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abel-Glory\Downloads\"/>
    </mc:Choice>
  </mc:AlternateContent>
  <xr:revisionPtr revIDLastSave="0" documentId="13_ncr:1_{ADF89989-C849-4D7D-BE2F-F3EB2E8EB66E}" xr6:coauthVersionLast="47" xr6:coauthVersionMax="47" xr10:uidLastSave="{00000000-0000-0000-0000-000000000000}"/>
  <bookViews>
    <workbookView xWindow="-120" yWindow="-120" windowWidth="20730" windowHeight="11310" activeTab="2" xr2:uid="{7F849E5A-21CD-4E9A-96D7-1AE846259EB9}"/>
  </bookViews>
  <sheets>
    <sheet name="Customer" sheetId="2" r:id="rId1"/>
    <sheet name="Accounts" sheetId="1" r:id="rId2"/>
    <sheet name="All_customer_details" sheetId="8" r:id="rId3"/>
    <sheet name="Loan" sheetId="3" r:id="rId4"/>
    <sheet name="Transaction" sheetId="4" r:id="rId5"/>
    <sheet name="Transaction time" sheetId="7" r:id="rId6"/>
  </sheets>
  <definedNames>
    <definedName name="_xlchart.v1.0" hidden="1">All_customer_details!$Q$1:$Q$3012</definedName>
    <definedName name="_xlchart.v1.1" hidden="1">All_customer_details!$R$1</definedName>
    <definedName name="_xlchart.v1.2" hidden="1">All_customer_details!$R$1:$R$3012</definedName>
    <definedName name="_xlchart.v1.3" hidden="1">All_customer_details!$Q$2:$Q$3012</definedName>
    <definedName name="_xlchart.v1.4" hidden="1">All_customer_details!$R$1</definedName>
    <definedName name="_xlchart.v1.5" hidden="1">All_customer_details!$R$2:$R$3012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8" l="1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S1001" i="8"/>
  <c r="S1002" i="8"/>
  <c r="S1003" i="8"/>
  <c r="S1004" i="8"/>
  <c r="S1005" i="8"/>
  <c r="S1006" i="8"/>
  <c r="S1007" i="8"/>
  <c r="S1008" i="8"/>
  <c r="S1009" i="8"/>
  <c r="S1010" i="8"/>
  <c r="S1011" i="8"/>
  <c r="S1012" i="8"/>
  <c r="S1013" i="8"/>
  <c r="S1014" i="8"/>
  <c r="S1015" i="8"/>
  <c r="S1016" i="8"/>
  <c r="S1017" i="8"/>
  <c r="S1018" i="8"/>
  <c r="S1019" i="8"/>
  <c r="S1020" i="8"/>
  <c r="S1021" i="8"/>
  <c r="S1022" i="8"/>
  <c r="S1023" i="8"/>
  <c r="S1024" i="8"/>
  <c r="S1025" i="8"/>
  <c r="S1026" i="8"/>
  <c r="S1027" i="8"/>
  <c r="S1028" i="8"/>
  <c r="S1029" i="8"/>
  <c r="S1030" i="8"/>
  <c r="S1031" i="8"/>
  <c r="S1032" i="8"/>
  <c r="S1033" i="8"/>
  <c r="S1034" i="8"/>
  <c r="S1035" i="8"/>
  <c r="S1036" i="8"/>
  <c r="S1037" i="8"/>
  <c r="S1038" i="8"/>
  <c r="S1039" i="8"/>
  <c r="S1040" i="8"/>
  <c r="S1041" i="8"/>
  <c r="S1042" i="8"/>
  <c r="S1043" i="8"/>
  <c r="S1044" i="8"/>
  <c r="S1045" i="8"/>
  <c r="S1046" i="8"/>
  <c r="S1047" i="8"/>
  <c r="S1048" i="8"/>
  <c r="S1049" i="8"/>
  <c r="S1050" i="8"/>
  <c r="S1051" i="8"/>
  <c r="S1052" i="8"/>
  <c r="S1053" i="8"/>
  <c r="S1054" i="8"/>
  <c r="S1055" i="8"/>
  <c r="S1056" i="8"/>
  <c r="S1057" i="8"/>
  <c r="S1058" i="8"/>
  <c r="S1059" i="8"/>
  <c r="S1060" i="8"/>
  <c r="S1061" i="8"/>
  <c r="S1062" i="8"/>
  <c r="S1063" i="8"/>
  <c r="S1064" i="8"/>
  <c r="S1065" i="8"/>
  <c r="S1066" i="8"/>
  <c r="S1067" i="8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348" i="8"/>
  <c r="S1349" i="8"/>
  <c r="S1350" i="8"/>
  <c r="S1351" i="8"/>
  <c r="S1352" i="8"/>
  <c r="S1353" i="8"/>
  <c r="S1354" i="8"/>
  <c r="S1355" i="8"/>
  <c r="S1356" i="8"/>
  <c r="S1357" i="8"/>
  <c r="S1358" i="8"/>
  <c r="S1359" i="8"/>
  <c r="S1360" i="8"/>
  <c r="S1361" i="8"/>
  <c r="S1362" i="8"/>
  <c r="S1363" i="8"/>
  <c r="S1364" i="8"/>
  <c r="S1365" i="8"/>
  <c r="S1366" i="8"/>
  <c r="S1367" i="8"/>
  <c r="S1368" i="8"/>
  <c r="S1369" i="8"/>
  <c r="S1370" i="8"/>
  <c r="S1371" i="8"/>
  <c r="S1372" i="8"/>
  <c r="S1373" i="8"/>
  <c r="S1374" i="8"/>
  <c r="S1375" i="8"/>
  <c r="S1376" i="8"/>
  <c r="S1377" i="8"/>
  <c r="S1378" i="8"/>
  <c r="S1379" i="8"/>
  <c r="S1380" i="8"/>
  <c r="S1381" i="8"/>
  <c r="S1382" i="8"/>
  <c r="S1383" i="8"/>
  <c r="S1384" i="8"/>
  <c r="S1385" i="8"/>
  <c r="S1386" i="8"/>
  <c r="S1387" i="8"/>
  <c r="S1388" i="8"/>
  <c r="S1389" i="8"/>
  <c r="S1390" i="8"/>
  <c r="S1391" i="8"/>
  <c r="S1392" i="8"/>
  <c r="S1393" i="8"/>
  <c r="S1394" i="8"/>
  <c r="S1395" i="8"/>
  <c r="S1396" i="8"/>
  <c r="S1397" i="8"/>
  <c r="S1398" i="8"/>
  <c r="S1399" i="8"/>
  <c r="S1400" i="8"/>
  <c r="S1401" i="8"/>
  <c r="S1402" i="8"/>
  <c r="S1403" i="8"/>
  <c r="S1404" i="8"/>
  <c r="S1405" i="8"/>
  <c r="S1406" i="8"/>
  <c r="S1407" i="8"/>
  <c r="S1408" i="8"/>
  <c r="S1409" i="8"/>
  <c r="S1410" i="8"/>
  <c r="S1411" i="8"/>
  <c r="S1412" i="8"/>
  <c r="S1413" i="8"/>
  <c r="S1414" i="8"/>
  <c r="S1415" i="8"/>
  <c r="S1416" i="8"/>
  <c r="S1417" i="8"/>
  <c r="S1418" i="8"/>
  <c r="S1419" i="8"/>
  <c r="S1420" i="8"/>
  <c r="S1421" i="8"/>
  <c r="S1422" i="8"/>
  <c r="S1423" i="8"/>
  <c r="S1424" i="8"/>
  <c r="S1425" i="8"/>
  <c r="S1426" i="8"/>
  <c r="S1427" i="8"/>
  <c r="S1428" i="8"/>
  <c r="S1429" i="8"/>
  <c r="S1430" i="8"/>
  <c r="S1431" i="8"/>
  <c r="S1432" i="8"/>
  <c r="S1433" i="8"/>
  <c r="S1434" i="8"/>
  <c r="S1435" i="8"/>
  <c r="S1436" i="8"/>
  <c r="S1437" i="8"/>
  <c r="S1438" i="8"/>
  <c r="S1439" i="8"/>
  <c r="S1440" i="8"/>
  <c r="S1441" i="8"/>
  <c r="S1442" i="8"/>
  <c r="S1443" i="8"/>
  <c r="S1444" i="8"/>
  <c r="S1445" i="8"/>
  <c r="S1446" i="8"/>
  <c r="S1447" i="8"/>
  <c r="S1448" i="8"/>
  <c r="S1449" i="8"/>
  <c r="S1450" i="8"/>
  <c r="S1451" i="8"/>
  <c r="S1452" i="8"/>
  <c r="S1453" i="8"/>
  <c r="S1454" i="8"/>
  <c r="S1455" i="8"/>
  <c r="S1456" i="8"/>
  <c r="S1457" i="8"/>
  <c r="S1458" i="8"/>
  <c r="S1459" i="8"/>
  <c r="S1460" i="8"/>
  <c r="S1461" i="8"/>
  <c r="S1462" i="8"/>
  <c r="S1463" i="8"/>
  <c r="S1464" i="8"/>
  <c r="S1465" i="8"/>
  <c r="S1466" i="8"/>
  <c r="S1467" i="8"/>
  <c r="S1468" i="8"/>
  <c r="S1469" i="8"/>
  <c r="S1470" i="8"/>
  <c r="S1471" i="8"/>
  <c r="S1472" i="8"/>
  <c r="S1473" i="8"/>
  <c r="S1474" i="8"/>
  <c r="S1475" i="8"/>
  <c r="S1476" i="8"/>
  <c r="S1477" i="8"/>
  <c r="S1478" i="8"/>
  <c r="S1479" i="8"/>
  <c r="S1480" i="8"/>
  <c r="S1481" i="8"/>
  <c r="S1482" i="8"/>
  <c r="S1483" i="8"/>
  <c r="S1484" i="8"/>
  <c r="S1485" i="8"/>
  <c r="S1486" i="8"/>
  <c r="S1487" i="8"/>
  <c r="S1488" i="8"/>
  <c r="S1489" i="8"/>
  <c r="S1490" i="8"/>
  <c r="S1491" i="8"/>
  <c r="S1492" i="8"/>
  <c r="S1493" i="8"/>
  <c r="S1494" i="8"/>
  <c r="S1495" i="8"/>
  <c r="S1496" i="8"/>
  <c r="S1497" i="8"/>
  <c r="S1498" i="8"/>
  <c r="S1499" i="8"/>
  <c r="S1500" i="8"/>
  <c r="S1501" i="8"/>
  <c r="S1502" i="8"/>
  <c r="S1503" i="8"/>
  <c r="S1504" i="8"/>
  <c r="S1505" i="8"/>
  <c r="S1506" i="8"/>
  <c r="S1507" i="8"/>
  <c r="S1508" i="8"/>
  <c r="S1509" i="8"/>
  <c r="S1510" i="8"/>
  <c r="S1511" i="8"/>
  <c r="S1512" i="8"/>
  <c r="S1513" i="8"/>
  <c r="S1514" i="8"/>
  <c r="S1515" i="8"/>
  <c r="S1516" i="8"/>
  <c r="S1517" i="8"/>
  <c r="S1518" i="8"/>
  <c r="S1519" i="8"/>
  <c r="S1520" i="8"/>
  <c r="S1521" i="8"/>
  <c r="S1522" i="8"/>
  <c r="S1523" i="8"/>
  <c r="S1524" i="8"/>
  <c r="S1525" i="8"/>
  <c r="S1526" i="8"/>
  <c r="S1527" i="8"/>
  <c r="S1528" i="8"/>
  <c r="S1529" i="8"/>
  <c r="S1530" i="8"/>
  <c r="S1531" i="8"/>
  <c r="S1532" i="8"/>
  <c r="S1533" i="8"/>
  <c r="S1534" i="8"/>
  <c r="S1535" i="8"/>
  <c r="S1536" i="8"/>
  <c r="S1537" i="8"/>
  <c r="S1538" i="8"/>
  <c r="S1539" i="8"/>
  <c r="S1540" i="8"/>
  <c r="S1541" i="8"/>
  <c r="S1542" i="8"/>
  <c r="S1543" i="8"/>
  <c r="S1544" i="8"/>
  <c r="S1545" i="8"/>
  <c r="S1546" i="8"/>
  <c r="S1547" i="8"/>
  <c r="S1548" i="8"/>
  <c r="S1549" i="8"/>
  <c r="S1550" i="8"/>
  <c r="S1551" i="8"/>
  <c r="S1552" i="8"/>
  <c r="S1553" i="8"/>
  <c r="S1554" i="8"/>
  <c r="S1555" i="8"/>
  <c r="S1556" i="8"/>
  <c r="S1557" i="8"/>
  <c r="S1558" i="8"/>
  <c r="S1559" i="8"/>
  <c r="S1560" i="8"/>
  <c r="S1561" i="8"/>
  <c r="S1562" i="8"/>
  <c r="S1563" i="8"/>
  <c r="S1564" i="8"/>
  <c r="S1565" i="8"/>
  <c r="S1566" i="8"/>
  <c r="S1567" i="8"/>
  <c r="S1568" i="8"/>
  <c r="S1569" i="8"/>
  <c r="S1570" i="8"/>
  <c r="S1571" i="8"/>
  <c r="S1572" i="8"/>
  <c r="S1573" i="8"/>
  <c r="S1574" i="8"/>
  <c r="S1575" i="8"/>
  <c r="S1576" i="8"/>
  <c r="S1577" i="8"/>
  <c r="S1578" i="8"/>
  <c r="S1579" i="8"/>
  <c r="S1580" i="8"/>
  <c r="S1581" i="8"/>
  <c r="S1582" i="8"/>
  <c r="S1583" i="8"/>
  <c r="S1584" i="8"/>
  <c r="S1585" i="8"/>
  <c r="S1586" i="8"/>
  <c r="S1587" i="8"/>
  <c r="S1588" i="8"/>
  <c r="S1589" i="8"/>
  <c r="S1590" i="8"/>
  <c r="S1591" i="8"/>
  <c r="S1592" i="8"/>
  <c r="S1593" i="8"/>
  <c r="S1594" i="8"/>
  <c r="S1595" i="8"/>
  <c r="S1596" i="8"/>
  <c r="S1597" i="8"/>
  <c r="S1598" i="8"/>
  <c r="S1599" i="8"/>
  <c r="S1600" i="8"/>
  <c r="S1601" i="8"/>
  <c r="S1602" i="8"/>
  <c r="S1603" i="8"/>
  <c r="S1604" i="8"/>
  <c r="S1605" i="8"/>
  <c r="S1606" i="8"/>
  <c r="S1607" i="8"/>
  <c r="S1608" i="8"/>
  <c r="S1609" i="8"/>
  <c r="S1610" i="8"/>
  <c r="S1611" i="8"/>
  <c r="S1612" i="8"/>
  <c r="S1613" i="8"/>
  <c r="S1614" i="8"/>
  <c r="S1615" i="8"/>
  <c r="S1616" i="8"/>
  <c r="S1617" i="8"/>
  <c r="S1618" i="8"/>
  <c r="S1619" i="8"/>
  <c r="S1620" i="8"/>
  <c r="S1621" i="8"/>
  <c r="S1622" i="8"/>
  <c r="S1623" i="8"/>
  <c r="S1624" i="8"/>
  <c r="S1625" i="8"/>
  <c r="S1626" i="8"/>
  <c r="S1627" i="8"/>
  <c r="S1628" i="8"/>
  <c r="S1629" i="8"/>
  <c r="S1630" i="8"/>
  <c r="S1631" i="8"/>
  <c r="S1632" i="8"/>
  <c r="S1633" i="8"/>
  <c r="S1634" i="8"/>
  <c r="S1635" i="8"/>
  <c r="S1636" i="8"/>
  <c r="S1637" i="8"/>
  <c r="S1638" i="8"/>
  <c r="S1639" i="8"/>
  <c r="S1640" i="8"/>
  <c r="S1641" i="8"/>
  <c r="S1642" i="8"/>
  <c r="S1643" i="8"/>
  <c r="S1644" i="8"/>
  <c r="S1645" i="8"/>
  <c r="S1646" i="8"/>
  <c r="S1647" i="8"/>
  <c r="S1648" i="8"/>
  <c r="S1649" i="8"/>
  <c r="S1650" i="8"/>
  <c r="S1651" i="8"/>
  <c r="S1652" i="8"/>
  <c r="S1653" i="8"/>
  <c r="S1654" i="8"/>
  <c r="S1655" i="8"/>
  <c r="S1656" i="8"/>
  <c r="S1657" i="8"/>
  <c r="S1658" i="8"/>
  <c r="S1659" i="8"/>
  <c r="S1660" i="8"/>
  <c r="S1661" i="8"/>
  <c r="S1662" i="8"/>
  <c r="S1663" i="8"/>
  <c r="S1664" i="8"/>
  <c r="S1665" i="8"/>
  <c r="S1666" i="8"/>
  <c r="S1667" i="8"/>
  <c r="S1668" i="8"/>
  <c r="S1669" i="8"/>
  <c r="S1670" i="8"/>
  <c r="S1671" i="8"/>
  <c r="S1672" i="8"/>
  <c r="S1673" i="8"/>
  <c r="S1674" i="8"/>
  <c r="S1675" i="8"/>
  <c r="S1676" i="8"/>
  <c r="S1677" i="8"/>
  <c r="S1678" i="8"/>
  <c r="S1679" i="8"/>
  <c r="S1680" i="8"/>
  <c r="S1681" i="8"/>
  <c r="S1682" i="8"/>
  <c r="S1683" i="8"/>
  <c r="S1684" i="8"/>
  <c r="S1685" i="8"/>
  <c r="S1686" i="8"/>
  <c r="S1687" i="8"/>
  <c r="S1688" i="8"/>
  <c r="S1689" i="8"/>
  <c r="S1690" i="8"/>
  <c r="S1691" i="8"/>
  <c r="S1692" i="8"/>
  <c r="S1693" i="8"/>
  <c r="S1694" i="8"/>
  <c r="S1695" i="8"/>
  <c r="S1696" i="8"/>
  <c r="S1697" i="8"/>
  <c r="S1698" i="8"/>
  <c r="S1699" i="8"/>
  <c r="S1700" i="8"/>
  <c r="S1701" i="8"/>
  <c r="S1702" i="8"/>
  <c r="S1703" i="8"/>
  <c r="S1704" i="8"/>
  <c r="S1705" i="8"/>
  <c r="S1706" i="8"/>
  <c r="S1707" i="8"/>
  <c r="S1708" i="8"/>
  <c r="S1709" i="8"/>
  <c r="S1710" i="8"/>
  <c r="S1711" i="8"/>
  <c r="S1712" i="8"/>
  <c r="S1713" i="8"/>
  <c r="S1714" i="8"/>
  <c r="S1715" i="8"/>
  <c r="S1716" i="8"/>
  <c r="S1717" i="8"/>
  <c r="S1718" i="8"/>
  <c r="S1719" i="8"/>
  <c r="S1720" i="8"/>
  <c r="S1721" i="8"/>
  <c r="S1722" i="8"/>
  <c r="S1723" i="8"/>
  <c r="S1724" i="8"/>
  <c r="S1725" i="8"/>
  <c r="S1726" i="8"/>
  <c r="S1727" i="8"/>
  <c r="S1728" i="8"/>
  <c r="S1729" i="8"/>
  <c r="S1730" i="8"/>
  <c r="S1731" i="8"/>
  <c r="S1732" i="8"/>
  <c r="S1733" i="8"/>
  <c r="S1734" i="8"/>
  <c r="S1735" i="8"/>
  <c r="S1736" i="8"/>
  <c r="S1737" i="8"/>
  <c r="S1738" i="8"/>
  <c r="S1739" i="8"/>
  <c r="S1740" i="8"/>
  <c r="S1741" i="8"/>
  <c r="S1742" i="8"/>
  <c r="S1743" i="8"/>
  <c r="S1744" i="8"/>
  <c r="S1745" i="8"/>
  <c r="S1746" i="8"/>
  <c r="S1747" i="8"/>
  <c r="S1748" i="8"/>
  <c r="S1749" i="8"/>
  <c r="S1750" i="8"/>
  <c r="S1751" i="8"/>
  <c r="S1752" i="8"/>
  <c r="S1753" i="8"/>
  <c r="S1754" i="8"/>
  <c r="S1755" i="8"/>
  <c r="S1756" i="8"/>
  <c r="S1757" i="8"/>
  <c r="S1758" i="8"/>
  <c r="S1759" i="8"/>
  <c r="S1760" i="8"/>
  <c r="S1761" i="8"/>
  <c r="S1762" i="8"/>
  <c r="S1763" i="8"/>
  <c r="S1764" i="8"/>
  <c r="S1765" i="8"/>
  <c r="S1766" i="8"/>
  <c r="S1767" i="8"/>
  <c r="S1768" i="8"/>
  <c r="S1769" i="8"/>
  <c r="S1770" i="8"/>
  <c r="S1771" i="8"/>
  <c r="S1772" i="8"/>
  <c r="S1773" i="8"/>
  <c r="S1774" i="8"/>
  <c r="S1775" i="8"/>
  <c r="S1776" i="8"/>
  <c r="S1777" i="8"/>
  <c r="S1778" i="8"/>
  <c r="S1779" i="8"/>
  <c r="S1780" i="8"/>
  <c r="S1781" i="8"/>
  <c r="S1782" i="8"/>
  <c r="S1783" i="8"/>
  <c r="S1784" i="8"/>
  <c r="S1785" i="8"/>
  <c r="S1786" i="8"/>
  <c r="S1787" i="8"/>
  <c r="S1788" i="8"/>
  <c r="S1789" i="8"/>
  <c r="S1790" i="8"/>
  <c r="S1791" i="8"/>
  <c r="S1792" i="8"/>
  <c r="S1793" i="8"/>
  <c r="S1794" i="8"/>
  <c r="S1795" i="8"/>
  <c r="S1796" i="8"/>
  <c r="S1797" i="8"/>
  <c r="S1798" i="8"/>
  <c r="S1799" i="8"/>
  <c r="S1800" i="8"/>
  <c r="S1801" i="8"/>
  <c r="S1802" i="8"/>
  <c r="S1803" i="8"/>
  <c r="S1804" i="8"/>
  <c r="S1805" i="8"/>
  <c r="S1806" i="8"/>
  <c r="S1807" i="8"/>
  <c r="S1808" i="8"/>
  <c r="S1809" i="8"/>
  <c r="S1810" i="8"/>
  <c r="S1811" i="8"/>
  <c r="S1812" i="8"/>
  <c r="S1813" i="8"/>
  <c r="S1814" i="8"/>
  <c r="S1815" i="8"/>
  <c r="S1816" i="8"/>
  <c r="S1817" i="8"/>
  <c r="S1818" i="8"/>
  <c r="S1819" i="8"/>
  <c r="S1820" i="8"/>
  <c r="S1821" i="8"/>
  <c r="S1822" i="8"/>
  <c r="S1823" i="8"/>
  <c r="S1824" i="8"/>
  <c r="S1825" i="8"/>
  <c r="S1826" i="8"/>
  <c r="S1827" i="8"/>
  <c r="S1828" i="8"/>
  <c r="S1829" i="8"/>
  <c r="S1830" i="8"/>
  <c r="S1831" i="8"/>
  <c r="S1832" i="8"/>
  <c r="S1833" i="8"/>
  <c r="S1834" i="8"/>
  <c r="S1835" i="8"/>
  <c r="S1836" i="8"/>
  <c r="S1837" i="8"/>
  <c r="S1838" i="8"/>
  <c r="S1839" i="8"/>
  <c r="S1840" i="8"/>
  <c r="S1841" i="8"/>
  <c r="S1842" i="8"/>
  <c r="S1843" i="8"/>
  <c r="S1844" i="8"/>
  <c r="S1845" i="8"/>
  <c r="S1846" i="8"/>
  <c r="S1847" i="8"/>
  <c r="S1848" i="8"/>
  <c r="S1849" i="8"/>
  <c r="S1850" i="8"/>
  <c r="S1851" i="8"/>
  <c r="S1852" i="8"/>
  <c r="S1853" i="8"/>
  <c r="S1854" i="8"/>
  <c r="S1855" i="8"/>
  <c r="S1856" i="8"/>
  <c r="S1857" i="8"/>
  <c r="S1858" i="8"/>
  <c r="S1859" i="8"/>
  <c r="S1860" i="8"/>
  <c r="S1861" i="8"/>
  <c r="S1862" i="8"/>
  <c r="S1863" i="8"/>
  <c r="S1864" i="8"/>
  <c r="S1865" i="8"/>
  <c r="S1866" i="8"/>
  <c r="S1867" i="8"/>
  <c r="S1868" i="8"/>
  <c r="S1869" i="8"/>
  <c r="S1870" i="8"/>
  <c r="S1871" i="8"/>
  <c r="S1872" i="8"/>
  <c r="S1873" i="8"/>
  <c r="S1874" i="8"/>
  <c r="S1875" i="8"/>
  <c r="S1876" i="8"/>
  <c r="S1877" i="8"/>
  <c r="S1878" i="8"/>
  <c r="S1879" i="8"/>
  <c r="S1880" i="8"/>
  <c r="S1881" i="8"/>
  <c r="S1882" i="8"/>
  <c r="S1883" i="8"/>
  <c r="S1884" i="8"/>
  <c r="S1885" i="8"/>
  <c r="S1886" i="8"/>
  <c r="S1887" i="8"/>
  <c r="S1888" i="8"/>
  <c r="S1889" i="8"/>
  <c r="S1890" i="8"/>
  <c r="S1891" i="8"/>
  <c r="S1892" i="8"/>
  <c r="S1893" i="8"/>
  <c r="S1894" i="8"/>
  <c r="S1895" i="8"/>
  <c r="S1896" i="8"/>
  <c r="S1897" i="8"/>
  <c r="S1898" i="8"/>
  <c r="S1899" i="8"/>
  <c r="S1900" i="8"/>
  <c r="S1901" i="8"/>
  <c r="S1902" i="8"/>
  <c r="S1903" i="8"/>
  <c r="S1904" i="8"/>
  <c r="S1905" i="8"/>
  <c r="S1906" i="8"/>
  <c r="S1907" i="8"/>
  <c r="S1908" i="8"/>
  <c r="S1909" i="8"/>
  <c r="S1910" i="8"/>
  <c r="S1911" i="8"/>
  <c r="S1912" i="8"/>
  <c r="S1913" i="8"/>
  <c r="S1914" i="8"/>
  <c r="S1915" i="8"/>
  <c r="S1916" i="8"/>
  <c r="S1917" i="8"/>
  <c r="S1918" i="8"/>
  <c r="S1919" i="8"/>
  <c r="S1920" i="8"/>
  <c r="S1921" i="8"/>
  <c r="S1922" i="8"/>
  <c r="S1923" i="8"/>
  <c r="S1924" i="8"/>
  <c r="S1925" i="8"/>
  <c r="S1926" i="8"/>
  <c r="S1927" i="8"/>
  <c r="S1928" i="8"/>
  <c r="S1929" i="8"/>
  <c r="S1930" i="8"/>
  <c r="S1931" i="8"/>
  <c r="S1932" i="8"/>
  <c r="S1933" i="8"/>
  <c r="S1934" i="8"/>
  <c r="S1935" i="8"/>
  <c r="S1936" i="8"/>
  <c r="S1937" i="8"/>
  <c r="S1938" i="8"/>
  <c r="S1939" i="8"/>
  <c r="S1940" i="8"/>
  <c r="S1941" i="8"/>
  <c r="S1942" i="8"/>
  <c r="S1943" i="8"/>
  <c r="S1944" i="8"/>
  <c r="S1945" i="8"/>
  <c r="S1946" i="8"/>
  <c r="S1947" i="8"/>
  <c r="S1948" i="8"/>
  <c r="S1949" i="8"/>
  <c r="S1950" i="8"/>
  <c r="S1951" i="8"/>
  <c r="S1952" i="8"/>
  <c r="S1953" i="8"/>
  <c r="S1954" i="8"/>
  <c r="S1955" i="8"/>
  <c r="S1956" i="8"/>
  <c r="S1957" i="8"/>
  <c r="S1958" i="8"/>
  <c r="S1959" i="8"/>
  <c r="S1960" i="8"/>
  <c r="S1961" i="8"/>
  <c r="S1962" i="8"/>
  <c r="S1963" i="8"/>
  <c r="S1964" i="8"/>
  <c r="S1965" i="8"/>
  <c r="S1966" i="8"/>
  <c r="S1967" i="8"/>
  <c r="S1968" i="8"/>
  <c r="S1969" i="8"/>
  <c r="S1970" i="8"/>
  <c r="S1971" i="8"/>
  <c r="S1972" i="8"/>
  <c r="S1973" i="8"/>
  <c r="S1974" i="8"/>
  <c r="S1975" i="8"/>
  <c r="S1976" i="8"/>
  <c r="S1977" i="8"/>
  <c r="S1978" i="8"/>
  <c r="S1979" i="8"/>
  <c r="S1980" i="8"/>
  <c r="S1981" i="8"/>
  <c r="S1982" i="8"/>
  <c r="S1983" i="8"/>
  <c r="S1984" i="8"/>
  <c r="S1985" i="8"/>
  <c r="S1986" i="8"/>
  <c r="S1987" i="8"/>
  <c r="S1988" i="8"/>
  <c r="S1989" i="8"/>
  <c r="S1990" i="8"/>
  <c r="S1991" i="8"/>
  <c r="S1992" i="8"/>
  <c r="S1993" i="8"/>
  <c r="S1994" i="8"/>
  <c r="S1995" i="8"/>
  <c r="S1996" i="8"/>
  <c r="S1997" i="8"/>
  <c r="S1998" i="8"/>
  <c r="S1999" i="8"/>
  <c r="S2000" i="8"/>
  <c r="S2001" i="8"/>
  <c r="S2002" i="8"/>
  <c r="S2003" i="8"/>
  <c r="S2004" i="8"/>
  <c r="S2005" i="8"/>
  <c r="S2006" i="8"/>
  <c r="S2007" i="8"/>
  <c r="S2008" i="8"/>
  <c r="S2009" i="8"/>
  <c r="S2010" i="8"/>
  <c r="S2011" i="8"/>
  <c r="S2012" i="8"/>
  <c r="S2013" i="8"/>
  <c r="S2014" i="8"/>
  <c r="S2015" i="8"/>
  <c r="S2016" i="8"/>
  <c r="S2017" i="8"/>
  <c r="S2018" i="8"/>
  <c r="S2019" i="8"/>
  <c r="S2020" i="8"/>
  <c r="S2021" i="8"/>
  <c r="S2022" i="8"/>
  <c r="S2023" i="8"/>
  <c r="S2024" i="8"/>
  <c r="S2025" i="8"/>
  <c r="S2026" i="8"/>
  <c r="S2027" i="8"/>
  <c r="S2028" i="8"/>
  <c r="S2029" i="8"/>
  <c r="S2030" i="8"/>
  <c r="S2031" i="8"/>
  <c r="S2032" i="8"/>
  <c r="S2033" i="8"/>
  <c r="S2034" i="8"/>
  <c r="S2035" i="8"/>
  <c r="S2036" i="8"/>
  <c r="S2037" i="8"/>
  <c r="S2038" i="8"/>
  <c r="S2039" i="8"/>
  <c r="S2040" i="8"/>
  <c r="S2041" i="8"/>
  <c r="S2042" i="8"/>
  <c r="S2043" i="8"/>
  <c r="S2044" i="8"/>
  <c r="S2045" i="8"/>
  <c r="S2046" i="8"/>
  <c r="S2047" i="8"/>
  <c r="S2048" i="8"/>
  <c r="S2049" i="8"/>
  <c r="S2050" i="8"/>
  <c r="S2051" i="8"/>
  <c r="S2052" i="8"/>
  <c r="S2053" i="8"/>
  <c r="S2054" i="8"/>
  <c r="S2055" i="8"/>
  <c r="S2056" i="8"/>
  <c r="S2057" i="8"/>
  <c r="S2058" i="8"/>
  <c r="S2059" i="8"/>
  <c r="S2060" i="8"/>
  <c r="S2061" i="8"/>
  <c r="S2062" i="8"/>
  <c r="S2063" i="8"/>
  <c r="S2064" i="8"/>
  <c r="S2065" i="8"/>
  <c r="S2066" i="8"/>
  <c r="S2067" i="8"/>
  <c r="S2068" i="8"/>
  <c r="S2069" i="8"/>
  <c r="S2070" i="8"/>
  <c r="S2071" i="8"/>
  <c r="S2072" i="8"/>
  <c r="S2073" i="8"/>
  <c r="S2074" i="8"/>
  <c r="S2075" i="8"/>
  <c r="S2076" i="8"/>
  <c r="S2077" i="8"/>
  <c r="S2078" i="8"/>
  <c r="S2079" i="8"/>
  <c r="S2080" i="8"/>
  <c r="S2081" i="8"/>
  <c r="S2082" i="8"/>
  <c r="S2083" i="8"/>
  <c r="S2084" i="8"/>
  <c r="S2085" i="8"/>
  <c r="S2086" i="8"/>
  <c r="S2087" i="8"/>
  <c r="S2088" i="8"/>
  <c r="S2089" i="8"/>
  <c r="S2090" i="8"/>
  <c r="S2091" i="8"/>
  <c r="S2092" i="8"/>
  <c r="S2093" i="8"/>
  <c r="S2094" i="8"/>
  <c r="S2095" i="8"/>
  <c r="S2096" i="8"/>
  <c r="S2097" i="8"/>
  <c r="S2098" i="8"/>
  <c r="S2099" i="8"/>
  <c r="S2100" i="8"/>
  <c r="S2101" i="8"/>
  <c r="S2102" i="8"/>
  <c r="S2103" i="8"/>
  <c r="S2104" i="8"/>
  <c r="S2105" i="8"/>
  <c r="S2106" i="8"/>
  <c r="S2107" i="8"/>
  <c r="S2108" i="8"/>
  <c r="S2109" i="8"/>
  <c r="S2110" i="8"/>
  <c r="S2111" i="8"/>
  <c r="S2112" i="8"/>
  <c r="S2113" i="8"/>
  <c r="S2114" i="8"/>
  <c r="S2115" i="8"/>
  <c r="S2116" i="8"/>
  <c r="S2117" i="8"/>
  <c r="S2118" i="8"/>
  <c r="S2119" i="8"/>
  <c r="S2120" i="8"/>
  <c r="S2121" i="8"/>
  <c r="S2122" i="8"/>
  <c r="S2123" i="8"/>
  <c r="S2124" i="8"/>
  <c r="S2125" i="8"/>
  <c r="S2126" i="8"/>
  <c r="S2127" i="8"/>
  <c r="S2128" i="8"/>
  <c r="S2129" i="8"/>
  <c r="S2130" i="8"/>
  <c r="S2131" i="8"/>
  <c r="S2132" i="8"/>
  <c r="S2133" i="8"/>
  <c r="S2134" i="8"/>
  <c r="S2135" i="8"/>
  <c r="S2136" i="8"/>
  <c r="S2137" i="8"/>
  <c r="S2138" i="8"/>
  <c r="S2139" i="8"/>
  <c r="S2140" i="8"/>
  <c r="S2141" i="8"/>
  <c r="S2142" i="8"/>
  <c r="S2143" i="8"/>
  <c r="S2144" i="8"/>
  <c r="S2145" i="8"/>
  <c r="S2146" i="8"/>
  <c r="S2147" i="8"/>
  <c r="S2148" i="8"/>
  <c r="S2149" i="8"/>
  <c r="S2150" i="8"/>
  <c r="S2151" i="8"/>
  <c r="S2152" i="8"/>
  <c r="S2153" i="8"/>
  <c r="S2154" i="8"/>
  <c r="S2155" i="8"/>
  <c r="S2156" i="8"/>
  <c r="S2157" i="8"/>
  <c r="S2158" i="8"/>
  <c r="S2159" i="8"/>
  <c r="S2160" i="8"/>
  <c r="S2161" i="8"/>
  <c r="S2162" i="8"/>
  <c r="S2163" i="8"/>
  <c r="S2164" i="8"/>
  <c r="S2165" i="8"/>
  <c r="S2166" i="8"/>
  <c r="S2167" i="8"/>
  <c r="S2168" i="8"/>
  <c r="S2169" i="8"/>
  <c r="S2170" i="8"/>
  <c r="S2171" i="8"/>
  <c r="S2172" i="8"/>
  <c r="S2173" i="8"/>
  <c r="S2174" i="8"/>
  <c r="S2175" i="8"/>
  <c r="S2176" i="8"/>
  <c r="S2177" i="8"/>
  <c r="S2178" i="8"/>
  <c r="S2179" i="8"/>
  <c r="S2180" i="8"/>
  <c r="S2181" i="8"/>
  <c r="S2182" i="8"/>
  <c r="S2183" i="8"/>
  <c r="S2184" i="8"/>
  <c r="S2185" i="8"/>
  <c r="S2186" i="8"/>
  <c r="S2187" i="8"/>
  <c r="S2188" i="8"/>
  <c r="S2189" i="8"/>
  <c r="S2190" i="8"/>
  <c r="S2191" i="8"/>
  <c r="S2192" i="8"/>
  <c r="S2193" i="8"/>
  <c r="S2194" i="8"/>
  <c r="S2195" i="8"/>
  <c r="S2196" i="8"/>
  <c r="S2197" i="8"/>
  <c r="S2198" i="8"/>
  <c r="S2199" i="8"/>
  <c r="S2200" i="8"/>
  <c r="S2201" i="8"/>
  <c r="S2202" i="8"/>
  <c r="S2203" i="8"/>
  <c r="S2204" i="8"/>
  <c r="S2205" i="8"/>
  <c r="S2206" i="8"/>
  <c r="S2207" i="8"/>
  <c r="S2208" i="8"/>
  <c r="S2209" i="8"/>
  <c r="S2210" i="8"/>
  <c r="S2211" i="8"/>
  <c r="S2212" i="8"/>
  <c r="S2213" i="8"/>
  <c r="S2214" i="8"/>
  <c r="S2215" i="8"/>
  <c r="S2216" i="8"/>
  <c r="S2217" i="8"/>
  <c r="S2218" i="8"/>
  <c r="S2219" i="8"/>
  <c r="S2220" i="8"/>
  <c r="S2221" i="8"/>
  <c r="S2222" i="8"/>
  <c r="S2223" i="8"/>
  <c r="S2224" i="8"/>
  <c r="S2225" i="8"/>
  <c r="S2226" i="8"/>
  <c r="S2227" i="8"/>
  <c r="S2228" i="8"/>
  <c r="S2229" i="8"/>
  <c r="S2230" i="8"/>
  <c r="S2231" i="8"/>
  <c r="S2232" i="8"/>
  <c r="S2233" i="8"/>
  <c r="S2234" i="8"/>
  <c r="S2235" i="8"/>
  <c r="S2236" i="8"/>
  <c r="S2237" i="8"/>
  <c r="S2238" i="8"/>
  <c r="S2239" i="8"/>
  <c r="S2240" i="8"/>
  <c r="S2241" i="8"/>
  <c r="S2242" i="8"/>
  <c r="S2243" i="8"/>
  <c r="S2244" i="8"/>
  <c r="S2245" i="8"/>
  <c r="S2246" i="8"/>
  <c r="S2247" i="8"/>
  <c r="S2248" i="8"/>
  <c r="S2249" i="8"/>
  <c r="S2250" i="8"/>
  <c r="S2251" i="8"/>
  <c r="S2252" i="8"/>
  <c r="S2253" i="8"/>
  <c r="S2254" i="8"/>
  <c r="S2255" i="8"/>
  <c r="S2256" i="8"/>
  <c r="S2257" i="8"/>
  <c r="S2258" i="8"/>
  <c r="S2259" i="8"/>
  <c r="S2260" i="8"/>
  <c r="S2261" i="8"/>
  <c r="S2262" i="8"/>
  <c r="S2263" i="8"/>
  <c r="S2264" i="8"/>
  <c r="S2265" i="8"/>
  <c r="S2266" i="8"/>
  <c r="S2267" i="8"/>
  <c r="S2268" i="8"/>
  <c r="S2269" i="8"/>
  <c r="S2270" i="8"/>
  <c r="S2271" i="8"/>
  <c r="S2272" i="8"/>
  <c r="S2273" i="8"/>
  <c r="S2274" i="8"/>
  <c r="S2275" i="8"/>
  <c r="S2276" i="8"/>
  <c r="S2277" i="8"/>
  <c r="S2278" i="8"/>
  <c r="S2279" i="8"/>
  <c r="S2280" i="8"/>
  <c r="S2281" i="8"/>
  <c r="S2282" i="8"/>
  <c r="S2283" i="8"/>
  <c r="S2284" i="8"/>
  <c r="S2285" i="8"/>
  <c r="S2286" i="8"/>
  <c r="S2287" i="8"/>
  <c r="S2288" i="8"/>
  <c r="S2289" i="8"/>
  <c r="S2290" i="8"/>
  <c r="S2291" i="8"/>
  <c r="S2292" i="8"/>
  <c r="S2293" i="8"/>
  <c r="S2294" i="8"/>
  <c r="S2295" i="8"/>
  <c r="S2296" i="8"/>
  <c r="S2297" i="8"/>
  <c r="S2298" i="8"/>
  <c r="S2299" i="8"/>
  <c r="S2300" i="8"/>
  <c r="S2301" i="8"/>
  <c r="S2302" i="8"/>
  <c r="S2303" i="8"/>
  <c r="S2304" i="8"/>
  <c r="S2305" i="8"/>
  <c r="S2306" i="8"/>
  <c r="S2307" i="8"/>
  <c r="S2308" i="8"/>
  <c r="S2309" i="8"/>
  <c r="S2310" i="8"/>
  <c r="S2311" i="8"/>
  <c r="S2312" i="8"/>
  <c r="S2313" i="8"/>
  <c r="S2314" i="8"/>
  <c r="S2315" i="8"/>
  <c r="S2316" i="8"/>
  <c r="S2317" i="8"/>
  <c r="S2318" i="8"/>
  <c r="S2319" i="8"/>
  <c r="S2320" i="8"/>
  <c r="S2321" i="8"/>
  <c r="S2322" i="8"/>
  <c r="S2323" i="8"/>
  <c r="S2324" i="8"/>
  <c r="S2325" i="8"/>
  <c r="S2326" i="8"/>
  <c r="S2327" i="8"/>
  <c r="S2328" i="8"/>
  <c r="S2329" i="8"/>
  <c r="S2330" i="8"/>
  <c r="S2331" i="8"/>
  <c r="S2332" i="8"/>
  <c r="S2333" i="8"/>
  <c r="S2334" i="8"/>
  <c r="S2335" i="8"/>
  <c r="S2336" i="8"/>
  <c r="S2337" i="8"/>
  <c r="S2338" i="8"/>
  <c r="S2339" i="8"/>
  <c r="S2340" i="8"/>
  <c r="S2341" i="8"/>
  <c r="S2342" i="8"/>
  <c r="S2343" i="8"/>
  <c r="S2344" i="8"/>
  <c r="S2345" i="8"/>
  <c r="S2346" i="8"/>
  <c r="S2347" i="8"/>
  <c r="S2348" i="8"/>
  <c r="S2349" i="8"/>
  <c r="S2350" i="8"/>
  <c r="S2351" i="8"/>
  <c r="S2352" i="8"/>
  <c r="S2353" i="8"/>
  <c r="S2354" i="8"/>
  <c r="S2355" i="8"/>
  <c r="S2356" i="8"/>
  <c r="S2357" i="8"/>
  <c r="S2358" i="8"/>
  <c r="S2359" i="8"/>
  <c r="S2360" i="8"/>
  <c r="S2361" i="8"/>
  <c r="S2362" i="8"/>
  <c r="S2363" i="8"/>
  <c r="S2364" i="8"/>
  <c r="S2365" i="8"/>
  <c r="S2366" i="8"/>
  <c r="S2367" i="8"/>
  <c r="S2368" i="8"/>
  <c r="S2369" i="8"/>
  <c r="S2370" i="8"/>
  <c r="S2371" i="8"/>
  <c r="S2372" i="8"/>
  <c r="S2373" i="8"/>
  <c r="S2374" i="8"/>
  <c r="S2375" i="8"/>
  <c r="S2376" i="8"/>
  <c r="S2377" i="8"/>
  <c r="S2378" i="8"/>
  <c r="S2379" i="8"/>
  <c r="S2380" i="8"/>
  <c r="S2381" i="8"/>
  <c r="S2382" i="8"/>
  <c r="S2383" i="8"/>
  <c r="S2384" i="8"/>
  <c r="S2385" i="8"/>
  <c r="S2386" i="8"/>
  <c r="S2387" i="8"/>
  <c r="S2388" i="8"/>
  <c r="S2389" i="8"/>
  <c r="S2390" i="8"/>
  <c r="S2391" i="8"/>
  <c r="S2392" i="8"/>
  <c r="S2393" i="8"/>
  <c r="S2394" i="8"/>
  <c r="S2395" i="8"/>
  <c r="S2396" i="8"/>
  <c r="S2397" i="8"/>
  <c r="S2398" i="8"/>
  <c r="S2399" i="8"/>
  <c r="S2400" i="8"/>
  <c r="S2401" i="8"/>
  <c r="S2402" i="8"/>
  <c r="S2403" i="8"/>
  <c r="S2404" i="8"/>
  <c r="S2405" i="8"/>
  <c r="S2406" i="8"/>
  <c r="S2407" i="8"/>
  <c r="S2408" i="8"/>
  <c r="S2409" i="8"/>
  <c r="S2410" i="8"/>
  <c r="S2411" i="8"/>
  <c r="S2412" i="8"/>
  <c r="S2413" i="8"/>
  <c r="S2414" i="8"/>
  <c r="S2415" i="8"/>
  <c r="S2416" i="8"/>
  <c r="S2417" i="8"/>
  <c r="S2418" i="8"/>
  <c r="S2419" i="8"/>
  <c r="S2420" i="8"/>
  <c r="S2421" i="8"/>
  <c r="S2422" i="8"/>
  <c r="S2423" i="8"/>
  <c r="S2424" i="8"/>
  <c r="S2425" i="8"/>
  <c r="S2426" i="8"/>
  <c r="S2427" i="8"/>
  <c r="S2428" i="8"/>
  <c r="S2429" i="8"/>
  <c r="S2430" i="8"/>
  <c r="S2431" i="8"/>
  <c r="S2432" i="8"/>
  <c r="S2433" i="8"/>
  <c r="S2434" i="8"/>
  <c r="S2435" i="8"/>
  <c r="S2436" i="8"/>
  <c r="S2437" i="8"/>
  <c r="S2438" i="8"/>
  <c r="S2439" i="8"/>
  <c r="S2440" i="8"/>
  <c r="S2441" i="8"/>
  <c r="S2442" i="8"/>
  <c r="S2443" i="8"/>
  <c r="S2444" i="8"/>
  <c r="S2445" i="8"/>
  <c r="S2446" i="8"/>
  <c r="S2447" i="8"/>
  <c r="S2448" i="8"/>
  <c r="S2449" i="8"/>
  <c r="S2450" i="8"/>
  <c r="S2451" i="8"/>
  <c r="S2452" i="8"/>
  <c r="S2453" i="8"/>
  <c r="S2454" i="8"/>
  <c r="S2455" i="8"/>
  <c r="S2456" i="8"/>
  <c r="S2457" i="8"/>
  <c r="S2458" i="8"/>
  <c r="S2459" i="8"/>
  <c r="S2460" i="8"/>
  <c r="S2461" i="8"/>
  <c r="S2462" i="8"/>
  <c r="S2463" i="8"/>
  <c r="S2464" i="8"/>
  <c r="S2465" i="8"/>
  <c r="S2466" i="8"/>
  <c r="S2467" i="8"/>
  <c r="S2468" i="8"/>
  <c r="S2469" i="8"/>
  <c r="S2470" i="8"/>
  <c r="S2471" i="8"/>
  <c r="S2472" i="8"/>
  <c r="S2473" i="8"/>
  <c r="S2474" i="8"/>
  <c r="S2475" i="8"/>
  <c r="S2476" i="8"/>
  <c r="S2477" i="8"/>
  <c r="S2478" i="8"/>
  <c r="S2479" i="8"/>
  <c r="S2480" i="8"/>
  <c r="S2481" i="8"/>
  <c r="S2482" i="8"/>
  <c r="S2483" i="8"/>
  <c r="S2484" i="8"/>
  <c r="S2485" i="8"/>
  <c r="S2486" i="8"/>
  <c r="S2487" i="8"/>
  <c r="S2488" i="8"/>
  <c r="S2489" i="8"/>
  <c r="S2490" i="8"/>
  <c r="S2491" i="8"/>
  <c r="S2492" i="8"/>
  <c r="S2493" i="8"/>
  <c r="S2494" i="8"/>
  <c r="S2495" i="8"/>
  <c r="S2496" i="8"/>
  <c r="S2497" i="8"/>
  <c r="S2498" i="8"/>
  <c r="S2499" i="8"/>
  <c r="S2500" i="8"/>
  <c r="S2501" i="8"/>
  <c r="S2502" i="8"/>
  <c r="S2503" i="8"/>
  <c r="S2504" i="8"/>
  <c r="S2505" i="8"/>
  <c r="S2506" i="8"/>
  <c r="S2507" i="8"/>
  <c r="S2508" i="8"/>
  <c r="S2509" i="8"/>
  <c r="S2510" i="8"/>
  <c r="S2511" i="8"/>
  <c r="S2512" i="8"/>
  <c r="S2513" i="8"/>
  <c r="S2514" i="8"/>
  <c r="S2515" i="8"/>
  <c r="S2516" i="8"/>
  <c r="S2517" i="8"/>
  <c r="S2518" i="8"/>
  <c r="S2519" i="8"/>
  <c r="S2520" i="8"/>
  <c r="S2521" i="8"/>
  <c r="S2522" i="8"/>
  <c r="S2523" i="8"/>
  <c r="S2524" i="8"/>
  <c r="S2525" i="8"/>
  <c r="S2526" i="8"/>
  <c r="S2527" i="8"/>
  <c r="S2528" i="8"/>
  <c r="S2529" i="8"/>
  <c r="S2530" i="8"/>
  <c r="S2531" i="8"/>
  <c r="S2532" i="8"/>
  <c r="S2533" i="8"/>
  <c r="S2534" i="8"/>
  <c r="S2535" i="8"/>
  <c r="S2536" i="8"/>
  <c r="S2537" i="8"/>
  <c r="S2538" i="8"/>
  <c r="S2539" i="8"/>
  <c r="S2540" i="8"/>
  <c r="S2541" i="8"/>
  <c r="S2542" i="8"/>
  <c r="S2543" i="8"/>
  <c r="S2544" i="8"/>
  <c r="S2545" i="8"/>
  <c r="S2546" i="8"/>
  <c r="S2547" i="8"/>
  <c r="S2548" i="8"/>
  <c r="S2549" i="8"/>
  <c r="S2550" i="8"/>
  <c r="S2551" i="8"/>
  <c r="S2552" i="8"/>
  <c r="S2553" i="8"/>
  <c r="S2554" i="8"/>
  <c r="S2555" i="8"/>
  <c r="S2556" i="8"/>
  <c r="S2557" i="8"/>
  <c r="S2558" i="8"/>
  <c r="S2559" i="8"/>
  <c r="S2560" i="8"/>
  <c r="S2561" i="8"/>
  <c r="S2562" i="8"/>
  <c r="S2563" i="8"/>
  <c r="S2564" i="8"/>
  <c r="S2565" i="8"/>
  <c r="S2566" i="8"/>
  <c r="S2567" i="8"/>
  <c r="S2568" i="8"/>
  <c r="S2569" i="8"/>
  <c r="S2570" i="8"/>
  <c r="S2571" i="8"/>
  <c r="S2572" i="8"/>
  <c r="S2573" i="8"/>
  <c r="S2574" i="8"/>
  <c r="S2575" i="8"/>
  <c r="S2576" i="8"/>
  <c r="S2577" i="8"/>
  <c r="S2578" i="8"/>
  <c r="S2579" i="8"/>
  <c r="S2580" i="8"/>
  <c r="S2581" i="8"/>
  <c r="S2582" i="8"/>
  <c r="S2583" i="8"/>
  <c r="S2584" i="8"/>
  <c r="S2585" i="8"/>
  <c r="S2586" i="8"/>
  <c r="S2587" i="8"/>
  <c r="S2588" i="8"/>
  <c r="S2589" i="8"/>
  <c r="S2590" i="8"/>
  <c r="S2591" i="8"/>
  <c r="S2592" i="8"/>
  <c r="S2593" i="8"/>
  <c r="S2594" i="8"/>
  <c r="S2595" i="8"/>
  <c r="S2596" i="8"/>
  <c r="S2597" i="8"/>
  <c r="S2598" i="8"/>
  <c r="S2599" i="8"/>
  <c r="S2600" i="8"/>
  <c r="S2601" i="8"/>
  <c r="S2602" i="8"/>
  <c r="S2603" i="8"/>
  <c r="S2604" i="8"/>
  <c r="S2605" i="8"/>
  <c r="S2606" i="8"/>
  <c r="S2607" i="8"/>
  <c r="S2608" i="8"/>
  <c r="S2609" i="8"/>
  <c r="S2610" i="8"/>
  <c r="S2611" i="8"/>
  <c r="S2612" i="8"/>
  <c r="S2613" i="8"/>
  <c r="S2614" i="8"/>
  <c r="S2615" i="8"/>
  <c r="S2616" i="8"/>
  <c r="S2617" i="8"/>
  <c r="S2618" i="8"/>
  <c r="S2619" i="8"/>
  <c r="S2620" i="8"/>
  <c r="S2621" i="8"/>
  <c r="S2622" i="8"/>
  <c r="S2623" i="8"/>
  <c r="S2624" i="8"/>
  <c r="S2625" i="8"/>
  <c r="S2626" i="8"/>
  <c r="S2627" i="8"/>
  <c r="S2628" i="8"/>
  <c r="S2629" i="8"/>
  <c r="S2630" i="8"/>
  <c r="S2631" i="8"/>
  <c r="S2632" i="8"/>
  <c r="S2633" i="8"/>
  <c r="S2634" i="8"/>
  <c r="S2635" i="8"/>
  <c r="S2636" i="8"/>
  <c r="S2637" i="8"/>
  <c r="S2638" i="8"/>
  <c r="S2639" i="8"/>
  <c r="S2640" i="8"/>
  <c r="S2641" i="8"/>
  <c r="S2642" i="8"/>
  <c r="S2643" i="8"/>
  <c r="S2644" i="8"/>
  <c r="S2645" i="8"/>
  <c r="S2646" i="8"/>
  <c r="S2647" i="8"/>
  <c r="S2648" i="8"/>
  <c r="S2649" i="8"/>
  <c r="S2650" i="8"/>
  <c r="S2651" i="8"/>
  <c r="S2652" i="8"/>
  <c r="S2653" i="8"/>
  <c r="S2654" i="8"/>
  <c r="S2655" i="8"/>
  <c r="S2656" i="8"/>
  <c r="S2657" i="8"/>
  <c r="S2658" i="8"/>
  <c r="S2659" i="8"/>
  <c r="S2660" i="8"/>
  <c r="S2661" i="8"/>
  <c r="S2662" i="8"/>
  <c r="S2663" i="8"/>
  <c r="S2664" i="8"/>
  <c r="S2665" i="8"/>
  <c r="S2666" i="8"/>
  <c r="S2667" i="8"/>
  <c r="S2668" i="8"/>
  <c r="S2669" i="8"/>
  <c r="S2670" i="8"/>
  <c r="S2671" i="8"/>
  <c r="S2672" i="8"/>
  <c r="S2673" i="8"/>
  <c r="S2674" i="8"/>
  <c r="S2675" i="8"/>
  <c r="S2676" i="8"/>
  <c r="S2677" i="8"/>
  <c r="S2678" i="8"/>
  <c r="S2679" i="8"/>
  <c r="S2680" i="8"/>
  <c r="S2681" i="8"/>
  <c r="S2682" i="8"/>
  <c r="S2683" i="8"/>
  <c r="S2684" i="8"/>
  <c r="S2685" i="8"/>
  <c r="S2686" i="8"/>
  <c r="S2687" i="8"/>
  <c r="S2688" i="8"/>
  <c r="S2689" i="8"/>
  <c r="S2690" i="8"/>
  <c r="S2691" i="8"/>
  <c r="S2692" i="8"/>
  <c r="S2693" i="8"/>
  <c r="S2694" i="8"/>
  <c r="S2695" i="8"/>
  <c r="S2696" i="8"/>
  <c r="S2697" i="8"/>
  <c r="S2698" i="8"/>
  <c r="S2699" i="8"/>
  <c r="S2700" i="8"/>
  <c r="S2701" i="8"/>
  <c r="S2702" i="8"/>
  <c r="S2703" i="8"/>
  <c r="S2704" i="8"/>
  <c r="S2705" i="8"/>
  <c r="S2706" i="8"/>
  <c r="S2707" i="8"/>
  <c r="S2708" i="8"/>
  <c r="S2709" i="8"/>
  <c r="S2710" i="8"/>
  <c r="S2711" i="8"/>
  <c r="S2712" i="8"/>
  <c r="S2713" i="8"/>
  <c r="S2714" i="8"/>
  <c r="S2715" i="8"/>
  <c r="S2716" i="8"/>
  <c r="S2717" i="8"/>
  <c r="S2718" i="8"/>
  <c r="S2719" i="8"/>
  <c r="S2720" i="8"/>
  <c r="S2721" i="8"/>
  <c r="S2722" i="8"/>
  <c r="S2723" i="8"/>
  <c r="S2724" i="8"/>
  <c r="S2725" i="8"/>
  <c r="S2726" i="8"/>
  <c r="S2727" i="8"/>
  <c r="S2728" i="8"/>
  <c r="S2729" i="8"/>
  <c r="S2730" i="8"/>
  <c r="S2731" i="8"/>
  <c r="S2732" i="8"/>
  <c r="S2733" i="8"/>
  <c r="S2734" i="8"/>
  <c r="S2735" i="8"/>
  <c r="S2736" i="8"/>
  <c r="S2737" i="8"/>
  <c r="S2738" i="8"/>
  <c r="S2739" i="8"/>
  <c r="S2740" i="8"/>
  <c r="S2741" i="8"/>
  <c r="S2742" i="8"/>
  <c r="S2743" i="8"/>
  <c r="S2744" i="8"/>
  <c r="S2745" i="8"/>
  <c r="S2746" i="8"/>
  <c r="S2747" i="8"/>
  <c r="S2748" i="8"/>
  <c r="S2749" i="8"/>
  <c r="S2750" i="8"/>
  <c r="S2751" i="8"/>
  <c r="S2752" i="8"/>
  <c r="S2753" i="8"/>
  <c r="S2754" i="8"/>
  <c r="S2755" i="8"/>
  <c r="S2756" i="8"/>
  <c r="S2757" i="8"/>
  <c r="S2758" i="8"/>
  <c r="S2759" i="8"/>
  <c r="S2760" i="8"/>
  <c r="S2761" i="8"/>
  <c r="S2762" i="8"/>
  <c r="S2763" i="8"/>
  <c r="S2764" i="8"/>
  <c r="S2765" i="8"/>
  <c r="S2766" i="8"/>
  <c r="S2767" i="8"/>
  <c r="S2768" i="8"/>
  <c r="S2769" i="8"/>
  <c r="S2770" i="8"/>
  <c r="S2771" i="8"/>
  <c r="S2772" i="8"/>
  <c r="S2773" i="8"/>
  <c r="S2774" i="8"/>
  <c r="S2775" i="8"/>
  <c r="S2776" i="8"/>
  <c r="S2777" i="8"/>
  <c r="S2778" i="8"/>
  <c r="S2779" i="8"/>
  <c r="S2780" i="8"/>
  <c r="S2781" i="8"/>
  <c r="S2782" i="8"/>
  <c r="S2783" i="8"/>
  <c r="S2784" i="8"/>
  <c r="S2785" i="8"/>
  <c r="S2786" i="8"/>
  <c r="S2787" i="8"/>
  <c r="S2788" i="8"/>
  <c r="S2789" i="8"/>
  <c r="S2790" i="8"/>
  <c r="S2791" i="8"/>
  <c r="S2792" i="8"/>
  <c r="S2793" i="8"/>
  <c r="S2794" i="8"/>
  <c r="S2795" i="8"/>
  <c r="S2796" i="8"/>
  <c r="S2797" i="8"/>
  <c r="S2798" i="8"/>
  <c r="S2799" i="8"/>
  <c r="S2800" i="8"/>
  <c r="S2801" i="8"/>
  <c r="S2802" i="8"/>
  <c r="S2803" i="8"/>
  <c r="S2804" i="8"/>
  <c r="S2805" i="8"/>
  <c r="S2806" i="8"/>
  <c r="S2807" i="8"/>
  <c r="S2808" i="8"/>
  <c r="S2809" i="8"/>
  <c r="S2810" i="8"/>
  <c r="S2811" i="8"/>
  <c r="S2812" i="8"/>
  <c r="S2813" i="8"/>
  <c r="S2814" i="8"/>
  <c r="S2815" i="8"/>
  <c r="S2816" i="8"/>
  <c r="S2817" i="8"/>
  <c r="S2818" i="8"/>
  <c r="S2819" i="8"/>
  <c r="S2820" i="8"/>
  <c r="S2821" i="8"/>
  <c r="S2822" i="8"/>
  <c r="S2823" i="8"/>
  <c r="S2824" i="8"/>
  <c r="S2825" i="8"/>
  <c r="S2826" i="8"/>
  <c r="S2827" i="8"/>
  <c r="S2828" i="8"/>
  <c r="S2829" i="8"/>
  <c r="S2830" i="8"/>
  <c r="S2831" i="8"/>
  <c r="S2832" i="8"/>
  <c r="S2833" i="8"/>
  <c r="S2834" i="8"/>
  <c r="S2835" i="8"/>
  <c r="S2836" i="8"/>
  <c r="S2837" i="8"/>
  <c r="S2838" i="8"/>
  <c r="S2839" i="8"/>
  <c r="S2840" i="8"/>
  <c r="S2841" i="8"/>
  <c r="S2842" i="8"/>
  <c r="S2843" i="8"/>
  <c r="S2844" i="8"/>
  <c r="S2845" i="8"/>
  <c r="S2846" i="8"/>
  <c r="S2847" i="8"/>
  <c r="S2848" i="8"/>
  <c r="S2849" i="8"/>
  <c r="S2850" i="8"/>
  <c r="S2851" i="8"/>
  <c r="S2852" i="8"/>
  <c r="S2853" i="8"/>
  <c r="S2854" i="8"/>
  <c r="S2855" i="8"/>
  <c r="S2856" i="8"/>
  <c r="S2857" i="8"/>
  <c r="S2858" i="8"/>
  <c r="S2859" i="8"/>
  <c r="S2860" i="8"/>
  <c r="S2861" i="8"/>
  <c r="S2862" i="8"/>
  <c r="S2863" i="8"/>
  <c r="S2864" i="8"/>
  <c r="S2865" i="8"/>
  <c r="S2866" i="8"/>
  <c r="S2867" i="8"/>
  <c r="S2868" i="8"/>
  <c r="S2869" i="8"/>
  <c r="S2870" i="8"/>
  <c r="S2871" i="8"/>
  <c r="S2872" i="8"/>
  <c r="S2873" i="8"/>
  <c r="S2874" i="8"/>
  <c r="S2875" i="8"/>
  <c r="S2876" i="8"/>
  <c r="S2877" i="8"/>
  <c r="S2878" i="8"/>
  <c r="S2879" i="8"/>
  <c r="S2880" i="8"/>
  <c r="S2881" i="8"/>
  <c r="S2882" i="8"/>
  <c r="S2883" i="8"/>
  <c r="S2884" i="8"/>
  <c r="S2885" i="8"/>
  <c r="S2886" i="8"/>
  <c r="S2887" i="8"/>
  <c r="S2888" i="8"/>
  <c r="S2889" i="8"/>
  <c r="S2890" i="8"/>
  <c r="S2891" i="8"/>
  <c r="S2892" i="8"/>
  <c r="S2893" i="8"/>
  <c r="S2894" i="8"/>
  <c r="S2895" i="8"/>
  <c r="S2896" i="8"/>
  <c r="S2897" i="8"/>
  <c r="S2898" i="8"/>
  <c r="S2899" i="8"/>
  <c r="S2900" i="8"/>
  <c r="S2901" i="8"/>
  <c r="S2902" i="8"/>
  <c r="S2903" i="8"/>
  <c r="S2904" i="8"/>
  <c r="S2905" i="8"/>
  <c r="S2906" i="8"/>
  <c r="S2907" i="8"/>
  <c r="S2908" i="8"/>
  <c r="S2909" i="8"/>
  <c r="S2910" i="8"/>
  <c r="S2911" i="8"/>
  <c r="S2912" i="8"/>
  <c r="S2913" i="8"/>
  <c r="S2914" i="8"/>
  <c r="S2915" i="8"/>
  <c r="S2916" i="8"/>
  <c r="S2917" i="8"/>
  <c r="S2918" i="8"/>
  <c r="S2919" i="8"/>
  <c r="S2920" i="8"/>
  <c r="S2921" i="8"/>
  <c r="S2922" i="8"/>
  <c r="S2923" i="8"/>
  <c r="S2924" i="8"/>
  <c r="S2925" i="8"/>
  <c r="S2926" i="8"/>
  <c r="S2927" i="8"/>
  <c r="S2928" i="8"/>
  <c r="S2929" i="8"/>
  <c r="S2930" i="8"/>
  <c r="S2931" i="8"/>
  <c r="S2932" i="8"/>
  <c r="S2933" i="8"/>
  <c r="S2934" i="8"/>
  <c r="S2935" i="8"/>
  <c r="S2936" i="8"/>
  <c r="S2937" i="8"/>
  <c r="S2938" i="8"/>
  <c r="S2939" i="8"/>
  <c r="S2940" i="8"/>
  <c r="S2941" i="8"/>
  <c r="S2942" i="8"/>
  <c r="S2943" i="8"/>
  <c r="S2944" i="8"/>
  <c r="S2945" i="8"/>
  <c r="S2946" i="8"/>
  <c r="S2947" i="8"/>
  <c r="S2948" i="8"/>
  <c r="S2949" i="8"/>
  <c r="S2950" i="8"/>
  <c r="S2951" i="8"/>
  <c r="S2952" i="8"/>
  <c r="S2953" i="8"/>
  <c r="S2954" i="8"/>
  <c r="S2955" i="8"/>
  <c r="S2956" i="8"/>
  <c r="S2957" i="8"/>
  <c r="S2958" i="8"/>
  <c r="S2959" i="8"/>
  <c r="S2960" i="8"/>
  <c r="S2961" i="8"/>
  <c r="S2962" i="8"/>
  <c r="S2963" i="8"/>
  <c r="S2964" i="8"/>
  <c r="S2965" i="8"/>
  <c r="S2966" i="8"/>
  <c r="S2967" i="8"/>
  <c r="S2968" i="8"/>
  <c r="S2969" i="8"/>
  <c r="S2970" i="8"/>
  <c r="S2971" i="8"/>
  <c r="S2972" i="8"/>
  <c r="S2973" i="8"/>
  <c r="S2974" i="8"/>
  <c r="S2975" i="8"/>
  <c r="S2976" i="8"/>
  <c r="S2977" i="8"/>
  <c r="S2978" i="8"/>
  <c r="S2979" i="8"/>
  <c r="S2980" i="8"/>
  <c r="S2981" i="8"/>
  <c r="S2982" i="8"/>
  <c r="S2983" i="8"/>
  <c r="S2984" i="8"/>
  <c r="S2985" i="8"/>
  <c r="S2986" i="8"/>
  <c r="S2987" i="8"/>
  <c r="S2988" i="8"/>
  <c r="S2989" i="8"/>
  <c r="S2990" i="8"/>
  <c r="S2991" i="8"/>
  <c r="S2992" i="8"/>
  <c r="S2993" i="8"/>
  <c r="S2994" i="8"/>
  <c r="S2995" i="8"/>
  <c r="S2996" i="8"/>
  <c r="S2997" i="8"/>
  <c r="S2998" i="8"/>
  <c r="S2999" i="8"/>
  <c r="S3000" i="8"/>
  <c r="S3001" i="8"/>
  <c r="S3002" i="8"/>
  <c r="S3003" i="8"/>
  <c r="S3004" i="8"/>
  <c r="S3005" i="8"/>
  <c r="S3006" i="8"/>
  <c r="S3007" i="8"/>
  <c r="S3008" i="8"/>
  <c r="S3009" i="8"/>
  <c r="S3010" i="8"/>
  <c r="S3011" i="8"/>
  <c r="S3012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2" i="8"/>
  <c r="I3" i="8"/>
  <c r="R3" i="8" s="1"/>
  <c r="I4" i="8"/>
  <c r="R4" i="8" s="1"/>
  <c r="I5" i="8"/>
  <c r="R5" i="8" s="1"/>
  <c r="I6" i="8"/>
  <c r="R6" i="8" s="1"/>
  <c r="I7" i="8"/>
  <c r="R7" i="8" s="1"/>
  <c r="I8" i="8"/>
  <c r="R8" i="8" s="1"/>
  <c r="I9" i="8"/>
  <c r="R9" i="8" s="1"/>
  <c r="I10" i="8"/>
  <c r="R10" i="8" s="1"/>
  <c r="I11" i="8"/>
  <c r="R11" i="8" s="1"/>
  <c r="I12" i="8"/>
  <c r="R12" i="8" s="1"/>
  <c r="I13" i="8"/>
  <c r="R13" i="8" s="1"/>
  <c r="I14" i="8"/>
  <c r="R14" i="8" s="1"/>
  <c r="I15" i="8"/>
  <c r="R15" i="8" s="1"/>
  <c r="I16" i="8"/>
  <c r="R16" i="8" s="1"/>
  <c r="I17" i="8"/>
  <c r="R17" i="8" s="1"/>
  <c r="I18" i="8"/>
  <c r="R18" i="8" s="1"/>
  <c r="I19" i="8"/>
  <c r="R19" i="8" s="1"/>
  <c r="I20" i="8"/>
  <c r="R20" i="8" s="1"/>
  <c r="I21" i="8"/>
  <c r="R21" i="8" s="1"/>
  <c r="I22" i="8"/>
  <c r="R22" i="8" s="1"/>
  <c r="I23" i="8"/>
  <c r="R23" i="8" s="1"/>
  <c r="I24" i="8"/>
  <c r="R24" i="8" s="1"/>
  <c r="I25" i="8"/>
  <c r="R25" i="8" s="1"/>
  <c r="I26" i="8"/>
  <c r="R26" i="8" s="1"/>
  <c r="I27" i="8"/>
  <c r="R27" i="8" s="1"/>
  <c r="I28" i="8"/>
  <c r="R28" i="8" s="1"/>
  <c r="I29" i="8"/>
  <c r="R29" i="8" s="1"/>
  <c r="I30" i="8"/>
  <c r="R30" i="8" s="1"/>
  <c r="I31" i="8"/>
  <c r="R31" i="8" s="1"/>
  <c r="I32" i="8"/>
  <c r="R32" i="8" s="1"/>
  <c r="I33" i="8"/>
  <c r="R33" i="8" s="1"/>
  <c r="I34" i="8"/>
  <c r="R34" i="8" s="1"/>
  <c r="I35" i="8"/>
  <c r="R35" i="8" s="1"/>
  <c r="I36" i="8"/>
  <c r="R36" i="8" s="1"/>
  <c r="I37" i="8"/>
  <c r="R37" i="8" s="1"/>
  <c r="I38" i="8"/>
  <c r="R38" i="8" s="1"/>
  <c r="I39" i="8"/>
  <c r="R39" i="8" s="1"/>
  <c r="I40" i="8"/>
  <c r="R40" i="8" s="1"/>
  <c r="I41" i="8"/>
  <c r="R41" i="8" s="1"/>
  <c r="I42" i="8"/>
  <c r="R42" i="8" s="1"/>
  <c r="I43" i="8"/>
  <c r="R43" i="8" s="1"/>
  <c r="I44" i="8"/>
  <c r="R44" i="8" s="1"/>
  <c r="I45" i="8"/>
  <c r="R45" i="8" s="1"/>
  <c r="I46" i="8"/>
  <c r="R46" i="8" s="1"/>
  <c r="I47" i="8"/>
  <c r="R47" i="8" s="1"/>
  <c r="I48" i="8"/>
  <c r="R48" i="8" s="1"/>
  <c r="I49" i="8"/>
  <c r="R49" i="8" s="1"/>
  <c r="I50" i="8"/>
  <c r="R50" i="8" s="1"/>
  <c r="I51" i="8"/>
  <c r="R51" i="8" s="1"/>
  <c r="I52" i="8"/>
  <c r="R52" i="8" s="1"/>
  <c r="I53" i="8"/>
  <c r="R53" i="8" s="1"/>
  <c r="I54" i="8"/>
  <c r="R54" i="8" s="1"/>
  <c r="I55" i="8"/>
  <c r="R55" i="8" s="1"/>
  <c r="I56" i="8"/>
  <c r="R56" i="8" s="1"/>
  <c r="I57" i="8"/>
  <c r="R57" i="8" s="1"/>
  <c r="I58" i="8"/>
  <c r="R58" i="8" s="1"/>
  <c r="I59" i="8"/>
  <c r="R59" i="8" s="1"/>
  <c r="I60" i="8"/>
  <c r="R60" i="8" s="1"/>
  <c r="I61" i="8"/>
  <c r="R61" i="8" s="1"/>
  <c r="I62" i="8"/>
  <c r="R62" i="8" s="1"/>
  <c r="I63" i="8"/>
  <c r="R63" i="8" s="1"/>
  <c r="I64" i="8"/>
  <c r="R64" i="8" s="1"/>
  <c r="I65" i="8"/>
  <c r="R65" i="8" s="1"/>
  <c r="I66" i="8"/>
  <c r="R66" i="8" s="1"/>
  <c r="I67" i="8"/>
  <c r="R67" i="8" s="1"/>
  <c r="I68" i="8"/>
  <c r="R68" i="8" s="1"/>
  <c r="I69" i="8"/>
  <c r="R69" i="8" s="1"/>
  <c r="I70" i="8"/>
  <c r="R70" i="8" s="1"/>
  <c r="I71" i="8"/>
  <c r="R71" i="8" s="1"/>
  <c r="I72" i="8"/>
  <c r="R72" i="8" s="1"/>
  <c r="I73" i="8"/>
  <c r="R73" i="8" s="1"/>
  <c r="I74" i="8"/>
  <c r="R74" i="8" s="1"/>
  <c r="I75" i="8"/>
  <c r="R75" i="8" s="1"/>
  <c r="I76" i="8"/>
  <c r="R76" i="8" s="1"/>
  <c r="I77" i="8"/>
  <c r="R77" i="8" s="1"/>
  <c r="I78" i="8"/>
  <c r="R78" i="8" s="1"/>
  <c r="I79" i="8"/>
  <c r="R79" i="8" s="1"/>
  <c r="I80" i="8"/>
  <c r="R80" i="8" s="1"/>
  <c r="I81" i="8"/>
  <c r="R81" i="8" s="1"/>
  <c r="I82" i="8"/>
  <c r="R82" i="8" s="1"/>
  <c r="I83" i="8"/>
  <c r="R83" i="8" s="1"/>
  <c r="I84" i="8"/>
  <c r="R84" i="8" s="1"/>
  <c r="I85" i="8"/>
  <c r="R85" i="8" s="1"/>
  <c r="I86" i="8"/>
  <c r="R86" i="8" s="1"/>
  <c r="I87" i="8"/>
  <c r="R87" i="8" s="1"/>
  <c r="I88" i="8"/>
  <c r="R88" i="8" s="1"/>
  <c r="I89" i="8"/>
  <c r="R89" i="8" s="1"/>
  <c r="I90" i="8"/>
  <c r="R90" i="8" s="1"/>
  <c r="I91" i="8"/>
  <c r="R91" i="8" s="1"/>
  <c r="I92" i="8"/>
  <c r="R92" i="8" s="1"/>
  <c r="I93" i="8"/>
  <c r="R93" i="8" s="1"/>
  <c r="I94" i="8"/>
  <c r="R94" i="8" s="1"/>
  <c r="I95" i="8"/>
  <c r="R95" i="8" s="1"/>
  <c r="I96" i="8"/>
  <c r="R96" i="8" s="1"/>
  <c r="I97" i="8"/>
  <c r="R97" i="8" s="1"/>
  <c r="I98" i="8"/>
  <c r="R98" i="8" s="1"/>
  <c r="I99" i="8"/>
  <c r="R99" i="8" s="1"/>
  <c r="I100" i="8"/>
  <c r="R100" i="8" s="1"/>
  <c r="I101" i="8"/>
  <c r="R101" i="8" s="1"/>
  <c r="I102" i="8"/>
  <c r="R102" i="8" s="1"/>
  <c r="I103" i="8"/>
  <c r="R103" i="8" s="1"/>
  <c r="I104" i="8"/>
  <c r="R104" i="8" s="1"/>
  <c r="I105" i="8"/>
  <c r="R105" i="8" s="1"/>
  <c r="I106" i="8"/>
  <c r="R106" i="8" s="1"/>
  <c r="I107" i="8"/>
  <c r="R107" i="8" s="1"/>
  <c r="I108" i="8"/>
  <c r="R108" i="8" s="1"/>
  <c r="I109" i="8"/>
  <c r="R109" i="8" s="1"/>
  <c r="I110" i="8"/>
  <c r="R110" i="8" s="1"/>
  <c r="I111" i="8"/>
  <c r="R111" i="8" s="1"/>
  <c r="I112" i="8"/>
  <c r="R112" i="8" s="1"/>
  <c r="I113" i="8"/>
  <c r="R113" i="8" s="1"/>
  <c r="I114" i="8"/>
  <c r="R114" i="8" s="1"/>
  <c r="I115" i="8"/>
  <c r="R115" i="8" s="1"/>
  <c r="I116" i="8"/>
  <c r="R116" i="8" s="1"/>
  <c r="I117" i="8"/>
  <c r="R117" i="8" s="1"/>
  <c r="I118" i="8"/>
  <c r="R118" i="8" s="1"/>
  <c r="I119" i="8"/>
  <c r="R119" i="8" s="1"/>
  <c r="I120" i="8"/>
  <c r="R120" i="8" s="1"/>
  <c r="I121" i="8"/>
  <c r="R121" i="8" s="1"/>
  <c r="I122" i="8"/>
  <c r="R122" i="8" s="1"/>
  <c r="I123" i="8"/>
  <c r="R123" i="8" s="1"/>
  <c r="I124" i="8"/>
  <c r="R124" i="8" s="1"/>
  <c r="I125" i="8"/>
  <c r="R125" i="8" s="1"/>
  <c r="I126" i="8"/>
  <c r="R126" i="8" s="1"/>
  <c r="I127" i="8"/>
  <c r="R127" i="8" s="1"/>
  <c r="I128" i="8"/>
  <c r="R128" i="8" s="1"/>
  <c r="I129" i="8"/>
  <c r="R129" i="8" s="1"/>
  <c r="I130" i="8"/>
  <c r="R130" i="8" s="1"/>
  <c r="I131" i="8"/>
  <c r="R131" i="8" s="1"/>
  <c r="I132" i="8"/>
  <c r="R132" i="8" s="1"/>
  <c r="I133" i="8"/>
  <c r="R133" i="8" s="1"/>
  <c r="I134" i="8"/>
  <c r="R134" i="8" s="1"/>
  <c r="I135" i="8"/>
  <c r="R135" i="8" s="1"/>
  <c r="I136" i="8"/>
  <c r="R136" i="8" s="1"/>
  <c r="I137" i="8"/>
  <c r="R137" i="8" s="1"/>
  <c r="I138" i="8"/>
  <c r="R138" i="8" s="1"/>
  <c r="I139" i="8"/>
  <c r="R139" i="8" s="1"/>
  <c r="I140" i="8"/>
  <c r="R140" i="8" s="1"/>
  <c r="I141" i="8"/>
  <c r="R141" i="8" s="1"/>
  <c r="I142" i="8"/>
  <c r="R142" i="8" s="1"/>
  <c r="I143" i="8"/>
  <c r="R143" i="8" s="1"/>
  <c r="I144" i="8"/>
  <c r="R144" i="8" s="1"/>
  <c r="I145" i="8"/>
  <c r="R145" i="8" s="1"/>
  <c r="I146" i="8"/>
  <c r="R146" i="8" s="1"/>
  <c r="I147" i="8"/>
  <c r="R147" i="8" s="1"/>
  <c r="I148" i="8"/>
  <c r="R148" i="8" s="1"/>
  <c r="I149" i="8"/>
  <c r="R149" i="8" s="1"/>
  <c r="I150" i="8"/>
  <c r="R150" i="8" s="1"/>
  <c r="I151" i="8"/>
  <c r="R151" i="8" s="1"/>
  <c r="I152" i="8"/>
  <c r="R152" i="8" s="1"/>
  <c r="I153" i="8"/>
  <c r="R153" i="8" s="1"/>
  <c r="I154" i="8"/>
  <c r="R154" i="8" s="1"/>
  <c r="I155" i="8"/>
  <c r="R155" i="8" s="1"/>
  <c r="I156" i="8"/>
  <c r="R156" i="8" s="1"/>
  <c r="I157" i="8"/>
  <c r="R157" i="8" s="1"/>
  <c r="I158" i="8"/>
  <c r="R158" i="8" s="1"/>
  <c r="I159" i="8"/>
  <c r="R159" i="8" s="1"/>
  <c r="I160" i="8"/>
  <c r="R160" i="8" s="1"/>
  <c r="I161" i="8"/>
  <c r="R161" i="8" s="1"/>
  <c r="I162" i="8"/>
  <c r="R162" i="8" s="1"/>
  <c r="I163" i="8"/>
  <c r="R163" i="8" s="1"/>
  <c r="I164" i="8"/>
  <c r="R164" i="8" s="1"/>
  <c r="I165" i="8"/>
  <c r="R165" i="8" s="1"/>
  <c r="I166" i="8"/>
  <c r="R166" i="8" s="1"/>
  <c r="I167" i="8"/>
  <c r="R167" i="8" s="1"/>
  <c r="I168" i="8"/>
  <c r="R168" i="8" s="1"/>
  <c r="I169" i="8"/>
  <c r="R169" i="8" s="1"/>
  <c r="I170" i="8"/>
  <c r="R170" i="8" s="1"/>
  <c r="I171" i="8"/>
  <c r="R171" i="8" s="1"/>
  <c r="I172" i="8"/>
  <c r="R172" i="8" s="1"/>
  <c r="I173" i="8"/>
  <c r="R173" i="8" s="1"/>
  <c r="I174" i="8"/>
  <c r="R174" i="8" s="1"/>
  <c r="I175" i="8"/>
  <c r="R175" i="8" s="1"/>
  <c r="I176" i="8"/>
  <c r="R176" i="8" s="1"/>
  <c r="I177" i="8"/>
  <c r="R177" i="8" s="1"/>
  <c r="I178" i="8"/>
  <c r="R178" i="8" s="1"/>
  <c r="I179" i="8"/>
  <c r="R179" i="8" s="1"/>
  <c r="I180" i="8"/>
  <c r="R180" i="8" s="1"/>
  <c r="I181" i="8"/>
  <c r="R181" i="8" s="1"/>
  <c r="I182" i="8"/>
  <c r="R182" i="8" s="1"/>
  <c r="I183" i="8"/>
  <c r="R183" i="8" s="1"/>
  <c r="I184" i="8"/>
  <c r="R184" i="8" s="1"/>
  <c r="I185" i="8"/>
  <c r="R185" i="8" s="1"/>
  <c r="I186" i="8"/>
  <c r="R186" i="8" s="1"/>
  <c r="I187" i="8"/>
  <c r="R187" i="8" s="1"/>
  <c r="I188" i="8"/>
  <c r="R188" i="8" s="1"/>
  <c r="I189" i="8"/>
  <c r="R189" i="8" s="1"/>
  <c r="I190" i="8"/>
  <c r="R190" i="8" s="1"/>
  <c r="I191" i="8"/>
  <c r="R191" i="8" s="1"/>
  <c r="I192" i="8"/>
  <c r="R192" i="8" s="1"/>
  <c r="I193" i="8"/>
  <c r="R193" i="8" s="1"/>
  <c r="I194" i="8"/>
  <c r="R194" i="8" s="1"/>
  <c r="I195" i="8"/>
  <c r="R195" i="8" s="1"/>
  <c r="I196" i="8"/>
  <c r="R196" i="8" s="1"/>
  <c r="I197" i="8"/>
  <c r="R197" i="8" s="1"/>
  <c r="I198" i="8"/>
  <c r="R198" i="8" s="1"/>
  <c r="I199" i="8"/>
  <c r="R199" i="8" s="1"/>
  <c r="I200" i="8"/>
  <c r="R200" i="8" s="1"/>
  <c r="I201" i="8"/>
  <c r="R201" i="8" s="1"/>
  <c r="I202" i="8"/>
  <c r="R202" i="8" s="1"/>
  <c r="I203" i="8"/>
  <c r="R203" i="8" s="1"/>
  <c r="I204" i="8"/>
  <c r="R204" i="8" s="1"/>
  <c r="I205" i="8"/>
  <c r="R205" i="8" s="1"/>
  <c r="I206" i="8"/>
  <c r="R206" i="8" s="1"/>
  <c r="I207" i="8"/>
  <c r="R207" i="8" s="1"/>
  <c r="I208" i="8"/>
  <c r="R208" i="8" s="1"/>
  <c r="I209" i="8"/>
  <c r="R209" i="8" s="1"/>
  <c r="I210" i="8"/>
  <c r="R210" i="8" s="1"/>
  <c r="I211" i="8"/>
  <c r="R211" i="8" s="1"/>
  <c r="I212" i="8"/>
  <c r="R212" i="8" s="1"/>
  <c r="I213" i="8"/>
  <c r="R213" i="8" s="1"/>
  <c r="I214" i="8"/>
  <c r="R214" i="8" s="1"/>
  <c r="I215" i="8"/>
  <c r="R215" i="8" s="1"/>
  <c r="I216" i="8"/>
  <c r="R216" i="8" s="1"/>
  <c r="I217" i="8"/>
  <c r="R217" i="8" s="1"/>
  <c r="I218" i="8"/>
  <c r="R218" i="8" s="1"/>
  <c r="I219" i="8"/>
  <c r="R219" i="8" s="1"/>
  <c r="I220" i="8"/>
  <c r="R220" i="8" s="1"/>
  <c r="I221" i="8"/>
  <c r="R221" i="8" s="1"/>
  <c r="I222" i="8"/>
  <c r="R222" i="8" s="1"/>
  <c r="I223" i="8"/>
  <c r="R223" i="8" s="1"/>
  <c r="I224" i="8"/>
  <c r="R224" i="8" s="1"/>
  <c r="I225" i="8"/>
  <c r="R225" i="8" s="1"/>
  <c r="I226" i="8"/>
  <c r="R226" i="8" s="1"/>
  <c r="I227" i="8"/>
  <c r="R227" i="8" s="1"/>
  <c r="I228" i="8"/>
  <c r="R228" i="8" s="1"/>
  <c r="I229" i="8"/>
  <c r="R229" i="8" s="1"/>
  <c r="I230" i="8"/>
  <c r="R230" i="8" s="1"/>
  <c r="I231" i="8"/>
  <c r="R231" i="8" s="1"/>
  <c r="I232" i="8"/>
  <c r="R232" i="8" s="1"/>
  <c r="I233" i="8"/>
  <c r="R233" i="8" s="1"/>
  <c r="I234" i="8"/>
  <c r="R234" i="8" s="1"/>
  <c r="I235" i="8"/>
  <c r="R235" i="8" s="1"/>
  <c r="I236" i="8"/>
  <c r="R236" i="8" s="1"/>
  <c r="I237" i="8"/>
  <c r="R237" i="8" s="1"/>
  <c r="I238" i="8"/>
  <c r="R238" i="8" s="1"/>
  <c r="I239" i="8"/>
  <c r="R239" i="8" s="1"/>
  <c r="I240" i="8"/>
  <c r="R240" i="8" s="1"/>
  <c r="I241" i="8"/>
  <c r="R241" i="8" s="1"/>
  <c r="I242" i="8"/>
  <c r="R242" i="8" s="1"/>
  <c r="I243" i="8"/>
  <c r="R243" i="8" s="1"/>
  <c r="I244" i="8"/>
  <c r="R244" i="8" s="1"/>
  <c r="I245" i="8"/>
  <c r="R245" i="8" s="1"/>
  <c r="I246" i="8"/>
  <c r="R246" i="8" s="1"/>
  <c r="I247" i="8"/>
  <c r="R247" i="8" s="1"/>
  <c r="I248" i="8"/>
  <c r="R248" i="8" s="1"/>
  <c r="I249" i="8"/>
  <c r="R249" i="8" s="1"/>
  <c r="I250" i="8"/>
  <c r="R250" i="8" s="1"/>
  <c r="I251" i="8"/>
  <c r="R251" i="8" s="1"/>
  <c r="I252" i="8"/>
  <c r="R252" i="8" s="1"/>
  <c r="I253" i="8"/>
  <c r="R253" i="8" s="1"/>
  <c r="I254" i="8"/>
  <c r="R254" i="8" s="1"/>
  <c r="I255" i="8"/>
  <c r="R255" i="8" s="1"/>
  <c r="I256" i="8"/>
  <c r="R256" i="8" s="1"/>
  <c r="I257" i="8"/>
  <c r="R257" i="8" s="1"/>
  <c r="I258" i="8"/>
  <c r="R258" i="8" s="1"/>
  <c r="I259" i="8"/>
  <c r="R259" i="8" s="1"/>
  <c r="I260" i="8"/>
  <c r="R260" i="8" s="1"/>
  <c r="I261" i="8"/>
  <c r="R261" i="8" s="1"/>
  <c r="I262" i="8"/>
  <c r="R262" i="8" s="1"/>
  <c r="I263" i="8"/>
  <c r="R263" i="8" s="1"/>
  <c r="I264" i="8"/>
  <c r="R264" i="8" s="1"/>
  <c r="I265" i="8"/>
  <c r="R265" i="8" s="1"/>
  <c r="I266" i="8"/>
  <c r="R266" i="8" s="1"/>
  <c r="I267" i="8"/>
  <c r="R267" i="8" s="1"/>
  <c r="I268" i="8"/>
  <c r="R268" i="8" s="1"/>
  <c r="I269" i="8"/>
  <c r="R269" i="8" s="1"/>
  <c r="I270" i="8"/>
  <c r="R270" i="8" s="1"/>
  <c r="I271" i="8"/>
  <c r="R271" i="8" s="1"/>
  <c r="I272" i="8"/>
  <c r="R272" i="8" s="1"/>
  <c r="I273" i="8"/>
  <c r="R273" i="8" s="1"/>
  <c r="I274" i="8"/>
  <c r="R274" i="8" s="1"/>
  <c r="I275" i="8"/>
  <c r="R275" i="8" s="1"/>
  <c r="I276" i="8"/>
  <c r="R276" i="8" s="1"/>
  <c r="I277" i="8"/>
  <c r="R277" i="8" s="1"/>
  <c r="I278" i="8"/>
  <c r="R278" i="8" s="1"/>
  <c r="I279" i="8"/>
  <c r="R279" i="8" s="1"/>
  <c r="I280" i="8"/>
  <c r="R280" i="8" s="1"/>
  <c r="I281" i="8"/>
  <c r="R281" i="8" s="1"/>
  <c r="I282" i="8"/>
  <c r="R282" i="8" s="1"/>
  <c r="I283" i="8"/>
  <c r="R283" i="8" s="1"/>
  <c r="I284" i="8"/>
  <c r="R284" i="8" s="1"/>
  <c r="I285" i="8"/>
  <c r="R285" i="8" s="1"/>
  <c r="I286" i="8"/>
  <c r="R286" i="8" s="1"/>
  <c r="I287" i="8"/>
  <c r="R287" i="8" s="1"/>
  <c r="I288" i="8"/>
  <c r="R288" i="8" s="1"/>
  <c r="I289" i="8"/>
  <c r="R289" i="8" s="1"/>
  <c r="I290" i="8"/>
  <c r="R290" i="8" s="1"/>
  <c r="I291" i="8"/>
  <c r="R291" i="8" s="1"/>
  <c r="I292" i="8"/>
  <c r="R292" i="8" s="1"/>
  <c r="I293" i="8"/>
  <c r="R293" i="8" s="1"/>
  <c r="I294" i="8"/>
  <c r="R294" i="8" s="1"/>
  <c r="I295" i="8"/>
  <c r="R295" i="8" s="1"/>
  <c r="I296" i="8"/>
  <c r="R296" i="8" s="1"/>
  <c r="I297" i="8"/>
  <c r="R297" i="8" s="1"/>
  <c r="I298" i="8"/>
  <c r="R298" i="8" s="1"/>
  <c r="I299" i="8"/>
  <c r="R299" i="8" s="1"/>
  <c r="I300" i="8"/>
  <c r="R300" i="8" s="1"/>
  <c r="I301" i="8"/>
  <c r="R301" i="8" s="1"/>
  <c r="I302" i="8"/>
  <c r="R302" i="8" s="1"/>
  <c r="I303" i="8"/>
  <c r="R303" i="8" s="1"/>
  <c r="I304" i="8"/>
  <c r="R304" i="8" s="1"/>
  <c r="I305" i="8"/>
  <c r="R305" i="8" s="1"/>
  <c r="I306" i="8"/>
  <c r="R306" i="8" s="1"/>
  <c r="I307" i="8"/>
  <c r="R307" i="8" s="1"/>
  <c r="I308" i="8"/>
  <c r="R308" i="8" s="1"/>
  <c r="I309" i="8"/>
  <c r="R309" i="8" s="1"/>
  <c r="I310" i="8"/>
  <c r="R310" i="8" s="1"/>
  <c r="I311" i="8"/>
  <c r="R311" i="8" s="1"/>
  <c r="I312" i="8"/>
  <c r="R312" i="8" s="1"/>
  <c r="I313" i="8"/>
  <c r="R313" i="8" s="1"/>
  <c r="I314" i="8"/>
  <c r="R314" i="8" s="1"/>
  <c r="I315" i="8"/>
  <c r="R315" i="8" s="1"/>
  <c r="I316" i="8"/>
  <c r="R316" i="8" s="1"/>
  <c r="I317" i="8"/>
  <c r="R317" i="8" s="1"/>
  <c r="I318" i="8"/>
  <c r="R318" i="8" s="1"/>
  <c r="I319" i="8"/>
  <c r="R319" i="8" s="1"/>
  <c r="I320" i="8"/>
  <c r="R320" i="8" s="1"/>
  <c r="I321" i="8"/>
  <c r="R321" i="8" s="1"/>
  <c r="I322" i="8"/>
  <c r="R322" i="8" s="1"/>
  <c r="I323" i="8"/>
  <c r="R323" i="8" s="1"/>
  <c r="I324" i="8"/>
  <c r="R324" i="8" s="1"/>
  <c r="I325" i="8"/>
  <c r="R325" i="8" s="1"/>
  <c r="I326" i="8"/>
  <c r="R326" i="8" s="1"/>
  <c r="I327" i="8"/>
  <c r="R327" i="8" s="1"/>
  <c r="I328" i="8"/>
  <c r="R328" i="8" s="1"/>
  <c r="I329" i="8"/>
  <c r="R329" i="8" s="1"/>
  <c r="I330" i="8"/>
  <c r="R330" i="8" s="1"/>
  <c r="I331" i="8"/>
  <c r="R331" i="8" s="1"/>
  <c r="I332" i="8"/>
  <c r="R332" i="8" s="1"/>
  <c r="I333" i="8"/>
  <c r="R333" i="8" s="1"/>
  <c r="I334" i="8"/>
  <c r="R334" i="8" s="1"/>
  <c r="I335" i="8"/>
  <c r="R335" i="8" s="1"/>
  <c r="I336" i="8"/>
  <c r="R336" i="8" s="1"/>
  <c r="I337" i="8"/>
  <c r="R337" i="8" s="1"/>
  <c r="I338" i="8"/>
  <c r="R338" i="8" s="1"/>
  <c r="I339" i="8"/>
  <c r="R339" i="8" s="1"/>
  <c r="I340" i="8"/>
  <c r="R340" i="8" s="1"/>
  <c r="I341" i="8"/>
  <c r="R341" i="8" s="1"/>
  <c r="I342" i="8"/>
  <c r="R342" i="8" s="1"/>
  <c r="I343" i="8"/>
  <c r="R343" i="8" s="1"/>
  <c r="I344" i="8"/>
  <c r="R344" i="8" s="1"/>
  <c r="I345" i="8"/>
  <c r="R345" i="8" s="1"/>
  <c r="I346" i="8"/>
  <c r="R346" i="8" s="1"/>
  <c r="I347" i="8"/>
  <c r="R347" i="8" s="1"/>
  <c r="I348" i="8"/>
  <c r="R348" i="8" s="1"/>
  <c r="I349" i="8"/>
  <c r="R349" i="8" s="1"/>
  <c r="I350" i="8"/>
  <c r="R350" i="8" s="1"/>
  <c r="I351" i="8"/>
  <c r="R351" i="8" s="1"/>
  <c r="I352" i="8"/>
  <c r="R352" i="8" s="1"/>
  <c r="I353" i="8"/>
  <c r="R353" i="8" s="1"/>
  <c r="I354" i="8"/>
  <c r="R354" i="8" s="1"/>
  <c r="I355" i="8"/>
  <c r="R355" i="8" s="1"/>
  <c r="I356" i="8"/>
  <c r="R356" i="8" s="1"/>
  <c r="I357" i="8"/>
  <c r="R357" i="8" s="1"/>
  <c r="I358" i="8"/>
  <c r="R358" i="8" s="1"/>
  <c r="I359" i="8"/>
  <c r="R359" i="8" s="1"/>
  <c r="I360" i="8"/>
  <c r="R360" i="8" s="1"/>
  <c r="I361" i="8"/>
  <c r="R361" i="8" s="1"/>
  <c r="I362" i="8"/>
  <c r="R362" i="8" s="1"/>
  <c r="I363" i="8"/>
  <c r="R363" i="8" s="1"/>
  <c r="I364" i="8"/>
  <c r="R364" i="8" s="1"/>
  <c r="I365" i="8"/>
  <c r="R365" i="8" s="1"/>
  <c r="I366" i="8"/>
  <c r="R366" i="8" s="1"/>
  <c r="I367" i="8"/>
  <c r="R367" i="8" s="1"/>
  <c r="I368" i="8"/>
  <c r="R368" i="8" s="1"/>
  <c r="I369" i="8"/>
  <c r="R369" i="8" s="1"/>
  <c r="I370" i="8"/>
  <c r="R370" i="8" s="1"/>
  <c r="I371" i="8"/>
  <c r="R371" i="8" s="1"/>
  <c r="I372" i="8"/>
  <c r="R372" i="8" s="1"/>
  <c r="I373" i="8"/>
  <c r="R373" i="8" s="1"/>
  <c r="I374" i="8"/>
  <c r="R374" i="8" s="1"/>
  <c r="I375" i="8"/>
  <c r="R375" i="8" s="1"/>
  <c r="I376" i="8"/>
  <c r="R376" i="8" s="1"/>
  <c r="I377" i="8"/>
  <c r="R377" i="8" s="1"/>
  <c r="I378" i="8"/>
  <c r="R378" i="8" s="1"/>
  <c r="I379" i="8"/>
  <c r="R379" i="8" s="1"/>
  <c r="I380" i="8"/>
  <c r="R380" i="8" s="1"/>
  <c r="I381" i="8"/>
  <c r="R381" i="8" s="1"/>
  <c r="I382" i="8"/>
  <c r="R382" i="8" s="1"/>
  <c r="I383" i="8"/>
  <c r="R383" i="8" s="1"/>
  <c r="I384" i="8"/>
  <c r="R384" i="8" s="1"/>
  <c r="I385" i="8"/>
  <c r="R385" i="8" s="1"/>
  <c r="I386" i="8"/>
  <c r="R386" i="8" s="1"/>
  <c r="I387" i="8"/>
  <c r="R387" i="8" s="1"/>
  <c r="I388" i="8"/>
  <c r="R388" i="8" s="1"/>
  <c r="I389" i="8"/>
  <c r="R389" i="8" s="1"/>
  <c r="I390" i="8"/>
  <c r="R390" i="8" s="1"/>
  <c r="I391" i="8"/>
  <c r="R391" i="8" s="1"/>
  <c r="I392" i="8"/>
  <c r="R392" i="8" s="1"/>
  <c r="I393" i="8"/>
  <c r="R393" i="8" s="1"/>
  <c r="I394" i="8"/>
  <c r="R394" i="8" s="1"/>
  <c r="I395" i="8"/>
  <c r="R395" i="8" s="1"/>
  <c r="I396" i="8"/>
  <c r="R396" i="8" s="1"/>
  <c r="I397" i="8"/>
  <c r="R397" i="8" s="1"/>
  <c r="I398" i="8"/>
  <c r="R398" i="8" s="1"/>
  <c r="I399" i="8"/>
  <c r="R399" i="8" s="1"/>
  <c r="I400" i="8"/>
  <c r="R400" i="8" s="1"/>
  <c r="I401" i="8"/>
  <c r="R401" i="8" s="1"/>
  <c r="I402" i="8"/>
  <c r="R402" i="8" s="1"/>
  <c r="I403" i="8"/>
  <c r="R403" i="8" s="1"/>
  <c r="I404" i="8"/>
  <c r="R404" i="8" s="1"/>
  <c r="I405" i="8"/>
  <c r="R405" i="8" s="1"/>
  <c r="I406" i="8"/>
  <c r="R406" i="8" s="1"/>
  <c r="I407" i="8"/>
  <c r="R407" i="8" s="1"/>
  <c r="I408" i="8"/>
  <c r="R408" i="8" s="1"/>
  <c r="I409" i="8"/>
  <c r="R409" i="8" s="1"/>
  <c r="I410" i="8"/>
  <c r="R410" i="8" s="1"/>
  <c r="I411" i="8"/>
  <c r="R411" i="8" s="1"/>
  <c r="I412" i="8"/>
  <c r="R412" i="8" s="1"/>
  <c r="I413" i="8"/>
  <c r="R413" i="8" s="1"/>
  <c r="I414" i="8"/>
  <c r="R414" i="8" s="1"/>
  <c r="I415" i="8"/>
  <c r="R415" i="8" s="1"/>
  <c r="I416" i="8"/>
  <c r="R416" i="8" s="1"/>
  <c r="I417" i="8"/>
  <c r="R417" i="8" s="1"/>
  <c r="I418" i="8"/>
  <c r="R418" i="8" s="1"/>
  <c r="I419" i="8"/>
  <c r="R419" i="8" s="1"/>
  <c r="I420" i="8"/>
  <c r="R420" i="8" s="1"/>
  <c r="I421" i="8"/>
  <c r="R421" i="8" s="1"/>
  <c r="I422" i="8"/>
  <c r="R422" i="8" s="1"/>
  <c r="I423" i="8"/>
  <c r="R423" i="8" s="1"/>
  <c r="I424" i="8"/>
  <c r="R424" i="8" s="1"/>
  <c r="I425" i="8"/>
  <c r="R425" i="8" s="1"/>
  <c r="I426" i="8"/>
  <c r="R426" i="8" s="1"/>
  <c r="I427" i="8"/>
  <c r="R427" i="8" s="1"/>
  <c r="I428" i="8"/>
  <c r="R428" i="8" s="1"/>
  <c r="I429" i="8"/>
  <c r="R429" i="8" s="1"/>
  <c r="I430" i="8"/>
  <c r="R430" i="8" s="1"/>
  <c r="I431" i="8"/>
  <c r="R431" i="8" s="1"/>
  <c r="I432" i="8"/>
  <c r="R432" i="8" s="1"/>
  <c r="I433" i="8"/>
  <c r="R433" i="8" s="1"/>
  <c r="I434" i="8"/>
  <c r="R434" i="8" s="1"/>
  <c r="I435" i="8"/>
  <c r="R435" i="8" s="1"/>
  <c r="I436" i="8"/>
  <c r="R436" i="8" s="1"/>
  <c r="I437" i="8"/>
  <c r="R437" i="8" s="1"/>
  <c r="I438" i="8"/>
  <c r="R438" i="8" s="1"/>
  <c r="I439" i="8"/>
  <c r="R439" i="8" s="1"/>
  <c r="I440" i="8"/>
  <c r="R440" i="8" s="1"/>
  <c r="I441" i="8"/>
  <c r="R441" i="8" s="1"/>
  <c r="I442" i="8"/>
  <c r="R442" i="8" s="1"/>
  <c r="I443" i="8"/>
  <c r="R443" i="8" s="1"/>
  <c r="I444" i="8"/>
  <c r="R444" i="8" s="1"/>
  <c r="I445" i="8"/>
  <c r="R445" i="8" s="1"/>
  <c r="I446" i="8"/>
  <c r="R446" i="8" s="1"/>
  <c r="I447" i="8"/>
  <c r="R447" i="8" s="1"/>
  <c r="I448" i="8"/>
  <c r="R448" i="8" s="1"/>
  <c r="I449" i="8"/>
  <c r="R449" i="8" s="1"/>
  <c r="I450" i="8"/>
  <c r="R450" i="8" s="1"/>
  <c r="I451" i="8"/>
  <c r="R451" i="8" s="1"/>
  <c r="I452" i="8"/>
  <c r="R452" i="8" s="1"/>
  <c r="I453" i="8"/>
  <c r="R453" i="8" s="1"/>
  <c r="I454" i="8"/>
  <c r="R454" i="8" s="1"/>
  <c r="I455" i="8"/>
  <c r="R455" i="8" s="1"/>
  <c r="I456" i="8"/>
  <c r="R456" i="8" s="1"/>
  <c r="I457" i="8"/>
  <c r="R457" i="8" s="1"/>
  <c r="I458" i="8"/>
  <c r="R458" i="8" s="1"/>
  <c r="I459" i="8"/>
  <c r="R459" i="8" s="1"/>
  <c r="I460" i="8"/>
  <c r="R460" i="8" s="1"/>
  <c r="I461" i="8"/>
  <c r="R461" i="8" s="1"/>
  <c r="I462" i="8"/>
  <c r="R462" i="8" s="1"/>
  <c r="I463" i="8"/>
  <c r="R463" i="8" s="1"/>
  <c r="I464" i="8"/>
  <c r="R464" i="8" s="1"/>
  <c r="I465" i="8"/>
  <c r="R465" i="8" s="1"/>
  <c r="I466" i="8"/>
  <c r="R466" i="8" s="1"/>
  <c r="I467" i="8"/>
  <c r="R467" i="8" s="1"/>
  <c r="I468" i="8"/>
  <c r="R468" i="8" s="1"/>
  <c r="I469" i="8"/>
  <c r="R469" i="8" s="1"/>
  <c r="I470" i="8"/>
  <c r="R470" i="8" s="1"/>
  <c r="I471" i="8"/>
  <c r="R471" i="8" s="1"/>
  <c r="I472" i="8"/>
  <c r="R472" i="8" s="1"/>
  <c r="I473" i="8"/>
  <c r="R473" i="8" s="1"/>
  <c r="I474" i="8"/>
  <c r="R474" i="8" s="1"/>
  <c r="I475" i="8"/>
  <c r="R475" i="8" s="1"/>
  <c r="I476" i="8"/>
  <c r="R476" i="8" s="1"/>
  <c r="I477" i="8"/>
  <c r="R477" i="8" s="1"/>
  <c r="I478" i="8"/>
  <c r="R478" i="8" s="1"/>
  <c r="I479" i="8"/>
  <c r="R479" i="8" s="1"/>
  <c r="I480" i="8"/>
  <c r="R480" i="8" s="1"/>
  <c r="I481" i="8"/>
  <c r="R481" i="8" s="1"/>
  <c r="I482" i="8"/>
  <c r="R482" i="8" s="1"/>
  <c r="I483" i="8"/>
  <c r="R483" i="8" s="1"/>
  <c r="I484" i="8"/>
  <c r="R484" i="8" s="1"/>
  <c r="I485" i="8"/>
  <c r="R485" i="8" s="1"/>
  <c r="I486" i="8"/>
  <c r="R486" i="8" s="1"/>
  <c r="I487" i="8"/>
  <c r="R487" i="8" s="1"/>
  <c r="I488" i="8"/>
  <c r="R488" i="8" s="1"/>
  <c r="I489" i="8"/>
  <c r="R489" i="8" s="1"/>
  <c r="I490" i="8"/>
  <c r="R490" i="8" s="1"/>
  <c r="I491" i="8"/>
  <c r="R491" i="8" s="1"/>
  <c r="I492" i="8"/>
  <c r="R492" i="8" s="1"/>
  <c r="I493" i="8"/>
  <c r="R493" i="8" s="1"/>
  <c r="I494" i="8"/>
  <c r="R494" i="8" s="1"/>
  <c r="I495" i="8"/>
  <c r="R495" i="8" s="1"/>
  <c r="I496" i="8"/>
  <c r="R496" i="8" s="1"/>
  <c r="I497" i="8"/>
  <c r="R497" i="8" s="1"/>
  <c r="I498" i="8"/>
  <c r="R498" i="8" s="1"/>
  <c r="I499" i="8"/>
  <c r="R499" i="8" s="1"/>
  <c r="I500" i="8"/>
  <c r="R500" i="8" s="1"/>
  <c r="I501" i="8"/>
  <c r="R501" i="8" s="1"/>
  <c r="I502" i="8"/>
  <c r="R502" i="8" s="1"/>
  <c r="I503" i="8"/>
  <c r="R503" i="8" s="1"/>
  <c r="I504" i="8"/>
  <c r="R504" i="8" s="1"/>
  <c r="I505" i="8"/>
  <c r="R505" i="8" s="1"/>
  <c r="I506" i="8"/>
  <c r="R506" i="8" s="1"/>
  <c r="I507" i="8"/>
  <c r="R507" i="8" s="1"/>
  <c r="I508" i="8"/>
  <c r="R508" i="8" s="1"/>
  <c r="I509" i="8"/>
  <c r="R509" i="8" s="1"/>
  <c r="I510" i="8"/>
  <c r="R510" i="8" s="1"/>
  <c r="I511" i="8"/>
  <c r="R511" i="8" s="1"/>
  <c r="I512" i="8"/>
  <c r="R512" i="8" s="1"/>
  <c r="I513" i="8"/>
  <c r="R513" i="8" s="1"/>
  <c r="I514" i="8"/>
  <c r="R514" i="8" s="1"/>
  <c r="I515" i="8"/>
  <c r="R515" i="8" s="1"/>
  <c r="I516" i="8"/>
  <c r="R516" i="8" s="1"/>
  <c r="I517" i="8"/>
  <c r="R517" i="8" s="1"/>
  <c r="I518" i="8"/>
  <c r="R518" i="8" s="1"/>
  <c r="I519" i="8"/>
  <c r="R519" i="8" s="1"/>
  <c r="I520" i="8"/>
  <c r="R520" i="8" s="1"/>
  <c r="I521" i="8"/>
  <c r="R521" i="8" s="1"/>
  <c r="I522" i="8"/>
  <c r="R522" i="8" s="1"/>
  <c r="I523" i="8"/>
  <c r="R523" i="8" s="1"/>
  <c r="I524" i="8"/>
  <c r="R524" i="8" s="1"/>
  <c r="I525" i="8"/>
  <c r="R525" i="8" s="1"/>
  <c r="I526" i="8"/>
  <c r="R526" i="8" s="1"/>
  <c r="I527" i="8"/>
  <c r="R527" i="8" s="1"/>
  <c r="I528" i="8"/>
  <c r="R528" i="8" s="1"/>
  <c r="I529" i="8"/>
  <c r="R529" i="8" s="1"/>
  <c r="I530" i="8"/>
  <c r="R530" i="8" s="1"/>
  <c r="I531" i="8"/>
  <c r="R531" i="8" s="1"/>
  <c r="I532" i="8"/>
  <c r="R532" i="8" s="1"/>
  <c r="I533" i="8"/>
  <c r="R533" i="8" s="1"/>
  <c r="I534" i="8"/>
  <c r="R534" i="8" s="1"/>
  <c r="I535" i="8"/>
  <c r="R535" i="8" s="1"/>
  <c r="I536" i="8"/>
  <c r="R536" i="8" s="1"/>
  <c r="I537" i="8"/>
  <c r="R537" i="8" s="1"/>
  <c r="I538" i="8"/>
  <c r="R538" i="8" s="1"/>
  <c r="I539" i="8"/>
  <c r="R539" i="8" s="1"/>
  <c r="I540" i="8"/>
  <c r="R540" i="8" s="1"/>
  <c r="I541" i="8"/>
  <c r="R541" i="8" s="1"/>
  <c r="I542" i="8"/>
  <c r="R542" i="8" s="1"/>
  <c r="I543" i="8"/>
  <c r="R543" i="8" s="1"/>
  <c r="I544" i="8"/>
  <c r="R544" i="8" s="1"/>
  <c r="I545" i="8"/>
  <c r="R545" i="8" s="1"/>
  <c r="I546" i="8"/>
  <c r="R546" i="8" s="1"/>
  <c r="I547" i="8"/>
  <c r="R547" i="8" s="1"/>
  <c r="I548" i="8"/>
  <c r="R548" i="8" s="1"/>
  <c r="I549" i="8"/>
  <c r="R549" i="8" s="1"/>
  <c r="I550" i="8"/>
  <c r="R550" i="8" s="1"/>
  <c r="I551" i="8"/>
  <c r="R551" i="8" s="1"/>
  <c r="I552" i="8"/>
  <c r="R552" i="8" s="1"/>
  <c r="I553" i="8"/>
  <c r="R553" i="8" s="1"/>
  <c r="I554" i="8"/>
  <c r="R554" i="8" s="1"/>
  <c r="I555" i="8"/>
  <c r="R555" i="8" s="1"/>
  <c r="I556" i="8"/>
  <c r="R556" i="8" s="1"/>
  <c r="I557" i="8"/>
  <c r="R557" i="8" s="1"/>
  <c r="I558" i="8"/>
  <c r="R558" i="8" s="1"/>
  <c r="I559" i="8"/>
  <c r="R559" i="8" s="1"/>
  <c r="I560" i="8"/>
  <c r="R560" i="8" s="1"/>
  <c r="I561" i="8"/>
  <c r="R561" i="8" s="1"/>
  <c r="I562" i="8"/>
  <c r="R562" i="8" s="1"/>
  <c r="I563" i="8"/>
  <c r="R563" i="8" s="1"/>
  <c r="I564" i="8"/>
  <c r="R564" i="8" s="1"/>
  <c r="I565" i="8"/>
  <c r="R565" i="8" s="1"/>
  <c r="I566" i="8"/>
  <c r="R566" i="8" s="1"/>
  <c r="I567" i="8"/>
  <c r="R567" i="8" s="1"/>
  <c r="I568" i="8"/>
  <c r="R568" i="8" s="1"/>
  <c r="I569" i="8"/>
  <c r="R569" i="8" s="1"/>
  <c r="I570" i="8"/>
  <c r="R570" i="8" s="1"/>
  <c r="I571" i="8"/>
  <c r="R571" i="8" s="1"/>
  <c r="I572" i="8"/>
  <c r="R572" i="8" s="1"/>
  <c r="I573" i="8"/>
  <c r="R573" i="8" s="1"/>
  <c r="I574" i="8"/>
  <c r="R574" i="8" s="1"/>
  <c r="I575" i="8"/>
  <c r="R575" i="8" s="1"/>
  <c r="I576" i="8"/>
  <c r="R576" i="8" s="1"/>
  <c r="I577" i="8"/>
  <c r="R577" i="8" s="1"/>
  <c r="I578" i="8"/>
  <c r="R578" i="8" s="1"/>
  <c r="I579" i="8"/>
  <c r="R579" i="8" s="1"/>
  <c r="I580" i="8"/>
  <c r="R580" i="8" s="1"/>
  <c r="I581" i="8"/>
  <c r="R581" i="8" s="1"/>
  <c r="I582" i="8"/>
  <c r="R582" i="8" s="1"/>
  <c r="I583" i="8"/>
  <c r="R583" i="8" s="1"/>
  <c r="I584" i="8"/>
  <c r="R584" i="8" s="1"/>
  <c r="I585" i="8"/>
  <c r="R585" i="8" s="1"/>
  <c r="I586" i="8"/>
  <c r="R586" i="8" s="1"/>
  <c r="I587" i="8"/>
  <c r="R587" i="8" s="1"/>
  <c r="I588" i="8"/>
  <c r="R588" i="8" s="1"/>
  <c r="I589" i="8"/>
  <c r="R589" i="8" s="1"/>
  <c r="I590" i="8"/>
  <c r="R590" i="8" s="1"/>
  <c r="I591" i="8"/>
  <c r="R591" i="8" s="1"/>
  <c r="I592" i="8"/>
  <c r="R592" i="8" s="1"/>
  <c r="I593" i="8"/>
  <c r="R593" i="8" s="1"/>
  <c r="I594" i="8"/>
  <c r="R594" i="8" s="1"/>
  <c r="I595" i="8"/>
  <c r="R595" i="8" s="1"/>
  <c r="I596" i="8"/>
  <c r="R596" i="8" s="1"/>
  <c r="I597" i="8"/>
  <c r="R597" i="8" s="1"/>
  <c r="I598" i="8"/>
  <c r="R598" i="8" s="1"/>
  <c r="I599" i="8"/>
  <c r="R599" i="8" s="1"/>
  <c r="I600" i="8"/>
  <c r="R600" i="8" s="1"/>
  <c r="I601" i="8"/>
  <c r="R601" i="8" s="1"/>
  <c r="I602" i="8"/>
  <c r="R602" i="8" s="1"/>
  <c r="I603" i="8"/>
  <c r="R603" i="8" s="1"/>
  <c r="I604" i="8"/>
  <c r="R604" i="8" s="1"/>
  <c r="I605" i="8"/>
  <c r="R605" i="8" s="1"/>
  <c r="I606" i="8"/>
  <c r="R606" i="8" s="1"/>
  <c r="I607" i="8"/>
  <c r="R607" i="8" s="1"/>
  <c r="I608" i="8"/>
  <c r="R608" i="8" s="1"/>
  <c r="I609" i="8"/>
  <c r="R609" i="8" s="1"/>
  <c r="I610" i="8"/>
  <c r="R610" i="8" s="1"/>
  <c r="I611" i="8"/>
  <c r="R611" i="8" s="1"/>
  <c r="I612" i="8"/>
  <c r="R612" i="8" s="1"/>
  <c r="I613" i="8"/>
  <c r="R613" i="8" s="1"/>
  <c r="I614" i="8"/>
  <c r="R614" i="8" s="1"/>
  <c r="I615" i="8"/>
  <c r="R615" i="8" s="1"/>
  <c r="I616" i="8"/>
  <c r="R616" i="8" s="1"/>
  <c r="I617" i="8"/>
  <c r="R617" i="8" s="1"/>
  <c r="I618" i="8"/>
  <c r="R618" i="8" s="1"/>
  <c r="I619" i="8"/>
  <c r="R619" i="8" s="1"/>
  <c r="I620" i="8"/>
  <c r="R620" i="8" s="1"/>
  <c r="I621" i="8"/>
  <c r="R621" i="8" s="1"/>
  <c r="I622" i="8"/>
  <c r="R622" i="8" s="1"/>
  <c r="I623" i="8"/>
  <c r="R623" i="8" s="1"/>
  <c r="I624" i="8"/>
  <c r="R624" i="8" s="1"/>
  <c r="I625" i="8"/>
  <c r="R625" i="8" s="1"/>
  <c r="I626" i="8"/>
  <c r="R626" i="8" s="1"/>
  <c r="I627" i="8"/>
  <c r="R627" i="8" s="1"/>
  <c r="I628" i="8"/>
  <c r="R628" i="8" s="1"/>
  <c r="I629" i="8"/>
  <c r="R629" i="8" s="1"/>
  <c r="I630" i="8"/>
  <c r="R630" i="8" s="1"/>
  <c r="I631" i="8"/>
  <c r="R631" i="8" s="1"/>
  <c r="I632" i="8"/>
  <c r="R632" i="8" s="1"/>
  <c r="I633" i="8"/>
  <c r="R633" i="8" s="1"/>
  <c r="I634" i="8"/>
  <c r="R634" i="8" s="1"/>
  <c r="I635" i="8"/>
  <c r="R635" i="8" s="1"/>
  <c r="I636" i="8"/>
  <c r="R636" i="8" s="1"/>
  <c r="I637" i="8"/>
  <c r="R637" i="8" s="1"/>
  <c r="I638" i="8"/>
  <c r="R638" i="8" s="1"/>
  <c r="I639" i="8"/>
  <c r="R639" i="8" s="1"/>
  <c r="I640" i="8"/>
  <c r="R640" i="8" s="1"/>
  <c r="I641" i="8"/>
  <c r="R641" i="8" s="1"/>
  <c r="I642" i="8"/>
  <c r="R642" i="8" s="1"/>
  <c r="I643" i="8"/>
  <c r="R643" i="8" s="1"/>
  <c r="I644" i="8"/>
  <c r="R644" i="8" s="1"/>
  <c r="I645" i="8"/>
  <c r="R645" i="8" s="1"/>
  <c r="I646" i="8"/>
  <c r="R646" i="8" s="1"/>
  <c r="I647" i="8"/>
  <c r="R647" i="8" s="1"/>
  <c r="I648" i="8"/>
  <c r="R648" i="8" s="1"/>
  <c r="I649" i="8"/>
  <c r="R649" i="8" s="1"/>
  <c r="I650" i="8"/>
  <c r="R650" i="8" s="1"/>
  <c r="I651" i="8"/>
  <c r="R651" i="8" s="1"/>
  <c r="I652" i="8"/>
  <c r="R652" i="8" s="1"/>
  <c r="I653" i="8"/>
  <c r="R653" i="8" s="1"/>
  <c r="I654" i="8"/>
  <c r="R654" i="8" s="1"/>
  <c r="I655" i="8"/>
  <c r="R655" i="8" s="1"/>
  <c r="I656" i="8"/>
  <c r="R656" i="8" s="1"/>
  <c r="I657" i="8"/>
  <c r="R657" i="8" s="1"/>
  <c r="I658" i="8"/>
  <c r="R658" i="8" s="1"/>
  <c r="I659" i="8"/>
  <c r="R659" i="8" s="1"/>
  <c r="I660" i="8"/>
  <c r="R660" i="8" s="1"/>
  <c r="I661" i="8"/>
  <c r="R661" i="8" s="1"/>
  <c r="I662" i="8"/>
  <c r="R662" i="8" s="1"/>
  <c r="I663" i="8"/>
  <c r="R663" i="8" s="1"/>
  <c r="I664" i="8"/>
  <c r="R664" i="8" s="1"/>
  <c r="I665" i="8"/>
  <c r="R665" i="8" s="1"/>
  <c r="I666" i="8"/>
  <c r="R666" i="8" s="1"/>
  <c r="I667" i="8"/>
  <c r="R667" i="8" s="1"/>
  <c r="I668" i="8"/>
  <c r="R668" i="8" s="1"/>
  <c r="I669" i="8"/>
  <c r="R669" i="8" s="1"/>
  <c r="I670" i="8"/>
  <c r="R670" i="8" s="1"/>
  <c r="I671" i="8"/>
  <c r="R671" i="8" s="1"/>
  <c r="I672" i="8"/>
  <c r="R672" i="8" s="1"/>
  <c r="I673" i="8"/>
  <c r="R673" i="8" s="1"/>
  <c r="I674" i="8"/>
  <c r="R674" i="8" s="1"/>
  <c r="I675" i="8"/>
  <c r="R675" i="8" s="1"/>
  <c r="I676" i="8"/>
  <c r="R676" i="8" s="1"/>
  <c r="I677" i="8"/>
  <c r="R677" i="8" s="1"/>
  <c r="I678" i="8"/>
  <c r="R678" i="8" s="1"/>
  <c r="I679" i="8"/>
  <c r="R679" i="8" s="1"/>
  <c r="I680" i="8"/>
  <c r="R680" i="8" s="1"/>
  <c r="I681" i="8"/>
  <c r="R681" i="8" s="1"/>
  <c r="I682" i="8"/>
  <c r="R682" i="8" s="1"/>
  <c r="I683" i="8"/>
  <c r="R683" i="8" s="1"/>
  <c r="I684" i="8"/>
  <c r="R684" i="8" s="1"/>
  <c r="I685" i="8"/>
  <c r="R685" i="8" s="1"/>
  <c r="I686" i="8"/>
  <c r="R686" i="8" s="1"/>
  <c r="I687" i="8"/>
  <c r="R687" i="8" s="1"/>
  <c r="I688" i="8"/>
  <c r="R688" i="8" s="1"/>
  <c r="I689" i="8"/>
  <c r="R689" i="8" s="1"/>
  <c r="I690" i="8"/>
  <c r="R690" i="8" s="1"/>
  <c r="I691" i="8"/>
  <c r="R691" i="8" s="1"/>
  <c r="I692" i="8"/>
  <c r="R692" i="8" s="1"/>
  <c r="I693" i="8"/>
  <c r="R693" i="8" s="1"/>
  <c r="I694" i="8"/>
  <c r="R694" i="8" s="1"/>
  <c r="I695" i="8"/>
  <c r="R695" i="8" s="1"/>
  <c r="I696" i="8"/>
  <c r="R696" i="8" s="1"/>
  <c r="I697" i="8"/>
  <c r="R697" i="8" s="1"/>
  <c r="I698" i="8"/>
  <c r="R698" i="8" s="1"/>
  <c r="I699" i="8"/>
  <c r="R699" i="8" s="1"/>
  <c r="I700" i="8"/>
  <c r="R700" i="8" s="1"/>
  <c r="I701" i="8"/>
  <c r="R701" i="8" s="1"/>
  <c r="I702" i="8"/>
  <c r="R702" i="8" s="1"/>
  <c r="I703" i="8"/>
  <c r="R703" i="8" s="1"/>
  <c r="I704" i="8"/>
  <c r="R704" i="8" s="1"/>
  <c r="I705" i="8"/>
  <c r="R705" i="8" s="1"/>
  <c r="I706" i="8"/>
  <c r="R706" i="8" s="1"/>
  <c r="I707" i="8"/>
  <c r="R707" i="8" s="1"/>
  <c r="I708" i="8"/>
  <c r="R708" i="8" s="1"/>
  <c r="I709" i="8"/>
  <c r="R709" i="8" s="1"/>
  <c r="I710" i="8"/>
  <c r="R710" i="8" s="1"/>
  <c r="I711" i="8"/>
  <c r="R711" i="8" s="1"/>
  <c r="I712" i="8"/>
  <c r="R712" i="8" s="1"/>
  <c r="I713" i="8"/>
  <c r="R713" i="8" s="1"/>
  <c r="I714" i="8"/>
  <c r="R714" i="8" s="1"/>
  <c r="I715" i="8"/>
  <c r="R715" i="8" s="1"/>
  <c r="I716" i="8"/>
  <c r="R716" i="8" s="1"/>
  <c r="I717" i="8"/>
  <c r="R717" i="8" s="1"/>
  <c r="I718" i="8"/>
  <c r="R718" i="8" s="1"/>
  <c r="I719" i="8"/>
  <c r="R719" i="8" s="1"/>
  <c r="I720" i="8"/>
  <c r="R720" i="8" s="1"/>
  <c r="I721" i="8"/>
  <c r="R721" i="8" s="1"/>
  <c r="I722" i="8"/>
  <c r="R722" i="8" s="1"/>
  <c r="I723" i="8"/>
  <c r="R723" i="8" s="1"/>
  <c r="I724" i="8"/>
  <c r="R724" i="8" s="1"/>
  <c r="I725" i="8"/>
  <c r="R725" i="8" s="1"/>
  <c r="I726" i="8"/>
  <c r="R726" i="8" s="1"/>
  <c r="I727" i="8"/>
  <c r="R727" i="8" s="1"/>
  <c r="I728" i="8"/>
  <c r="R728" i="8" s="1"/>
  <c r="I729" i="8"/>
  <c r="R729" i="8" s="1"/>
  <c r="I730" i="8"/>
  <c r="R730" i="8" s="1"/>
  <c r="I731" i="8"/>
  <c r="R731" i="8" s="1"/>
  <c r="I732" i="8"/>
  <c r="R732" i="8" s="1"/>
  <c r="I733" i="8"/>
  <c r="R733" i="8" s="1"/>
  <c r="I734" i="8"/>
  <c r="R734" i="8" s="1"/>
  <c r="I735" i="8"/>
  <c r="R735" i="8" s="1"/>
  <c r="I736" i="8"/>
  <c r="R736" i="8" s="1"/>
  <c r="I737" i="8"/>
  <c r="R737" i="8" s="1"/>
  <c r="I738" i="8"/>
  <c r="R738" i="8" s="1"/>
  <c r="I739" i="8"/>
  <c r="R739" i="8" s="1"/>
  <c r="I740" i="8"/>
  <c r="R740" i="8" s="1"/>
  <c r="I741" i="8"/>
  <c r="R741" i="8" s="1"/>
  <c r="I742" i="8"/>
  <c r="R742" i="8" s="1"/>
  <c r="I743" i="8"/>
  <c r="R743" i="8" s="1"/>
  <c r="I744" i="8"/>
  <c r="R744" i="8" s="1"/>
  <c r="I745" i="8"/>
  <c r="R745" i="8" s="1"/>
  <c r="I746" i="8"/>
  <c r="R746" i="8" s="1"/>
  <c r="I747" i="8"/>
  <c r="R747" i="8" s="1"/>
  <c r="I748" i="8"/>
  <c r="R748" i="8" s="1"/>
  <c r="I749" i="8"/>
  <c r="R749" i="8" s="1"/>
  <c r="I750" i="8"/>
  <c r="R750" i="8" s="1"/>
  <c r="I751" i="8"/>
  <c r="R751" i="8" s="1"/>
  <c r="I752" i="8"/>
  <c r="R752" i="8" s="1"/>
  <c r="I753" i="8"/>
  <c r="R753" i="8" s="1"/>
  <c r="I754" i="8"/>
  <c r="R754" i="8" s="1"/>
  <c r="I755" i="8"/>
  <c r="R755" i="8" s="1"/>
  <c r="I756" i="8"/>
  <c r="R756" i="8" s="1"/>
  <c r="I757" i="8"/>
  <c r="R757" i="8" s="1"/>
  <c r="I758" i="8"/>
  <c r="R758" i="8" s="1"/>
  <c r="I759" i="8"/>
  <c r="R759" i="8" s="1"/>
  <c r="I760" i="8"/>
  <c r="R760" i="8" s="1"/>
  <c r="I761" i="8"/>
  <c r="R761" i="8" s="1"/>
  <c r="I762" i="8"/>
  <c r="R762" i="8" s="1"/>
  <c r="I763" i="8"/>
  <c r="R763" i="8" s="1"/>
  <c r="I764" i="8"/>
  <c r="R764" i="8" s="1"/>
  <c r="I765" i="8"/>
  <c r="R765" i="8" s="1"/>
  <c r="I766" i="8"/>
  <c r="R766" i="8" s="1"/>
  <c r="I767" i="8"/>
  <c r="R767" i="8" s="1"/>
  <c r="I768" i="8"/>
  <c r="R768" i="8" s="1"/>
  <c r="I769" i="8"/>
  <c r="R769" i="8" s="1"/>
  <c r="I770" i="8"/>
  <c r="R770" i="8" s="1"/>
  <c r="I771" i="8"/>
  <c r="R771" i="8" s="1"/>
  <c r="I772" i="8"/>
  <c r="R772" i="8" s="1"/>
  <c r="I773" i="8"/>
  <c r="R773" i="8" s="1"/>
  <c r="I774" i="8"/>
  <c r="R774" i="8" s="1"/>
  <c r="I775" i="8"/>
  <c r="R775" i="8" s="1"/>
  <c r="I776" i="8"/>
  <c r="R776" i="8" s="1"/>
  <c r="I777" i="8"/>
  <c r="R777" i="8" s="1"/>
  <c r="I778" i="8"/>
  <c r="R778" i="8" s="1"/>
  <c r="I779" i="8"/>
  <c r="R779" i="8" s="1"/>
  <c r="I780" i="8"/>
  <c r="R780" i="8" s="1"/>
  <c r="I781" i="8"/>
  <c r="R781" i="8" s="1"/>
  <c r="I782" i="8"/>
  <c r="R782" i="8" s="1"/>
  <c r="I783" i="8"/>
  <c r="R783" i="8" s="1"/>
  <c r="I784" i="8"/>
  <c r="R784" i="8" s="1"/>
  <c r="I785" i="8"/>
  <c r="R785" i="8" s="1"/>
  <c r="I786" i="8"/>
  <c r="R786" i="8" s="1"/>
  <c r="I787" i="8"/>
  <c r="R787" i="8" s="1"/>
  <c r="I788" i="8"/>
  <c r="R788" i="8" s="1"/>
  <c r="I789" i="8"/>
  <c r="R789" i="8" s="1"/>
  <c r="I790" i="8"/>
  <c r="R790" i="8" s="1"/>
  <c r="I791" i="8"/>
  <c r="R791" i="8" s="1"/>
  <c r="I792" i="8"/>
  <c r="R792" i="8" s="1"/>
  <c r="I793" i="8"/>
  <c r="R793" i="8" s="1"/>
  <c r="I794" i="8"/>
  <c r="R794" i="8" s="1"/>
  <c r="I795" i="8"/>
  <c r="R795" i="8" s="1"/>
  <c r="I796" i="8"/>
  <c r="R796" i="8" s="1"/>
  <c r="I797" i="8"/>
  <c r="R797" i="8" s="1"/>
  <c r="I798" i="8"/>
  <c r="R798" i="8" s="1"/>
  <c r="I799" i="8"/>
  <c r="R799" i="8" s="1"/>
  <c r="I800" i="8"/>
  <c r="R800" i="8" s="1"/>
  <c r="I801" i="8"/>
  <c r="R801" i="8" s="1"/>
  <c r="I802" i="8"/>
  <c r="R802" i="8" s="1"/>
  <c r="I803" i="8"/>
  <c r="R803" i="8" s="1"/>
  <c r="I804" i="8"/>
  <c r="R804" i="8" s="1"/>
  <c r="I805" i="8"/>
  <c r="R805" i="8" s="1"/>
  <c r="I806" i="8"/>
  <c r="R806" i="8" s="1"/>
  <c r="I807" i="8"/>
  <c r="R807" i="8" s="1"/>
  <c r="I808" i="8"/>
  <c r="R808" i="8" s="1"/>
  <c r="I809" i="8"/>
  <c r="R809" i="8" s="1"/>
  <c r="I810" i="8"/>
  <c r="R810" i="8" s="1"/>
  <c r="I811" i="8"/>
  <c r="R811" i="8" s="1"/>
  <c r="I812" i="8"/>
  <c r="R812" i="8" s="1"/>
  <c r="I813" i="8"/>
  <c r="R813" i="8" s="1"/>
  <c r="I814" i="8"/>
  <c r="R814" i="8" s="1"/>
  <c r="I815" i="8"/>
  <c r="R815" i="8" s="1"/>
  <c r="I816" i="8"/>
  <c r="R816" i="8" s="1"/>
  <c r="I817" i="8"/>
  <c r="R817" i="8" s="1"/>
  <c r="I818" i="8"/>
  <c r="R818" i="8" s="1"/>
  <c r="I819" i="8"/>
  <c r="R819" i="8" s="1"/>
  <c r="I820" i="8"/>
  <c r="R820" i="8" s="1"/>
  <c r="I821" i="8"/>
  <c r="R821" i="8" s="1"/>
  <c r="I822" i="8"/>
  <c r="R822" i="8" s="1"/>
  <c r="I823" i="8"/>
  <c r="R823" i="8" s="1"/>
  <c r="I824" i="8"/>
  <c r="R824" i="8" s="1"/>
  <c r="I825" i="8"/>
  <c r="R825" i="8" s="1"/>
  <c r="I826" i="8"/>
  <c r="R826" i="8" s="1"/>
  <c r="I827" i="8"/>
  <c r="R827" i="8" s="1"/>
  <c r="I828" i="8"/>
  <c r="R828" i="8" s="1"/>
  <c r="I829" i="8"/>
  <c r="R829" i="8" s="1"/>
  <c r="I830" i="8"/>
  <c r="R830" i="8" s="1"/>
  <c r="I831" i="8"/>
  <c r="R831" i="8" s="1"/>
  <c r="I832" i="8"/>
  <c r="R832" i="8" s="1"/>
  <c r="I833" i="8"/>
  <c r="R833" i="8" s="1"/>
  <c r="I834" i="8"/>
  <c r="R834" i="8" s="1"/>
  <c r="I835" i="8"/>
  <c r="R835" i="8" s="1"/>
  <c r="I836" i="8"/>
  <c r="R836" i="8" s="1"/>
  <c r="I837" i="8"/>
  <c r="R837" i="8" s="1"/>
  <c r="I838" i="8"/>
  <c r="R838" i="8" s="1"/>
  <c r="I839" i="8"/>
  <c r="R839" i="8" s="1"/>
  <c r="I840" i="8"/>
  <c r="R840" i="8" s="1"/>
  <c r="I841" i="8"/>
  <c r="R841" i="8" s="1"/>
  <c r="I842" i="8"/>
  <c r="R842" i="8" s="1"/>
  <c r="I843" i="8"/>
  <c r="R843" i="8" s="1"/>
  <c r="I844" i="8"/>
  <c r="R844" i="8" s="1"/>
  <c r="I845" i="8"/>
  <c r="R845" i="8" s="1"/>
  <c r="I846" i="8"/>
  <c r="R846" i="8" s="1"/>
  <c r="I847" i="8"/>
  <c r="R847" i="8" s="1"/>
  <c r="I848" i="8"/>
  <c r="R848" i="8" s="1"/>
  <c r="I849" i="8"/>
  <c r="R849" i="8" s="1"/>
  <c r="I850" i="8"/>
  <c r="R850" i="8" s="1"/>
  <c r="I851" i="8"/>
  <c r="R851" i="8" s="1"/>
  <c r="I852" i="8"/>
  <c r="R852" i="8" s="1"/>
  <c r="I853" i="8"/>
  <c r="R853" i="8" s="1"/>
  <c r="I854" i="8"/>
  <c r="R854" i="8" s="1"/>
  <c r="I855" i="8"/>
  <c r="R855" i="8" s="1"/>
  <c r="I856" i="8"/>
  <c r="R856" i="8" s="1"/>
  <c r="I857" i="8"/>
  <c r="R857" i="8" s="1"/>
  <c r="I858" i="8"/>
  <c r="R858" i="8" s="1"/>
  <c r="I859" i="8"/>
  <c r="R859" i="8" s="1"/>
  <c r="I860" i="8"/>
  <c r="R860" i="8" s="1"/>
  <c r="I861" i="8"/>
  <c r="R861" i="8" s="1"/>
  <c r="I862" i="8"/>
  <c r="R862" i="8" s="1"/>
  <c r="I863" i="8"/>
  <c r="R863" i="8" s="1"/>
  <c r="I864" i="8"/>
  <c r="R864" i="8" s="1"/>
  <c r="I865" i="8"/>
  <c r="R865" i="8" s="1"/>
  <c r="I866" i="8"/>
  <c r="R866" i="8" s="1"/>
  <c r="I867" i="8"/>
  <c r="R867" i="8" s="1"/>
  <c r="I868" i="8"/>
  <c r="R868" i="8" s="1"/>
  <c r="I869" i="8"/>
  <c r="R869" i="8" s="1"/>
  <c r="I870" i="8"/>
  <c r="R870" i="8" s="1"/>
  <c r="I871" i="8"/>
  <c r="R871" i="8" s="1"/>
  <c r="I872" i="8"/>
  <c r="R872" i="8" s="1"/>
  <c r="I873" i="8"/>
  <c r="R873" i="8" s="1"/>
  <c r="I874" i="8"/>
  <c r="R874" i="8" s="1"/>
  <c r="I875" i="8"/>
  <c r="R875" i="8" s="1"/>
  <c r="I876" i="8"/>
  <c r="R876" i="8" s="1"/>
  <c r="I877" i="8"/>
  <c r="R877" i="8" s="1"/>
  <c r="I878" i="8"/>
  <c r="R878" i="8" s="1"/>
  <c r="I879" i="8"/>
  <c r="R879" i="8" s="1"/>
  <c r="I880" i="8"/>
  <c r="R880" i="8" s="1"/>
  <c r="I881" i="8"/>
  <c r="R881" i="8" s="1"/>
  <c r="I882" i="8"/>
  <c r="R882" i="8" s="1"/>
  <c r="I883" i="8"/>
  <c r="R883" i="8" s="1"/>
  <c r="I884" i="8"/>
  <c r="R884" i="8" s="1"/>
  <c r="I885" i="8"/>
  <c r="R885" i="8" s="1"/>
  <c r="I886" i="8"/>
  <c r="R886" i="8" s="1"/>
  <c r="I887" i="8"/>
  <c r="R887" i="8" s="1"/>
  <c r="I888" i="8"/>
  <c r="R888" i="8" s="1"/>
  <c r="I889" i="8"/>
  <c r="R889" i="8" s="1"/>
  <c r="I890" i="8"/>
  <c r="R890" i="8" s="1"/>
  <c r="I891" i="8"/>
  <c r="R891" i="8" s="1"/>
  <c r="I892" i="8"/>
  <c r="R892" i="8" s="1"/>
  <c r="I893" i="8"/>
  <c r="R893" i="8" s="1"/>
  <c r="I894" i="8"/>
  <c r="R894" i="8" s="1"/>
  <c r="I895" i="8"/>
  <c r="R895" i="8" s="1"/>
  <c r="I896" i="8"/>
  <c r="R896" i="8" s="1"/>
  <c r="I897" i="8"/>
  <c r="R897" i="8" s="1"/>
  <c r="I898" i="8"/>
  <c r="R898" i="8" s="1"/>
  <c r="I899" i="8"/>
  <c r="R899" i="8" s="1"/>
  <c r="I900" i="8"/>
  <c r="R900" i="8" s="1"/>
  <c r="I901" i="8"/>
  <c r="R901" i="8" s="1"/>
  <c r="I902" i="8"/>
  <c r="R902" i="8" s="1"/>
  <c r="I903" i="8"/>
  <c r="R903" i="8" s="1"/>
  <c r="I904" i="8"/>
  <c r="R904" i="8" s="1"/>
  <c r="I905" i="8"/>
  <c r="R905" i="8" s="1"/>
  <c r="I906" i="8"/>
  <c r="R906" i="8" s="1"/>
  <c r="I907" i="8"/>
  <c r="R907" i="8" s="1"/>
  <c r="I908" i="8"/>
  <c r="R908" i="8" s="1"/>
  <c r="I909" i="8"/>
  <c r="R909" i="8" s="1"/>
  <c r="I910" i="8"/>
  <c r="R910" i="8" s="1"/>
  <c r="I911" i="8"/>
  <c r="R911" i="8" s="1"/>
  <c r="I912" i="8"/>
  <c r="R912" i="8" s="1"/>
  <c r="I913" i="8"/>
  <c r="R913" i="8" s="1"/>
  <c r="I914" i="8"/>
  <c r="R914" i="8" s="1"/>
  <c r="I915" i="8"/>
  <c r="R915" i="8" s="1"/>
  <c r="I916" i="8"/>
  <c r="R916" i="8" s="1"/>
  <c r="I917" i="8"/>
  <c r="R917" i="8" s="1"/>
  <c r="I918" i="8"/>
  <c r="R918" i="8" s="1"/>
  <c r="I919" i="8"/>
  <c r="R919" i="8" s="1"/>
  <c r="I920" i="8"/>
  <c r="R920" i="8" s="1"/>
  <c r="I921" i="8"/>
  <c r="R921" i="8" s="1"/>
  <c r="I922" i="8"/>
  <c r="R922" i="8" s="1"/>
  <c r="I923" i="8"/>
  <c r="R923" i="8" s="1"/>
  <c r="I924" i="8"/>
  <c r="R924" i="8" s="1"/>
  <c r="I925" i="8"/>
  <c r="R925" i="8" s="1"/>
  <c r="I926" i="8"/>
  <c r="R926" i="8" s="1"/>
  <c r="I927" i="8"/>
  <c r="R927" i="8" s="1"/>
  <c r="I928" i="8"/>
  <c r="R928" i="8" s="1"/>
  <c r="I929" i="8"/>
  <c r="R929" i="8" s="1"/>
  <c r="I930" i="8"/>
  <c r="R930" i="8" s="1"/>
  <c r="I931" i="8"/>
  <c r="R931" i="8" s="1"/>
  <c r="I932" i="8"/>
  <c r="R932" i="8" s="1"/>
  <c r="I933" i="8"/>
  <c r="R933" i="8" s="1"/>
  <c r="I934" i="8"/>
  <c r="R934" i="8" s="1"/>
  <c r="I935" i="8"/>
  <c r="R935" i="8" s="1"/>
  <c r="I936" i="8"/>
  <c r="R936" i="8" s="1"/>
  <c r="I937" i="8"/>
  <c r="R937" i="8" s="1"/>
  <c r="I938" i="8"/>
  <c r="R938" i="8" s="1"/>
  <c r="I939" i="8"/>
  <c r="R939" i="8" s="1"/>
  <c r="I940" i="8"/>
  <c r="R940" i="8" s="1"/>
  <c r="I941" i="8"/>
  <c r="R941" i="8" s="1"/>
  <c r="I942" i="8"/>
  <c r="R942" i="8" s="1"/>
  <c r="I943" i="8"/>
  <c r="R943" i="8" s="1"/>
  <c r="I944" i="8"/>
  <c r="R944" i="8" s="1"/>
  <c r="I945" i="8"/>
  <c r="R945" i="8" s="1"/>
  <c r="I946" i="8"/>
  <c r="R946" i="8" s="1"/>
  <c r="I947" i="8"/>
  <c r="R947" i="8" s="1"/>
  <c r="I948" i="8"/>
  <c r="R948" i="8" s="1"/>
  <c r="I949" i="8"/>
  <c r="R949" i="8" s="1"/>
  <c r="I950" i="8"/>
  <c r="R950" i="8" s="1"/>
  <c r="I951" i="8"/>
  <c r="R951" i="8" s="1"/>
  <c r="I952" i="8"/>
  <c r="R952" i="8" s="1"/>
  <c r="I953" i="8"/>
  <c r="R953" i="8" s="1"/>
  <c r="I954" i="8"/>
  <c r="R954" i="8" s="1"/>
  <c r="I955" i="8"/>
  <c r="R955" i="8" s="1"/>
  <c r="I956" i="8"/>
  <c r="R956" i="8" s="1"/>
  <c r="I957" i="8"/>
  <c r="R957" i="8" s="1"/>
  <c r="I958" i="8"/>
  <c r="R958" i="8" s="1"/>
  <c r="I959" i="8"/>
  <c r="R959" i="8" s="1"/>
  <c r="I960" i="8"/>
  <c r="R960" i="8" s="1"/>
  <c r="I961" i="8"/>
  <c r="R961" i="8" s="1"/>
  <c r="I962" i="8"/>
  <c r="R962" i="8" s="1"/>
  <c r="I963" i="8"/>
  <c r="R963" i="8" s="1"/>
  <c r="I964" i="8"/>
  <c r="R964" i="8" s="1"/>
  <c r="I965" i="8"/>
  <c r="R965" i="8" s="1"/>
  <c r="I966" i="8"/>
  <c r="R966" i="8" s="1"/>
  <c r="I967" i="8"/>
  <c r="R967" i="8" s="1"/>
  <c r="I968" i="8"/>
  <c r="R968" i="8" s="1"/>
  <c r="I969" i="8"/>
  <c r="R969" i="8" s="1"/>
  <c r="I970" i="8"/>
  <c r="R970" i="8" s="1"/>
  <c r="I971" i="8"/>
  <c r="R971" i="8" s="1"/>
  <c r="I972" i="8"/>
  <c r="R972" i="8" s="1"/>
  <c r="I973" i="8"/>
  <c r="R973" i="8" s="1"/>
  <c r="I974" i="8"/>
  <c r="R974" i="8" s="1"/>
  <c r="I975" i="8"/>
  <c r="R975" i="8" s="1"/>
  <c r="I976" i="8"/>
  <c r="R976" i="8" s="1"/>
  <c r="I977" i="8"/>
  <c r="R977" i="8" s="1"/>
  <c r="I978" i="8"/>
  <c r="R978" i="8" s="1"/>
  <c r="I979" i="8"/>
  <c r="R979" i="8" s="1"/>
  <c r="I980" i="8"/>
  <c r="R980" i="8" s="1"/>
  <c r="I981" i="8"/>
  <c r="R981" i="8" s="1"/>
  <c r="I982" i="8"/>
  <c r="R982" i="8" s="1"/>
  <c r="I983" i="8"/>
  <c r="R983" i="8" s="1"/>
  <c r="I984" i="8"/>
  <c r="R984" i="8" s="1"/>
  <c r="I985" i="8"/>
  <c r="R985" i="8" s="1"/>
  <c r="I986" i="8"/>
  <c r="R986" i="8" s="1"/>
  <c r="I987" i="8"/>
  <c r="R987" i="8" s="1"/>
  <c r="I988" i="8"/>
  <c r="R988" i="8" s="1"/>
  <c r="I989" i="8"/>
  <c r="R989" i="8" s="1"/>
  <c r="I990" i="8"/>
  <c r="R990" i="8" s="1"/>
  <c r="I991" i="8"/>
  <c r="R991" i="8" s="1"/>
  <c r="I992" i="8"/>
  <c r="R992" i="8" s="1"/>
  <c r="I993" i="8"/>
  <c r="R993" i="8" s="1"/>
  <c r="I994" i="8"/>
  <c r="R994" i="8" s="1"/>
  <c r="I995" i="8"/>
  <c r="R995" i="8" s="1"/>
  <c r="I996" i="8"/>
  <c r="R996" i="8" s="1"/>
  <c r="I997" i="8"/>
  <c r="R997" i="8" s="1"/>
  <c r="I998" i="8"/>
  <c r="R998" i="8" s="1"/>
  <c r="I999" i="8"/>
  <c r="R999" i="8" s="1"/>
  <c r="I1000" i="8"/>
  <c r="R1000" i="8" s="1"/>
  <c r="I1001" i="8"/>
  <c r="R1001" i="8" s="1"/>
  <c r="I1002" i="8"/>
  <c r="R1002" i="8" s="1"/>
  <c r="I1003" i="8"/>
  <c r="R1003" i="8" s="1"/>
  <c r="I1004" i="8"/>
  <c r="R1004" i="8" s="1"/>
  <c r="I1005" i="8"/>
  <c r="R1005" i="8" s="1"/>
  <c r="I1006" i="8"/>
  <c r="R1006" i="8" s="1"/>
  <c r="I1007" i="8"/>
  <c r="R1007" i="8" s="1"/>
  <c r="I1008" i="8"/>
  <c r="R1008" i="8" s="1"/>
  <c r="I1009" i="8"/>
  <c r="R1009" i="8" s="1"/>
  <c r="I1010" i="8"/>
  <c r="R1010" i="8" s="1"/>
  <c r="I1011" i="8"/>
  <c r="R1011" i="8" s="1"/>
  <c r="I1012" i="8"/>
  <c r="R1012" i="8" s="1"/>
  <c r="I1013" i="8"/>
  <c r="R1013" i="8" s="1"/>
  <c r="I1014" i="8"/>
  <c r="R1014" i="8" s="1"/>
  <c r="I1015" i="8"/>
  <c r="R1015" i="8" s="1"/>
  <c r="I1016" i="8"/>
  <c r="R1016" i="8" s="1"/>
  <c r="I1017" i="8"/>
  <c r="R1017" i="8" s="1"/>
  <c r="I1018" i="8"/>
  <c r="R1018" i="8" s="1"/>
  <c r="I1019" i="8"/>
  <c r="R1019" i="8" s="1"/>
  <c r="I1020" i="8"/>
  <c r="R1020" i="8" s="1"/>
  <c r="I1021" i="8"/>
  <c r="R1021" i="8" s="1"/>
  <c r="I1022" i="8"/>
  <c r="R1022" i="8" s="1"/>
  <c r="I1023" i="8"/>
  <c r="R1023" i="8" s="1"/>
  <c r="I1024" i="8"/>
  <c r="R1024" i="8" s="1"/>
  <c r="I1025" i="8"/>
  <c r="R1025" i="8" s="1"/>
  <c r="I1026" i="8"/>
  <c r="R1026" i="8" s="1"/>
  <c r="I1027" i="8"/>
  <c r="R1027" i="8" s="1"/>
  <c r="I1028" i="8"/>
  <c r="R1028" i="8" s="1"/>
  <c r="I1029" i="8"/>
  <c r="R1029" i="8" s="1"/>
  <c r="I1030" i="8"/>
  <c r="R1030" i="8" s="1"/>
  <c r="I1031" i="8"/>
  <c r="R1031" i="8" s="1"/>
  <c r="I1032" i="8"/>
  <c r="R1032" i="8" s="1"/>
  <c r="I1033" i="8"/>
  <c r="R1033" i="8" s="1"/>
  <c r="I1034" i="8"/>
  <c r="R1034" i="8" s="1"/>
  <c r="I1035" i="8"/>
  <c r="R1035" i="8" s="1"/>
  <c r="I1036" i="8"/>
  <c r="R1036" i="8" s="1"/>
  <c r="I1037" i="8"/>
  <c r="R1037" i="8" s="1"/>
  <c r="I1038" i="8"/>
  <c r="R1038" i="8" s="1"/>
  <c r="I1039" i="8"/>
  <c r="R1039" i="8" s="1"/>
  <c r="I1040" i="8"/>
  <c r="R1040" i="8" s="1"/>
  <c r="I1041" i="8"/>
  <c r="R1041" i="8" s="1"/>
  <c r="I1042" i="8"/>
  <c r="R1042" i="8" s="1"/>
  <c r="I1043" i="8"/>
  <c r="R1043" i="8" s="1"/>
  <c r="I1044" i="8"/>
  <c r="R1044" i="8" s="1"/>
  <c r="I1045" i="8"/>
  <c r="R1045" i="8" s="1"/>
  <c r="I1046" i="8"/>
  <c r="R1046" i="8" s="1"/>
  <c r="I1047" i="8"/>
  <c r="R1047" i="8" s="1"/>
  <c r="I1048" i="8"/>
  <c r="R1048" i="8" s="1"/>
  <c r="I1049" i="8"/>
  <c r="R1049" i="8" s="1"/>
  <c r="I1050" i="8"/>
  <c r="R1050" i="8" s="1"/>
  <c r="I1051" i="8"/>
  <c r="R1051" i="8" s="1"/>
  <c r="I1052" i="8"/>
  <c r="R1052" i="8" s="1"/>
  <c r="I1053" i="8"/>
  <c r="R1053" i="8" s="1"/>
  <c r="I1054" i="8"/>
  <c r="R1054" i="8" s="1"/>
  <c r="I1055" i="8"/>
  <c r="R1055" i="8" s="1"/>
  <c r="I1056" i="8"/>
  <c r="R1056" i="8" s="1"/>
  <c r="I1057" i="8"/>
  <c r="R1057" i="8" s="1"/>
  <c r="I1058" i="8"/>
  <c r="R1058" i="8" s="1"/>
  <c r="I1059" i="8"/>
  <c r="R1059" i="8" s="1"/>
  <c r="I1060" i="8"/>
  <c r="R1060" i="8" s="1"/>
  <c r="I1061" i="8"/>
  <c r="R1061" i="8" s="1"/>
  <c r="I1062" i="8"/>
  <c r="R1062" i="8" s="1"/>
  <c r="I1063" i="8"/>
  <c r="R1063" i="8" s="1"/>
  <c r="I1064" i="8"/>
  <c r="R1064" i="8" s="1"/>
  <c r="I1065" i="8"/>
  <c r="R1065" i="8" s="1"/>
  <c r="I1066" i="8"/>
  <c r="R1066" i="8" s="1"/>
  <c r="I1067" i="8"/>
  <c r="R1067" i="8" s="1"/>
  <c r="I1068" i="8"/>
  <c r="R1068" i="8" s="1"/>
  <c r="I1069" i="8"/>
  <c r="R1069" i="8" s="1"/>
  <c r="I1070" i="8"/>
  <c r="R1070" i="8" s="1"/>
  <c r="I1071" i="8"/>
  <c r="R1071" i="8" s="1"/>
  <c r="I1072" i="8"/>
  <c r="R1072" i="8" s="1"/>
  <c r="I1073" i="8"/>
  <c r="R1073" i="8" s="1"/>
  <c r="I1074" i="8"/>
  <c r="R1074" i="8" s="1"/>
  <c r="I1075" i="8"/>
  <c r="R1075" i="8" s="1"/>
  <c r="I1076" i="8"/>
  <c r="R1076" i="8" s="1"/>
  <c r="I1077" i="8"/>
  <c r="R1077" i="8" s="1"/>
  <c r="I1078" i="8"/>
  <c r="R1078" i="8" s="1"/>
  <c r="I1079" i="8"/>
  <c r="R1079" i="8" s="1"/>
  <c r="I1080" i="8"/>
  <c r="R1080" i="8" s="1"/>
  <c r="I1081" i="8"/>
  <c r="R1081" i="8" s="1"/>
  <c r="I1082" i="8"/>
  <c r="R1082" i="8" s="1"/>
  <c r="I1083" i="8"/>
  <c r="R1083" i="8" s="1"/>
  <c r="I1084" i="8"/>
  <c r="R1084" i="8" s="1"/>
  <c r="I1085" i="8"/>
  <c r="R1085" i="8" s="1"/>
  <c r="I1086" i="8"/>
  <c r="R1086" i="8" s="1"/>
  <c r="I1087" i="8"/>
  <c r="R1087" i="8" s="1"/>
  <c r="I1088" i="8"/>
  <c r="R1088" i="8" s="1"/>
  <c r="I1089" i="8"/>
  <c r="R1089" i="8" s="1"/>
  <c r="I1090" i="8"/>
  <c r="R1090" i="8" s="1"/>
  <c r="I1091" i="8"/>
  <c r="R1091" i="8" s="1"/>
  <c r="I1092" i="8"/>
  <c r="R1092" i="8" s="1"/>
  <c r="I1093" i="8"/>
  <c r="R1093" i="8" s="1"/>
  <c r="I1094" i="8"/>
  <c r="R1094" i="8" s="1"/>
  <c r="I1095" i="8"/>
  <c r="R1095" i="8" s="1"/>
  <c r="I1096" i="8"/>
  <c r="R1096" i="8" s="1"/>
  <c r="I1097" i="8"/>
  <c r="R1097" i="8" s="1"/>
  <c r="I1098" i="8"/>
  <c r="R1098" i="8" s="1"/>
  <c r="I1099" i="8"/>
  <c r="R1099" i="8" s="1"/>
  <c r="I1100" i="8"/>
  <c r="R1100" i="8" s="1"/>
  <c r="I1101" i="8"/>
  <c r="R1101" i="8" s="1"/>
  <c r="I1102" i="8"/>
  <c r="R1102" i="8" s="1"/>
  <c r="I1103" i="8"/>
  <c r="R1103" i="8" s="1"/>
  <c r="I1104" i="8"/>
  <c r="R1104" i="8" s="1"/>
  <c r="I1105" i="8"/>
  <c r="R1105" i="8" s="1"/>
  <c r="I1106" i="8"/>
  <c r="R1106" i="8" s="1"/>
  <c r="I1107" i="8"/>
  <c r="R1107" i="8" s="1"/>
  <c r="I1108" i="8"/>
  <c r="R1108" i="8" s="1"/>
  <c r="I1109" i="8"/>
  <c r="R1109" i="8" s="1"/>
  <c r="I1110" i="8"/>
  <c r="R1110" i="8" s="1"/>
  <c r="I1111" i="8"/>
  <c r="R1111" i="8" s="1"/>
  <c r="I1112" i="8"/>
  <c r="R1112" i="8" s="1"/>
  <c r="I1113" i="8"/>
  <c r="R1113" i="8" s="1"/>
  <c r="I1114" i="8"/>
  <c r="R1114" i="8" s="1"/>
  <c r="I1115" i="8"/>
  <c r="R1115" i="8" s="1"/>
  <c r="I1116" i="8"/>
  <c r="R1116" i="8" s="1"/>
  <c r="I1117" i="8"/>
  <c r="R1117" i="8" s="1"/>
  <c r="I1118" i="8"/>
  <c r="R1118" i="8" s="1"/>
  <c r="I1119" i="8"/>
  <c r="R1119" i="8" s="1"/>
  <c r="I1120" i="8"/>
  <c r="R1120" i="8" s="1"/>
  <c r="I1121" i="8"/>
  <c r="R1121" i="8" s="1"/>
  <c r="I1122" i="8"/>
  <c r="R1122" i="8" s="1"/>
  <c r="I1123" i="8"/>
  <c r="R1123" i="8" s="1"/>
  <c r="I1124" i="8"/>
  <c r="R1124" i="8" s="1"/>
  <c r="I1125" i="8"/>
  <c r="R1125" i="8" s="1"/>
  <c r="I1126" i="8"/>
  <c r="R1126" i="8" s="1"/>
  <c r="I1127" i="8"/>
  <c r="R1127" i="8" s="1"/>
  <c r="I1128" i="8"/>
  <c r="R1128" i="8" s="1"/>
  <c r="I1129" i="8"/>
  <c r="R1129" i="8" s="1"/>
  <c r="I1130" i="8"/>
  <c r="R1130" i="8" s="1"/>
  <c r="I1131" i="8"/>
  <c r="R1131" i="8" s="1"/>
  <c r="I1132" i="8"/>
  <c r="R1132" i="8" s="1"/>
  <c r="I1133" i="8"/>
  <c r="R1133" i="8" s="1"/>
  <c r="I1134" i="8"/>
  <c r="R1134" i="8" s="1"/>
  <c r="I1135" i="8"/>
  <c r="R1135" i="8" s="1"/>
  <c r="I1136" i="8"/>
  <c r="R1136" i="8" s="1"/>
  <c r="I1137" i="8"/>
  <c r="R1137" i="8" s="1"/>
  <c r="I1138" i="8"/>
  <c r="R1138" i="8" s="1"/>
  <c r="I1139" i="8"/>
  <c r="R1139" i="8" s="1"/>
  <c r="I1140" i="8"/>
  <c r="R1140" i="8" s="1"/>
  <c r="I1141" i="8"/>
  <c r="R1141" i="8" s="1"/>
  <c r="I1142" i="8"/>
  <c r="R1142" i="8" s="1"/>
  <c r="I1143" i="8"/>
  <c r="R1143" i="8" s="1"/>
  <c r="I1144" i="8"/>
  <c r="R1144" i="8" s="1"/>
  <c r="I1145" i="8"/>
  <c r="R1145" i="8" s="1"/>
  <c r="I1146" i="8"/>
  <c r="R1146" i="8" s="1"/>
  <c r="I1147" i="8"/>
  <c r="R1147" i="8" s="1"/>
  <c r="I1148" i="8"/>
  <c r="R1148" i="8" s="1"/>
  <c r="I1149" i="8"/>
  <c r="R1149" i="8" s="1"/>
  <c r="I1150" i="8"/>
  <c r="R1150" i="8" s="1"/>
  <c r="I1151" i="8"/>
  <c r="R1151" i="8" s="1"/>
  <c r="I1152" i="8"/>
  <c r="R1152" i="8" s="1"/>
  <c r="I1153" i="8"/>
  <c r="R1153" i="8" s="1"/>
  <c r="I1154" i="8"/>
  <c r="R1154" i="8" s="1"/>
  <c r="I1155" i="8"/>
  <c r="R1155" i="8" s="1"/>
  <c r="I1156" i="8"/>
  <c r="R1156" i="8" s="1"/>
  <c r="I1157" i="8"/>
  <c r="R1157" i="8" s="1"/>
  <c r="I1158" i="8"/>
  <c r="R1158" i="8" s="1"/>
  <c r="I1159" i="8"/>
  <c r="R1159" i="8" s="1"/>
  <c r="I1160" i="8"/>
  <c r="R1160" i="8" s="1"/>
  <c r="I1161" i="8"/>
  <c r="R1161" i="8" s="1"/>
  <c r="I1162" i="8"/>
  <c r="R1162" i="8" s="1"/>
  <c r="I1163" i="8"/>
  <c r="R1163" i="8" s="1"/>
  <c r="I1164" i="8"/>
  <c r="R1164" i="8" s="1"/>
  <c r="I1165" i="8"/>
  <c r="R1165" i="8" s="1"/>
  <c r="I1166" i="8"/>
  <c r="R1166" i="8" s="1"/>
  <c r="I1167" i="8"/>
  <c r="R1167" i="8" s="1"/>
  <c r="I1168" i="8"/>
  <c r="R1168" i="8" s="1"/>
  <c r="I1169" i="8"/>
  <c r="R1169" i="8" s="1"/>
  <c r="I1170" i="8"/>
  <c r="R1170" i="8" s="1"/>
  <c r="I1171" i="8"/>
  <c r="R1171" i="8" s="1"/>
  <c r="I1172" i="8"/>
  <c r="R1172" i="8" s="1"/>
  <c r="I1173" i="8"/>
  <c r="R1173" i="8" s="1"/>
  <c r="I1174" i="8"/>
  <c r="R1174" i="8" s="1"/>
  <c r="I1175" i="8"/>
  <c r="R1175" i="8" s="1"/>
  <c r="I1176" i="8"/>
  <c r="R1176" i="8" s="1"/>
  <c r="I1177" i="8"/>
  <c r="R1177" i="8" s="1"/>
  <c r="I1178" i="8"/>
  <c r="R1178" i="8" s="1"/>
  <c r="I1179" i="8"/>
  <c r="R1179" i="8" s="1"/>
  <c r="I1180" i="8"/>
  <c r="R1180" i="8" s="1"/>
  <c r="I1181" i="8"/>
  <c r="R1181" i="8" s="1"/>
  <c r="I1182" i="8"/>
  <c r="R1182" i="8" s="1"/>
  <c r="I1183" i="8"/>
  <c r="R1183" i="8" s="1"/>
  <c r="I1184" i="8"/>
  <c r="R1184" i="8" s="1"/>
  <c r="I1185" i="8"/>
  <c r="R1185" i="8" s="1"/>
  <c r="I1186" i="8"/>
  <c r="R1186" i="8" s="1"/>
  <c r="I1187" i="8"/>
  <c r="R1187" i="8" s="1"/>
  <c r="I1188" i="8"/>
  <c r="R1188" i="8" s="1"/>
  <c r="I1189" i="8"/>
  <c r="R1189" i="8" s="1"/>
  <c r="I1190" i="8"/>
  <c r="R1190" i="8" s="1"/>
  <c r="I1191" i="8"/>
  <c r="R1191" i="8" s="1"/>
  <c r="I1192" i="8"/>
  <c r="R1192" i="8" s="1"/>
  <c r="I1193" i="8"/>
  <c r="R1193" i="8" s="1"/>
  <c r="I1194" i="8"/>
  <c r="R1194" i="8" s="1"/>
  <c r="I1195" i="8"/>
  <c r="R1195" i="8" s="1"/>
  <c r="I1196" i="8"/>
  <c r="R1196" i="8" s="1"/>
  <c r="I1197" i="8"/>
  <c r="R1197" i="8" s="1"/>
  <c r="I1198" i="8"/>
  <c r="R1198" i="8" s="1"/>
  <c r="I1199" i="8"/>
  <c r="R1199" i="8" s="1"/>
  <c r="I1200" i="8"/>
  <c r="R1200" i="8" s="1"/>
  <c r="I1201" i="8"/>
  <c r="R1201" i="8" s="1"/>
  <c r="I1202" i="8"/>
  <c r="R1202" i="8" s="1"/>
  <c r="I1203" i="8"/>
  <c r="R1203" i="8" s="1"/>
  <c r="I1204" i="8"/>
  <c r="R1204" i="8" s="1"/>
  <c r="I1205" i="8"/>
  <c r="R1205" i="8" s="1"/>
  <c r="I1206" i="8"/>
  <c r="R1206" i="8" s="1"/>
  <c r="I1207" i="8"/>
  <c r="R1207" i="8" s="1"/>
  <c r="I1208" i="8"/>
  <c r="R1208" i="8" s="1"/>
  <c r="I1209" i="8"/>
  <c r="R1209" i="8" s="1"/>
  <c r="I1210" i="8"/>
  <c r="R1210" i="8" s="1"/>
  <c r="I1211" i="8"/>
  <c r="R1211" i="8" s="1"/>
  <c r="I1212" i="8"/>
  <c r="R1212" i="8" s="1"/>
  <c r="I1213" i="8"/>
  <c r="R1213" i="8" s="1"/>
  <c r="I1214" i="8"/>
  <c r="R1214" i="8" s="1"/>
  <c r="I1215" i="8"/>
  <c r="R1215" i="8" s="1"/>
  <c r="I1216" i="8"/>
  <c r="R1216" i="8" s="1"/>
  <c r="I1217" i="8"/>
  <c r="R1217" i="8" s="1"/>
  <c r="I1218" i="8"/>
  <c r="R1218" i="8" s="1"/>
  <c r="I1219" i="8"/>
  <c r="R1219" i="8" s="1"/>
  <c r="I1220" i="8"/>
  <c r="R1220" i="8" s="1"/>
  <c r="I1221" i="8"/>
  <c r="R1221" i="8" s="1"/>
  <c r="I1222" i="8"/>
  <c r="R1222" i="8" s="1"/>
  <c r="I1223" i="8"/>
  <c r="R1223" i="8" s="1"/>
  <c r="I1224" i="8"/>
  <c r="R1224" i="8" s="1"/>
  <c r="I1225" i="8"/>
  <c r="R1225" i="8" s="1"/>
  <c r="I1226" i="8"/>
  <c r="R1226" i="8" s="1"/>
  <c r="I1227" i="8"/>
  <c r="R1227" i="8" s="1"/>
  <c r="I1228" i="8"/>
  <c r="R1228" i="8" s="1"/>
  <c r="I1229" i="8"/>
  <c r="R1229" i="8" s="1"/>
  <c r="I1230" i="8"/>
  <c r="R1230" i="8" s="1"/>
  <c r="I1231" i="8"/>
  <c r="R1231" i="8" s="1"/>
  <c r="I1232" i="8"/>
  <c r="R1232" i="8" s="1"/>
  <c r="I1233" i="8"/>
  <c r="R1233" i="8" s="1"/>
  <c r="I1234" i="8"/>
  <c r="R1234" i="8" s="1"/>
  <c r="I1235" i="8"/>
  <c r="R1235" i="8" s="1"/>
  <c r="I1236" i="8"/>
  <c r="R1236" i="8" s="1"/>
  <c r="I1237" i="8"/>
  <c r="R1237" i="8" s="1"/>
  <c r="I1238" i="8"/>
  <c r="R1238" i="8" s="1"/>
  <c r="I1239" i="8"/>
  <c r="R1239" i="8" s="1"/>
  <c r="I1240" i="8"/>
  <c r="R1240" i="8" s="1"/>
  <c r="I1241" i="8"/>
  <c r="R1241" i="8" s="1"/>
  <c r="I1242" i="8"/>
  <c r="R1242" i="8" s="1"/>
  <c r="I1243" i="8"/>
  <c r="R1243" i="8" s="1"/>
  <c r="I1244" i="8"/>
  <c r="R1244" i="8" s="1"/>
  <c r="I1245" i="8"/>
  <c r="R1245" i="8" s="1"/>
  <c r="I1246" i="8"/>
  <c r="R1246" i="8" s="1"/>
  <c r="I1247" i="8"/>
  <c r="R1247" i="8" s="1"/>
  <c r="I1248" i="8"/>
  <c r="R1248" i="8" s="1"/>
  <c r="I1249" i="8"/>
  <c r="R1249" i="8" s="1"/>
  <c r="I1250" i="8"/>
  <c r="R1250" i="8" s="1"/>
  <c r="I1251" i="8"/>
  <c r="R1251" i="8" s="1"/>
  <c r="I1252" i="8"/>
  <c r="R1252" i="8" s="1"/>
  <c r="I1253" i="8"/>
  <c r="R1253" i="8" s="1"/>
  <c r="I1254" i="8"/>
  <c r="R1254" i="8" s="1"/>
  <c r="I1255" i="8"/>
  <c r="R1255" i="8" s="1"/>
  <c r="I1256" i="8"/>
  <c r="R1256" i="8" s="1"/>
  <c r="I1257" i="8"/>
  <c r="R1257" i="8" s="1"/>
  <c r="I1258" i="8"/>
  <c r="R1258" i="8" s="1"/>
  <c r="I1259" i="8"/>
  <c r="R1259" i="8" s="1"/>
  <c r="I1260" i="8"/>
  <c r="R1260" i="8" s="1"/>
  <c r="I1261" i="8"/>
  <c r="R1261" i="8" s="1"/>
  <c r="I1262" i="8"/>
  <c r="R1262" i="8" s="1"/>
  <c r="I1263" i="8"/>
  <c r="R1263" i="8" s="1"/>
  <c r="I1264" i="8"/>
  <c r="R1264" i="8" s="1"/>
  <c r="I1265" i="8"/>
  <c r="R1265" i="8" s="1"/>
  <c r="I1266" i="8"/>
  <c r="R1266" i="8" s="1"/>
  <c r="I1267" i="8"/>
  <c r="R1267" i="8" s="1"/>
  <c r="I1268" i="8"/>
  <c r="R1268" i="8" s="1"/>
  <c r="I1269" i="8"/>
  <c r="R1269" i="8" s="1"/>
  <c r="I1270" i="8"/>
  <c r="R1270" i="8" s="1"/>
  <c r="I1271" i="8"/>
  <c r="R1271" i="8" s="1"/>
  <c r="I1272" i="8"/>
  <c r="R1272" i="8" s="1"/>
  <c r="I1273" i="8"/>
  <c r="R1273" i="8" s="1"/>
  <c r="I1274" i="8"/>
  <c r="R1274" i="8" s="1"/>
  <c r="I1275" i="8"/>
  <c r="R1275" i="8" s="1"/>
  <c r="I1276" i="8"/>
  <c r="R1276" i="8" s="1"/>
  <c r="I1277" i="8"/>
  <c r="R1277" i="8" s="1"/>
  <c r="I1278" i="8"/>
  <c r="R1278" i="8" s="1"/>
  <c r="I1279" i="8"/>
  <c r="R1279" i="8" s="1"/>
  <c r="I1280" i="8"/>
  <c r="R1280" i="8" s="1"/>
  <c r="I1281" i="8"/>
  <c r="R1281" i="8" s="1"/>
  <c r="I1282" i="8"/>
  <c r="R1282" i="8" s="1"/>
  <c r="I1283" i="8"/>
  <c r="R1283" i="8" s="1"/>
  <c r="I1284" i="8"/>
  <c r="R1284" i="8" s="1"/>
  <c r="I1285" i="8"/>
  <c r="R1285" i="8" s="1"/>
  <c r="I1286" i="8"/>
  <c r="R1286" i="8" s="1"/>
  <c r="I1287" i="8"/>
  <c r="R1287" i="8" s="1"/>
  <c r="I1288" i="8"/>
  <c r="R1288" i="8" s="1"/>
  <c r="I1289" i="8"/>
  <c r="R1289" i="8" s="1"/>
  <c r="I1290" i="8"/>
  <c r="R1290" i="8" s="1"/>
  <c r="I1291" i="8"/>
  <c r="R1291" i="8" s="1"/>
  <c r="I1292" i="8"/>
  <c r="R1292" i="8" s="1"/>
  <c r="I1293" i="8"/>
  <c r="R1293" i="8" s="1"/>
  <c r="I1294" i="8"/>
  <c r="R1294" i="8" s="1"/>
  <c r="I1295" i="8"/>
  <c r="R1295" i="8" s="1"/>
  <c r="I1296" i="8"/>
  <c r="R1296" i="8" s="1"/>
  <c r="I1297" i="8"/>
  <c r="R1297" i="8" s="1"/>
  <c r="I1298" i="8"/>
  <c r="R1298" i="8" s="1"/>
  <c r="I1299" i="8"/>
  <c r="R1299" i="8" s="1"/>
  <c r="I1300" i="8"/>
  <c r="R1300" i="8" s="1"/>
  <c r="I1301" i="8"/>
  <c r="R1301" i="8" s="1"/>
  <c r="I1302" i="8"/>
  <c r="R1302" i="8" s="1"/>
  <c r="I1303" i="8"/>
  <c r="R1303" i="8" s="1"/>
  <c r="I1304" i="8"/>
  <c r="R1304" i="8" s="1"/>
  <c r="I1305" i="8"/>
  <c r="R1305" i="8" s="1"/>
  <c r="I1306" i="8"/>
  <c r="R1306" i="8" s="1"/>
  <c r="I1307" i="8"/>
  <c r="R1307" i="8" s="1"/>
  <c r="I1308" i="8"/>
  <c r="R1308" i="8" s="1"/>
  <c r="I1309" i="8"/>
  <c r="R1309" i="8" s="1"/>
  <c r="I1310" i="8"/>
  <c r="R1310" i="8" s="1"/>
  <c r="I1311" i="8"/>
  <c r="R1311" i="8" s="1"/>
  <c r="I1312" i="8"/>
  <c r="R1312" i="8" s="1"/>
  <c r="I1313" i="8"/>
  <c r="R1313" i="8" s="1"/>
  <c r="I1314" i="8"/>
  <c r="R1314" i="8" s="1"/>
  <c r="I1315" i="8"/>
  <c r="R1315" i="8" s="1"/>
  <c r="I1316" i="8"/>
  <c r="R1316" i="8" s="1"/>
  <c r="I1317" i="8"/>
  <c r="R1317" i="8" s="1"/>
  <c r="I1318" i="8"/>
  <c r="R1318" i="8" s="1"/>
  <c r="I1319" i="8"/>
  <c r="R1319" i="8" s="1"/>
  <c r="I1320" i="8"/>
  <c r="R1320" i="8" s="1"/>
  <c r="I1321" i="8"/>
  <c r="R1321" i="8" s="1"/>
  <c r="I1322" i="8"/>
  <c r="R1322" i="8" s="1"/>
  <c r="I1323" i="8"/>
  <c r="R1323" i="8" s="1"/>
  <c r="I1324" i="8"/>
  <c r="R1324" i="8" s="1"/>
  <c r="I1325" i="8"/>
  <c r="R1325" i="8" s="1"/>
  <c r="I1326" i="8"/>
  <c r="R1326" i="8" s="1"/>
  <c r="I1327" i="8"/>
  <c r="R1327" i="8" s="1"/>
  <c r="I1328" i="8"/>
  <c r="R1328" i="8" s="1"/>
  <c r="I1329" i="8"/>
  <c r="R1329" i="8" s="1"/>
  <c r="I1330" i="8"/>
  <c r="R1330" i="8" s="1"/>
  <c r="I1331" i="8"/>
  <c r="R1331" i="8" s="1"/>
  <c r="I1332" i="8"/>
  <c r="R1332" i="8" s="1"/>
  <c r="I1333" i="8"/>
  <c r="R1333" i="8" s="1"/>
  <c r="I1334" i="8"/>
  <c r="R1334" i="8" s="1"/>
  <c r="I1335" i="8"/>
  <c r="R1335" i="8" s="1"/>
  <c r="I1336" i="8"/>
  <c r="R1336" i="8" s="1"/>
  <c r="I1337" i="8"/>
  <c r="R1337" i="8" s="1"/>
  <c r="I1338" i="8"/>
  <c r="R1338" i="8" s="1"/>
  <c r="I1339" i="8"/>
  <c r="R1339" i="8" s="1"/>
  <c r="I1340" i="8"/>
  <c r="R1340" i="8" s="1"/>
  <c r="I1341" i="8"/>
  <c r="R1341" i="8" s="1"/>
  <c r="I1342" i="8"/>
  <c r="R1342" i="8" s="1"/>
  <c r="I1343" i="8"/>
  <c r="R1343" i="8" s="1"/>
  <c r="I1344" i="8"/>
  <c r="R1344" i="8" s="1"/>
  <c r="I1345" i="8"/>
  <c r="R1345" i="8" s="1"/>
  <c r="I1346" i="8"/>
  <c r="R1346" i="8" s="1"/>
  <c r="I1347" i="8"/>
  <c r="R1347" i="8" s="1"/>
  <c r="I1348" i="8"/>
  <c r="R1348" i="8" s="1"/>
  <c r="I1349" i="8"/>
  <c r="R1349" i="8" s="1"/>
  <c r="I1350" i="8"/>
  <c r="R1350" i="8" s="1"/>
  <c r="I1351" i="8"/>
  <c r="R1351" i="8" s="1"/>
  <c r="I1352" i="8"/>
  <c r="R1352" i="8" s="1"/>
  <c r="I1353" i="8"/>
  <c r="R1353" i="8" s="1"/>
  <c r="I1354" i="8"/>
  <c r="R1354" i="8" s="1"/>
  <c r="I1355" i="8"/>
  <c r="R1355" i="8" s="1"/>
  <c r="I1356" i="8"/>
  <c r="R1356" i="8" s="1"/>
  <c r="I1357" i="8"/>
  <c r="R1357" i="8" s="1"/>
  <c r="I1358" i="8"/>
  <c r="R1358" i="8" s="1"/>
  <c r="I1359" i="8"/>
  <c r="R1359" i="8" s="1"/>
  <c r="I1360" i="8"/>
  <c r="R1360" i="8" s="1"/>
  <c r="I1361" i="8"/>
  <c r="R1361" i="8" s="1"/>
  <c r="I1362" i="8"/>
  <c r="R1362" i="8" s="1"/>
  <c r="I1363" i="8"/>
  <c r="R1363" i="8" s="1"/>
  <c r="I1364" i="8"/>
  <c r="R1364" i="8" s="1"/>
  <c r="I1365" i="8"/>
  <c r="R1365" i="8" s="1"/>
  <c r="I1366" i="8"/>
  <c r="R1366" i="8" s="1"/>
  <c r="I1367" i="8"/>
  <c r="R1367" i="8" s="1"/>
  <c r="I1368" i="8"/>
  <c r="R1368" i="8" s="1"/>
  <c r="I1369" i="8"/>
  <c r="R1369" i="8" s="1"/>
  <c r="I1370" i="8"/>
  <c r="R1370" i="8" s="1"/>
  <c r="I1371" i="8"/>
  <c r="R1371" i="8" s="1"/>
  <c r="I1372" i="8"/>
  <c r="R1372" i="8" s="1"/>
  <c r="I1373" i="8"/>
  <c r="R1373" i="8" s="1"/>
  <c r="I1374" i="8"/>
  <c r="R1374" i="8" s="1"/>
  <c r="I1375" i="8"/>
  <c r="R1375" i="8" s="1"/>
  <c r="I1376" i="8"/>
  <c r="R1376" i="8" s="1"/>
  <c r="I1377" i="8"/>
  <c r="R1377" i="8" s="1"/>
  <c r="I1378" i="8"/>
  <c r="R1378" i="8" s="1"/>
  <c r="I1379" i="8"/>
  <c r="R1379" i="8" s="1"/>
  <c r="I1380" i="8"/>
  <c r="R1380" i="8" s="1"/>
  <c r="I1381" i="8"/>
  <c r="R1381" i="8" s="1"/>
  <c r="I1382" i="8"/>
  <c r="R1382" i="8" s="1"/>
  <c r="I1383" i="8"/>
  <c r="R1383" i="8" s="1"/>
  <c r="I1384" i="8"/>
  <c r="R1384" i="8" s="1"/>
  <c r="I1385" i="8"/>
  <c r="R1385" i="8" s="1"/>
  <c r="I1386" i="8"/>
  <c r="R1386" i="8" s="1"/>
  <c r="I1387" i="8"/>
  <c r="R1387" i="8" s="1"/>
  <c r="I1388" i="8"/>
  <c r="R1388" i="8" s="1"/>
  <c r="I1389" i="8"/>
  <c r="R1389" i="8" s="1"/>
  <c r="I1390" i="8"/>
  <c r="R1390" i="8" s="1"/>
  <c r="I1391" i="8"/>
  <c r="R1391" i="8" s="1"/>
  <c r="I1392" i="8"/>
  <c r="R1392" i="8" s="1"/>
  <c r="I1393" i="8"/>
  <c r="R1393" i="8" s="1"/>
  <c r="I1394" i="8"/>
  <c r="R1394" i="8" s="1"/>
  <c r="I1395" i="8"/>
  <c r="R1395" i="8" s="1"/>
  <c r="I1396" i="8"/>
  <c r="R1396" i="8" s="1"/>
  <c r="I1397" i="8"/>
  <c r="R1397" i="8" s="1"/>
  <c r="I1398" i="8"/>
  <c r="R1398" i="8" s="1"/>
  <c r="I1399" i="8"/>
  <c r="R1399" i="8" s="1"/>
  <c r="I1400" i="8"/>
  <c r="R1400" i="8" s="1"/>
  <c r="I1401" i="8"/>
  <c r="R1401" i="8" s="1"/>
  <c r="I1402" i="8"/>
  <c r="R1402" i="8" s="1"/>
  <c r="I1403" i="8"/>
  <c r="R1403" i="8" s="1"/>
  <c r="I1404" i="8"/>
  <c r="R1404" i="8" s="1"/>
  <c r="I1405" i="8"/>
  <c r="R1405" i="8" s="1"/>
  <c r="I1406" i="8"/>
  <c r="R1406" i="8" s="1"/>
  <c r="I1407" i="8"/>
  <c r="R1407" i="8" s="1"/>
  <c r="I1408" i="8"/>
  <c r="R1408" i="8" s="1"/>
  <c r="I1409" i="8"/>
  <c r="R1409" i="8" s="1"/>
  <c r="I1410" i="8"/>
  <c r="R1410" i="8" s="1"/>
  <c r="I1411" i="8"/>
  <c r="R1411" i="8" s="1"/>
  <c r="I1412" i="8"/>
  <c r="R1412" i="8" s="1"/>
  <c r="I1413" i="8"/>
  <c r="R1413" i="8" s="1"/>
  <c r="I1414" i="8"/>
  <c r="R1414" i="8" s="1"/>
  <c r="I1415" i="8"/>
  <c r="R1415" i="8" s="1"/>
  <c r="I1416" i="8"/>
  <c r="R1416" i="8" s="1"/>
  <c r="I1417" i="8"/>
  <c r="R1417" i="8" s="1"/>
  <c r="I1418" i="8"/>
  <c r="R1418" i="8" s="1"/>
  <c r="I1419" i="8"/>
  <c r="R1419" i="8" s="1"/>
  <c r="I1420" i="8"/>
  <c r="R1420" i="8" s="1"/>
  <c r="I1421" i="8"/>
  <c r="R1421" i="8" s="1"/>
  <c r="I1422" i="8"/>
  <c r="R1422" i="8" s="1"/>
  <c r="I1423" i="8"/>
  <c r="R1423" i="8" s="1"/>
  <c r="I1424" i="8"/>
  <c r="R1424" i="8" s="1"/>
  <c r="I1425" i="8"/>
  <c r="R1425" i="8" s="1"/>
  <c r="I1426" i="8"/>
  <c r="R1426" i="8" s="1"/>
  <c r="I1427" i="8"/>
  <c r="R1427" i="8" s="1"/>
  <c r="I1428" i="8"/>
  <c r="R1428" i="8" s="1"/>
  <c r="I1429" i="8"/>
  <c r="R1429" i="8" s="1"/>
  <c r="I1430" i="8"/>
  <c r="R1430" i="8" s="1"/>
  <c r="I1431" i="8"/>
  <c r="R1431" i="8" s="1"/>
  <c r="I1432" i="8"/>
  <c r="R1432" i="8" s="1"/>
  <c r="I1433" i="8"/>
  <c r="R1433" i="8" s="1"/>
  <c r="I1434" i="8"/>
  <c r="R1434" i="8" s="1"/>
  <c r="I1435" i="8"/>
  <c r="R1435" i="8" s="1"/>
  <c r="I1436" i="8"/>
  <c r="R1436" i="8" s="1"/>
  <c r="I1437" i="8"/>
  <c r="R1437" i="8" s="1"/>
  <c r="I1438" i="8"/>
  <c r="R1438" i="8" s="1"/>
  <c r="I1439" i="8"/>
  <c r="R1439" i="8" s="1"/>
  <c r="I1440" i="8"/>
  <c r="R1440" i="8" s="1"/>
  <c r="I1441" i="8"/>
  <c r="R1441" i="8" s="1"/>
  <c r="I1442" i="8"/>
  <c r="R1442" i="8" s="1"/>
  <c r="I1443" i="8"/>
  <c r="R1443" i="8" s="1"/>
  <c r="I1444" i="8"/>
  <c r="R1444" i="8" s="1"/>
  <c r="I1445" i="8"/>
  <c r="R1445" i="8" s="1"/>
  <c r="I1446" i="8"/>
  <c r="R1446" i="8" s="1"/>
  <c r="I1447" i="8"/>
  <c r="R1447" i="8" s="1"/>
  <c r="I1448" i="8"/>
  <c r="R1448" i="8" s="1"/>
  <c r="I1449" i="8"/>
  <c r="R1449" i="8" s="1"/>
  <c r="I1450" i="8"/>
  <c r="R1450" i="8" s="1"/>
  <c r="I1451" i="8"/>
  <c r="R1451" i="8" s="1"/>
  <c r="I1452" i="8"/>
  <c r="R1452" i="8" s="1"/>
  <c r="I1453" i="8"/>
  <c r="R1453" i="8" s="1"/>
  <c r="I1454" i="8"/>
  <c r="R1454" i="8" s="1"/>
  <c r="I1455" i="8"/>
  <c r="R1455" i="8" s="1"/>
  <c r="I1456" i="8"/>
  <c r="R1456" i="8" s="1"/>
  <c r="I1457" i="8"/>
  <c r="R1457" i="8" s="1"/>
  <c r="I1458" i="8"/>
  <c r="R1458" i="8" s="1"/>
  <c r="I1459" i="8"/>
  <c r="R1459" i="8" s="1"/>
  <c r="I1460" i="8"/>
  <c r="R1460" i="8" s="1"/>
  <c r="I1461" i="8"/>
  <c r="R1461" i="8" s="1"/>
  <c r="I1462" i="8"/>
  <c r="R1462" i="8" s="1"/>
  <c r="I1463" i="8"/>
  <c r="R1463" i="8" s="1"/>
  <c r="I1464" i="8"/>
  <c r="R1464" i="8" s="1"/>
  <c r="I1465" i="8"/>
  <c r="R1465" i="8" s="1"/>
  <c r="I1466" i="8"/>
  <c r="R1466" i="8" s="1"/>
  <c r="I1467" i="8"/>
  <c r="R1467" i="8" s="1"/>
  <c r="I1468" i="8"/>
  <c r="R1468" i="8" s="1"/>
  <c r="I1469" i="8"/>
  <c r="R1469" i="8" s="1"/>
  <c r="I1470" i="8"/>
  <c r="R1470" i="8" s="1"/>
  <c r="I1471" i="8"/>
  <c r="R1471" i="8" s="1"/>
  <c r="I1472" i="8"/>
  <c r="R1472" i="8" s="1"/>
  <c r="I1473" i="8"/>
  <c r="R1473" i="8" s="1"/>
  <c r="I1474" i="8"/>
  <c r="R1474" i="8" s="1"/>
  <c r="I1475" i="8"/>
  <c r="R1475" i="8" s="1"/>
  <c r="I1476" i="8"/>
  <c r="R1476" i="8" s="1"/>
  <c r="I1477" i="8"/>
  <c r="R1477" i="8" s="1"/>
  <c r="I1478" i="8"/>
  <c r="R1478" i="8" s="1"/>
  <c r="I1479" i="8"/>
  <c r="R1479" i="8" s="1"/>
  <c r="I1480" i="8"/>
  <c r="R1480" i="8" s="1"/>
  <c r="I1481" i="8"/>
  <c r="R1481" i="8" s="1"/>
  <c r="I1482" i="8"/>
  <c r="R1482" i="8" s="1"/>
  <c r="I1483" i="8"/>
  <c r="R1483" i="8" s="1"/>
  <c r="I1484" i="8"/>
  <c r="R1484" i="8" s="1"/>
  <c r="I1485" i="8"/>
  <c r="R1485" i="8" s="1"/>
  <c r="I1486" i="8"/>
  <c r="R1486" i="8" s="1"/>
  <c r="I1487" i="8"/>
  <c r="R1487" i="8" s="1"/>
  <c r="I1488" i="8"/>
  <c r="R1488" i="8" s="1"/>
  <c r="I1489" i="8"/>
  <c r="R1489" i="8" s="1"/>
  <c r="I1490" i="8"/>
  <c r="R1490" i="8" s="1"/>
  <c r="I1491" i="8"/>
  <c r="R1491" i="8" s="1"/>
  <c r="I1492" i="8"/>
  <c r="R1492" i="8" s="1"/>
  <c r="I1493" i="8"/>
  <c r="R1493" i="8" s="1"/>
  <c r="I1494" i="8"/>
  <c r="R1494" i="8" s="1"/>
  <c r="I1495" i="8"/>
  <c r="R1495" i="8" s="1"/>
  <c r="I1496" i="8"/>
  <c r="R1496" i="8" s="1"/>
  <c r="I1497" i="8"/>
  <c r="R1497" i="8" s="1"/>
  <c r="I1498" i="8"/>
  <c r="R1498" i="8" s="1"/>
  <c r="I1499" i="8"/>
  <c r="R1499" i="8" s="1"/>
  <c r="I1500" i="8"/>
  <c r="R1500" i="8" s="1"/>
  <c r="I1501" i="8"/>
  <c r="R1501" i="8" s="1"/>
  <c r="I1502" i="8"/>
  <c r="R1502" i="8" s="1"/>
  <c r="I1503" i="8"/>
  <c r="R1503" i="8" s="1"/>
  <c r="I1504" i="8"/>
  <c r="R1504" i="8" s="1"/>
  <c r="I1505" i="8"/>
  <c r="R1505" i="8" s="1"/>
  <c r="I1506" i="8"/>
  <c r="R1506" i="8" s="1"/>
  <c r="I1507" i="8"/>
  <c r="R1507" i="8" s="1"/>
  <c r="I1508" i="8"/>
  <c r="R1508" i="8" s="1"/>
  <c r="I1509" i="8"/>
  <c r="R1509" i="8" s="1"/>
  <c r="I1510" i="8"/>
  <c r="R1510" i="8" s="1"/>
  <c r="I1511" i="8"/>
  <c r="R1511" i="8" s="1"/>
  <c r="I1512" i="8"/>
  <c r="R1512" i="8" s="1"/>
  <c r="I1513" i="8"/>
  <c r="R1513" i="8" s="1"/>
  <c r="I1514" i="8"/>
  <c r="R1514" i="8" s="1"/>
  <c r="I1515" i="8"/>
  <c r="R1515" i="8" s="1"/>
  <c r="I1516" i="8"/>
  <c r="R1516" i="8" s="1"/>
  <c r="I1517" i="8"/>
  <c r="R1517" i="8" s="1"/>
  <c r="I1518" i="8"/>
  <c r="R1518" i="8" s="1"/>
  <c r="I1519" i="8"/>
  <c r="R1519" i="8" s="1"/>
  <c r="I1520" i="8"/>
  <c r="R1520" i="8" s="1"/>
  <c r="I1521" i="8"/>
  <c r="R1521" i="8" s="1"/>
  <c r="I1522" i="8"/>
  <c r="R1522" i="8" s="1"/>
  <c r="I1523" i="8"/>
  <c r="R1523" i="8" s="1"/>
  <c r="I1524" i="8"/>
  <c r="R1524" i="8" s="1"/>
  <c r="I1525" i="8"/>
  <c r="R1525" i="8" s="1"/>
  <c r="I1526" i="8"/>
  <c r="R1526" i="8" s="1"/>
  <c r="I1527" i="8"/>
  <c r="R1527" i="8" s="1"/>
  <c r="I1528" i="8"/>
  <c r="R1528" i="8" s="1"/>
  <c r="I1529" i="8"/>
  <c r="R1529" i="8" s="1"/>
  <c r="I1530" i="8"/>
  <c r="R1530" i="8" s="1"/>
  <c r="I1531" i="8"/>
  <c r="R1531" i="8" s="1"/>
  <c r="I1532" i="8"/>
  <c r="R1532" i="8" s="1"/>
  <c r="I1533" i="8"/>
  <c r="R1533" i="8" s="1"/>
  <c r="I1534" i="8"/>
  <c r="R1534" i="8" s="1"/>
  <c r="I1535" i="8"/>
  <c r="R1535" i="8" s="1"/>
  <c r="I1536" i="8"/>
  <c r="R1536" i="8" s="1"/>
  <c r="I1537" i="8"/>
  <c r="R1537" i="8" s="1"/>
  <c r="I1538" i="8"/>
  <c r="R1538" i="8" s="1"/>
  <c r="I1539" i="8"/>
  <c r="R1539" i="8" s="1"/>
  <c r="I1540" i="8"/>
  <c r="R1540" i="8" s="1"/>
  <c r="I1541" i="8"/>
  <c r="R1541" i="8" s="1"/>
  <c r="I1542" i="8"/>
  <c r="R1542" i="8" s="1"/>
  <c r="I1543" i="8"/>
  <c r="R1543" i="8" s="1"/>
  <c r="I1544" i="8"/>
  <c r="R1544" i="8" s="1"/>
  <c r="I1545" i="8"/>
  <c r="R1545" i="8" s="1"/>
  <c r="I1546" i="8"/>
  <c r="R1546" i="8" s="1"/>
  <c r="I1547" i="8"/>
  <c r="R1547" i="8" s="1"/>
  <c r="I1548" i="8"/>
  <c r="R1548" i="8" s="1"/>
  <c r="I1549" i="8"/>
  <c r="R1549" i="8" s="1"/>
  <c r="I1550" i="8"/>
  <c r="R1550" i="8" s="1"/>
  <c r="I1551" i="8"/>
  <c r="R1551" i="8" s="1"/>
  <c r="I1552" i="8"/>
  <c r="R1552" i="8" s="1"/>
  <c r="I1553" i="8"/>
  <c r="R1553" i="8" s="1"/>
  <c r="I1554" i="8"/>
  <c r="R1554" i="8" s="1"/>
  <c r="I1555" i="8"/>
  <c r="R1555" i="8" s="1"/>
  <c r="I1556" i="8"/>
  <c r="R1556" i="8" s="1"/>
  <c r="I1557" i="8"/>
  <c r="R1557" i="8" s="1"/>
  <c r="I1558" i="8"/>
  <c r="R1558" i="8" s="1"/>
  <c r="I1559" i="8"/>
  <c r="R1559" i="8" s="1"/>
  <c r="I1560" i="8"/>
  <c r="R1560" i="8" s="1"/>
  <c r="I1561" i="8"/>
  <c r="R1561" i="8" s="1"/>
  <c r="I1562" i="8"/>
  <c r="R1562" i="8" s="1"/>
  <c r="I1563" i="8"/>
  <c r="R1563" i="8" s="1"/>
  <c r="I1564" i="8"/>
  <c r="R1564" i="8" s="1"/>
  <c r="I1565" i="8"/>
  <c r="R1565" i="8" s="1"/>
  <c r="I1566" i="8"/>
  <c r="R1566" i="8" s="1"/>
  <c r="I1567" i="8"/>
  <c r="R1567" i="8" s="1"/>
  <c r="I1568" i="8"/>
  <c r="R1568" i="8" s="1"/>
  <c r="I1569" i="8"/>
  <c r="R1569" i="8" s="1"/>
  <c r="I1570" i="8"/>
  <c r="R1570" i="8" s="1"/>
  <c r="I1571" i="8"/>
  <c r="R1571" i="8" s="1"/>
  <c r="I1572" i="8"/>
  <c r="R1572" i="8" s="1"/>
  <c r="I1573" i="8"/>
  <c r="R1573" i="8" s="1"/>
  <c r="I1574" i="8"/>
  <c r="R1574" i="8" s="1"/>
  <c r="I1575" i="8"/>
  <c r="R1575" i="8" s="1"/>
  <c r="I1576" i="8"/>
  <c r="R1576" i="8" s="1"/>
  <c r="I1577" i="8"/>
  <c r="R1577" i="8" s="1"/>
  <c r="I1578" i="8"/>
  <c r="R1578" i="8" s="1"/>
  <c r="I1579" i="8"/>
  <c r="R1579" i="8" s="1"/>
  <c r="I1580" i="8"/>
  <c r="R1580" i="8" s="1"/>
  <c r="I1581" i="8"/>
  <c r="R1581" i="8" s="1"/>
  <c r="I1582" i="8"/>
  <c r="R1582" i="8" s="1"/>
  <c r="I1583" i="8"/>
  <c r="R1583" i="8" s="1"/>
  <c r="I1584" i="8"/>
  <c r="R1584" i="8" s="1"/>
  <c r="I1585" i="8"/>
  <c r="R1585" i="8" s="1"/>
  <c r="I1586" i="8"/>
  <c r="R1586" i="8" s="1"/>
  <c r="I1587" i="8"/>
  <c r="R1587" i="8" s="1"/>
  <c r="I1588" i="8"/>
  <c r="R1588" i="8" s="1"/>
  <c r="I1589" i="8"/>
  <c r="R1589" i="8" s="1"/>
  <c r="I1590" i="8"/>
  <c r="R1590" i="8" s="1"/>
  <c r="I1591" i="8"/>
  <c r="R1591" i="8" s="1"/>
  <c r="I1592" i="8"/>
  <c r="R1592" i="8" s="1"/>
  <c r="I1593" i="8"/>
  <c r="R1593" i="8" s="1"/>
  <c r="I1594" i="8"/>
  <c r="R1594" i="8" s="1"/>
  <c r="I1595" i="8"/>
  <c r="R1595" i="8" s="1"/>
  <c r="I1596" i="8"/>
  <c r="R1596" i="8" s="1"/>
  <c r="I1597" i="8"/>
  <c r="R1597" i="8" s="1"/>
  <c r="I1598" i="8"/>
  <c r="R1598" i="8" s="1"/>
  <c r="I1599" i="8"/>
  <c r="R1599" i="8" s="1"/>
  <c r="I1600" i="8"/>
  <c r="R1600" i="8" s="1"/>
  <c r="I1601" i="8"/>
  <c r="R1601" i="8" s="1"/>
  <c r="I1602" i="8"/>
  <c r="R1602" i="8" s="1"/>
  <c r="I1603" i="8"/>
  <c r="R1603" i="8" s="1"/>
  <c r="I1604" i="8"/>
  <c r="R1604" i="8" s="1"/>
  <c r="I1605" i="8"/>
  <c r="R1605" i="8" s="1"/>
  <c r="I1606" i="8"/>
  <c r="R1606" i="8" s="1"/>
  <c r="I1607" i="8"/>
  <c r="R1607" i="8" s="1"/>
  <c r="I1608" i="8"/>
  <c r="R1608" i="8" s="1"/>
  <c r="I1609" i="8"/>
  <c r="R1609" i="8" s="1"/>
  <c r="I1610" i="8"/>
  <c r="R1610" i="8" s="1"/>
  <c r="I1611" i="8"/>
  <c r="R1611" i="8" s="1"/>
  <c r="I1612" i="8"/>
  <c r="R1612" i="8" s="1"/>
  <c r="I1613" i="8"/>
  <c r="R1613" i="8" s="1"/>
  <c r="I1614" i="8"/>
  <c r="R1614" i="8" s="1"/>
  <c r="I1615" i="8"/>
  <c r="R1615" i="8" s="1"/>
  <c r="I1616" i="8"/>
  <c r="R1616" i="8" s="1"/>
  <c r="I1617" i="8"/>
  <c r="R1617" i="8" s="1"/>
  <c r="I1618" i="8"/>
  <c r="R1618" i="8" s="1"/>
  <c r="I1619" i="8"/>
  <c r="R1619" i="8" s="1"/>
  <c r="I1620" i="8"/>
  <c r="R1620" i="8" s="1"/>
  <c r="I1621" i="8"/>
  <c r="R1621" i="8" s="1"/>
  <c r="I1622" i="8"/>
  <c r="R1622" i="8" s="1"/>
  <c r="I1623" i="8"/>
  <c r="R1623" i="8" s="1"/>
  <c r="I1624" i="8"/>
  <c r="R1624" i="8" s="1"/>
  <c r="I1625" i="8"/>
  <c r="R1625" i="8" s="1"/>
  <c r="I1626" i="8"/>
  <c r="R1626" i="8" s="1"/>
  <c r="I1627" i="8"/>
  <c r="R1627" i="8" s="1"/>
  <c r="I1628" i="8"/>
  <c r="R1628" i="8" s="1"/>
  <c r="I1629" i="8"/>
  <c r="R1629" i="8" s="1"/>
  <c r="I1630" i="8"/>
  <c r="R1630" i="8" s="1"/>
  <c r="I1631" i="8"/>
  <c r="R1631" i="8" s="1"/>
  <c r="I1632" i="8"/>
  <c r="R1632" i="8" s="1"/>
  <c r="I1633" i="8"/>
  <c r="R1633" i="8" s="1"/>
  <c r="I1634" i="8"/>
  <c r="R1634" i="8" s="1"/>
  <c r="I1635" i="8"/>
  <c r="R1635" i="8" s="1"/>
  <c r="I1636" i="8"/>
  <c r="R1636" i="8" s="1"/>
  <c r="I1637" i="8"/>
  <c r="R1637" i="8" s="1"/>
  <c r="I1638" i="8"/>
  <c r="R1638" i="8" s="1"/>
  <c r="I1639" i="8"/>
  <c r="R1639" i="8" s="1"/>
  <c r="I1640" i="8"/>
  <c r="R1640" i="8" s="1"/>
  <c r="I1641" i="8"/>
  <c r="R1641" i="8" s="1"/>
  <c r="I1642" i="8"/>
  <c r="R1642" i="8" s="1"/>
  <c r="I1643" i="8"/>
  <c r="R1643" i="8" s="1"/>
  <c r="I1644" i="8"/>
  <c r="R1644" i="8" s="1"/>
  <c r="I1645" i="8"/>
  <c r="R1645" i="8" s="1"/>
  <c r="I1646" i="8"/>
  <c r="R1646" i="8" s="1"/>
  <c r="I1647" i="8"/>
  <c r="R1647" i="8" s="1"/>
  <c r="I1648" i="8"/>
  <c r="R1648" i="8" s="1"/>
  <c r="I1649" i="8"/>
  <c r="R1649" i="8" s="1"/>
  <c r="I1650" i="8"/>
  <c r="R1650" i="8" s="1"/>
  <c r="I1651" i="8"/>
  <c r="R1651" i="8" s="1"/>
  <c r="I1652" i="8"/>
  <c r="R1652" i="8" s="1"/>
  <c r="I1653" i="8"/>
  <c r="R1653" i="8" s="1"/>
  <c r="I1654" i="8"/>
  <c r="R1654" i="8" s="1"/>
  <c r="I1655" i="8"/>
  <c r="R1655" i="8" s="1"/>
  <c r="I1656" i="8"/>
  <c r="R1656" i="8" s="1"/>
  <c r="I1657" i="8"/>
  <c r="R1657" i="8" s="1"/>
  <c r="I1658" i="8"/>
  <c r="R1658" i="8" s="1"/>
  <c r="I1659" i="8"/>
  <c r="R1659" i="8" s="1"/>
  <c r="I1660" i="8"/>
  <c r="R1660" i="8" s="1"/>
  <c r="I1661" i="8"/>
  <c r="R1661" i="8" s="1"/>
  <c r="I1662" i="8"/>
  <c r="R1662" i="8" s="1"/>
  <c r="I1663" i="8"/>
  <c r="R1663" i="8" s="1"/>
  <c r="I1664" i="8"/>
  <c r="R1664" i="8" s="1"/>
  <c r="I1665" i="8"/>
  <c r="R1665" i="8" s="1"/>
  <c r="I1666" i="8"/>
  <c r="R1666" i="8" s="1"/>
  <c r="I1667" i="8"/>
  <c r="R1667" i="8" s="1"/>
  <c r="I1668" i="8"/>
  <c r="R1668" i="8" s="1"/>
  <c r="I1669" i="8"/>
  <c r="R1669" i="8" s="1"/>
  <c r="I1670" i="8"/>
  <c r="R1670" i="8" s="1"/>
  <c r="I1671" i="8"/>
  <c r="R1671" i="8" s="1"/>
  <c r="I1672" i="8"/>
  <c r="R1672" i="8" s="1"/>
  <c r="I1673" i="8"/>
  <c r="R1673" i="8" s="1"/>
  <c r="I1674" i="8"/>
  <c r="R1674" i="8" s="1"/>
  <c r="I1675" i="8"/>
  <c r="R1675" i="8" s="1"/>
  <c r="I1676" i="8"/>
  <c r="R1676" i="8" s="1"/>
  <c r="I1677" i="8"/>
  <c r="R1677" i="8" s="1"/>
  <c r="I1678" i="8"/>
  <c r="R1678" i="8" s="1"/>
  <c r="I1679" i="8"/>
  <c r="R1679" i="8" s="1"/>
  <c r="I1680" i="8"/>
  <c r="R1680" i="8" s="1"/>
  <c r="I1681" i="8"/>
  <c r="R1681" i="8" s="1"/>
  <c r="I1682" i="8"/>
  <c r="R1682" i="8" s="1"/>
  <c r="I1683" i="8"/>
  <c r="R1683" i="8" s="1"/>
  <c r="I1684" i="8"/>
  <c r="R1684" i="8" s="1"/>
  <c r="I1685" i="8"/>
  <c r="R1685" i="8" s="1"/>
  <c r="I1686" i="8"/>
  <c r="R1686" i="8" s="1"/>
  <c r="I1687" i="8"/>
  <c r="R1687" i="8" s="1"/>
  <c r="I1688" i="8"/>
  <c r="R1688" i="8" s="1"/>
  <c r="I1689" i="8"/>
  <c r="R1689" i="8" s="1"/>
  <c r="I1690" i="8"/>
  <c r="R1690" i="8" s="1"/>
  <c r="I1691" i="8"/>
  <c r="R1691" i="8" s="1"/>
  <c r="I1692" i="8"/>
  <c r="R1692" i="8" s="1"/>
  <c r="I1693" i="8"/>
  <c r="R1693" i="8" s="1"/>
  <c r="I1694" i="8"/>
  <c r="R1694" i="8" s="1"/>
  <c r="I1695" i="8"/>
  <c r="R1695" i="8" s="1"/>
  <c r="I1696" i="8"/>
  <c r="R1696" i="8" s="1"/>
  <c r="I1697" i="8"/>
  <c r="R1697" i="8" s="1"/>
  <c r="I1698" i="8"/>
  <c r="R1698" i="8" s="1"/>
  <c r="I1699" i="8"/>
  <c r="R1699" i="8" s="1"/>
  <c r="I1700" i="8"/>
  <c r="R1700" i="8" s="1"/>
  <c r="I1701" i="8"/>
  <c r="R1701" i="8" s="1"/>
  <c r="I1702" i="8"/>
  <c r="R1702" i="8" s="1"/>
  <c r="I1703" i="8"/>
  <c r="R1703" i="8" s="1"/>
  <c r="I1704" i="8"/>
  <c r="R1704" i="8" s="1"/>
  <c r="I1705" i="8"/>
  <c r="R1705" i="8" s="1"/>
  <c r="I1706" i="8"/>
  <c r="R1706" i="8" s="1"/>
  <c r="I1707" i="8"/>
  <c r="R1707" i="8" s="1"/>
  <c r="I1708" i="8"/>
  <c r="R1708" i="8" s="1"/>
  <c r="I1709" i="8"/>
  <c r="R1709" i="8" s="1"/>
  <c r="I1710" i="8"/>
  <c r="R1710" i="8" s="1"/>
  <c r="I1711" i="8"/>
  <c r="R1711" i="8" s="1"/>
  <c r="I1712" i="8"/>
  <c r="R1712" i="8" s="1"/>
  <c r="I1713" i="8"/>
  <c r="R1713" i="8" s="1"/>
  <c r="I1714" i="8"/>
  <c r="R1714" i="8" s="1"/>
  <c r="I1715" i="8"/>
  <c r="R1715" i="8" s="1"/>
  <c r="I1716" i="8"/>
  <c r="R1716" i="8" s="1"/>
  <c r="I1717" i="8"/>
  <c r="R1717" i="8" s="1"/>
  <c r="I1718" i="8"/>
  <c r="R1718" i="8" s="1"/>
  <c r="I1719" i="8"/>
  <c r="R1719" i="8" s="1"/>
  <c r="I1720" i="8"/>
  <c r="R1720" i="8" s="1"/>
  <c r="I1721" i="8"/>
  <c r="R1721" i="8" s="1"/>
  <c r="I1722" i="8"/>
  <c r="R1722" i="8" s="1"/>
  <c r="I1723" i="8"/>
  <c r="R1723" i="8" s="1"/>
  <c r="I1724" i="8"/>
  <c r="R1724" i="8" s="1"/>
  <c r="I1725" i="8"/>
  <c r="R1725" i="8" s="1"/>
  <c r="I1726" i="8"/>
  <c r="R1726" i="8" s="1"/>
  <c r="I1727" i="8"/>
  <c r="R1727" i="8" s="1"/>
  <c r="I1728" i="8"/>
  <c r="R1728" i="8" s="1"/>
  <c r="I1729" i="8"/>
  <c r="R1729" i="8" s="1"/>
  <c r="I1730" i="8"/>
  <c r="R1730" i="8" s="1"/>
  <c r="I1731" i="8"/>
  <c r="R1731" i="8" s="1"/>
  <c r="I1732" i="8"/>
  <c r="R1732" i="8" s="1"/>
  <c r="I1733" i="8"/>
  <c r="R1733" i="8" s="1"/>
  <c r="I1734" i="8"/>
  <c r="R1734" i="8" s="1"/>
  <c r="I1735" i="8"/>
  <c r="R1735" i="8" s="1"/>
  <c r="I1736" i="8"/>
  <c r="R1736" i="8" s="1"/>
  <c r="I1737" i="8"/>
  <c r="R1737" i="8" s="1"/>
  <c r="I1738" i="8"/>
  <c r="R1738" i="8" s="1"/>
  <c r="I1739" i="8"/>
  <c r="R1739" i="8" s="1"/>
  <c r="I1740" i="8"/>
  <c r="R1740" i="8" s="1"/>
  <c r="I1741" i="8"/>
  <c r="R1741" i="8" s="1"/>
  <c r="I1742" i="8"/>
  <c r="R1742" i="8" s="1"/>
  <c r="I1743" i="8"/>
  <c r="R1743" i="8" s="1"/>
  <c r="I1744" i="8"/>
  <c r="R1744" i="8" s="1"/>
  <c r="I1745" i="8"/>
  <c r="R1745" i="8" s="1"/>
  <c r="I1746" i="8"/>
  <c r="R1746" i="8" s="1"/>
  <c r="I1747" i="8"/>
  <c r="R1747" i="8" s="1"/>
  <c r="I1748" i="8"/>
  <c r="R1748" i="8" s="1"/>
  <c r="I1749" i="8"/>
  <c r="R1749" i="8" s="1"/>
  <c r="I1750" i="8"/>
  <c r="R1750" i="8" s="1"/>
  <c r="I1751" i="8"/>
  <c r="R1751" i="8" s="1"/>
  <c r="I1752" i="8"/>
  <c r="R1752" i="8" s="1"/>
  <c r="I1753" i="8"/>
  <c r="R1753" i="8" s="1"/>
  <c r="I1754" i="8"/>
  <c r="R1754" i="8" s="1"/>
  <c r="I1755" i="8"/>
  <c r="R1755" i="8" s="1"/>
  <c r="I1756" i="8"/>
  <c r="R1756" i="8" s="1"/>
  <c r="I1757" i="8"/>
  <c r="R1757" i="8" s="1"/>
  <c r="I1758" i="8"/>
  <c r="R1758" i="8" s="1"/>
  <c r="I1759" i="8"/>
  <c r="R1759" i="8" s="1"/>
  <c r="I1760" i="8"/>
  <c r="R1760" i="8" s="1"/>
  <c r="I1761" i="8"/>
  <c r="R1761" i="8" s="1"/>
  <c r="I1762" i="8"/>
  <c r="R1762" i="8" s="1"/>
  <c r="I1763" i="8"/>
  <c r="R1763" i="8" s="1"/>
  <c r="I1764" i="8"/>
  <c r="R1764" i="8" s="1"/>
  <c r="I1765" i="8"/>
  <c r="R1765" i="8" s="1"/>
  <c r="I1766" i="8"/>
  <c r="R1766" i="8" s="1"/>
  <c r="I1767" i="8"/>
  <c r="R1767" i="8" s="1"/>
  <c r="I1768" i="8"/>
  <c r="R1768" i="8" s="1"/>
  <c r="I1769" i="8"/>
  <c r="R1769" i="8" s="1"/>
  <c r="I1770" i="8"/>
  <c r="R1770" i="8" s="1"/>
  <c r="I1771" i="8"/>
  <c r="R1771" i="8" s="1"/>
  <c r="I1772" i="8"/>
  <c r="R1772" i="8" s="1"/>
  <c r="I1773" i="8"/>
  <c r="R1773" i="8" s="1"/>
  <c r="I1774" i="8"/>
  <c r="R1774" i="8" s="1"/>
  <c r="I1775" i="8"/>
  <c r="R1775" i="8" s="1"/>
  <c r="I1776" i="8"/>
  <c r="R1776" i="8" s="1"/>
  <c r="I1777" i="8"/>
  <c r="R1777" i="8" s="1"/>
  <c r="I1778" i="8"/>
  <c r="R1778" i="8" s="1"/>
  <c r="I1779" i="8"/>
  <c r="R1779" i="8" s="1"/>
  <c r="I1780" i="8"/>
  <c r="R1780" i="8" s="1"/>
  <c r="I1781" i="8"/>
  <c r="R1781" i="8" s="1"/>
  <c r="I1782" i="8"/>
  <c r="R1782" i="8" s="1"/>
  <c r="I1783" i="8"/>
  <c r="R1783" i="8" s="1"/>
  <c r="I1784" i="8"/>
  <c r="R1784" i="8" s="1"/>
  <c r="I1785" i="8"/>
  <c r="R1785" i="8" s="1"/>
  <c r="I1786" i="8"/>
  <c r="R1786" i="8" s="1"/>
  <c r="I1787" i="8"/>
  <c r="R1787" i="8" s="1"/>
  <c r="I1788" i="8"/>
  <c r="R1788" i="8" s="1"/>
  <c r="I1789" i="8"/>
  <c r="R1789" i="8" s="1"/>
  <c r="I1790" i="8"/>
  <c r="R1790" i="8" s="1"/>
  <c r="I1791" i="8"/>
  <c r="R1791" i="8" s="1"/>
  <c r="I1792" i="8"/>
  <c r="R1792" i="8" s="1"/>
  <c r="I1793" i="8"/>
  <c r="R1793" i="8" s="1"/>
  <c r="I1794" i="8"/>
  <c r="R1794" i="8" s="1"/>
  <c r="I1795" i="8"/>
  <c r="R1795" i="8" s="1"/>
  <c r="I1796" i="8"/>
  <c r="R1796" i="8" s="1"/>
  <c r="I1797" i="8"/>
  <c r="R1797" i="8" s="1"/>
  <c r="I1798" i="8"/>
  <c r="R1798" i="8" s="1"/>
  <c r="I1799" i="8"/>
  <c r="R1799" i="8" s="1"/>
  <c r="I1800" i="8"/>
  <c r="R1800" i="8" s="1"/>
  <c r="I1801" i="8"/>
  <c r="R1801" i="8" s="1"/>
  <c r="I1802" i="8"/>
  <c r="R1802" i="8" s="1"/>
  <c r="I1803" i="8"/>
  <c r="R1803" i="8" s="1"/>
  <c r="I1804" i="8"/>
  <c r="R1804" i="8" s="1"/>
  <c r="I1805" i="8"/>
  <c r="R1805" i="8" s="1"/>
  <c r="I1806" i="8"/>
  <c r="R1806" i="8" s="1"/>
  <c r="I1807" i="8"/>
  <c r="R1807" i="8" s="1"/>
  <c r="I1808" i="8"/>
  <c r="R1808" i="8" s="1"/>
  <c r="I1809" i="8"/>
  <c r="R1809" i="8" s="1"/>
  <c r="I1810" i="8"/>
  <c r="R1810" i="8" s="1"/>
  <c r="I1811" i="8"/>
  <c r="R1811" i="8" s="1"/>
  <c r="I1812" i="8"/>
  <c r="R1812" i="8" s="1"/>
  <c r="I1813" i="8"/>
  <c r="R1813" i="8" s="1"/>
  <c r="I1814" i="8"/>
  <c r="R1814" i="8" s="1"/>
  <c r="I1815" i="8"/>
  <c r="R1815" i="8" s="1"/>
  <c r="I1816" i="8"/>
  <c r="R1816" i="8" s="1"/>
  <c r="I1817" i="8"/>
  <c r="R1817" i="8" s="1"/>
  <c r="I1818" i="8"/>
  <c r="R1818" i="8" s="1"/>
  <c r="I1819" i="8"/>
  <c r="R1819" i="8" s="1"/>
  <c r="I1820" i="8"/>
  <c r="R1820" i="8" s="1"/>
  <c r="I1821" i="8"/>
  <c r="R1821" i="8" s="1"/>
  <c r="I1822" i="8"/>
  <c r="R1822" i="8" s="1"/>
  <c r="I1823" i="8"/>
  <c r="R1823" i="8" s="1"/>
  <c r="I1824" i="8"/>
  <c r="R1824" i="8" s="1"/>
  <c r="I1825" i="8"/>
  <c r="R1825" i="8" s="1"/>
  <c r="I1826" i="8"/>
  <c r="R1826" i="8" s="1"/>
  <c r="I1827" i="8"/>
  <c r="R1827" i="8" s="1"/>
  <c r="I1828" i="8"/>
  <c r="R1828" i="8" s="1"/>
  <c r="I1829" i="8"/>
  <c r="R1829" i="8" s="1"/>
  <c r="I1830" i="8"/>
  <c r="R1830" i="8" s="1"/>
  <c r="I1831" i="8"/>
  <c r="R1831" i="8" s="1"/>
  <c r="I1832" i="8"/>
  <c r="R1832" i="8" s="1"/>
  <c r="I1833" i="8"/>
  <c r="R1833" i="8" s="1"/>
  <c r="I1834" i="8"/>
  <c r="R1834" i="8" s="1"/>
  <c r="I1835" i="8"/>
  <c r="R1835" i="8" s="1"/>
  <c r="I1836" i="8"/>
  <c r="R1836" i="8" s="1"/>
  <c r="I1837" i="8"/>
  <c r="R1837" i="8" s="1"/>
  <c r="I1838" i="8"/>
  <c r="R1838" i="8" s="1"/>
  <c r="I1839" i="8"/>
  <c r="R1839" i="8" s="1"/>
  <c r="I1840" i="8"/>
  <c r="R1840" i="8" s="1"/>
  <c r="I1841" i="8"/>
  <c r="R1841" i="8" s="1"/>
  <c r="I1842" i="8"/>
  <c r="R1842" i="8" s="1"/>
  <c r="I1843" i="8"/>
  <c r="R1843" i="8" s="1"/>
  <c r="I1844" i="8"/>
  <c r="R1844" i="8" s="1"/>
  <c r="I1845" i="8"/>
  <c r="R1845" i="8" s="1"/>
  <c r="I1846" i="8"/>
  <c r="R1846" i="8" s="1"/>
  <c r="I1847" i="8"/>
  <c r="R1847" i="8" s="1"/>
  <c r="I1848" i="8"/>
  <c r="R1848" i="8" s="1"/>
  <c r="I1849" i="8"/>
  <c r="R1849" i="8" s="1"/>
  <c r="I1850" i="8"/>
  <c r="R1850" i="8" s="1"/>
  <c r="I1851" i="8"/>
  <c r="R1851" i="8" s="1"/>
  <c r="I1852" i="8"/>
  <c r="R1852" i="8" s="1"/>
  <c r="I1853" i="8"/>
  <c r="R1853" i="8" s="1"/>
  <c r="I1854" i="8"/>
  <c r="R1854" i="8" s="1"/>
  <c r="I1855" i="8"/>
  <c r="R1855" i="8" s="1"/>
  <c r="I1856" i="8"/>
  <c r="R1856" i="8" s="1"/>
  <c r="I1857" i="8"/>
  <c r="R1857" i="8" s="1"/>
  <c r="I1858" i="8"/>
  <c r="R1858" i="8" s="1"/>
  <c r="I1859" i="8"/>
  <c r="R1859" i="8" s="1"/>
  <c r="I1860" i="8"/>
  <c r="R1860" i="8" s="1"/>
  <c r="I1861" i="8"/>
  <c r="R1861" i="8" s="1"/>
  <c r="I1862" i="8"/>
  <c r="R1862" i="8" s="1"/>
  <c r="I1863" i="8"/>
  <c r="R1863" i="8" s="1"/>
  <c r="I1864" i="8"/>
  <c r="R1864" i="8" s="1"/>
  <c r="I1865" i="8"/>
  <c r="R1865" i="8" s="1"/>
  <c r="I1866" i="8"/>
  <c r="R1866" i="8" s="1"/>
  <c r="I1867" i="8"/>
  <c r="R1867" i="8" s="1"/>
  <c r="I1868" i="8"/>
  <c r="R1868" i="8" s="1"/>
  <c r="I1869" i="8"/>
  <c r="R1869" i="8" s="1"/>
  <c r="I1870" i="8"/>
  <c r="R1870" i="8" s="1"/>
  <c r="I1871" i="8"/>
  <c r="R1871" i="8" s="1"/>
  <c r="I1872" i="8"/>
  <c r="R1872" i="8" s="1"/>
  <c r="I1873" i="8"/>
  <c r="R1873" i="8" s="1"/>
  <c r="I1874" i="8"/>
  <c r="R1874" i="8" s="1"/>
  <c r="I1875" i="8"/>
  <c r="R1875" i="8" s="1"/>
  <c r="I1876" i="8"/>
  <c r="R1876" i="8" s="1"/>
  <c r="I1877" i="8"/>
  <c r="R1877" i="8" s="1"/>
  <c r="I1878" i="8"/>
  <c r="R1878" i="8" s="1"/>
  <c r="I1879" i="8"/>
  <c r="R1879" i="8" s="1"/>
  <c r="I1880" i="8"/>
  <c r="R1880" i="8" s="1"/>
  <c r="I1881" i="8"/>
  <c r="R1881" i="8" s="1"/>
  <c r="I1882" i="8"/>
  <c r="R1882" i="8" s="1"/>
  <c r="I1883" i="8"/>
  <c r="R1883" i="8" s="1"/>
  <c r="I1884" i="8"/>
  <c r="R1884" i="8" s="1"/>
  <c r="I1885" i="8"/>
  <c r="R1885" i="8" s="1"/>
  <c r="I1886" i="8"/>
  <c r="R1886" i="8" s="1"/>
  <c r="I1887" i="8"/>
  <c r="R1887" i="8" s="1"/>
  <c r="I1888" i="8"/>
  <c r="R1888" i="8" s="1"/>
  <c r="I1889" i="8"/>
  <c r="R1889" i="8" s="1"/>
  <c r="I1890" i="8"/>
  <c r="R1890" i="8" s="1"/>
  <c r="I1891" i="8"/>
  <c r="R1891" i="8" s="1"/>
  <c r="I1892" i="8"/>
  <c r="R1892" i="8" s="1"/>
  <c r="I1893" i="8"/>
  <c r="R1893" i="8" s="1"/>
  <c r="I1894" i="8"/>
  <c r="R1894" i="8" s="1"/>
  <c r="I1895" i="8"/>
  <c r="R1895" i="8" s="1"/>
  <c r="I1896" i="8"/>
  <c r="R1896" i="8" s="1"/>
  <c r="I1897" i="8"/>
  <c r="R1897" i="8" s="1"/>
  <c r="I1898" i="8"/>
  <c r="R1898" i="8" s="1"/>
  <c r="I1899" i="8"/>
  <c r="R1899" i="8" s="1"/>
  <c r="I1900" i="8"/>
  <c r="R1900" i="8" s="1"/>
  <c r="I1901" i="8"/>
  <c r="R1901" i="8" s="1"/>
  <c r="I1902" i="8"/>
  <c r="R1902" i="8" s="1"/>
  <c r="I1903" i="8"/>
  <c r="R1903" i="8" s="1"/>
  <c r="I1904" i="8"/>
  <c r="R1904" i="8" s="1"/>
  <c r="I1905" i="8"/>
  <c r="R1905" i="8" s="1"/>
  <c r="I1906" i="8"/>
  <c r="R1906" i="8" s="1"/>
  <c r="I1907" i="8"/>
  <c r="R1907" i="8" s="1"/>
  <c r="I1908" i="8"/>
  <c r="R1908" i="8" s="1"/>
  <c r="I1909" i="8"/>
  <c r="R1909" i="8" s="1"/>
  <c r="I1910" i="8"/>
  <c r="R1910" i="8" s="1"/>
  <c r="I1911" i="8"/>
  <c r="R1911" i="8" s="1"/>
  <c r="I1912" i="8"/>
  <c r="R1912" i="8" s="1"/>
  <c r="I1913" i="8"/>
  <c r="R1913" i="8" s="1"/>
  <c r="I1914" i="8"/>
  <c r="R1914" i="8" s="1"/>
  <c r="I1915" i="8"/>
  <c r="R1915" i="8" s="1"/>
  <c r="I1916" i="8"/>
  <c r="R1916" i="8" s="1"/>
  <c r="I1917" i="8"/>
  <c r="R1917" i="8" s="1"/>
  <c r="I1918" i="8"/>
  <c r="R1918" i="8" s="1"/>
  <c r="I1919" i="8"/>
  <c r="R1919" i="8" s="1"/>
  <c r="I1920" i="8"/>
  <c r="R1920" i="8" s="1"/>
  <c r="I1921" i="8"/>
  <c r="R1921" i="8" s="1"/>
  <c r="I1922" i="8"/>
  <c r="R1922" i="8" s="1"/>
  <c r="I1923" i="8"/>
  <c r="R1923" i="8" s="1"/>
  <c r="I1924" i="8"/>
  <c r="R1924" i="8" s="1"/>
  <c r="I1925" i="8"/>
  <c r="R1925" i="8" s="1"/>
  <c r="I1926" i="8"/>
  <c r="R1926" i="8" s="1"/>
  <c r="I1927" i="8"/>
  <c r="R1927" i="8" s="1"/>
  <c r="I1928" i="8"/>
  <c r="R1928" i="8" s="1"/>
  <c r="I1929" i="8"/>
  <c r="R1929" i="8" s="1"/>
  <c r="I1930" i="8"/>
  <c r="R1930" i="8" s="1"/>
  <c r="I1931" i="8"/>
  <c r="R1931" i="8" s="1"/>
  <c r="I1932" i="8"/>
  <c r="R1932" i="8" s="1"/>
  <c r="I1933" i="8"/>
  <c r="R1933" i="8" s="1"/>
  <c r="I1934" i="8"/>
  <c r="R1934" i="8" s="1"/>
  <c r="I1935" i="8"/>
  <c r="R1935" i="8" s="1"/>
  <c r="I1936" i="8"/>
  <c r="R1936" i="8" s="1"/>
  <c r="I1937" i="8"/>
  <c r="R1937" i="8" s="1"/>
  <c r="I1938" i="8"/>
  <c r="R1938" i="8" s="1"/>
  <c r="I1939" i="8"/>
  <c r="R1939" i="8" s="1"/>
  <c r="I1940" i="8"/>
  <c r="R1940" i="8" s="1"/>
  <c r="I1941" i="8"/>
  <c r="R1941" i="8" s="1"/>
  <c r="I1942" i="8"/>
  <c r="R1942" i="8" s="1"/>
  <c r="I1943" i="8"/>
  <c r="R1943" i="8" s="1"/>
  <c r="I1944" i="8"/>
  <c r="R1944" i="8" s="1"/>
  <c r="I1945" i="8"/>
  <c r="R1945" i="8" s="1"/>
  <c r="I1946" i="8"/>
  <c r="R1946" i="8" s="1"/>
  <c r="I1947" i="8"/>
  <c r="R1947" i="8" s="1"/>
  <c r="I1948" i="8"/>
  <c r="R1948" i="8" s="1"/>
  <c r="I1949" i="8"/>
  <c r="R1949" i="8" s="1"/>
  <c r="I1950" i="8"/>
  <c r="R1950" i="8" s="1"/>
  <c r="I1951" i="8"/>
  <c r="R1951" i="8" s="1"/>
  <c r="I1952" i="8"/>
  <c r="R1952" i="8" s="1"/>
  <c r="I1953" i="8"/>
  <c r="R1953" i="8" s="1"/>
  <c r="I1954" i="8"/>
  <c r="R1954" i="8" s="1"/>
  <c r="I1955" i="8"/>
  <c r="R1955" i="8" s="1"/>
  <c r="I1956" i="8"/>
  <c r="R1956" i="8" s="1"/>
  <c r="I1957" i="8"/>
  <c r="R1957" i="8" s="1"/>
  <c r="I1958" i="8"/>
  <c r="R1958" i="8" s="1"/>
  <c r="I1959" i="8"/>
  <c r="R1959" i="8" s="1"/>
  <c r="I1960" i="8"/>
  <c r="R1960" i="8" s="1"/>
  <c r="I1961" i="8"/>
  <c r="R1961" i="8" s="1"/>
  <c r="I1962" i="8"/>
  <c r="R1962" i="8" s="1"/>
  <c r="I1963" i="8"/>
  <c r="R1963" i="8" s="1"/>
  <c r="I1964" i="8"/>
  <c r="R1964" i="8" s="1"/>
  <c r="I1965" i="8"/>
  <c r="R1965" i="8" s="1"/>
  <c r="I1966" i="8"/>
  <c r="R1966" i="8" s="1"/>
  <c r="I1967" i="8"/>
  <c r="R1967" i="8" s="1"/>
  <c r="I1968" i="8"/>
  <c r="R1968" i="8" s="1"/>
  <c r="I1969" i="8"/>
  <c r="R1969" i="8" s="1"/>
  <c r="I1970" i="8"/>
  <c r="R1970" i="8" s="1"/>
  <c r="I1971" i="8"/>
  <c r="R1971" i="8" s="1"/>
  <c r="I1972" i="8"/>
  <c r="R1972" i="8" s="1"/>
  <c r="I1973" i="8"/>
  <c r="R1973" i="8" s="1"/>
  <c r="I1974" i="8"/>
  <c r="R1974" i="8" s="1"/>
  <c r="I1975" i="8"/>
  <c r="R1975" i="8" s="1"/>
  <c r="I1976" i="8"/>
  <c r="R1976" i="8" s="1"/>
  <c r="I1977" i="8"/>
  <c r="R1977" i="8" s="1"/>
  <c r="I1978" i="8"/>
  <c r="R1978" i="8" s="1"/>
  <c r="I1979" i="8"/>
  <c r="R1979" i="8" s="1"/>
  <c r="I1980" i="8"/>
  <c r="R1980" i="8" s="1"/>
  <c r="I1981" i="8"/>
  <c r="R1981" i="8" s="1"/>
  <c r="I1982" i="8"/>
  <c r="R1982" i="8" s="1"/>
  <c r="I1983" i="8"/>
  <c r="R1983" i="8" s="1"/>
  <c r="I1984" i="8"/>
  <c r="R1984" i="8" s="1"/>
  <c r="I1985" i="8"/>
  <c r="R1985" i="8" s="1"/>
  <c r="I1986" i="8"/>
  <c r="R1986" i="8" s="1"/>
  <c r="I1987" i="8"/>
  <c r="R1987" i="8" s="1"/>
  <c r="I1988" i="8"/>
  <c r="R1988" i="8" s="1"/>
  <c r="I1989" i="8"/>
  <c r="R1989" i="8" s="1"/>
  <c r="I1990" i="8"/>
  <c r="R1990" i="8" s="1"/>
  <c r="I1991" i="8"/>
  <c r="R1991" i="8" s="1"/>
  <c r="I1992" i="8"/>
  <c r="R1992" i="8" s="1"/>
  <c r="I1993" i="8"/>
  <c r="R1993" i="8" s="1"/>
  <c r="I1994" i="8"/>
  <c r="R1994" i="8" s="1"/>
  <c r="I1995" i="8"/>
  <c r="R1995" i="8" s="1"/>
  <c r="I1996" i="8"/>
  <c r="R1996" i="8" s="1"/>
  <c r="I1997" i="8"/>
  <c r="R1997" i="8" s="1"/>
  <c r="I1998" i="8"/>
  <c r="R1998" i="8" s="1"/>
  <c r="I1999" i="8"/>
  <c r="R1999" i="8" s="1"/>
  <c r="I2000" i="8"/>
  <c r="R2000" i="8" s="1"/>
  <c r="I2001" i="8"/>
  <c r="R2001" i="8" s="1"/>
  <c r="I2002" i="8"/>
  <c r="R2002" i="8" s="1"/>
  <c r="I2003" i="8"/>
  <c r="R2003" i="8" s="1"/>
  <c r="I2004" i="8"/>
  <c r="R2004" i="8" s="1"/>
  <c r="I2005" i="8"/>
  <c r="R2005" i="8" s="1"/>
  <c r="I2006" i="8"/>
  <c r="R2006" i="8" s="1"/>
  <c r="I2007" i="8"/>
  <c r="R2007" i="8" s="1"/>
  <c r="I2008" i="8"/>
  <c r="R2008" i="8" s="1"/>
  <c r="I2009" i="8"/>
  <c r="R2009" i="8" s="1"/>
  <c r="I2010" i="8"/>
  <c r="R2010" i="8" s="1"/>
  <c r="I2011" i="8"/>
  <c r="R2011" i="8" s="1"/>
  <c r="I2012" i="8"/>
  <c r="R2012" i="8" s="1"/>
  <c r="I2013" i="8"/>
  <c r="R2013" i="8" s="1"/>
  <c r="I2014" i="8"/>
  <c r="R2014" i="8" s="1"/>
  <c r="I2015" i="8"/>
  <c r="R2015" i="8" s="1"/>
  <c r="I2016" i="8"/>
  <c r="R2016" i="8" s="1"/>
  <c r="I2017" i="8"/>
  <c r="R2017" i="8" s="1"/>
  <c r="I2018" i="8"/>
  <c r="R2018" i="8" s="1"/>
  <c r="I2019" i="8"/>
  <c r="R2019" i="8" s="1"/>
  <c r="I2020" i="8"/>
  <c r="R2020" i="8" s="1"/>
  <c r="I2021" i="8"/>
  <c r="R2021" i="8" s="1"/>
  <c r="I2022" i="8"/>
  <c r="R2022" i="8" s="1"/>
  <c r="I2023" i="8"/>
  <c r="R2023" i="8" s="1"/>
  <c r="I2024" i="8"/>
  <c r="R2024" i="8" s="1"/>
  <c r="I2025" i="8"/>
  <c r="R2025" i="8" s="1"/>
  <c r="I2026" i="8"/>
  <c r="R2026" i="8" s="1"/>
  <c r="I2027" i="8"/>
  <c r="R2027" i="8" s="1"/>
  <c r="I2028" i="8"/>
  <c r="R2028" i="8" s="1"/>
  <c r="I2029" i="8"/>
  <c r="R2029" i="8" s="1"/>
  <c r="I2030" i="8"/>
  <c r="R2030" i="8" s="1"/>
  <c r="I2031" i="8"/>
  <c r="R2031" i="8" s="1"/>
  <c r="I2032" i="8"/>
  <c r="R2032" i="8" s="1"/>
  <c r="I2033" i="8"/>
  <c r="R2033" i="8" s="1"/>
  <c r="I2034" i="8"/>
  <c r="R2034" i="8" s="1"/>
  <c r="I2035" i="8"/>
  <c r="R2035" i="8" s="1"/>
  <c r="I2036" i="8"/>
  <c r="R2036" i="8" s="1"/>
  <c r="I2037" i="8"/>
  <c r="R2037" i="8" s="1"/>
  <c r="I2038" i="8"/>
  <c r="R2038" i="8" s="1"/>
  <c r="I2039" i="8"/>
  <c r="R2039" i="8" s="1"/>
  <c r="I2040" i="8"/>
  <c r="R2040" i="8" s="1"/>
  <c r="I2041" i="8"/>
  <c r="R2041" i="8" s="1"/>
  <c r="I2042" i="8"/>
  <c r="R2042" i="8" s="1"/>
  <c r="I2043" i="8"/>
  <c r="R2043" i="8" s="1"/>
  <c r="I2044" i="8"/>
  <c r="R2044" i="8" s="1"/>
  <c r="I2045" i="8"/>
  <c r="R2045" i="8" s="1"/>
  <c r="I2046" i="8"/>
  <c r="R2046" i="8" s="1"/>
  <c r="I2047" i="8"/>
  <c r="R2047" i="8" s="1"/>
  <c r="I2048" i="8"/>
  <c r="R2048" i="8" s="1"/>
  <c r="I2049" i="8"/>
  <c r="R2049" i="8" s="1"/>
  <c r="I2050" i="8"/>
  <c r="R2050" i="8" s="1"/>
  <c r="I2051" i="8"/>
  <c r="R2051" i="8" s="1"/>
  <c r="I2052" i="8"/>
  <c r="R2052" i="8" s="1"/>
  <c r="I2053" i="8"/>
  <c r="R2053" i="8" s="1"/>
  <c r="I2054" i="8"/>
  <c r="R2054" i="8" s="1"/>
  <c r="I2055" i="8"/>
  <c r="R2055" i="8" s="1"/>
  <c r="I2056" i="8"/>
  <c r="R2056" i="8" s="1"/>
  <c r="I2057" i="8"/>
  <c r="R2057" i="8" s="1"/>
  <c r="I2058" i="8"/>
  <c r="R2058" i="8" s="1"/>
  <c r="I2059" i="8"/>
  <c r="R2059" i="8" s="1"/>
  <c r="I2060" i="8"/>
  <c r="R2060" i="8" s="1"/>
  <c r="I2061" i="8"/>
  <c r="R2061" i="8" s="1"/>
  <c r="I2062" i="8"/>
  <c r="R2062" i="8" s="1"/>
  <c r="I2063" i="8"/>
  <c r="R2063" i="8" s="1"/>
  <c r="I2064" i="8"/>
  <c r="R2064" i="8" s="1"/>
  <c r="I2065" i="8"/>
  <c r="R2065" i="8" s="1"/>
  <c r="I2066" i="8"/>
  <c r="R2066" i="8" s="1"/>
  <c r="I2067" i="8"/>
  <c r="R2067" i="8" s="1"/>
  <c r="I2068" i="8"/>
  <c r="R2068" i="8" s="1"/>
  <c r="I2069" i="8"/>
  <c r="R2069" i="8" s="1"/>
  <c r="I2070" i="8"/>
  <c r="R2070" i="8" s="1"/>
  <c r="I2071" i="8"/>
  <c r="R2071" i="8" s="1"/>
  <c r="I2072" i="8"/>
  <c r="R2072" i="8" s="1"/>
  <c r="I2073" i="8"/>
  <c r="R2073" i="8" s="1"/>
  <c r="I2074" i="8"/>
  <c r="R2074" i="8" s="1"/>
  <c r="I2075" i="8"/>
  <c r="R2075" i="8" s="1"/>
  <c r="I2076" i="8"/>
  <c r="R2076" i="8" s="1"/>
  <c r="I2077" i="8"/>
  <c r="R2077" i="8" s="1"/>
  <c r="I2078" i="8"/>
  <c r="R2078" i="8" s="1"/>
  <c r="I2079" i="8"/>
  <c r="R2079" i="8" s="1"/>
  <c r="I2080" i="8"/>
  <c r="R2080" i="8" s="1"/>
  <c r="I2081" i="8"/>
  <c r="R2081" i="8" s="1"/>
  <c r="I2082" i="8"/>
  <c r="R2082" i="8" s="1"/>
  <c r="I2083" i="8"/>
  <c r="R2083" i="8" s="1"/>
  <c r="I2084" i="8"/>
  <c r="R2084" i="8" s="1"/>
  <c r="I2085" i="8"/>
  <c r="R2085" i="8" s="1"/>
  <c r="I2086" i="8"/>
  <c r="R2086" i="8" s="1"/>
  <c r="I2087" i="8"/>
  <c r="R2087" i="8" s="1"/>
  <c r="I2088" i="8"/>
  <c r="R2088" i="8" s="1"/>
  <c r="I2089" i="8"/>
  <c r="R2089" i="8" s="1"/>
  <c r="I2090" i="8"/>
  <c r="R2090" i="8" s="1"/>
  <c r="I2091" i="8"/>
  <c r="R2091" i="8" s="1"/>
  <c r="I2092" i="8"/>
  <c r="R2092" i="8" s="1"/>
  <c r="I2093" i="8"/>
  <c r="R2093" i="8" s="1"/>
  <c r="I2094" i="8"/>
  <c r="R2094" i="8" s="1"/>
  <c r="I2095" i="8"/>
  <c r="R2095" i="8" s="1"/>
  <c r="I2096" i="8"/>
  <c r="R2096" i="8" s="1"/>
  <c r="I2097" i="8"/>
  <c r="R2097" i="8" s="1"/>
  <c r="I2098" i="8"/>
  <c r="R2098" i="8" s="1"/>
  <c r="I2099" i="8"/>
  <c r="R2099" i="8" s="1"/>
  <c r="I2100" i="8"/>
  <c r="R2100" i="8" s="1"/>
  <c r="I2101" i="8"/>
  <c r="R2101" i="8" s="1"/>
  <c r="I2102" i="8"/>
  <c r="R2102" i="8" s="1"/>
  <c r="I2103" i="8"/>
  <c r="R2103" i="8" s="1"/>
  <c r="I2104" i="8"/>
  <c r="R2104" i="8" s="1"/>
  <c r="I2105" i="8"/>
  <c r="R2105" i="8" s="1"/>
  <c r="I2106" i="8"/>
  <c r="R2106" i="8" s="1"/>
  <c r="I2107" i="8"/>
  <c r="R2107" i="8" s="1"/>
  <c r="I2108" i="8"/>
  <c r="R2108" i="8" s="1"/>
  <c r="I2109" i="8"/>
  <c r="R2109" i="8" s="1"/>
  <c r="I2110" i="8"/>
  <c r="R2110" i="8" s="1"/>
  <c r="I2111" i="8"/>
  <c r="R2111" i="8" s="1"/>
  <c r="I2112" i="8"/>
  <c r="R2112" i="8" s="1"/>
  <c r="I2113" i="8"/>
  <c r="R2113" i="8" s="1"/>
  <c r="I2114" i="8"/>
  <c r="R2114" i="8" s="1"/>
  <c r="I2115" i="8"/>
  <c r="R2115" i="8" s="1"/>
  <c r="I2116" i="8"/>
  <c r="R2116" i="8" s="1"/>
  <c r="I2117" i="8"/>
  <c r="R2117" i="8" s="1"/>
  <c r="I2118" i="8"/>
  <c r="R2118" i="8" s="1"/>
  <c r="I2119" i="8"/>
  <c r="R2119" i="8" s="1"/>
  <c r="I2120" i="8"/>
  <c r="R2120" i="8" s="1"/>
  <c r="I2121" i="8"/>
  <c r="R2121" i="8" s="1"/>
  <c r="I2122" i="8"/>
  <c r="R2122" i="8" s="1"/>
  <c r="I2123" i="8"/>
  <c r="R2123" i="8" s="1"/>
  <c r="I2124" i="8"/>
  <c r="R2124" i="8" s="1"/>
  <c r="I2125" i="8"/>
  <c r="R2125" i="8" s="1"/>
  <c r="I2126" i="8"/>
  <c r="R2126" i="8" s="1"/>
  <c r="I2127" i="8"/>
  <c r="R2127" i="8" s="1"/>
  <c r="I2128" i="8"/>
  <c r="R2128" i="8" s="1"/>
  <c r="I2129" i="8"/>
  <c r="R2129" i="8" s="1"/>
  <c r="I2130" i="8"/>
  <c r="R2130" i="8" s="1"/>
  <c r="I2131" i="8"/>
  <c r="R2131" i="8" s="1"/>
  <c r="I2132" i="8"/>
  <c r="R2132" i="8" s="1"/>
  <c r="I2133" i="8"/>
  <c r="R2133" i="8" s="1"/>
  <c r="I2134" i="8"/>
  <c r="R2134" i="8" s="1"/>
  <c r="I2135" i="8"/>
  <c r="R2135" i="8" s="1"/>
  <c r="I2136" i="8"/>
  <c r="R2136" i="8" s="1"/>
  <c r="I2137" i="8"/>
  <c r="R2137" i="8" s="1"/>
  <c r="I2138" i="8"/>
  <c r="R2138" i="8" s="1"/>
  <c r="I2139" i="8"/>
  <c r="R2139" i="8" s="1"/>
  <c r="I2140" i="8"/>
  <c r="R2140" i="8" s="1"/>
  <c r="I2141" i="8"/>
  <c r="R2141" i="8" s="1"/>
  <c r="I2142" i="8"/>
  <c r="R2142" i="8" s="1"/>
  <c r="I2143" i="8"/>
  <c r="R2143" i="8" s="1"/>
  <c r="I2144" i="8"/>
  <c r="R2144" i="8" s="1"/>
  <c r="I2145" i="8"/>
  <c r="R2145" i="8" s="1"/>
  <c r="I2146" i="8"/>
  <c r="R2146" i="8" s="1"/>
  <c r="I2147" i="8"/>
  <c r="R2147" i="8" s="1"/>
  <c r="I2148" i="8"/>
  <c r="R2148" i="8" s="1"/>
  <c r="I2149" i="8"/>
  <c r="R2149" i="8" s="1"/>
  <c r="I2150" i="8"/>
  <c r="R2150" i="8" s="1"/>
  <c r="I2151" i="8"/>
  <c r="R2151" i="8" s="1"/>
  <c r="I2152" i="8"/>
  <c r="R2152" i="8" s="1"/>
  <c r="I2153" i="8"/>
  <c r="R2153" i="8" s="1"/>
  <c r="I2154" i="8"/>
  <c r="R2154" i="8" s="1"/>
  <c r="I2155" i="8"/>
  <c r="R2155" i="8" s="1"/>
  <c r="I2156" i="8"/>
  <c r="R2156" i="8" s="1"/>
  <c r="I2157" i="8"/>
  <c r="R2157" i="8" s="1"/>
  <c r="I2158" i="8"/>
  <c r="R2158" i="8" s="1"/>
  <c r="I2159" i="8"/>
  <c r="R2159" i="8" s="1"/>
  <c r="I2160" i="8"/>
  <c r="R2160" i="8" s="1"/>
  <c r="I2161" i="8"/>
  <c r="R2161" i="8" s="1"/>
  <c r="I2162" i="8"/>
  <c r="R2162" i="8" s="1"/>
  <c r="I2163" i="8"/>
  <c r="R2163" i="8" s="1"/>
  <c r="I2164" i="8"/>
  <c r="R2164" i="8" s="1"/>
  <c r="I2165" i="8"/>
  <c r="R2165" i="8" s="1"/>
  <c r="I2166" i="8"/>
  <c r="R2166" i="8" s="1"/>
  <c r="I2167" i="8"/>
  <c r="R2167" i="8" s="1"/>
  <c r="I2168" i="8"/>
  <c r="R2168" i="8" s="1"/>
  <c r="I2169" i="8"/>
  <c r="R2169" i="8" s="1"/>
  <c r="I2170" i="8"/>
  <c r="R2170" i="8" s="1"/>
  <c r="I2171" i="8"/>
  <c r="R2171" i="8" s="1"/>
  <c r="I2172" i="8"/>
  <c r="R2172" i="8" s="1"/>
  <c r="I2173" i="8"/>
  <c r="R2173" i="8" s="1"/>
  <c r="I2174" i="8"/>
  <c r="R2174" i="8" s="1"/>
  <c r="I2175" i="8"/>
  <c r="R2175" i="8" s="1"/>
  <c r="I2176" i="8"/>
  <c r="R2176" i="8" s="1"/>
  <c r="I2177" i="8"/>
  <c r="R2177" i="8" s="1"/>
  <c r="I2178" i="8"/>
  <c r="R2178" i="8" s="1"/>
  <c r="I2179" i="8"/>
  <c r="R2179" i="8" s="1"/>
  <c r="I2180" i="8"/>
  <c r="R2180" i="8" s="1"/>
  <c r="I2181" i="8"/>
  <c r="R2181" i="8" s="1"/>
  <c r="I2182" i="8"/>
  <c r="R2182" i="8" s="1"/>
  <c r="I2183" i="8"/>
  <c r="R2183" i="8" s="1"/>
  <c r="I2184" i="8"/>
  <c r="R2184" i="8" s="1"/>
  <c r="I2185" i="8"/>
  <c r="R2185" i="8" s="1"/>
  <c r="I2186" i="8"/>
  <c r="R2186" i="8" s="1"/>
  <c r="I2187" i="8"/>
  <c r="R2187" i="8" s="1"/>
  <c r="I2188" i="8"/>
  <c r="R2188" i="8" s="1"/>
  <c r="I2189" i="8"/>
  <c r="R2189" i="8" s="1"/>
  <c r="I2190" i="8"/>
  <c r="R2190" i="8" s="1"/>
  <c r="I2191" i="8"/>
  <c r="R2191" i="8" s="1"/>
  <c r="I2192" i="8"/>
  <c r="R2192" i="8" s="1"/>
  <c r="I2193" i="8"/>
  <c r="R2193" i="8" s="1"/>
  <c r="I2194" i="8"/>
  <c r="R2194" i="8" s="1"/>
  <c r="I2195" i="8"/>
  <c r="R2195" i="8" s="1"/>
  <c r="I2196" i="8"/>
  <c r="R2196" i="8" s="1"/>
  <c r="I2197" i="8"/>
  <c r="R2197" i="8" s="1"/>
  <c r="I2198" i="8"/>
  <c r="R2198" i="8" s="1"/>
  <c r="I2199" i="8"/>
  <c r="R2199" i="8" s="1"/>
  <c r="I2200" i="8"/>
  <c r="R2200" i="8" s="1"/>
  <c r="I2201" i="8"/>
  <c r="R2201" i="8" s="1"/>
  <c r="I2202" i="8"/>
  <c r="R2202" i="8" s="1"/>
  <c r="I2203" i="8"/>
  <c r="R2203" i="8" s="1"/>
  <c r="I2204" i="8"/>
  <c r="R2204" i="8" s="1"/>
  <c r="I2205" i="8"/>
  <c r="R2205" i="8" s="1"/>
  <c r="I2206" i="8"/>
  <c r="R2206" i="8" s="1"/>
  <c r="I2207" i="8"/>
  <c r="R2207" i="8" s="1"/>
  <c r="I2208" i="8"/>
  <c r="R2208" i="8" s="1"/>
  <c r="I2209" i="8"/>
  <c r="R2209" i="8" s="1"/>
  <c r="I2210" i="8"/>
  <c r="R2210" i="8" s="1"/>
  <c r="I2211" i="8"/>
  <c r="R2211" i="8" s="1"/>
  <c r="I2212" i="8"/>
  <c r="R2212" i="8" s="1"/>
  <c r="I2213" i="8"/>
  <c r="R2213" i="8" s="1"/>
  <c r="I2214" i="8"/>
  <c r="R2214" i="8" s="1"/>
  <c r="I2215" i="8"/>
  <c r="R2215" i="8" s="1"/>
  <c r="I2216" i="8"/>
  <c r="R2216" i="8" s="1"/>
  <c r="I2217" i="8"/>
  <c r="R2217" i="8" s="1"/>
  <c r="I2218" i="8"/>
  <c r="R2218" i="8" s="1"/>
  <c r="I2219" i="8"/>
  <c r="R2219" i="8" s="1"/>
  <c r="I2220" i="8"/>
  <c r="R2220" i="8" s="1"/>
  <c r="I2221" i="8"/>
  <c r="R2221" i="8" s="1"/>
  <c r="I2222" i="8"/>
  <c r="R2222" i="8" s="1"/>
  <c r="I2223" i="8"/>
  <c r="R2223" i="8" s="1"/>
  <c r="I2224" i="8"/>
  <c r="R2224" i="8" s="1"/>
  <c r="I2225" i="8"/>
  <c r="R2225" i="8" s="1"/>
  <c r="I2226" i="8"/>
  <c r="R2226" i="8" s="1"/>
  <c r="I2227" i="8"/>
  <c r="R2227" i="8" s="1"/>
  <c r="I2228" i="8"/>
  <c r="R2228" i="8" s="1"/>
  <c r="I2229" i="8"/>
  <c r="R2229" i="8" s="1"/>
  <c r="I2230" i="8"/>
  <c r="R2230" i="8" s="1"/>
  <c r="I2231" i="8"/>
  <c r="R2231" i="8" s="1"/>
  <c r="I2232" i="8"/>
  <c r="R2232" i="8" s="1"/>
  <c r="I2233" i="8"/>
  <c r="R2233" i="8" s="1"/>
  <c r="I2234" i="8"/>
  <c r="R2234" i="8" s="1"/>
  <c r="I2235" i="8"/>
  <c r="R2235" i="8" s="1"/>
  <c r="I2236" i="8"/>
  <c r="R2236" i="8" s="1"/>
  <c r="I2237" i="8"/>
  <c r="R2237" i="8" s="1"/>
  <c r="I2238" i="8"/>
  <c r="R2238" i="8" s="1"/>
  <c r="I2239" i="8"/>
  <c r="R2239" i="8" s="1"/>
  <c r="I2240" i="8"/>
  <c r="R2240" i="8" s="1"/>
  <c r="I2241" i="8"/>
  <c r="R2241" i="8" s="1"/>
  <c r="I2242" i="8"/>
  <c r="R2242" i="8" s="1"/>
  <c r="I2243" i="8"/>
  <c r="R2243" i="8" s="1"/>
  <c r="I2244" i="8"/>
  <c r="R2244" i="8" s="1"/>
  <c r="I2245" i="8"/>
  <c r="R2245" i="8" s="1"/>
  <c r="I2246" i="8"/>
  <c r="R2246" i="8" s="1"/>
  <c r="I2247" i="8"/>
  <c r="R2247" i="8" s="1"/>
  <c r="I2248" i="8"/>
  <c r="R2248" i="8" s="1"/>
  <c r="I2249" i="8"/>
  <c r="R2249" i="8" s="1"/>
  <c r="I2250" i="8"/>
  <c r="R2250" i="8" s="1"/>
  <c r="I2251" i="8"/>
  <c r="R2251" i="8" s="1"/>
  <c r="I2252" i="8"/>
  <c r="R2252" i="8" s="1"/>
  <c r="I2253" i="8"/>
  <c r="R2253" i="8" s="1"/>
  <c r="I2254" i="8"/>
  <c r="R2254" i="8" s="1"/>
  <c r="I2255" i="8"/>
  <c r="R2255" i="8" s="1"/>
  <c r="I2256" i="8"/>
  <c r="R2256" i="8" s="1"/>
  <c r="I2257" i="8"/>
  <c r="R2257" i="8" s="1"/>
  <c r="I2258" i="8"/>
  <c r="R2258" i="8" s="1"/>
  <c r="I2259" i="8"/>
  <c r="R2259" i="8" s="1"/>
  <c r="I2260" i="8"/>
  <c r="R2260" i="8" s="1"/>
  <c r="I2261" i="8"/>
  <c r="R2261" i="8" s="1"/>
  <c r="I2262" i="8"/>
  <c r="R2262" i="8" s="1"/>
  <c r="I2263" i="8"/>
  <c r="R2263" i="8" s="1"/>
  <c r="I2264" i="8"/>
  <c r="R2264" i="8" s="1"/>
  <c r="I2265" i="8"/>
  <c r="R2265" i="8" s="1"/>
  <c r="I2266" i="8"/>
  <c r="R2266" i="8" s="1"/>
  <c r="I2267" i="8"/>
  <c r="R2267" i="8" s="1"/>
  <c r="I2268" i="8"/>
  <c r="R2268" i="8" s="1"/>
  <c r="I2269" i="8"/>
  <c r="R2269" i="8" s="1"/>
  <c r="I2270" i="8"/>
  <c r="R2270" i="8" s="1"/>
  <c r="I2271" i="8"/>
  <c r="R2271" i="8" s="1"/>
  <c r="I2272" i="8"/>
  <c r="R2272" i="8" s="1"/>
  <c r="I2273" i="8"/>
  <c r="R2273" i="8" s="1"/>
  <c r="I2274" i="8"/>
  <c r="R2274" i="8" s="1"/>
  <c r="I2275" i="8"/>
  <c r="R2275" i="8" s="1"/>
  <c r="I2276" i="8"/>
  <c r="R2276" i="8" s="1"/>
  <c r="I2277" i="8"/>
  <c r="R2277" i="8" s="1"/>
  <c r="I2278" i="8"/>
  <c r="R2278" i="8" s="1"/>
  <c r="I2279" i="8"/>
  <c r="R2279" i="8" s="1"/>
  <c r="I2280" i="8"/>
  <c r="R2280" i="8" s="1"/>
  <c r="I2281" i="8"/>
  <c r="R2281" i="8" s="1"/>
  <c r="I2282" i="8"/>
  <c r="R2282" i="8" s="1"/>
  <c r="I2283" i="8"/>
  <c r="R2283" i="8" s="1"/>
  <c r="I2284" i="8"/>
  <c r="R2284" i="8" s="1"/>
  <c r="I2285" i="8"/>
  <c r="R2285" i="8" s="1"/>
  <c r="I2286" i="8"/>
  <c r="R2286" i="8" s="1"/>
  <c r="I2287" i="8"/>
  <c r="R2287" i="8" s="1"/>
  <c r="I2288" i="8"/>
  <c r="R2288" i="8" s="1"/>
  <c r="I2289" i="8"/>
  <c r="R2289" i="8" s="1"/>
  <c r="I2290" i="8"/>
  <c r="R2290" i="8" s="1"/>
  <c r="I2291" i="8"/>
  <c r="R2291" i="8" s="1"/>
  <c r="I2292" i="8"/>
  <c r="R2292" i="8" s="1"/>
  <c r="I2293" i="8"/>
  <c r="R2293" i="8" s="1"/>
  <c r="I2294" i="8"/>
  <c r="R2294" i="8" s="1"/>
  <c r="I2295" i="8"/>
  <c r="R2295" i="8" s="1"/>
  <c r="I2296" i="8"/>
  <c r="R2296" i="8" s="1"/>
  <c r="I2297" i="8"/>
  <c r="R2297" i="8" s="1"/>
  <c r="I2298" i="8"/>
  <c r="R2298" i="8" s="1"/>
  <c r="I2299" i="8"/>
  <c r="R2299" i="8" s="1"/>
  <c r="I2300" i="8"/>
  <c r="R2300" i="8" s="1"/>
  <c r="I2301" i="8"/>
  <c r="R2301" i="8" s="1"/>
  <c r="I2302" i="8"/>
  <c r="R2302" i="8" s="1"/>
  <c r="I2303" i="8"/>
  <c r="R2303" i="8" s="1"/>
  <c r="I2304" i="8"/>
  <c r="R2304" i="8" s="1"/>
  <c r="I2305" i="8"/>
  <c r="R2305" i="8" s="1"/>
  <c r="I2306" i="8"/>
  <c r="R2306" i="8" s="1"/>
  <c r="I2307" i="8"/>
  <c r="R2307" i="8" s="1"/>
  <c r="I2308" i="8"/>
  <c r="R2308" i="8" s="1"/>
  <c r="I2309" i="8"/>
  <c r="R2309" i="8" s="1"/>
  <c r="I2310" i="8"/>
  <c r="R2310" i="8" s="1"/>
  <c r="I2311" i="8"/>
  <c r="R2311" i="8" s="1"/>
  <c r="I2312" i="8"/>
  <c r="R2312" i="8" s="1"/>
  <c r="I2313" i="8"/>
  <c r="R2313" i="8" s="1"/>
  <c r="I2314" i="8"/>
  <c r="R2314" i="8" s="1"/>
  <c r="I2315" i="8"/>
  <c r="R2315" i="8" s="1"/>
  <c r="I2316" i="8"/>
  <c r="R2316" i="8" s="1"/>
  <c r="I2317" i="8"/>
  <c r="R2317" i="8" s="1"/>
  <c r="I2318" i="8"/>
  <c r="R2318" i="8" s="1"/>
  <c r="I2319" i="8"/>
  <c r="R2319" i="8" s="1"/>
  <c r="I2320" i="8"/>
  <c r="R2320" i="8" s="1"/>
  <c r="I2321" i="8"/>
  <c r="R2321" i="8" s="1"/>
  <c r="I2322" i="8"/>
  <c r="R2322" i="8" s="1"/>
  <c r="I2323" i="8"/>
  <c r="R2323" i="8" s="1"/>
  <c r="I2324" i="8"/>
  <c r="R2324" i="8" s="1"/>
  <c r="I2325" i="8"/>
  <c r="R2325" i="8" s="1"/>
  <c r="I2326" i="8"/>
  <c r="R2326" i="8" s="1"/>
  <c r="I2327" i="8"/>
  <c r="R2327" i="8" s="1"/>
  <c r="I2328" i="8"/>
  <c r="R2328" i="8" s="1"/>
  <c r="I2329" i="8"/>
  <c r="R2329" i="8" s="1"/>
  <c r="I2330" i="8"/>
  <c r="R2330" i="8" s="1"/>
  <c r="I2331" i="8"/>
  <c r="R2331" i="8" s="1"/>
  <c r="I2332" i="8"/>
  <c r="R2332" i="8" s="1"/>
  <c r="I2333" i="8"/>
  <c r="R2333" i="8" s="1"/>
  <c r="I2334" i="8"/>
  <c r="R2334" i="8" s="1"/>
  <c r="I2335" i="8"/>
  <c r="R2335" i="8" s="1"/>
  <c r="I2336" i="8"/>
  <c r="R2336" i="8" s="1"/>
  <c r="I2337" i="8"/>
  <c r="R2337" i="8" s="1"/>
  <c r="I2338" i="8"/>
  <c r="R2338" i="8" s="1"/>
  <c r="I2339" i="8"/>
  <c r="R2339" i="8" s="1"/>
  <c r="I2340" i="8"/>
  <c r="R2340" i="8" s="1"/>
  <c r="I2341" i="8"/>
  <c r="R2341" i="8" s="1"/>
  <c r="I2342" i="8"/>
  <c r="R2342" i="8" s="1"/>
  <c r="I2343" i="8"/>
  <c r="R2343" i="8" s="1"/>
  <c r="I2344" i="8"/>
  <c r="R2344" i="8" s="1"/>
  <c r="I2345" i="8"/>
  <c r="R2345" i="8" s="1"/>
  <c r="I2346" i="8"/>
  <c r="R2346" i="8" s="1"/>
  <c r="I2347" i="8"/>
  <c r="R2347" i="8" s="1"/>
  <c r="I2348" i="8"/>
  <c r="R2348" i="8" s="1"/>
  <c r="I2349" i="8"/>
  <c r="R2349" i="8" s="1"/>
  <c r="I2350" i="8"/>
  <c r="R2350" i="8" s="1"/>
  <c r="I2351" i="8"/>
  <c r="R2351" i="8" s="1"/>
  <c r="I2352" i="8"/>
  <c r="R2352" i="8" s="1"/>
  <c r="I2353" i="8"/>
  <c r="R2353" i="8" s="1"/>
  <c r="I2354" i="8"/>
  <c r="R2354" i="8" s="1"/>
  <c r="I2355" i="8"/>
  <c r="R2355" i="8" s="1"/>
  <c r="I2356" i="8"/>
  <c r="R2356" i="8" s="1"/>
  <c r="I2357" i="8"/>
  <c r="R2357" i="8" s="1"/>
  <c r="I2358" i="8"/>
  <c r="R2358" i="8" s="1"/>
  <c r="I2359" i="8"/>
  <c r="R2359" i="8" s="1"/>
  <c r="I2360" i="8"/>
  <c r="R2360" i="8" s="1"/>
  <c r="I2361" i="8"/>
  <c r="R2361" i="8" s="1"/>
  <c r="I2362" i="8"/>
  <c r="R2362" i="8" s="1"/>
  <c r="I2363" i="8"/>
  <c r="R2363" i="8" s="1"/>
  <c r="I2364" i="8"/>
  <c r="R2364" i="8" s="1"/>
  <c r="I2365" i="8"/>
  <c r="R2365" i="8" s="1"/>
  <c r="I2366" i="8"/>
  <c r="R2366" i="8" s="1"/>
  <c r="I2367" i="8"/>
  <c r="R2367" i="8" s="1"/>
  <c r="I2368" i="8"/>
  <c r="R2368" i="8" s="1"/>
  <c r="I2369" i="8"/>
  <c r="R2369" i="8" s="1"/>
  <c r="I2370" i="8"/>
  <c r="R2370" i="8" s="1"/>
  <c r="I2371" i="8"/>
  <c r="R2371" i="8" s="1"/>
  <c r="I2372" i="8"/>
  <c r="R2372" i="8" s="1"/>
  <c r="I2373" i="8"/>
  <c r="R2373" i="8" s="1"/>
  <c r="I2374" i="8"/>
  <c r="R2374" i="8" s="1"/>
  <c r="I2375" i="8"/>
  <c r="R2375" i="8" s="1"/>
  <c r="I2376" i="8"/>
  <c r="R2376" i="8" s="1"/>
  <c r="I2377" i="8"/>
  <c r="R2377" i="8" s="1"/>
  <c r="I2378" i="8"/>
  <c r="R2378" i="8" s="1"/>
  <c r="I2379" i="8"/>
  <c r="R2379" i="8" s="1"/>
  <c r="I2380" i="8"/>
  <c r="R2380" i="8" s="1"/>
  <c r="I2381" i="8"/>
  <c r="R2381" i="8" s="1"/>
  <c r="I2382" i="8"/>
  <c r="R2382" i="8" s="1"/>
  <c r="I2383" i="8"/>
  <c r="R2383" i="8" s="1"/>
  <c r="I2384" i="8"/>
  <c r="R2384" i="8" s="1"/>
  <c r="I2385" i="8"/>
  <c r="R2385" i="8" s="1"/>
  <c r="I2386" i="8"/>
  <c r="R2386" i="8" s="1"/>
  <c r="I2387" i="8"/>
  <c r="R2387" i="8" s="1"/>
  <c r="I2388" i="8"/>
  <c r="R2388" i="8" s="1"/>
  <c r="I2389" i="8"/>
  <c r="R2389" i="8" s="1"/>
  <c r="I2390" i="8"/>
  <c r="R2390" i="8" s="1"/>
  <c r="I2391" i="8"/>
  <c r="R2391" i="8" s="1"/>
  <c r="I2392" i="8"/>
  <c r="R2392" i="8" s="1"/>
  <c r="I2393" i="8"/>
  <c r="R2393" i="8" s="1"/>
  <c r="I2394" i="8"/>
  <c r="R2394" i="8" s="1"/>
  <c r="I2395" i="8"/>
  <c r="R2395" i="8" s="1"/>
  <c r="I2396" i="8"/>
  <c r="R2396" i="8" s="1"/>
  <c r="I2397" i="8"/>
  <c r="R2397" i="8" s="1"/>
  <c r="I2398" i="8"/>
  <c r="R2398" i="8" s="1"/>
  <c r="I2399" i="8"/>
  <c r="R2399" i="8" s="1"/>
  <c r="I2400" i="8"/>
  <c r="R2400" i="8" s="1"/>
  <c r="I2401" i="8"/>
  <c r="R2401" i="8" s="1"/>
  <c r="I2402" i="8"/>
  <c r="R2402" i="8" s="1"/>
  <c r="I2403" i="8"/>
  <c r="R2403" i="8" s="1"/>
  <c r="I2404" i="8"/>
  <c r="R2404" i="8" s="1"/>
  <c r="I2405" i="8"/>
  <c r="R2405" i="8" s="1"/>
  <c r="I2406" i="8"/>
  <c r="R2406" i="8" s="1"/>
  <c r="I2407" i="8"/>
  <c r="R2407" i="8" s="1"/>
  <c r="I2408" i="8"/>
  <c r="R2408" i="8" s="1"/>
  <c r="I2409" i="8"/>
  <c r="R2409" i="8" s="1"/>
  <c r="I2410" i="8"/>
  <c r="R2410" i="8" s="1"/>
  <c r="I2411" i="8"/>
  <c r="R2411" i="8" s="1"/>
  <c r="I2412" i="8"/>
  <c r="R2412" i="8" s="1"/>
  <c r="I2413" i="8"/>
  <c r="R2413" i="8" s="1"/>
  <c r="I2414" i="8"/>
  <c r="R2414" i="8" s="1"/>
  <c r="I2415" i="8"/>
  <c r="R2415" i="8" s="1"/>
  <c r="I2416" i="8"/>
  <c r="R2416" i="8" s="1"/>
  <c r="I2417" i="8"/>
  <c r="R2417" i="8" s="1"/>
  <c r="I2418" i="8"/>
  <c r="R2418" i="8" s="1"/>
  <c r="I2419" i="8"/>
  <c r="R2419" i="8" s="1"/>
  <c r="I2420" i="8"/>
  <c r="R2420" i="8" s="1"/>
  <c r="I2421" i="8"/>
  <c r="R2421" i="8" s="1"/>
  <c r="I2422" i="8"/>
  <c r="R2422" i="8" s="1"/>
  <c r="I2423" i="8"/>
  <c r="R2423" i="8" s="1"/>
  <c r="I2424" i="8"/>
  <c r="R2424" i="8" s="1"/>
  <c r="I2425" i="8"/>
  <c r="R2425" i="8" s="1"/>
  <c r="I2426" i="8"/>
  <c r="R2426" i="8" s="1"/>
  <c r="I2427" i="8"/>
  <c r="R2427" i="8" s="1"/>
  <c r="I2428" i="8"/>
  <c r="R2428" i="8" s="1"/>
  <c r="I2429" i="8"/>
  <c r="R2429" i="8" s="1"/>
  <c r="I2430" i="8"/>
  <c r="R2430" i="8" s="1"/>
  <c r="I2431" i="8"/>
  <c r="R2431" i="8" s="1"/>
  <c r="I2432" i="8"/>
  <c r="R2432" i="8" s="1"/>
  <c r="I2433" i="8"/>
  <c r="R2433" i="8" s="1"/>
  <c r="I2434" i="8"/>
  <c r="R2434" i="8" s="1"/>
  <c r="I2435" i="8"/>
  <c r="R2435" i="8" s="1"/>
  <c r="I2436" i="8"/>
  <c r="R2436" i="8" s="1"/>
  <c r="I2437" i="8"/>
  <c r="R2437" i="8" s="1"/>
  <c r="I2438" i="8"/>
  <c r="R2438" i="8" s="1"/>
  <c r="I2439" i="8"/>
  <c r="R2439" i="8" s="1"/>
  <c r="I2440" i="8"/>
  <c r="R2440" i="8" s="1"/>
  <c r="I2441" i="8"/>
  <c r="R2441" i="8" s="1"/>
  <c r="I2442" i="8"/>
  <c r="R2442" i="8" s="1"/>
  <c r="I2443" i="8"/>
  <c r="R2443" i="8" s="1"/>
  <c r="I2444" i="8"/>
  <c r="R2444" i="8" s="1"/>
  <c r="I2445" i="8"/>
  <c r="R2445" i="8" s="1"/>
  <c r="I2446" i="8"/>
  <c r="R2446" i="8" s="1"/>
  <c r="I2447" i="8"/>
  <c r="R2447" i="8" s="1"/>
  <c r="I2448" i="8"/>
  <c r="R2448" i="8" s="1"/>
  <c r="I2449" i="8"/>
  <c r="R2449" i="8" s="1"/>
  <c r="I2450" i="8"/>
  <c r="R2450" i="8" s="1"/>
  <c r="I2451" i="8"/>
  <c r="R2451" i="8" s="1"/>
  <c r="I2452" i="8"/>
  <c r="R2452" i="8" s="1"/>
  <c r="I2453" i="8"/>
  <c r="R2453" i="8" s="1"/>
  <c r="I2454" i="8"/>
  <c r="R2454" i="8" s="1"/>
  <c r="I2455" i="8"/>
  <c r="R2455" i="8" s="1"/>
  <c r="I2456" i="8"/>
  <c r="R2456" i="8" s="1"/>
  <c r="I2457" i="8"/>
  <c r="R2457" i="8" s="1"/>
  <c r="I2458" i="8"/>
  <c r="R2458" i="8" s="1"/>
  <c r="I2459" i="8"/>
  <c r="R2459" i="8" s="1"/>
  <c r="I2460" i="8"/>
  <c r="R2460" i="8" s="1"/>
  <c r="I2461" i="8"/>
  <c r="R2461" i="8" s="1"/>
  <c r="I2462" i="8"/>
  <c r="R2462" i="8" s="1"/>
  <c r="I2463" i="8"/>
  <c r="R2463" i="8" s="1"/>
  <c r="I2464" i="8"/>
  <c r="R2464" i="8" s="1"/>
  <c r="I2465" i="8"/>
  <c r="R2465" i="8" s="1"/>
  <c r="I2466" i="8"/>
  <c r="R2466" i="8" s="1"/>
  <c r="I2467" i="8"/>
  <c r="R2467" i="8" s="1"/>
  <c r="I2468" i="8"/>
  <c r="R2468" i="8" s="1"/>
  <c r="I2469" i="8"/>
  <c r="R2469" i="8" s="1"/>
  <c r="I2470" i="8"/>
  <c r="R2470" i="8" s="1"/>
  <c r="I2471" i="8"/>
  <c r="R2471" i="8" s="1"/>
  <c r="I2472" i="8"/>
  <c r="R2472" i="8" s="1"/>
  <c r="I2473" i="8"/>
  <c r="R2473" i="8" s="1"/>
  <c r="I2474" i="8"/>
  <c r="R2474" i="8" s="1"/>
  <c r="I2475" i="8"/>
  <c r="R2475" i="8" s="1"/>
  <c r="I2476" i="8"/>
  <c r="R2476" i="8" s="1"/>
  <c r="I2477" i="8"/>
  <c r="R2477" i="8" s="1"/>
  <c r="I2478" i="8"/>
  <c r="R2478" i="8" s="1"/>
  <c r="I2479" i="8"/>
  <c r="R2479" i="8" s="1"/>
  <c r="I2480" i="8"/>
  <c r="R2480" i="8" s="1"/>
  <c r="I2481" i="8"/>
  <c r="R2481" i="8" s="1"/>
  <c r="I2482" i="8"/>
  <c r="R2482" i="8" s="1"/>
  <c r="I2483" i="8"/>
  <c r="R2483" i="8" s="1"/>
  <c r="I2484" i="8"/>
  <c r="R2484" i="8" s="1"/>
  <c r="I2485" i="8"/>
  <c r="R2485" i="8" s="1"/>
  <c r="I2486" i="8"/>
  <c r="R2486" i="8" s="1"/>
  <c r="I2487" i="8"/>
  <c r="R2487" i="8" s="1"/>
  <c r="I2488" i="8"/>
  <c r="R2488" i="8" s="1"/>
  <c r="I2489" i="8"/>
  <c r="R2489" i="8" s="1"/>
  <c r="I2490" i="8"/>
  <c r="R2490" i="8" s="1"/>
  <c r="I2491" i="8"/>
  <c r="R2491" i="8" s="1"/>
  <c r="I2492" i="8"/>
  <c r="R2492" i="8" s="1"/>
  <c r="I2493" i="8"/>
  <c r="R2493" i="8" s="1"/>
  <c r="I2494" i="8"/>
  <c r="R2494" i="8" s="1"/>
  <c r="I2495" i="8"/>
  <c r="R2495" i="8" s="1"/>
  <c r="I2496" i="8"/>
  <c r="R2496" i="8" s="1"/>
  <c r="I2497" i="8"/>
  <c r="R2497" i="8" s="1"/>
  <c r="I2498" i="8"/>
  <c r="R2498" i="8" s="1"/>
  <c r="I2499" i="8"/>
  <c r="R2499" i="8" s="1"/>
  <c r="I2500" i="8"/>
  <c r="R2500" i="8" s="1"/>
  <c r="I2501" i="8"/>
  <c r="R2501" i="8" s="1"/>
  <c r="I2502" i="8"/>
  <c r="R2502" i="8" s="1"/>
  <c r="I2503" i="8"/>
  <c r="R2503" i="8" s="1"/>
  <c r="I2504" i="8"/>
  <c r="R2504" i="8" s="1"/>
  <c r="I2505" i="8"/>
  <c r="R2505" i="8" s="1"/>
  <c r="I2506" i="8"/>
  <c r="R2506" i="8" s="1"/>
  <c r="I2507" i="8"/>
  <c r="R2507" i="8" s="1"/>
  <c r="I2508" i="8"/>
  <c r="R2508" i="8" s="1"/>
  <c r="I2509" i="8"/>
  <c r="R2509" i="8" s="1"/>
  <c r="I2510" i="8"/>
  <c r="R2510" i="8" s="1"/>
  <c r="I2511" i="8"/>
  <c r="R2511" i="8" s="1"/>
  <c r="I2512" i="8"/>
  <c r="R2512" i="8" s="1"/>
  <c r="I2513" i="8"/>
  <c r="R2513" i="8" s="1"/>
  <c r="I2514" i="8"/>
  <c r="R2514" i="8" s="1"/>
  <c r="I2515" i="8"/>
  <c r="R2515" i="8" s="1"/>
  <c r="I2516" i="8"/>
  <c r="R2516" i="8" s="1"/>
  <c r="I2517" i="8"/>
  <c r="R2517" i="8" s="1"/>
  <c r="I2518" i="8"/>
  <c r="R2518" i="8" s="1"/>
  <c r="I2519" i="8"/>
  <c r="R2519" i="8" s="1"/>
  <c r="I2520" i="8"/>
  <c r="R2520" i="8" s="1"/>
  <c r="I2521" i="8"/>
  <c r="R2521" i="8" s="1"/>
  <c r="I2522" i="8"/>
  <c r="R2522" i="8" s="1"/>
  <c r="I2523" i="8"/>
  <c r="R2523" i="8" s="1"/>
  <c r="I2524" i="8"/>
  <c r="R2524" i="8" s="1"/>
  <c r="I2525" i="8"/>
  <c r="R2525" i="8" s="1"/>
  <c r="I2526" i="8"/>
  <c r="R2526" i="8" s="1"/>
  <c r="I2527" i="8"/>
  <c r="R2527" i="8" s="1"/>
  <c r="I2528" i="8"/>
  <c r="R2528" i="8" s="1"/>
  <c r="I2529" i="8"/>
  <c r="R2529" i="8" s="1"/>
  <c r="I2530" i="8"/>
  <c r="R2530" i="8" s="1"/>
  <c r="I2531" i="8"/>
  <c r="R2531" i="8" s="1"/>
  <c r="I2532" i="8"/>
  <c r="R2532" i="8" s="1"/>
  <c r="I2533" i="8"/>
  <c r="R2533" i="8" s="1"/>
  <c r="I2534" i="8"/>
  <c r="R2534" i="8" s="1"/>
  <c r="I2535" i="8"/>
  <c r="R2535" i="8" s="1"/>
  <c r="I2536" i="8"/>
  <c r="R2536" i="8" s="1"/>
  <c r="I2537" i="8"/>
  <c r="R2537" i="8" s="1"/>
  <c r="I2538" i="8"/>
  <c r="R2538" i="8" s="1"/>
  <c r="I2539" i="8"/>
  <c r="R2539" i="8" s="1"/>
  <c r="I2540" i="8"/>
  <c r="R2540" i="8" s="1"/>
  <c r="I2541" i="8"/>
  <c r="R2541" i="8" s="1"/>
  <c r="I2542" i="8"/>
  <c r="R2542" i="8" s="1"/>
  <c r="I2543" i="8"/>
  <c r="R2543" i="8" s="1"/>
  <c r="I2544" i="8"/>
  <c r="R2544" i="8" s="1"/>
  <c r="I2545" i="8"/>
  <c r="R2545" i="8" s="1"/>
  <c r="I2546" i="8"/>
  <c r="R2546" i="8" s="1"/>
  <c r="I2547" i="8"/>
  <c r="R2547" i="8" s="1"/>
  <c r="I2548" i="8"/>
  <c r="R2548" i="8" s="1"/>
  <c r="I2549" i="8"/>
  <c r="R2549" i="8" s="1"/>
  <c r="I2550" i="8"/>
  <c r="R2550" i="8" s="1"/>
  <c r="I2551" i="8"/>
  <c r="R2551" i="8" s="1"/>
  <c r="I2552" i="8"/>
  <c r="R2552" i="8" s="1"/>
  <c r="I2553" i="8"/>
  <c r="R2553" i="8" s="1"/>
  <c r="I2554" i="8"/>
  <c r="R2554" i="8" s="1"/>
  <c r="I2555" i="8"/>
  <c r="R2555" i="8" s="1"/>
  <c r="I2556" i="8"/>
  <c r="R2556" i="8" s="1"/>
  <c r="I2557" i="8"/>
  <c r="R2557" i="8" s="1"/>
  <c r="I2558" i="8"/>
  <c r="R2558" i="8" s="1"/>
  <c r="I2559" i="8"/>
  <c r="R2559" i="8" s="1"/>
  <c r="I2560" i="8"/>
  <c r="R2560" i="8" s="1"/>
  <c r="I2561" i="8"/>
  <c r="R2561" i="8" s="1"/>
  <c r="I2562" i="8"/>
  <c r="R2562" i="8" s="1"/>
  <c r="I2563" i="8"/>
  <c r="R2563" i="8" s="1"/>
  <c r="I2564" i="8"/>
  <c r="R2564" i="8" s="1"/>
  <c r="I2565" i="8"/>
  <c r="R2565" i="8" s="1"/>
  <c r="I2566" i="8"/>
  <c r="R2566" i="8" s="1"/>
  <c r="I2567" i="8"/>
  <c r="R2567" i="8" s="1"/>
  <c r="I2568" i="8"/>
  <c r="R2568" i="8" s="1"/>
  <c r="I2569" i="8"/>
  <c r="R2569" i="8" s="1"/>
  <c r="I2570" i="8"/>
  <c r="R2570" i="8" s="1"/>
  <c r="I2571" i="8"/>
  <c r="R2571" i="8" s="1"/>
  <c r="I2572" i="8"/>
  <c r="R2572" i="8" s="1"/>
  <c r="I2573" i="8"/>
  <c r="R2573" i="8" s="1"/>
  <c r="I2574" i="8"/>
  <c r="R2574" i="8" s="1"/>
  <c r="I2575" i="8"/>
  <c r="R2575" i="8" s="1"/>
  <c r="I2576" i="8"/>
  <c r="R2576" i="8" s="1"/>
  <c r="I2577" i="8"/>
  <c r="R2577" i="8" s="1"/>
  <c r="I2578" i="8"/>
  <c r="R2578" i="8" s="1"/>
  <c r="I2579" i="8"/>
  <c r="R2579" i="8" s="1"/>
  <c r="I2580" i="8"/>
  <c r="R2580" i="8" s="1"/>
  <c r="I2581" i="8"/>
  <c r="R2581" i="8" s="1"/>
  <c r="I2582" i="8"/>
  <c r="R2582" i="8" s="1"/>
  <c r="I2583" i="8"/>
  <c r="R2583" i="8" s="1"/>
  <c r="I2584" i="8"/>
  <c r="R2584" i="8" s="1"/>
  <c r="I2585" i="8"/>
  <c r="R2585" i="8" s="1"/>
  <c r="I2586" i="8"/>
  <c r="R2586" i="8" s="1"/>
  <c r="I2587" i="8"/>
  <c r="R2587" i="8" s="1"/>
  <c r="I2588" i="8"/>
  <c r="R2588" i="8" s="1"/>
  <c r="I2589" i="8"/>
  <c r="R2589" i="8" s="1"/>
  <c r="I2590" i="8"/>
  <c r="R2590" i="8" s="1"/>
  <c r="I2591" i="8"/>
  <c r="R2591" i="8" s="1"/>
  <c r="I2592" i="8"/>
  <c r="R2592" i="8" s="1"/>
  <c r="I2593" i="8"/>
  <c r="R2593" i="8" s="1"/>
  <c r="I2594" i="8"/>
  <c r="R2594" i="8" s="1"/>
  <c r="I2595" i="8"/>
  <c r="R2595" i="8" s="1"/>
  <c r="I2596" i="8"/>
  <c r="R2596" i="8" s="1"/>
  <c r="I2597" i="8"/>
  <c r="R2597" i="8" s="1"/>
  <c r="I2598" i="8"/>
  <c r="R2598" i="8" s="1"/>
  <c r="I2599" i="8"/>
  <c r="R2599" i="8" s="1"/>
  <c r="I2600" i="8"/>
  <c r="R2600" i="8" s="1"/>
  <c r="I2601" i="8"/>
  <c r="R2601" i="8" s="1"/>
  <c r="I2602" i="8"/>
  <c r="R2602" i="8" s="1"/>
  <c r="I2603" i="8"/>
  <c r="R2603" i="8" s="1"/>
  <c r="I2604" i="8"/>
  <c r="R2604" i="8" s="1"/>
  <c r="I2605" i="8"/>
  <c r="R2605" i="8" s="1"/>
  <c r="I2606" i="8"/>
  <c r="R2606" i="8" s="1"/>
  <c r="I2607" i="8"/>
  <c r="R2607" i="8" s="1"/>
  <c r="I2608" i="8"/>
  <c r="R2608" i="8" s="1"/>
  <c r="I2609" i="8"/>
  <c r="R2609" i="8" s="1"/>
  <c r="I2610" i="8"/>
  <c r="R2610" i="8" s="1"/>
  <c r="I2611" i="8"/>
  <c r="R2611" i="8" s="1"/>
  <c r="I2612" i="8"/>
  <c r="R2612" i="8" s="1"/>
  <c r="I2613" i="8"/>
  <c r="R2613" i="8" s="1"/>
  <c r="I2614" i="8"/>
  <c r="R2614" i="8" s="1"/>
  <c r="I2615" i="8"/>
  <c r="R2615" i="8" s="1"/>
  <c r="I2616" i="8"/>
  <c r="R2616" i="8" s="1"/>
  <c r="I2617" i="8"/>
  <c r="R2617" i="8" s="1"/>
  <c r="I2618" i="8"/>
  <c r="R2618" i="8" s="1"/>
  <c r="I2619" i="8"/>
  <c r="R2619" i="8" s="1"/>
  <c r="I2620" i="8"/>
  <c r="R2620" i="8" s="1"/>
  <c r="I2621" i="8"/>
  <c r="R2621" i="8" s="1"/>
  <c r="I2622" i="8"/>
  <c r="R2622" i="8" s="1"/>
  <c r="I2623" i="8"/>
  <c r="R2623" i="8" s="1"/>
  <c r="I2624" i="8"/>
  <c r="R2624" i="8" s="1"/>
  <c r="I2625" i="8"/>
  <c r="R2625" i="8" s="1"/>
  <c r="I2626" i="8"/>
  <c r="R2626" i="8" s="1"/>
  <c r="I2627" i="8"/>
  <c r="R2627" i="8" s="1"/>
  <c r="I2628" i="8"/>
  <c r="R2628" i="8" s="1"/>
  <c r="I2629" i="8"/>
  <c r="R2629" i="8" s="1"/>
  <c r="I2630" i="8"/>
  <c r="R2630" i="8" s="1"/>
  <c r="I2631" i="8"/>
  <c r="R2631" i="8" s="1"/>
  <c r="I2632" i="8"/>
  <c r="R2632" i="8" s="1"/>
  <c r="I2633" i="8"/>
  <c r="R2633" i="8" s="1"/>
  <c r="I2634" i="8"/>
  <c r="R2634" i="8" s="1"/>
  <c r="I2635" i="8"/>
  <c r="R2635" i="8" s="1"/>
  <c r="I2636" i="8"/>
  <c r="R2636" i="8" s="1"/>
  <c r="I2637" i="8"/>
  <c r="R2637" i="8" s="1"/>
  <c r="I2638" i="8"/>
  <c r="R2638" i="8" s="1"/>
  <c r="I2639" i="8"/>
  <c r="R2639" i="8" s="1"/>
  <c r="I2640" i="8"/>
  <c r="R2640" i="8" s="1"/>
  <c r="I2641" i="8"/>
  <c r="R2641" i="8" s="1"/>
  <c r="I2642" i="8"/>
  <c r="R2642" i="8" s="1"/>
  <c r="I2643" i="8"/>
  <c r="R2643" i="8" s="1"/>
  <c r="I2644" i="8"/>
  <c r="R2644" i="8" s="1"/>
  <c r="I2645" i="8"/>
  <c r="R2645" i="8" s="1"/>
  <c r="I2646" i="8"/>
  <c r="R2646" i="8" s="1"/>
  <c r="I2647" i="8"/>
  <c r="R2647" i="8" s="1"/>
  <c r="I2648" i="8"/>
  <c r="R2648" i="8" s="1"/>
  <c r="I2649" i="8"/>
  <c r="R2649" i="8" s="1"/>
  <c r="I2650" i="8"/>
  <c r="R2650" i="8" s="1"/>
  <c r="I2651" i="8"/>
  <c r="R2651" i="8" s="1"/>
  <c r="I2652" i="8"/>
  <c r="R2652" i="8" s="1"/>
  <c r="I2653" i="8"/>
  <c r="R2653" i="8" s="1"/>
  <c r="I2654" i="8"/>
  <c r="R2654" i="8" s="1"/>
  <c r="I2655" i="8"/>
  <c r="R2655" i="8" s="1"/>
  <c r="I2656" i="8"/>
  <c r="R2656" i="8" s="1"/>
  <c r="I2657" i="8"/>
  <c r="R2657" i="8" s="1"/>
  <c r="I2658" i="8"/>
  <c r="R2658" i="8" s="1"/>
  <c r="I2659" i="8"/>
  <c r="R2659" i="8" s="1"/>
  <c r="I2660" i="8"/>
  <c r="R2660" i="8" s="1"/>
  <c r="I2661" i="8"/>
  <c r="R2661" i="8" s="1"/>
  <c r="I2662" i="8"/>
  <c r="R2662" i="8" s="1"/>
  <c r="I2663" i="8"/>
  <c r="R2663" i="8" s="1"/>
  <c r="I2664" i="8"/>
  <c r="R2664" i="8" s="1"/>
  <c r="I2665" i="8"/>
  <c r="R2665" i="8" s="1"/>
  <c r="I2666" i="8"/>
  <c r="R2666" i="8" s="1"/>
  <c r="I2667" i="8"/>
  <c r="R2667" i="8" s="1"/>
  <c r="I2668" i="8"/>
  <c r="R2668" i="8" s="1"/>
  <c r="I2669" i="8"/>
  <c r="R2669" i="8" s="1"/>
  <c r="I2670" i="8"/>
  <c r="R2670" i="8" s="1"/>
  <c r="I2671" i="8"/>
  <c r="R2671" i="8" s="1"/>
  <c r="I2672" i="8"/>
  <c r="R2672" i="8" s="1"/>
  <c r="I2673" i="8"/>
  <c r="R2673" i="8" s="1"/>
  <c r="I2674" i="8"/>
  <c r="R2674" i="8" s="1"/>
  <c r="I2675" i="8"/>
  <c r="R2675" i="8" s="1"/>
  <c r="I2676" i="8"/>
  <c r="R2676" i="8" s="1"/>
  <c r="I2677" i="8"/>
  <c r="R2677" i="8" s="1"/>
  <c r="I2678" i="8"/>
  <c r="R2678" i="8" s="1"/>
  <c r="I2679" i="8"/>
  <c r="R2679" i="8" s="1"/>
  <c r="I2680" i="8"/>
  <c r="R2680" i="8" s="1"/>
  <c r="I2681" i="8"/>
  <c r="R2681" i="8" s="1"/>
  <c r="I2682" i="8"/>
  <c r="R2682" i="8" s="1"/>
  <c r="I2683" i="8"/>
  <c r="R2683" i="8" s="1"/>
  <c r="I2684" i="8"/>
  <c r="R2684" i="8" s="1"/>
  <c r="I2685" i="8"/>
  <c r="R2685" i="8" s="1"/>
  <c r="I2686" i="8"/>
  <c r="R2686" i="8" s="1"/>
  <c r="I2687" i="8"/>
  <c r="R2687" i="8" s="1"/>
  <c r="I2688" i="8"/>
  <c r="R2688" i="8" s="1"/>
  <c r="I2689" i="8"/>
  <c r="R2689" i="8" s="1"/>
  <c r="I2690" i="8"/>
  <c r="R2690" i="8" s="1"/>
  <c r="I2691" i="8"/>
  <c r="R2691" i="8" s="1"/>
  <c r="I2692" i="8"/>
  <c r="R2692" i="8" s="1"/>
  <c r="I2693" i="8"/>
  <c r="R2693" i="8" s="1"/>
  <c r="I2694" i="8"/>
  <c r="R2694" i="8" s="1"/>
  <c r="I2695" i="8"/>
  <c r="R2695" i="8" s="1"/>
  <c r="I2696" i="8"/>
  <c r="R2696" i="8" s="1"/>
  <c r="I2697" i="8"/>
  <c r="R2697" i="8" s="1"/>
  <c r="I2698" i="8"/>
  <c r="R2698" i="8" s="1"/>
  <c r="I2699" i="8"/>
  <c r="R2699" i="8" s="1"/>
  <c r="I2700" i="8"/>
  <c r="R2700" i="8" s="1"/>
  <c r="I2701" i="8"/>
  <c r="R2701" i="8" s="1"/>
  <c r="I2702" i="8"/>
  <c r="R2702" i="8" s="1"/>
  <c r="I2703" i="8"/>
  <c r="R2703" i="8" s="1"/>
  <c r="I2704" i="8"/>
  <c r="R2704" i="8" s="1"/>
  <c r="I2705" i="8"/>
  <c r="R2705" i="8" s="1"/>
  <c r="I2706" i="8"/>
  <c r="R2706" i="8" s="1"/>
  <c r="I2707" i="8"/>
  <c r="R2707" i="8" s="1"/>
  <c r="I2708" i="8"/>
  <c r="R2708" i="8" s="1"/>
  <c r="I2709" i="8"/>
  <c r="R2709" i="8" s="1"/>
  <c r="I2710" i="8"/>
  <c r="R2710" i="8" s="1"/>
  <c r="I2711" i="8"/>
  <c r="R2711" i="8" s="1"/>
  <c r="I2712" i="8"/>
  <c r="R2712" i="8" s="1"/>
  <c r="I2713" i="8"/>
  <c r="R2713" i="8" s="1"/>
  <c r="I2714" i="8"/>
  <c r="R2714" i="8" s="1"/>
  <c r="I2715" i="8"/>
  <c r="R2715" i="8" s="1"/>
  <c r="I2716" i="8"/>
  <c r="R2716" i="8" s="1"/>
  <c r="I2717" i="8"/>
  <c r="R2717" i="8" s="1"/>
  <c r="I2718" i="8"/>
  <c r="R2718" i="8" s="1"/>
  <c r="I2719" i="8"/>
  <c r="R2719" i="8" s="1"/>
  <c r="I2720" i="8"/>
  <c r="R2720" i="8" s="1"/>
  <c r="I2721" i="8"/>
  <c r="R2721" i="8" s="1"/>
  <c r="I2722" i="8"/>
  <c r="R2722" i="8" s="1"/>
  <c r="I2723" i="8"/>
  <c r="R2723" i="8" s="1"/>
  <c r="I2724" i="8"/>
  <c r="R2724" i="8" s="1"/>
  <c r="I2725" i="8"/>
  <c r="R2725" i="8" s="1"/>
  <c r="I2726" i="8"/>
  <c r="R2726" i="8" s="1"/>
  <c r="I2727" i="8"/>
  <c r="R2727" i="8" s="1"/>
  <c r="I2728" i="8"/>
  <c r="R2728" i="8" s="1"/>
  <c r="I2729" i="8"/>
  <c r="R2729" i="8" s="1"/>
  <c r="I2730" i="8"/>
  <c r="R2730" i="8" s="1"/>
  <c r="I2731" i="8"/>
  <c r="R2731" i="8" s="1"/>
  <c r="I2732" i="8"/>
  <c r="R2732" i="8" s="1"/>
  <c r="I2733" i="8"/>
  <c r="R2733" i="8" s="1"/>
  <c r="I2734" i="8"/>
  <c r="R2734" i="8" s="1"/>
  <c r="I2735" i="8"/>
  <c r="R2735" i="8" s="1"/>
  <c r="I2736" i="8"/>
  <c r="R2736" i="8" s="1"/>
  <c r="I2737" i="8"/>
  <c r="R2737" i="8" s="1"/>
  <c r="I2738" i="8"/>
  <c r="R2738" i="8" s="1"/>
  <c r="I2739" i="8"/>
  <c r="R2739" i="8" s="1"/>
  <c r="I2740" i="8"/>
  <c r="R2740" i="8" s="1"/>
  <c r="I2741" i="8"/>
  <c r="R2741" i="8" s="1"/>
  <c r="I2742" i="8"/>
  <c r="R2742" i="8" s="1"/>
  <c r="I2743" i="8"/>
  <c r="R2743" i="8" s="1"/>
  <c r="I2744" i="8"/>
  <c r="R2744" i="8" s="1"/>
  <c r="I2745" i="8"/>
  <c r="R2745" i="8" s="1"/>
  <c r="I2746" i="8"/>
  <c r="R2746" i="8" s="1"/>
  <c r="I2747" i="8"/>
  <c r="R2747" i="8" s="1"/>
  <c r="I2748" i="8"/>
  <c r="R2748" i="8" s="1"/>
  <c r="I2749" i="8"/>
  <c r="R2749" i="8" s="1"/>
  <c r="I2750" i="8"/>
  <c r="R2750" i="8" s="1"/>
  <c r="I2751" i="8"/>
  <c r="R2751" i="8" s="1"/>
  <c r="I2752" i="8"/>
  <c r="R2752" i="8" s="1"/>
  <c r="I2753" i="8"/>
  <c r="R2753" i="8" s="1"/>
  <c r="I2754" i="8"/>
  <c r="R2754" i="8" s="1"/>
  <c r="I2755" i="8"/>
  <c r="R2755" i="8" s="1"/>
  <c r="I2756" i="8"/>
  <c r="R2756" i="8" s="1"/>
  <c r="I2757" i="8"/>
  <c r="R2757" i="8" s="1"/>
  <c r="I2758" i="8"/>
  <c r="R2758" i="8" s="1"/>
  <c r="I2759" i="8"/>
  <c r="R2759" i="8" s="1"/>
  <c r="I2760" i="8"/>
  <c r="R2760" i="8" s="1"/>
  <c r="I2761" i="8"/>
  <c r="R2761" i="8" s="1"/>
  <c r="I2762" i="8"/>
  <c r="R2762" i="8" s="1"/>
  <c r="I2763" i="8"/>
  <c r="R2763" i="8" s="1"/>
  <c r="I2764" i="8"/>
  <c r="R2764" i="8" s="1"/>
  <c r="I2765" i="8"/>
  <c r="R2765" i="8" s="1"/>
  <c r="I2766" i="8"/>
  <c r="R2766" i="8" s="1"/>
  <c r="I2767" i="8"/>
  <c r="R2767" i="8" s="1"/>
  <c r="I2768" i="8"/>
  <c r="R2768" i="8" s="1"/>
  <c r="I2769" i="8"/>
  <c r="R2769" i="8" s="1"/>
  <c r="I2770" i="8"/>
  <c r="R2770" i="8" s="1"/>
  <c r="I2771" i="8"/>
  <c r="R2771" i="8" s="1"/>
  <c r="I2772" i="8"/>
  <c r="R2772" i="8" s="1"/>
  <c r="I2773" i="8"/>
  <c r="R2773" i="8" s="1"/>
  <c r="I2774" i="8"/>
  <c r="R2774" i="8" s="1"/>
  <c r="I2775" i="8"/>
  <c r="R2775" i="8" s="1"/>
  <c r="I2776" i="8"/>
  <c r="R2776" i="8" s="1"/>
  <c r="I2777" i="8"/>
  <c r="R2777" i="8" s="1"/>
  <c r="I2778" i="8"/>
  <c r="R2778" i="8" s="1"/>
  <c r="I2779" i="8"/>
  <c r="R2779" i="8" s="1"/>
  <c r="I2780" i="8"/>
  <c r="R2780" i="8" s="1"/>
  <c r="I2781" i="8"/>
  <c r="R2781" i="8" s="1"/>
  <c r="I2782" i="8"/>
  <c r="R2782" i="8" s="1"/>
  <c r="I2783" i="8"/>
  <c r="R2783" i="8" s="1"/>
  <c r="I2784" i="8"/>
  <c r="R2784" i="8" s="1"/>
  <c r="I2785" i="8"/>
  <c r="R2785" i="8" s="1"/>
  <c r="I2786" i="8"/>
  <c r="R2786" i="8" s="1"/>
  <c r="I2787" i="8"/>
  <c r="R2787" i="8" s="1"/>
  <c r="I2788" i="8"/>
  <c r="R2788" i="8" s="1"/>
  <c r="I2789" i="8"/>
  <c r="R2789" i="8" s="1"/>
  <c r="I2790" i="8"/>
  <c r="R2790" i="8" s="1"/>
  <c r="I2791" i="8"/>
  <c r="R2791" i="8" s="1"/>
  <c r="I2792" i="8"/>
  <c r="R2792" i="8" s="1"/>
  <c r="I2793" i="8"/>
  <c r="R2793" i="8" s="1"/>
  <c r="I2794" i="8"/>
  <c r="R2794" i="8" s="1"/>
  <c r="I2795" i="8"/>
  <c r="R2795" i="8" s="1"/>
  <c r="I2796" i="8"/>
  <c r="R2796" i="8" s="1"/>
  <c r="I2797" i="8"/>
  <c r="R2797" i="8" s="1"/>
  <c r="I2798" i="8"/>
  <c r="R2798" i="8" s="1"/>
  <c r="I2799" i="8"/>
  <c r="R2799" i="8" s="1"/>
  <c r="I2800" i="8"/>
  <c r="R2800" i="8" s="1"/>
  <c r="I2801" i="8"/>
  <c r="R2801" i="8" s="1"/>
  <c r="I2802" i="8"/>
  <c r="R2802" i="8" s="1"/>
  <c r="I2803" i="8"/>
  <c r="R2803" i="8" s="1"/>
  <c r="I2804" i="8"/>
  <c r="R2804" i="8" s="1"/>
  <c r="I2805" i="8"/>
  <c r="R2805" i="8" s="1"/>
  <c r="I2806" i="8"/>
  <c r="R2806" i="8" s="1"/>
  <c r="I2807" i="8"/>
  <c r="R2807" i="8" s="1"/>
  <c r="I2808" i="8"/>
  <c r="R2808" i="8" s="1"/>
  <c r="I2809" i="8"/>
  <c r="R2809" i="8" s="1"/>
  <c r="I2810" i="8"/>
  <c r="R2810" i="8" s="1"/>
  <c r="I2811" i="8"/>
  <c r="R2811" i="8" s="1"/>
  <c r="I2812" i="8"/>
  <c r="R2812" i="8" s="1"/>
  <c r="I2813" i="8"/>
  <c r="R2813" i="8" s="1"/>
  <c r="I2814" i="8"/>
  <c r="R2814" i="8" s="1"/>
  <c r="I2815" i="8"/>
  <c r="R2815" i="8" s="1"/>
  <c r="I2816" i="8"/>
  <c r="R2816" i="8" s="1"/>
  <c r="I2817" i="8"/>
  <c r="R2817" i="8" s="1"/>
  <c r="I2818" i="8"/>
  <c r="R2818" i="8" s="1"/>
  <c r="I2819" i="8"/>
  <c r="R2819" i="8" s="1"/>
  <c r="I2820" i="8"/>
  <c r="R2820" i="8" s="1"/>
  <c r="I2821" i="8"/>
  <c r="R2821" i="8" s="1"/>
  <c r="I2822" i="8"/>
  <c r="R2822" i="8" s="1"/>
  <c r="I2823" i="8"/>
  <c r="R2823" i="8" s="1"/>
  <c r="I2824" i="8"/>
  <c r="R2824" i="8" s="1"/>
  <c r="I2825" i="8"/>
  <c r="R2825" i="8" s="1"/>
  <c r="I2826" i="8"/>
  <c r="R2826" i="8" s="1"/>
  <c r="I2827" i="8"/>
  <c r="R2827" i="8" s="1"/>
  <c r="I2828" i="8"/>
  <c r="R2828" i="8" s="1"/>
  <c r="I2829" i="8"/>
  <c r="R2829" i="8" s="1"/>
  <c r="I2830" i="8"/>
  <c r="R2830" i="8" s="1"/>
  <c r="I2831" i="8"/>
  <c r="R2831" i="8" s="1"/>
  <c r="I2832" i="8"/>
  <c r="R2832" i="8" s="1"/>
  <c r="I2833" i="8"/>
  <c r="R2833" i="8" s="1"/>
  <c r="I2834" i="8"/>
  <c r="R2834" i="8" s="1"/>
  <c r="I2835" i="8"/>
  <c r="R2835" i="8" s="1"/>
  <c r="I2836" i="8"/>
  <c r="R2836" i="8" s="1"/>
  <c r="I2837" i="8"/>
  <c r="R2837" i="8" s="1"/>
  <c r="I2838" i="8"/>
  <c r="R2838" i="8" s="1"/>
  <c r="I2839" i="8"/>
  <c r="R2839" i="8" s="1"/>
  <c r="I2840" i="8"/>
  <c r="R2840" i="8" s="1"/>
  <c r="I2841" i="8"/>
  <c r="R2841" i="8" s="1"/>
  <c r="I2842" i="8"/>
  <c r="R2842" i="8" s="1"/>
  <c r="I2843" i="8"/>
  <c r="R2843" i="8" s="1"/>
  <c r="I2844" i="8"/>
  <c r="R2844" i="8" s="1"/>
  <c r="I2845" i="8"/>
  <c r="R2845" i="8" s="1"/>
  <c r="I2846" i="8"/>
  <c r="R2846" i="8" s="1"/>
  <c r="I2847" i="8"/>
  <c r="R2847" i="8" s="1"/>
  <c r="I2848" i="8"/>
  <c r="R2848" i="8" s="1"/>
  <c r="I2849" i="8"/>
  <c r="R2849" i="8" s="1"/>
  <c r="I2850" i="8"/>
  <c r="R2850" i="8" s="1"/>
  <c r="I2851" i="8"/>
  <c r="R2851" i="8" s="1"/>
  <c r="I2852" i="8"/>
  <c r="R2852" i="8" s="1"/>
  <c r="I2853" i="8"/>
  <c r="R2853" i="8" s="1"/>
  <c r="I2854" i="8"/>
  <c r="R2854" i="8" s="1"/>
  <c r="I2855" i="8"/>
  <c r="R2855" i="8" s="1"/>
  <c r="I2856" i="8"/>
  <c r="R2856" i="8" s="1"/>
  <c r="I2857" i="8"/>
  <c r="R2857" i="8" s="1"/>
  <c r="I2858" i="8"/>
  <c r="R2858" i="8" s="1"/>
  <c r="I2859" i="8"/>
  <c r="R2859" i="8" s="1"/>
  <c r="I2860" i="8"/>
  <c r="R2860" i="8" s="1"/>
  <c r="I2861" i="8"/>
  <c r="R2861" i="8" s="1"/>
  <c r="I2862" i="8"/>
  <c r="R2862" i="8" s="1"/>
  <c r="I2863" i="8"/>
  <c r="R2863" i="8" s="1"/>
  <c r="I2864" i="8"/>
  <c r="R2864" i="8" s="1"/>
  <c r="I2865" i="8"/>
  <c r="R2865" i="8" s="1"/>
  <c r="I2866" i="8"/>
  <c r="R2866" i="8" s="1"/>
  <c r="I2867" i="8"/>
  <c r="R2867" i="8" s="1"/>
  <c r="I2868" i="8"/>
  <c r="R2868" i="8" s="1"/>
  <c r="I2869" i="8"/>
  <c r="R2869" i="8" s="1"/>
  <c r="I2870" i="8"/>
  <c r="R2870" i="8" s="1"/>
  <c r="I2871" i="8"/>
  <c r="R2871" i="8" s="1"/>
  <c r="I2872" i="8"/>
  <c r="R2872" i="8" s="1"/>
  <c r="I2873" i="8"/>
  <c r="R2873" i="8" s="1"/>
  <c r="I2874" i="8"/>
  <c r="R2874" i="8" s="1"/>
  <c r="I2875" i="8"/>
  <c r="R2875" i="8" s="1"/>
  <c r="I2876" i="8"/>
  <c r="R2876" i="8" s="1"/>
  <c r="I2877" i="8"/>
  <c r="R2877" i="8" s="1"/>
  <c r="I2878" i="8"/>
  <c r="R2878" i="8" s="1"/>
  <c r="I2879" i="8"/>
  <c r="R2879" i="8" s="1"/>
  <c r="I2880" i="8"/>
  <c r="R2880" i="8" s="1"/>
  <c r="I2881" i="8"/>
  <c r="R2881" i="8" s="1"/>
  <c r="I2882" i="8"/>
  <c r="R2882" i="8" s="1"/>
  <c r="I2883" i="8"/>
  <c r="R2883" i="8" s="1"/>
  <c r="I2884" i="8"/>
  <c r="R2884" i="8" s="1"/>
  <c r="I2885" i="8"/>
  <c r="R2885" i="8" s="1"/>
  <c r="I2886" i="8"/>
  <c r="R2886" i="8" s="1"/>
  <c r="I2887" i="8"/>
  <c r="R2887" i="8" s="1"/>
  <c r="I2888" i="8"/>
  <c r="R2888" i="8" s="1"/>
  <c r="I2889" i="8"/>
  <c r="R2889" i="8" s="1"/>
  <c r="I2890" i="8"/>
  <c r="R2890" i="8" s="1"/>
  <c r="I2891" i="8"/>
  <c r="R2891" i="8" s="1"/>
  <c r="I2892" i="8"/>
  <c r="R2892" i="8" s="1"/>
  <c r="I2893" i="8"/>
  <c r="R2893" i="8" s="1"/>
  <c r="I2894" i="8"/>
  <c r="R2894" i="8" s="1"/>
  <c r="I2895" i="8"/>
  <c r="R2895" i="8" s="1"/>
  <c r="I2896" i="8"/>
  <c r="R2896" i="8" s="1"/>
  <c r="I2897" i="8"/>
  <c r="R2897" i="8" s="1"/>
  <c r="I2898" i="8"/>
  <c r="R2898" i="8" s="1"/>
  <c r="I2899" i="8"/>
  <c r="R2899" i="8" s="1"/>
  <c r="I2900" i="8"/>
  <c r="R2900" i="8" s="1"/>
  <c r="I2901" i="8"/>
  <c r="R2901" i="8" s="1"/>
  <c r="I2902" i="8"/>
  <c r="R2902" i="8" s="1"/>
  <c r="I2903" i="8"/>
  <c r="R2903" i="8" s="1"/>
  <c r="I2904" i="8"/>
  <c r="R2904" i="8" s="1"/>
  <c r="I2905" i="8"/>
  <c r="R2905" i="8" s="1"/>
  <c r="I2906" i="8"/>
  <c r="R2906" i="8" s="1"/>
  <c r="I2907" i="8"/>
  <c r="R2907" i="8" s="1"/>
  <c r="I2908" i="8"/>
  <c r="R2908" i="8" s="1"/>
  <c r="I2909" i="8"/>
  <c r="R2909" i="8" s="1"/>
  <c r="I2910" i="8"/>
  <c r="R2910" i="8" s="1"/>
  <c r="I2911" i="8"/>
  <c r="R2911" i="8" s="1"/>
  <c r="I2912" i="8"/>
  <c r="R2912" i="8" s="1"/>
  <c r="I2913" i="8"/>
  <c r="R2913" i="8" s="1"/>
  <c r="I2914" i="8"/>
  <c r="R2914" i="8" s="1"/>
  <c r="I2915" i="8"/>
  <c r="R2915" i="8" s="1"/>
  <c r="I2916" i="8"/>
  <c r="R2916" i="8" s="1"/>
  <c r="I2917" i="8"/>
  <c r="R2917" i="8" s="1"/>
  <c r="I2918" i="8"/>
  <c r="R2918" i="8" s="1"/>
  <c r="I2919" i="8"/>
  <c r="R2919" i="8" s="1"/>
  <c r="I2920" i="8"/>
  <c r="R2920" i="8" s="1"/>
  <c r="I2921" i="8"/>
  <c r="R2921" i="8" s="1"/>
  <c r="I2922" i="8"/>
  <c r="R2922" i="8" s="1"/>
  <c r="I2923" i="8"/>
  <c r="R2923" i="8" s="1"/>
  <c r="I2924" i="8"/>
  <c r="R2924" i="8" s="1"/>
  <c r="I2925" i="8"/>
  <c r="R2925" i="8" s="1"/>
  <c r="I2926" i="8"/>
  <c r="R2926" i="8" s="1"/>
  <c r="I2927" i="8"/>
  <c r="R2927" i="8" s="1"/>
  <c r="I2928" i="8"/>
  <c r="R2928" i="8" s="1"/>
  <c r="I2929" i="8"/>
  <c r="R2929" i="8" s="1"/>
  <c r="I2930" i="8"/>
  <c r="R2930" i="8" s="1"/>
  <c r="I2931" i="8"/>
  <c r="R2931" i="8" s="1"/>
  <c r="I2932" i="8"/>
  <c r="R2932" i="8" s="1"/>
  <c r="I2933" i="8"/>
  <c r="R2933" i="8" s="1"/>
  <c r="I2934" i="8"/>
  <c r="R2934" i="8" s="1"/>
  <c r="I2935" i="8"/>
  <c r="R2935" i="8" s="1"/>
  <c r="I2936" i="8"/>
  <c r="R2936" i="8" s="1"/>
  <c r="I2937" i="8"/>
  <c r="R2937" i="8" s="1"/>
  <c r="I2938" i="8"/>
  <c r="R2938" i="8" s="1"/>
  <c r="I2939" i="8"/>
  <c r="R2939" i="8" s="1"/>
  <c r="I2940" i="8"/>
  <c r="R2940" i="8" s="1"/>
  <c r="I2941" i="8"/>
  <c r="R2941" i="8" s="1"/>
  <c r="I2942" i="8"/>
  <c r="R2942" i="8" s="1"/>
  <c r="I2943" i="8"/>
  <c r="R2943" i="8" s="1"/>
  <c r="I2944" i="8"/>
  <c r="R2944" i="8" s="1"/>
  <c r="I2945" i="8"/>
  <c r="R2945" i="8" s="1"/>
  <c r="I2946" i="8"/>
  <c r="R2946" i="8" s="1"/>
  <c r="I2947" i="8"/>
  <c r="R2947" i="8" s="1"/>
  <c r="I2948" i="8"/>
  <c r="R2948" i="8" s="1"/>
  <c r="I2949" i="8"/>
  <c r="R2949" i="8" s="1"/>
  <c r="I2950" i="8"/>
  <c r="R2950" i="8" s="1"/>
  <c r="I2951" i="8"/>
  <c r="R2951" i="8" s="1"/>
  <c r="I2952" i="8"/>
  <c r="R2952" i="8" s="1"/>
  <c r="I2953" i="8"/>
  <c r="R2953" i="8" s="1"/>
  <c r="I2954" i="8"/>
  <c r="R2954" i="8" s="1"/>
  <c r="I2955" i="8"/>
  <c r="R2955" i="8" s="1"/>
  <c r="I2956" i="8"/>
  <c r="R2956" i="8" s="1"/>
  <c r="I2957" i="8"/>
  <c r="R2957" i="8" s="1"/>
  <c r="I2958" i="8"/>
  <c r="R2958" i="8" s="1"/>
  <c r="I2959" i="8"/>
  <c r="R2959" i="8" s="1"/>
  <c r="I2960" i="8"/>
  <c r="R2960" i="8" s="1"/>
  <c r="I2961" i="8"/>
  <c r="R2961" i="8" s="1"/>
  <c r="I2962" i="8"/>
  <c r="R2962" i="8" s="1"/>
  <c r="I2963" i="8"/>
  <c r="R2963" i="8" s="1"/>
  <c r="I2964" i="8"/>
  <c r="R2964" i="8" s="1"/>
  <c r="I2965" i="8"/>
  <c r="R2965" i="8" s="1"/>
  <c r="I2966" i="8"/>
  <c r="R2966" i="8" s="1"/>
  <c r="I2967" i="8"/>
  <c r="R2967" i="8" s="1"/>
  <c r="I2968" i="8"/>
  <c r="R2968" i="8" s="1"/>
  <c r="I2969" i="8"/>
  <c r="R2969" i="8" s="1"/>
  <c r="I2970" i="8"/>
  <c r="R2970" i="8" s="1"/>
  <c r="I2971" i="8"/>
  <c r="R2971" i="8" s="1"/>
  <c r="I2972" i="8"/>
  <c r="R2972" i="8" s="1"/>
  <c r="I2973" i="8"/>
  <c r="R2973" i="8" s="1"/>
  <c r="I2974" i="8"/>
  <c r="R2974" i="8" s="1"/>
  <c r="I2975" i="8"/>
  <c r="R2975" i="8" s="1"/>
  <c r="I2976" i="8"/>
  <c r="R2976" i="8" s="1"/>
  <c r="I2977" i="8"/>
  <c r="R2977" i="8" s="1"/>
  <c r="I2978" i="8"/>
  <c r="R2978" i="8" s="1"/>
  <c r="I2979" i="8"/>
  <c r="R2979" i="8" s="1"/>
  <c r="I2980" i="8"/>
  <c r="R2980" i="8" s="1"/>
  <c r="I2981" i="8"/>
  <c r="R2981" i="8" s="1"/>
  <c r="I2982" i="8"/>
  <c r="R2982" i="8" s="1"/>
  <c r="I2983" i="8"/>
  <c r="R2983" i="8" s="1"/>
  <c r="I2984" i="8"/>
  <c r="R2984" i="8" s="1"/>
  <c r="I2985" i="8"/>
  <c r="R2985" i="8" s="1"/>
  <c r="I2986" i="8"/>
  <c r="R2986" i="8" s="1"/>
  <c r="I2987" i="8"/>
  <c r="R2987" i="8" s="1"/>
  <c r="I2988" i="8"/>
  <c r="R2988" i="8" s="1"/>
  <c r="I2989" i="8"/>
  <c r="R2989" i="8" s="1"/>
  <c r="I2990" i="8"/>
  <c r="R2990" i="8" s="1"/>
  <c r="I2991" i="8"/>
  <c r="R2991" i="8" s="1"/>
  <c r="I2992" i="8"/>
  <c r="R2992" i="8" s="1"/>
  <c r="I2993" i="8"/>
  <c r="R2993" i="8" s="1"/>
  <c r="I2994" i="8"/>
  <c r="R2994" i="8" s="1"/>
  <c r="I2995" i="8"/>
  <c r="R2995" i="8" s="1"/>
  <c r="I2996" i="8"/>
  <c r="R2996" i="8" s="1"/>
  <c r="I2997" i="8"/>
  <c r="R2997" i="8" s="1"/>
  <c r="I2998" i="8"/>
  <c r="R2998" i="8" s="1"/>
  <c r="I2999" i="8"/>
  <c r="R2999" i="8" s="1"/>
  <c r="I3000" i="8"/>
  <c r="R3000" i="8" s="1"/>
  <c r="I3001" i="8"/>
  <c r="R3001" i="8" s="1"/>
  <c r="I3002" i="8"/>
  <c r="R3002" i="8" s="1"/>
  <c r="I3003" i="8"/>
  <c r="R3003" i="8" s="1"/>
  <c r="I3004" i="8"/>
  <c r="R3004" i="8" s="1"/>
  <c r="I3005" i="8"/>
  <c r="R3005" i="8" s="1"/>
  <c r="I3006" i="8"/>
  <c r="R3006" i="8" s="1"/>
  <c r="I3007" i="8"/>
  <c r="R3007" i="8" s="1"/>
  <c r="I3008" i="8"/>
  <c r="R3008" i="8" s="1"/>
  <c r="I3009" i="8"/>
  <c r="R3009" i="8" s="1"/>
  <c r="I3010" i="8"/>
  <c r="R3010" i="8" s="1"/>
  <c r="I3011" i="8"/>
  <c r="R3011" i="8" s="1"/>
  <c r="I3012" i="8"/>
  <c r="R3012" i="8" s="1"/>
  <c r="I2" i="8"/>
  <c r="R2" i="8" s="1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2942" i="8"/>
  <c r="L2943" i="8"/>
  <c r="L2944" i="8"/>
  <c r="L2945" i="8"/>
  <c r="L2946" i="8"/>
  <c r="L2947" i="8"/>
  <c r="L2948" i="8"/>
  <c r="L2949" i="8"/>
  <c r="L2950" i="8"/>
  <c r="L2951" i="8"/>
  <c r="L295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2" i="8"/>
  <c r="Q3012" i="8"/>
  <c r="O3012" i="8"/>
  <c r="Q3011" i="8"/>
  <c r="O3011" i="8"/>
  <c r="Q3010" i="8"/>
  <c r="O3010" i="8"/>
  <c r="Q3009" i="8"/>
  <c r="O3009" i="8"/>
  <c r="Q3008" i="8"/>
  <c r="O3008" i="8"/>
  <c r="Q3007" i="8"/>
  <c r="O3007" i="8"/>
  <c r="Q3006" i="8"/>
  <c r="O3006" i="8"/>
  <c r="Q3005" i="8"/>
  <c r="O3005" i="8"/>
  <c r="Q3004" i="8"/>
  <c r="O3004" i="8"/>
  <c r="Q3003" i="8"/>
  <c r="O3003" i="8"/>
  <c r="Q3002" i="8"/>
  <c r="O3002" i="8"/>
  <c r="Q3001" i="8"/>
  <c r="O3001" i="8"/>
  <c r="Q3000" i="8"/>
  <c r="O3000" i="8"/>
  <c r="Q2999" i="8"/>
  <c r="O2999" i="8"/>
  <c r="Q2998" i="8"/>
  <c r="O2998" i="8"/>
  <c r="Q2997" i="8"/>
  <c r="O2997" i="8"/>
  <c r="Q2996" i="8"/>
  <c r="O2996" i="8"/>
  <c r="Q2995" i="8"/>
  <c r="O2995" i="8"/>
  <c r="Q2994" i="8"/>
  <c r="O2994" i="8"/>
  <c r="Q2993" i="8"/>
  <c r="O2993" i="8"/>
  <c r="Q2992" i="8"/>
  <c r="O2992" i="8"/>
  <c r="Q2991" i="8"/>
  <c r="O2991" i="8"/>
  <c r="Q2990" i="8"/>
  <c r="O2990" i="8"/>
  <c r="Q2989" i="8"/>
  <c r="O2989" i="8"/>
  <c r="Q2988" i="8"/>
  <c r="O2988" i="8"/>
  <c r="Q2987" i="8"/>
  <c r="O2987" i="8"/>
  <c r="Q2986" i="8"/>
  <c r="O2986" i="8"/>
  <c r="Q2985" i="8"/>
  <c r="O2985" i="8"/>
  <c r="Q2984" i="8"/>
  <c r="O2984" i="8"/>
  <c r="Q2983" i="8"/>
  <c r="O2983" i="8"/>
  <c r="Q2982" i="8"/>
  <c r="O2982" i="8"/>
  <c r="Q2981" i="8"/>
  <c r="O2981" i="8"/>
  <c r="Q2980" i="8"/>
  <c r="O2980" i="8"/>
  <c r="Q2979" i="8"/>
  <c r="O2979" i="8"/>
  <c r="Q2978" i="8"/>
  <c r="O2978" i="8"/>
  <c r="Q2977" i="8"/>
  <c r="O2977" i="8"/>
  <c r="Q2976" i="8"/>
  <c r="O2976" i="8"/>
  <c r="Q2975" i="8"/>
  <c r="O2975" i="8"/>
  <c r="Q2974" i="8"/>
  <c r="O2974" i="8"/>
  <c r="Q2973" i="8"/>
  <c r="O2973" i="8"/>
  <c r="Q2972" i="8"/>
  <c r="O2972" i="8"/>
  <c r="Q2971" i="8"/>
  <c r="O2971" i="8"/>
  <c r="Q2970" i="8"/>
  <c r="O2970" i="8"/>
  <c r="Q2969" i="8"/>
  <c r="O2969" i="8"/>
  <c r="Q2968" i="8"/>
  <c r="O2968" i="8"/>
  <c r="Q2967" i="8"/>
  <c r="O2967" i="8"/>
  <c r="Q2966" i="8"/>
  <c r="O2966" i="8"/>
  <c r="Q2965" i="8"/>
  <c r="O2965" i="8"/>
  <c r="Q2964" i="8"/>
  <c r="O2964" i="8"/>
  <c r="Q2963" i="8"/>
  <c r="O2963" i="8"/>
  <c r="Q2962" i="8"/>
  <c r="O2962" i="8"/>
  <c r="Q2961" i="8"/>
  <c r="O2961" i="8"/>
  <c r="Q2960" i="8"/>
  <c r="O2960" i="8"/>
  <c r="Q2959" i="8"/>
  <c r="O2959" i="8"/>
  <c r="Q2958" i="8"/>
  <c r="O2958" i="8"/>
  <c r="Q2957" i="8"/>
  <c r="O2957" i="8"/>
  <c r="Q2956" i="8"/>
  <c r="O2956" i="8"/>
  <c r="Q2955" i="8"/>
  <c r="O2955" i="8"/>
  <c r="Q2954" i="8"/>
  <c r="O2954" i="8"/>
  <c r="Q2953" i="8"/>
  <c r="O2953" i="8"/>
  <c r="Q2952" i="8"/>
  <c r="O2952" i="8"/>
  <c r="Q2951" i="8"/>
  <c r="O2951" i="8"/>
  <c r="Q2950" i="8"/>
  <c r="O2950" i="8"/>
  <c r="Q2949" i="8"/>
  <c r="O2949" i="8"/>
  <c r="Q2948" i="8"/>
  <c r="O2948" i="8"/>
  <c r="Q2947" i="8"/>
  <c r="O2947" i="8"/>
  <c r="Q2946" i="8"/>
  <c r="O2946" i="8"/>
  <c r="Q2945" i="8"/>
  <c r="O2945" i="8"/>
  <c r="Q2944" i="8"/>
  <c r="O2944" i="8"/>
  <c r="Q2943" i="8"/>
  <c r="O2943" i="8"/>
  <c r="Q2942" i="8"/>
  <c r="O2942" i="8"/>
  <c r="Q2941" i="8"/>
  <c r="O2941" i="8"/>
  <c r="Q2940" i="8"/>
  <c r="O2940" i="8"/>
  <c r="Q2939" i="8"/>
  <c r="O2939" i="8"/>
  <c r="Q2938" i="8"/>
  <c r="O2938" i="8"/>
  <c r="Q2937" i="8"/>
  <c r="O2937" i="8"/>
  <c r="Q2936" i="8"/>
  <c r="O2936" i="8"/>
  <c r="Q2935" i="8"/>
  <c r="O2935" i="8"/>
  <c r="Q2934" i="8"/>
  <c r="O2934" i="8"/>
  <c r="Q2933" i="8"/>
  <c r="O2933" i="8"/>
  <c r="Q2932" i="8"/>
  <c r="O2932" i="8"/>
  <c r="Q2931" i="8"/>
  <c r="O2931" i="8"/>
  <c r="Q2930" i="8"/>
  <c r="O2930" i="8"/>
  <c r="Q2929" i="8"/>
  <c r="O2929" i="8"/>
  <c r="Q2928" i="8"/>
  <c r="O2928" i="8"/>
  <c r="Q2927" i="8"/>
  <c r="O2927" i="8"/>
  <c r="Q2926" i="8"/>
  <c r="O2926" i="8"/>
  <c r="Q2925" i="8"/>
  <c r="O2925" i="8"/>
  <c r="Q2924" i="8"/>
  <c r="O2924" i="8"/>
  <c r="Q2923" i="8"/>
  <c r="O2923" i="8"/>
  <c r="Q2922" i="8"/>
  <c r="O2922" i="8"/>
  <c r="Q2921" i="8"/>
  <c r="O2921" i="8"/>
  <c r="Q2920" i="8"/>
  <c r="O2920" i="8"/>
  <c r="Q2919" i="8"/>
  <c r="O2919" i="8"/>
  <c r="Q2918" i="8"/>
  <c r="O2918" i="8"/>
  <c r="Q2917" i="8"/>
  <c r="O2917" i="8"/>
  <c r="Q2916" i="8"/>
  <c r="O2916" i="8"/>
  <c r="Q2915" i="8"/>
  <c r="O2915" i="8"/>
  <c r="Q2914" i="8"/>
  <c r="O2914" i="8"/>
  <c r="Q2913" i="8"/>
  <c r="O2913" i="8"/>
  <c r="Q2912" i="8"/>
  <c r="O2912" i="8"/>
  <c r="Q2911" i="8"/>
  <c r="O2911" i="8"/>
  <c r="Q2910" i="8"/>
  <c r="O2910" i="8"/>
  <c r="Q2909" i="8"/>
  <c r="O2909" i="8"/>
  <c r="Q2908" i="8"/>
  <c r="O2908" i="8"/>
  <c r="Q2907" i="8"/>
  <c r="O2907" i="8"/>
  <c r="Q2906" i="8"/>
  <c r="O2906" i="8"/>
  <c r="Q2905" i="8"/>
  <c r="O2905" i="8"/>
  <c r="Q2904" i="8"/>
  <c r="O2904" i="8"/>
  <c r="Q2903" i="8"/>
  <c r="O2903" i="8"/>
  <c r="Q2902" i="8"/>
  <c r="O2902" i="8"/>
  <c r="Q2901" i="8"/>
  <c r="O2901" i="8"/>
  <c r="Q2900" i="8"/>
  <c r="O2900" i="8"/>
  <c r="Q2899" i="8"/>
  <c r="O2899" i="8"/>
  <c r="Q2898" i="8"/>
  <c r="O2898" i="8"/>
  <c r="Q2897" i="8"/>
  <c r="O2897" i="8"/>
  <c r="Q2896" i="8"/>
  <c r="O2896" i="8"/>
  <c r="Q2895" i="8"/>
  <c r="O2895" i="8"/>
  <c r="Q2894" i="8"/>
  <c r="O2894" i="8"/>
  <c r="Q2893" i="8"/>
  <c r="O2893" i="8"/>
  <c r="Q2892" i="8"/>
  <c r="O2892" i="8"/>
  <c r="Q2891" i="8"/>
  <c r="O2891" i="8"/>
  <c r="Q2890" i="8"/>
  <c r="O2890" i="8"/>
  <c r="Q2889" i="8"/>
  <c r="O2889" i="8"/>
  <c r="Q2888" i="8"/>
  <c r="O2888" i="8"/>
  <c r="Q2887" i="8"/>
  <c r="O2887" i="8"/>
  <c r="Q2886" i="8"/>
  <c r="O2886" i="8"/>
  <c r="Q2885" i="8"/>
  <c r="O2885" i="8"/>
  <c r="Q2884" i="8"/>
  <c r="O2884" i="8"/>
  <c r="Q2883" i="8"/>
  <c r="O2883" i="8"/>
  <c r="Q2882" i="8"/>
  <c r="O2882" i="8"/>
  <c r="Q2881" i="8"/>
  <c r="O2881" i="8"/>
  <c r="Q2880" i="8"/>
  <c r="O2880" i="8"/>
  <c r="Q2879" i="8"/>
  <c r="O2879" i="8"/>
  <c r="Q2878" i="8"/>
  <c r="O2878" i="8"/>
  <c r="Q2877" i="8"/>
  <c r="O2877" i="8"/>
  <c r="Q2876" i="8"/>
  <c r="O2876" i="8"/>
  <c r="Q2875" i="8"/>
  <c r="O2875" i="8"/>
  <c r="Q2874" i="8"/>
  <c r="O2874" i="8"/>
  <c r="Q2873" i="8"/>
  <c r="O2873" i="8"/>
  <c r="Q2872" i="8"/>
  <c r="O2872" i="8"/>
  <c r="Q2871" i="8"/>
  <c r="O2871" i="8"/>
  <c r="Q2870" i="8"/>
  <c r="O2870" i="8"/>
  <c r="Q2869" i="8"/>
  <c r="O2869" i="8"/>
  <c r="Q2868" i="8"/>
  <c r="O2868" i="8"/>
  <c r="Q2867" i="8"/>
  <c r="O2867" i="8"/>
  <c r="Q2866" i="8"/>
  <c r="O2866" i="8"/>
  <c r="Q2865" i="8"/>
  <c r="O2865" i="8"/>
  <c r="Q2864" i="8"/>
  <c r="O2864" i="8"/>
  <c r="Q2863" i="8"/>
  <c r="O2863" i="8"/>
  <c r="Q2862" i="8"/>
  <c r="O2862" i="8"/>
  <c r="Q2861" i="8"/>
  <c r="O2861" i="8"/>
  <c r="Q2860" i="8"/>
  <c r="O2860" i="8"/>
  <c r="Q2859" i="8"/>
  <c r="O2859" i="8"/>
  <c r="Q2858" i="8"/>
  <c r="O2858" i="8"/>
  <c r="Q2857" i="8"/>
  <c r="O2857" i="8"/>
  <c r="Q2856" i="8"/>
  <c r="O2856" i="8"/>
  <c r="Q2855" i="8"/>
  <c r="O2855" i="8"/>
  <c r="Q2854" i="8"/>
  <c r="O2854" i="8"/>
  <c r="Q2853" i="8"/>
  <c r="O2853" i="8"/>
  <c r="Q2852" i="8"/>
  <c r="O2852" i="8"/>
  <c r="Q2851" i="8"/>
  <c r="O2851" i="8"/>
  <c r="Q2850" i="8"/>
  <c r="O2850" i="8"/>
  <c r="Q2849" i="8"/>
  <c r="O2849" i="8"/>
  <c r="Q2848" i="8"/>
  <c r="O2848" i="8"/>
  <c r="Q2847" i="8"/>
  <c r="O2847" i="8"/>
  <c r="Q2846" i="8"/>
  <c r="O2846" i="8"/>
  <c r="Q2845" i="8"/>
  <c r="O2845" i="8"/>
  <c r="Q2844" i="8"/>
  <c r="O2844" i="8"/>
  <c r="Q2843" i="8"/>
  <c r="O2843" i="8"/>
  <c r="Q2842" i="8"/>
  <c r="O2842" i="8"/>
  <c r="Q2841" i="8"/>
  <c r="O2841" i="8"/>
  <c r="Q2840" i="8"/>
  <c r="O2840" i="8"/>
  <c r="Q2839" i="8"/>
  <c r="O2839" i="8"/>
  <c r="Q2838" i="8"/>
  <c r="O2838" i="8"/>
  <c r="Q2837" i="8"/>
  <c r="O2837" i="8"/>
  <c r="Q2836" i="8"/>
  <c r="O2836" i="8"/>
  <c r="Q2835" i="8"/>
  <c r="O2835" i="8"/>
  <c r="Q2834" i="8"/>
  <c r="O2834" i="8"/>
  <c r="Q2833" i="8"/>
  <c r="O2833" i="8"/>
  <c r="Q2832" i="8"/>
  <c r="O2832" i="8"/>
  <c r="Q2831" i="8"/>
  <c r="O2831" i="8"/>
  <c r="Q2830" i="8"/>
  <c r="O2830" i="8"/>
  <c r="Q2829" i="8"/>
  <c r="O2829" i="8"/>
  <c r="Q2828" i="8"/>
  <c r="O2828" i="8"/>
  <c r="Q2827" i="8"/>
  <c r="O2827" i="8"/>
  <c r="Q2826" i="8"/>
  <c r="O2826" i="8"/>
  <c r="Q2825" i="8"/>
  <c r="O2825" i="8"/>
  <c r="Q2824" i="8"/>
  <c r="O2824" i="8"/>
  <c r="Q2823" i="8"/>
  <c r="O2823" i="8"/>
  <c r="Q2822" i="8"/>
  <c r="O2822" i="8"/>
  <c r="Q2821" i="8"/>
  <c r="O2821" i="8"/>
  <c r="Q2820" i="8"/>
  <c r="O2820" i="8"/>
  <c r="Q2819" i="8"/>
  <c r="O2819" i="8"/>
  <c r="Q2818" i="8"/>
  <c r="O2818" i="8"/>
  <c r="Q2817" i="8"/>
  <c r="O2817" i="8"/>
  <c r="Q2816" i="8"/>
  <c r="O2816" i="8"/>
  <c r="Q2815" i="8"/>
  <c r="O2815" i="8"/>
  <c r="Q2814" i="8"/>
  <c r="O2814" i="8"/>
  <c r="Q2813" i="8"/>
  <c r="O2813" i="8"/>
  <c r="Q2812" i="8"/>
  <c r="O2812" i="8"/>
  <c r="Q2811" i="8"/>
  <c r="O2811" i="8"/>
  <c r="Q2810" i="8"/>
  <c r="O2810" i="8"/>
  <c r="Q2809" i="8"/>
  <c r="O2809" i="8"/>
  <c r="Q2808" i="8"/>
  <c r="O2808" i="8"/>
  <c r="Q2807" i="8"/>
  <c r="O2807" i="8"/>
  <c r="Q2806" i="8"/>
  <c r="O2806" i="8"/>
  <c r="Q2805" i="8"/>
  <c r="O2805" i="8"/>
  <c r="Q2804" i="8"/>
  <c r="O2804" i="8"/>
  <c r="Q2803" i="8"/>
  <c r="O2803" i="8"/>
  <c r="Q2802" i="8"/>
  <c r="O2802" i="8"/>
  <c r="Q2801" i="8"/>
  <c r="O2801" i="8"/>
  <c r="Q2800" i="8"/>
  <c r="O2800" i="8"/>
  <c r="Q2799" i="8"/>
  <c r="O2799" i="8"/>
  <c r="Q2798" i="8"/>
  <c r="O2798" i="8"/>
  <c r="Q2797" i="8"/>
  <c r="O2797" i="8"/>
  <c r="Q2796" i="8"/>
  <c r="O2796" i="8"/>
  <c r="Q2795" i="8"/>
  <c r="O2795" i="8"/>
  <c r="Q2794" i="8"/>
  <c r="O2794" i="8"/>
  <c r="Q2793" i="8"/>
  <c r="O2793" i="8"/>
  <c r="Q2792" i="8"/>
  <c r="O2792" i="8"/>
  <c r="Q2791" i="8"/>
  <c r="O2791" i="8"/>
  <c r="Q2790" i="8"/>
  <c r="O2790" i="8"/>
  <c r="Q2789" i="8"/>
  <c r="O2789" i="8"/>
  <c r="Q2788" i="8"/>
  <c r="O2788" i="8"/>
  <c r="Q2787" i="8"/>
  <c r="O2787" i="8"/>
  <c r="Q2786" i="8"/>
  <c r="O2786" i="8"/>
  <c r="Q2785" i="8"/>
  <c r="O2785" i="8"/>
  <c r="Q2784" i="8"/>
  <c r="O2784" i="8"/>
  <c r="Q2783" i="8"/>
  <c r="O2783" i="8"/>
  <c r="Q2782" i="8"/>
  <c r="O2782" i="8"/>
  <c r="Q2781" i="8"/>
  <c r="O2781" i="8"/>
  <c r="Q2780" i="8"/>
  <c r="O2780" i="8"/>
  <c r="Q2779" i="8"/>
  <c r="O2779" i="8"/>
  <c r="Q2778" i="8"/>
  <c r="O2778" i="8"/>
  <c r="Q2777" i="8"/>
  <c r="O2777" i="8"/>
  <c r="Q2776" i="8"/>
  <c r="O2776" i="8"/>
  <c r="Q2775" i="8"/>
  <c r="O2775" i="8"/>
  <c r="Q2774" i="8"/>
  <c r="O2774" i="8"/>
  <c r="Q2773" i="8"/>
  <c r="O2773" i="8"/>
  <c r="Q2772" i="8"/>
  <c r="O2772" i="8"/>
  <c r="Q2771" i="8"/>
  <c r="O2771" i="8"/>
  <c r="Q2770" i="8"/>
  <c r="O2770" i="8"/>
  <c r="Q2769" i="8"/>
  <c r="O2769" i="8"/>
  <c r="Q2768" i="8"/>
  <c r="O2768" i="8"/>
  <c r="Q2767" i="8"/>
  <c r="O2767" i="8"/>
  <c r="Q2766" i="8"/>
  <c r="O2766" i="8"/>
  <c r="Q2765" i="8"/>
  <c r="O2765" i="8"/>
  <c r="Q2764" i="8"/>
  <c r="O2764" i="8"/>
  <c r="Q2763" i="8"/>
  <c r="O2763" i="8"/>
  <c r="Q2762" i="8"/>
  <c r="O2762" i="8"/>
  <c r="Q2761" i="8"/>
  <c r="O2761" i="8"/>
  <c r="Q2760" i="8"/>
  <c r="O2760" i="8"/>
  <c r="Q2759" i="8"/>
  <c r="O2759" i="8"/>
  <c r="Q2758" i="8"/>
  <c r="O2758" i="8"/>
  <c r="Q2757" i="8"/>
  <c r="O2757" i="8"/>
  <c r="Q2756" i="8"/>
  <c r="O2756" i="8"/>
  <c r="Q2755" i="8"/>
  <c r="O2755" i="8"/>
  <c r="Q2754" i="8"/>
  <c r="O2754" i="8"/>
  <c r="Q2753" i="8"/>
  <c r="O2753" i="8"/>
  <c r="Q2752" i="8"/>
  <c r="O2752" i="8"/>
  <c r="Q2751" i="8"/>
  <c r="O2751" i="8"/>
  <c r="Q2750" i="8"/>
  <c r="O2750" i="8"/>
  <c r="Q2749" i="8"/>
  <c r="O2749" i="8"/>
  <c r="Q2748" i="8"/>
  <c r="O2748" i="8"/>
  <c r="Q2747" i="8"/>
  <c r="O2747" i="8"/>
  <c r="Q2746" i="8"/>
  <c r="O2746" i="8"/>
  <c r="Q2745" i="8"/>
  <c r="O2745" i="8"/>
  <c r="Q2744" i="8"/>
  <c r="O2744" i="8"/>
  <c r="Q2743" i="8"/>
  <c r="O2743" i="8"/>
  <c r="Q2742" i="8"/>
  <c r="O2742" i="8"/>
  <c r="Q2741" i="8"/>
  <c r="O2741" i="8"/>
  <c r="Q2740" i="8"/>
  <c r="O2740" i="8"/>
  <c r="Q2739" i="8"/>
  <c r="O2739" i="8"/>
  <c r="Q2738" i="8"/>
  <c r="O2738" i="8"/>
  <c r="Q2737" i="8"/>
  <c r="O2737" i="8"/>
  <c r="Q2736" i="8"/>
  <c r="O2736" i="8"/>
  <c r="Q2735" i="8"/>
  <c r="O2735" i="8"/>
  <c r="Q2734" i="8"/>
  <c r="O2734" i="8"/>
  <c r="Q2733" i="8"/>
  <c r="O2733" i="8"/>
  <c r="Q2732" i="8"/>
  <c r="O2732" i="8"/>
  <c r="Q2731" i="8"/>
  <c r="O2731" i="8"/>
  <c r="Q2730" i="8"/>
  <c r="O2730" i="8"/>
  <c r="Q2729" i="8"/>
  <c r="O2729" i="8"/>
  <c r="Q2728" i="8"/>
  <c r="O2728" i="8"/>
  <c r="Q2727" i="8"/>
  <c r="O2727" i="8"/>
  <c r="Q2726" i="8"/>
  <c r="O2726" i="8"/>
  <c r="Q2725" i="8"/>
  <c r="O2725" i="8"/>
  <c r="Q2724" i="8"/>
  <c r="O2724" i="8"/>
  <c r="Q2723" i="8"/>
  <c r="O2723" i="8"/>
  <c r="Q2722" i="8"/>
  <c r="O2722" i="8"/>
  <c r="Q2721" i="8"/>
  <c r="O2721" i="8"/>
  <c r="Q2720" i="8"/>
  <c r="O2720" i="8"/>
  <c r="Q2719" i="8"/>
  <c r="O2719" i="8"/>
  <c r="Q2718" i="8"/>
  <c r="O2718" i="8"/>
  <c r="Q2717" i="8"/>
  <c r="O2717" i="8"/>
  <c r="Q2716" i="8"/>
  <c r="O2716" i="8"/>
  <c r="Q2715" i="8"/>
  <c r="O2715" i="8"/>
  <c r="Q2714" i="8"/>
  <c r="O2714" i="8"/>
  <c r="Q2713" i="8"/>
  <c r="O2713" i="8"/>
  <c r="Q2712" i="8"/>
  <c r="O2712" i="8"/>
  <c r="Q2711" i="8"/>
  <c r="O2711" i="8"/>
  <c r="Q2710" i="8"/>
  <c r="O2710" i="8"/>
  <c r="Q2709" i="8"/>
  <c r="O2709" i="8"/>
  <c r="Q2708" i="8"/>
  <c r="O2708" i="8"/>
  <c r="Q2707" i="8"/>
  <c r="O2707" i="8"/>
  <c r="Q2706" i="8"/>
  <c r="O2706" i="8"/>
  <c r="Q2705" i="8"/>
  <c r="O2705" i="8"/>
  <c r="Q2704" i="8"/>
  <c r="O2704" i="8"/>
  <c r="Q2703" i="8"/>
  <c r="O2703" i="8"/>
  <c r="Q2702" i="8"/>
  <c r="O2702" i="8"/>
  <c r="Q2701" i="8"/>
  <c r="O2701" i="8"/>
  <c r="Q2700" i="8"/>
  <c r="O2700" i="8"/>
  <c r="Q2699" i="8"/>
  <c r="O2699" i="8"/>
  <c r="Q2698" i="8"/>
  <c r="O2698" i="8"/>
  <c r="Q2697" i="8"/>
  <c r="O2697" i="8"/>
  <c r="Q2696" i="8"/>
  <c r="O2696" i="8"/>
  <c r="Q2695" i="8"/>
  <c r="O2695" i="8"/>
  <c r="Q2694" i="8"/>
  <c r="O2694" i="8"/>
  <c r="Q2693" i="8"/>
  <c r="O2693" i="8"/>
  <c r="Q2692" i="8"/>
  <c r="O2692" i="8"/>
  <c r="Q2691" i="8"/>
  <c r="O2691" i="8"/>
  <c r="Q2690" i="8"/>
  <c r="O2690" i="8"/>
  <c r="Q2689" i="8"/>
  <c r="O2689" i="8"/>
  <c r="Q2688" i="8"/>
  <c r="O2688" i="8"/>
  <c r="Q2687" i="8"/>
  <c r="O2687" i="8"/>
  <c r="Q2686" i="8"/>
  <c r="O2686" i="8"/>
  <c r="Q2685" i="8"/>
  <c r="O2685" i="8"/>
  <c r="Q2684" i="8"/>
  <c r="O2684" i="8"/>
  <c r="Q2683" i="8"/>
  <c r="O2683" i="8"/>
  <c r="Q2682" i="8"/>
  <c r="O2682" i="8"/>
  <c r="Q2681" i="8"/>
  <c r="O2681" i="8"/>
  <c r="Q2680" i="8"/>
  <c r="O2680" i="8"/>
  <c r="Q2679" i="8"/>
  <c r="O2679" i="8"/>
  <c r="Q2678" i="8"/>
  <c r="O2678" i="8"/>
  <c r="Q2677" i="8"/>
  <c r="O2677" i="8"/>
  <c r="Q2676" i="8"/>
  <c r="O2676" i="8"/>
  <c r="Q2675" i="8"/>
  <c r="O2675" i="8"/>
  <c r="Q2674" i="8"/>
  <c r="O2674" i="8"/>
  <c r="Q2673" i="8"/>
  <c r="O2673" i="8"/>
  <c r="Q2672" i="8"/>
  <c r="O2672" i="8"/>
  <c r="Q2671" i="8"/>
  <c r="O2671" i="8"/>
  <c r="Q2670" i="8"/>
  <c r="O2670" i="8"/>
  <c r="Q2669" i="8"/>
  <c r="O2669" i="8"/>
  <c r="Q2668" i="8"/>
  <c r="O2668" i="8"/>
  <c r="Q2667" i="8"/>
  <c r="O2667" i="8"/>
  <c r="Q2666" i="8"/>
  <c r="O2666" i="8"/>
  <c r="Q2665" i="8"/>
  <c r="O2665" i="8"/>
  <c r="Q2664" i="8"/>
  <c r="O2664" i="8"/>
  <c r="Q2663" i="8"/>
  <c r="O2663" i="8"/>
  <c r="Q2662" i="8"/>
  <c r="O2662" i="8"/>
  <c r="Q2661" i="8"/>
  <c r="O2661" i="8"/>
  <c r="Q2660" i="8"/>
  <c r="O2660" i="8"/>
  <c r="Q2659" i="8"/>
  <c r="O2659" i="8"/>
  <c r="Q2658" i="8"/>
  <c r="O2658" i="8"/>
  <c r="Q2657" i="8"/>
  <c r="O2657" i="8"/>
  <c r="Q2656" i="8"/>
  <c r="O2656" i="8"/>
  <c r="Q2655" i="8"/>
  <c r="O2655" i="8"/>
  <c r="Q2654" i="8"/>
  <c r="O2654" i="8"/>
  <c r="Q2653" i="8"/>
  <c r="O2653" i="8"/>
  <c r="Q2652" i="8"/>
  <c r="O2652" i="8"/>
  <c r="Q2651" i="8"/>
  <c r="O2651" i="8"/>
  <c r="Q2650" i="8"/>
  <c r="O2650" i="8"/>
  <c r="Q2649" i="8"/>
  <c r="O2649" i="8"/>
  <c r="Q2648" i="8"/>
  <c r="O2648" i="8"/>
  <c r="Q2647" i="8"/>
  <c r="O2647" i="8"/>
  <c r="Q2646" i="8"/>
  <c r="O2646" i="8"/>
  <c r="Q2645" i="8"/>
  <c r="O2645" i="8"/>
  <c r="Q2644" i="8"/>
  <c r="O2644" i="8"/>
  <c r="Q2643" i="8"/>
  <c r="O2643" i="8"/>
  <c r="Q2642" i="8"/>
  <c r="O2642" i="8"/>
  <c r="Q2641" i="8"/>
  <c r="O2641" i="8"/>
  <c r="Q2640" i="8"/>
  <c r="O2640" i="8"/>
  <c r="Q2639" i="8"/>
  <c r="O2639" i="8"/>
  <c r="Q2638" i="8"/>
  <c r="O2638" i="8"/>
  <c r="Q2637" i="8"/>
  <c r="O2637" i="8"/>
  <c r="Q2636" i="8"/>
  <c r="O2636" i="8"/>
  <c r="Q2635" i="8"/>
  <c r="O2635" i="8"/>
  <c r="Q2634" i="8"/>
  <c r="O2634" i="8"/>
  <c r="Q2633" i="8"/>
  <c r="O2633" i="8"/>
  <c r="Q2632" i="8"/>
  <c r="O2632" i="8"/>
  <c r="Q2631" i="8"/>
  <c r="O2631" i="8"/>
  <c r="Q2630" i="8"/>
  <c r="O2630" i="8"/>
  <c r="Q2629" i="8"/>
  <c r="O2629" i="8"/>
  <c r="Q2628" i="8"/>
  <c r="O2628" i="8"/>
  <c r="Q2627" i="8"/>
  <c r="O2627" i="8"/>
  <c r="Q2626" i="8"/>
  <c r="O2626" i="8"/>
  <c r="Q2625" i="8"/>
  <c r="O2625" i="8"/>
  <c r="Q2624" i="8"/>
  <c r="O2624" i="8"/>
  <c r="Q2623" i="8"/>
  <c r="O2623" i="8"/>
  <c r="Q2622" i="8"/>
  <c r="O2622" i="8"/>
  <c r="Q2621" i="8"/>
  <c r="O2621" i="8"/>
  <c r="Q2620" i="8"/>
  <c r="O2620" i="8"/>
  <c r="Q2619" i="8"/>
  <c r="O2619" i="8"/>
  <c r="Q2618" i="8"/>
  <c r="O2618" i="8"/>
  <c r="Q2617" i="8"/>
  <c r="O2617" i="8"/>
  <c r="Q2616" i="8"/>
  <c r="O2616" i="8"/>
  <c r="Q2615" i="8"/>
  <c r="O2615" i="8"/>
  <c r="Q2614" i="8"/>
  <c r="O2614" i="8"/>
  <c r="Q2613" i="8"/>
  <c r="O2613" i="8"/>
  <c r="Q2612" i="8"/>
  <c r="O2612" i="8"/>
  <c r="Q2611" i="8"/>
  <c r="O2611" i="8"/>
  <c r="Q2610" i="8"/>
  <c r="O2610" i="8"/>
  <c r="Q2609" i="8"/>
  <c r="O2609" i="8"/>
  <c r="Q2608" i="8"/>
  <c r="O2608" i="8"/>
  <c r="Q2607" i="8"/>
  <c r="O2607" i="8"/>
  <c r="Q2606" i="8"/>
  <c r="O2606" i="8"/>
  <c r="Q2605" i="8"/>
  <c r="O2605" i="8"/>
  <c r="Q2604" i="8"/>
  <c r="O2604" i="8"/>
  <c r="Q2603" i="8"/>
  <c r="O2603" i="8"/>
  <c r="Q2602" i="8"/>
  <c r="O2602" i="8"/>
  <c r="Q2601" i="8"/>
  <c r="O2601" i="8"/>
  <c r="Q2600" i="8"/>
  <c r="O2600" i="8"/>
  <c r="Q2599" i="8"/>
  <c r="O2599" i="8"/>
  <c r="Q2598" i="8"/>
  <c r="O2598" i="8"/>
  <c r="Q2597" i="8"/>
  <c r="O2597" i="8"/>
  <c r="Q2596" i="8"/>
  <c r="O2596" i="8"/>
  <c r="Q2595" i="8"/>
  <c r="O2595" i="8"/>
  <c r="Q2594" i="8"/>
  <c r="O2594" i="8"/>
  <c r="Q2593" i="8"/>
  <c r="O2593" i="8"/>
  <c r="Q2592" i="8"/>
  <c r="O2592" i="8"/>
  <c r="Q2591" i="8"/>
  <c r="O2591" i="8"/>
  <c r="Q2590" i="8"/>
  <c r="O2590" i="8"/>
  <c r="Q2589" i="8"/>
  <c r="O2589" i="8"/>
  <c r="Q2588" i="8"/>
  <c r="O2588" i="8"/>
  <c r="Q2587" i="8"/>
  <c r="O2587" i="8"/>
  <c r="Q2586" i="8"/>
  <c r="O2586" i="8"/>
  <c r="Q2585" i="8"/>
  <c r="O2585" i="8"/>
  <c r="Q2584" i="8"/>
  <c r="O2584" i="8"/>
  <c r="Q2583" i="8"/>
  <c r="O2583" i="8"/>
  <c r="Q2582" i="8"/>
  <c r="O2582" i="8"/>
  <c r="Q2581" i="8"/>
  <c r="O2581" i="8"/>
  <c r="Q2580" i="8"/>
  <c r="O2580" i="8"/>
  <c r="Q2579" i="8"/>
  <c r="O2579" i="8"/>
  <c r="Q2578" i="8"/>
  <c r="O2578" i="8"/>
  <c r="Q2577" i="8"/>
  <c r="O2577" i="8"/>
  <c r="Q2576" i="8"/>
  <c r="O2576" i="8"/>
  <c r="Q2575" i="8"/>
  <c r="O2575" i="8"/>
  <c r="Q2574" i="8"/>
  <c r="O2574" i="8"/>
  <c r="Q2573" i="8"/>
  <c r="O2573" i="8"/>
  <c r="Q2572" i="8"/>
  <c r="O2572" i="8"/>
  <c r="Q2571" i="8"/>
  <c r="O2571" i="8"/>
  <c r="Q2570" i="8"/>
  <c r="O2570" i="8"/>
  <c r="Q2569" i="8"/>
  <c r="O2569" i="8"/>
  <c r="Q2568" i="8"/>
  <c r="O2568" i="8"/>
  <c r="Q2567" i="8"/>
  <c r="O2567" i="8"/>
  <c r="Q2566" i="8"/>
  <c r="O2566" i="8"/>
  <c r="Q2565" i="8"/>
  <c r="O2565" i="8"/>
  <c r="Q2564" i="8"/>
  <c r="O2564" i="8"/>
  <c r="Q2563" i="8"/>
  <c r="O2563" i="8"/>
  <c r="Q2562" i="8"/>
  <c r="O2562" i="8"/>
  <c r="Q2561" i="8"/>
  <c r="O2561" i="8"/>
  <c r="Q2560" i="8"/>
  <c r="O2560" i="8"/>
  <c r="Q2559" i="8"/>
  <c r="O2559" i="8"/>
  <c r="Q2558" i="8"/>
  <c r="O2558" i="8"/>
  <c r="Q2557" i="8"/>
  <c r="O2557" i="8"/>
  <c r="Q2556" i="8"/>
  <c r="O2556" i="8"/>
  <c r="Q2555" i="8"/>
  <c r="O2555" i="8"/>
  <c r="Q2554" i="8"/>
  <c r="O2554" i="8"/>
  <c r="Q2553" i="8"/>
  <c r="O2553" i="8"/>
  <c r="Q2552" i="8"/>
  <c r="O2552" i="8"/>
  <c r="Q2551" i="8"/>
  <c r="O2551" i="8"/>
  <c r="Q2550" i="8"/>
  <c r="O2550" i="8"/>
  <c r="Q2549" i="8"/>
  <c r="O2549" i="8"/>
  <c r="Q2548" i="8"/>
  <c r="O2548" i="8"/>
  <c r="Q2547" i="8"/>
  <c r="O2547" i="8"/>
  <c r="Q2546" i="8"/>
  <c r="O2546" i="8"/>
  <c r="Q2545" i="8"/>
  <c r="O2545" i="8"/>
  <c r="Q2544" i="8"/>
  <c r="O2544" i="8"/>
  <c r="Q2543" i="8"/>
  <c r="O2543" i="8"/>
  <c r="Q2542" i="8"/>
  <c r="O2542" i="8"/>
  <c r="Q2541" i="8"/>
  <c r="O2541" i="8"/>
  <c r="Q2540" i="8"/>
  <c r="O2540" i="8"/>
  <c r="Q2539" i="8"/>
  <c r="O2539" i="8"/>
  <c r="Q2538" i="8"/>
  <c r="O2538" i="8"/>
  <c r="Q2537" i="8"/>
  <c r="O2537" i="8"/>
  <c r="Q2536" i="8"/>
  <c r="O2536" i="8"/>
  <c r="Q2535" i="8"/>
  <c r="O2535" i="8"/>
  <c r="Q2534" i="8"/>
  <c r="O2534" i="8"/>
  <c r="Q2533" i="8"/>
  <c r="O2533" i="8"/>
  <c r="Q2532" i="8"/>
  <c r="O2532" i="8"/>
  <c r="Q2531" i="8"/>
  <c r="O2531" i="8"/>
  <c r="Q2530" i="8"/>
  <c r="O2530" i="8"/>
  <c r="Q2529" i="8"/>
  <c r="O2529" i="8"/>
  <c r="Q2528" i="8"/>
  <c r="O2528" i="8"/>
  <c r="Q2527" i="8"/>
  <c r="O2527" i="8"/>
  <c r="Q2526" i="8"/>
  <c r="O2526" i="8"/>
  <c r="Q2525" i="8"/>
  <c r="O2525" i="8"/>
  <c r="Q2524" i="8"/>
  <c r="O2524" i="8"/>
  <c r="Q2523" i="8"/>
  <c r="O2523" i="8"/>
  <c r="Q2522" i="8"/>
  <c r="O2522" i="8"/>
  <c r="Q2521" i="8"/>
  <c r="O2521" i="8"/>
  <c r="Q2520" i="8"/>
  <c r="O2520" i="8"/>
  <c r="Q2519" i="8"/>
  <c r="O2519" i="8"/>
  <c r="Q2518" i="8"/>
  <c r="O2518" i="8"/>
  <c r="Q2517" i="8"/>
  <c r="O2517" i="8"/>
  <c r="Q2516" i="8"/>
  <c r="O2516" i="8"/>
  <c r="Q2515" i="8"/>
  <c r="O2515" i="8"/>
  <c r="Q2514" i="8"/>
  <c r="O2514" i="8"/>
  <c r="Q2513" i="8"/>
  <c r="O2513" i="8"/>
  <c r="Q2512" i="8"/>
  <c r="O2512" i="8"/>
  <c r="Q2511" i="8"/>
  <c r="O2511" i="8"/>
  <c r="Q2510" i="8"/>
  <c r="O2510" i="8"/>
  <c r="Q2509" i="8"/>
  <c r="O2509" i="8"/>
  <c r="Q2508" i="8"/>
  <c r="O2508" i="8"/>
  <c r="Q2507" i="8"/>
  <c r="O2507" i="8"/>
  <c r="Q2506" i="8"/>
  <c r="O2506" i="8"/>
  <c r="Q2505" i="8"/>
  <c r="O2505" i="8"/>
  <c r="Q2504" i="8"/>
  <c r="O2504" i="8"/>
  <c r="Q2503" i="8"/>
  <c r="O2503" i="8"/>
  <c r="Q2502" i="8"/>
  <c r="O2502" i="8"/>
  <c r="Q2501" i="8"/>
  <c r="O2501" i="8"/>
  <c r="Q2500" i="8"/>
  <c r="O2500" i="8"/>
  <c r="Q2499" i="8"/>
  <c r="O2499" i="8"/>
  <c r="Q2498" i="8"/>
  <c r="O2498" i="8"/>
  <c r="Q2497" i="8"/>
  <c r="O2497" i="8"/>
  <c r="Q2496" i="8"/>
  <c r="O2496" i="8"/>
  <c r="Q2495" i="8"/>
  <c r="O2495" i="8"/>
  <c r="Q2494" i="8"/>
  <c r="O2494" i="8"/>
  <c r="Q2493" i="8"/>
  <c r="O2493" i="8"/>
  <c r="Q2492" i="8"/>
  <c r="O2492" i="8"/>
  <c r="Q2491" i="8"/>
  <c r="O2491" i="8"/>
  <c r="Q2490" i="8"/>
  <c r="O2490" i="8"/>
  <c r="Q2489" i="8"/>
  <c r="O2489" i="8"/>
  <c r="Q2488" i="8"/>
  <c r="O2488" i="8"/>
  <c r="Q2487" i="8"/>
  <c r="O2487" i="8"/>
  <c r="Q2486" i="8"/>
  <c r="O2486" i="8"/>
  <c r="Q2485" i="8"/>
  <c r="O2485" i="8"/>
  <c r="Q2484" i="8"/>
  <c r="O2484" i="8"/>
  <c r="Q2483" i="8"/>
  <c r="O2483" i="8"/>
  <c r="Q2482" i="8"/>
  <c r="O2482" i="8"/>
  <c r="Q2481" i="8"/>
  <c r="O2481" i="8"/>
  <c r="Q2480" i="8"/>
  <c r="O2480" i="8"/>
  <c r="Q2479" i="8"/>
  <c r="O2479" i="8"/>
  <c r="Q2478" i="8"/>
  <c r="O2478" i="8"/>
  <c r="Q2477" i="8"/>
  <c r="O2477" i="8"/>
  <c r="Q2476" i="8"/>
  <c r="O2476" i="8"/>
  <c r="Q2475" i="8"/>
  <c r="O2475" i="8"/>
  <c r="Q2474" i="8"/>
  <c r="O2474" i="8"/>
  <c r="Q2473" i="8"/>
  <c r="O2473" i="8"/>
  <c r="Q2472" i="8"/>
  <c r="O2472" i="8"/>
  <c r="Q2471" i="8"/>
  <c r="O2471" i="8"/>
  <c r="Q2470" i="8"/>
  <c r="O2470" i="8"/>
  <c r="Q2469" i="8"/>
  <c r="O2469" i="8"/>
  <c r="Q2468" i="8"/>
  <c r="O2468" i="8"/>
  <c r="Q2467" i="8"/>
  <c r="O2467" i="8"/>
  <c r="Q2466" i="8"/>
  <c r="O2466" i="8"/>
  <c r="Q2465" i="8"/>
  <c r="O2465" i="8"/>
  <c r="Q2464" i="8"/>
  <c r="O2464" i="8"/>
  <c r="Q2463" i="8"/>
  <c r="O2463" i="8"/>
  <c r="Q2462" i="8"/>
  <c r="O2462" i="8"/>
  <c r="Q2461" i="8"/>
  <c r="O2461" i="8"/>
  <c r="Q2460" i="8"/>
  <c r="O2460" i="8"/>
  <c r="Q2459" i="8"/>
  <c r="O2459" i="8"/>
  <c r="Q2458" i="8"/>
  <c r="O2458" i="8"/>
  <c r="Q2457" i="8"/>
  <c r="O2457" i="8"/>
  <c r="Q2456" i="8"/>
  <c r="O2456" i="8"/>
  <c r="Q2455" i="8"/>
  <c r="O2455" i="8"/>
  <c r="Q2454" i="8"/>
  <c r="O2454" i="8"/>
  <c r="Q2453" i="8"/>
  <c r="O2453" i="8"/>
  <c r="Q2452" i="8"/>
  <c r="O2452" i="8"/>
  <c r="Q2451" i="8"/>
  <c r="O2451" i="8"/>
  <c r="Q2450" i="8"/>
  <c r="O2450" i="8"/>
  <c r="Q2449" i="8"/>
  <c r="O2449" i="8"/>
  <c r="Q2448" i="8"/>
  <c r="O2448" i="8"/>
  <c r="Q2447" i="8"/>
  <c r="O2447" i="8"/>
  <c r="Q2446" i="8"/>
  <c r="O2446" i="8"/>
  <c r="Q2445" i="8"/>
  <c r="O2445" i="8"/>
  <c r="Q2444" i="8"/>
  <c r="O2444" i="8"/>
  <c r="Q2443" i="8"/>
  <c r="O2443" i="8"/>
  <c r="Q2442" i="8"/>
  <c r="O2442" i="8"/>
  <c r="Q2441" i="8"/>
  <c r="O2441" i="8"/>
  <c r="Q2440" i="8"/>
  <c r="O2440" i="8"/>
  <c r="Q2439" i="8"/>
  <c r="O2439" i="8"/>
  <c r="Q2438" i="8"/>
  <c r="O2438" i="8"/>
  <c r="Q2437" i="8"/>
  <c r="O2437" i="8"/>
  <c r="Q2436" i="8"/>
  <c r="O2436" i="8"/>
  <c r="Q2435" i="8"/>
  <c r="O2435" i="8"/>
  <c r="Q2434" i="8"/>
  <c r="O2434" i="8"/>
  <c r="Q2433" i="8"/>
  <c r="O2433" i="8"/>
  <c r="Q2432" i="8"/>
  <c r="O2432" i="8"/>
  <c r="Q2431" i="8"/>
  <c r="O2431" i="8"/>
  <c r="Q2430" i="8"/>
  <c r="O2430" i="8"/>
  <c r="Q2429" i="8"/>
  <c r="O2429" i="8"/>
  <c r="Q2428" i="8"/>
  <c r="O2428" i="8"/>
  <c r="Q2427" i="8"/>
  <c r="O2427" i="8"/>
  <c r="Q2426" i="8"/>
  <c r="O2426" i="8"/>
  <c r="Q2425" i="8"/>
  <c r="O2425" i="8"/>
  <c r="Q2424" i="8"/>
  <c r="O2424" i="8"/>
  <c r="Q2423" i="8"/>
  <c r="O2423" i="8"/>
  <c r="Q2422" i="8"/>
  <c r="O2422" i="8"/>
  <c r="Q2421" i="8"/>
  <c r="O2421" i="8"/>
  <c r="Q2420" i="8"/>
  <c r="O2420" i="8"/>
  <c r="Q2419" i="8"/>
  <c r="O2419" i="8"/>
  <c r="Q2418" i="8"/>
  <c r="O2418" i="8"/>
  <c r="Q2417" i="8"/>
  <c r="O2417" i="8"/>
  <c r="Q2416" i="8"/>
  <c r="O2416" i="8"/>
  <c r="Q2415" i="8"/>
  <c r="O2415" i="8"/>
  <c r="Q2414" i="8"/>
  <c r="O2414" i="8"/>
  <c r="Q2413" i="8"/>
  <c r="O2413" i="8"/>
  <c r="Q2412" i="8"/>
  <c r="O2412" i="8"/>
  <c r="Q2411" i="8"/>
  <c r="O2411" i="8"/>
  <c r="Q2410" i="8"/>
  <c r="O2410" i="8"/>
  <c r="Q2409" i="8"/>
  <c r="O2409" i="8"/>
  <c r="Q2408" i="8"/>
  <c r="O2408" i="8"/>
  <c r="Q2407" i="8"/>
  <c r="O2407" i="8"/>
  <c r="Q2406" i="8"/>
  <c r="O2406" i="8"/>
  <c r="Q2405" i="8"/>
  <c r="O2405" i="8"/>
  <c r="Q2404" i="8"/>
  <c r="O2404" i="8"/>
  <c r="Q2403" i="8"/>
  <c r="O2403" i="8"/>
  <c r="Q2402" i="8"/>
  <c r="O2402" i="8"/>
  <c r="Q2401" i="8"/>
  <c r="O2401" i="8"/>
  <c r="Q2400" i="8"/>
  <c r="O2400" i="8"/>
  <c r="Q2399" i="8"/>
  <c r="O2399" i="8"/>
  <c r="Q2398" i="8"/>
  <c r="O2398" i="8"/>
  <c r="Q2397" i="8"/>
  <c r="O2397" i="8"/>
  <c r="Q2396" i="8"/>
  <c r="O2396" i="8"/>
  <c r="Q2395" i="8"/>
  <c r="O2395" i="8"/>
  <c r="Q2394" i="8"/>
  <c r="O2394" i="8"/>
  <c r="Q2393" i="8"/>
  <c r="O2393" i="8"/>
  <c r="Q2392" i="8"/>
  <c r="O2392" i="8"/>
  <c r="Q2391" i="8"/>
  <c r="O2391" i="8"/>
  <c r="Q2390" i="8"/>
  <c r="O2390" i="8"/>
  <c r="Q2389" i="8"/>
  <c r="O2389" i="8"/>
  <c r="Q2388" i="8"/>
  <c r="O2388" i="8"/>
  <c r="Q2387" i="8"/>
  <c r="O2387" i="8"/>
  <c r="Q2386" i="8"/>
  <c r="O2386" i="8"/>
  <c r="Q2385" i="8"/>
  <c r="O2385" i="8"/>
  <c r="Q2384" i="8"/>
  <c r="O2384" i="8"/>
  <c r="Q2383" i="8"/>
  <c r="O2383" i="8"/>
  <c r="Q2382" i="8"/>
  <c r="O2382" i="8"/>
  <c r="Q2381" i="8"/>
  <c r="O2381" i="8"/>
  <c r="Q2380" i="8"/>
  <c r="O2380" i="8"/>
  <c r="Q2379" i="8"/>
  <c r="O2379" i="8"/>
  <c r="Q2378" i="8"/>
  <c r="O2378" i="8"/>
  <c r="Q2377" i="8"/>
  <c r="O2377" i="8"/>
  <c r="Q2376" i="8"/>
  <c r="O2376" i="8"/>
  <c r="Q2375" i="8"/>
  <c r="O2375" i="8"/>
  <c r="Q2374" i="8"/>
  <c r="O2374" i="8"/>
  <c r="Q2373" i="8"/>
  <c r="O2373" i="8"/>
  <c r="Q2372" i="8"/>
  <c r="O2372" i="8"/>
  <c r="Q2371" i="8"/>
  <c r="O2371" i="8"/>
  <c r="Q2370" i="8"/>
  <c r="O2370" i="8"/>
  <c r="Q2369" i="8"/>
  <c r="O2369" i="8"/>
  <c r="Q2368" i="8"/>
  <c r="O2368" i="8"/>
  <c r="Q2367" i="8"/>
  <c r="O2367" i="8"/>
  <c r="Q2366" i="8"/>
  <c r="O2366" i="8"/>
  <c r="Q2365" i="8"/>
  <c r="O2365" i="8"/>
  <c r="Q2364" i="8"/>
  <c r="O2364" i="8"/>
  <c r="Q2363" i="8"/>
  <c r="O2363" i="8"/>
  <c r="Q2362" i="8"/>
  <c r="O2362" i="8"/>
  <c r="Q2361" i="8"/>
  <c r="O2361" i="8"/>
  <c r="Q2360" i="8"/>
  <c r="O2360" i="8"/>
  <c r="Q2359" i="8"/>
  <c r="O2359" i="8"/>
  <c r="Q2358" i="8"/>
  <c r="O2358" i="8"/>
  <c r="Q2357" i="8"/>
  <c r="O2357" i="8"/>
  <c r="Q2356" i="8"/>
  <c r="O2356" i="8"/>
  <c r="Q2355" i="8"/>
  <c r="O2355" i="8"/>
  <c r="Q2354" i="8"/>
  <c r="O2354" i="8"/>
  <c r="Q2353" i="8"/>
  <c r="O2353" i="8"/>
  <c r="Q2352" i="8"/>
  <c r="O2352" i="8"/>
  <c r="Q2351" i="8"/>
  <c r="O2351" i="8"/>
  <c r="Q2350" i="8"/>
  <c r="O2350" i="8"/>
  <c r="Q2349" i="8"/>
  <c r="O2349" i="8"/>
  <c r="Q2348" i="8"/>
  <c r="O2348" i="8"/>
  <c r="Q2347" i="8"/>
  <c r="O2347" i="8"/>
  <c r="Q2346" i="8"/>
  <c r="O2346" i="8"/>
  <c r="Q2345" i="8"/>
  <c r="O2345" i="8"/>
  <c r="Q2344" i="8"/>
  <c r="O2344" i="8"/>
  <c r="Q2343" i="8"/>
  <c r="O2343" i="8"/>
  <c r="Q2342" i="8"/>
  <c r="O2342" i="8"/>
  <c r="Q2341" i="8"/>
  <c r="O2341" i="8"/>
  <c r="Q2340" i="8"/>
  <c r="O2340" i="8"/>
  <c r="Q2339" i="8"/>
  <c r="O2339" i="8"/>
  <c r="Q2338" i="8"/>
  <c r="O2338" i="8"/>
  <c r="Q2337" i="8"/>
  <c r="O2337" i="8"/>
  <c r="Q2336" i="8"/>
  <c r="O2336" i="8"/>
  <c r="Q2335" i="8"/>
  <c r="O2335" i="8"/>
  <c r="Q2334" i="8"/>
  <c r="O2334" i="8"/>
  <c r="Q2333" i="8"/>
  <c r="O2333" i="8"/>
  <c r="Q2332" i="8"/>
  <c r="O2332" i="8"/>
  <c r="Q2331" i="8"/>
  <c r="O2331" i="8"/>
  <c r="Q2330" i="8"/>
  <c r="O2330" i="8"/>
  <c r="Q2329" i="8"/>
  <c r="O2329" i="8"/>
  <c r="Q2328" i="8"/>
  <c r="O2328" i="8"/>
  <c r="Q2327" i="8"/>
  <c r="O2327" i="8"/>
  <c r="Q2326" i="8"/>
  <c r="O2326" i="8"/>
  <c r="Q2325" i="8"/>
  <c r="O2325" i="8"/>
  <c r="Q2324" i="8"/>
  <c r="O2324" i="8"/>
  <c r="Q2323" i="8"/>
  <c r="O2323" i="8"/>
  <c r="Q2322" i="8"/>
  <c r="O2322" i="8"/>
  <c r="Q2321" i="8"/>
  <c r="O2321" i="8"/>
  <c r="Q2320" i="8"/>
  <c r="O2320" i="8"/>
  <c r="Q2319" i="8"/>
  <c r="O2319" i="8"/>
  <c r="Q2318" i="8"/>
  <c r="O2318" i="8"/>
  <c r="Q2317" i="8"/>
  <c r="O2317" i="8"/>
  <c r="Q2316" i="8"/>
  <c r="O2316" i="8"/>
  <c r="Q2315" i="8"/>
  <c r="O2315" i="8"/>
  <c r="Q2314" i="8"/>
  <c r="O2314" i="8"/>
  <c r="Q2313" i="8"/>
  <c r="O2313" i="8"/>
  <c r="Q2312" i="8"/>
  <c r="O2312" i="8"/>
  <c r="Q2311" i="8"/>
  <c r="O2311" i="8"/>
  <c r="Q2310" i="8"/>
  <c r="O2310" i="8"/>
  <c r="Q2309" i="8"/>
  <c r="O2309" i="8"/>
  <c r="Q2308" i="8"/>
  <c r="O2308" i="8"/>
  <c r="Q2307" i="8"/>
  <c r="O2307" i="8"/>
  <c r="Q2306" i="8"/>
  <c r="O2306" i="8"/>
  <c r="Q2305" i="8"/>
  <c r="O2305" i="8"/>
  <c r="Q2304" i="8"/>
  <c r="O2304" i="8"/>
  <c r="Q2303" i="8"/>
  <c r="O2303" i="8"/>
  <c r="Q2302" i="8"/>
  <c r="O2302" i="8"/>
  <c r="Q2301" i="8"/>
  <c r="O2301" i="8"/>
  <c r="Q2300" i="8"/>
  <c r="O2300" i="8"/>
  <c r="Q2299" i="8"/>
  <c r="O2299" i="8"/>
  <c r="Q2298" i="8"/>
  <c r="O2298" i="8"/>
  <c r="Q2297" i="8"/>
  <c r="O2297" i="8"/>
  <c r="Q2296" i="8"/>
  <c r="O2296" i="8"/>
  <c r="Q2295" i="8"/>
  <c r="O2295" i="8"/>
  <c r="Q2294" i="8"/>
  <c r="O2294" i="8"/>
  <c r="Q2293" i="8"/>
  <c r="O2293" i="8"/>
  <c r="Q2292" i="8"/>
  <c r="O2292" i="8"/>
  <c r="Q2291" i="8"/>
  <c r="O2291" i="8"/>
  <c r="Q2290" i="8"/>
  <c r="O2290" i="8"/>
  <c r="Q2289" i="8"/>
  <c r="O2289" i="8"/>
  <c r="Q2288" i="8"/>
  <c r="O2288" i="8"/>
  <c r="Q2287" i="8"/>
  <c r="O2287" i="8"/>
  <c r="Q2286" i="8"/>
  <c r="O2286" i="8"/>
  <c r="Q2285" i="8"/>
  <c r="O2285" i="8"/>
  <c r="Q2284" i="8"/>
  <c r="O2284" i="8"/>
  <c r="Q2283" i="8"/>
  <c r="O2283" i="8"/>
  <c r="Q2282" i="8"/>
  <c r="O2282" i="8"/>
  <c r="Q2281" i="8"/>
  <c r="O2281" i="8"/>
  <c r="Q2280" i="8"/>
  <c r="O2280" i="8"/>
  <c r="Q2279" i="8"/>
  <c r="O2279" i="8"/>
  <c r="Q2278" i="8"/>
  <c r="O2278" i="8"/>
  <c r="Q2277" i="8"/>
  <c r="O2277" i="8"/>
  <c r="Q2276" i="8"/>
  <c r="O2276" i="8"/>
  <c r="Q2275" i="8"/>
  <c r="O2275" i="8"/>
  <c r="Q2274" i="8"/>
  <c r="O2274" i="8"/>
  <c r="Q2273" i="8"/>
  <c r="O2273" i="8"/>
  <c r="Q2272" i="8"/>
  <c r="O2272" i="8"/>
  <c r="Q2271" i="8"/>
  <c r="O2271" i="8"/>
  <c r="Q2270" i="8"/>
  <c r="O2270" i="8"/>
  <c r="Q2269" i="8"/>
  <c r="O2269" i="8"/>
  <c r="Q2268" i="8"/>
  <c r="O2268" i="8"/>
  <c r="Q2267" i="8"/>
  <c r="O2267" i="8"/>
  <c r="Q2266" i="8"/>
  <c r="O2266" i="8"/>
  <c r="Q2265" i="8"/>
  <c r="O2265" i="8"/>
  <c r="Q2264" i="8"/>
  <c r="O2264" i="8"/>
  <c r="Q2263" i="8"/>
  <c r="O2263" i="8"/>
  <c r="Q2262" i="8"/>
  <c r="O2262" i="8"/>
  <c r="Q2261" i="8"/>
  <c r="O2261" i="8"/>
  <c r="Q2260" i="8"/>
  <c r="O2260" i="8"/>
  <c r="Q2259" i="8"/>
  <c r="O2259" i="8"/>
  <c r="Q2258" i="8"/>
  <c r="O2258" i="8"/>
  <c r="Q2257" i="8"/>
  <c r="O2257" i="8"/>
  <c r="Q2256" i="8"/>
  <c r="O2256" i="8"/>
  <c r="Q2255" i="8"/>
  <c r="O2255" i="8"/>
  <c r="Q2254" i="8"/>
  <c r="O2254" i="8"/>
  <c r="Q2253" i="8"/>
  <c r="O2253" i="8"/>
  <c r="Q2252" i="8"/>
  <c r="O2252" i="8"/>
  <c r="Q2251" i="8"/>
  <c r="O2251" i="8"/>
  <c r="Q2250" i="8"/>
  <c r="O2250" i="8"/>
  <c r="Q2249" i="8"/>
  <c r="O2249" i="8"/>
  <c r="Q2248" i="8"/>
  <c r="O2248" i="8"/>
  <c r="Q2247" i="8"/>
  <c r="O2247" i="8"/>
  <c r="Q2246" i="8"/>
  <c r="O2246" i="8"/>
  <c r="Q2245" i="8"/>
  <c r="O2245" i="8"/>
  <c r="Q2244" i="8"/>
  <c r="O2244" i="8"/>
  <c r="Q2243" i="8"/>
  <c r="O2243" i="8"/>
  <c r="Q2242" i="8"/>
  <c r="O2242" i="8"/>
  <c r="Q2241" i="8"/>
  <c r="O2241" i="8"/>
  <c r="Q2240" i="8"/>
  <c r="O2240" i="8"/>
  <c r="Q2239" i="8"/>
  <c r="O2239" i="8"/>
  <c r="Q2238" i="8"/>
  <c r="O2238" i="8"/>
  <c r="Q2237" i="8"/>
  <c r="O2237" i="8"/>
  <c r="Q2236" i="8"/>
  <c r="O2236" i="8"/>
  <c r="Q2235" i="8"/>
  <c r="O2235" i="8"/>
  <c r="Q2234" i="8"/>
  <c r="O2234" i="8"/>
  <c r="Q2233" i="8"/>
  <c r="O2233" i="8"/>
  <c r="Q2232" i="8"/>
  <c r="O2232" i="8"/>
  <c r="Q2231" i="8"/>
  <c r="O2231" i="8"/>
  <c r="Q2230" i="8"/>
  <c r="O2230" i="8"/>
  <c r="Q2229" i="8"/>
  <c r="O2229" i="8"/>
  <c r="Q2228" i="8"/>
  <c r="O2228" i="8"/>
  <c r="Q2227" i="8"/>
  <c r="O2227" i="8"/>
  <c r="Q2226" i="8"/>
  <c r="O2226" i="8"/>
  <c r="Q2225" i="8"/>
  <c r="O2225" i="8"/>
  <c r="Q2224" i="8"/>
  <c r="O2224" i="8"/>
  <c r="Q2223" i="8"/>
  <c r="O2223" i="8"/>
  <c r="Q2222" i="8"/>
  <c r="O2222" i="8"/>
  <c r="Q2221" i="8"/>
  <c r="O2221" i="8"/>
  <c r="Q2220" i="8"/>
  <c r="O2220" i="8"/>
  <c r="Q2219" i="8"/>
  <c r="O2219" i="8"/>
  <c r="Q2218" i="8"/>
  <c r="O2218" i="8"/>
  <c r="Q2217" i="8"/>
  <c r="O2217" i="8"/>
  <c r="Q2216" i="8"/>
  <c r="O2216" i="8"/>
  <c r="Q2215" i="8"/>
  <c r="O2215" i="8"/>
  <c r="Q2214" i="8"/>
  <c r="O2214" i="8"/>
  <c r="Q2213" i="8"/>
  <c r="O2213" i="8"/>
  <c r="Q2212" i="8"/>
  <c r="O2212" i="8"/>
  <c r="Q2211" i="8"/>
  <c r="O2211" i="8"/>
  <c r="Q2210" i="8"/>
  <c r="O2210" i="8"/>
  <c r="Q2209" i="8"/>
  <c r="O2209" i="8"/>
  <c r="Q2208" i="8"/>
  <c r="O2208" i="8"/>
  <c r="Q2207" i="8"/>
  <c r="O2207" i="8"/>
  <c r="Q2206" i="8"/>
  <c r="O2206" i="8"/>
  <c r="Q2205" i="8"/>
  <c r="O2205" i="8"/>
  <c r="Q2204" i="8"/>
  <c r="O2204" i="8"/>
  <c r="Q2203" i="8"/>
  <c r="O2203" i="8"/>
  <c r="Q2202" i="8"/>
  <c r="O2202" i="8"/>
  <c r="Q2201" i="8"/>
  <c r="O2201" i="8"/>
  <c r="Q2200" i="8"/>
  <c r="O2200" i="8"/>
  <c r="Q2199" i="8"/>
  <c r="O2199" i="8"/>
  <c r="Q2198" i="8"/>
  <c r="O2198" i="8"/>
  <c r="Q2197" i="8"/>
  <c r="O2197" i="8"/>
  <c r="Q2196" i="8"/>
  <c r="O2196" i="8"/>
  <c r="Q2195" i="8"/>
  <c r="O2195" i="8"/>
  <c r="Q2194" i="8"/>
  <c r="O2194" i="8"/>
  <c r="Q2193" i="8"/>
  <c r="O2193" i="8"/>
  <c r="Q2192" i="8"/>
  <c r="O2192" i="8"/>
  <c r="Q2191" i="8"/>
  <c r="O2191" i="8"/>
  <c r="Q2190" i="8"/>
  <c r="O2190" i="8"/>
  <c r="Q2189" i="8"/>
  <c r="O2189" i="8"/>
  <c r="Q2188" i="8"/>
  <c r="O2188" i="8"/>
  <c r="Q2187" i="8"/>
  <c r="O2187" i="8"/>
  <c r="Q2186" i="8"/>
  <c r="O2186" i="8"/>
  <c r="Q2185" i="8"/>
  <c r="O2185" i="8"/>
  <c r="Q2184" i="8"/>
  <c r="O2184" i="8"/>
  <c r="Q2183" i="8"/>
  <c r="O2183" i="8"/>
  <c r="Q2182" i="8"/>
  <c r="O2182" i="8"/>
  <c r="Q2181" i="8"/>
  <c r="O2181" i="8"/>
  <c r="Q2180" i="8"/>
  <c r="O2180" i="8"/>
  <c r="Q2179" i="8"/>
  <c r="O2179" i="8"/>
  <c r="Q2178" i="8"/>
  <c r="O2178" i="8"/>
  <c r="Q2177" i="8"/>
  <c r="O2177" i="8"/>
  <c r="Q2176" i="8"/>
  <c r="O2176" i="8"/>
  <c r="Q2175" i="8"/>
  <c r="O2175" i="8"/>
  <c r="Q2174" i="8"/>
  <c r="O2174" i="8"/>
  <c r="Q2173" i="8"/>
  <c r="O2173" i="8"/>
  <c r="Q2172" i="8"/>
  <c r="O2172" i="8"/>
  <c r="Q2171" i="8"/>
  <c r="O2171" i="8"/>
  <c r="Q2170" i="8"/>
  <c r="O2170" i="8"/>
  <c r="Q2169" i="8"/>
  <c r="O2169" i="8"/>
  <c r="Q2168" i="8"/>
  <c r="O2168" i="8"/>
  <c r="Q2167" i="8"/>
  <c r="O2167" i="8"/>
  <c r="Q2166" i="8"/>
  <c r="O2166" i="8"/>
  <c r="Q2165" i="8"/>
  <c r="O2165" i="8"/>
  <c r="Q2164" i="8"/>
  <c r="O2164" i="8"/>
  <c r="Q2163" i="8"/>
  <c r="O2163" i="8"/>
  <c r="Q2162" i="8"/>
  <c r="O2162" i="8"/>
  <c r="Q2161" i="8"/>
  <c r="O2161" i="8"/>
  <c r="Q2160" i="8"/>
  <c r="O2160" i="8"/>
  <c r="Q2159" i="8"/>
  <c r="O2159" i="8"/>
  <c r="Q2158" i="8"/>
  <c r="O2158" i="8"/>
  <c r="Q2157" i="8"/>
  <c r="O2157" i="8"/>
  <c r="Q2156" i="8"/>
  <c r="O2156" i="8"/>
  <c r="Q2155" i="8"/>
  <c r="O2155" i="8"/>
  <c r="Q2154" i="8"/>
  <c r="O2154" i="8"/>
  <c r="Q2153" i="8"/>
  <c r="O2153" i="8"/>
  <c r="Q2152" i="8"/>
  <c r="O2152" i="8"/>
  <c r="Q2151" i="8"/>
  <c r="O2151" i="8"/>
  <c r="Q2150" i="8"/>
  <c r="O2150" i="8"/>
  <c r="Q2149" i="8"/>
  <c r="O2149" i="8"/>
  <c r="Q2148" i="8"/>
  <c r="O2148" i="8"/>
  <c r="Q2147" i="8"/>
  <c r="O2147" i="8"/>
  <c r="Q2146" i="8"/>
  <c r="O2146" i="8"/>
  <c r="Q2145" i="8"/>
  <c r="O2145" i="8"/>
  <c r="Q2144" i="8"/>
  <c r="O2144" i="8"/>
  <c r="Q2143" i="8"/>
  <c r="O2143" i="8"/>
  <c r="Q2142" i="8"/>
  <c r="O2142" i="8"/>
  <c r="Q2141" i="8"/>
  <c r="O2141" i="8"/>
  <c r="Q2140" i="8"/>
  <c r="O2140" i="8"/>
  <c r="Q2139" i="8"/>
  <c r="O2139" i="8"/>
  <c r="Q2138" i="8"/>
  <c r="O2138" i="8"/>
  <c r="Q2137" i="8"/>
  <c r="O2137" i="8"/>
  <c r="Q2136" i="8"/>
  <c r="O2136" i="8"/>
  <c r="Q2135" i="8"/>
  <c r="O2135" i="8"/>
  <c r="Q2134" i="8"/>
  <c r="O2134" i="8"/>
  <c r="Q2133" i="8"/>
  <c r="O2133" i="8"/>
  <c r="Q2132" i="8"/>
  <c r="O2132" i="8"/>
  <c r="Q2131" i="8"/>
  <c r="O2131" i="8"/>
  <c r="Q2130" i="8"/>
  <c r="O2130" i="8"/>
  <c r="Q2129" i="8"/>
  <c r="O2129" i="8"/>
  <c r="Q2128" i="8"/>
  <c r="O2128" i="8"/>
  <c r="Q2127" i="8"/>
  <c r="O2127" i="8"/>
  <c r="Q2126" i="8"/>
  <c r="O2126" i="8"/>
  <c r="Q2125" i="8"/>
  <c r="O2125" i="8"/>
  <c r="Q2124" i="8"/>
  <c r="O2124" i="8"/>
  <c r="Q2123" i="8"/>
  <c r="O2123" i="8"/>
  <c r="Q2122" i="8"/>
  <c r="O2122" i="8"/>
  <c r="Q2121" i="8"/>
  <c r="O2121" i="8"/>
  <c r="Q2120" i="8"/>
  <c r="O2120" i="8"/>
  <c r="Q2119" i="8"/>
  <c r="O2119" i="8"/>
  <c r="Q2118" i="8"/>
  <c r="O2118" i="8"/>
  <c r="Q2117" i="8"/>
  <c r="O2117" i="8"/>
  <c r="Q2116" i="8"/>
  <c r="O2116" i="8"/>
  <c r="Q2115" i="8"/>
  <c r="O2115" i="8"/>
  <c r="Q2114" i="8"/>
  <c r="O2114" i="8"/>
  <c r="Q2113" i="8"/>
  <c r="O2113" i="8"/>
  <c r="Q2112" i="8"/>
  <c r="O2112" i="8"/>
  <c r="Q2111" i="8"/>
  <c r="O2111" i="8"/>
  <c r="Q2110" i="8"/>
  <c r="O2110" i="8"/>
  <c r="Q2109" i="8"/>
  <c r="O2109" i="8"/>
  <c r="Q2108" i="8"/>
  <c r="O2108" i="8"/>
  <c r="Q2107" i="8"/>
  <c r="O2107" i="8"/>
  <c r="Q2106" i="8"/>
  <c r="O2106" i="8"/>
  <c r="Q2105" i="8"/>
  <c r="O2105" i="8"/>
  <c r="Q2104" i="8"/>
  <c r="O2104" i="8"/>
  <c r="Q2103" i="8"/>
  <c r="O2103" i="8"/>
  <c r="Q2102" i="8"/>
  <c r="O2102" i="8"/>
  <c r="Q2101" i="8"/>
  <c r="O2101" i="8"/>
  <c r="Q2100" i="8"/>
  <c r="O2100" i="8"/>
  <c r="Q2099" i="8"/>
  <c r="O2099" i="8"/>
  <c r="Q2098" i="8"/>
  <c r="O2098" i="8"/>
  <c r="Q2097" i="8"/>
  <c r="O2097" i="8"/>
  <c r="Q2096" i="8"/>
  <c r="O2096" i="8"/>
  <c r="Q2095" i="8"/>
  <c r="O2095" i="8"/>
  <c r="Q2094" i="8"/>
  <c r="O2094" i="8"/>
  <c r="Q2093" i="8"/>
  <c r="O2093" i="8"/>
  <c r="Q2092" i="8"/>
  <c r="O2092" i="8"/>
  <c r="Q2091" i="8"/>
  <c r="O2091" i="8"/>
  <c r="Q2090" i="8"/>
  <c r="O2090" i="8"/>
  <c r="Q2089" i="8"/>
  <c r="O2089" i="8"/>
  <c r="Q2088" i="8"/>
  <c r="O2088" i="8"/>
  <c r="Q2087" i="8"/>
  <c r="O2087" i="8"/>
  <c r="Q2086" i="8"/>
  <c r="O2086" i="8"/>
  <c r="Q2085" i="8"/>
  <c r="O2085" i="8"/>
  <c r="Q2084" i="8"/>
  <c r="O2084" i="8"/>
  <c r="Q2083" i="8"/>
  <c r="O2083" i="8"/>
  <c r="Q2082" i="8"/>
  <c r="O2082" i="8"/>
  <c r="Q2081" i="8"/>
  <c r="O2081" i="8"/>
  <c r="Q2080" i="8"/>
  <c r="O2080" i="8"/>
  <c r="Q2079" i="8"/>
  <c r="O2079" i="8"/>
  <c r="Q2078" i="8"/>
  <c r="O2078" i="8"/>
  <c r="Q2077" i="8"/>
  <c r="O2077" i="8"/>
  <c r="Q2076" i="8"/>
  <c r="O2076" i="8"/>
  <c r="Q2075" i="8"/>
  <c r="O2075" i="8"/>
  <c r="Q2074" i="8"/>
  <c r="O2074" i="8"/>
  <c r="Q2073" i="8"/>
  <c r="O2073" i="8"/>
  <c r="Q2072" i="8"/>
  <c r="O2072" i="8"/>
  <c r="Q2071" i="8"/>
  <c r="O2071" i="8"/>
  <c r="Q2070" i="8"/>
  <c r="O2070" i="8"/>
  <c r="Q2069" i="8"/>
  <c r="O2069" i="8"/>
  <c r="Q2068" i="8"/>
  <c r="O2068" i="8"/>
  <c r="Q2067" i="8"/>
  <c r="O2067" i="8"/>
  <c r="Q2066" i="8"/>
  <c r="O2066" i="8"/>
  <c r="Q2065" i="8"/>
  <c r="O2065" i="8"/>
  <c r="Q2064" i="8"/>
  <c r="O2064" i="8"/>
  <c r="Q2063" i="8"/>
  <c r="O2063" i="8"/>
  <c r="Q2062" i="8"/>
  <c r="O2062" i="8"/>
  <c r="Q2061" i="8"/>
  <c r="O2061" i="8"/>
  <c r="Q2060" i="8"/>
  <c r="O2060" i="8"/>
  <c r="Q2059" i="8"/>
  <c r="O2059" i="8"/>
  <c r="Q2058" i="8"/>
  <c r="O2058" i="8"/>
  <c r="Q2057" i="8"/>
  <c r="O2057" i="8"/>
  <c r="Q2056" i="8"/>
  <c r="O2056" i="8"/>
  <c r="Q2055" i="8"/>
  <c r="O2055" i="8"/>
  <c r="Q2054" i="8"/>
  <c r="O2054" i="8"/>
  <c r="Q2053" i="8"/>
  <c r="O2053" i="8"/>
  <c r="Q2052" i="8"/>
  <c r="O2052" i="8"/>
  <c r="Q2051" i="8"/>
  <c r="O2051" i="8"/>
  <c r="Q2050" i="8"/>
  <c r="O2050" i="8"/>
  <c r="Q2049" i="8"/>
  <c r="O2049" i="8"/>
  <c r="Q2048" i="8"/>
  <c r="O2048" i="8"/>
  <c r="Q2047" i="8"/>
  <c r="O2047" i="8"/>
  <c r="Q2046" i="8"/>
  <c r="O2046" i="8"/>
  <c r="Q2045" i="8"/>
  <c r="O2045" i="8"/>
  <c r="Q2044" i="8"/>
  <c r="O2044" i="8"/>
  <c r="Q2043" i="8"/>
  <c r="O2043" i="8"/>
  <c r="Q2042" i="8"/>
  <c r="O2042" i="8"/>
  <c r="Q2041" i="8"/>
  <c r="O2041" i="8"/>
  <c r="Q2040" i="8"/>
  <c r="O2040" i="8"/>
  <c r="Q2039" i="8"/>
  <c r="O2039" i="8"/>
  <c r="Q2038" i="8"/>
  <c r="O2038" i="8"/>
  <c r="Q2037" i="8"/>
  <c r="O2037" i="8"/>
  <c r="Q2036" i="8"/>
  <c r="O2036" i="8"/>
  <c r="Q2035" i="8"/>
  <c r="O2035" i="8"/>
  <c r="Q2034" i="8"/>
  <c r="O2034" i="8"/>
  <c r="Q2033" i="8"/>
  <c r="O2033" i="8"/>
  <c r="Q2032" i="8"/>
  <c r="O2032" i="8"/>
  <c r="Q2031" i="8"/>
  <c r="O2031" i="8"/>
  <c r="Q2030" i="8"/>
  <c r="O2030" i="8"/>
  <c r="Q2029" i="8"/>
  <c r="O2029" i="8"/>
  <c r="Q2028" i="8"/>
  <c r="O2028" i="8"/>
  <c r="Q2027" i="8"/>
  <c r="O2027" i="8"/>
  <c r="Q2026" i="8"/>
  <c r="O2026" i="8"/>
  <c r="Q2025" i="8"/>
  <c r="O2025" i="8"/>
  <c r="Q2024" i="8"/>
  <c r="O2024" i="8"/>
  <c r="Q2023" i="8"/>
  <c r="O2023" i="8"/>
  <c r="Q2022" i="8"/>
  <c r="O2022" i="8"/>
  <c r="Q2021" i="8"/>
  <c r="O2021" i="8"/>
  <c r="Q2020" i="8"/>
  <c r="O2020" i="8"/>
  <c r="Q2019" i="8"/>
  <c r="O2019" i="8"/>
  <c r="Q2018" i="8"/>
  <c r="O2018" i="8"/>
  <c r="Q2017" i="8"/>
  <c r="O2017" i="8"/>
  <c r="Q2016" i="8"/>
  <c r="O2016" i="8"/>
  <c r="Q2015" i="8"/>
  <c r="O2015" i="8"/>
  <c r="Q2014" i="8"/>
  <c r="O2014" i="8"/>
  <c r="Q2013" i="8"/>
  <c r="O2013" i="8"/>
  <c r="Q2012" i="8"/>
  <c r="O2012" i="8"/>
  <c r="Q2011" i="8"/>
  <c r="O2011" i="8"/>
  <c r="Q2010" i="8"/>
  <c r="O2010" i="8"/>
  <c r="Q2009" i="8"/>
  <c r="O2009" i="8"/>
  <c r="Q2008" i="8"/>
  <c r="O2008" i="8"/>
  <c r="Q2007" i="8"/>
  <c r="O2007" i="8"/>
  <c r="Q2006" i="8"/>
  <c r="O2006" i="8"/>
  <c r="Q2005" i="8"/>
  <c r="O2005" i="8"/>
  <c r="Q2004" i="8"/>
  <c r="O2004" i="8"/>
  <c r="Q2003" i="8"/>
  <c r="O2003" i="8"/>
  <c r="Q2002" i="8"/>
  <c r="O2002" i="8"/>
  <c r="Q2001" i="8"/>
  <c r="O2001" i="8"/>
  <c r="Q2000" i="8"/>
  <c r="O2000" i="8"/>
  <c r="Q1999" i="8"/>
  <c r="O1999" i="8"/>
  <c r="Q1998" i="8"/>
  <c r="O1998" i="8"/>
  <c r="Q1997" i="8"/>
  <c r="O1997" i="8"/>
  <c r="Q1996" i="8"/>
  <c r="O1996" i="8"/>
  <c r="Q1995" i="8"/>
  <c r="O1995" i="8"/>
  <c r="Q1994" i="8"/>
  <c r="O1994" i="8"/>
  <c r="Q1993" i="8"/>
  <c r="O1993" i="8"/>
  <c r="Q1992" i="8"/>
  <c r="O1992" i="8"/>
  <c r="Q1991" i="8"/>
  <c r="O1991" i="8"/>
  <c r="Q1990" i="8"/>
  <c r="O1990" i="8"/>
  <c r="Q1989" i="8"/>
  <c r="O1989" i="8"/>
  <c r="Q1988" i="8"/>
  <c r="O1988" i="8"/>
  <c r="Q1987" i="8"/>
  <c r="O1987" i="8"/>
  <c r="Q1986" i="8"/>
  <c r="O1986" i="8"/>
  <c r="Q1985" i="8"/>
  <c r="O1985" i="8"/>
  <c r="Q1984" i="8"/>
  <c r="O1984" i="8"/>
  <c r="Q1983" i="8"/>
  <c r="O1983" i="8"/>
  <c r="Q1982" i="8"/>
  <c r="O1982" i="8"/>
  <c r="Q1981" i="8"/>
  <c r="O1981" i="8"/>
  <c r="Q1980" i="8"/>
  <c r="O1980" i="8"/>
  <c r="Q1979" i="8"/>
  <c r="O1979" i="8"/>
  <c r="Q1978" i="8"/>
  <c r="O1978" i="8"/>
  <c r="Q1977" i="8"/>
  <c r="O1977" i="8"/>
  <c r="Q1976" i="8"/>
  <c r="O1976" i="8"/>
  <c r="Q1975" i="8"/>
  <c r="O1975" i="8"/>
  <c r="Q1974" i="8"/>
  <c r="O1974" i="8"/>
  <c r="Q1973" i="8"/>
  <c r="O1973" i="8"/>
  <c r="Q1972" i="8"/>
  <c r="O1972" i="8"/>
  <c r="Q1971" i="8"/>
  <c r="O1971" i="8"/>
  <c r="Q1970" i="8"/>
  <c r="O1970" i="8"/>
  <c r="Q1969" i="8"/>
  <c r="O1969" i="8"/>
  <c r="Q1968" i="8"/>
  <c r="O1968" i="8"/>
  <c r="Q1967" i="8"/>
  <c r="O1967" i="8"/>
  <c r="Q1966" i="8"/>
  <c r="O1966" i="8"/>
  <c r="Q1965" i="8"/>
  <c r="O1965" i="8"/>
  <c r="Q1964" i="8"/>
  <c r="O1964" i="8"/>
  <c r="Q1963" i="8"/>
  <c r="O1963" i="8"/>
  <c r="Q1962" i="8"/>
  <c r="O1962" i="8"/>
  <c r="Q1961" i="8"/>
  <c r="O1961" i="8"/>
  <c r="Q1960" i="8"/>
  <c r="O1960" i="8"/>
  <c r="Q1959" i="8"/>
  <c r="O1959" i="8"/>
  <c r="Q1958" i="8"/>
  <c r="O1958" i="8"/>
  <c r="Q1957" i="8"/>
  <c r="O1957" i="8"/>
  <c r="Q1956" i="8"/>
  <c r="O1956" i="8"/>
  <c r="Q1955" i="8"/>
  <c r="O1955" i="8"/>
  <c r="Q1954" i="8"/>
  <c r="O1954" i="8"/>
  <c r="Q1953" i="8"/>
  <c r="O1953" i="8"/>
  <c r="Q1952" i="8"/>
  <c r="O1952" i="8"/>
  <c r="Q1951" i="8"/>
  <c r="O1951" i="8"/>
  <c r="Q1950" i="8"/>
  <c r="O1950" i="8"/>
  <c r="Q1949" i="8"/>
  <c r="O1949" i="8"/>
  <c r="Q1948" i="8"/>
  <c r="O1948" i="8"/>
  <c r="Q1947" i="8"/>
  <c r="O1947" i="8"/>
  <c r="Q1946" i="8"/>
  <c r="O1946" i="8"/>
  <c r="Q1945" i="8"/>
  <c r="O1945" i="8"/>
  <c r="Q1944" i="8"/>
  <c r="O1944" i="8"/>
  <c r="Q1943" i="8"/>
  <c r="O1943" i="8"/>
  <c r="Q1942" i="8"/>
  <c r="O1942" i="8"/>
  <c r="Q1941" i="8"/>
  <c r="O1941" i="8"/>
  <c r="Q1940" i="8"/>
  <c r="O1940" i="8"/>
  <c r="Q1939" i="8"/>
  <c r="O1939" i="8"/>
  <c r="Q1938" i="8"/>
  <c r="O1938" i="8"/>
  <c r="Q1937" i="8"/>
  <c r="O1937" i="8"/>
  <c r="Q1936" i="8"/>
  <c r="O1936" i="8"/>
  <c r="Q1935" i="8"/>
  <c r="O1935" i="8"/>
  <c r="Q1934" i="8"/>
  <c r="O1934" i="8"/>
  <c r="Q1933" i="8"/>
  <c r="O1933" i="8"/>
  <c r="Q1932" i="8"/>
  <c r="O1932" i="8"/>
  <c r="Q1931" i="8"/>
  <c r="O1931" i="8"/>
  <c r="Q1930" i="8"/>
  <c r="O1930" i="8"/>
  <c r="Q1929" i="8"/>
  <c r="O1929" i="8"/>
  <c r="Q1928" i="8"/>
  <c r="O1928" i="8"/>
  <c r="Q1927" i="8"/>
  <c r="O1927" i="8"/>
  <c r="Q1926" i="8"/>
  <c r="O1926" i="8"/>
  <c r="Q1925" i="8"/>
  <c r="O1925" i="8"/>
  <c r="Q1924" i="8"/>
  <c r="O1924" i="8"/>
  <c r="Q1923" i="8"/>
  <c r="O1923" i="8"/>
  <c r="Q1922" i="8"/>
  <c r="O1922" i="8"/>
  <c r="Q1921" i="8"/>
  <c r="O1921" i="8"/>
  <c r="Q1920" i="8"/>
  <c r="O1920" i="8"/>
  <c r="Q1919" i="8"/>
  <c r="O1919" i="8"/>
  <c r="Q1918" i="8"/>
  <c r="O1918" i="8"/>
  <c r="Q1917" i="8"/>
  <c r="O1917" i="8"/>
  <c r="Q1916" i="8"/>
  <c r="O1916" i="8"/>
  <c r="Q1915" i="8"/>
  <c r="O1915" i="8"/>
  <c r="Q1914" i="8"/>
  <c r="O1914" i="8"/>
  <c r="Q1913" i="8"/>
  <c r="O1913" i="8"/>
  <c r="Q1912" i="8"/>
  <c r="O1912" i="8"/>
  <c r="Q1911" i="8"/>
  <c r="O1911" i="8"/>
  <c r="Q1910" i="8"/>
  <c r="O1910" i="8"/>
  <c r="Q1909" i="8"/>
  <c r="O1909" i="8"/>
  <c r="Q1908" i="8"/>
  <c r="O1908" i="8"/>
  <c r="Q1907" i="8"/>
  <c r="O1907" i="8"/>
  <c r="Q1906" i="8"/>
  <c r="O1906" i="8"/>
  <c r="Q1905" i="8"/>
  <c r="O1905" i="8"/>
  <c r="Q1904" i="8"/>
  <c r="O1904" i="8"/>
  <c r="Q1903" i="8"/>
  <c r="O1903" i="8"/>
  <c r="Q1902" i="8"/>
  <c r="O1902" i="8"/>
  <c r="Q1901" i="8"/>
  <c r="O1901" i="8"/>
  <c r="Q1900" i="8"/>
  <c r="O1900" i="8"/>
  <c r="Q1899" i="8"/>
  <c r="O1899" i="8"/>
  <c r="Q1898" i="8"/>
  <c r="O1898" i="8"/>
  <c r="Q1897" i="8"/>
  <c r="O1897" i="8"/>
  <c r="Q1896" i="8"/>
  <c r="O1896" i="8"/>
  <c r="Q1895" i="8"/>
  <c r="O1895" i="8"/>
  <c r="Q1894" i="8"/>
  <c r="O1894" i="8"/>
  <c r="Q1893" i="8"/>
  <c r="O1893" i="8"/>
  <c r="Q1892" i="8"/>
  <c r="O1892" i="8"/>
  <c r="Q1891" i="8"/>
  <c r="O1891" i="8"/>
  <c r="Q1890" i="8"/>
  <c r="O1890" i="8"/>
  <c r="Q1889" i="8"/>
  <c r="O1889" i="8"/>
  <c r="Q1888" i="8"/>
  <c r="O1888" i="8"/>
  <c r="Q1887" i="8"/>
  <c r="O1887" i="8"/>
  <c r="Q1886" i="8"/>
  <c r="O1886" i="8"/>
  <c r="Q1885" i="8"/>
  <c r="O1885" i="8"/>
  <c r="Q1884" i="8"/>
  <c r="O1884" i="8"/>
  <c r="Q1883" i="8"/>
  <c r="O1883" i="8"/>
  <c r="Q1882" i="8"/>
  <c r="O1882" i="8"/>
  <c r="Q1881" i="8"/>
  <c r="O1881" i="8"/>
  <c r="Q1880" i="8"/>
  <c r="O1880" i="8"/>
  <c r="Q1879" i="8"/>
  <c r="O1879" i="8"/>
  <c r="Q1878" i="8"/>
  <c r="O1878" i="8"/>
  <c r="Q1877" i="8"/>
  <c r="O1877" i="8"/>
  <c r="Q1876" i="8"/>
  <c r="O1876" i="8"/>
  <c r="Q1875" i="8"/>
  <c r="O1875" i="8"/>
  <c r="Q1874" i="8"/>
  <c r="O1874" i="8"/>
  <c r="Q1873" i="8"/>
  <c r="O1873" i="8"/>
  <c r="Q1872" i="8"/>
  <c r="O1872" i="8"/>
  <c r="Q1871" i="8"/>
  <c r="O1871" i="8"/>
  <c r="Q1870" i="8"/>
  <c r="O1870" i="8"/>
  <c r="Q1869" i="8"/>
  <c r="O1869" i="8"/>
  <c r="Q1868" i="8"/>
  <c r="O1868" i="8"/>
  <c r="Q1867" i="8"/>
  <c r="O1867" i="8"/>
  <c r="Q1866" i="8"/>
  <c r="O1866" i="8"/>
  <c r="Q1865" i="8"/>
  <c r="O1865" i="8"/>
  <c r="Q1864" i="8"/>
  <c r="O1864" i="8"/>
  <c r="Q1863" i="8"/>
  <c r="O1863" i="8"/>
  <c r="Q1862" i="8"/>
  <c r="O1862" i="8"/>
  <c r="Q1861" i="8"/>
  <c r="O1861" i="8"/>
  <c r="Q1860" i="8"/>
  <c r="O1860" i="8"/>
  <c r="Q1859" i="8"/>
  <c r="O1859" i="8"/>
  <c r="Q1858" i="8"/>
  <c r="O1858" i="8"/>
  <c r="Q1857" i="8"/>
  <c r="O1857" i="8"/>
  <c r="Q1856" i="8"/>
  <c r="O1856" i="8"/>
  <c r="Q1855" i="8"/>
  <c r="O1855" i="8"/>
  <c r="Q1854" i="8"/>
  <c r="O1854" i="8"/>
  <c r="Q1853" i="8"/>
  <c r="O1853" i="8"/>
  <c r="Q1852" i="8"/>
  <c r="O1852" i="8"/>
  <c r="Q1851" i="8"/>
  <c r="O1851" i="8"/>
  <c r="Q1850" i="8"/>
  <c r="O1850" i="8"/>
  <c r="Q1849" i="8"/>
  <c r="O1849" i="8"/>
  <c r="Q1848" i="8"/>
  <c r="O1848" i="8"/>
  <c r="Q1847" i="8"/>
  <c r="O1847" i="8"/>
  <c r="Q1846" i="8"/>
  <c r="O1846" i="8"/>
  <c r="Q1845" i="8"/>
  <c r="O1845" i="8"/>
  <c r="Q1844" i="8"/>
  <c r="O1844" i="8"/>
  <c r="Q1843" i="8"/>
  <c r="O1843" i="8"/>
  <c r="Q1842" i="8"/>
  <c r="O1842" i="8"/>
  <c r="Q1841" i="8"/>
  <c r="O1841" i="8"/>
  <c r="Q1840" i="8"/>
  <c r="O1840" i="8"/>
  <c r="Q1839" i="8"/>
  <c r="O1839" i="8"/>
  <c r="Q1838" i="8"/>
  <c r="O1838" i="8"/>
  <c r="Q1837" i="8"/>
  <c r="O1837" i="8"/>
  <c r="Q1836" i="8"/>
  <c r="O1836" i="8"/>
  <c r="Q1835" i="8"/>
  <c r="O1835" i="8"/>
  <c r="Q1834" i="8"/>
  <c r="O1834" i="8"/>
  <c r="Q1833" i="8"/>
  <c r="O1833" i="8"/>
  <c r="Q1832" i="8"/>
  <c r="O1832" i="8"/>
  <c r="Q1831" i="8"/>
  <c r="O1831" i="8"/>
  <c r="Q1830" i="8"/>
  <c r="O1830" i="8"/>
  <c r="Q1829" i="8"/>
  <c r="O1829" i="8"/>
  <c r="Q1828" i="8"/>
  <c r="O1828" i="8"/>
  <c r="Q1827" i="8"/>
  <c r="O1827" i="8"/>
  <c r="Q1826" i="8"/>
  <c r="O1826" i="8"/>
  <c r="Q1825" i="8"/>
  <c r="O1825" i="8"/>
  <c r="Q1824" i="8"/>
  <c r="O1824" i="8"/>
  <c r="Q1823" i="8"/>
  <c r="O1823" i="8"/>
  <c r="Q1822" i="8"/>
  <c r="O1822" i="8"/>
  <c r="Q1821" i="8"/>
  <c r="O1821" i="8"/>
  <c r="Q1820" i="8"/>
  <c r="O1820" i="8"/>
  <c r="Q1819" i="8"/>
  <c r="O1819" i="8"/>
  <c r="Q1818" i="8"/>
  <c r="O1818" i="8"/>
  <c r="Q1817" i="8"/>
  <c r="O1817" i="8"/>
  <c r="Q1816" i="8"/>
  <c r="O1816" i="8"/>
  <c r="Q1815" i="8"/>
  <c r="O1815" i="8"/>
  <c r="Q1814" i="8"/>
  <c r="O1814" i="8"/>
  <c r="Q1813" i="8"/>
  <c r="O1813" i="8"/>
  <c r="Q1812" i="8"/>
  <c r="O1812" i="8"/>
  <c r="Q1811" i="8"/>
  <c r="O1811" i="8"/>
  <c r="Q1810" i="8"/>
  <c r="O1810" i="8"/>
  <c r="Q1809" i="8"/>
  <c r="O1809" i="8"/>
  <c r="Q1808" i="8"/>
  <c r="O1808" i="8"/>
  <c r="Q1807" i="8"/>
  <c r="O1807" i="8"/>
  <c r="Q1806" i="8"/>
  <c r="O1806" i="8"/>
  <c r="Q1805" i="8"/>
  <c r="O1805" i="8"/>
  <c r="Q1804" i="8"/>
  <c r="O1804" i="8"/>
  <c r="Q1803" i="8"/>
  <c r="O1803" i="8"/>
  <c r="Q1802" i="8"/>
  <c r="O1802" i="8"/>
  <c r="Q1801" i="8"/>
  <c r="O1801" i="8"/>
  <c r="Q1800" i="8"/>
  <c r="O1800" i="8"/>
  <c r="Q1799" i="8"/>
  <c r="O1799" i="8"/>
  <c r="Q1798" i="8"/>
  <c r="O1798" i="8"/>
  <c r="Q1797" i="8"/>
  <c r="O1797" i="8"/>
  <c r="Q1796" i="8"/>
  <c r="O1796" i="8"/>
  <c r="Q1795" i="8"/>
  <c r="O1795" i="8"/>
  <c r="Q1794" i="8"/>
  <c r="O1794" i="8"/>
  <c r="Q1793" i="8"/>
  <c r="O1793" i="8"/>
  <c r="Q1792" i="8"/>
  <c r="O1792" i="8"/>
  <c r="Q1791" i="8"/>
  <c r="O1791" i="8"/>
  <c r="Q1790" i="8"/>
  <c r="O1790" i="8"/>
  <c r="Q1789" i="8"/>
  <c r="O1789" i="8"/>
  <c r="Q1788" i="8"/>
  <c r="O1788" i="8"/>
  <c r="Q1787" i="8"/>
  <c r="O1787" i="8"/>
  <c r="Q1786" i="8"/>
  <c r="O1786" i="8"/>
  <c r="Q1785" i="8"/>
  <c r="O1785" i="8"/>
  <c r="Q1784" i="8"/>
  <c r="O1784" i="8"/>
  <c r="Q1783" i="8"/>
  <c r="O1783" i="8"/>
  <c r="Q1782" i="8"/>
  <c r="O1782" i="8"/>
  <c r="Q1781" i="8"/>
  <c r="O1781" i="8"/>
  <c r="Q1780" i="8"/>
  <c r="O1780" i="8"/>
  <c r="Q1779" i="8"/>
  <c r="O1779" i="8"/>
  <c r="Q1778" i="8"/>
  <c r="O1778" i="8"/>
  <c r="Q1777" i="8"/>
  <c r="O1777" i="8"/>
  <c r="Q1776" i="8"/>
  <c r="O1776" i="8"/>
  <c r="Q1775" i="8"/>
  <c r="O1775" i="8"/>
  <c r="Q1774" i="8"/>
  <c r="O1774" i="8"/>
  <c r="Q1773" i="8"/>
  <c r="O1773" i="8"/>
  <c r="Q1772" i="8"/>
  <c r="O1772" i="8"/>
  <c r="Q1771" i="8"/>
  <c r="O1771" i="8"/>
  <c r="Q1770" i="8"/>
  <c r="O1770" i="8"/>
  <c r="Q1769" i="8"/>
  <c r="O1769" i="8"/>
  <c r="Q1768" i="8"/>
  <c r="O1768" i="8"/>
  <c r="Q1767" i="8"/>
  <c r="O1767" i="8"/>
  <c r="Q1766" i="8"/>
  <c r="O1766" i="8"/>
  <c r="Q1765" i="8"/>
  <c r="O1765" i="8"/>
  <c r="Q1764" i="8"/>
  <c r="O1764" i="8"/>
  <c r="Q1763" i="8"/>
  <c r="O1763" i="8"/>
  <c r="Q1762" i="8"/>
  <c r="O1762" i="8"/>
  <c r="Q1761" i="8"/>
  <c r="O1761" i="8"/>
  <c r="Q1760" i="8"/>
  <c r="O1760" i="8"/>
  <c r="Q1759" i="8"/>
  <c r="O1759" i="8"/>
  <c r="Q1758" i="8"/>
  <c r="O1758" i="8"/>
  <c r="Q1757" i="8"/>
  <c r="O1757" i="8"/>
  <c r="Q1756" i="8"/>
  <c r="O1756" i="8"/>
  <c r="Q1755" i="8"/>
  <c r="O1755" i="8"/>
  <c r="Q1754" i="8"/>
  <c r="O1754" i="8"/>
  <c r="Q1753" i="8"/>
  <c r="O1753" i="8"/>
  <c r="Q1752" i="8"/>
  <c r="O1752" i="8"/>
  <c r="Q1751" i="8"/>
  <c r="O1751" i="8"/>
  <c r="Q1750" i="8"/>
  <c r="O1750" i="8"/>
  <c r="Q1749" i="8"/>
  <c r="O1749" i="8"/>
  <c r="Q1748" i="8"/>
  <c r="O1748" i="8"/>
  <c r="Q1747" i="8"/>
  <c r="O1747" i="8"/>
  <c r="Q1746" i="8"/>
  <c r="O1746" i="8"/>
  <c r="Q1745" i="8"/>
  <c r="O1745" i="8"/>
  <c r="Q1744" i="8"/>
  <c r="O1744" i="8"/>
  <c r="Q1743" i="8"/>
  <c r="O1743" i="8"/>
  <c r="Q1742" i="8"/>
  <c r="O1742" i="8"/>
  <c r="Q1741" i="8"/>
  <c r="O1741" i="8"/>
  <c r="Q1740" i="8"/>
  <c r="O1740" i="8"/>
  <c r="Q1739" i="8"/>
  <c r="O1739" i="8"/>
  <c r="Q1738" i="8"/>
  <c r="O1738" i="8"/>
  <c r="Q1737" i="8"/>
  <c r="O1737" i="8"/>
  <c r="Q1736" i="8"/>
  <c r="O1736" i="8"/>
  <c r="Q1735" i="8"/>
  <c r="O1735" i="8"/>
  <c r="Q1734" i="8"/>
  <c r="O1734" i="8"/>
  <c r="Q1733" i="8"/>
  <c r="O1733" i="8"/>
  <c r="Q1732" i="8"/>
  <c r="O1732" i="8"/>
  <c r="Q1731" i="8"/>
  <c r="O1731" i="8"/>
  <c r="Q1730" i="8"/>
  <c r="O1730" i="8"/>
  <c r="Q1729" i="8"/>
  <c r="O1729" i="8"/>
  <c r="Q1728" i="8"/>
  <c r="O1728" i="8"/>
  <c r="Q1727" i="8"/>
  <c r="O1727" i="8"/>
  <c r="Q1726" i="8"/>
  <c r="O1726" i="8"/>
  <c r="Q1725" i="8"/>
  <c r="O1725" i="8"/>
  <c r="Q1724" i="8"/>
  <c r="O1724" i="8"/>
  <c r="Q1723" i="8"/>
  <c r="O1723" i="8"/>
  <c r="Q1722" i="8"/>
  <c r="O1722" i="8"/>
  <c r="Q1721" i="8"/>
  <c r="O1721" i="8"/>
  <c r="Q1720" i="8"/>
  <c r="O1720" i="8"/>
  <c r="Q1719" i="8"/>
  <c r="O1719" i="8"/>
  <c r="Q1718" i="8"/>
  <c r="O1718" i="8"/>
  <c r="Q1717" i="8"/>
  <c r="O1717" i="8"/>
  <c r="Q1716" i="8"/>
  <c r="O1716" i="8"/>
  <c r="Q1715" i="8"/>
  <c r="O1715" i="8"/>
  <c r="Q1714" i="8"/>
  <c r="O1714" i="8"/>
  <c r="Q1713" i="8"/>
  <c r="O1713" i="8"/>
  <c r="Q1712" i="8"/>
  <c r="O1712" i="8"/>
  <c r="Q1711" i="8"/>
  <c r="O1711" i="8"/>
  <c r="Q1710" i="8"/>
  <c r="O1710" i="8"/>
  <c r="Q1709" i="8"/>
  <c r="O1709" i="8"/>
  <c r="Q1708" i="8"/>
  <c r="O1708" i="8"/>
  <c r="Q1707" i="8"/>
  <c r="O1707" i="8"/>
  <c r="Q1706" i="8"/>
  <c r="O1706" i="8"/>
  <c r="Q1705" i="8"/>
  <c r="O1705" i="8"/>
  <c r="Q1704" i="8"/>
  <c r="O1704" i="8"/>
  <c r="Q1703" i="8"/>
  <c r="O1703" i="8"/>
  <c r="Q1702" i="8"/>
  <c r="O1702" i="8"/>
  <c r="Q1701" i="8"/>
  <c r="O1701" i="8"/>
  <c r="Q1700" i="8"/>
  <c r="O1700" i="8"/>
  <c r="Q1699" i="8"/>
  <c r="O1699" i="8"/>
  <c r="Q1698" i="8"/>
  <c r="O1698" i="8"/>
  <c r="Q1697" i="8"/>
  <c r="O1697" i="8"/>
  <c r="Q1696" i="8"/>
  <c r="O1696" i="8"/>
  <c r="Q1695" i="8"/>
  <c r="O1695" i="8"/>
  <c r="Q1694" i="8"/>
  <c r="O1694" i="8"/>
  <c r="Q1693" i="8"/>
  <c r="O1693" i="8"/>
  <c r="Q1692" i="8"/>
  <c r="O1692" i="8"/>
  <c r="Q1691" i="8"/>
  <c r="O1691" i="8"/>
  <c r="Q1690" i="8"/>
  <c r="O1690" i="8"/>
  <c r="Q1689" i="8"/>
  <c r="O1689" i="8"/>
  <c r="Q1688" i="8"/>
  <c r="O1688" i="8"/>
  <c r="Q1687" i="8"/>
  <c r="O1687" i="8"/>
  <c r="Q1686" i="8"/>
  <c r="O1686" i="8"/>
  <c r="Q1685" i="8"/>
  <c r="O1685" i="8"/>
  <c r="Q1684" i="8"/>
  <c r="O1684" i="8"/>
  <c r="Q1683" i="8"/>
  <c r="O1683" i="8"/>
  <c r="Q1682" i="8"/>
  <c r="O1682" i="8"/>
  <c r="Q1681" i="8"/>
  <c r="O1681" i="8"/>
  <c r="Q1680" i="8"/>
  <c r="O1680" i="8"/>
  <c r="Q1679" i="8"/>
  <c r="O1679" i="8"/>
  <c r="Q1678" i="8"/>
  <c r="O1678" i="8"/>
  <c r="Q1677" i="8"/>
  <c r="O1677" i="8"/>
  <c r="Q1676" i="8"/>
  <c r="O1676" i="8"/>
  <c r="Q1675" i="8"/>
  <c r="O1675" i="8"/>
  <c r="Q1674" i="8"/>
  <c r="O1674" i="8"/>
  <c r="Q1673" i="8"/>
  <c r="O1673" i="8"/>
  <c r="Q1672" i="8"/>
  <c r="O1672" i="8"/>
  <c r="Q1671" i="8"/>
  <c r="O1671" i="8"/>
  <c r="Q1670" i="8"/>
  <c r="O1670" i="8"/>
  <c r="Q1669" i="8"/>
  <c r="O1669" i="8"/>
  <c r="Q1668" i="8"/>
  <c r="O1668" i="8"/>
  <c r="Q1667" i="8"/>
  <c r="O1667" i="8"/>
  <c r="Q1666" i="8"/>
  <c r="O1666" i="8"/>
  <c r="Q1665" i="8"/>
  <c r="O1665" i="8"/>
  <c r="Q1664" i="8"/>
  <c r="O1664" i="8"/>
  <c r="Q1663" i="8"/>
  <c r="O1663" i="8"/>
  <c r="Q1662" i="8"/>
  <c r="O1662" i="8"/>
  <c r="Q1661" i="8"/>
  <c r="O1661" i="8"/>
  <c r="Q1660" i="8"/>
  <c r="O1660" i="8"/>
  <c r="Q1659" i="8"/>
  <c r="O1659" i="8"/>
  <c r="Q1658" i="8"/>
  <c r="O1658" i="8"/>
  <c r="Q1657" i="8"/>
  <c r="O1657" i="8"/>
  <c r="Q1656" i="8"/>
  <c r="O1656" i="8"/>
  <c r="Q1655" i="8"/>
  <c r="O1655" i="8"/>
  <c r="Q1654" i="8"/>
  <c r="O1654" i="8"/>
  <c r="Q1653" i="8"/>
  <c r="O1653" i="8"/>
  <c r="Q1652" i="8"/>
  <c r="O1652" i="8"/>
  <c r="Q1651" i="8"/>
  <c r="O1651" i="8"/>
  <c r="Q1650" i="8"/>
  <c r="O1650" i="8"/>
  <c r="Q1649" i="8"/>
  <c r="O1649" i="8"/>
  <c r="Q1648" i="8"/>
  <c r="O1648" i="8"/>
  <c r="Q1647" i="8"/>
  <c r="O1647" i="8"/>
  <c r="Q1646" i="8"/>
  <c r="O1646" i="8"/>
  <c r="Q1645" i="8"/>
  <c r="O1645" i="8"/>
  <c r="Q1644" i="8"/>
  <c r="O1644" i="8"/>
  <c r="Q1643" i="8"/>
  <c r="O1643" i="8"/>
  <c r="Q1642" i="8"/>
  <c r="O1642" i="8"/>
  <c r="Q1641" i="8"/>
  <c r="O1641" i="8"/>
  <c r="Q1640" i="8"/>
  <c r="O1640" i="8"/>
  <c r="Q1639" i="8"/>
  <c r="O1639" i="8"/>
  <c r="Q1638" i="8"/>
  <c r="O1638" i="8"/>
  <c r="Q1637" i="8"/>
  <c r="O1637" i="8"/>
  <c r="Q1636" i="8"/>
  <c r="O1636" i="8"/>
  <c r="Q1635" i="8"/>
  <c r="O1635" i="8"/>
  <c r="Q1634" i="8"/>
  <c r="O1634" i="8"/>
  <c r="Q1633" i="8"/>
  <c r="O1633" i="8"/>
  <c r="Q1632" i="8"/>
  <c r="O1632" i="8"/>
  <c r="Q1631" i="8"/>
  <c r="O1631" i="8"/>
  <c r="Q1630" i="8"/>
  <c r="O1630" i="8"/>
  <c r="Q1629" i="8"/>
  <c r="O1629" i="8"/>
  <c r="Q1628" i="8"/>
  <c r="O1628" i="8"/>
  <c r="Q1627" i="8"/>
  <c r="O1627" i="8"/>
  <c r="Q1626" i="8"/>
  <c r="O1626" i="8"/>
  <c r="Q1625" i="8"/>
  <c r="O1625" i="8"/>
  <c r="Q1624" i="8"/>
  <c r="O1624" i="8"/>
  <c r="Q1623" i="8"/>
  <c r="O1623" i="8"/>
  <c r="Q1622" i="8"/>
  <c r="O1622" i="8"/>
  <c r="Q1621" i="8"/>
  <c r="O1621" i="8"/>
  <c r="Q1620" i="8"/>
  <c r="O1620" i="8"/>
  <c r="Q1619" i="8"/>
  <c r="O1619" i="8"/>
  <c r="Q1618" i="8"/>
  <c r="O1618" i="8"/>
  <c r="Q1617" i="8"/>
  <c r="O1617" i="8"/>
  <c r="Q1616" i="8"/>
  <c r="O1616" i="8"/>
  <c r="Q1615" i="8"/>
  <c r="O1615" i="8"/>
  <c r="Q1614" i="8"/>
  <c r="O1614" i="8"/>
  <c r="Q1613" i="8"/>
  <c r="O1613" i="8"/>
  <c r="Q1612" i="8"/>
  <c r="O1612" i="8"/>
  <c r="Q1611" i="8"/>
  <c r="O1611" i="8"/>
  <c r="Q1610" i="8"/>
  <c r="O1610" i="8"/>
  <c r="Q1609" i="8"/>
  <c r="O1609" i="8"/>
  <c r="Q1608" i="8"/>
  <c r="O1608" i="8"/>
  <c r="Q1607" i="8"/>
  <c r="O1607" i="8"/>
  <c r="Q1606" i="8"/>
  <c r="O1606" i="8"/>
  <c r="Q1605" i="8"/>
  <c r="O1605" i="8"/>
  <c r="Q1604" i="8"/>
  <c r="O1604" i="8"/>
  <c r="Q1603" i="8"/>
  <c r="O1603" i="8"/>
  <c r="Q1602" i="8"/>
  <c r="O1602" i="8"/>
  <c r="Q1601" i="8"/>
  <c r="O1601" i="8"/>
  <c r="Q1600" i="8"/>
  <c r="O1600" i="8"/>
  <c r="Q1599" i="8"/>
  <c r="O1599" i="8"/>
  <c r="Q1598" i="8"/>
  <c r="O1598" i="8"/>
  <c r="Q1597" i="8"/>
  <c r="O1597" i="8"/>
  <c r="Q1596" i="8"/>
  <c r="O1596" i="8"/>
  <c r="Q1595" i="8"/>
  <c r="O1595" i="8"/>
  <c r="Q1594" i="8"/>
  <c r="O1594" i="8"/>
  <c r="Q1593" i="8"/>
  <c r="O1593" i="8"/>
  <c r="Q1592" i="8"/>
  <c r="O1592" i="8"/>
  <c r="Q1591" i="8"/>
  <c r="O1591" i="8"/>
  <c r="Q1590" i="8"/>
  <c r="O1590" i="8"/>
  <c r="Q1589" i="8"/>
  <c r="O1589" i="8"/>
  <c r="Q1588" i="8"/>
  <c r="O1588" i="8"/>
  <c r="Q1587" i="8"/>
  <c r="O1587" i="8"/>
  <c r="Q1586" i="8"/>
  <c r="O1586" i="8"/>
  <c r="Q1585" i="8"/>
  <c r="O1585" i="8"/>
  <c r="Q1584" i="8"/>
  <c r="O1584" i="8"/>
  <c r="Q1583" i="8"/>
  <c r="O1583" i="8"/>
  <c r="Q1582" i="8"/>
  <c r="O1582" i="8"/>
  <c r="Q1581" i="8"/>
  <c r="O1581" i="8"/>
  <c r="Q1580" i="8"/>
  <c r="O1580" i="8"/>
  <c r="Q1579" i="8"/>
  <c r="O1579" i="8"/>
  <c r="Q1578" i="8"/>
  <c r="O1578" i="8"/>
  <c r="Q1577" i="8"/>
  <c r="O1577" i="8"/>
  <c r="Q1576" i="8"/>
  <c r="O1576" i="8"/>
  <c r="Q1575" i="8"/>
  <c r="O1575" i="8"/>
  <c r="Q1574" i="8"/>
  <c r="O1574" i="8"/>
  <c r="Q1573" i="8"/>
  <c r="O1573" i="8"/>
  <c r="Q1572" i="8"/>
  <c r="O1572" i="8"/>
  <c r="Q1571" i="8"/>
  <c r="O1571" i="8"/>
  <c r="Q1570" i="8"/>
  <c r="O1570" i="8"/>
  <c r="Q1569" i="8"/>
  <c r="O1569" i="8"/>
  <c r="Q1568" i="8"/>
  <c r="O1568" i="8"/>
  <c r="Q1567" i="8"/>
  <c r="O1567" i="8"/>
  <c r="Q1566" i="8"/>
  <c r="O1566" i="8"/>
  <c r="Q1565" i="8"/>
  <c r="O1565" i="8"/>
  <c r="Q1564" i="8"/>
  <c r="O1564" i="8"/>
  <c r="Q1563" i="8"/>
  <c r="O1563" i="8"/>
  <c r="Q1562" i="8"/>
  <c r="O1562" i="8"/>
  <c r="Q1561" i="8"/>
  <c r="O1561" i="8"/>
  <c r="Q1560" i="8"/>
  <c r="O1560" i="8"/>
  <c r="Q1559" i="8"/>
  <c r="O1559" i="8"/>
  <c r="Q1558" i="8"/>
  <c r="O1558" i="8"/>
  <c r="Q1557" i="8"/>
  <c r="O1557" i="8"/>
  <c r="Q1556" i="8"/>
  <c r="O1556" i="8"/>
  <c r="Q1555" i="8"/>
  <c r="O1555" i="8"/>
  <c r="Q1554" i="8"/>
  <c r="O1554" i="8"/>
  <c r="Q1553" i="8"/>
  <c r="O1553" i="8"/>
  <c r="Q1552" i="8"/>
  <c r="O1552" i="8"/>
  <c r="Q1551" i="8"/>
  <c r="O1551" i="8"/>
  <c r="Q1550" i="8"/>
  <c r="O1550" i="8"/>
  <c r="Q1549" i="8"/>
  <c r="O1549" i="8"/>
  <c r="Q1548" i="8"/>
  <c r="O1548" i="8"/>
  <c r="Q1547" i="8"/>
  <c r="O1547" i="8"/>
  <c r="Q1546" i="8"/>
  <c r="O1546" i="8"/>
  <c r="Q1545" i="8"/>
  <c r="O1545" i="8"/>
  <c r="Q1544" i="8"/>
  <c r="O1544" i="8"/>
  <c r="Q1543" i="8"/>
  <c r="O1543" i="8"/>
  <c r="Q1542" i="8"/>
  <c r="O1542" i="8"/>
  <c r="Q1541" i="8"/>
  <c r="O1541" i="8"/>
  <c r="Q1540" i="8"/>
  <c r="O1540" i="8"/>
  <c r="Q1539" i="8"/>
  <c r="O1539" i="8"/>
  <c r="Q1538" i="8"/>
  <c r="O1538" i="8"/>
  <c r="Q1537" i="8"/>
  <c r="O1537" i="8"/>
  <c r="Q1536" i="8"/>
  <c r="O1536" i="8"/>
  <c r="Q1535" i="8"/>
  <c r="O1535" i="8"/>
  <c r="Q1534" i="8"/>
  <c r="O1534" i="8"/>
  <c r="Q1533" i="8"/>
  <c r="O1533" i="8"/>
  <c r="Q1532" i="8"/>
  <c r="O1532" i="8"/>
  <c r="Q1531" i="8"/>
  <c r="O1531" i="8"/>
  <c r="Q1530" i="8"/>
  <c r="O1530" i="8"/>
  <c r="Q1529" i="8"/>
  <c r="O1529" i="8"/>
  <c r="Q1528" i="8"/>
  <c r="O1528" i="8"/>
  <c r="Q1527" i="8"/>
  <c r="O1527" i="8"/>
  <c r="Q1526" i="8"/>
  <c r="O1526" i="8"/>
  <c r="Q1525" i="8"/>
  <c r="O1525" i="8"/>
  <c r="Q1524" i="8"/>
  <c r="O1524" i="8"/>
  <c r="Q1523" i="8"/>
  <c r="O1523" i="8"/>
  <c r="Q1522" i="8"/>
  <c r="O1522" i="8"/>
  <c r="Q1521" i="8"/>
  <c r="O1521" i="8"/>
  <c r="Q1520" i="8"/>
  <c r="O1520" i="8"/>
  <c r="Q1519" i="8"/>
  <c r="O1519" i="8"/>
  <c r="Q1518" i="8"/>
  <c r="O1518" i="8"/>
  <c r="Q1517" i="8"/>
  <c r="O1517" i="8"/>
  <c r="Q1516" i="8"/>
  <c r="O1516" i="8"/>
  <c r="Q1515" i="8"/>
  <c r="O1515" i="8"/>
  <c r="Q1514" i="8"/>
  <c r="O1514" i="8"/>
  <c r="Q1513" i="8"/>
  <c r="O1513" i="8"/>
  <c r="Q1512" i="8"/>
  <c r="O1512" i="8"/>
  <c r="Q1511" i="8"/>
  <c r="O1511" i="8"/>
  <c r="Q1510" i="8"/>
  <c r="O1510" i="8"/>
  <c r="Q1509" i="8"/>
  <c r="O1509" i="8"/>
  <c r="Q1508" i="8"/>
  <c r="O1508" i="8"/>
  <c r="Q1507" i="8"/>
  <c r="O1507" i="8"/>
  <c r="Q1506" i="8"/>
  <c r="O1506" i="8"/>
  <c r="Q1505" i="8"/>
  <c r="O1505" i="8"/>
  <c r="Q1504" i="8"/>
  <c r="O1504" i="8"/>
  <c r="Q1503" i="8"/>
  <c r="O1503" i="8"/>
  <c r="Q1502" i="8"/>
  <c r="O1502" i="8"/>
  <c r="Q1501" i="8"/>
  <c r="O1501" i="8"/>
  <c r="Q1500" i="8"/>
  <c r="O1500" i="8"/>
  <c r="Q1499" i="8"/>
  <c r="O1499" i="8"/>
  <c r="Q1498" i="8"/>
  <c r="O1498" i="8"/>
  <c r="Q1497" i="8"/>
  <c r="O1497" i="8"/>
  <c r="Q1496" i="8"/>
  <c r="O1496" i="8"/>
  <c r="Q1495" i="8"/>
  <c r="O1495" i="8"/>
  <c r="Q1494" i="8"/>
  <c r="O1494" i="8"/>
  <c r="Q1493" i="8"/>
  <c r="O1493" i="8"/>
  <c r="Q1492" i="8"/>
  <c r="O1492" i="8"/>
  <c r="Q1491" i="8"/>
  <c r="O1491" i="8"/>
  <c r="Q1490" i="8"/>
  <c r="O1490" i="8"/>
  <c r="Q1489" i="8"/>
  <c r="O1489" i="8"/>
  <c r="Q1488" i="8"/>
  <c r="O1488" i="8"/>
  <c r="Q1487" i="8"/>
  <c r="O1487" i="8"/>
  <c r="Q1486" i="8"/>
  <c r="O1486" i="8"/>
  <c r="Q1485" i="8"/>
  <c r="O1485" i="8"/>
  <c r="Q1484" i="8"/>
  <c r="O1484" i="8"/>
  <c r="Q1483" i="8"/>
  <c r="O1483" i="8"/>
  <c r="Q1482" i="8"/>
  <c r="O1482" i="8"/>
  <c r="Q1481" i="8"/>
  <c r="O1481" i="8"/>
  <c r="Q1480" i="8"/>
  <c r="O1480" i="8"/>
  <c r="Q1479" i="8"/>
  <c r="O1479" i="8"/>
  <c r="Q1478" i="8"/>
  <c r="O1478" i="8"/>
  <c r="Q1477" i="8"/>
  <c r="O1477" i="8"/>
  <c r="Q1476" i="8"/>
  <c r="O1476" i="8"/>
  <c r="Q1475" i="8"/>
  <c r="O1475" i="8"/>
  <c r="Q1474" i="8"/>
  <c r="O1474" i="8"/>
  <c r="Q1473" i="8"/>
  <c r="O1473" i="8"/>
  <c r="Q1472" i="8"/>
  <c r="O1472" i="8"/>
  <c r="Q1471" i="8"/>
  <c r="O1471" i="8"/>
  <c r="Q1470" i="8"/>
  <c r="O1470" i="8"/>
  <c r="Q1469" i="8"/>
  <c r="O1469" i="8"/>
  <c r="Q1468" i="8"/>
  <c r="O1468" i="8"/>
  <c r="Q1467" i="8"/>
  <c r="O1467" i="8"/>
  <c r="Q1466" i="8"/>
  <c r="O1466" i="8"/>
  <c r="Q1465" i="8"/>
  <c r="O1465" i="8"/>
  <c r="Q1464" i="8"/>
  <c r="O1464" i="8"/>
  <c r="Q1463" i="8"/>
  <c r="O1463" i="8"/>
  <c r="Q1462" i="8"/>
  <c r="O1462" i="8"/>
  <c r="Q1461" i="8"/>
  <c r="O1461" i="8"/>
  <c r="Q1460" i="8"/>
  <c r="O1460" i="8"/>
  <c r="Q1459" i="8"/>
  <c r="O1459" i="8"/>
  <c r="Q1458" i="8"/>
  <c r="O1458" i="8"/>
  <c r="Q1457" i="8"/>
  <c r="O1457" i="8"/>
  <c r="Q1456" i="8"/>
  <c r="O1456" i="8"/>
  <c r="Q1455" i="8"/>
  <c r="O1455" i="8"/>
  <c r="Q1454" i="8"/>
  <c r="O1454" i="8"/>
  <c r="Q1453" i="8"/>
  <c r="O1453" i="8"/>
  <c r="Q1452" i="8"/>
  <c r="O1452" i="8"/>
  <c r="Q1451" i="8"/>
  <c r="O1451" i="8"/>
  <c r="Q1450" i="8"/>
  <c r="O1450" i="8"/>
  <c r="Q1449" i="8"/>
  <c r="O1449" i="8"/>
  <c r="Q1448" i="8"/>
  <c r="O1448" i="8"/>
  <c r="Q1447" i="8"/>
  <c r="O1447" i="8"/>
  <c r="Q1446" i="8"/>
  <c r="O1446" i="8"/>
  <c r="Q1445" i="8"/>
  <c r="O1445" i="8"/>
  <c r="Q1444" i="8"/>
  <c r="O1444" i="8"/>
  <c r="Q1443" i="8"/>
  <c r="O1443" i="8"/>
  <c r="Q1442" i="8"/>
  <c r="O1442" i="8"/>
  <c r="Q1441" i="8"/>
  <c r="O1441" i="8"/>
  <c r="Q1440" i="8"/>
  <c r="O1440" i="8"/>
  <c r="Q1439" i="8"/>
  <c r="O1439" i="8"/>
  <c r="Q1438" i="8"/>
  <c r="O1438" i="8"/>
  <c r="Q1437" i="8"/>
  <c r="O1437" i="8"/>
  <c r="Q1436" i="8"/>
  <c r="O1436" i="8"/>
  <c r="Q1435" i="8"/>
  <c r="O1435" i="8"/>
  <c r="Q1434" i="8"/>
  <c r="O1434" i="8"/>
  <c r="Q1433" i="8"/>
  <c r="O1433" i="8"/>
  <c r="Q1432" i="8"/>
  <c r="O1432" i="8"/>
  <c r="Q1431" i="8"/>
  <c r="O1431" i="8"/>
  <c r="Q1430" i="8"/>
  <c r="O1430" i="8"/>
  <c r="Q1429" i="8"/>
  <c r="O1429" i="8"/>
  <c r="Q1428" i="8"/>
  <c r="O1428" i="8"/>
  <c r="Q1427" i="8"/>
  <c r="O1427" i="8"/>
  <c r="Q1426" i="8"/>
  <c r="O1426" i="8"/>
  <c r="Q1425" i="8"/>
  <c r="O1425" i="8"/>
  <c r="Q1424" i="8"/>
  <c r="O1424" i="8"/>
  <c r="Q1423" i="8"/>
  <c r="O1423" i="8"/>
  <c r="Q1422" i="8"/>
  <c r="O1422" i="8"/>
  <c r="Q1421" i="8"/>
  <c r="O1421" i="8"/>
  <c r="Q1420" i="8"/>
  <c r="O1420" i="8"/>
  <c r="Q1419" i="8"/>
  <c r="O1419" i="8"/>
  <c r="Q1418" i="8"/>
  <c r="O1418" i="8"/>
  <c r="Q1417" i="8"/>
  <c r="O1417" i="8"/>
  <c r="Q1416" i="8"/>
  <c r="O1416" i="8"/>
  <c r="Q1415" i="8"/>
  <c r="O1415" i="8"/>
  <c r="Q1414" i="8"/>
  <c r="O1414" i="8"/>
  <c r="Q1413" i="8"/>
  <c r="O1413" i="8"/>
  <c r="Q1412" i="8"/>
  <c r="O1412" i="8"/>
  <c r="Q1411" i="8"/>
  <c r="O1411" i="8"/>
  <c r="Q1410" i="8"/>
  <c r="O1410" i="8"/>
  <c r="Q1409" i="8"/>
  <c r="O1409" i="8"/>
  <c r="Q1408" i="8"/>
  <c r="O1408" i="8"/>
  <c r="Q1407" i="8"/>
  <c r="O1407" i="8"/>
  <c r="Q1406" i="8"/>
  <c r="O1406" i="8"/>
  <c r="Q1405" i="8"/>
  <c r="O1405" i="8"/>
  <c r="Q1404" i="8"/>
  <c r="O1404" i="8"/>
  <c r="Q1403" i="8"/>
  <c r="O1403" i="8"/>
  <c r="Q1402" i="8"/>
  <c r="O1402" i="8"/>
  <c r="Q1401" i="8"/>
  <c r="O1401" i="8"/>
  <c r="Q1400" i="8"/>
  <c r="O1400" i="8"/>
  <c r="Q1399" i="8"/>
  <c r="O1399" i="8"/>
  <c r="Q1398" i="8"/>
  <c r="O1398" i="8"/>
  <c r="Q1397" i="8"/>
  <c r="O1397" i="8"/>
  <c r="Q1396" i="8"/>
  <c r="O1396" i="8"/>
  <c r="Q1395" i="8"/>
  <c r="O1395" i="8"/>
  <c r="Q1394" i="8"/>
  <c r="O1394" i="8"/>
  <c r="Q1393" i="8"/>
  <c r="O1393" i="8"/>
  <c r="Q1392" i="8"/>
  <c r="O1392" i="8"/>
  <c r="Q1391" i="8"/>
  <c r="O1391" i="8"/>
  <c r="Q1390" i="8"/>
  <c r="O1390" i="8"/>
  <c r="Q1389" i="8"/>
  <c r="O1389" i="8"/>
  <c r="Q1388" i="8"/>
  <c r="O1388" i="8"/>
  <c r="Q1387" i="8"/>
  <c r="O1387" i="8"/>
  <c r="Q1386" i="8"/>
  <c r="O1386" i="8"/>
  <c r="Q1385" i="8"/>
  <c r="O1385" i="8"/>
  <c r="Q1384" i="8"/>
  <c r="O1384" i="8"/>
  <c r="Q1383" i="8"/>
  <c r="O1383" i="8"/>
  <c r="Q1382" i="8"/>
  <c r="O1382" i="8"/>
  <c r="Q1381" i="8"/>
  <c r="O1381" i="8"/>
  <c r="Q1380" i="8"/>
  <c r="O1380" i="8"/>
  <c r="Q1379" i="8"/>
  <c r="O1379" i="8"/>
  <c r="Q1378" i="8"/>
  <c r="O1378" i="8"/>
  <c r="Q1377" i="8"/>
  <c r="O1377" i="8"/>
  <c r="Q1376" i="8"/>
  <c r="O1376" i="8"/>
  <c r="Q1375" i="8"/>
  <c r="O1375" i="8"/>
  <c r="Q1374" i="8"/>
  <c r="O1374" i="8"/>
  <c r="Q1373" i="8"/>
  <c r="O1373" i="8"/>
  <c r="Q1372" i="8"/>
  <c r="O1372" i="8"/>
  <c r="Q1371" i="8"/>
  <c r="O1371" i="8"/>
  <c r="Q1370" i="8"/>
  <c r="O1370" i="8"/>
  <c r="Q1369" i="8"/>
  <c r="O1369" i="8"/>
  <c r="Q1368" i="8"/>
  <c r="O1368" i="8"/>
  <c r="Q1367" i="8"/>
  <c r="O1367" i="8"/>
  <c r="Q1366" i="8"/>
  <c r="O1366" i="8"/>
  <c r="Q1365" i="8"/>
  <c r="O1365" i="8"/>
  <c r="Q1364" i="8"/>
  <c r="O1364" i="8"/>
  <c r="Q1363" i="8"/>
  <c r="O1363" i="8"/>
  <c r="Q1362" i="8"/>
  <c r="O1362" i="8"/>
  <c r="Q1361" i="8"/>
  <c r="O1361" i="8"/>
  <c r="Q1360" i="8"/>
  <c r="O1360" i="8"/>
  <c r="Q1359" i="8"/>
  <c r="O1359" i="8"/>
  <c r="Q1358" i="8"/>
  <c r="O1358" i="8"/>
  <c r="Q1357" i="8"/>
  <c r="O1357" i="8"/>
  <c r="Q1356" i="8"/>
  <c r="O1356" i="8"/>
  <c r="Q1355" i="8"/>
  <c r="O1355" i="8"/>
  <c r="Q1354" i="8"/>
  <c r="O1354" i="8"/>
  <c r="Q1353" i="8"/>
  <c r="O1353" i="8"/>
  <c r="Q1352" i="8"/>
  <c r="O1352" i="8"/>
  <c r="Q1351" i="8"/>
  <c r="O1351" i="8"/>
  <c r="Q1350" i="8"/>
  <c r="O1350" i="8"/>
  <c r="Q1349" i="8"/>
  <c r="O1349" i="8"/>
  <c r="Q1348" i="8"/>
  <c r="O1348" i="8"/>
  <c r="Q1347" i="8"/>
  <c r="O1347" i="8"/>
  <c r="Q1346" i="8"/>
  <c r="O1346" i="8"/>
  <c r="Q1345" i="8"/>
  <c r="O1345" i="8"/>
  <c r="Q1344" i="8"/>
  <c r="O1344" i="8"/>
  <c r="Q1343" i="8"/>
  <c r="O1343" i="8"/>
  <c r="Q1342" i="8"/>
  <c r="O1342" i="8"/>
  <c r="Q1341" i="8"/>
  <c r="O1341" i="8"/>
  <c r="Q1340" i="8"/>
  <c r="O1340" i="8"/>
  <c r="Q1339" i="8"/>
  <c r="O1339" i="8"/>
  <c r="Q1338" i="8"/>
  <c r="O1338" i="8"/>
  <c r="Q1337" i="8"/>
  <c r="O1337" i="8"/>
  <c r="Q1336" i="8"/>
  <c r="O1336" i="8"/>
  <c r="Q1335" i="8"/>
  <c r="O1335" i="8"/>
  <c r="Q1334" i="8"/>
  <c r="O1334" i="8"/>
  <c r="Q1333" i="8"/>
  <c r="O1333" i="8"/>
  <c r="Q1332" i="8"/>
  <c r="O1332" i="8"/>
  <c r="Q1331" i="8"/>
  <c r="O1331" i="8"/>
  <c r="Q1330" i="8"/>
  <c r="O1330" i="8"/>
  <c r="Q1329" i="8"/>
  <c r="O1329" i="8"/>
  <c r="Q1328" i="8"/>
  <c r="O1328" i="8"/>
  <c r="Q1327" i="8"/>
  <c r="O1327" i="8"/>
  <c r="Q1326" i="8"/>
  <c r="O1326" i="8"/>
  <c r="Q1325" i="8"/>
  <c r="O1325" i="8"/>
  <c r="Q1324" i="8"/>
  <c r="O1324" i="8"/>
  <c r="Q1323" i="8"/>
  <c r="O1323" i="8"/>
  <c r="Q1322" i="8"/>
  <c r="O1322" i="8"/>
  <c r="Q1321" i="8"/>
  <c r="O1321" i="8"/>
  <c r="Q1320" i="8"/>
  <c r="O1320" i="8"/>
  <c r="Q1319" i="8"/>
  <c r="O1319" i="8"/>
  <c r="Q1318" i="8"/>
  <c r="O1318" i="8"/>
  <c r="Q1317" i="8"/>
  <c r="O1317" i="8"/>
  <c r="Q1316" i="8"/>
  <c r="O1316" i="8"/>
  <c r="Q1315" i="8"/>
  <c r="O1315" i="8"/>
  <c r="Q1314" i="8"/>
  <c r="O1314" i="8"/>
  <c r="Q1313" i="8"/>
  <c r="O1313" i="8"/>
  <c r="Q1312" i="8"/>
  <c r="O1312" i="8"/>
  <c r="Q1311" i="8"/>
  <c r="O1311" i="8"/>
  <c r="Q1310" i="8"/>
  <c r="O1310" i="8"/>
  <c r="Q1309" i="8"/>
  <c r="O1309" i="8"/>
  <c r="Q1308" i="8"/>
  <c r="O1308" i="8"/>
  <c r="Q1307" i="8"/>
  <c r="O1307" i="8"/>
  <c r="Q1306" i="8"/>
  <c r="O1306" i="8"/>
  <c r="Q1305" i="8"/>
  <c r="O1305" i="8"/>
  <c r="Q1304" i="8"/>
  <c r="O1304" i="8"/>
  <c r="Q1303" i="8"/>
  <c r="O1303" i="8"/>
  <c r="Q1302" i="8"/>
  <c r="O1302" i="8"/>
  <c r="Q1301" i="8"/>
  <c r="O1301" i="8"/>
  <c r="Q1300" i="8"/>
  <c r="O1300" i="8"/>
  <c r="Q1299" i="8"/>
  <c r="O1299" i="8"/>
  <c r="Q1298" i="8"/>
  <c r="O1298" i="8"/>
  <c r="Q1297" i="8"/>
  <c r="O1297" i="8"/>
  <c r="Q1296" i="8"/>
  <c r="O1296" i="8"/>
  <c r="Q1295" i="8"/>
  <c r="O1295" i="8"/>
  <c r="Q1294" i="8"/>
  <c r="O1294" i="8"/>
  <c r="Q1293" i="8"/>
  <c r="O1293" i="8"/>
  <c r="Q1292" i="8"/>
  <c r="O1292" i="8"/>
  <c r="Q1291" i="8"/>
  <c r="O1291" i="8"/>
  <c r="Q1290" i="8"/>
  <c r="O1290" i="8"/>
  <c r="Q1289" i="8"/>
  <c r="O1289" i="8"/>
  <c r="Q1288" i="8"/>
  <c r="O1288" i="8"/>
  <c r="Q1287" i="8"/>
  <c r="O1287" i="8"/>
  <c r="Q1286" i="8"/>
  <c r="O1286" i="8"/>
  <c r="Q1285" i="8"/>
  <c r="O1285" i="8"/>
  <c r="Q1284" i="8"/>
  <c r="O1284" i="8"/>
  <c r="Q1283" i="8"/>
  <c r="O1283" i="8"/>
  <c r="Q1282" i="8"/>
  <c r="O1282" i="8"/>
  <c r="Q1281" i="8"/>
  <c r="O1281" i="8"/>
  <c r="Q1280" i="8"/>
  <c r="O1280" i="8"/>
  <c r="Q1279" i="8"/>
  <c r="O1279" i="8"/>
  <c r="Q1278" i="8"/>
  <c r="O1278" i="8"/>
  <c r="Q1277" i="8"/>
  <c r="O1277" i="8"/>
  <c r="Q1276" i="8"/>
  <c r="O1276" i="8"/>
  <c r="Q1275" i="8"/>
  <c r="O1275" i="8"/>
  <c r="Q1274" i="8"/>
  <c r="O1274" i="8"/>
  <c r="Q1273" i="8"/>
  <c r="O1273" i="8"/>
  <c r="Q1272" i="8"/>
  <c r="O1272" i="8"/>
  <c r="Q1271" i="8"/>
  <c r="O1271" i="8"/>
  <c r="Q1270" i="8"/>
  <c r="O1270" i="8"/>
  <c r="Q1269" i="8"/>
  <c r="O1269" i="8"/>
  <c r="Q1268" i="8"/>
  <c r="O1268" i="8"/>
  <c r="Q1267" i="8"/>
  <c r="O1267" i="8"/>
  <c r="Q1266" i="8"/>
  <c r="O1266" i="8"/>
  <c r="Q1265" i="8"/>
  <c r="O1265" i="8"/>
  <c r="Q1264" i="8"/>
  <c r="O1264" i="8"/>
  <c r="Q1263" i="8"/>
  <c r="O1263" i="8"/>
  <c r="Q1262" i="8"/>
  <c r="O1262" i="8"/>
  <c r="Q1261" i="8"/>
  <c r="O1261" i="8"/>
  <c r="Q1260" i="8"/>
  <c r="O1260" i="8"/>
  <c r="Q1259" i="8"/>
  <c r="O1259" i="8"/>
  <c r="Q1258" i="8"/>
  <c r="O1258" i="8"/>
  <c r="Q1257" i="8"/>
  <c r="O1257" i="8"/>
  <c r="Q1256" i="8"/>
  <c r="O1256" i="8"/>
  <c r="Q1255" i="8"/>
  <c r="O1255" i="8"/>
  <c r="Q1254" i="8"/>
  <c r="O1254" i="8"/>
  <c r="Q1253" i="8"/>
  <c r="O1253" i="8"/>
  <c r="Q1252" i="8"/>
  <c r="O1252" i="8"/>
  <c r="Q1251" i="8"/>
  <c r="O1251" i="8"/>
  <c r="Q1250" i="8"/>
  <c r="O1250" i="8"/>
  <c r="Q1249" i="8"/>
  <c r="O1249" i="8"/>
  <c r="Q1248" i="8"/>
  <c r="O1248" i="8"/>
  <c r="Q1247" i="8"/>
  <c r="O1247" i="8"/>
  <c r="Q1246" i="8"/>
  <c r="O1246" i="8"/>
  <c r="Q1245" i="8"/>
  <c r="O1245" i="8"/>
  <c r="Q1244" i="8"/>
  <c r="O1244" i="8"/>
  <c r="Q1243" i="8"/>
  <c r="O1243" i="8"/>
  <c r="Q1242" i="8"/>
  <c r="O1242" i="8"/>
  <c r="Q1241" i="8"/>
  <c r="O1241" i="8"/>
  <c r="Q1240" i="8"/>
  <c r="O1240" i="8"/>
  <c r="Q1239" i="8"/>
  <c r="O1239" i="8"/>
  <c r="Q1238" i="8"/>
  <c r="O1238" i="8"/>
  <c r="Q1237" i="8"/>
  <c r="O1237" i="8"/>
  <c r="Q1236" i="8"/>
  <c r="O1236" i="8"/>
  <c r="Q1235" i="8"/>
  <c r="O1235" i="8"/>
  <c r="Q1234" i="8"/>
  <c r="O1234" i="8"/>
  <c r="Q1233" i="8"/>
  <c r="O1233" i="8"/>
  <c r="Q1232" i="8"/>
  <c r="O1232" i="8"/>
  <c r="Q1231" i="8"/>
  <c r="O1231" i="8"/>
  <c r="Q1230" i="8"/>
  <c r="O1230" i="8"/>
  <c r="Q1229" i="8"/>
  <c r="O1229" i="8"/>
  <c r="Q1228" i="8"/>
  <c r="O1228" i="8"/>
  <c r="Q1227" i="8"/>
  <c r="O1227" i="8"/>
  <c r="Q1226" i="8"/>
  <c r="O1226" i="8"/>
  <c r="Q1225" i="8"/>
  <c r="O1225" i="8"/>
  <c r="Q1224" i="8"/>
  <c r="O1224" i="8"/>
  <c r="Q1223" i="8"/>
  <c r="O1223" i="8"/>
  <c r="Q1222" i="8"/>
  <c r="O1222" i="8"/>
  <c r="Q1221" i="8"/>
  <c r="O1221" i="8"/>
  <c r="Q1220" i="8"/>
  <c r="O1220" i="8"/>
  <c r="Q1219" i="8"/>
  <c r="O1219" i="8"/>
  <c r="Q1218" i="8"/>
  <c r="O1218" i="8"/>
  <c r="Q1217" i="8"/>
  <c r="O1217" i="8"/>
  <c r="Q1216" i="8"/>
  <c r="O1216" i="8"/>
  <c r="Q1215" i="8"/>
  <c r="O1215" i="8"/>
  <c r="Q1214" i="8"/>
  <c r="O1214" i="8"/>
  <c r="Q1213" i="8"/>
  <c r="O1213" i="8"/>
  <c r="Q1212" i="8"/>
  <c r="O1212" i="8"/>
  <c r="Q1211" i="8"/>
  <c r="O1211" i="8"/>
  <c r="Q1210" i="8"/>
  <c r="O1210" i="8"/>
  <c r="Q1209" i="8"/>
  <c r="O1209" i="8"/>
  <c r="Q1208" i="8"/>
  <c r="O1208" i="8"/>
  <c r="Q1207" i="8"/>
  <c r="O1207" i="8"/>
  <c r="Q1206" i="8"/>
  <c r="O1206" i="8"/>
  <c r="Q1205" i="8"/>
  <c r="O1205" i="8"/>
  <c r="Q1204" i="8"/>
  <c r="O1204" i="8"/>
  <c r="Q1203" i="8"/>
  <c r="O1203" i="8"/>
  <c r="Q1202" i="8"/>
  <c r="O1202" i="8"/>
  <c r="Q1201" i="8"/>
  <c r="O1201" i="8"/>
  <c r="Q1200" i="8"/>
  <c r="O1200" i="8"/>
  <c r="Q1199" i="8"/>
  <c r="O1199" i="8"/>
  <c r="Q1198" i="8"/>
  <c r="O1198" i="8"/>
  <c r="Q1197" i="8"/>
  <c r="O1197" i="8"/>
  <c r="Q1196" i="8"/>
  <c r="O1196" i="8"/>
  <c r="Q1195" i="8"/>
  <c r="O1195" i="8"/>
  <c r="Q1194" i="8"/>
  <c r="O1194" i="8"/>
  <c r="Q1193" i="8"/>
  <c r="O1193" i="8"/>
  <c r="Q1192" i="8"/>
  <c r="O1192" i="8"/>
  <c r="Q1191" i="8"/>
  <c r="O1191" i="8"/>
  <c r="Q1190" i="8"/>
  <c r="O1190" i="8"/>
  <c r="Q1189" i="8"/>
  <c r="O1189" i="8"/>
  <c r="Q1188" i="8"/>
  <c r="O1188" i="8"/>
  <c r="Q1187" i="8"/>
  <c r="O1187" i="8"/>
  <c r="Q1186" i="8"/>
  <c r="O1186" i="8"/>
  <c r="Q1185" i="8"/>
  <c r="O1185" i="8"/>
  <c r="Q1184" i="8"/>
  <c r="O1184" i="8"/>
  <c r="Q1183" i="8"/>
  <c r="O1183" i="8"/>
  <c r="Q1182" i="8"/>
  <c r="O1182" i="8"/>
  <c r="Q1181" i="8"/>
  <c r="O1181" i="8"/>
  <c r="Q1180" i="8"/>
  <c r="O1180" i="8"/>
  <c r="Q1179" i="8"/>
  <c r="O1179" i="8"/>
  <c r="Q1178" i="8"/>
  <c r="O1178" i="8"/>
  <c r="Q1177" i="8"/>
  <c r="O1177" i="8"/>
  <c r="Q1176" i="8"/>
  <c r="O1176" i="8"/>
  <c r="Q1175" i="8"/>
  <c r="O1175" i="8"/>
  <c r="Q1174" i="8"/>
  <c r="O1174" i="8"/>
  <c r="Q1173" i="8"/>
  <c r="O1173" i="8"/>
  <c r="Q1172" i="8"/>
  <c r="O1172" i="8"/>
  <c r="Q1171" i="8"/>
  <c r="O1171" i="8"/>
  <c r="Q1170" i="8"/>
  <c r="O1170" i="8"/>
  <c r="Q1169" i="8"/>
  <c r="O1169" i="8"/>
  <c r="Q1168" i="8"/>
  <c r="O1168" i="8"/>
  <c r="Q1167" i="8"/>
  <c r="O1167" i="8"/>
  <c r="Q1166" i="8"/>
  <c r="O1166" i="8"/>
  <c r="Q1165" i="8"/>
  <c r="O1165" i="8"/>
  <c r="Q1164" i="8"/>
  <c r="O1164" i="8"/>
  <c r="Q1163" i="8"/>
  <c r="O1163" i="8"/>
  <c r="Q1162" i="8"/>
  <c r="O1162" i="8"/>
  <c r="Q1161" i="8"/>
  <c r="O1161" i="8"/>
  <c r="Q1160" i="8"/>
  <c r="O1160" i="8"/>
  <c r="Q1159" i="8"/>
  <c r="O1159" i="8"/>
  <c r="Q1158" i="8"/>
  <c r="O1158" i="8"/>
  <c r="Q1157" i="8"/>
  <c r="O1157" i="8"/>
  <c r="Q1156" i="8"/>
  <c r="O1156" i="8"/>
  <c r="Q1155" i="8"/>
  <c r="O1155" i="8"/>
  <c r="Q1154" i="8"/>
  <c r="O1154" i="8"/>
  <c r="Q1153" i="8"/>
  <c r="O1153" i="8"/>
  <c r="Q1152" i="8"/>
  <c r="O1152" i="8"/>
  <c r="Q1151" i="8"/>
  <c r="O1151" i="8"/>
  <c r="Q1150" i="8"/>
  <c r="O1150" i="8"/>
  <c r="Q1149" i="8"/>
  <c r="O1149" i="8"/>
  <c r="Q1148" i="8"/>
  <c r="O1148" i="8"/>
  <c r="Q1147" i="8"/>
  <c r="O1147" i="8"/>
  <c r="Q1146" i="8"/>
  <c r="O1146" i="8"/>
  <c r="Q1145" i="8"/>
  <c r="O1145" i="8"/>
  <c r="Q1144" i="8"/>
  <c r="O1144" i="8"/>
  <c r="Q1143" i="8"/>
  <c r="O1143" i="8"/>
  <c r="Q1142" i="8"/>
  <c r="O1142" i="8"/>
  <c r="Q1141" i="8"/>
  <c r="O1141" i="8"/>
  <c r="Q1140" i="8"/>
  <c r="O1140" i="8"/>
  <c r="Q1139" i="8"/>
  <c r="O1139" i="8"/>
  <c r="Q1138" i="8"/>
  <c r="O1138" i="8"/>
  <c r="Q1137" i="8"/>
  <c r="O1137" i="8"/>
  <c r="Q1136" i="8"/>
  <c r="O1136" i="8"/>
  <c r="Q1135" i="8"/>
  <c r="O1135" i="8"/>
  <c r="Q1134" i="8"/>
  <c r="O1134" i="8"/>
  <c r="Q1133" i="8"/>
  <c r="O1133" i="8"/>
  <c r="Q1132" i="8"/>
  <c r="O1132" i="8"/>
  <c r="Q1131" i="8"/>
  <c r="O1131" i="8"/>
  <c r="Q1130" i="8"/>
  <c r="O1130" i="8"/>
  <c r="Q1129" i="8"/>
  <c r="O1129" i="8"/>
  <c r="Q1128" i="8"/>
  <c r="O1128" i="8"/>
  <c r="Q1127" i="8"/>
  <c r="O1127" i="8"/>
  <c r="Q1126" i="8"/>
  <c r="O1126" i="8"/>
  <c r="Q1125" i="8"/>
  <c r="O1125" i="8"/>
  <c r="Q1124" i="8"/>
  <c r="O1124" i="8"/>
  <c r="Q1123" i="8"/>
  <c r="O1123" i="8"/>
  <c r="Q1122" i="8"/>
  <c r="O1122" i="8"/>
  <c r="Q1121" i="8"/>
  <c r="O1121" i="8"/>
  <c r="Q1120" i="8"/>
  <c r="O1120" i="8"/>
  <c r="Q1119" i="8"/>
  <c r="O1119" i="8"/>
  <c r="Q1118" i="8"/>
  <c r="O1118" i="8"/>
  <c r="Q1117" i="8"/>
  <c r="O1117" i="8"/>
  <c r="Q1116" i="8"/>
  <c r="O1116" i="8"/>
  <c r="Q1115" i="8"/>
  <c r="O1115" i="8"/>
  <c r="Q1114" i="8"/>
  <c r="O1114" i="8"/>
  <c r="Q1113" i="8"/>
  <c r="O1113" i="8"/>
  <c r="Q1112" i="8"/>
  <c r="O1112" i="8"/>
  <c r="Q1111" i="8"/>
  <c r="O1111" i="8"/>
  <c r="Q1110" i="8"/>
  <c r="O1110" i="8"/>
  <c r="Q1109" i="8"/>
  <c r="O1109" i="8"/>
  <c r="Q1108" i="8"/>
  <c r="O1108" i="8"/>
  <c r="Q1107" i="8"/>
  <c r="O1107" i="8"/>
  <c r="Q1106" i="8"/>
  <c r="O1106" i="8"/>
  <c r="Q1105" i="8"/>
  <c r="O1105" i="8"/>
  <c r="Q1104" i="8"/>
  <c r="O1104" i="8"/>
  <c r="Q1103" i="8"/>
  <c r="O1103" i="8"/>
  <c r="Q1102" i="8"/>
  <c r="O1102" i="8"/>
  <c r="Q1101" i="8"/>
  <c r="O1101" i="8"/>
  <c r="Q1100" i="8"/>
  <c r="O1100" i="8"/>
  <c r="Q1099" i="8"/>
  <c r="O1099" i="8"/>
  <c r="Q1098" i="8"/>
  <c r="O1098" i="8"/>
  <c r="Q1097" i="8"/>
  <c r="O1097" i="8"/>
  <c r="Q1096" i="8"/>
  <c r="O1096" i="8"/>
  <c r="Q1095" i="8"/>
  <c r="O1095" i="8"/>
  <c r="Q1094" i="8"/>
  <c r="O1094" i="8"/>
  <c r="Q1093" i="8"/>
  <c r="O1093" i="8"/>
  <c r="Q1092" i="8"/>
  <c r="O1092" i="8"/>
  <c r="Q1091" i="8"/>
  <c r="O1091" i="8"/>
  <c r="Q1090" i="8"/>
  <c r="O1090" i="8"/>
  <c r="Q1089" i="8"/>
  <c r="O1089" i="8"/>
  <c r="Q1088" i="8"/>
  <c r="O1088" i="8"/>
  <c r="Q1087" i="8"/>
  <c r="O1087" i="8"/>
  <c r="Q1086" i="8"/>
  <c r="O1086" i="8"/>
  <c r="Q1085" i="8"/>
  <c r="O1085" i="8"/>
  <c r="Q1084" i="8"/>
  <c r="O1084" i="8"/>
  <c r="Q1083" i="8"/>
  <c r="O1083" i="8"/>
  <c r="Q1082" i="8"/>
  <c r="O1082" i="8"/>
  <c r="Q1081" i="8"/>
  <c r="O1081" i="8"/>
  <c r="Q1080" i="8"/>
  <c r="O1080" i="8"/>
  <c r="Q1079" i="8"/>
  <c r="O1079" i="8"/>
  <c r="Q1078" i="8"/>
  <c r="O1078" i="8"/>
  <c r="Q1077" i="8"/>
  <c r="O1077" i="8"/>
  <c r="Q1076" i="8"/>
  <c r="O1076" i="8"/>
  <c r="Q1075" i="8"/>
  <c r="O1075" i="8"/>
  <c r="Q1074" i="8"/>
  <c r="O1074" i="8"/>
  <c r="Q1073" i="8"/>
  <c r="O1073" i="8"/>
  <c r="Q1072" i="8"/>
  <c r="O1072" i="8"/>
  <c r="Q1071" i="8"/>
  <c r="O1071" i="8"/>
  <c r="Q1070" i="8"/>
  <c r="O1070" i="8"/>
  <c r="Q1069" i="8"/>
  <c r="O1069" i="8"/>
  <c r="Q1068" i="8"/>
  <c r="O1068" i="8"/>
  <c r="Q1067" i="8"/>
  <c r="O1067" i="8"/>
  <c r="Q1066" i="8"/>
  <c r="O1066" i="8"/>
  <c r="Q1065" i="8"/>
  <c r="O1065" i="8"/>
  <c r="Q1064" i="8"/>
  <c r="O1064" i="8"/>
  <c r="Q1063" i="8"/>
  <c r="O1063" i="8"/>
  <c r="Q1062" i="8"/>
  <c r="O1062" i="8"/>
  <c r="Q1061" i="8"/>
  <c r="O1061" i="8"/>
  <c r="Q1060" i="8"/>
  <c r="O1060" i="8"/>
  <c r="Q1059" i="8"/>
  <c r="O1059" i="8"/>
  <c r="Q1058" i="8"/>
  <c r="O1058" i="8"/>
  <c r="Q1057" i="8"/>
  <c r="O1057" i="8"/>
  <c r="Q1056" i="8"/>
  <c r="O1056" i="8"/>
  <c r="Q1055" i="8"/>
  <c r="O1055" i="8"/>
  <c r="Q1054" i="8"/>
  <c r="O1054" i="8"/>
  <c r="Q1053" i="8"/>
  <c r="O1053" i="8"/>
  <c r="Q1052" i="8"/>
  <c r="O1052" i="8"/>
  <c r="Q1051" i="8"/>
  <c r="O1051" i="8"/>
  <c r="Q1050" i="8"/>
  <c r="O1050" i="8"/>
  <c r="Q1049" i="8"/>
  <c r="O1049" i="8"/>
  <c r="Q1048" i="8"/>
  <c r="O1048" i="8"/>
  <c r="Q1047" i="8"/>
  <c r="O1047" i="8"/>
  <c r="Q1046" i="8"/>
  <c r="O1046" i="8"/>
  <c r="Q1045" i="8"/>
  <c r="O1045" i="8"/>
  <c r="Q1044" i="8"/>
  <c r="O1044" i="8"/>
  <c r="Q1043" i="8"/>
  <c r="O1043" i="8"/>
  <c r="Q1042" i="8"/>
  <c r="O1042" i="8"/>
  <c r="Q1041" i="8"/>
  <c r="O1041" i="8"/>
  <c r="Q1040" i="8"/>
  <c r="O1040" i="8"/>
  <c r="Q1039" i="8"/>
  <c r="O1039" i="8"/>
  <c r="Q1038" i="8"/>
  <c r="O1038" i="8"/>
  <c r="Q1037" i="8"/>
  <c r="O1037" i="8"/>
  <c r="Q1036" i="8"/>
  <c r="O1036" i="8"/>
  <c r="Q1035" i="8"/>
  <c r="O1035" i="8"/>
  <c r="Q1034" i="8"/>
  <c r="O1034" i="8"/>
  <c r="Q1033" i="8"/>
  <c r="O1033" i="8"/>
  <c r="Q1032" i="8"/>
  <c r="O1032" i="8"/>
  <c r="Q1031" i="8"/>
  <c r="O1031" i="8"/>
  <c r="Q1030" i="8"/>
  <c r="O1030" i="8"/>
  <c r="Q1029" i="8"/>
  <c r="O1029" i="8"/>
  <c r="Q1028" i="8"/>
  <c r="O1028" i="8"/>
  <c r="Q1027" i="8"/>
  <c r="O1027" i="8"/>
  <c r="Q1026" i="8"/>
  <c r="O1026" i="8"/>
  <c r="Q1025" i="8"/>
  <c r="O1025" i="8"/>
  <c r="Q1024" i="8"/>
  <c r="O1024" i="8"/>
  <c r="Q1023" i="8"/>
  <c r="O1023" i="8"/>
  <c r="Q1022" i="8"/>
  <c r="O1022" i="8"/>
  <c r="Q1021" i="8"/>
  <c r="O1021" i="8"/>
  <c r="Q1020" i="8"/>
  <c r="O1020" i="8"/>
  <c r="Q1019" i="8"/>
  <c r="O1019" i="8"/>
  <c r="Q1018" i="8"/>
  <c r="O1018" i="8"/>
  <c r="Q1017" i="8"/>
  <c r="O1017" i="8"/>
  <c r="Q1016" i="8"/>
  <c r="O1016" i="8"/>
  <c r="Q1015" i="8"/>
  <c r="O1015" i="8"/>
  <c r="Q1014" i="8"/>
  <c r="O1014" i="8"/>
  <c r="Q1013" i="8"/>
  <c r="O1013" i="8"/>
  <c r="Q1012" i="8"/>
  <c r="O1012" i="8"/>
  <c r="Q1011" i="8"/>
  <c r="O1011" i="8"/>
  <c r="Q1010" i="8"/>
  <c r="O1010" i="8"/>
  <c r="Q1009" i="8"/>
  <c r="O1009" i="8"/>
  <c r="Q1008" i="8"/>
  <c r="O1008" i="8"/>
  <c r="Q1007" i="8"/>
  <c r="O1007" i="8"/>
  <c r="Q1006" i="8"/>
  <c r="O1006" i="8"/>
  <c r="Q1005" i="8"/>
  <c r="O1005" i="8"/>
  <c r="Q1004" i="8"/>
  <c r="O1004" i="8"/>
  <c r="Q1003" i="8"/>
  <c r="O1003" i="8"/>
  <c r="Q1002" i="8"/>
  <c r="O1002" i="8"/>
  <c r="Q1001" i="8"/>
  <c r="O1001" i="8"/>
  <c r="Q1000" i="8"/>
  <c r="O1000" i="8"/>
  <c r="Q999" i="8"/>
  <c r="O999" i="8"/>
  <c r="Q998" i="8"/>
  <c r="O998" i="8"/>
  <c r="Q997" i="8"/>
  <c r="O997" i="8"/>
  <c r="Q996" i="8"/>
  <c r="O996" i="8"/>
  <c r="Q995" i="8"/>
  <c r="O995" i="8"/>
  <c r="Q994" i="8"/>
  <c r="O994" i="8"/>
  <c r="Q993" i="8"/>
  <c r="O993" i="8"/>
  <c r="Q992" i="8"/>
  <c r="O992" i="8"/>
  <c r="Q991" i="8"/>
  <c r="O991" i="8"/>
  <c r="Q990" i="8"/>
  <c r="O990" i="8"/>
  <c r="Q989" i="8"/>
  <c r="O989" i="8"/>
  <c r="Q988" i="8"/>
  <c r="O988" i="8"/>
  <c r="Q987" i="8"/>
  <c r="O987" i="8"/>
  <c r="Q986" i="8"/>
  <c r="O986" i="8"/>
  <c r="Q985" i="8"/>
  <c r="O985" i="8"/>
  <c r="Q984" i="8"/>
  <c r="O984" i="8"/>
  <c r="Q983" i="8"/>
  <c r="O983" i="8"/>
  <c r="Q982" i="8"/>
  <c r="O982" i="8"/>
  <c r="Q981" i="8"/>
  <c r="O981" i="8"/>
  <c r="Q980" i="8"/>
  <c r="O980" i="8"/>
  <c r="Q979" i="8"/>
  <c r="O979" i="8"/>
  <c r="Q978" i="8"/>
  <c r="O978" i="8"/>
  <c r="Q977" i="8"/>
  <c r="O977" i="8"/>
  <c r="Q976" i="8"/>
  <c r="O976" i="8"/>
  <c r="Q975" i="8"/>
  <c r="O975" i="8"/>
  <c r="Q974" i="8"/>
  <c r="O974" i="8"/>
  <c r="Q973" i="8"/>
  <c r="O973" i="8"/>
  <c r="Q972" i="8"/>
  <c r="O972" i="8"/>
  <c r="Q971" i="8"/>
  <c r="O971" i="8"/>
  <c r="Q970" i="8"/>
  <c r="O970" i="8"/>
  <c r="Q969" i="8"/>
  <c r="O969" i="8"/>
  <c r="Q968" i="8"/>
  <c r="O968" i="8"/>
  <c r="Q967" i="8"/>
  <c r="O967" i="8"/>
  <c r="Q966" i="8"/>
  <c r="O966" i="8"/>
  <c r="Q965" i="8"/>
  <c r="O965" i="8"/>
  <c r="Q964" i="8"/>
  <c r="O964" i="8"/>
  <c r="Q963" i="8"/>
  <c r="O963" i="8"/>
  <c r="Q962" i="8"/>
  <c r="O962" i="8"/>
  <c r="Q961" i="8"/>
  <c r="O961" i="8"/>
  <c r="Q960" i="8"/>
  <c r="O960" i="8"/>
  <c r="Q959" i="8"/>
  <c r="O959" i="8"/>
  <c r="Q958" i="8"/>
  <c r="O958" i="8"/>
  <c r="Q957" i="8"/>
  <c r="O957" i="8"/>
  <c r="Q956" i="8"/>
  <c r="O956" i="8"/>
  <c r="Q955" i="8"/>
  <c r="O955" i="8"/>
  <c r="Q954" i="8"/>
  <c r="O954" i="8"/>
  <c r="Q953" i="8"/>
  <c r="O953" i="8"/>
  <c r="Q952" i="8"/>
  <c r="O952" i="8"/>
  <c r="Q951" i="8"/>
  <c r="O951" i="8"/>
  <c r="Q950" i="8"/>
  <c r="O950" i="8"/>
  <c r="Q949" i="8"/>
  <c r="O949" i="8"/>
  <c r="Q948" i="8"/>
  <c r="O948" i="8"/>
  <c r="Q947" i="8"/>
  <c r="O947" i="8"/>
  <c r="Q946" i="8"/>
  <c r="O946" i="8"/>
  <c r="Q945" i="8"/>
  <c r="O945" i="8"/>
  <c r="Q944" i="8"/>
  <c r="O944" i="8"/>
  <c r="Q943" i="8"/>
  <c r="O943" i="8"/>
  <c r="Q942" i="8"/>
  <c r="O942" i="8"/>
  <c r="Q941" i="8"/>
  <c r="O941" i="8"/>
  <c r="Q940" i="8"/>
  <c r="O940" i="8"/>
  <c r="Q939" i="8"/>
  <c r="O939" i="8"/>
  <c r="Q938" i="8"/>
  <c r="O938" i="8"/>
  <c r="Q937" i="8"/>
  <c r="O937" i="8"/>
  <c r="Q936" i="8"/>
  <c r="O936" i="8"/>
  <c r="Q935" i="8"/>
  <c r="O935" i="8"/>
  <c r="Q934" i="8"/>
  <c r="O934" i="8"/>
  <c r="Q933" i="8"/>
  <c r="O933" i="8"/>
  <c r="Q932" i="8"/>
  <c r="O932" i="8"/>
  <c r="Q931" i="8"/>
  <c r="O931" i="8"/>
  <c r="Q930" i="8"/>
  <c r="O930" i="8"/>
  <c r="Q929" i="8"/>
  <c r="O929" i="8"/>
  <c r="Q928" i="8"/>
  <c r="O928" i="8"/>
  <c r="Q927" i="8"/>
  <c r="O927" i="8"/>
  <c r="Q926" i="8"/>
  <c r="O926" i="8"/>
  <c r="Q925" i="8"/>
  <c r="O925" i="8"/>
  <c r="Q924" i="8"/>
  <c r="O924" i="8"/>
  <c r="Q923" i="8"/>
  <c r="O923" i="8"/>
  <c r="Q922" i="8"/>
  <c r="O922" i="8"/>
  <c r="Q921" i="8"/>
  <c r="O921" i="8"/>
  <c r="Q920" i="8"/>
  <c r="O920" i="8"/>
  <c r="Q919" i="8"/>
  <c r="O919" i="8"/>
  <c r="Q918" i="8"/>
  <c r="O918" i="8"/>
  <c r="Q917" i="8"/>
  <c r="O917" i="8"/>
  <c r="Q916" i="8"/>
  <c r="O916" i="8"/>
  <c r="Q915" i="8"/>
  <c r="O915" i="8"/>
  <c r="Q914" i="8"/>
  <c r="O914" i="8"/>
  <c r="Q913" i="8"/>
  <c r="O913" i="8"/>
  <c r="Q912" i="8"/>
  <c r="O912" i="8"/>
  <c r="Q911" i="8"/>
  <c r="O911" i="8"/>
  <c r="Q910" i="8"/>
  <c r="O910" i="8"/>
  <c r="Q909" i="8"/>
  <c r="O909" i="8"/>
  <c r="Q908" i="8"/>
  <c r="O908" i="8"/>
  <c r="Q907" i="8"/>
  <c r="O907" i="8"/>
  <c r="Q906" i="8"/>
  <c r="O906" i="8"/>
  <c r="Q905" i="8"/>
  <c r="O905" i="8"/>
  <c r="Q904" i="8"/>
  <c r="O904" i="8"/>
  <c r="Q903" i="8"/>
  <c r="O903" i="8"/>
  <c r="Q902" i="8"/>
  <c r="O902" i="8"/>
  <c r="Q901" i="8"/>
  <c r="O901" i="8"/>
  <c r="Q900" i="8"/>
  <c r="O900" i="8"/>
  <c r="Q899" i="8"/>
  <c r="O899" i="8"/>
  <c r="Q898" i="8"/>
  <c r="O898" i="8"/>
  <c r="Q897" i="8"/>
  <c r="O897" i="8"/>
  <c r="Q896" i="8"/>
  <c r="O896" i="8"/>
  <c r="Q895" i="8"/>
  <c r="O895" i="8"/>
  <c r="Q894" i="8"/>
  <c r="O894" i="8"/>
  <c r="Q893" i="8"/>
  <c r="O893" i="8"/>
  <c r="Q892" i="8"/>
  <c r="O892" i="8"/>
  <c r="Q891" i="8"/>
  <c r="O891" i="8"/>
  <c r="Q890" i="8"/>
  <c r="O890" i="8"/>
  <c r="Q889" i="8"/>
  <c r="O889" i="8"/>
  <c r="Q888" i="8"/>
  <c r="O888" i="8"/>
  <c r="Q887" i="8"/>
  <c r="O887" i="8"/>
  <c r="Q886" i="8"/>
  <c r="O886" i="8"/>
  <c r="Q885" i="8"/>
  <c r="O885" i="8"/>
  <c r="Q884" i="8"/>
  <c r="O884" i="8"/>
  <c r="Q883" i="8"/>
  <c r="O883" i="8"/>
  <c r="Q882" i="8"/>
  <c r="O882" i="8"/>
  <c r="Q881" i="8"/>
  <c r="O881" i="8"/>
  <c r="Q880" i="8"/>
  <c r="O880" i="8"/>
  <c r="Q879" i="8"/>
  <c r="O879" i="8"/>
  <c r="Q878" i="8"/>
  <c r="O878" i="8"/>
  <c r="Q877" i="8"/>
  <c r="O877" i="8"/>
  <c r="Q876" i="8"/>
  <c r="O876" i="8"/>
  <c r="Q875" i="8"/>
  <c r="O875" i="8"/>
  <c r="Q874" i="8"/>
  <c r="O874" i="8"/>
  <c r="Q873" i="8"/>
  <c r="O873" i="8"/>
  <c r="Q872" i="8"/>
  <c r="O872" i="8"/>
  <c r="Q871" i="8"/>
  <c r="O871" i="8"/>
  <c r="Q870" i="8"/>
  <c r="O870" i="8"/>
  <c r="Q869" i="8"/>
  <c r="O869" i="8"/>
  <c r="Q868" i="8"/>
  <c r="O868" i="8"/>
  <c r="Q867" i="8"/>
  <c r="O867" i="8"/>
  <c r="Q866" i="8"/>
  <c r="O866" i="8"/>
  <c r="Q865" i="8"/>
  <c r="O865" i="8"/>
  <c r="Q864" i="8"/>
  <c r="O864" i="8"/>
  <c r="Q863" i="8"/>
  <c r="O863" i="8"/>
  <c r="Q862" i="8"/>
  <c r="O862" i="8"/>
  <c r="Q861" i="8"/>
  <c r="O861" i="8"/>
  <c r="Q860" i="8"/>
  <c r="O860" i="8"/>
  <c r="Q859" i="8"/>
  <c r="O859" i="8"/>
  <c r="Q858" i="8"/>
  <c r="O858" i="8"/>
  <c r="Q857" i="8"/>
  <c r="O857" i="8"/>
  <c r="Q856" i="8"/>
  <c r="O856" i="8"/>
  <c r="Q855" i="8"/>
  <c r="O855" i="8"/>
  <c r="Q854" i="8"/>
  <c r="O854" i="8"/>
  <c r="Q853" i="8"/>
  <c r="O853" i="8"/>
  <c r="Q852" i="8"/>
  <c r="O852" i="8"/>
  <c r="Q851" i="8"/>
  <c r="O851" i="8"/>
  <c r="Q850" i="8"/>
  <c r="O850" i="8"/>
  <c r="Q849" i="8"/>
  <c r="O849" i="8"/>
  <c r="Q848" i="8"/>
  <c r="O848" i="8"/>
  <c r="Q847" i="8"/>
  <c r="O847" i="8"/>
  <c r="Q846" i="8"/>
  <c r="O846" i="8"/>
  <c r="Q845" i="8"/>
  <c r="O845" i="8"/>
  <c r="Q844" i="8"/>
  <c r="O844" i="8"/>
  <c r="Q843" i="8"/>
  <c r="O843" i="8"/>
  <c r="Q842" i="8"/>
  <c r="O842" i="8"/>
  <c r="Q841" i="8"/>
  <c r="O841" i="8"/>
  <c r="Q840" i="8"/>
  <c r="O840" i="8"/>
  <c r="Q839" i="8"/>
  <c r="O839" i="8"/>
  <c r="Q838" i="8"/>
  <c r="O838" i="8"/>
  <c r="Q837" i="8"/>
  <c r="O837" i="8"/>
  <c r="Q836" i="8"/>
  <c r="O836" i="8"/>
  <c r="Q835" i="8"/>
  <c r="O835" i="8"/>
  <c r="Q834" i="8"/>
  <c r="O834" i="8"/>
  <c r="Q833" i="8"/>
  <c r="O833" i="8"/>
  <c r="Q832" i="8"/>
  <c r="O832" i="8"/>
  <c r="Q831" i="8"/>
  <c r="O831" i="8"/>
  <c r="Q830" i="8"/>
  <c r="O830" i="8"/>
  <c r="Q829" i="8"/>
  <c r="O829" i="8"/>
  <c r="Q828" i="8"/>
  <c r="O828" i="8"/>
  <c r="Q827" i="8"/>
  <c r="O827" i="8"/>
  <c r="Q826" i="8"/>
  <c r="O826" i="8"/>
  <c r="Q825" i="8"/>
  <c r="O825" i="8"/>
  <c r="Q824" i="8"/>
  <c r="O824" i="8"/>
  <c r="Q823" i="8"/>
  <c r="O823" i="8"/>
  <c r="Q822" i="8"/>
  <c r="O822" i="8"/>
  <c r="Q821" i="8"/>
  <c r="O821" i="8"/>
  <c r="Q820" i="8"/>
  <c r="O820" i="8"/>
  <c r="Q819" i="8"/>
  <c r="O819" i="8"/>
  <c r="Q818" i="8"/>
  <c r="O818" i="8"/>
  <c r="Q817" i="8"/>
  <c r="O817" i="8"/>
  <c r="Q816" i="8"/>
  <c r="O816" i="8"/>
  <c r="Q815" i="8"/>
  <c r="O815" i="8"/>
  <c r="Q814" i="8"/>
  <c r="O814" i="8"/>
  <c r="Q813" i="8"/>
  <c r="O813" i="8"/>
  <c r="Q812" i="8"/>
  <c r="O812" i="8"/>
  <c r="Q811" i="8"/>
  <c r="O811" i="8"/>
  <c r="Q810" i="8"/>
  <c r="O810" i="8"/>
  <c r="Q809" i="8"/>
  <c r="O809" i="8"/>
  <c r="Q808" i="8"/>
  <c r="O808" i="8"/>
  <c r="Q807" i="8"/>
  <c r="O807" i="8"/>
  <c r="Q806" i="8"/>
  <c r="O806" i="8"/>
  <c r="Q805" i="8"/>
  <c r="O805" i="8"/>
  <c r="Q804" i="8"/>
  <c r="O804" i="8"/>
  <c r="Q803" i="8"/>
  <c r="O803" i="8"/>
  <c r="Q802" i="8"/>
  <c r="O802" i="8"/>
  <c r="Q801" i="8"/>
  <c r="O801" i="8"/>
  <c r="Q800" i="8"/>
  <c r="O800" i="8"/>
  <c r="Q799" i="8"/>
  <c r="O799" i="8"/>
  <c r="Q798" i="8"/>
  <c r="O798" i="8"/>
  <c r="Q797" i="8"/>
  <c r="O797" i="8"/>
  <c r="Q796" i="8"/>
  <c r="O796" i="8"/>
  <c r="Q795" i="8"/>
  <c r="O795" i="8"/>
  <c r="Q794" i="8"/>
  <c r="O794" i="8"/>
  <c r="Q793" i="8"/>
  <c r="O793" i="8"/>
  <c r="Q792" i="8"/>
  <c r="O792" i="8"/>
  <c r="Q791" i="8"/>
  <c r="O791" i="8"/>
  <c r="Q790" i="8"/>
  <c r="O790" i="8"/>
  <c r="Q789" i="8"/>
  <c r="O789" i="8"/>
  <c r="Q788" i="8"/>
  <c r="O788" i="8"/>
  <c r="Q787" i="8"/>
  <c r="O787" i="8"/>
  <c r="Q786" i="8"/>
  <c r="O786" i="8"/>
  <c r="Q785" i="8"/>
  <c r="O785" i="8"/>
  <c r="Q784" i="8"/>
  <c r="O784" i="8"/>
  <c r="Q783" i="8"/>
  <c r="O783" i="8"/>
  <c r="Q782" i="8"/>
  <c r="O782" i="8"/>
  <c r="Q781" i="8"/>
  <c r="O781" i="8"/>
  <c r="Q780" i="8"/>
  <c r="O780" i="8"/>
  <c r="Q779" i="8"/>
  <c r="O779" i="8"/>
  <c r="Q778" i="8"/>
  <c r="O778" i="8"/>
  <c r="Q777" i="8"/>
  <c r="O777" i="8"/>
  <c r="Q776" i="8"/>
  <c r="O776" i="8"/>
  <c r="Q775" i="8"/>
  <c r="O775" i="8"/>
  <c r="Q774" i="8"/>
  <c r="O774" i="8"/>
  <c r="Q773" i="8"/>
  <c r="O773" i="8"/>
  <c r="Q772" i="8"/>
  <c r="O772" i="8"/>
  <c r="Q771" i="8"/>
  <c r="O771" i="8"/>
  <c r="Q770" i="8"/>
  <c r="O770" i="8"/>
  <c r="Q769" i="8"/>
  <c r="O769" i="8"/>
  <c r="Q768" i="8"/>
  <c r="O768" i="8"/>
  <c r="Q767" i="8"/>
  <c r="O767" i="8"/>
  <c r="Q766" i="8"/>
  <c r="O766" i="8"/>
  <c r="Q765" i="8"/>
  <c r="O765" i="8"/>
  <c r="Q764" i="8"/>
  <c r="O764" i="8"/>
  <c r="Q763" i="8"/>
  <c r="O763" i="8"/>
  <c r="Q762" i="8"/>
  <c r="O762" i="8"/>
  <c r="Q761" i="8"/>
  <c r="O761" i="8"/>
  <c r="Q760" i="8"/>
  <c r="O760" i="8"/>
  <c r="Q759" i="8"/>
  <c r="O759" i="8"/>
  <c r="Q758" i="8"/>
  <c r="O758" i="8"/>
  <c r="Q757" i="8"/>
  <c r="O757" i="8"/>
  <c r="Q756" i="8"/>
  <c r="O756" i="8"/>
  <c r="Q755" i="8"/>
  <c r="O755" i="8"/>
  <c r="Q754" i="8"/>
  <c r="O754" i="8"/>
  <c r="Q753" i="8"/>
  <c r="O753" i="8"/>
  <c r="Q752" i="8"/>
  <c r="O752" i="8"/>
  <c r="Q751" i="8"/>
  <c r="O751" i="8"/>
  <c r="Q750" i="8"/>
  <c r="O750" i="8"/>
  <c r="Q749" i="8"/>
  <c r="O749" i="8"/>
  <c r="Q748" i="8"/>
  <c r="O748" i="8"/>
  <c r="Q747" i="8"/>
  <c r="O747" i="8"/>
  <c r="Q746" i="8"/>
  <c r="O746" i="8"/>
  <c r="Q745" i="8"/>
  <c r="O745" i="8"/>
  <c r="Q744" i="8"/>
  <c r="O744" i="8"/>
  <c r="Q743" i="8"/>
  <c r="O743" i="8"/>
  <c r="Q742" i="8"/>
  <c r="O742" i="8"/>
  <c r="Q741" i="8"/>
  <c r="O741" i="8"/>
  <c r="Q740" i="8"/>
  <c r="O740" i="8"/>
  <c r="Q739" i="8"/>
  <c r="O739" i="8"/>
  <c r="Q738" i="8"/>
  <c r="O738" i="8"/>
  <c r="Q737" i="8"/>
  <c r="O737" i="8"/>
  <c r="Q736" i="8"/>
  <c r="O736" i="8"/>
  <c r="Q735" i="8"/>
  <c r="O735" i="8"/>
  <c r="Q734" i="8"/>
  <c r="O734" i="8"/>
  <c r="Q733" i="8"/>
  <c r="O733" i="8"/>
  <c r="Q732" i="8"/>
  <c r="O732" i="8"/>
  <c r="Q731" i="8"/>
  <c r="O731" i="8"/>
  <c r="Q730" i="8"/>
  <c r="O730" i="8"/>
  <c r="Q729" i="8"/>
  <c r="O729" i="8"/>
  <c r="Q728" i="8"/>
  <c r="O728" i="8"/>
  <c r="Q727" i="8"/>
  <c r="O727" i="8"/>
  <c r="Q726" i="8"/>
  <c r="O726" i="8"/>
  <c r="Q725" i="8"/>
  <c r="O725" i="8"/>
  <c r="Q724" i="8"/>
  <c r="O724" i="8"/>
  <c r="Q723" i="8"/>
  <c r="O723" i="8"/>
  <c r="Q722" i="8"/>
  <c r="O722" i="8"/>
  <c r="Q721" i="8"/>
  <c r="O721" i="8"/>
  <c r="Q720" i="8"/>
  <c r="O720" i="8"/>
  <c r="Q719" i="8"/>
  <c r="O719" i="8"/>
  <c r="Q718" i="8"/>
  <c r="O718" i="8"/>
  <c r="Q717" i="8"/>
  <c r="O717" i="8"/>
  <c r="Q716" i="8"/>
  <c r="O716" i="8"/>
  <c r="Q715" i="8"/>
  <c r="O715" i="8"/>
  <c r="Q714" i="8"/>
  <c r="O714" i="8"/>
  <c r="Q713" i="8"/>
  <c r="O713" i="8"/>
  <c r="Q712" i="8"/>
  <c r="O712" i="8"/>
  <c r="Q711" i="8"/>
  <c r="O711" i="8"/>
  <c r="Q710" i="8"/>
  <c r="O710" i="8"/>
  <c r="Q709" i="8"/>
  <c r="O709" i="8"/>
  <c r="Q708" i="8"/>
  <c r="O708" i="8"/>
  <c r="Q707" i="8"/>
  <c r="O707" i="8"/>
  <c r="Q706" i="8"/>
  <c r="O706" i="8"/>
  <c r="Q705" i="8"/>
  <c r="O705" i="8"/>
  <c r="Q704" i="8"/>
  <c r="O704" i="8"/>
  <c r="Q703" i="8"/>
  <c r="O703" i="8"/>
  <c r="Q702" i="8"/>
  <c r="O702" i="8"/>
  <c r="Q701" i="8"/>
  <c r="O701" i="8"/>
  <c r="Q700" i="8"/>
  <c r="O700" i="8"/>
  <c r="Q699" i="8"/>
  <c r="O699" i="8"/>
  <c r="Q698" i="8"/>
  <c r="O698" i="8"/>
  <c r="Q697" i="8"/>
  <c r="O697" i="8"/>
  <c r="Q696" i="8"/>
  <c r="O696" i="8"/>
  <c r="Q695" i="8"/>
  <c r="O695" i="8"/>
  <c r="Q694" i="8"/>
  <c r="O694" i="8"/>
  <c r="Q693" i="8"/>
  <c r="O693" i="8"/>
  <c r="Q692" i="8"/>
  <c r="O692" i="8"/>
  <c r="Q691" i="8"/>
  <c r="O691" i="8"/>
  <c r="Q690" i="8"/>
  <c r="O690" i="8"/>
  <c r="Q689" i="8"/>
  <c r="O689" i="8"/>
  <c r="Q688" i="8"/>
  <c r="O688" i="8"/>
  <c r="Q687" i="8"/>
  <c r="O687" i="8"/>
  <c r="Q686" i="8"/>
  <c r="O686" i="8"/>
  <c r="Q685" i="8"/>
  <c r="O685" i="8"/>
  <c r="Q684" i="8"/>
  <c r="O684" i="8"/>
  <c r="Q683" i="8"/>
  <c r="O683" i="8"/>
  <c r="Q682" i="8"/>
  <c r="O682" i="8"/>
  <c r="Q681" i="8"/>
  <c r="O681" i="8"/>
  <c r="Q680" i="8"/>
  <c r="O680" i="8"/>
  <c r="Q679" i="8"/>
  <c r="O679" i="8"/>
  <c r="Q678" i="8"/>
  <c r="O678" i="8"/>
  <c r="Q677" i="8"/>
  <c r="O677" i="8"/>
  <c r="Q676" i="8"/>
  <c r="O676" i="8"/>
  <c r="Q675" i="8"/>
  <c r="O675" i="8"/>
  <c r="Q674" i="8"/>
  <c r="O674" i="8"/>
  <c r="Q673" i="8"/>
  <c r="O673" i="8"/>
  <c r="Q672" i="8"/>
  <c r="O672" i="8"/>
  <c r="Q671" i="8"/>
  <c r="O671" i="8"/>
  <c r="Q670" i="8"/>
  <c r="O670" i="8"/>
  <c r="Q669" i="8"/>
  <c r="O669" i="8"/>
  <c r="Q668" i="8"/>
  <c r="O668" i="8"/>
  <c r="Q667" i="8"/>
  <c r="O667" i="8"/>
  <c r="Q666" i="8"/>
  <c r="O666" i="8"/>
  <c r="Q665" i="8"/>
  <c r="O665" i="8"/>
  <c r="Q664" i="8"/>
  <c r="O664" i="8"/>
  <c r="Q663" i="8"/>
  <c r="O663" i="8"/>
  <c r="Q662" i="8"/>
  <c r="O662" i="8"/>
  <c r="Q661" i="8"/>
  <c r="O661" i="8"/>
  <c r="Q660" i="8"/>
  <c r="O660" i="8"/>
  <c r="Q659" i="8"/>
  <c r="O659" i="8"/>
  <c r="Q658" i="8"/>
  <c r="O658" i="8"/>
  <c r="Q657" i="8"/>
  <c r="O657" i="8"/>
  <c r="Q656" i="8"/>
  <c r="O656" i="8"/>
  <c r="Q655" i="8"/>
  <c r="O655" i="8"/>
  <c r="Q654" i="8"/>
  <c r="O654" i="8"/>
  <c r="Q653" i="8"/>
  <c r="O653" i="8"/>
  <c r="Q652" i="8"/>
  <c r="O652" i="8"/>
  <c r="Q651" i="8"/>
  <c r="O651" i="8"/>
  <c r="Q650" i="8"/>
  <c r="O650" i="8"/>
  <c r="Q649" i="8"/>
  <c r="O649" i="8"/>
  <c r="Q648" i="8"/>
  <c r="O648" i="8"/>
  <c r="Q647" i="8"/>
  <c r="O647" i="8"/>
  <c r="Q646" i="8"/>
  <c r="O646" i="8"/>
  <c r="Q645" i="8"/>
  <c r="O645" i="8"/>
  <c r="Q644" i="8"/>
  <c r="O644" i="8"/>
  <c r="Q643" i="8"/>
  <c r="O643" i="8"/>
  <c r="Q642" i="8"/>
  <c r="O642" i="8"/>
  <c r="Q641" i="8"/>
  <c r="O641" i="8"/>
  <c r="Q640" i="8"/>
  <c r="O640" i="8"/>
  <c r="Q639" i="8"/>
  <c r="O639" i="8"/>
  <c r="Q638" i="8"/>
  <c r="O638" i="8"/>
  <c r="Q637" i="8"/>
  <c r="O637" i="8"/>
  <c r="Q636" i="8"/>
  <c r="O636" i="8"/>
  <c r="Q635" i="8"/>
  <c r="O635" i="8"/>
  <c r="Q634" i="8"/>
  <c r="O634" i="8"/>
  <c r="Q633" i="8"/>
  <c r="O633" i="8"/>
  <c r="Q632" i="8"/>
  <c r="O632" i="8"/>
  <c r="Q631" i="8"/>
  <c r="O631" i="8"/>
  <c r="Q630" i="8"/>
  <c r="O630" i="8"/>
  <c r="Q629" i="8"/>
  <c r="O629" i="8"/>
  <c r="Q628" i="8"/>
  <c r="O628" i="8"/>
  <c r="Q627" i="8"/>
  <c r="O627" i="8"/>
  <c r="Q626" i="8"/>
  <c r="O626" i="8"/>
  <c r="Q625" i="8"/>
  <c r="O625" i="8"/>
  <c r="Q624" i="8"/>
  <c r="O624" i="8"/>
  <c r="Q623" i="8"/>
  <c r="O623" i="8"/>
  <c r="Q622" i="8"/>
  <c r="O622" i="8"/>
  <c r="Q621" i="8"/>
  <c r="O621" i="8"/>
  <c r="Q620" i="8"/>
  <c r="O620" i="8"/>
  <c r="Q619" i="8"/>
  <c r="O619" i="8"/>
  <c r="Q618" i="8"/>
  <c r="O618" i="8"/>
  <c r="Q617" i="8"/>
  <c r="O617" i="8"/>
  <c r="Q616" i="8"/>
  <c r="O616" i="8"/>
  <c r="Q615" i="8"/>
  <c r="O615" i="8"/>
  <c r="Q614" i="8"/>
  <c r="O614" i="8"/>
  <c r="Q613" i="8"/>
  <c r="O613" i="8"/>
  <c r="Q612" i="8"/>
  <c r="O612" i="8"/>
  <c r="Q611" i="8"/>
  <c r="O611" i="8"/>
  <c r="Q610" i="8"/>
  <c r="O610" i="8"/>
  <c r="Q609" i="8"/>
  <c r="O609" i="8"/>
  <c r="Q608" i="8"/>
  <c r="O608" i="8"/>
  <c r="Q607" i="8"/>
  <c r="O607" i="8"/>
  <c r="Q606" i="8"/>
  <c r="O606" i="8"/>
  <c r="Q605" i="8"/>
  <c r="O605" i="8"/>
  <c r="Q604" i="8"/>
  <c r="O604" i="8"/>
  <c r="Q603" i="8"/>
  <c r="O603" i="8"/>
  <c r="Q602" i="8"/>
  <c r="O602" i="8"/>
  <c r="Q601" i="8"/>
  <c r="O601" i="8"/>
  <c r="Q600" i="8"/>
  <c r="O600" i="8"/>
  <c r="Q599" i="8"/>
  <c r="O599" i="8"/>
  <c r="Q598" i="8"/>
  <c r="O598" i="8"/>
  <c r="Q597" i="8"/>
  <c r="O597" i="8"/>
  <c r="Q596" i="8"/>
  <c r="O596" i="8"/>
  <c r="Q595" i="8"/>
  <c r="O595" i="8"/>
  <c r="Q594" i="8"/>
  <c r="O594" i="8"/>
  <c r="Q593" i="8"/>
  <c r="O593" i="8"/>
  <c r="Q592" i="8"/>
  <c r="O592" i="8"/>
  <c r="Q591" i="8"/>
  <c r="O591" i="8"/>
  <c r="Q590" i="8"/>
  <c r="O590" i="8"/>
  <c r="Q589" i="8"/>
  <c r="O589" i="8"/>
  <c r="Q588" i="8"/>
  <c r="O588" i="8"/>
  <c r="Q587" i="8"/>
  <c r="O587" i="8"/>
  <c r="Q586" i="8"/>
  <c r="O586" i="8"/>
  <c r="Q585" i="8"/>
  <c r="O585" i="8"/>
  <c r="Q584" i="8"/>
  <c r="O584" i="8"/>
  <c r="Q583" i="8"/>
  <c r="O583" i="8"/>
  <c r="Q582" i="8"/>
  <c r="O582" i="8"/>
  <c r="Q581" i="8"/>
  <c r="O581" i="8"/>
  <c r="Q580" i="8"/>
  <c r="O580" i="8"/>
  <c r="Q579" i="8"/>
  <c r="O579" i="8"/>
  <c r="Q578" i="8"/>
  <c r="O578" i="8"/>
  <c r="Q577" i="8"/>
  <c r="O577" i="8"/>
  <c r="Q576" i="8"/>
  <c r="O576" i="8"/>
  <c r="Q575" i="8"/>
  <c r="O575" i="8"/>
  <c r="Q574" i="8"/>
  <c r="O574" i="8"/>
  <c r="Q573" i="8"/>
  <c r="O573" i="8"/>
  <c r="Q572" i="8"/>
  <c r="O572" i="8"/>
  <c r="Q571" i="8"/>
  <c r="O571" i="8"/>
  <c r="Q570" i="8"/>
  <c r="O570" i="8"/>
  <c r="Q569" i="8"/>
  <c r="O569" i="8"/>
  <c r="Q568" i="8"/>
  <c r="O568" i="8"/>
  <c r="Q567" i="8"/>
  <c r="O567" i="8"/>
  <c r="Q566" i="8"/>
  <c r="O566" i="8"/>
  <c r="Q565" i="8"/>
  <c r="O565" i="8"/>
  <c r="Q564" i="8"/>
  <c r="O564" i="8"/>
  <c r="Q563" i="8"/>
  <c r="O563" i="8"/>
  <c r="Q562" i="8"/>
  <c r="O562" i="8"/>
  <c r="Q561" i="8"/>
  <c r="O561" i="8"/>
  <c r="Q560" i="8"/>
  <c r="O560" i="8"/>
  <c r="Q559" i="8"/>
  <c r="O559" i="8"/>
  <c r="Q558" i="8"/>
  <c r="O558" i="8"/>
  <c r="Q557" i="8"/>
  <c r="O557" i="8"/>
  <c r="Q556" i="8"/>
  <c r="O556" i="8"/>
  <c r="Q555" i="8"/>
  <c r="O555" i="8"/>
  <c r="Q554" i="8"/>
  <c r="O554" i="8"/>
  <c r="Q553" i="8"/>
  <c r="O553" i="8"/>
  <c r="Q552" i="8"/>
  <c r="O552" i="8"/>
  <c r="Q551" i="8"/>
  <c r="O551" i="8"/>
  <c r="Q550" i="8"/>
  <c r="O550" i="8"/>
  <c r="Q549" i="8"/>
  <c r="O549" i="8"/>
  <c r="Q548" i="8"/>
  <c r="O548" i="8"/>
  <c r="Q547" i="8"/>
  <c r="O547" i="8"/>
  <c r="Q546" i="8"/>
  <c r="O546" i="8"/>
  <c r="Q545" i="8"/>
  <c r="O545" i="8"/>
  <c r="Q544" i="8"/>
  <c r="O544" i="8"/>
  <c r="Q543" i="8"/>
  <c r="O543" i="8"/>
  <c r="Q542" i="8"/>
  <c r="O542" i="8"/>
  <c r="Q541" i="8"/>
  <c r="O541" i="8"/>
  <c r="Q540" i="8"/>
  <c r="O540" i="8"/>
  <c r="Q539" i="8"/>
  <c r="O539" i="8"/>
  <c r="Q538" i="8"/>
  <c r="O538" i="8"/>
  <c r="Q537" i="8"/>
  <c r="O537" i="8"/>
  <c r="Q536" i="8"/>
  <c r="O536" i="8"/>
  <c r="Q535" i="8"/>
  <c r="O535" i="8"/>
  <c r="Q534" i="8"/>
  <c r="O534" i="8"/>
  <c r="Q533" i="8"/>
  <c r="O533" i="8"/>
  <c r="Q532" i="8"/>
  <c r="O532" i="8"/>
  <c r="Q531" i="8"/>
  <c r="O531" i="8"/>
  <c r="Q530" i="8"/>
  <c r="O530" i="8"/>
  <c r="Q529" i="8"/>
  <c r="O529" i="8"/>
  <c r="Q528" i="8"/>
  <c r="O528" i="8"/>
  <c r="Q527" i="8"/>
  <c r="O527" i="8"/>
  <c r="Q526" i="8"/>
  <c r="O526" i="8"/>
  <c r="Q525" i="8"/>
  <c r="O525" i="8"/>
  <c r="Q524" i="8"/>
  <c r="O524" i="8"/>
  <c r="Q523" i="8"/>
  <c r="O523" i="8"/>
  <c r="Q522" i="8"/>
  <c r="O522" i="8"/>
  <c r="Q521" i="8"/>
  <c r="O521" i="8"/>
  <c r="Q520" i="8"/>
  <c r="O520" i="8"/>
  <c r="Q519" i="8"/>
  <c r="O519" i="8"/>
  <c r="Q518" i="8"/>
  <c r="O518" i="8"/>
  <c r="Q517" i="8"/>
  <c r="O517" i="8"/>
  <c r="Q516" i="8"/>
  <c r="O516" i="8"/>
  <c r="Q515" i="8"/>
  <c r="O515" i="8"/>
  <c r="Q514" i="8"/>
  <c r="O514" i="8"/>
  <c r="Q513" i="8"/>
  <c r="O513" i="8"/>
  <c r="Q512" i="8"/>
  <c r="O512" i="8"/>
  <c r="Q511" i="8"/>
  <c r="O511" i="8"/>
  <c r="Q510" i="8"/>
  <c r="O510" i="8"/>
  <c r="Q509" i="8"/>
  <c r="O509" i="8"/>
  <c r="Q508" i="8"/>
  <c r="O508" i="8"/>
  <c r="Q507" i="8"/>
  <c r="O507" i="8"/>
  <c r="Q506" i="8"/>
  <c r="O506" i="8"/>
  <c r="Q505" i="8"/>
  <c r="O505" i="8"/>
  <c r="Q504" i="8"/>
  <c r="O504" i="8"/>
  <c r="Q503" i="8"/>
  <c r="O503" i="8"/>
  <c r="Q502" i="8"/>
  <c r="O502" i="8"/>
  <c r="Q501" i="8"/>
  <c r="O501" i="8"/>
  <c r="Q500" i="8"/>
  <c r="O500" i="8"/>
  <c r="Q499" i="8"/>
  <c r="O499" i="8"/>
  <c r="Q498" i="8"/>
  <c r="O498" i="8"/>
  <c r="Q497" i="8"/>
  <c r="O497" i="8"/>
  <c r="Q496" i="8"/>
  <c r="O496" i="8"/>
  <c r="Q495" i="8"/>
  <c r="O495" i="8"/>
  <c r="Q494" i="8"/>
  <c r="O494" i="8"/>
  <c r="Q493" i="8"/>
  <c r="O493" i="8"/>
  <c r="Q492" i="8"/>
  <c r="O492" i="8"/>
  <c r="Q491" i="8"/>
  <c r="O491" i="8"/>
  <c r="Q490" i="8"/>
  <c r="O490" i="8"/>
  <c r="Q489" i="8"/>
  <c r="O489" i="8"/>
  <c r="Q488" i="8"/>
  <c r="O488" i="8"/>
  <c r="Q487" i="8"/>
  <c r="O487" i="8"/>
  <c r="Q486" i="8"/>
  <c r="O486" i="8"/>
  <c r="Q485" i="8"/>
  <c r="O485" i="8"/>
  <c r="Q484" i="8"/>
  <c r="O484" i="8"/>
  <c r="Q483" i="8"/>
  <c r="O483" i="8"/>
  <c r="Q482" i="8"/>
  <c r="O482" i="8"/>
  <c r="Q481" i="8"/>
  <c r="O481" i="8"/>
  <c r="Q480" i="8"/>
  <c r="O480" i="8"/>
  <c r="Q479" i="8"/>
  <c r="O479" i="8"/>
  <c r="Q478" i="8"/>
  <c r="O478" i="8"/>
  <c r="Q477" i="8"/>
  <c r="O477" i="8"/>
  <c r="Q476" i="8"/>
  <c r="O476" i="8"/>
  <c r="Q475" i="8"/>
  <c r="O475" i="8"/>
  <c r="Q474" i="8"/>
  <c r="O474" i="8"/>
  <c r="Q473" i="8"/>
  <c r="O473" i="8"/>
  <c r="Q472" i="8"/>
  <c r="O472" i="8"/>
  <c r="Q471" i="8"/>
  <c r="O471" i="8"/>
  <c r="Q470" i="8"/>
  <c r="O470" i="8"/>
  <c r="Q469" i="8"/>
  <c r="O469" i="8"/>
  <c r="Q468" i="8"/>
  <c r="O468" i="8"/>
  <c r="Q467" i="8"/>
  <c r="O467" i="8"/>
  <c r="Q466" i="8"/>
  <c r="O466" i="8"/>
  <c r="Q465" i="8"/>
  <c r="O465" i="8"/>
  <c r="Q464" i="8"/>
  <c r="O464" i="8"/>
  <c r="Q463" i="8"/>
  <c r="O463" i="8"/>
  <c r="Q462" i="8"/>
  <c r="O462" i="8"/>
  <c r="Q461" i="8"/>
  <c r="O461" i="8"/>
  <c r="Q460" i="8"/>
  <c r="O460" i="8"/>
  <c r="Q459" i="8"/>
  <c r="O459" i="8"/>
  <c r="Q458" i="8"/>
  <c r="O458" i="8"/>
  <c r="Q457" i="8"/>
  <c r="O457" i="8"/>
  <c r="Q456" i="8"/>
  <c r="O456" i="8"/>
  <c r="Q455" i="8"/>
  <c r="O455" i="8"/>
  <c r="Q454" i="8"/>
  <c r="O454" i="8"/>
  <c r="Q453" i="8"/>
  <c r="O453" i="8"/>
  <c r="Q452" i="8"/>
  <c r="O452" i="8"/>
  <c r="Q451" i="8"/>
  <c r="O451" i="8"/>
  <c r="Q450" i="8"/>
  <c r="O450" i="8"/>
  <c r="Q449" i="8"/>
  <c r="O449" i="8"/>
  <c r="Q448" i="8"/>
  <c r="O448" i="8"/>
  <c r="Q447" i="8"/>
  <c r="O447" i="8"/>
  <c r="Q446" i="8"/>
  <c r="O446" i="8"/>
  <c r="Q445" i="8"/>
  <c r="O445" i="8"/>
  <c r="Q444" i="8"/>
  <c r="O444" i="8"/>
  <c r="Q443" i="8"/>
  <c r="O443" i="8"/>
  <c r="Q442" i="8"/>
  <c r="O442" i="8"/>
  <c r="Q441" i="8"/>
  <c r="O441" i="8"/>
  <c r="Q440" i="8"/>
  <c r="O440" i="8"/>
  <c r="Q439" i="8"/>
  <c r="O439" i="8"/>
  <c r="Q438" i="8"/>
  <c r="O438" i="8"/>
  <c r="Q437" i="8"/>
  <c r="O437" i="8"/>
  <c r="Q436" i="8"/>
  <c r="O436" i="8"/>
  <c r="Q435" i="8"/>
  <c r="O435" i="8"/>
  <c r="Q434" i="8"/>
  <c r="O434" i="8"/>
  <c r="Q433" i="8"/>
  <c r="O433" i="8"/>
  <c r="Q432" i="8"/>
  <c r="O432" i="8"/>
  <c r="Q431" i="8"/>
  <c r="O431" i="8"/>
  <c r="Q430" i="8"/>
  <c r="O430" i="8"/>
  <c r="Q429" i="8"/>
  <c r="O429" i="8"/>
  <c r="Q428" i="8"/>
  <c r="O428" i="8"/>
  <c r="Q427" i="8"/>
  <c r="O427" i="8"/>
  <c r="Q426" i="8"/>
  <c r="O426" i="8"/>
  <c r="Q425" i="8"/>
  <c r="O425" i="8"/>
  <c r="Q424" i="8"/>
  <c r="O424" i="8"/>
  <c r="Q423" i="8"/>
  <c r="O423" i="8"/>
  <c r="Q422" i="8"/>
  <c r="O422" i="8"/>
  <c r="Q421" i="8"/>
  <c r="O421" i="8"/>
  <c r="Q420" i="8"/>
  <c r="O420" i="8"/>
  <c r="Q419" i="8"/>
  <c r="O419" i="8"/>
  <c r="Q418" i="8"/>
  <c r="O418" i="8"/>
  <c r="Q417" i="8"/>
  <c r="O417" i="8"/>
  <c r="Q416" i="8"/>
  <c r="O416" i="8"/>
  <c r="Q415" i="8"/>
  <c r="O415" i="8"/>
  <c r="Q414" i="8"/>
  <c r="O414" i="8"/>
  <c r="Q413" i="8"/>
  <c r="O413" i="8"/>
  <c r="Q412" i="8"/>
  <c r="O412" i="8"/>
  <c r="Q411" i="8"/>
  <c r="O411" i="8"/>
  <c r="Q410" i="8"/>
  <c r="O410" i="8"/>
  <c r="Q409" i="8"/>
  <c r="O409" i="8"/>
  <c r="Q408" i="8"/>
  <c r="O408" i="8"/>
  <c r="Q407" i="8"/>
  <c r="O407" i="8"/>
  <c r="Q406" i="8"/>
  <c r="O406" i="8"/>
  <c r="Q405" i="8"/>
  <c r="O405" i="8"/>
  <c r="Q404" i="8"/>
  <c r="O404" i="8"/>
  <c r="Q403" i="8"/>
  <c r="O403" i="8"/>
  <c r="Q402" i="8"/>
  <c r="O402" i="8"/>
  <c r="Q401" i="8"/>
  <c r="O401" i="8"/>
  <c r="Q400" i="8"/>
  <c r="O400" i="8"/>
  <c r="Q399" i="8"/>
  <c r="O399" i="8"/>
  <c r="Q398" i="8"/>
  <c r="O398" i="8"/>
  <c r="Q397" i="8"/>
  <c r="O397" i="8"/>
  <c r="Q396" i="8"/>
  <c r="O396" i="8"/>
  <c r="Q395" i="8"/>
  <c r="O395" i="8"/>
  <c r="Q394" i="8"/>
  <c r="O394" i="8"/>
  <c r="Q393" i="8"/>
  <c r="O393" i="8"/>
  <c r="Q392" i="8"/>
  <c r="O392" i="8"/>
  <c r="Q391" i="8"/>
  <c r="O391" i="8"/>
  <c r="Q390" i="8"/>
  <c r="O390" i="8"/>
  <c r="Q389" i="8"/>
  <c r="O389" i="8"/>
  <c r="Q388" i="8"/>
  <c r="O388" i="8"/>
  <c r="Q387" i="8"/>
  <c r="O387" i="8"/>
  <c r="Q386" i="8"/>
  <c r="O386" i="8"/>
  <c r="Q385" i="8"/>
  <c r="O385" i="8"/>
  <c r="Q384" i="8"/>
  <c r="O384" i="8"/>
  <c r="Q383" i="8"/>
  <c r="O383" i="8"/>
  <c r="Q382" i="8"/>
  <c r="O382" i="8"/>
  <c r="Q381" i="8"/>
  <c r="O381" i="8"/>
  <c r="Q380" i="8"/>
  <c r="O380" i="8"/>
  <c r="Q379" i="8"/>
  <c r="O379" i="8"/>
  <c r="Q378" i="8"/>
  <c r="O378" i="8"/>
  <c r="Q377" i="8"/>
  <c r="O377" i="8"/>
  <c r="Q376" i="8"/>
  <c r="O376" i="8"/>
  <c r="Q375" i="8"/>
  <c r="O375" i="8"/>
  <c r="Q374" i="8"/>
  <c r="O374" i="8"/>
  <c r="Q373" i="8"/>
  <c r="O373" i="8"/>
  <c r="Q372" i="8"/>
  <c r="O372" i="8"/>
  <c r="Q371" i="8"/>
  <c r="O371" i="8"/>
  <c r="Q370" i="8"/>
  <c r="O370" i="8"/>
  <c r="Q369" i="8"/>
  <c r="O369" i="8"/>
  <c r="Q368" i="8"/>
  <c r="O368" i="8"/>
  <c r="Q367" i="8"/>
  <c r="O367" i="8"/>
  <c r="Q366" i="8"/>
  <c r="O366" i="8"/>
  <c r="Q365" i="8"/>
  <c r="O365" i="8"/>
  <c r="Q364" i="8"/>
  <c r="O364" i="8"/>
  <c r="Q363" i="8"/>
  <c r="O363" i="8"/>
  <c r="Q362" i="8"/>
  <c r="O362" i="8"/>
  <c r="Q361" i="8"/>
  <c r="O361" i="8"/>
  <c r="Q360" i="8"/>
  <c r="O360" i="8"/>
  <c r="Q359" i="8"/>
  <c r="O359" i="8"/>
  <c r="Q358" i="8"/>
  <c r="O358" i="8"/>
  <c r="Q357" i="8"/>
  <c r="O357" i="8"/>
  <c r="Q356" i="8"/>
  <c r="O356" i="8"/>
  <c r="Q355" i="8"/>
  <c r="O355" i="8"/>
  <c r="Q354" i="8"/>
  <c r="O354" i="8"/>
  <c r="Q353" i="8"/>
  <c r="O353" i="8"/>
  <c r="Q352" i="8"/>
  <c r="O352" i="8"/>
  <c r="Q351" i="8"/>
  <c r="O351" i="8"/>
  <c r="Q350" i="8"/>
  <c r="O350" i="8"/>
  <c r="Q349" i="8"/>
  <c r="O349" i="8"/>
  <c r="Q348" i="8"/>
  <c r="O348" i="8"/>
  <c r="Q347" i="8"/>
  <c r="O347" i="8"/>
  <c r="Q346" i="8"/>
  <c r="O346" i="8"/>
  <c r="Q345" i="8"/>
  <c r="O345" i="8"/>
  <c r="Q344" i="8"/>
  <c r="O344" i="8"/>
  <c r="Q343" i="8"/>
  <c r="O343" i="8"/>
  <c r="Q342" i="8"/>
  <c r="O342" i="8"/>
  <c r="Q341" i="8"/>
  <c r="O341" i="8"/>
  <c r="Q340" i="8"/>
  <c r="O340" i="8"/>
  <c r="Q339" i="8"/>
  <c r="O339" i="8"/>
  <c r="Q338" i="8"/>
  <c r="O338" i="8"/>
  <c r="Q337" i="8"/>
  <c r="O337" i="8"/>
  <c r="Q336" i="8"/>
  <c r="O336" i="8"/>
  <c r="Q335" i="8"/>
  <c r="O335" i="8"/>
  <c r="Q334" i="8"/>
  <c r="O334" i="8"/>
  <c r="Q333" i="8"/>
  <c r="O333" i="8"/>
  <c r="Q332" i="8"/>
  <c r="O332" i="8"/>
  <c r="Q331" i="8"/>
  <c r="O331" i="8"/>
  <c r="Q330" i="8"/>
  <c r="O330" i="8"/>
  <c r="Q329" i="8"/>
  <c r="O329" i="8"/>
  <c r="Q328" i="8"/>
  <c r="O328" i="8"/>
  <c r="Q327" i="8"/>
  <c r="O327" i="8"/>
  <c r="Q326" i="8"/>
  <c r="O326" i="8"/>
  <c r="Q325" i="8"/>
  <c r="O325" i="8"/>
  <c r="Q324" i="8"/>
  <c r="O324" i="8"/>
  <c r="Q323" i="8"/>
  <c r="O323" i="8"/>
  <c r="Q322" i="8"/>
  <c r="O322" i="8"/>
  <c r="Q321" i="8"/>
  <c r="O321" i="8"/>
  <c r="Q320" i="8"/>
  <c r="O320" i="8"/>
  <c r="Q319" i="8"/>
  <c r="O319" i="8"/>
  <c r="Q318" i="8"/>
  <c r="O318" i="8"/>
  <c r="Q317" i="8"/>
  <c r="O317" i="8"/>
  <c r="Q316" i="8"/>
  <c r="O316" i="8"/>
  <c r="Q315" i="8"/>
  <c r="O315" i="8"/>
  <c r="Q314" i="8"/>
  <c r="O314" i="8"/>
  <c r="Q313" i="8"/>
  <c r="O313" i="8"/>
  <c r="Q312" i="8"/>
  <c r="O312" i="8"/>
  <c r="Q311" i="8"/>
  <c r="O311" i="8"/>
  <c r="Q310" i="8"/>
  <c r="O310" i="8"/>
  <c r="Q309" i="8"/>
  <c r="O309" i="8"/>
  <c r="Q308" i="8"/>
  <c r="O308" i="8"/>
  <c r="Q307" i="8"/>
  <c r="O307" i="8"/>
  <c r="Q306" i="8"/>
  <c r="O306" i="8"/>
  <c r="Q305" i="8"/>
  <c r="O305" i="8"/>
  <c r="Q304" i="8"/>
  <c r="O304" i="8"/>
  <c r="Q303" i="8"/>
  <c r="O303" i="8"/>
  <c r="Q302" i="8"/>
  <c r="O302" i="8"/>
  <c r="Q301" i="8"/>
  <c r="O301" i="8"/>
  <c r="Q300" i="8"/>
  <c r="O300" i="8"/>
  <c r="Q299" i="8"/>
  <c r="O299" i="8"/>
  <c r="Q298" i="8"/>
  <c r="O298" i="8"/>
  <c r="Q297" i="8"/>
  <c r="O297" i="8"/>
  <c r="Q296" i="8"/>
  <c r="O296" i="8"/>
  <c r="Q295" i="8"/>
  <c r="O295" i="8"/>
  <c r="Q294" i="8"/>
  <c r="O294" i="8"/>
  <c r="Q293" i="8"/>
  <c r="O293" i="8"/>
  <c r="Q292" i="8"/>
  <c r="O292" i="8"/>
  <c r="Q291" i="8"/>
  <c r="O291" i="8"/>
  <c r="Q290" i="8"/>
  <c r="O290" i="8"/>
  <c r="Q289" i="8"/>
  <c r="O289" i="8"/>
  <c r="Q288" i="8"/>
  <c r="O288" i="8"/>
  <c r="Q287" i="8"/>
  <c r="O287" i="8"/>
  <c r="Q286" i="8"/>
  <c r="O286" i="8"/>
  <c r="Q285" i="8"/>
  <c r="O285" i="8"/>
  <c r="Q284" i="8"/>
  <c r="O284" i="8"/>
  <c r="Q283" i="8"/>
  <c r="O283" i="8"/>
  <c r="Q282" i="8"/>
  <c r="O282" i="8"/>
  <c r="Q281" i="8"/>
  <c r="O281" i="8"/>
  <c r="Q280" i="8"/>
  <c r="O280" i="8"/>
  <c r="Q279" i="8"/>
  <c r="O279" i="8"/>
  <c r="Q278" i="8"/>
  <c r="O278" i="8"/>
  <c r="Q277" i="8"/>
  <c r="O277" i="8"/>
  <c r="Q276" i="8"/>
  <c r="O276" i="8"/>
  <c r="Q275" i="8"/>
  <c r="O275" i="8"/>
  <c r="Q274" i="8"/>
  <c r="O274" i="8"/>
  <c r="Q273" i="8"/>
  <c r="O273" i="8"/>
  <c r="Q272" i="8"/>
  <c r="O272" i="8"/>
  <c r="Q271" i="8"/>
  <c r="O271" i="8"/>
  <c r="Q270" i="8"/>
  <c r="O270" i="8"/>
  <c r="Q269" i="8"/>
  <c r="O269" i="8"/>
  <c r="Q268" i="8"/>
  <c r="O268" i="8"/>
  <c r="Q267" i="8"/>
  <c r="O267" i="8"/>
  <c r="Q266" i="8"/>
  <c r="O266" i="8"/>
  <c r="Q265" i="8"/>
  <c r="O265" i="8"/>
  <c r="Q264" i="8"/>
  <c r="O264" i="8"/>
  <c r="Q263" i="8"/>
  <c r="O263" i="8"/>
  <c r="Q262" i="8"/>
  <c r="O262" i="8"/>
  <c r="Q261" i="8"/>
  <c r="O261" i="8"/>
  <c r="Q260" i="8"/>
  <c r="O260" i="8"/>
  <c r="Q259" i="8"/>
  <c r="O259" i="8"/>
  <c r="Q258" i="8"/>
  <c r="O258" i="8"/>
  <c r="Q257" i="8"/>
  <c r="O257" i="8"/>
  <c r="Q256" i="8"/>
  <c r="O256" i="8"/>
  <c r="Q255" i="8"/>
  <c r="O255" i="8"/>
  <c r="Q254" i="8"/>
  <c r="O254" i="8"/>
  <c r="Q253" i="8"/>
  <c r="O253" i="8"/>
  <c r="Q252" i="8"/>
  <c r="O252" i="8"/>
  <c r="Q251" i="8"/>
  <c r="O251" i="8"/>
  <c r="Q250" i="8"/>
  <c r="O250" i="8"/>
  <c r="Q249" i="8"/>
  <c r="O249" i="8"/>
  <c r="Q248" i="8"/>
  <c r="O248" i="8"/>
  <c r="Q247" i="8"/>
  <c r="O247" i="8"/>
  <c r="Q246" i="8"/>
  <c r="O246" i="8"/>
  <c r="Q245" i="8"/>
  <c r="O245" i="8"/>
  <c r="Q244" i="8"/>
  <c r="O244" i="8"/>
  <c r="Q243" i="8"/>
  <c r="O243" i="8"/>
  <c r="Q242" i="8"/>
  <c r="O242" i="8"/>
  <c r="Q241" i="8"/>
  <c r="O241" i="8"/>
  <c r="Q240" i="8"/>
  <c r="O240" i="8"/>
  <c r="Q239" i="8"/>
  <c r="O239" i="8"/>
  <c r="Q238" i="8"/>
  <c r="O238" i="8"/>
  <c r="Q237" i="8"/>
  <c r="O237" i="8"/>
  <c r="Q236" i="8"/>
  <c r="O236" i="8"/>
  <c r="Q235" i="8"/>
  <c r="O235" i="8"/>
  <c r="Q234" i="8"/>
  <c r="O234" i="8"/>
  <c r="Q233" i="8"/>
  <c r="O233" i="8"/>
  <c r="Q232" i="8"/>
  <c r="O232" i="8"/>
  <c r="Q231" i="8"/>
  <c r="O231" i="8"/>
  <c r="Q230" i="8"/>
  <c r="O230" i="8"/>
  <c r="Q229" i="8"/>
  <c r="O229" i="8"/>
  <c r="Q228" i="8"/>
  <c r="O228" i="8"/>
  <c r="Q227" i="8"/>
  <c r="O227" i="8"/>
  <c r="Q226" i="8"/>
  <c r="O226" i="8"/>
  <c r="Q225" i="8"/>
  <c r="O225" i="8"/>
  <c r="Q224" i="8"/>
  <c r="O224" i="8"/>
  <c r="Q223" i="8"/>
  <c r="O223" i="8"/>
  <c r="Q222" i="8"/>
  <c r="O222" i="8"/>
  <c r="Q221" i="8"/>
  <c r="O221" i="8"/>
  <c r="Q220" i="8"/>
  <c r="O220" i="8"/>
  <c r="Q219" i="8"/>
  <c r="O219" i="8"/>
  <c r="Q218" i="8"/>
  <c r="O218" i="8"/>
  <c r="Q217" i="8"/>
  <c r="O217" i="8"/>
  <c r="Q216" i="8"/>
  <c r="O216" i="8"/>
  <c r="Q215" i="8"/>
  <c r="O215" i="8"/>
  <c r="Q214" i="8"/>
  <c r="O214" i="8"/>
  <c r="Q213" i="8"/>
  <c r="O213" i="8"/>
  <c r="Q212" i="8"/>
  <c r="O212" i="8"/>
  <c r="Q211" i="8"/>
  <c r="O211" i="8"/>
  <c r="Q210" i="8"/>
  <c r="O210" i="8"/>
  <c r="Q209" i="8"/>
  <c r="O209" i="8"/>
  <c r="Q208" i="8"/>
  <c r="O208" i="8"/>
  <c r="Q207" i="8"/>
  <c r="O207" i="8"/>
  <c r="Q206" i="8"/>
  <c r="O206" i="8"/>
  <c r="Q205" i="8"/>
  <c r="O205" i="8"/>
  <c r="Q204" i="8"/>
  <c r="O204" i="8"/>
  <c r="Q203" i="8"/>
  <c r="O203" i="8"/>
  <c r="Q202" i="8"/>
  <c r="O202" i="8"/>
  <c r="Q201" i="8"/>
  <c r="O201" i="8"/>
  <c r="Q200" i="8"/>
  <c r="O200" i="8"/>
  <c r="Q199" i="8"/>
  <c r="O199" i="8"/>
  <c r="Q198" i="8"/>
  <c r="O198" i="8"/>
  <c r="Q197" i="8"/>
  <c r="O197" i="8"/>
  <c r="Q196" i="8"/>
  <c r="O196" i="8"/>
  <c r="Q195" i="8"/>
  <c r="O195" i="8"/>
  <c r="Q194" i="8"/>
  <c r="O194" i="8"/>
  <c r="Q193" i="8"/>
  <c r="O193" i="8"/>
  <c r="Q192" i="8"/>
  <c r="O192" i="8"/>
  <c r="Q191" i="8"/>
  <c r="O191" i="8"/>
  <c r="Q190" i="8"/>
  <c r="O190" i="8"/>
  <c r="Q189" i="8"/>
  <c r="O189" i="8"/>
  <c r="Q188" i="8"/>
  <c r="O188" i="8"/>
  <c r="Q187" i="8"/>
  <c r="O187" i="8"/>
  <c r="Q186" i="8"/>
  <c r="O186" i="8"/>
  <c r="Q185" i="8"/>
  <c r="O185" i="8"/>
  <c r="Q184" i="8"/>
  <c r="O184" i="8"/>
  <c r="Q183" i="8"/>
  <c r="O183" i="8"/>
  <c r="Q182" i="8"/>
  <c r="O182" i="8"/>
  <c r="Q181" i="8"/>
  <c r="O181" i="8"/>
  <c r="Q180" i="8"/>
  <c r="O180" i="8"/>
  <c r="Q179" i="8"/>
  <c r="O179" i="8"/>
  <c r="Q178" i="8"/>
  <c r="O178" i="8"/>
  <c r="Q177" i="8"/>
  <c r="O177" i="8"/>
  <c r="Q176" i="8"/>
  <c r="O176" i="8"/>
  <c r="Q175" i="8"/>
  <c r="O175" i="8"/>
  <c r="Q174" i="8"/>
  <c r="O174" i="8"/>
  <c r="Q173" i="8"/>
  <c r="O173" i="8"/>
  <c r="Q172" i="8"/>
  <c r="O172" i="8"/>
  <c r="Q171" i="8"/>
  <c r="O171" i="8"/>
  <c r="Q170" i="8"/>
  <c r="O170" i="8"/>
  <c r="Q169" i="8"/>
  <c r="O169" i="8"/>
  <c r="Q168" i="8"/>
  <c r="O168" i="8"/>
  <c r="Q167" i="8"/>
  <c r="O167" i="8"/>
  <c r="Q166" i="8"/>
  <c r="O166" i="8"/>
  <c r="Q165" i="8"/>
  <c r="O165" i="8"/>
  <c r="Q164" i="8"/>
  <c r="O164" i="8"/>
  <c r="Q163" i="8"/>
  <c r="O163" i="8"/>
  <c r="Q162" i="8"/>
  <c r="O162" i="8"/>
  <c r="Q161" i="8"/>
  <c r="O161" i="8"/>
  <c r="Q160" i="8"/>
  <c r="O160" i="8"/>
  <c r="Q159" i="8"/>
  <c r="O159" i="8"/>
  <c r="Q158" i="8"/>
  <c r="O158" i="8"/>
  <c r="Q157" i="8"/>
  <c r="O157" i="8"/>
  <c r="Q156" i="8"/>
  <c r="O156" i="8"/>
  <c r="Q155" i="8"/>
  <c r="O155" i="8"/>
  <c r="Q154" i="8"/>
  <c r="O154" i="8"/>
  <c r="Q153" i="8"/>
  <c r="O153" i="8"/>
  <c r="Q152" i="8"/>
  <c r="O152" i="8"/>
  <c r="Q151" i="8"/>
  <c r="O151" i="8"/>
  <c r="Q150" i="8"/>
  <c r="O150" i="8"/>
  <c r="Q149" i="8"/>
  <c r="O149" i="8"/>
  <c r="Q148" i="8"/>
  <c r="O148" i="8"/>
  <c r="Q147" i="8"/>
  <c r="O147" i="8"/>
  <c r="Q146" i="8"/>
  <c r="O146" i="8"/>
  <c r="Q145" i="8"/>
  <c r="O145" i="8"/>
  <c r="Q144" i="8"/>
  <c r="O144" i="8"/>
  <c r="Q143" i="8"/>
  <c r="O143" i="8"/>
  <c r="Q142" i="8"/>
  <c r="O142" i="8"/>
  <c r="Q141" i="8"/>
  <c r="O141" i="8"/>
  <c r="Q140" i="8"/>
  <c r="O140" i="8"/>
  <c r="Q139" i="8"/>
  <c r="O139" i="8"/>
  <c r="Q138" i="8"/>
  <c r="O138" i="8"/>
  <c r="Q137" i="8"/>
  <c r="O137" i="8"/>
  <c r="Q136" i="8"/>
  <c r="O136" i="8"/>
  <c r="Q135" i="8"/>
  <c r="O135" i="8"/>
  <c r="Q134" i="8"/>
  <c r="O134" i="8"/>
  <c r="Q133" i="8"/>
  <c r="O133" i="8"/>
  <c r="Q132" i="8"/>
  <c r="O132" i="8"/>
  <c r="Q131" i="8"/>
  <c r="O131" i="8"/>
  <c r="Q130" i="8"/>
  <c r="O130" i="8"/>
  <c r="Q129" i="8"/>
  <c r="O129" i="8"/>
  <c r="Q128" i="8"/>
  <c r="O128" i="8"/>
  <c r="Q127" i="8"/>
  <c r="O127" i="8"/>
  <c r="Q126" i="8"/>
  <c r="O126" i="8"/>
  <c r="Q125" i="8"/>
  <c r="O125" i="8"/>
  <c r="Q124" i="8"/>
  <c r="O124" i="8"/>
  <c r="Q123" i="8"/>
  <c r="O123" i="8"/>
  <c r="Q122" i="8"/>
  <c r="O122" i="8"/>
  <c r="Q121" i="8"/>
  <c r="O121" i="8"/>
  <c r="Q120" i="8"/>
  <c r="O120" i="8"/>
  <c r="Q119" i="8"/>
  <c r="O119" i="8"/>
  <c r="Q118" i="8"/>
  <c r="O118" i="8"/>
  <c r="Q117" i="8"/>
  <c r="O117" i="8"/>
  <c r="Q116" i="8"/>
  <c r="O116" i="8"/>
  <c r="Q115" i="8"/>
  <c r="O115" i="8"/>
  <c r="Q114" i="8"/>
  <c r="O114" i="8"/>
  <c r="Q113" i="8"/>
  <c r="O113" i="8"/>
  <c r="Q112" i="8"/>
  <c r="O112" i="8"/>
  <c r="Q111" i="8"/>
  <c r="O111" i="8"/>
  <c r="Q110" i="8"/>
  <c r="O110" i="8"/>
  <c r="Q109" i="8"/>
  <c r="O109" i="8"/>
  <c r="Q108" i="8"/>
  <c r="O108" i="8"/>
  <c r="Q107" i="8"/>
  <c r="O107" i="8"/>
  <c r="Q106" i="8"/>
  <c r="O106" i="8"/>
  <c r="Q105" i="8"/>
  <c r="O105" i="8"/>
  <c r="Q104" i="8"/>
  <c r="O104" i="8"/>
  <c r="Q103" i="8"/>
  <c r="O103" i="8"/>
  <c r="Q102" i="8"/>
  <c r="O102" i="8"/>
  <c r="Q101" i="8"/>
  <c r="O101" i="8"/>
  <c r="Q100" i="8"/>
  <c r="O100" i="8"/>
  <c r="Q99" i="8"/>
  <c r="O99" i="8"/>
  <c r="Q98" i="8"/>
  <c r="O98" i="8"/>
  <c r="Q97" i="8"/>
  <c r="O97" i="8"/>
  <c r="Q96" i="8"/>
  <c r="O96" i="8"/>
  <c r="Q95" i="8"/>
  <c r="O95" i="8"/>
  <c r="Q94" i="8"/>
  <c r="O94" i="8"/>
  <c r="Q93" i="8"/>
  <c r="O93" i="8"/>
  <c r="Q92" i="8"/>
  <c r="O92" i="8"/>
  <c r="Q91" i="8"/>
  <c r="O91" i="8"/>
  <c r="Q90" i="8"/>
  <c r="O90" i="8"/>
  <c r="Q89" i="8"/>
  <c r="O89" i="8"/>
  <c r="Q88" i="8"/>
  <c r="O88" i="8"/>
  <c r="Q87" i="8"/>
  <c r="O87" i="8"/>
  <c r="Q86" i="8"/>
  <c r="O86" i="8"/>
  <c r="Q85" i="8"/>
  <c r="O85" i="8"/>
  <c r="Q84" i="8"/>
  <c r="O84" i="8"/>
  <c r="Q83" i="8"/>
  <c r="O83" i="8"/>
  <c r="Q82" i="8"/>
  <c r="O82" i="8"/>
  <c r="Q81" i="8"/>
  <c r="O81" i="8"/>
  <c r="Q80" i="8"/>
  <c r="O80" i="8"/>
  <c r="Q79" i="8"/>
  <c r="O79" i="8"/>
  <c r="Q78" i="8"/>
  <c r="O78" i="8"/>
  <c r="Q77" i="8"/>
  <c r="O77" i="8"/>
  <c r="Q76" i="8"/>
  <c r="O76" i="8"/>
  <c r="Q75" i="8"/>
  <c r="O75" i="8"/>
  <c r="Q74" i="8"/>
  <c r="O74" i="8"/>
  <c r="Q73" i="8"/>
  <c r="O73" i="8"/>
  <c r="Q72" i="8"/>
  <c r="O72" i="8"/>
  <c r="Q71" i="8"/>
  <c r="O71" i="8"/>
  <c r="Q70" i="8"/>
  <c r="O70" i="8"/>
  <c r="Q69" i="8"/>
  <c r="O69" i="8"/>
  <c r="Q68" i="8"/>
  <c r="O68" i="8"/>
  <c r="Q67" i="8"/>
  <c r="O67" i="8"/>
  <c r="Q66" i="8"/>
  <c r="O66" i="8"/>
  <c r="Q65" i="8"/>
  <c r="O65" i="8"/>
  <c r="Q64" i="8"/>
  <c r="O64" i="8"/>
  <c r="Q63" i="8"/>
  <c r="O63" i="8"/>
  <c r="Q62" i="8"/>
  <c r="O62" i="8"/>
  <c r="Q61" i="8"/>
  <c r="O61" i="8"/>
  <c r="Q60" i="8"/>
  <c r="O60" i="8"/>
  <c r="Q59" i="8"/>
  <c r="O59" i="8"/>
  <c r="Q58" i="8"/>
  <c r="O58" i="8"/>
  <c r="Q57" i="8"/>
  <c r="O57" i="8"/>
  <c r="Q56" i="8"/>
  <c r="O56" i="8"/>
  <c r="Q55" i="8"/>
  <c r="O55" i="8"/>
  <c r="Q54" i="8"/>
  <c r="O54" i="8"/>
  <c r="Q53" i="8"/>
  <c r="O53" i="8"/>
  <c r="Q52" i="8"/>
  <c r="O52" i="8"/>
  <c r="Q51" i="8"/>
  <c r="O51" i="8"/>
  <c r="Q50" i="8"/>
  <c r="O50" i="8"/>
  <c r="Q49" i="8"/>
  <c r="O49" i="8"/>
  <c r="Q48" i="8"/>
  <c r="O48" i="8"/>
  <c r="Q47" i="8"/>
  <c r="O47" i="8"/>
  <c r="Q46" i="8"/>
  <c r="O46" i="8"/>
  <c r="Q45" i="8"/>
  <c r="O45" i="8"/>
  <c r="Q44" i="8"/>
  <c r="O44" i="8"/>
  <c r="Q43" i="8"/>
  <c r="O43" i="8"/>
  <c r="Q42" i="8"/>
  <c r="O42" i="8"/>
  <c r="Q41" i="8"/>
  <c r="O41" i="8"/>
  <c r="Q40" i="8"/>
  <c r="O40" i="8"/>
  <c r="Q39" i="8"/>
  <c r="O39" i="8"/>
  <c r="Q38" i="8"/>
  <c r="O38" i="8"/>
  <c r="Q37" i="8"/>
  <c r="O37" i="8"/>
  <c r="Q36" i="8"/>
  <c r="O36" i="8"/>
  <c r="Q35" i="8"/>
  <c r="O35" i="8"/>
  <c r="Q34" i="8"/>
  <c r="O34" i="8"/>
  <c r="Q33" i="8"/>
  <c r="O33" i="8"/>
  <c r="Q32" i="8"/>
  <c r="O32" i="8"/>
  <c r="Q31" i="8"/>
  <c r="O31" i="8"/>
  <c r="Q30" i="8"/>
  <c r="O30" i="8"/>
  <c r="Q29" i="8"/>
  <c r="O29" i="8"/>
  <c r="Q28" i="8"/>
  <c r="O28" i="8"/>
  <c r="Q27" i="8"/>
  <c r="O27" i="8"/>
  <c r="Q26" i="8"/>
  <c r="O26" i="8"/>
  <c r="Q25" i="8"/>
  <c r="O25" i="8"/>
  <c r="Q24" i="8"/>
  <c r="O24" i="8"/>
  <c r="Q23" i="8"/>
  <c r="O23" i="8"/>
  <c r="Q22" i="8"/>
  <c r="O22" i="8"/>
  <c r="Q21" i="8"/>
  <c r="O21" i="8"/>
  <c r="Q20" i="8"/>
  <c r="O20" i="8"/>
  <c r="Q19" i="8"/>
  <c r="O19" i="8"/>
  <c r="Q18" i="8"/>
  <c r="O18" i="8"/>
  <c r="Q17" i="8"/>
  <c r="O17" i="8"/>
  <c r="Q16" i="8"/>
  <c r="O16" i="8"/>
  <c r="Q15" i="8"/>
  <c r="O15" i="8"/>
  <c r="Q14" i="8"/>
  <c r="O14" i="8"/>
  <c r="Q13" i="8"/>
  <c r="O13" i="8"/>
  <c r="Q12" i="8"/>
  <c r="O12" i="8"/>
  <c r="Q11" i="8"/>
  <c r="O11" i="8"/>
  <c r="Q10" i="8"/>
  <c r="O10" i="8"/>
  <c r="Q9" i="8"/>
  <c r="O9" i="8"/>
  <c r="Q8" i="8"/>
  <c r="O8" i="8"/>
  <c r="Q7" i="8"/>
  <c r="O7" i="8"/>
  <c r="Q6" i="8"/>
  <c r="O6" i="8"/>
  <c r="Q5" i="8"/>
  <c r="O5" i="8"/>
  <c r="Q4" i="8"/>
  <c r="O4" i="8"/>
  <c r="Q3" i="8"/>
  <c r="O3" i="8"/>
  <c r="Q2" i="8"/>
  <c r="O2" i="8"/>
  <c r="P3009" i="8"/>
  <c r="P3010" i="8"/>
  <c r="P3011" i="8"/>
  <c r="P3012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7" i="8"/>
  <c r="P18" i="8"/>
  <c r="P16" i="8"/>
  <c r="P15" i="8"/>
  <c r="P14" i="8"/>
  <c r="P13" i="8"/>
  <c r="P10" i="8"/>
  <c r="P11" i="8"/>
  <c r="P12" i="8"/>
  <c r="P7" i="8"/>
  <c r="P8" i="8"/>
  <c r="P9" i="8"/>
  <c r="P5" i="8"/>
  <c r="P6" i="8"/>
  <c r="P3" i="8"/>
  <c r="P4" i="8"/>
  <c r="P2" i="8"/>
  <c r="G3001" i="8"/>
  <c r="F3001" i="8"/>
  <c r="E3001" i="8"/>
  <c r="G3000" i="8"/>
  <c r="F3000" i="8"/>
  <c r="E3000" i="8"/>
  <c r="G2999" i="8"/>
  <c r="F2999" i="8"/>
  <c r="E2999" i="8"/>
  <c r="G2998" i="8"/>
  <c r="F2998" i="8"/>
  <c r="E2998" i="8"/>
  <c r="G2997" i="8"/>
  <c r="F2997" i="8"/>
  <c r="E2997" i="8"/>
  <c r="G2996" i="8"/>
  <c r="F2996" i="8"/>
  <c r="E2996" i="8"/>
  <c r="G2995" i="8"/>
  <c r="F2995" i="8"/>
  <c r="E2995" i="8"/>
  <c r="G2994" i="8"/>
  <c r="F2994" i="8"/>
  <c r="E2994" i="8"/>
  <c r="G2993" i="8"/>
  <c r="F2993" i="8"/>
  <c r="E2993" i="8"/>
  <c r="G2992" i="8"/>
  <c r="F2992" i="8"/>
  <c r="E2992" i="8"/>
  <c r="G2991" i="8"/>
  <c r="F2991" i="8"/>
  <c r="E2991" i="8"/>
  <c r="G2990" i="8"/>
  <c r="F2990" i="8"/>
  <c r="E2990" i="8"/>
  <c r="G2989" i="8"/>
  <c r="F2989" i="8"/>
  <c r="E2989" i="8"/>
  <c r="G2988" i="8"/>
  <c r="F2988" i="8"/>
  <c r="E2988" i="8"/>
  <c r="G2987" i="8"/>
  <c r="F2987" i="8"/>
  <c r="E2987" i="8"/>
  <c r="G2986" i="8"/>
  <c r="F2986" i="8"/>
  <c r="E2986" i="8"/>
  <c r="G2985" i="8"/>
  <c r="F2985" i="8"/>
  <c r="E2985" i="8"/>
  <c r="G2984" i="8"/>
  <c r="F2984" i="8"/>
  <c r="E2984" i="8"/>
  <c r="G2983" i="8"/>
  <c r="F2983" i="8"/>
  <c r="E2983" i="8"/>
  <c r="G2982" i="8"/>
  <c r="F2982" i="8"/>
  <c r="E2982" i="8"/>
  <c r="G2981" i="8"/>
  <c r="F2981" i="8"/>
  <c r="E2981" i="8"/>
  <c r="G2980" i="8"/>
  <c r="F2980" i="8"/>
  <c r="E2980" i="8"/>
  <c r="G2979" i="8"/>
  <c r="F2979" i="8"/>
  <c r="E2979" i="8"/>
  <c r="G2978" i="8"/>
  <c r="F2978" i="8"/>
  <c r="E2978" i="8"/>
  <c r="G2977" i="8"/>
  <c r="F2977" i="8"/>
  <c r="E2977" i="8"/>
  <c r="G2976" i="8"/>
  <c r="F2976" i="8"/>
  <c r="E2976" i="8"/>
  <c r="G2975" i="8"/>
  <c r="F2975" i="8"/>
  <c r="E2975" i="8"/>
  <c r="G2974" i="8"/>
  <c r="F2974" i="8"/>
  <c r="E2974" i="8"/>
  <c r="G2973" i="8"/>
  <c r="F2973" i="8"/>
  <c r="E2973" i="8"/>
  <c r="G2972" i="8"/>
  <c r="F2972" i="8"/>
  <c r="E2972" i="8"/>
  <c r="G2971" i="8"/>
  <c r="F2971" i="8"/>
  <c r="E2971" i="8"/>
  <c r="G2970" i="8"/>
  <c r="F2970" i="8"/>
  <c r="E2970" i="8"/>
  <c r="G2969" i="8"/>
  <c r="F2969" i="8"/>
  <c r="E2969" i="8"/>
  <c r="G2968" i="8"/>
  <c r="F2968" i="8"/>
  <c r="E2968" i="8"/>
  <c r="G2967" i="8"/>
  <c r="F2967" i="8"/>
  <c r="E2967" i="8"/>
  <c r="G2966" i="8"/>
  <c r="F2966" i="8"/>
  <c r="E2966" i="8"/>
  <c r="G2965" i="8"/>
  <c r="F2965" i="8"/>
  <c r="E2965" i="8"/>
  <c r="G2964" i="8"/>
  <c r="F2964" i="8"/>
  <c r="E2964" i="8"/>
  <c r="G2963" i="8"/>
  <c r="F2963" i="8"/>
  <c r="E2963" i="8"/>
  <c r="G2962" i="8"/>
  <c r="F2962" i="8"/>
  <c r="E2962" i="8"/>
  <c r="G2961" i="8"/>
  <c r="F2961" i="8"/>
  <c r="E2961" i="8"/>
  <c r="G2960" i="8"/>
  <c r="F2960" i="8"/>
  <c r="E2960" i="8"/>
  <c r="G2959" i="8"/>
  <c r="F2959" i="8"/>
  <c r="E2959" i="8"/>
  <c r="G2958" i="8"/>
  <c r="F2958" i="8"/>
  <c r="E2958" i="8"/>
  <c r="G2957" i="8"/>
  <c r="F2957" i="8"/>
  <c r="E2957" i="8"/>
  <c r="G2956" i="8"/>
  <c r="F2956" i="8"/>
  <c r="E2956" i="8"/>
  <c r="G2955" i="8"/>
  <c r="F2955" i="8"/>
  <c r="E2955" i="8"/>
  <c r="G2954" i="8"/>
  <c r="F2954" i="8"/>
  <c r="E2954" i="8"/>
  <c r="G2953" i="8"/>
  <c r="F2953" i="8"/>
  <c r="E2953" i="8"/>
  <c r="G2952" i="8"/>
  <c r="F2952" i="8"/>
  <c r="E2952" i="8"/>
  <c r="G2951" i="8"/>
  <c r="F2951" i="8"/>
  <c r="E2951" i="8"/>
  <c r="G2950" i="8"/>
  <c r="F2950" i="8"/>
  <c r="E2950" i="8"/>
  <c r="G2949" i="8"/>
  <c r="F2949" i="8"/>
  <c r="E2949" i="8"/>
  <c r="G2948" i="8"/>
  <c r="F2948" i="8"/>
  <c r="E2948" i="8"/>
  <c r="G2947" i="8"/>
  <c r="F2947" i="8"/>
  <c r="E2947" i="8"/>
  <c r="G2946" i="8"/>
  <c r="F2946" i="8"/>
  <c r="E2946" i="8"/>
  <c r="G2945" i="8"/>
  <c r="F2945" i="8"/>
  <c r="E2945" i="8"/>
  <c r="G2944" i="8"/>
  <c r="F2944" i="8"/>
  <c r="E2944" i="8"/>
  <c r="G2943" i="8"/>
  <c r="F2943" i="8"/>
  <c r="E2943" i="8"/>
  <c r="G2942" i="8"/>
  <c r="F2942" i="8"/>
  <c r="E2942" i="8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2942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2943" i="2"/>
  <c r="F2942" i="2"/>
  <c r="K2914" i="2"/>
  <c r="A1174" i="4"/>
  <c r="A1579" i="4"/>
  <c r="A1822" i="4"/>
  <c r="A2618" i="4"/>
  <c r="A2173" i="4"/>
  <c r="A1673" i="4"/>
  <c r="A503" i="4"/>
  <c r="A2954" i="4"/>
  <c r="A2550" i="4"/>
  <c r="A451" i="4"/>
  <c r="A132" i="4"/>
  <c r="A2482" i="4"/>
  <c r="A952" i="4"/>
  <c r="A1890" i="4"/>
  <c r="A825" i="4"/>
  <c r="A2023" i="4"/>
  <c r="A886" i="4"/>
  <c r="A2598" i="4"/>
  <c r="A1324" i="4"/>
  <c r="A327" i="4"/>
  <c r="A2460" i="4"/>
  <c r="A370" i="4"/>
  <c r="A2403" i="4"/>
  <c r="A1288" i="4"/>
  <c r="A1964" i="4"/>
  <c r="A1194" i="4"/>
  <c r="A605" i="4"/>
  <c r="A2658" i="4"/>
  <c r="A2041" i="4"/>
  <c r="A425" i="4"/>
  <c r="A2540" i="4"/>
  <c r="A2562" i="4"/>
  <c r="A297" i="4"/>
  <c r="A856" i="4"/>
  <c r="A119" i="4"/>
  <c r="A1189" i="4"/>
  <c r="A1543" i="4"/>
  <c r="A1375" i="4"/>
  <c r="A673" i="4"/>
  <c r="A932" i="4"/>
  <c r="A2730" i="4"/>
  <c r="A665" i="4"/>
  <c r="A83" i="4"/>
  <c r="A53" i="4"/>
  <c r="A2126" i="4"/>
  <c r="A1312" i="4"/>
  <c r="A2212" i="4"/>
  <c r="A875" i="4"/>
  <c r="A1879" i="4"/>
  <c r="A130" i="4"/>
  <c r="A1129" i="4"/>
  <c r="A690" i="4"/>
  <c r="A2970" i="4"/>
  <c r="A2537" i="4"/>
  <c r="A346" i="4"/>
  <c r="A1099" i="4"/>
  <c r="A1215" i="4"/>
  <c r="A580" i="4"/>
  <c r="A456" i="4"/>
  <c r="A2972" i="4"/>
  <c r="A2771" i="4"/>
  <c r="A2945" i="4"/>
  <c r="A1827" i="4"/>
  <c r="A181" i="4"/>
  <c r="A1762" i="4"/>
  <c r="A2288" i="4"/>
  <c r="A832" i="4"/>
  <c r="A1951" i="4"/>
  <c r="A255" i="4"/>
  <c r="A413" i="4"/>
  <c r="A987" i="4"/>
  <c r="A439" i="4"/>
  <c r="A1622" i="4"/>
  <c r="A90" i="4"/>
  <c r="A2328" i="4"/>
  <c r="A2803" i="4"/>
  <c r="A2845" i="4"/>
  <c r="A2184" i="4"/>
  <c r="A1931" i="4"/>
  <c r="A761" i="4"/>
  <c r="A2933" i="4"/>
  <c r="A2963" i="4"/>
  <c r="A2004" i="4"/>
  <c r="A2389" i="4"/>
  <c r="A79" i="4"/>
  <c r="A968" i="4"/>
  <c r="A2957" i="4"/>
  <c r="A228" i="4"/>
  <c r="A746" i="4"/>
  <c r="A1393" i="4"/>
  <c r="A2306" i="4"/>
  <c r="A2410" i="4"/>
  <c r="A2322" i="4"/>
  <c r="A2775" i="4"/>
  <c r="A1062" i="4"/>
  <c r="A2382" i="4"/>
  <c r="A1010" i="4"/>
  <c r="A675" i="4"/>
  <c r="A518" i="4"/>
  <c r="A857" i="4"/>
  <c r="A2315" i="4"/>
  <c r="A2211" i="4"/>
  <c r="A2574" i="4"/>
  <c r="A354" i="4"/>
  <c r="A2158" i="4"/>
  <c r="A2175" i="4"/>
  <c r="A1386" i="4"/>
  <c r="A1943" i="4"/>
  <c r="A2822" i="4"/>
  <c r="A1669" i="4"/>
  <c r="A1573" i="4"/>
  <c r="A347" i="4"/>
  <c r="A1979" i="4"/>
  <c r="A2656" i="4"/>
  <c r="A1301" i="4"/>
  <c r="A1667" i="4"/>
  <c r="A1517" i="4"/>
  <c r="A1509" i="4"/>
  <c r="A384" i="4"/>
  <c r="A1529" i="4"/>
  <c r="A2925" i="4"/>
  <c r="A1051" i="4"/>
  <c r="A1244" i="4"/>
  <c r="A2385" i="4"/>
  <c r="A1883" i="4"/>
  <c r="A2153" i="4"/>
  <c r="A1494" i="4"/>
  <c r="A694" i="4"/>
  <c r="A35" i="4"/>
  <c r="A271" i="4"/>
  <c r="A859" i="4"/>
  <c r="A29" i="4"/>
  <c r="A175" i="4"/>
  <c r="A771" i="4"/>
  <c r="A2795" i="4"/>
  <c r="A85" i="4"/>
  <c r="A1806" i="4"/>
  <c r="A514" i="4"/>
  <c r="A18" i="4"/>
  <c r="A1218" i="4"/>
  <c r="A1924" i="4"/>
  <c r="A1739" i="4"/>
  <c r="A448" i="4"/>
  <c r="A314" i="4"/>
  <c r="A2601" i="4"/>
  <c r="A774" i="4"/>
  <c r="A2705" i="4"/>
  <c r="A847" i="4"/>
  <c r="A1489" i="4"/>
  <c r="A1583" i="4"/>
  <c r="A1791" i="4"/>
  <c r="A647" i="4"/>
  <c r="A2334" i="4"/>
  <c r="A2879" i="4"/>
  <c r="A941" i="4"/>
  <c r="A428" i="4"/>
  <c r="A2902" i="4"/>
  <c r="A1204" i="4"/>
  <c r="A890" i="4"/>
  <c r="A139" i="4"/>
  <c r="A122" i="4"/>
  <c r="A2843" i="4"/>
  <c r="A162" i="4"/>
  <c r="A994" i="4"/>
  <c r="A2610" i="4"/>
  <c r="A2042" i="4"/>
  <c r="A1044" i="4"/>
  <c r="A699" i="4"/>
  <c r="A2164" i="4"/>
  <c r="A1616" i="4"/>
  <c r="A280" i="4"/>
  <c r="A14" i="4"/>
  <c r="A1043" i="4"/>
  <c r="A458" i="4"/>
  <c r="A1544" i="4"/>
  <c r="A849" i="4"/>
  <c r="A312" i="4"/>
  <c r="A2589" i="4"/>
  <c r="A1983" i="4"/>
  <c r="A2470" i="4"/>
  <c r="A1107" i="4"/>
  <c r="A1650" i="4"/>
  <c r="A225" i="4"/>
  <c r="A866" i="4"/>
  <c r="A427" i="4"/>
  <c r="A269" i="4"/>
  <c r="A563" i="4"/>
  <c r="A1565" i="4"/>
  <c r="A2833" i="4"/>
  <c r="A149" i="4"/>
  <c r="A2899" i="4"/>
  <c r="A2968" i="4"/>
  <c r="A348" i="4"/>
  <c r="A176" i="4"/>
  <c r="A1275" i="4"/>
  <c r="A27" i="4"/>
  <c r="A2571" i="4"/>
  <c r="A129" i="4"/>
  <c r="A1256" i="4"/>
  <c r="A863" i="4"/>
  <c r="A1186" i="4"/>
  <c r="A253" i="4"/>
  <c r="A401" i="4"/>
  <c r="A2310" i="4"/>
  <c r="A2046" i="4"/>
  <c r="A2935" i="4"/>
  <c r="A88" i="4"/>
  <c r="A1395" i="4"/>
  <c r="A2120" i="4"/>
  <c r="A319" i="4"/>
  <c r="A1291" i="4"/>
  <c r="A1311" i="4"/>
  <c r="A780" i="4"/>
  <c r="A637" i="4"/>
  <c r="A394" i="4"/>
  <c r="A1776" i="4"/>
  <c r="A1409" i="4"/>
  <c r="A1591" i="4"/>
  <c r="A1716" i="4"/>
  <c r="A2814" i="4"/>
  <c r="A591" i="4"/>
  <c r="A144" i="4"/>
  <c r="A373" i="4"/>
  <c r="A2316" i="4"/>
  <c r="A258" i="4"/>
  <c r="A1430" i="4"/>
  <c r="A8" i="4"/>
  <c r="A1629" i="4"/>
  <c r="A2486" i="4"/>
  <c r="A200" i="4"/>
  <c r="A2099" i="4"/>
  <c r="A1660" i="4"/>
  <c r="A2926" i="4"/>
  <c r="A2784" i="4"/>
  <c r="A1600" i="4"/>
  <c r="A984" i="4"/>
  <c r="A2447" i="4"/>
  <c r="A414" i="4"/>
  <c r="A972" i="4"/>
  <c r="A935" i="4"/>
  <c r="A1388" i="4"/>
  <c r="A2312" i="4"/>
  <c r="A2650" i="4"/>
  <c r="A2462" i="4"/>
  <c r="A1878" i="4"/>
  <c r="A1265" i="4"/>
  <c r="A1403" i="4"/>
  <c r="A1068" i="4"/>
  <c r="A1423" i="4"/>
  <c r="A1163" i="4"/>
  <c r="A846" i="4"/>
  <c r="A2906" i="4"/>
  <c r="A940" i="4"/>
  <c r="A2135" i="4"/>
  <c r="A2914" i="4"/>
  <c r="A1379" i="4"/>
  <c r="A2997" i="4"/>
  <c r="A1342" i="4"/>
  <c r="A1228" i="4"/>
  <c r="A715" i="4"/>
  <c r="A67" i="4"/>
  <c r="A491" i="4"/>
  <c r="A899" i="4"/>
  <c r="A188" i="4"/>
  <c r="A1485" i="4"/>
  <c r="A827" i="4"/>
  <c r="A2974" i="4"/>
  <c r="A2323" i="4"/>
  <c r="A2224" i="4"/>
  <c r="A763" i="4"/>
  <c r="A186" i="4"/>
  <c r="A2966" i="4"/>
  <c r="A2112" i="4"/>
  <c r="A65" i="4"/>
  <c r="A383" i="4"/>
  <c r="A115" i="4"/>
  <c r="A2503" i="4"/>
  <c r="A2625" i="4"/>
  <c r="A706" i="4"/>
  <c r="A2437" i="4"/>
  <c r="A113" i="4"/>
  <c r="A2445" i="4"/>
  <c r="A281" i="4"/>
  <c r="A1740" i="4"/>
  <c r="A907" i="4"/>
  <c r="A1851" i="4"/>
  <c r="A601" i="4"/>
  <c r="A1482" i="4"/>
  <c r="A1875" i="4"/>
  <c r="A1887" i="4"/>
  <c r="A2069" i="4"/>
  <c r="A1085" i="4"/>
  <c r="A2344" i="4"/>
  <c r="A164" i="4"/>
  <c r="A2973" i="4"/>
  <c r="A2261" i="4"/>
  <c r="A1921" i="4"/>
  <c r="A2745" i="4"/>
  <c r="A1290" i="4"/>
  <c r="A1259" i="4"/>
  <c r="A1506" i="4"/>
  <c r="A982" i="4"/>
  <c r="A239" i="4"/>
  <c r="A2055" i="4"/>
  <c r="A963" i="4"/>
  <c r="A1645" i="4"/>
  <c r="A2140" i="4"/>
  <c r="A419" i="4"/>
  <c r="A152" i="4"/>
  <c r="A2231" i="4"/>
  <c r="A804" i="4"/>
  <c r="A2317" i="4"/>
  <c r="A2671" i="4"/>
  <c r="A233" i="4"/>
  <c r="A2979" i="4"/>
  <c r="A1525" i="4"/>
  <c r="A78" i="4"/>
  <c r="A2415" i="4"/>
  <c r="A195" i="4"/>
  <c r="A76" i="4"/>
  <c r="A2051" i="4"/>
  <c r="A869" i="4"/>
  <c r="A449" i="4"/>
  <c r="A2781" i="4"/>
  <c r="A1854" i="4"/>
  <c r="A2808" i="4"/>
  <c r="A91" i="4"/>
  <c r="A1872" i="4"/>
  <c r="A751" i="4"/>
  <c r="A652" i="4"/>
  <c r="A1306" i="4"/>
  <c r="A1072" i="4"/>
  <c r="A549" i="4"/>
  <c r="A2703" i="4"/>
  <c r="A292" i="4"/>
  <c r="A1294" i="4"/>
  <c r="A2134" i="4"/>
  <c r="A1325" i="4"/>
  <c r="A2108" i="4"/>
  <c r="A372" i="4"/>
  <c r="A739" i="4"/>
  <c r="A1962" i="4"/>
  <c r="A68" i="4"/>
  <c r="A2146" i="4"/>
  <c r="A1713" i="4"/>
  <c r="A1846" i="4"/>
  <c r="A2372" i="4"/>
  <c r="A2732" i="4"/>
  <c r="A2366" i="4"/>
  <c r="A1892" i="4"/>
  <c r="A2530" i="4"/>
  <c r="A1904" i="4"/>
  <c r="A2600" i="4"/>
  <c r="A415" i="4"/>
  <c r="A447" i="4"/>
  <c r="A1245" i="4"/>
  <c r="A1532" i="4"/>
  <c r="A60" i="4"/>
  <c r="A1884" i="4"/>
  <c r="A1348" i="4"/>
  <c r="A2673" i="4"/>
  <c r="A2275" i="4"/>
  <c r="A871" i="4"/>
  <c r="A1328" i="4"/>
  <c r="A218" i="4"/>
  <c r="A1353" i="4"/>
  <c r="A59" i="4"/>
  <c r="A1528" i="4"/>
  <c r="A2646" i="4"/>
  <c r="A465" i="4"/>
  <c r="A2638" i="4"/>
  <c r="A1252" i="4"/>
  <c r="A1607" i="4"/>
  <c r="A685" i="4"/>
  <c r="A1138" i="4"/>
  <c r="A1535" i="4"/>
  <c r="A697" i="4"/>
  <c r="A2374" i="4"/>
  <c r="A1495" i="4"/>
  <c r="A2709" i="4"/>
  <c r="A1109" i="4"/>
  <c r="A2946" i="4"/>
  <c r="A2981" i="4"/>
  <c r="A872" i="4"/>
  <c r="A2393" i="4"/>
  <c r="A215" i="4"/>
  <c r="A2706" i="4"/>
  <c r="A1157" i="4"/>
  <c r="A1729" i="4"/>
  <c r="A1759" i="4"/>
  <c r="A836" i="4"/>
  <c r="A2430" i="4"/>
  <c r="A656" i="4"/>
  <c r="A2370" i="4"/>
  <c r="A474" i="4"/>
  <c r="A2692" i="4"/>
  <c r="A2038" i="4"/>
  <c r="A517" i="4"/>
  <c r="A2103" i="4"/>
  <c r="A478" i="4"/>
  <c r="A910" i="4"/>
  <c r="A732" i="4"/>
  <c r="A2054" i="4"/>
  <c r="A1977" i="4"/>
  <c r="A2443" i="4"/>
  <c r="A1542" i="4"/>
  <c r="A1570" i="4"/>
  <c r="A330" i="4"/>
  <c r="A301" i="4"/>
  <c r="A2624" i="4"/>
  <c r="A2451" i="4"/>
  <c r="A488" i="4"/>
  <c r="A223" i="4"/>
  <c r="A1483" i="4"/>
  <c r="A2402" i="4"/>
  <c r="A1601" i="4"/>
  <c r="A1382" i="4"/>
  <c r="A777" i="4"/>
  <c r="A75" i="4"/>
  <c r="A1974" i="4"/>
  <c r="A2532" i="4"/>
  <c r="A721" i="4"/>
  <c r="A1988" i="4"/>
  <c r="A1678" i="4"/>
  <c r="A2965" i="4"/>
  <c r="A2614" i="4"/>
  <c r="A2733" i="4"/>
  <c r="A2711" i="4"/>
  <c r="A417" i="4"/>
  <c r="A246" i="4"/>
  <c r="A1315" i="4"/>
  <c r="A2352" i="4"/>
  <c r="A2327" i="4"/>
  <c r="A1209" i="4"/>
  <c r="A2548" i="4"/>
  <c r="A1373" i="4"/>
  <c r="A833" i="4"/>
  <c r="A1180" i="4"/>
  <c r="A1261" i="4"/>
  <c r="A501" i="4"/>
  <c r="A622" i="4"/>
  <c r="A1242" i="4"/>
  <c r="A2499" i="4"/>
  <c r="A1123" i="4"/>
  <c r="A2169" i="4"/>
  <c r="A786" i="4"/>
  <c r="A2870" i="4"/>
  <c r="A480" i="4"/>
  <c r="A1126" i="4"/>
  <c r="A209" i="4"/>
  <c r="A986" i="4"/>
  <c r="A2432" i="4"/>
  <c r="A1936" i="4"/>
  <c r="A432" i="4"/>
  <c r="A2667" i="4"/>
  <c r="A1918" i="4"/>
  <c r="A2359" i="4"/>
  <c r="A1920" i="4"/>
  <c r="A1685" i="4"/>
  <c r="A275" i="4"/>
  <c r="A655" i="4"/>
  <c r="A1443" i="4"/>
  <c r="A2304" i="4"/>
  <c r="A756" i="4"/>
  <c r="A1760" i="4"/>
  <c r="A919" i="4"/>
  <c r="A523" i="4"/>
  <c r="A759" i="4"/>
  <c r="A1876" i="4"/>
  <c r="A2923" i="4"/>
  <c r="A2523" i="4"/>
  <c r="A1321" i="4"/>
  <c r="A1898" i="4"/>
  <c r="A1014" i="4"/>
  <c r="A2631" i="4"/>
  <c r="A339" i="4"/>
  <c r="A245" i="4"/>
  <c r="A1767" i="4"/>
  <c r="A1627" i="4"/>
  <c r="A1433" i="4"/>
  <c r="A2488" i="4"/>
  <c r="A31" i="4"/>
  <c r="A1609" i="4"/>
  <c r="A1655" i="4"/>
  <c r="A2086" i="4"/>
  <c r="A991" i="4"/>
  <c r="A1727" i="4"/>
  <c r="A320" i="4"/>
  <c r="A2500" i="4"/>
  <c r="A914" i="4"/>
  <c r="A1203" i="4"/>
  <c r="A1005" i="4"/>
  <c r="A821" i="4"/>
  <c r="A469" i="4"/>
  <c r="A1361" i="4"/>
  <c r="A625" i="4"/>
  <c r="A1049" i="4"/>
  <c r="A2431" i="4"/>
  <c r="A1426" i="4"/>
  <c r="A2168" i="4"/>
  <c r="A943" i="4"/>
  <c r="A2456" i="4"/>
  <c r="A1302" i="4"/>
  <c r="A268" i="4"/>
  <c r="A2903" i="4"/>
  <c r="A2010" i="4"/>
  <c r="A1185" i="4"/>
  <c r="A2666" i="4"/>
  <c r="A1720" i="4"/>
  <c r="A1825" i="4"/>
  <c r="A2824" i="4"/>
  <c r="A1195" i="4"/>
  <c r="A2786" i="4"/>
  <c r="A1996" i="4"/>
  <c r="A145" i="4"/>
  <c r="A19" i="4"/>
  <c r="A1501" i="4"/>
  <c r="A1908" i="4"/>
  <c r="A2206" i="4"/>
  <c r="A324" i="4"/>
  <c r="A2162" i="4"/>
  <c r="A2289" i="4"/>
  <c r="A1310" i="4"/>
  <c r="A2463" i="4"/>
  <c r="A1670" i="4"/>
  <c r="A1857" i="4"/>
  <c r="A1512" i="4"/>
  <c r="A1612" i="4"/>
  <c r="A1912" i="4"/>
  <c r="A2111" i="4"/>
  <c r="A2012" i="4"/>
  <c r="A318" i="4"/>
  <c r="A2220" i="4"/>
  <c r="A2680" i="4"/>
  <c r="A1840" i="4"/>
  <c r="A2842" i="4"/>
  <c r="A2904" i="4"/>
  <c r="A2172" i="4"/>
  <c r="A2476" i="4"/>
  <c r="A723" i="4"/>
  <c r="A2872" i="4"/>
  <c r="A812" i="4"/>
  <c r="A2379" i="4"/>
  <c r="A2615" i="4"/>
  <c r="A544" i="4"/>
  <c r="A1990" i="4"/>
  <c r="A1732" i="4"/>
  <c r="A1894" i="4"/>
  <c r="A1550" i="4"/>
  <c r="A587" i="4"/>
  <c r="A2232" i="4"/>
  <c r="A2245" i="4"/>
  <c r="A300" i="4"/>
  <c r="A1002" i="4"/>
  <c r="A613" i="4"/>
  <c r="A2165" i="4"/>
  <c r="A2684" i="4"/>
  <c r="A2575" i="4"/>
  <c r="A1726" i="4"/>
  <c r="A94" i="4"/>
  <c r="A1471" i="4"/>
  <c r="A66" i="4"/>
  <c r="A2878" i="4"/>
  <c r="A1602" i="4"/>
  <c r="A2472" i="4"/>
  <c r="A595" i="4"/>
  <c r="A852" i="4"/>
  <c r="A959" i="4"/>
  <c r="A2052" i="4"/>
  <c r="A2427" i="4"/>
  <c r="A1703" i="4"/>
  <c r="A2180" i="4"/>
  <c r="A2278" i="4"/>
  <c r="A2262" i="4"/>
  <c r="A581" i="4"/>
  <c r="A2891" i="4"/>
  <c r="A2760" i="4"/>
  <c r="A2271" i="4"/>
  <c r="A658" i="4"/>
  <c r="A2063" i="4"/>
  <c r="A406" i="4"/>
  <c r="A2077" i="4"/>
  <c r="A2645" i="4"/>
  <c r="A2078" i="4"/>
  <c r="A2724" i="4"/>
  <c r="A1369" i="4"/>
  <c r="A2919" i="4"/>
  <c r="A2145" i="4"/>
  <c r="A2633" i="4"/>
  <c r="A2668" i="4"/>
  <c r="A877" i="4"/>
  <c r="A2007" i="4"/>
  <c r="A909" i="4"/>
  <c r="A1833" i="4"/>
  <c r="A1108" i="4"/>
  <c r="A177" i="4"/>
  <c r="A1332" i="4"/>
  <c r="A2295" i="4"/>
  <c r="A564" i="4"/>
  <c r="A1212" i="4"/>
  <c r="A1648" i="4"/>
  <c r="A2303" i="4"/>
  <c r="A2375" i="4"/>
  <c r="A810" i="4"/>
  <c r="A927" i="4"/>
  <c r="A2828" i="4"/>
  <c r="A1401" i="4"/>
  <c r="A2075" i="4"/>
  <c r="A2861" i="4"/>
  <c r="A1284" i="4"/>
  <c r="A1923" i="4"/>
  <c r="A692" i="4"/>
  <c r="A2687" i="4"/>
  <c r="A1316" i="4"/>
  <c r="A343" i="4"/>
  <c r="A1102" i="4"/>
  <c r="A2137" i="4"/>
  <c r="A2119" i="4"/>
  <c r="A1141" i="4"/>
  <c r="A2905" i="4"/>
  <c r="A498" i="4"/>
  <c r="A2976" i="4"/>
  <c r="A701" i="4"/>
  <c r="A784" i="4"/>
  <c r="A2937" i="4"/>
  <c r="A2235" i="4"/>
  <c r="A1420" i="4"/>
  <c r="A2307" i="4"/>
  <c r="A2251" i="4"/>
  <c r="A109" i="4"/>
  <c r="A521" i="4"/>
  <c r="A1792" i="4"/>
  <c r="A1511" i="4"/>
  <c r="A1545" i="4"/>
  <c r="A2871" i="4"/>
  <c r="A2767" i="4"/>
  <c r="A1534" i="4"/>
  <c r="A2950" i="4"/>
  <c r="A510" i="4"/>
  <c r="A104" i="4"/>
  <c r="A1084" i="4"/>
  <c r="A1623" i="4"/>
  <c r="A620" i="4"/>
  <c r="A1027" i="4"/>
  <c r="A1752" i="4"/>
  <c r="A2418" i="4"/>
  <c r="A2016" i="4"/>
  <c r="A747" i="4"/>
  <c r="A331" i="4"/>
  <c r="A1304" i="4"/>
  <c r="A2859" i="4"/>
  <c r="A1866" i="4"/>
  <c r="A2003" i="4"/>
  <c r="A1764" i="4"/>
  <c r="A889" i="4"/>
  <c r="A2959" i="4"/>
  <c r="A878" i="4"/>
  <c r="A1914" i="4"/>
  <c r="A1349" i="4"/>
  <c r="A2157" i="4"/>
  <c r="A1540" i="4"/>
  <c r="A574" i="4"/>
  <c r="A2265" i="4"/>
  <c r="A2394" i="4"/>
  <c r="A2852" i="4"/>
  <c r="A2916" i="4"/>
  <c r="A2293" i="4"/>
  <c r="A1390" i="4"/>
  <c r="A2552" i="4"/>
  <c r="A506" i="4"/>
  <c r="A20" i="4"/>
  <c r="A2887" i="4"/>
  <c r="A990" i="4"/>
  <c r="A1225" i="4"/>
  <c r="A234" i="4"/>
  <c r="A2267" i="4"/>
  <c r="A87" i="4"/>
  <c r="A608" i="4"/>
  <c r="A1241" i="4"/>
  <c r="A1464" i="4"/>
  <c r="A1829" i="4"/>
  <c r="A955" i="4"/>
  <c r="A1117" i="4"/>
  <c r="A1861" i="4"/>
  <c r="A290" i="4"/>
  <c r="A2227" i="4"/>
  <c r="A1956" i="4"/>
  <c r="A1971" i="4"/>
  <c r="A868" i="4"/>
  <c r="A2663" i="4"/>
  <c r="A2178" i="4"/>
  <c r="A1417" i="4"/>
  <c r="A550" i="4"/>
  <c r="A1913" i="4"/>
  <c r="A37" i="4"/>
  <c r="A2412" i="4"/>
  <c r="A2728" i="4"/>
  <c r="A1223" i="4"/>
  <c r="A1621" i="4"/>
  <c r="A933" i="4"/>
  <c r="A2297" i="4"/>
  <c r="A2587" i="4"/>
  <c r="A2877" i="4"/>
  <c r="A1488" i="4"/>
  <c r="A2677" i="4"/>
  <c r="A1572" i="4"/>
  <c r="A2091" i="4"/>
  <c r="A242" i="4"/>
  <c r="A2151" i="4"/>
  <c r="A1893" i="4"/>
  <c r="A614" i="4"/>
  <c r="A230" i="4"/>
  <c r="A1697" i="4"/>
  <c r="A2045" i="4"/>
  <c r="A713" i="4"/>
  <c r="A939" i="4"/>
  <c r="A2358" i="4"/>
  <c r="A2623" i="4"/>
  <c r="A1308" i="4"/>
  <c r="A1441" i="4"/>
  <c r="A1477" i="4"/>
  <c r="A1793" i="4"/>
  <c r="A45" i="4"/>
  <c r="A1984" i="4"/>
  <c r="A2452" i="4"/>
  <c r="A1144" i="4"/>
  <c r="A2401" i="4"/>
  <c r="A2057" i="4"/>
  <c r="A758" i="4"/>
  <c r="A1731" i="4"/>
  <c r="A2875" i="4"/>
  <c r="A2864" i="4"/>
  <c r="A1128" i="4"/>
  <c r="A798" i="4"/>
  <c r="A593" i="4"/>
  <c r="A1581" i="4"/>
  <c r="A573" i="4"/>
  <c r="A530" i="4"/>
  <c r="A395" i="4"/>
  <c r="A1813" i="4"/>
  <c r="A2604" i="4"/>
  <c r="A1595" i="4"/>
  <c r="A582" i="4"/>
  <c r="A2022" i="4"/>
  <c r="A861" i="4"/>
  <c r="A1137" i="4"/>
  <c r="A2770" i="4"/>
  <c r="A2789" i="4"/>
  <c r="A2094" i="4"/>
  <c r="A217" i="4"/>
  <c r="A3" i="4"/>
  <c r="A789" i="4"/>
  <c r="A839" i="4"/>
  <c r="A1811" i="4"/>
  <c r="A462" i="4"/>
  <c r="A2821" i="4"/>
  <c r="A24" i="4"/>
  <c r="A2778" i="4"/>
  <c r="A482" i="4"/>
  <c r="A1293" i="4"/>
  <c r="A1220" i="4"/>
  <c r="A2794" i="4"/>
  <c r="A1948" i="4"/>
  <c r="A1341" i="4"/>
  <c r="A964" i="4"/>
  <c r="A1170" i="4"/>
  <c r="A2308" i="4"/>
  <c r="A2698" i="4"/>
  <c r="A1873" i="4"/>
  <c r="A178" i="4"/>
  <c r="A334" i="4"/>
  <c r="A504" i="4"/>
  <c r="A2448" i="4"/>
  <c r="A1577" i="4"/>
  <c r="A254" i="4"/>
  <c r="A1214" i="4"/>
  <c r="A2913" i="4"/>
  <c r="A508" i="4"/>
  <c r="A2546" i="4"/>
  <c r="A1708" i="4"/>
  <c r="A1824" i="4"/>
  <c r="A463" i="4"/>
  <c r="A1399" i="4"/>
  <c r="A2453" i="4"/>
  <c r="A1413" i="4"/>
  <c r="A736" i="4"/>
  <c r="A2405" i="4"/>
  <c r="A1368" i="4"/>
  <c r="A1247" i="4"/>
  <c r="A1522" i="4"/>
  <c r="A126" i="4"/>
  <c r="A1909" i="4"/>
  <c r="A490" i="4"/>
  <c r="A2900" i="4"/>
  <c r="A1198" i="4"/>
  <c r="A2799" i="4"/>
  <c r="A1114" i="4"/>
  <c r="A2177" i="4"/>
  <c r="A611" i="4"/>
  <c r="A77" i="4"/>
  <c r="A189" i="4"/>
  <c r="A824" i="4"/>
  <c r="A522" i="4"/>
  <c r="A1737" i="4"/>
  <c r="A1888" i="4"/>
  <c r="A1975" i="4"/>
  <c r="A1013" i="4"/>
  <c r="A2065" i="4"/>
  <c r="A1437" i="4"/>
  <c r="A2088" i="4"/>
  <c r="A1724" i="4"/>
  <c r="A1934" i="4"/>
  <c r="A1343" i="4"/>
  <c r="A915" i="4"/>
  <c r="A663" i="4"/>
  <c r="A542" i="4"/>
  <c r="A2831" i="4"/>
  <c r="A2800" i="4"/>
  <c r="A284" i="4"/>
  <c r="A1150" i="4"/>
  <c r="A2215" i="4"/>
  <c r="A796" i="4"/>
  <c r="A1823" i="4"/>
  <c r="A2596" i="4"/>
  <c r="A755" i="4"/>
  <c r="A965" i="4"/>
  <c r="A781" i="4"/>
  <c r="A382" i="4"/>
  <c r="A137" i="4"/>
  <c r="A929" i="4"/>
  <c r="A1038" i="4"/>
  <c r="A2975" i="4"/>
  <c r="A440" i="4"/>
  <c r="A270" i="4"/>
  <c r="A1993" i="4"/>
  <c r="A1396" i="4"/>
  <c r="A1036" i="4"/>
  <c r="A2734" i="4"/>
  <c r="A123" i="4"/>
  <c r="A1249" i="4"/>
  <c r="A1187" i="4"/>
  <c r="A2772" i="4"/>
  <c r="A512" i="4"/>
  <c r="A1358" i="4"/>
  <c r="A1470" i="4"/>
  <c r="A1706" i="4"/>
  <c r="A788" i="4"/>
  <c r="A1933" i="4"/>
  <c r="A708" i="4"/>
  <c r="A1886" i="4"/>
  <c r="A981" i="4"/>
  <c r="A2661" i="4"/>
  <c r="A2519" i="4"/>
  <c r="A531" i="4"/>
  <c r="A2008" i="4"/>
  <c r="A1360" i="4"/>
  <c r="A483" i="4"/>
  <c r="A1510" i="4"/>
  <c r="A1486" i="4"/>
  <c r="A1674" i="4"/>
  <c r="A2465" i="4"/>
  <c r="A2766" i="4"/>
  <c r="A838" i="4"/>
  <c r="A1889" i="4"/>
  <c r="A2948" i="4"/>
  <c r="A2505" i="4"/>
  <c r="A1681" i="4"/>
  <c r="A505" i="4"/>
  <c r="A2138" i="4"/>
  <c r="A1268" i="4"/>
  <c r="A1071" i="4"/>
  <c r="A1183" i="4"/>
  <c r="A2510" i="4"/>
  <c r="A802" i="4"/>
  <c r="A1789" i="4"/>
  <c r="A893" i="4"/>
  <c r="A2581" i="4"/>
  <c r="A2577" i="4"/>
  <c r="A1584" i="4"/>
  <c r="A2520" i="4"/>
  <c r="A2812" i="4"/>
  <c r="A1376" i="4"/>
  <c r="A2457" i="4"/>
  <c r="A752" i="4"/>
  <c r="A2170" i="4"/>
  <c r="A2746" i="4"/>
  <c r="A2756" i="4"/>
  <c r="A1317" i="4"/>
  <c r="A818" i="4"/>
  <c r="A2210" i="4"/>
  <c r="A1536" i="4"/>
  <c r="A34" i="4"/>
  <c r="A2221" i="4"/>
  <c r="A1659" i="4"/>
  <c r="A2567" i="4"/>
  <c r="A2148" i="4"/>
  <c r="A1105" i="4"/>
  <c r="A1232" i="4"/>
  <c r="A636" i="4"/>
  <c r="A2426" i="4"/>
  <c r="A1394" i="4"/>
  <c r="A1333" i="4"/>
  <c r="A2450" i="4"/>
  <c r="A988" i="4"/>
  <c r="A1817" i="4"/>
  <c r="A2070" i="4"/>
  <c r="A2390" i="4"/>
  <c r="A1089" i="4"/>
  <c r="A2339" i="4"/>
  <c r="A1642" i="4"/>
  <c r="A9" i="4"/>
  <c r="A1289" i="4"/>
  <c r="A150" i="4"/>
  <c r="A1121" i="4"/>
  <c r="A953" i="4"/>
  <c r="A2619" i="4"/>
  <c r="A618" i="4"/>
  <c r="A2988" i="4"/>
  <c r="A2279" i="4"/>
  <c r="A2018" i="4"/>
  <c r="A1098" i="4"/>
  <c r="A2181" i="4"/>
  <c r="A2009" i="4"/>
  <c r="A2237" i="4"/>
  <c r="A1896" i="4"/>
  <c r="A1548" i="4"/>
  <c r="A2097" i="4"/>
  <c r="A2655" i="4"/>
  <c r="A2163" i="4"/>
  <c r="A666" i="4"/>
  <c r="A874" i="4"/>
  <c r="A2556" i="4"/>
  <c r="A1665" i="4"/>
  <c r="A2226" i="4"/>
  <c r="A2167" i="4"/>
  <c r="A1865" i="4"/>
  <c r="A1842" i="4"/>
  <c r="A2021" i="4"/>
  <c r="A1498" i="4"/>
  <c r="A2747" i="4"/>
  <c r="A2133" i="4"/>
  <c r="A817" i="4"/>
  <c r="A610" i="4"/>
  <c r="A985" i="4"/>
  <c r="A403" i="4"/>
  <c r="A1646" i="4"/>
  <c r="A26" i="4"/>
  <c r="A493" i="4"/>
  <c r="A2250" i="4"/>
  <c r="A2644" i="4"/>
  <c r="A2857" i="4"/>
  <c r="A634" i="4"/>
  <c r="A1319" i="4"/>
  <c r="A534" i="4"/>
  <c r="A1484" i="4"/>
  <c r="A1597" i="4"/>
  <c r="A2549" i="4"/>
  <c r="A1902" i="4"/>
  <c r="A2841" i="4"/>
  <c r="A1355" i="4"/>
  <c r="A1446" i="4"/>
  <c r="A2080" i="4"/>
  <c r="A2325" i="4"/>
  <c r="A2252" i="4"/>
  <c r="A2682" i="4"/>
  <c r="A489" i="4"/>
  <c r="A2377" i="4"/>
  <c r="A845" i="4"/>
  <c r="A606" i="4"/>
  <c r="A1159" i="4"/>
  <c r="A2270" i="4"/>
  <c r="A2277" i="4"/>
  <c r="A48" i="4"/>
  <c r="A1026" i="4"/>
  <c r="A698" i="4"/>
  <c r="A2651" i="4"/>
  <c r="A1496" i="4"/>
  <c r="A450" i="4"/>
  <c r="A2826" i="4"/>
  <c r="A741" i="4"/>
  <c r="A2123" i="4"/>
  <c r="A1143" i="4"/>
  <c r="A1803" i="4"/>
  <c r="A901" i="4"/>
  <c r="A843" i="4"/>
  <c r="A1698" i="4"/>
  <c r="A913" i="4"/>
  <c r="A2244" i="4"/>
  <c r="A2159" i="4"/>
  <c r="A1925" i="4"/>
  <c r="A1991" i="4"/>
  <c r="A1415" i="4"/>
  <c r="A2238" i="4"/>
  <c r="A541" i="4"/>
  <c r="A2508" i="4"/>
  <c r="A2969" i="4"/>
  <c r="A1997" i="4"/>
  <c r="A2908" i="4"/>
  <c r="A1338" i="4"/>
  <c r="A2161" i="4"/>
  <c r="A2964" i="4"/>
  <c r="A1523" i="4"/>
  <c r="A2035" i="4"/>
  <c r="A431" i="4"/>
  <c r="A2017" i="4"/>
  <c r="A2701" i="4"/>
  <c r="A101" i="4"/>
  <c r="A1400" i="4"/>
  <c r="A2280" i="4"/>
  <c r="A702" i="4"/>
  <c r="A2449" i="4"/>
  <c r="A2422" i="4"/>
  <c r="A1809" i="4"/>
  <c r="A1862" i="4"/>
  <c r="A1285" i="4"/>
  <c r="A1158" i="4"/>
  <c r="A1578" i="4"/>
  <c r="A2723" i="4"/>
  <c r="A342" i="4"/>
  <c r="A1274" i="4"/>
  <c r="A1356" i="4"/>
  <c r="A2068" i="4"/>
  <c r="A2660" i="4"/>
  <c r="A1385" i="4"/>
  <c r="A1730" i="4"/>
  <c r="A783" i="4"/>
  <c r="A102" i="4"/>
  <c r="A424" i="4"/>
  <c r="A1905" i="4"/>
  <c r="A2985" i="4"/>
  <c r="A667" i="4"/>
  <c r="A651" i="4"/>
  <c r="A1012" i="4"/>
  <c r="A1292" i="4"/>
  <c r="A567" i="4"/>
  <c r="A192" i="4"/>
  <c r="A243" i="4"/>
  <c r="A936" i="4"/>
  <c r="A1897" i="4"/>
  <c r="A213" i="4"/>
  <c r="A2553" i="4"/>
  <c r="A1586" i="4"/>
  <c r="A2037" i="4"/>
  <c r="A287" i="4"/>
  <c r="A887" i="4"/>
  <c r="A1481" i="4"/>
  <c r="A22" i="4"/>
  <c r="A1507" i="4"/>
  <c r="A1260" i="4"/>
  <c r="A855" i="4"/>
  <c r="A2609" i="4"/>
  <c r="A2398" i="4"/>
  <c r="A2222" i="4"/>
  <c r="A1632" i="4"/>
  <c r="A116" i="4"/>
  <c r="A1351" i="4"/>
  <c r="A1362" i="4"/>
  <c r="A308" i="4"/>
  <c r="A2076" i="4"/>
  <c r="A349" i="4"/>
  <c r="A1877" i="4"/>
  <c r="A2853" i="4"/>
  <c r="A402" i="4"/>
  <c r="A2639" i="4"/>
  <c r="A547" i="4"/>
  <c r="A1676" i="4"/>
  <c r="A977" i="4"/>
  <c r="A1491" i="4"/>
  <c r="A1377" i="4"/>
  <c r="A566" i="4"/>
  <c r="A2820" i="4"/>
  <c r="A2171" i="4"/>
  <c r="A485" i="4"/>
  <c r="A2580" i="4"/>
  <c r="A724" i="4"/>
  <c r="A1780" i="4"/>
  <c r="A830" i="4"/>
  <c r="A766" i="4"/>
  <c r="A92" i="4"/>
  <c r="A2247" i="4"/>
  <c r="A773" i="4"/>
  <c r="A2697" i="4"/>
  <c r="A900" i="4"/>
  <c r="A1520" i="4"/>
  <c r="A548" i="4"/>
  <c r="A552" i="4"/>
  <c r="A1164" i="4"/>
  <c r="A967" i="4"/>
  <c r="A829" i="4"/>
  <c r="A2607" i="4"/>
  <c r="A1133" i="4"/>
  <c r="A180" i="4"/>
  <c r="A1537" i="4"/>
  <c r="A1516" i="4"/>
  <c r="A190" i="4"/>
  <c r="A2595" i="4"/>
  <c r="A1751" i="4"/>
  <c r="A922" i="4"/>
  <c r="A1856" i="4"/>
  <c r="A1935" i="4"/>
  <c r="A2897" i="4"/>
  <c r="A2176" i="4"/>
  <c r="A2674" i="4"/>
  <c r="A1006" i="4"/>
  <c r="A958" i="4"/>
  <c r="A1798" i="4"/>
  <c r="A917" i="4"/>
  <c r="A1901" i="4"/>
  <c r="A2590" i="4"/>
  <c r="A1960" i="4"/>
  <c r="A584" i="4"/>
  <c r="A1634" i="4"/>
  <c r="A203" i="4"/>
  <c r="A2239" i="4"/>
  <c r="A2458" i="4"/>
  <c r="A2679" i="4"/>
  <c r="A2353" i="4"/>
  <c r="A1222" i="4"/>
  <c r="A1651" i="4"/>
  <c r="A1078" i="4"/>
  <c r="A2156" i="4"/>
  <c r="A1295" i="4"/>
  <c r="A2269" i="4"/>
  <c r="A306" i="4"/>
  <c r="A1106" i="4"/>
  <c r="A1227" i="4"/>
  <c r="A1411" i="4"/>
  <c r="A2494" i="4"/>
  <c r="A1735" i="4"/>
  <c r="A1169" i="4"/>
  <c r="A520" i="4"/>
  <c r="A454" i="4"/>
  <c r="A657" i="4"/>
  <c r="A749" i="4"/>
  <c r="A668" i="4"/>
  <c r="A6" i="4"/>
  <c r="A1832" i="4"/>
  <c r="A597" i="4"/>
  <c r="A2254" i="4"/>
  <c r="A1104" i="4"/>
  <c r="A1808" i="4"/>
  <c r="A2934" i="4"/>
  <c r="A2013" i="4"/>
  <c r="A89" i="4"/>
  <c r="A2689" i="4"/>
  <c r="A820" i="4"/>
  <c r="A208" i="4"/>
  <c r="A1617" i="4"/>
  <c r="A1296" i="4"/>
  <c r="A23" i="4"/>
  <c r="A992" i="4"/>
  <c r="A206" i="4"/>
  <c r="A711" i="4"/>
  <c r="A446" i="4"/>
  <c r="A1969" i="4"/>
  <c r="A678" i="4"/>
  <c r="A799" i="4"/>
  <c r="A718" i="4"/>
  <c r="A2236" i="4"/>
  <c r="A1626" i="4"/>
  <c r="A1431" i="4"/>
  <c r="A229" i="4"/>
  <c r="A2572" i="4"/>
  <c r="A2365" i="4"/>
  <c r="A2329" i="4"/>
  <c r="A2217" i="4"/>
  <c r="A1843" i="4"/>
  <c r="A1556" i="4"/>
  <c r="A1266" i="4"/>
  <c r="A797" i="4"/>
  <c r="A2093" i="4"/>
  <c r="A1782" i="4"/>
  <c r="A1850" i="4"/>
  <c r="A237" i="4"/>
  <c r="A2669" i="4"/>
  <c r="A235" i="4"/>
  <c r="A155" i="4"/>
  <c r="A412" i="4"/>
  <c r="A633" i="4"/>
  <c r="A555" i="4"/>
  <c r="A1370" i="4"/>
  <c r="A2044" i="4"/>
  <c r="A2740" i="4"/>
  <c r="A1097" i="4"/>
  <c r="A244" i="4"/>
  <c r="A1153" i="4"/>
  <c r="A2378" i="4"/>
  <c r="A816" i="4"/>
  <c r="A1246" i="4"/>
  <c r="A2634" i="4"/>
  <c r="A894" i="4"/>
  <c r="A557" i="4"/>
  <c r="A2719" i="4"/>
  <c r="A779" i="4"/>
  <c r="A355" i="4"/>
  <c r="A1439" i="4"/>
  <c r="A1352" i="4"/>
  <c r="A473" i="4"/>
  <c r="A2468" i="4"/>
  <c r="A371" i="4"/>
  <c r="A2670" i="4"/>
  <c r="A2397" i="4"/>
  <c r="A2559" i="4"/>
  <c r="A1838" i="4"/>
  <c r="A1763" i="4"/>
  <c r="A842" i="4"/>
  <c r="A1847" i="4"/>
  <c r="A1882" i="4"/>
  <c r="A1374" i="4"/>
  <c r="A1134" i="4"/>
  <c r="A25" i="4"/>
  <c r="A1869" i="4"/>
  <c r="A1305" i="4"/>
  <c r="A2621" i="4"/>
  <c r="A362" i="4"/>
  <c r="A526" i="4"/>
  <c r="A464" i="4"/>
  <c r="A2956" i="4"/>
  <c r="A2082" i="4"/>
  <c r="A391" i="4"/>
  <c r="A1558" i="4"/>
  <c r="A1955" i="4"/>
  <c r="A1926" i="4"/>
  <c r="A2960" i="4"/>
  <c r="A1631" i="4"/>
  <c r="A2117" i="4"/>
  <c r="A785" i="4"/>
  <c r="A2406" i="4"/>
  <c r="A442" i="4"/>
  <c r="A286" i="4"/>
  <c r="A1336" i="4"/>
  <c r="A822" i="4"/>
  <c r="A2193" i="4"/>
  <c r="A1618" i="4"/>
  <c r="A2436" i="4"/>
  <c r="A2738" i="4"/>
  <c r="A1989" i="4"/>
  <c r="A1468" i="4"/>
  <c r="A1421" i="4"/>
  <c r="A1635" i="4"/>
  <c r="A2287" i="4"/>
  <c r="A309" i="4"/>
  <c r="A885" i="4"/>
  <c r="A2441" i="4"/>
  <c r="A2626" i="4"/>
  <c r="A2216" i="4"/>
  <c r="A2793" i="4"/>
  <c r="A727" i="4"/>
  <c r="A644" i="4"/>
  <c r="A1066" i="4"/>
  <c r="A2636" i="4"/>
  <c r="A645" i="4"/>
  <c r="A376" i="4"/>
  <c r="A1450" i="4"/>
  <c r="A42" i="4"/>
  <c r="A2019" i="4"/>
  <c r="A2118" i="4"/>
  <c r="A2895" i="4"/>
  <c r="A1331" i="4"/>
  <c r="A962" i="4"/>
  <c r="A803" i="4"/>
  <c r="A1952" i="4"/>
  <c r="A108" i="4"/>
  <c r="A1366" i="4"/>
  <c r="A989" i="4"/>
  <c r="A2425" i="4"/>
  <c r="A1939" i="4"/>
  <c r="A344" i="4"/>
  <c r="A2368" i="4"/>
  <c r="A338" i="4"/>
  <c r="A380" i="4"/>
  <c r="A2343" i="4"/>
  <c r="A1206" i="4"/>
  <c r="A1779" i="4"/>
  <c r="A1874" i="4"/>
  <c r="A2011" i="4"/>
  <c r="A1094" i="4"/>
  <c r="A2314" i="4"/>
  <c r="A949" i="4"/>
  <c r="A1161" i="4"/>
  <c r="A1035" i="4"/>
  <c r="A466" i="4"/>
  <c r="A1508" i="4"/>
  <c r="A978" i="4"/>
  <c r="A1057" i="4"/>
  <c r="A616" i="4"/>
  <c r="A920" i="4"/>
  <c r="A1701" i="4"/>
  <c r="A1339" i="4"/>
  <c r="A2715" i="4"/>
  <c r="A2565" i="4"/>
  <c r="A1592" i="4"/>
  <c r="A1340" i="4"/>
  <c r="A1115" i="4"/>
  <c r="A2313" i="4"/>
  <c r="A1966" i="4"/>
  <c r="A1702" i="4"/>
  <c r="A426" i="4"/>
  <c r="A2542" i="4"/>
  <c r="A1958" i="4"/>
  <c r="A2130" i="4"/>
  <c r="A73" i="4"/>
  <c r="A2941" i="4"/>
  <c r="A1946" i="4"/>
  <c r="A70" i="4"/>
  <c r="A1770" i="4"/>
  <c r="A1264" i="4"/>
  <c r="A2085" i="4"/>
  <c r="A2566" i="4"/>
  <c r="A2751" i="4"/>
  <c r="A2947" i="4"/>
  <c r="A1656" i="4"/>
  <c r="A2050" i="4"/>
  <c r="A2182" i="4"/>
  <c r="A1721" i="4"/>
  <c r="A2107" i="4"/>
  <c r="A2002" i="4"/>
  <c r="A2001" i="4"/>
  <c r="A2071" i="4"/>
  <c r="A558" i="4"/>
  <c r="A1243" i="4"/>
  <c r="A2490" i="4"/>
  <c r="A1008" i="4"/>
  <c r="A421" i="4"/>
  <c r="A15" i="4"/>
  <c r="A2507" i="4"/>
  <c r="A2834" i="4"/>
  <c r="A1860" i="4"/>
  <c r="A492" i="4"/>
  <c r="A795" i="4"/>
  <c r="A740" i="4"/>
  <c r="A882" i="4"/>
  <c r="A356" i="4"/>
  <c r="A1959" i="4"/>
  <c r="A453" i="4"/>
  <c r="A2387" i="4"/>
  <c r="A2915" i="4"/>
  <c r="A232" i="4"/>
  <c r="A377" i="4"/>
  <c r="A1063" i="4"/>
  <c r="A1029" i="4"/>
  <c r="A1976" i="4"/>
  <c r="A2939" i="4"/>
  <c r="A2809" i="4"/>
  <c r="A158" i="4"/>
  <c r="A2940" i="4"/>
  <c r="A2531" i="4"/>
  <c r="A1712" i="4"/>
  <c r="A1658" i="4"/>
  <c r="A1205" i="4"/>
  <c r="A2659" i="4"/>
  <c r="A2351" i="4"/>
  <c r="A1269" i="4"/>
  <c r="A1598" i="4"/>
  <c r="A2416" i="4"/>
  <c r="A100" i="4"/>
  <c r="A2528" i="4"/>
  <c r="A133" i="4"/>
  <c r="A16" i="4"/>
  <c r="A2067" i="4"/>
  <c r="A336" i="4"/>
  <c r="A207" i="4"/>
  <c r="A975" i="4"/>
  <c r="A13" i="4"/>
  <c r="A1048" i="4"/>
  <c r="A1932" i="4"/>
  <c r="A1930" i="4"/>
  <c r="A851" i="4"/>
  <c r="A2893" i="4"/>
  <c r="A864" i="4"/>
  <c r="A2424" i="4"/>
  <c r="A1213" i="4"/>
  <c r="A54" i="4"/>
  <c r="A1758" i="4"/>
  <c r="A1345" i="4"/>
  <c r="A1112" i="4"/>
  <c r="A511" i="4"/>
  <c r="A2083" i="4"/>
  <c r="A470" i="4"/>
  <c r="A476" i="4"/>
  <c r="A1440" i="4"/>
  <c r="A263" i="4"/>
  <c r="A2702" i="4"/>
  <c r="A998" i="4"/>
  <c r="A1696" i="4"/>
  <c r="A1176" i="4"/>
  <c r="A2502" i="4"/>
  <c r="A2474" i="4"/>
  <c r="A1371" i="4"/>
  <c r="A2136" i="4"/>
  <c r="A837" i="4"/>
  <c r="A167" i="4"/>
  <c r="A1552" i="4"/>
  <c r="A1745" i="4"/>
  <c r="A1463" i="4"/>
  <c r="A615" i="4"/>
  <c r="A2473" i="4"/>
  <c r="A2783" i="4"/>
  <c r="A1087" i="4"/>
  <c r="A714" i="4"/>
  <c r="A2665" i="4"/>
  <c r="A2475" i="4"/>
  <c r="A329" i="4"/>
  <c r="A2664" i="4"/>
  <c r="A398" i="4"/>
  <c r="A589" i="4"/>
  <c r="A1271" i="4"/>
  <c r="A664" i="4"/>
  <c r="A2802" i="4"/>
  <c r="A2695" i="4"/>
  <c r="A2129" i="4"/>
  <c r="A214" i="4"/>
  <c r="A2524" i="4"/>
  <c r="A1046" i="4"/>
  <c r="A2205" i="4"/>
  <c r="A1554" i="4"/>
  <c r="A1030" i="4"/>
  <c r="A2555" i="4"/>
  <c r="A496" i="4"/>
  <c r="A826" i="4"/>
  <c r="A1746" i="4"/>
  <c r="A2152" i="4"/>
  <c r="A2027" i="4"/>
  <c r="A1774" i="4"/>
  <c r="A2" i="4"/>
  <c r="A1753" i="4"/>
  <c r="A452" i="4"/>
  <c r="A1323" i="4"/>
  <c r="A710" i="4"/>
  <c r="A2005" i="4"/>
  <c r="A729" i="4"/>
  <c r="A2484" i="4"/>
  <c r="A2179" i="4"/>
  <c r="A2990" i="4"/>
  <c r="A640" i="4"/>
  <c r="A1234" i="4"/>
  <c r="A11" i="4"/>
  <c r="A387" i="4"/>
  <c r="A1636" i="4"/>
  <c r="A2273" i="4"/>
  <c r="A1624" i="4"/>
  <c r="A1777" i="4"/>
  <c r="A993" i="4"/>
  <c r="A358" i="4"/>
  <c r="A2744" i="4"/>
  <c r="A1461" i="4"/>
  <c r="A1880" i="4"/>
  <c r="A1500" i="4"/>
  <c r="A2434" i="4"/>
  <c r="A1200" i="4"/>
  <c r="A1147" i="4"/>
  <c r="A1132" i="4"/>
  <c r="A285" i="4"/>
  <c r="A471" i="4"/>
  <c r="A2971" i="4"/>
  <c r="A455" i="4"/>
  <c r="A1347" i="4"/>
  <c r="A2584" i="4"/>
  <c r="A2652" i="4"/>
  <c r="A2253" i="4"/>
  <c r="A2048" i="4"/>
  <c r="A1683" i="4"/>
  <c r="A976" i="4"/>
  <c r="A1944" i="4"/>
  <c r="A2605" i="4"/>
  <c r="A865" i="4"/>
  <c r="A205" i="4"/>
  <c r="A1065" i="4"/>
  <c r="A1320" i="4"/>
  <c r="A1790" i="4"/>
  <c r="A1566" i="4"/>
  <c r="A676" i="4"/>
  <c r="A954" i="4"/>
  <c r="A1539" i="4"/>
  <c r="A153" i="4"/>
  <c r="A2391" i="4"/>
  <c r="A744" i="4"/>
  <c r="A1238" i="4"/>
  <c r="A2998" i="4"/>
  <c r="A2750" i="4"/>
  <c r="A282" i="4"/>
  <c r="A2298" i="4"/>
  <c r="A507" i="4"/>
  <c r="A1219" i="4"/>
  <c r="A535" i="4"/>
  <c r="A1652" i="4"/>
  <c r="A2642" i="4"/>
  <c r="A2229" i="4"/>
  <c r="A1608" i="4"/>
  <c r="A1473" i="4"/>
  <c r="A1502" i="4"/>
  <c r="A1633" i="4"/>
  <c r="A127" i="4"/>
  <c r="A288" i="4"/>
  <c r="A1003" i="4"/>
  <c r="A1031" i="4"/>
  <c r="A1679" i="4"/>
  <c r="A997" i="4"/>
  <c r="A1053" i="4"/>
  <c r="A996" i="4"/>
  <c r="A2155" i="4"/>
  <c r="A1812" i="4"/>
  <c r="A1428" i="4"/>
  <c r="A2131" i="4"/>
  <c r="A201" i="4"/>
  <c r="A1775" i="4"/>
  <c r="A1567" i="4"/>
  <c r="A1986" i="4"/>
  <c r="A98" i="4"/>
  <c r="A1427" i="4"/>
  <c r="A2089" i="4"/>
  <c r="A1938" i="4"/>
  <c r="A966" i="4"/>
  <c r="A1995" i="4"/>
  <c r="A2630" i="4"/>
  <c r="A1278" i="4"/>
  <c r="A1715" i="4"/>
  <c r="A2404" i="4"/>
  <c r="A352" i="4"/>
  <c r="A69" i="4"/>
  <c r="A691" i="4"/>
  <c r="A896" i="4"/>
  <c r="A2579" i="4"/>
  <c r="A2337" i="4"/>
  <c r="A1970" i="4"/>
  <c r="A2513" i="4"/>
  <c r="A2079" i="4"/>
  <c r="A1871" i="4"/>
  <c r="A381" i="4"/>
  <c r="A867" i="4"/>
  <c r="A197" i="4"/>
  <c r="A980" i="4"/>
  <c r="A1083" i="4"/>
  <c r="A2648" i="4"/>
  <c r="A931" i="4"/>
  <c r="A1412" i="4"/>
  <c r="A1784" i="4"/>
  <c r="A2296" i="4"/>
  <c r="A283" i="4"/>
  <c r="A221" i="4"/>
  <c r="A2699" i="4"/>
  <c r="A422" i="4"/>
  <c r="A854" i="4"/>
  <c r="A626" i="4"/>
  <c r="A1630" i="4"/>
  <c r="A2198" i="4"/>
  <c r="A1334" i="4"/>
  <c r="A2234" i="4"/>
  <c r="A298" i="4"/>
  <c r="A999" i="4"/>
  <c r="A443" i="4"/>
  <c r="A2243" i="4"/>
  <c r="A173" i="4"/>
  <c r="A2829" i="4"/>
  <c r="A1664" i="4"/>
  <c r="A337" i="4"/>
  <c r="A1257" i="4"/>
  <c r="A979" i="4"/>
  <c r="A588" i="4"/>
  <c r="A2901" i="4"/>
  <c r="A2643" i="4"/>
  <c r="A835" i="4"/>
  <c r="A2201" i="4"/>
  <c r="A1076" i="4"/>
  <c r="A1079" i="4"/>
  <c r="A249" i="4"/>
  <c r="A2242" i="4"/>
  <c r="A2506" i="4"/>
  <c r="A2284" i="4"/>
  <c r="A1711" i="4"/>
  <c r="A528" i="4"/>
  <c r="A687" i="4"/>
  <c r="A1419" i="4"/>
  <c r="A2142" i="4"/>
  <c r="A1466" i="4"/>
  <c r="A2030" i="4"/>
  <c r="A274" i="4"/>
  <c r="A2943" i="4"/>
  <c r="A2717" i="4"/>
  <c r="A2438" i="4"/>
  <c r="A2478" i="4"/>
  <c r="A1116" i="4"/>
  <c r="A2962" i="4"/>
  <c r="A2594" i="4"/>
  <c r="A2258" i="4"/>
  <c r="A174" i="4"/>
  <c r="A1056" i="4"/>
  <c r="A2597" i="4"/>
  <c r="A2483" i="4"/>
  <c r="A2942" i="4"/>
  <c r="A345" i="4"/>
  <c r="A2399" i="4"/>
  <c r="A748" i="4"/>
  <c r="A303" i="4"/>
  <c r="A923" i="4"/>
  <c r="A848" i="4"/>
  <c r="A1818" i="4"/>
  <c r="A1054" i="4"/>
  <c r="A1802" i="4"/>
  <c r="A2459" i="4"/>
  <c r="A2498" i="4"/>
  <c r="A461" i="4"/>
  <c r="A1171" i="4"/>
  <c r="A2409" i="4"/>
  <c r="A2240" i="4"/>
  <c r="A2268" i="4"/>
  <c r="A1378" i="4"/>
  <c r="A467" i="4"/>
  <c r="A2817" i="4"/>
  <c r="A631" i="4"/>
  <c r="A778" i="4"/>
  <c r="A916" i="4"/>
  <c r="A2446" i="4"/>
  <c r="A650" i="4"/>
  <c r="A1410" i="4"/>
  <c r="A1505" i="4"/>
  <c r="A416" i="4"/>
  <c r="A730" i="4"/>
  <c r="A1449" i="4"/>
  <c r="A56" i="4"/>
  <c r="A50" i="4"/>
  <c r="A2635" i="4"/>
  <c r="A693" i="4"/>
  <c r="A1445" i="4"/>
  <c r="A1276" i="4"/>
  <c r="A2081" i="4"/>
  <c r="A1668" i="4"/>
  <c r="A2095" i="4"/>
  <c r="A2290" i="4"/>
  <c r="A733" i="4"/>
  <c r="A1682" i="4"/>
  <c r="A840" i="4"/>
  <c r="A219" i="4"/>
  <c r="A834" i="4"/>
  <c r="A1273" i="4"/>
  <c r="A379" i="4"/>
  <c r="A1527" i="4"/>
  <c r="A1451" i="4"/>
  <c r="A2444" i="4"/>
  <c r="A1569" i="4"/>
  <c r="A937" i="4"/>
  <c r="A2742" i="4"/>
  <c r="A378" i="4"/>
  <c r="A2994" i="4"/>
  <c r="A731" i="4"/>
  <c r="A2039" i="4"/>
  <c r="A1786" i="4"/>
  <c r="A159" i="4"/>
  <c r="A2762" i="4"/>
  <c r="A400" i="4"/>
  <c r="A2124" i="4"/>
  <c r="A1604" i="4"/>
  <c r="A1165" i="4"/>
  <c r="A873" i="4"/>
  <c r="A1058" i="4"/>
  <c r="A2125" i="4"/>
  <c r="A539" i="4"/>
  <c r="A1903" i="4"/>
  <c r="A719" i="4"/>
  <c r="A2000" i="4"/>
  <c r="A475" i="4"/>
  <c r="A2683" i="4"/>
  <c r="A179" i="4"/>
  <c r="A1074" i="4"/>
  <c r="A1524" i="4"/>
  <c r="A1638" i="4"/>
  <c r="A2033" i="4"/>
  <c r="A1821" i="4"/>
  <c r="A96" i="4"/>
  <c r="A332" i="4"/>
  <c r="A1077" i="4"/>
  <c r="A2360" i="4"/>
  <c r="A1695" i="4"/>
  <c r="A1680" i="4"/>
  <c r="A111" i="4"/>
  <c r="A1704" i="4"/>
  <c r="A583" i="4"/>
  <c r="A2560" i="4"/>
  <c r="A2350" i="4"/>
  <c r="A1202" i="4"/>
  <c r="A1216" i="4"/>
  <c r="A2300" i="4"/>
  <c r="A1322" i="4"/>
  <c r="A1487" i="4"/>
  <c r="A1110" i="4"/>
  <c r="A361" i="4"/>
  <c r="A660" i="4"/>
  <c r="A902" i="4"/>
  <c r="A1299" i="4"/>
  <c r="A1981" i="4"/>
  <c r="A1841" i="4"/>
  <c r="A51" i="4"/>
  <c r="A2647" i="4"/>
  <c r="A944" i="4"/>
  <c r="A2396" i="4"/>
  <c r="A2779" i="4"/>
  <c r="A2380" i="4"/>
  <c r="A457" i="4"/>
  <c r="A1145" i="4"/>
  <c r="A2419" i="4"/>
  <c r="A957" i="4"/>
  <c r="A1852" i="4"/>
  <c r="A335" i="4"/>
  <c r="A2256" i="4"/>
  <c r="A2141" i="4"/>
  <c r="A357" i="4"/>
  <c r="A93" i="4"/>
  <c r="A891" i="4"/>
  <c r="A2984" i="4"/>
  <c r="A1088" i="4"/>
  <c r="A2640" i="4"/>
  <c r="A1687" i="4"/>
  <c r="A1940" i="4"/>
  <c r="A669" i="4"/>
  <c r="A1531" i="4"/>
  <c r="A1166" i="4"/>
  <c r="A62" i="4"/>
  <c r="A310" i="4"/>
  <c r="A1307" i="4"/>
  <c r="A2884" i="4"/>
  <c r="A2818" i="4"/>
  <c r="A1593" i="4"/>
  <c r="A1549" i="4"/>
  <c r="A1040" i="4"/>
  <c r="A844" i="4"/>
  <c r="A2539" i="4"/>
  <c r="A199" i="4"/>
  <c r="A418" i="4"/>
  <c r="A2034" i="4"/>
  <c r="A38" i="4"/>
  <c r="A143" i="4"/>
  <c r="A2260" i="4"/>
  <c r="A1124" i="4"/>
  <c r="A2388" i="4"/>
  <c r="A2185" i="4"/>
  <c r="A1326" i="4"/>
  <c r="A1754" i="4"/>
  <c r="A612" i="4"/>
  <c r="A121" i="4"/>
  <c r="A433" i="4"/>
  <c r="A2230" i="4"/>
  <c r="A293" i="4"/>
  <c r="A1458" i="4"/>
  <c r="A2881" i="4"/>
  <c r="A1182" i="4"/>
  <c r="A1435" i="4"/>
  <c r="A2685" i="4"/>
  <c r="A2031" i="4"/>
  <c r="A1184" i="4"/>
  <c r="A2363" i="4"/>
  <c r="A2032" i="4"/>
  <c r="A2084" i="4"/>
  <c r="A683" i="4"/>
  <c r="A2311" i="4"/>
  <c r="A2515" i="4"/>
  <c r="A2873" i="4"/>
  <c r="A1462" i="4"/>
  <c r="A904" i="4"/>
  <c r="A1963" i="4"/>
  <c r="A2362" i="4"/>
  <c r="A661" i="4"/>
  <c r="A241" i="4"/>
  <c r="A2790" i="4"/>
  <c r="A2806" i="4"/>
  <c r="A1804" i="4"/>
  <c r="A393" i="4"/>
  <c r="A1181" i="4"/>
  <c r="A2951" i="4"/>
  <c r="A222" i="4"/>
  <c r="A2127" i="4"/>
  <c r="A2710" i="4"/>
  <c r="A2691" i="4"/>
  <c r="A819" i="4"/>
  <c r="A1007" i="4"/>
  <c r="A646" i="4"/>
  <c r="A404" i="4"/>
  <c r="A1237" i="4"/>
  <c r="A2364" i="4"/>
  <c r="A169" i="4"/>
  <c r="A430" i="4"/>
  <c r="A148" i="4"/>
  <c r="A604" i="4"/>
  <c r="A2807" i="4"/>
  <c r="A1513" i="4"/>
  <c r="A2860" i="4"/>
  <c r="A2187" i="4"/>
  <c r="A36" i="4"/>
  <c r="A1282" i="4"/>
  <c r="A596" i="4"/>
  <c r="A1175" i="4"/>
  <c r="A2514" i="4"/>
  <c r="A1101" i="4"/>
  <c r="A375" i="4"/>
  <c r="A1710" i="4"/>
  <c r="A2302" i="4"/>
  <c r="A1199" i="4"/>
  <c r="A313" i="4"/>
  <c r="A2518" i="4"/>
  <c r="A260" i="4"/>
  <c r="A1254" i="4"/>
  <c r="A1819" i="4"/>
  <c r="A2106" i="4"/>
  <c r="A1226" i="4"/>
  <c r="A2753" i="4"/>
  <c r="A2536" i="4"/>
  <c r="A2741" i="4"/>
  <c r="A248" i="4"/>
  <c r="A2354" i="4"/>
  <c r="A2006" i="4"/>
  <c r="A590" i="4"/>
  <c r="A1563" i="4"/>
  <c r="A2982" i="4"/>
  <c r="A853" i="4"/>
  <c r="A540" i="4"/>
  <c r="A559" i="4"/>
  <c r="A1052" i="4"/>
  <c r="A1258" i="4"/>
  <c r="A1564" i="4"/>
  <c r="A185" i="4"/>
  <c r="A1915" i="4"/>
  <c r="A2321" i="4"/>
  <c r="A2735" i="4"/>
  <c r="A264" i="4"/>
  <c r="A49" i="4"/>
  <c r="A472" i="4"/>
  <c r="A1127" i="4"/>
  <c r="A2281" i="4"/>
  <c r="A58" i="4"/>
  <c r="A2713" i="4"/>
  <c r="A628" i="4"/>
  <c r="A543" i="4"/>
  <c r="A1641" i="4"/>
  <c r="A1118" i="4"/>
  <c r="A726" i="4"/>
  <c r="A1831" i="4"/>
  <c r="A1606" i="4"/>
  <c r="A2869" i="4"/>
  <c r="A930" i="4"/>
  <c r="A627" i="4"/>
  <c r="A2333" i="4"/>
  <c r="A1188" i="4"/>
  <c r="A40" i="4"/>
  <c r="A1422" i="4"/>
  <c r="A61" i="4"/>
  <c r="A2776" i="4"/>
  <c r="A2839" i="4"/>
  <c r="A1919" i="4"/>
  <c r="A1033" i="4"/>
  <c r="A2883" i="4"/>
  <c r="A259" i="4"/>
  <c r="A811" i="4"/>
  <c r="A2653" i="4"/>
  <c r="A2266" i="4"/>
  <c r="A2780" i="4"/>
  <c r="A1718" i="4"/>
  <c r="A2467" i="4"/>
  <c r="A2657" i="4"/>
  <c r="A1383" i="4"/>
  <c r="A2714" i="4"/>
  <c r="A1580" i="4"/>
  <c r="A1968" i="4"/>
  <c r="A2889" i="4"/>
  <c r="A831" i="4"/>
  <c r="A216" i="4"/>
  <c r="A770" i="4"/>
  <c r="A2150" i="4"/>
  <c r="A2355" i="4"/>
  <c r="A32" i="4"/>
  <c r="A1034" i="4"/>
  <c r="A1156" i="4"/>
  <c r="A2805" i="4"/>
  <c r="A561" i="4"/>
  <c r="A1643" i="4"/>
  <c r="A2649" i="4"/>
  <c r="A1705" i="4"/>
  <c r="A757" i="4"/>
  <c r="A265" i="4"/>
  <c r="A703" i="4"/>
  <c r="A2104" i="4"/>
  <c r="A1160" i="4"/>
  <c r="A103" i="4"/>
  <c r="A707" i="4"/>
  <c r="A568" i="4"/>
  <c r="A365" i="4"/>
  <c r="A2986" i="4"/>
  <c r="A1640" i="4"/>
  <c r="A2349" i="4"/>
  <c r="A1980" i="4"/>
  <c r="A1620" i="4"/>
  <c r="A2330" i="4"/>
  <c r="A161" i="4"/>
  <c r="A671" i="4"/>
  <c r="A1100" i="4"/>
  <c r="A1596" i="4"/>
  <c r="A1041" i="4"/>
  <c r="A1755" i="4"/>
  <c r="A1279" i="4"/>
  <c r="A1000" i="4"/>
  <c r="A256" i="4"/>
  <c r="A168" i="4"/>
  <c r="A1139" i="4"/>
  <c r="A2429" i="4"/>
  <c r="A2712" i="4"/>
  <c r="A1309" i="4"/>
  <c r="A1080" i="4"/>
  <c r="A1287" i="4"/>
  <c r="A1255" i="4"/>
  <c r="A1557" i="4"/>
  <c r="A1820" i="4"/>
  <c r="A2029" i="4"/>
  <c r="A2285" i="4"/>
  <c r="A1469" i="4"/>
  <c r="A571" i="4"/>
  <c r="A2582" i="4"/>
  <c r="A2319" i="4"/>
  <c r="A500" i="4"/>
  <c r="A434" i="4"/>
  <c r="A1248" i="4"/>
  <c r="A390" i="4"/>
  <c r="A1885" i="4"/>
  <c r="A202" i="4"/>
  <c r="A734" i="4"/>
  <c r="A1961" i="4"/>
  <c r="A435" i="4"/>
  <c r="A599" i="4"/>
  <c r="A2726" i="4"/>
  <c r="A2632" i="4"/>
  <c r="A21" i="4"/>
  <c r="A898" i="4"/>
  <c r="A1514" i="4"/>
  <c r="A515" i="4"/>
  <c r="A635" i="4"/>
  <c r="A1778" i="4"/>
  <c r="A704" i="4"/>
  <c r="A2259" i="4"/>
  <c r="A1662" i="4"/>
  <c r="A194" i="4"/>
  <c r="A712" i="4"/>
  <c r="A1541" i="4"/>
  <c r="A1454" i="4"/>
  <c r="A951" i="4"/>
  <c r="A30" i="4"/>
  <c r="A2569" i="4"/>
  <c r="A750" i="4"/>
  <c r="A527" i="4"/>
  <c r="A4" i="4"/>
  <c r="A1722" i="4"/>
  <c r="A1086" i="4"/>
  <c r="A1748" i="4"/>
  <c r="A1859" i="4"/>
  <c r="A603" i="4"/>
  <c r="A662" i="4"/>
  <c r="A146" i="4"/>
  <c r="A2599" i="4"/>
  <c r="A1499" i="4"/>
  <c r="A2743" i="4"/>
  <c r="A311" i="4"/>
  <c r="A2154" i="4"/>
  <c r="A1460" i="4"/>
  <c r="A2912" i="4"/>
  <c r="A2105" i="4"/>
  <c r="A1337" i="4"/>
  <c r="A411" i="4"/>
  <c r="A1240" i="4"/>
  <c r="A1637" i="4"/>
  <c r="A2737" i="4"/>
  <c r="A1868" i="4"/>
  <c r="A623" i="4"/>
  <c r="A429" i="4"/>
  <c r="A1992" i="4"/>
  <c r="A643" i="4"/>
  <c r="A2461" i="4"/>
  <c r="A359" i="4"/>
  <c r="A725" i="4"/>
  <c r="A956" i="4"/>
  <c r="A2907" i="4"/>
  <c r="A1021" i="4"/>
  <c r="A2608" i="4"/>
  <c r="A366" i="4"/>
  <c r="A1444" i="4"/>
  <c r="A1055" i="4"/>
  <c r="A407" i="4"/>
  <c r="A484" i="4"/>
  <c r="A519" i="4"/>
  <c r="A1733" i="4"/>
  <c r="A2955" i="4"/>
  <c r="A1042" i="4"/>
  <c r="A2759" i="4"/>
  <c r="A1281" i="4"/>
  <c r="A276" i="4"/>
  <c r="A1839" i="4"/>
  <c r="A2885" i="4"/>
  <c r="A684" i="4"/>
  <c r="A2274" i="4"/>
  <c r="A2816" i="4"/>
  <c r="A2331" i="4"/>
  <c r="A1452" i="4"/>
  <c r="A486" i="4"/>
  <c r="A630" i="4"/>
  <c r="A2276" i="4"/>
  <c r="A55" i="4"/>
  <c r="A2357" i="4"/>
  <c r="A2641" i="4"/>
  <c r="A2292" i="4"/>
  <c r="A689" i="4"/>
  <c r="A2917" i="4"/>
  <c r="A2361" i="4"/>
  <c r="A1350" i="4"/>
  <c r="A1814" i="4"/>
  <c r="A1392" i="4"/>
  <c r="A921" i="4"/>
  <c r="A1217" i="4"/>
  <c r="A1019" i="4"/>
  <c r="A1978" i="4"/>
  <c r="A807" i="4"/>
  <c r="A1900" i="4"/>
  <c r="A2765" i="4"/>
  <c r="A2342" i="4"/>
  <c r="A800" i="4"/>
  <c r="A1497" i="4"/>
  <c r="A892" i="4"/>
  <c r="A1474" i="4"/>
  <c r="A1416" i="4"/>
  <c r="A1546" i="4"/>
  <c r="A681" i="4"/>
  <c r="A2867" i="4"/>
  <c r="A1300" i="4"/>
  <c r="A2408" i="4"/>
  <c r="A1587" i="4"/>
  <c r="A579" i="4"/>
  <c r="A1193" i="4"/>
  <c r="A1405" i="4"/>
  <c r="A2796" i="4"/>
  <c r="A2053" i="4"/>
  <c r="A787" i="4"/>
  <c r="A2797" i="4"/>
  <c r="A1922" i="4"/>
  <c r="A2024" i="4"/>
  <c r="A1769" i="4"/>
  <c r="A1714" i="4"/>
  <c r="A2122" i="4"/>
  <c r="A420" i="4"/>
  <c r="A1741" i="4"/>
  <c r="A2995" i="4"/>
  <c r="A2345" i="4"/>
  <c r="A2109" i="4"/>
  <c r="A525" i="4"/>
  <c r="A1314" i="4"/>
  <c r="A1455" i="4"/>
  <c r="A2326" i="4"/>
  <c r="A1911" i="4"/>
  <c r="A1272" i="4"/>
  <c r="A441" i="4"/>
  <c r="A2525" i="4"/>
  <c r="A648" i="4"/>
  <c r="A1039" i="4"/>
  <c r="A328" i="4"/>
  <c r="A2073" i="4"/>
  <c r="A322" i="4"/>
  <c r="A2967" i="4"/>
  <c r="A2439" i="4"/>
  <c r="A2189" i="4"/>
  <c r="A2928" i="4"/>
  <c r="A2233" i="4"/>
  <c r="A524" i="4"/>
  <c r="A1472" i="4"/>
  <c r="A776" i="4"/>
  <c r="A924" i="4"/>
  <c r="A1590" i="4"/>
  <c r="A2585" i="4"/>
  <c r="A2255" i="4"/>
  <c r="A2517" i="4"/>
  <c r="A1693" i="4"/>
  <c r="A1719" i="4"/>
  <c r="A1826" i="4"/>
  <c r="A905" i="4"/>
  <c r="A1111" i="4"/>
  <c r="A1950" i="4"/>
  <c r="A2832" i="4"/>
  <c r="A191" i="4"/>
  <c r="A1130" i="4"/>
  <c r="A2909" i="4"/>
  <c r="A1800" i="4"/>
  <c r="A2338" i="4"/>
  <c r="A911" i="4"/>
  <c r="A43" i="4"/>
  <c r="A1467" i="4"/>
  <c r="A142" i="4"/>
  <c r="A2676" i="4"/>
  <c r="A1864" i="4"/>
  <c r="A220" i="4"/>
  <c r="A1456" i="4"/>
  <c r="A154" i="4"/>
  <c r="A2147" i="4"/>
  <c r="A368" i="4"/>
  <c r="A2847" i="4"/>
  <c r="A2371" i="4"/>
  <c r="A1081" i="4"/>
  <c r="A562" i="4"/>
  <c r="A2504" i="4"/>
  <c r="A74" i="4"/>
  <c r="A247" i="4"/>
  <c r="A883" i="4"/>
  <c r="A973" i="4"/>
  <c r="A1270" i="4"/>
  <c r="A2858" i="4"/>
  <c r="A1799" i="4"/>
  <c r="A1459" i="4"/>
  <c r="A2511" i="4"/>
  <c r="A529" i="4"/>
  <c r="A1047" i="4"/>
  <c r="A553" i="4"/>
  <c r="A497" i="4"/>
  <c r="A2576" i="4"/>
  <c r="A1796" i="4"/>
  <c r="A481" i="4"/>
  <c r="A2049" i="4"/>
  <c r="A1761" i="4"/>
  <c r="A1929" i="4"/>
  <c r="A546" i="4"/>
  <c r="A2866" i="4"/>
  <c r="A801" i="4"/>
  <c r="A1298" i="4"/>
  <c r="A2894" i="4"/>
  <c r="A2383" i="4"/>
  <c r="A2708" i="4"/>
  <c r="A1917" i="4"/>
  <c r="A2116" i="4"/>
  <c r="A586" i="4"/>
  <c r="A2993" i="4"/>
  <c r="A2282" i="4"/>
  <c r="A760" i="4"/>
  <c r="A1576" i="4"/>
  <c r="A806" i="4"/>
  <c r="A1286" i="4"/>
  <c r="A1742" i="4"/>
  <c r="A809" i="4"/>
  <c r="A495" i="4"/>
  <c r="A1280" i="4"/>
  <c r="A479" i="4"/>
  <c r="A2529" i="4"/>
  <c r="A1686" i="4"/>
  <c r="A2785" i="4"/>
  <c r="A1553" i="4"/>
  <c r="A1178" i="4"/>
  <c r="A107" i="4"/>
  <c r="A1381" i="4"/>
  <c r="A1210" i="4"/>
  <c r="A2395" i="4"/>
  <c r="A1093" i="4"/>
  <c r="A808" i="4"/>
  <c r="A80" i="4"/>
  <c r="A2739" i="4"/>
  <c r="A278" i="4"/>
  <c r="A1957" i="4"/>
  <c r="A183" i="4"/>
  <c r="A1807" i="4"/>
  <c r="A1025" i="4"/>
  <c r="A2257" i="4"/>
  <c r="A2040" i="4"/>
  <c r="A2420" i="4"/>
  <c r="A649" i="4"/>
  <c r="A1113" i="4"/>
  <c r="A2823" i="4"/>
  <c r="A2810" i="4"/>
  <c r="A2480" i="4"/>
  <c r="A2464" i="4"/>
  <c r="A52" i="4"/>
  <c r="A2246" i="4"/>
  <c r="A1346" i="4"/>
  <c r="A315" i="4"/>
  <c r="A945" i="4"/>
  <c r="A745" i="4"/>
  <c r="A1942" i="4"/>
  <c r="A2214" i="4"/>
  <c r="A2693" i="4"/>
  <c r="A459" i="4"/>
  <c r="A1221" i="4"/>
  <c r="A705" i="4"/>
  <c r="A2836" i="4"/>
  <c r="A2203" i="4"/>
  <c r="A436" i="4"/>
  <c r="A2727" i="4"/>
  <c r="A969" i="4"/>
  <c r="A621" i="4"/>
  <c r="A1103" i="4"/>
  <c r="A805" i="4"/>
  <c r="A1794" i="4"/>
  <c r="A160" i="4"/>
  <c r="A141" i="4"/>
  <c r="A1016" i="4"/>
  <c r="A2060" i="4"/>
  <c r="A1478" i="4"/>
  <c r="A3000" i="4"/>
  <c r="A1521" i="4"/>
  <c r="A768" i="4"/>
  <c r="A2827" i="4"/>
  <c r="A2602" i="4"/>
  <c r="A1448" i="4"/>
  <c r="A2213" i="4"/>
  <c r="A995" i="4"/>
  <c r="A1344" i="4"/>
  <c r="A2074" i="4"/>
  <c r="A2188" i="4"/>
  <c r="A1858" i="4"/>
  <c r="A638" i="4"/>
  <c r="A166" i="4"/>
  <c r="A2299" i="4"/>
  <c r="A813" i="4"/>
  <c r="A1783" i="4"/>
  <c r="A1432" i="4"/>
  <c r="A743" i="4"/>
  <c r="A2718" i="4"/>
  <c r="A2593" i="4"/>
  <c r="A134" i="4"/>
  <c r="A1671" i="4"/>
  <c r="A2066" i="4"/>
  <c r="A2149" i="4"/>
  <c r="A1815" i="4"/>
  <c r="A2886" i="4"/>
  <c r="A1895" i="4"/>
  <c r="A1594" i="4"/>
  <c r="A983" i="4"/>
  <c r="A2110" i="4"/>
  <c r="A2204" i="4"/>
  <c r="A170" i="4"/>
  <c r="A460" i="4"/>
  <c r="A1095" i="4"/>
  <c r="A2128" i="4"/>
  <c r="A2264" i="4"/>
  <c r="A1614" i="4"/>
  <c r="A1020" i="4"/>
  <c r="A2628" i="4"/>
  <c r="A1766" i="4"/>
  <c r="A2534" i="4"/>
  <c r="A2920" i="4"/>
  <c r="A2716" i="4"/>
  <c r="A1828" i="4"/>
  <c r="A2208" i="4"/>
  <c r="A57" i="4"/>
  <c r="A2882" i="4"/>
  <c r="A2983" i="4"/>
  <c r="A2160" i="4"/>
  <c r="A1937" i="4"/>
  <c r="A2411" i="4"/>
  <c r="A1906" i="4"/>
  <c r="A2813" i="4"/>
  <c r="A1560" i="4"/>
  <c r="A1251" i="4"/>
  <c r="A536" i="4"/>
  <c r="A227" i="4"/>
  <c r="A1196" i="4"/>
  <c r="A251" i="4"/>
  <c r="A1994" i="4"/>
  <c r="A47" i="4"/>
  <c r="A753" i="4"/>
  <c r="A2541" i="4"/>
  <c r="A2485" i="4"/>
  <c r="A120" i="4"/>
  <c r="A947" i="4"/>
  <c r="A502" i="4"/>
  <c r="A2563" i="4"/>
  <c r="A2059" i="4"/>
  <c r="A1172" i="4"/>
  <c r="A641" i="4"/>
  <c r="A1173" i="4"/>
  <c r="A2090" i="4"/>
  <c r="A95" i="4"/>
  <c r="A1032" i="4"/>
  <c r="A1453" i="4"/>
  <c r="A1297" i="4"/>
  <c r="A2804" i="4"/>
  <c r="A1024" i="4"/>
  <c r="A128" i="4"/>
  <c r="A364" i="4"/>
  <c r="A737" i="4"/>
  <c r="A2223" i="4"/>
  <c r="A2752" i="4"/>
  <c r="A1017" i="4"/>
  <c r="A1515" i="4"/>
  <c r="A1408" i="4"/>
  <c r="A2554" i="4"/>
  <c r="A182" i="4"/>
  <c r="A351" i="4"/>
  <c r="A1229" i="4"/>
  <c r="A607" i="4"/>
  <c r="A1146" i="4"/>
  <c r="A1561" i="4"/>
  <c r="A2373" i="4"/>
  <c r="A2058" i="4"/>
  <c r="A1073" i="4"/>
  <c r="A1480" i="4"/>
  <c r="A2811" i="4"/>
  <c r="A2696" i="4"/>
  <c r="A1096" i="4"/>
  <c r="A1363" i="4"/>
  <c r="A2612" i="4"/>
  <c r="A1526" i="4"/>
  <c r="A578" i="4"/>
  <c r="A2072" i="4"/>
  <c r="A722" i="4"/>
  <c r="A2100" i="4"/>
  <c r="A1045" i="4"/>
  <c r="A1649" i="4"/>
  <c r="A1357" i="4"/>
  <c r="A3001" i="4"/>
  <c r="A688" i="4"/>
  <c r="A1653" i="4"/>
  <c r="A2543" i="4"/>
  <c r="A316" i="4"/>
  <c r="A487" i="4"/>
  <c r="A2862" i="4"/>
  <c r="A2840" i="4"/>
  <c r="A2731" i="4"/>
  <c r="A1447" i="4"/>
  <c r="A1574" i="4"/>
  <c r="A114" i="4"/>
  <c r="A2617" i="4"/>
  <c r="A392" i="4"/>
  <c r="A71" i="4"/>
  <c r="A1476" i="4"/>
  <c r="A1700" i="4"/>
  <c r="A1647" i="4"/>
  <c r="A204" i="4"/>
  <c r="A1167" i="4"/>
  <c r="A1599" i="4"/>
  <c r="A1985" i="4"/>
  <c r="A2219" i="4"/>
  <c r="A350" i="4"/>
  <c r="A686" i="4"/>
  <c r="A325" i="4"/>
  <c r="A240" i="4"/>
  <c r="A2755" i="4"/>
  <c r="A629" i="4"/>
  <c r="A1568" i="4"/>
  <c r="A1772" i="4"/>
  <c r="A1575" i="4"/>
  <c r="A151" i="4"/>
  <c r="A1736" i="4"/>
  <c r="A2497" i="4"/>
  <c r="A790" i="4"/>
  <c r="A1657" i="4"/>
  <c r="A2777" i="4"/>
  <c r="A1663" i="4"/>
  <c r="A1504" i="4"/>
  <c r="A695" i="4"/>
  <c r="A333" i="4"/>
  <c r="A2591" i="4"/>
  <c r="A117" i="4"/>
  <c r="A906" i="4"/>
  <c r="A1585" i="4"/>
  <c r="A1613" i="4"/>
  <c r="A2611" i="4"/>
  <c r="A1037" i="4"/>
  <c r="A2335" i="4"/>
  <c r="A106" i="4"/>
  <c r="A2367" i="4"/>
  <c r="A1018" i="4"/>
  <c r="A1836" i="4"/>
  <c r="A2758" i="4"/>
  <c r="A1863" i="4"/>
  <c r="A1391" i="4"/>
  <c r="A2890" i="4"/>
  <c r="A2992" i="4"/>
  <c r="A273" i="4"/>
  <c r="A1530" i="4"/>
  <c r="A1136" i="4"/>
  <c r="A2725" i="4"/>
  <c r="A1725" i="4"/>
  <c r="A1236" i="4"/>
  <c r="A2570" i="4"/>
  <c r="A135" i="4"/>
  <c r="A659" i="4"/>
  <c r="A1414" i="4"/>
  <c r="A1064" i="4"/>
  <c r="A39" i="4"/>
  <c r="A28" i="4"/>
  <c r="A236" i="4"/>
  <c r="A1011" i="4"/>
  <c r="A2892" i="4"/>
  <c r="A577" i="4"/>
  <c r="A1303" i="4"/>
  <c r="A624" i="4"/>
  <c r="A1756" i="4"/>
  <c r="A2471" i="4"/>
  <c r="A2218" i="4"/>
  <c r="A2428" i="4"/>
  <c r="A538" i="4"/>
  <c r="A110" i="4"/>
  <c r="A1070" i="4"/>
  <c r="A2564" i="4"/>
  <c r="A304" i="4"/>
  <c r="A291" i="4"/>
  <c r="A323" i="4"/>
  <c r="A138" i="4"/>
  <c r="A2545" i="4"/>
  <c r="A1619" i="4"/>
  <c r="A720" i="4"/>
  <c r="A2830" i="4"/>
  <c r="A1723" i="4"/>
  <c r="A570" i="4"/>
  <c r="A1424" i="4"/>
  <c r="A2764" i="4"/>
  <c r="A410" i="4"/>
  <c r="A554" i="4"/>
  <c r="A1639" i="4"/>
  <c r="A302" i="4"/>
  <c r="A1699" i="4"/>
  <c r="A876" i="4"/>
  <c r="A2896" i="4"/>
  <c r="A1151" i="4"/>
  <c r="A677" i="4"/>
  <c r="A895" i="4"/>
  <c r="A2196" i="4"/>
  <c r="A2332" i="4"/>
  <c r="A2469" i="4"/>
  <c r="A1891" i="4"/>
  <c r="A1845" i="4"/>
  <c r="A1610" i="4"/>
  <c r="A2521" i="4"/>
  <c r="A619" i="4"/>
  <c r="A1475" i="4"/>
  <c r="A2209" i="4"/>
  <c r="A405" i="4"/>
  <c r="A2340" i="4"/>
  <c r="A1425" i="4"/>
  <c r="A1749" i="4"/>
  <c r="A1661" i="4"/>
  <c r="A7" i="4"/>
  <c r="A1717" i="4"/>
  <c r="A1231" i="4"/>
  <c r="A1559" i="4"/>
  <c r="A2200" i="4"/>
  <c r="A2932" i="4"/>
  <c r="A2538" i="4"/>
  <c r="A2190" i="4"/>
  <c r="A2921" i="4"/>
  <c r="A2856" i="4"/>
  <c r="A2627" i="4"/>
  <c r="A2272" i="4"/>
  <c r="A277" i="4"/>
  <c r="A1283" i="4"/>
  <c r="A112" i="4"/>
  <c r="A2348" i="4"/>
  <c r="A211" i="4"/>
  <c r="A1061" i="4"/>
  <c r="A2999" i="4"/>
  <c r="A617" i="4"/>
  <c r="A556" i="4"/>
  <c r="A172" i="4"/>
  <c r="A1050" i="4"/>
  <c r="A1907" i="4"/>
  <c r="A1168" i="4"/>
  <c r="A2675" i="4"/>
  <c r="A252" i="4"/>
  <c r="A1910" i="4"/>
  <c r="A1125" i="4"/>
  <c r="A171" i="4"/>
  <c r="A1551" i="4"/>
  <c r="A1067" i="4"/>
  <c r="A2455" i="4"/>
  <c r="A1801" i="4"/>
  <c r="A2551" i="4"/>
  <c r="A2863" i="4"/>
  <c r="A156" i="4"/>
  <c r="A326" i="4"/>
  <c r="A2026" i="4"/>
  <c r="A560" i="4"/>
  <c r="A2707" i="4"/>
  <c r="A1797" i="4"/>
  <c r="A1364" i="4"/>
  <c r="A1197" i="4"/>
  <c r="A2336" i="4"/>
  <c r="A1479" i="4"/>
  <c r="A1262" i="4"/>
  <c r="A2195" i="4"/>
  <c r="A2283" i="4"/>
  <c r="A1927" i="4"/>
  <c r="A1190" i="4"/>
  <c r="A2774" i="4"/>
  <c r="A2139" i="4"/>
  <c r="A1666" i="4"/>
  <c r="A2087" i="4"/>
  <c r="A764" i="4"/>
  <c r="A84" i="4"/>
  <c r="A2056" i="4"/>
  <c r="A2672" i="4"/>
  <c r="A1837" i="4"/>
  <c r="A1091" i="4"/>
  <c r="A305" i="4"/>
  <c r="A1684" i="4"/>
  <c r="A423" i="4"/>
  <c r="A1028" i="4"/>
  <c r="A2121" i="4"/>
  <c r="A1688" i="4"/>
  <c r="A2487" i="4"/>
  <c r="A2944" i="4"/>
  <c r="A672" i="4"/>
  <c r="A814" i="4"/>
  <c r="A2025" i="4"/>
  <c r="A600" i="4"/>
  <c r="A2629" i="4"/>
  <c r="A445" i="4"/>
  <c r="A1327" i="4"/>
  <c r="A341" i="4"/>
  <c r="A1457" i="4"/>
  <c r="A2736" i="4"/>
  <c r="A1849" i="4"/>
  <c r="A815" i="4"/>
  <c r="A2197" i="4"/>
  <c r="A1810" i="4"/>
  <c r="A1179" i="4"/>
  <c r="A2501" i="4"/>
  <c r="A2953" i="4"/>
  <c r="A2654" i="4"/>
  <c r="A700" i="4"/>
  <c r="A738" i="4"/>
  <c r="A1547" i="4"/>
  <c r="A717" i="4"/>
  <c r="A2801" i="4"/>
  <c r="A2557" i="4"/>
  <c r="A2061" i="4"/>
  <c r="A1972" i="4"/>
  <c r="A948" i="4"/>
  <c r="A1848" i="4"/>
  <c r="A2678" i="4"/>
  <c r="A679" i="4"/>
  <c r="A2263" i="4"/>
  <c r="A735" i="4"/>
  <c r="A2064" i="4"/>
  <c r="A2101" i="4"/>
  <c r="A1947" i="4"/>
  <c r="A537" i="4"/>
  <c r="A2186" i="4"/>
  <c r="A1987" i="4"/>
  <c r="A147" i="4"/>
  <c r="A2301" i="4"/>
  <c r="A509" i="4"/>
  <c r="A2865" i="4"/>
  <c r="A340" i="4"/>
  <c r="A2846" i="4"/>
  <c r="A2815" i="4"/>
  <c r="A1675" i="4"/>
  <c r="A2686" i="4"/>
  <c r="A2991" i="4"/>
  <c r="A86" i="4"/>
  <c r="A2481" i="4"/>
  <c r="A1973" i="4"/>
  <c r="A2294" i="4"/>
  <c r="A1207" i="4"/>
  <c r="A1744" i="4"/>
  <c r="A1628" i="4"/>
  <c r="A2489" i="4"/>
  <c r="A1707" i="4"/>
  <c r="A1982" i="4"/>
  <c r="A438" i="4"/>
  <c r="A238" i="4"/>
  <c r="A2754" i="4"/>
  <c r="A2421" i="4"/>
  <c r="A187" i="4"/>
  <c r="A2700" i="4"/>
  <c r="A934" i="4"/>
  <c r="A2720" i="4"/>
  <c r="A2561" i="4"/>
  <c r="A2704" i="4"/>
  <c r="A1672" i="4"/>
  <c r="A266" i="4"/>
  <c r="A1060" i="4"/>
  <c r="A2098" i="4"/>
  <c r="A946" i="4"/>
  <c r="A1805" i="4"/>
  <c r="A2192" i="4"/>
  <c r="A1692" i="4"/>
  <c r="A1208" i="4"/>
  <c r="A1589" i="4"/>
  <c r="A1603" i="4"/>
  <c r="A1367" i="4"/>
  <c r="A46" i="4"/>
  <c r="A2578" i="4"/>
  <c r="A2773" i="4"/>
  <c r="A64" i="4"/>
  <c r="A1148" i="4"/>
  <c r="A2113" i="4"/>
  <c r="A1533" i="4"/>
  <c r="A2936" i="4"/>
  <c r="A82" i="4"/>
  <c r="A828" i="4"/>
  <c r="A1750" i="4"/>
  <c r="A2527" i="4"/>
  <c r="A791" i="4"/>
  <c r="A2844" i="4"/>
  <c r="A212" i="4"/>
  <c r="A44" i="4"/>
  <c r="A2248" i="4"/>
  <c r="A1654" i="4"/>
  <c r="A1191" i="4"/>
  <c r="A105" i="4"/>
  <c r="A2748" i="4"/>
  <c r="A2132" i="4"/>
  <c r="A2547" i="4"/>
  <c r="A2092" i="4"/>
  <c r="A140" i="4"/>
  <c r="A2851" i="4"/>
  <c r="A1318" i="4"/>
  <c r="A674" i="4"/>
  <c r="A1154" i="4"/>
  <c r="A2911" i="4"/>
  <c r="A1465" i="4"/>
  <c r="A2423" i="4"/>
  <c r="A118" i="4"/>
  <c r="A1788" i="4"/>
  <c r="A226" i="4"/>
  <c r="A1004" i="4"/>
  <c r="A1192" i="4"/>
  <c r="A1555" i="4"/>
  <c r="A2174" i="4"/>
  <c r="A1120" i="4"/>
  <c r="A598" i="4"/>
  <c r="A716" i="4"/>
  <c r="A272" i="4"/>
  <c r="A131" i="4"/>
  <c r="A2526" i="4"/>
  <c r="A2291" i="4"/>
  <c r="A262" i="4"/>
  <c r="A2850" i="4"/>
  <c r="A317" i="4"/>
  <c r="A1092" i="4"/>
  <c r="A1571" i="4"/>
  <c r="A363" i="4"/>
  <c r="A399" i="4"/>
  <c r="A1131" i="4"/>
  <c r="A950" i="4"/>
  <c r="A754" i="4"/>
  <c r="A1694" i="4"/>
  <c r="A1384" i="4"/>
  <c r="A903" i="4"/>
  <c r="A72" i="4"/>
  <c r="A533" i="4"/>
  <c r="A2062" i="4"/>
  <c r="A1967" i="4"/>
  <c r="A1625" i="4"/>
  <c r="A1162" i="4"/>
  <c r="A2207" i="4"/>
  <c r="A2868" i="4"/>
  <c r="A1142" i="4"/>
  <c r="A938" i="4"/>
  <c r="A654" i="4"/>
  <c r="A2493" i="4"/>
  <c r="A279" i="4"/>
  <c r="A2568" i="4"/>
  <c r="A2183" i="4"/>
  <c r="A1250" i="4"/>
  <c r="A2241" i="4"/>
  <c r="A1235" i="4"/>
  <c r="A2533" i="4"/>
  <c r="A850" i="4"/>
  <c r="A2202" i="4"/>
  <c r="A1022" i="4"/>
  <c r="A880" i="4"/>
  <c r="A2888" i="4"/>
  <c r="A1119" i="4"/>
  <c r="A565" i="4"/>
  <c r="A2376" i="4"/>
  <c r="A2929" i="4"/>
  <c r="A2036" i="4"/>
  <c r="A881" i="4"/>
  <c r="A2918" i="4"/>
  <c r="A769" i="4"/>
  <c r="A2769" i="4"/>
  <c r="A1518" i="4"/>
  <c r="A1490" i="4"/>
  <c r="A289" i="4"/>
  <c r="A1253" i="4"/>
  <c r="A971" i="4"/>
  <c r="A2874" i="4"/>
  <c r="A2729" i="4"/>
  <c r="A1122" i="4"/>
  <c r="A926" i="4"/>
  <c r="A1135" i="4"/>
  <c r="A1059" i="4"/>
  <c r="A210" i="4"/>
  <c r="A2854" i="4"/>
  <c r="A2491" i="4"/>
  <c r="A41" i="4"/>
  <c r="A1588" i="4"/>
  <c r="A409" i="4"/>
  <c r="A397" i="4"/>
  <c r="A2798" i="4"/>
  <c r="A2346" i="4"/>
  <c r="A2838" i="4"/>
  <c r="A1771" i="4"/>
  <c r="A2047" i="4"/>
  <c r="A908" i="4"/>
  <c r="A2286" i="4"/>
  <c r="A224" i="4"/>
  <c r="A2191" i="4"/>
  <c r="A2989" i="4"/>
  <c r="A1709" i="4"/>
  <c r="A1224" i="4"/>
  <c r="A81" i="4"/>
  <c r="A2788" i="4"/>
  <c r="A2115" i="4"/>
  <c r="A585" i="4"/>
  <c r="A576" i="4"/>
  <c r="A2722" i="4"/>
  <c r="A1492" i="4"/>
  <c r="A2495" i="4"/>
  <c r="A2522" i="4"/>
  <c r="A2194" i="4"/>
  <c r="A642" i="4"/>
  <c r="A1429" i="4"/>
  <c r="A2096" i="4"/>
  <c r="A1075" i="4"/>
  <c r="A388" i="4"/>
  <c r="A2015" i="4"/>
  <c r="A762" i="4"/>
  <c r="A1380" i="4"/>
  <c r="A2996" i="4"/>
  <c r="A2622" i="4"/>
  <c r="A367" i="4"/>
  <c r="A928" i="4"/>
  <c r="A884" i="4"/>
  <c r="A2931" i="4"/>
  <c r="A1397" i="4"/>
  <c r="A2435" i="4"/>
  <c r="A2384" i="4"/>
  <c r="A2588" i="4"/>
  <c r="A1689" i="4"/>
  <c r="A2386" i="4"/>
  <c r="A1233" i="4"/>
  <c r="A765" i="4"/>
  <c r="A709" i="4"/>
  <c r="A1387" i="4"/>
  <c r="A1239" i="4"/>
  <c r="A494" i="4"/>
  <c r="A974" i="4"/>
  <c r="A386" i="4"/>
  <c r="A841" i="4"/>
  <c r="A2927" i="4"/>
  <c r="A2454" i="4"/>
  <c r="A1230" i="4"/>
  <c r="A970" i="4"/>
  <c r="A1434" i="4"/>
  <c r="A193" i="4"/>
  <c r="A124" i="4"/>
  <c r="A1881" i="4"/>
  <c r="A1965" i="4"/>
  <c r="A960" i="4"/>
  <c r="A1954" i="4"/>
  <c r="A2880" i="4"/>
  <c r="A602" i="4"/>
  <c r="A2442" i="4"/>
  <c r="A1582" i="4"/>
  <c r="A1329" i="4"/>
  <c r="A775" i="4"/>
  <c r="A1069" i="4"/>
  <c r="A63" i="4"/>
  <c r="A163" i="4"/>
  <c r="A2721" i="4"/>
  <c r="A888" i="4"/>
  <c r="A961" i="4"/>
  <c r="A870" i="4"/>
  <c r="A772" i="4"/>
  <c r="A1644" i="4"/>
  <c r="A912" i="4"/>
  <c r="A569" i="4"/>
  <c r="A2407" i="4"/>
  <c r="A1834" i="4"/>
  <c r="A2347" i="4"/>
  <c r="A444" i="4"/>
  <c r="A1867" i="4"/>
  <c r="A157" i="4"/>
  <c r="A1835" i="4"/>
  <c r="A862" i="4"/>
  <c r="A575" i="4"/>
  <c r="A257" i="4"/>
  <c r="A360" i="4"/>
  <c r="A2586" i="4"/>
  <c r="A632" i="4"/>
  <c r="A1436" i="4"/>
  <c r="A499" i="4"/>
  <c r="A12" i="4"/>
  <c r="A165" i="4"/>
  <c r="A592" i="4"/>
  <c r="A680" i="4"/>
  <c r="A307" i="4"/>
  <c r="A2020" i="4"/>
  <c r="A2381" i="4"/>
  <c r="A2392" i="4"/>
  <c r="A1402" i="4"/>
  <c r="A2613" i="4"/>
  <c r="A2544" i="4"/>
  <c r="A1211" i="4"/>
  <c r="A353" i="4"/>
  <c r="A1155" i="4"/>
  <c r="A2924" i="4"/>
  <c r="A1816" i="4"/>
  <c r="A2028" i="4"/>
  <c r="A1001" i="4"/>
  <c r="A532" i="4"/>
  <c r="A2309" i="4"/>
  <c r="A2369" i="4"/>
  <c r="A2749" i="4"/>
  <c r="A2835" i="4"/>
  <c r="A1015" i="4"/>
  <c r="A572" i="4"/>
  <c r="A2952" i="4"/>
  <c r="A33" i="4"/>
  <c r="A231" i="4"/>
  <c r="A99" i="4"/>
  <c r="A1728" i="4"/>
  <c r="A250" i="4"/>
  <c r="A1916" i="4"/>
  <c r="A1277" i="4"/>
  <c r="A321" i="4"/>
  <c r="A1765" i="4"/>
  <c r="A1690" i="4"/>
  <c r="A551" i="4"/>
  <c r="A1365" i="4"/>
  <c r="A1998" i="4"/>
  <c r="A1773" i="4"/>
  <c r="A2855" i="4"/>
  <c r="A670" i="4"/>
  <c r="A1830" i="4"/>
  <c r="A925" i="4"/>
  <c r="A437" i="4"/>
  <c r="A1785" i="4"/>
  <c r="A2466" i="4"/>
  <c r="A2761" i="4"/>
  <c r="A2819" i="4"/>
  <c r="A1438" i="4"/>
  <c r="A1941" i="4"/>
  <c r="A918" i="4"/>
  <c r="A1795" i="4"/>
  <c r="A728" i="4"/>
  <c r="A2249" i="4"/>
  <c r="A2341" i="4"/>
  <c r="A782" i="4"/>
  <c r="A2014" i="4"/>
  <c r="A1605" i="4"/>
  <c r="A1743" i="4"/>
  <c r="A2978" i="4"/>
  <c r="A1611" i="4"/>
  <c r="A295" i="4"/>
  <c r="A2414" i="4"/>
  <c r="A10" i="4"/>
  <c r="A1082" i="4"/>
  <c r="A1519" i="4"/>
  <c r="A1406" i="4"/>
  <c r="A2228" i="4"/>
  <c r="A1757" i="4"/>
  <c r="A2768" i="4"/>
  <c r="A792" i="4"/>
  <c r="A2898" i="4"/>
  <c r="A860" i="4"/>
  <c r="A2980" i="4"/>
  <c r="A2583" i="4"/>
  <c r="A97" i="4"/>
  <c r="A296" i="4"/>
  <c r="A198" i="4"/>
  <c r="A639" i="4"/>
  <c r="A2512" i="4"/>
  <c r="A396" i="4"/>
  <c r="A2987" i="4"/>
  <c r="A184" i="4"/>
  <c r="A2763" i="4"/>
  <c r="A2492" i="4"/>
  <c r="A2433" i="4"/>
  <c r="A2144" i="4"/>
  <c r="A1870" i="4"/>
  <c r="A2413" i="4"/>
  <c r="A1263" i="4"/>
  <c r="A2320" i="4"/>
  <c r="A2417" i="4"/>
  <c r="A1418" i="4"/>
  <c r="A374" i="4"/>
  <c r="A2356" i="4"/>
  <c r="A2496" i="4"/>
  <c r="A385" i="4"/>
  <c r="A2225" i="4"/>
  <c r="A2690" i="4"/>
  <c r="A794" i="4"/>
  <c r="A1404" i="4"/>
  <c r="A2477" i="4"/>
  <c r="A2787" i="4"/>
  <c r="A389" i="4"/>
  <c r="A2958" i="4"/>
  <c r="A1503" i="4"/>
  <c r="A1768" i="4"/>
  <c r="A2558" i="4"/>
  <c r="A1945" i="4"/>
  <c r="A2324" i="4"/>
  <c r="A858" i="4"/>
  <c r="A2143" i="4"/>
  <c r="A1949" i="4"/>
  <c r="A513" i="4"/>
  <c r="A2616" i="4"/>
  <c r="A2102" i="4"/>
  <c r="A1149" i="4"/>
  <c r="A767" i="4"/>
  <c r="A2114" i="4"/>
  <c r="A1398" i="4"/>
  <c r="A267" i="4"/>
  <c r="A1359" i="4"/>
  <c r="A2400" i="4"/>
  <c r="A2930" i="4"/>
  <c r="A196" i="4"/>
  <c r="A2837" i="4"/>
  <c r="A136" i="4"/>
  <c r="A1372" i="4"/>
  <c r="A2782" i="4"/>
  <c r="A2938" i="4"/>
  <c r="A2637" i="4"/>
  <c r="A1677" i="4"/>
  <c r="A2910" i="4"/>
  <c r="A2961" i="4"/>
  <c r="A1781" i="4"/>
  <c r="A594" i="4"/>
  <c r="A1855" i="4"/>
  <c r="A2479" i="4"/>
  <c r="A1853" i="4"/>
  <c r="A1354" i="4"/>
  <c r="A2318" i="4"/>
  <c r="A2688" i="4"/>
  <c r="A17" i="4"/>
  <c r="A1201" i="4"/>
  <c r="A2792" i="4"/>
  <c r="A2535" i="4"/>
  <c r="A1023" i="4"/>
  <c r="A294" i="4"/>
  <c r="A1734" i="4"/>
  <c r="A1140" i="4"/>
  <c r="A1152" i="4"/>
  <c r="A2848" i="4"/>
  <c r="A299" i="4"/>
  <c r="A1538" i="4"/>
  <c r="A1844" i="4"/>
  <c r="A653" i="4"/>
  <c r="A5" i="4"/>
  <c r="A2606" i="4"/>
  <c r="A2166" i="4"/>
  <c r="A1442" i="4"/>
  <c r="A879" i="4"/>
  <c r="A477" i="4"/>
  <c r="A2849" i="4"/>
  <c r="A1267" i="4"/>
  <c r="A1691" i="4"/>
  <c r="A696" i="4"/>
  <c r="A2573" i="4"/>
  <c r="A2876" i="4"/>
  <c r="A2516" i="4"/>
  <c r="A1313" i="4"/>
  <c r="A793" i="4"/>
  <c r="A2825" i="4"/>
  <c r="A516" i="4"/>
  <c r="A1928" i="4"/>
  <c r="A2681" i="4"/>
  <c r="A1999" i="4"/>
  <c r="A2043" i="4"/>
  <c r="A2509" i="4"/>
  <c r="A682" i="4"/>
  <c r="A261" i="4"/>
  <c r="A468" i="4"/>
  <c r="A942" i="4"/>
  <c r="A1562" i="4"/>
  <c r="A742" i="4"/>
  <c r="A2305" i="4"/>
  <c r="A897" i="4"/>
  <c r="A2694" i="4"/>
  <c r="A1899" i="4"/>
  <c r="A2199" i="4"/>
  <c r="A2603" i="4"/>
  <c r="A1953" i="4"/>
  <c r="A1787" i="4"/>
  <c r="A2922" i="4"/>
  <c r="A369" i="4"/>
  <c r="A2757" i="4"/>
  <c r="A1335" i="4"/>
  <c r="A2791" i="4"/>
  <c r="A408" i="4"/>
  <c r="A1615" i="4"/>
  <c r="A2440" i="4"/>
  <c r="A1330" i="4"/>
  <c r="A125" i="4"/>
  <c r="A545" i="4"/>
  <c r="A1009" i="4"/>
  <c r="A2620" i="4"/>
  <c r="A1389" i="4"/>
  <c r="A2977" i="4"/>
  <c r="A1407" i="4"/>
  <c r="A823" i="4"/>
  <c r="A1493" i="4"/>
  <c r="A1090" i="4"/>
  <c r="A609" i="4"/>
  <c r="A2662" i="4"/>
  <c r="A2949" i="4"/>
  <c r="A1738" i="4"/>
  <c r="A1177" i="4"/>
  <c r="A1747" i="4"/>
  <c r="A2592" i="4"/>
</calcChain>
</file>

<file path=xl/sharedStrings.xml><?xml version="1.0" encoding="utf-8"?>
<sst xmlns="http://schemas.openxmlformats.org/spreadsheetml/2006/main" count="66434" uniqueCount="12248">
  <si>
    <t>Customer_id</t>
  </si>
  <si>
    <t>Account Number</t>
  </si>
  <si>
    <t>Age</t>
  </si>
  <si>
    <t>Date of Birth</t>
  </si>
  <si>
    <t>Sex</t>
  </si>
  <si>
    <t>Occupation</t>
  </si>
  <si>
    <t>City</t>
  </si>
  <si>
    <t>Bank Deposit</t>
  </si>
  <si>
    <t>Saving Accounts</t>
  </si>
  <si>
    <t>Full name</t>
  </si>
  <si>
    <t>NZ78803</t>
  </si>
  <si>
    <t>23</t>
  </si>
  <si>
    <t>Female</t>
  </si>
  <si>
    <t>Computer Systems Analyst II</t>
  </si>
  <si>
    <t>Lagos</t>
  </si>
  <si>
    <t>455923.6864_x0002_</t>
  </si>
  <si>
    <t>Charles Martin</t>
  </si>
  <si>
    <t>NZ33202</t>
  </si>
  <si>
    <t>32</t>
  </si>
  <si>
    <t>Help Desk Operator</t>
  </si>
  <si>
    <t>744629.027436_x0002_</t>
  </si>
  <si>
    <t>Ernest Davis</t>
  </si>
  <si>
    <t>NZ82919</t>
  </si>
  <si>
    <t>80</t>
  </si>
  <si>
    <t>Web Designer IV</t>
  </si>
  <si>
    <t>128075.883088_x0002_</t>
  </si>
  <si>
    <t>Nancy Gilbert</t>
  </si>
  <si>
    <t>NZ57563</t>
  </si>
  <si>
    <t>33</t>
  </si>
  <si>
    <t>Statistician II</t>
  </si>
  <si>
    <t>3056394.35322_x0002_</t>
  </si>
  <si>
    <t>Willie Owens</t>
  </si>
  <si>
    <t>NZ59334</t>
  </si>
  <si>
    <t>85</t>
  </si>
  <si>
    <t>Budget/Accounting Analyst III</t>
  </si>
  <si>
    <t>549814.16554_x0002_</t>
  </si>
  <si>
    <t>William Hart</t>
  </si>
  <si>
    <t>NZ55460</t>
  </si>
  <si>
    <t>64</t>
  </si>
  <si>
    <t>Staff Accountant II</t>
  </si>
  <si>
    <t>117251.7464_x0002_</t>
  </si>
  <si>
    <t>Karen Matthews</t>
  </si>
  <si>
    <t>NZ39119</t>
  </si>
  <si>
    <t>22</t>
  </si>
  <si>
    <t>566112.053815_x0002_</t>
  </si>
  <si>
    <t>Jimmy Brown</t>
  </si>
  <si>
    <t>NZ73045</t>
  </si>
  <si>
    <t>37</t>
  </si>
  <si>
    <t>Account Representative IV</t>
  </si>
  <si>
    <t>1192558.973085_x0002_</t>
  </si>
  <si>
    <t>Johnny Coleman</t>
  </si>
  <si>
    <t>NZ84955</t>
  </si>
  <si>
    <t>67</t>
  </si>
  <si>
    <t>Automation Specialist II</t>
  </si>
  <si>
    <t>994585.043376_x0002_</t>
  </si>
  <si>
    <t>Jesse Tucker</t>
  </si>
  <si>
    <t>NZ38386</t>
  </si>
  <si>
    <t>29</t>
  </si>
  <si>
    <t>Statistician I</t>
  </si>
  <si>
    <t>463704.675075_x0002_</t>
  </si>
  <si>
    <t>Martin Martinez</t>
  </si>
  <si>
    <t>NZ63272</t>
  </si>
  <si>
    <t>60</t>
  </si>
  <si>
    <t>Engineer IV</t>
  </si>
  <si>
    <t>76544.844606_x0002_</t>
  </si>
  <si>
    <t>Janet Nguyen</t>
  </si>
  <si>
    <t>NZ40471</t>
  </si>
  <si>
    <t>59</t>
  </si>
  <si>
    <t>Assistant Manager</t>
  </si>
  <si>
    <t>433178.571735_x0002_</t>
  </si>
  <si>
    <t>Lisa Barnes</t>
  </si>
  <si>
    <t>NZ34064</t>
  </si>
  <si>
    <t>27</t>
  </si>
  <si>
    <t>Staff Scientist</t>
  </si>
  <si>
    <t>866277.319375_x0002_</t>
  </si>
  <si>
    <t>George Palmer</t>
  </si>
  <si>
    <t>NZ14385</t>
  </si>
  <si>
    <t>58</t>
  </si>
  <si>
    <t>Account Representative III</t>
  </si>
  <si>
    <t>349786.12704_x0002_</t>
  </si>
  <si>
    <t>Antonio Robinson</t>
  </si>
  <si>
    <t>NZ88784</t>
  </si>
  <si>
    <t>76</t>
  </si>
  <si>
    <t>Accounting Assistant I</t>
  </si>
  <si>
    <t>682905.64914_x0002_</t>
  </si>
  <si>
    <t>Doris Palmer</t>
  </si>
  <si>
    <t>NZ24185</t>
  </si>
  <si>
    <t>77</t>
  </si>
  <si>
    <t>Database Administrator I</t>
  </si>
  <si>
    <t>2092998.25665_x0002_</t>
  </si>
  <si>
    <t>Frank Harper</t>
  </si>
  <si>
    <t>NZ74794</t>
  </si>
  <si>
    <t>43</t>
  </si>
  <si>
    <t>General Manager</t>
  </si>
  <si>
    <t>257445.07425_x0002_</t>
  </si>
  <si>
    <t>Lillian Nelson</t>
  </si>
  <si>
    <t>NZ16593</t>
  </si>
  <si>
    <t>Web Developer II</t>
  </si>
  <si>
    <t>87804.104024_x0002_</t>
  </si>
  <si>
    <t>Samuel Vasquez</t>
  </si>
  <si>
    <t>NZ38755</t>
  </si>
  <si>
    <t>70</t>
  </si>
  <si>
    <t>Research Assistant III</t>
  </si>
  <si>
    <t>1027401.63372_x0002_</t>
  </si>
  <si>
    <t>Susan Clark</t>
  </si>
  <si>
    <t>NZ72250</t>
  </si>
  <si>
    <t>Software Engineer III</t>
  </si>
  <si>
    <t>235217.945088_x0002_</t>
  </si>
  <si>
    <t>Rose Bell</t>
  </si>
  <si>
    <t>NZ70068</t>
  </si>
  <si>
    <t>Food Chemist</t>
  </si>
  <si>
    <t>224401.8112_x0002_</t>
  </si>
  <si>
    <t>Anthony Bennett</t>
  </si>
  <si>
    <t>NZ97211</t>
  </si>
  <si>
    <t>66</t>
  </si>
  <si>
    <t>Statistician III</t>
  </si>
  <si>
    <t>271006.1056_x0002_</t>
  </si>
  <si>
    <t>Alan Bennett</t>
  </si>
  <si>
    <t>NZ93556</t>
  </si>
  <si>
    <t>54</t>
  </si>
  <si>
    <t>Computer Systems Analyst III</t>
  </si>
  <si>
    <t>600057.9792_x0002_</t>
  </si>
  <si>
    <t>Rose West</t>
  </si>
  <si>
    <t>NZ76839</t>
  </si>
  <si>
    <t>84</t>
  </si>
  <si>
    <t>Research Associate</t>
  </si>
  <si>
    <t>256500.320544_x0002_</t>
  </si>
  <si>
    <t>Henry Williamson</t>
  </si>
  <si>
    <t>NZ59415</t>
  </si>
  <si>
    <t>81</t>
  </si>
  <si>
    <t>Geologist I</t>
  </si>
  <si>
    <t>512980.160238_x0002_</t>
  </si>
  <si>
    <t>Lori Wilson</t>
  </si>
  <si>
    <t>NZ97245</t>
  </si>
  <si>
    <t>20</t>
  </si>
  <si>
    <t>Automation Specialist IV</t>
  </si>
  <si>
    <t>_x0002_</t>
  </si>
  <si>
    <t>Robert Harrison</t>
  </si>
  <si>
    <t>NZ28776</t>
  </si>
  <si>
    <t>Office Assistant III</t>
  </si>
  <si>
    <t>93779.227048_x0002_</t>
  </si>
  <si>
    <t>Diana Walker</t>
  </si>
  <si>
    <t>NZ90041</t>
  </si>
  <si>
    <t>28</t>
  </si>
  <si>
    <t>320943.1104_x0002_</t>
  </si>
  <si>
    <t>Andrew Diaz</t>
  </si>
  <si>
    <t>NZ36167</t>
  </si>
  <si>
    <t>Systems Administrator II</t>
  </si>
  <si>
    <t>2404549.759744_x0002_</t>
  </si>
  <si>
    <t>Evelyn Flores</t>
  </si>
  <si>
    <t>NZ26937</t>
  </si>
  <si>
    <t>487858.69664_x0002_</t>
  </si>
  <si>
    <t>Justin Brown</t>
  </si>
  <si>
    <t>NZ55731</t>
  </si>
  <si>
    <t>41</t>
  </si>
  <si>
    <t>Geologist II</t>
  </si>
  <si>
    <t>136512.061776_x0002_</t>
  </si>
  <si>
    <t>Lois Griffin</t>
  </si>
  <si>
    <t>NZ78861</t>
  </si>
  <si>
    <t>108466.282656_x0002_</t>
  </si>
  <si>
    <t>Henry Roberts</t>
  </si>
  <si>
    <t>NZ96489</t>
  </si>
  <si>
    <t>79</t>
  </si>
  <si>
    <t>Research Assistant IV</t>
  </si>
  <si>
    <t>452216.519676_x0002_</t>
  </si>
  <si>
    <t>Mark Cox</t>
  </si>
  <si>
    <t>NZ48638</t>
  </si>
  <si>
    <t>71</t>
  </si>
  <si>
    <t>Payment Adjustment Coordinator</t>
  </si>
  <si>
    <t>188913.436544_x0002_</t>
  </si>
  <si>
    <t>Benjamin Collins</t>
  </si>
  <si>
    <t>NZ69752</t>
  </si>
  <si>
    <t>Associate Professor</t>
  </si>
  <si>
    <t>1264219.1406_x0002_</t>
  </si>
  <si>
    <t>Kevin Williams</t>
  </si>
  <si>
    <t>NZ31054</t>
  </si>
  <si>
    <t>Accountant I</t>
  </si>
  <si>
    <t>449340.5664_x0002_</t>
  </si>
  <si>
    <t>Mary Bennett</t>
  </si>
  <si>
    <t>NZ19422</t>
  </si>
  <si>
    <t>24</t>
  </si>
  <si>
    <t>Occupational Therapist</t>
  </si>
  <si>
    <t>425839.204224_x0002_</t>
  </si>
  <si>
    <t>Stephen Allen</t>
  </si>
  <si>
    <t>NZ90914</t>
  </si>
  <si>
    <t>Sales Associate</t>
  </si>
  <si>
    <t>965288.7288_x0002_</t>
  </si>
  <si>
    <t>Doris Clark</t>
  </si>
  <si>
    <t>NZ47520</t>
  </si>
  <si>
    <t>61</t>
  </si>
  <si>
    <t>Professor</t>
  </si>
  <si>
    <t>204987.250044_x0002_</t>
  </si>
  <si>
    <t>Brandon Burton</t>
  </si>
  <si>
    <t>NZ34216</t>
  </si>
  <si>
    <t>38</t>
  </si>
  <si>
    <t>Biostatistician II</t>
  </si>
  <si>
    <t>220857.247008_x0002_</t>
  </si>
  <si>
    <t>Carl Jordan</t>
  </si>
  <si>
    <t>NZ55883</t>
  </si>
  <si>
    <t>Accountant II</t>
  </si>
  <si>
    <t>643768.667136_x0002_</t>
  </si>
  <si>
    <t>Carolyn Kelly</t>
  </si>
  <si>
    <t>NZ72578</t>
  </si>
  <si>
    <t>47</t>
  </si>
  <si>
    <t>Quality Engineer</t>
  </si>
  <si>
    <t>2785992.893376_x0002_</t>
  </si>
  <si>
    <t>Christopher Cooper</t>
  </si>
  <si>
    <t>NZ60784</t>
  </si>
  <si>
    <t>Chemical Engineer</t>
  </si>
  <si>
    <t>315905.159672_x0002_</t>
  </si>
  <si>
    <t>Peter Marshall</t>
  </si>
  <si>
    <t>NZ31887</t>
  </si>
  <si>
    <t>56</t>
  </si>
  <si>
    <t>Human Resources Assistant III</t>
  </si>
  <si>
    <t>742630.221216_x0002_</t>
  </si>
  <si>
    <t>Andrew Ford</t>
  </si>
  <si>
    <t>NZ71984</t>
  </si>
  <si>
    <t>17</t>
  </si>
  <si>
    <t>1110461.949828_x0002_</t>
  </si>
  <si>
    <t>Anthony Oliver</t>
  </si>
  <si>
    <t>NZ81866</t>
  </si>
  <si>
    <t>30</t>
  </si>
  <si>
    <t>Administrative Assistant I</t>
  </si>
  <si>
    <t>312040.4736_x0002_</t>
  </si>
  <si>
    <t>Anna Cole</t>
  </si>
  <si>
    <t>NZ26303</t>
  </si>
  <si>
    <t>36</t>
  </si>
  <si>
    <t>Web Developer IV</t>
  </si>
  <si>
    <t>2377830.1148_x0002_</t>
  </si>
  <si>
    <t>Philip Nichols</t>
  </si>
  <si>
    <t>NZ91231</t>
  </si>
  <si>
    <t>Administrative Officer</t>
  </si>
  <si>
    <t>405062.9856_x0002_</t>
  </si>
  <si>
    <t>Paula Robinson</t>
  </si>
  <si>
    <t>NZ30404</t>
  </si>
  <si>
    <t>292712.1216_x0002_</t>
  </si>
  <si>
    <t>Angela Welch</t>
  </si>
  <si>
    <t>NZ57908</t>
  </si>
  <si>
    <t>Douglas Weaver</t>
  </si>
  <si>
    <t>NZ28425</t>
  </si>
  <si>
    <t>62</t>
  </si>
  <si>
    <t>Marketing Manager</t>
  </si>
  <si>
    <t>119417.92956_x0002_</t>
  </si>
  <si>
    <t>Peter Murphy</t>
  </si>
  <si>
    <t>NZ91317</t>
  </si>
  <si>
    <t>69</t>
  </si>
  <si>
    <t>Office Assistant II</t>
  </si>
  <si>
    <t>199185.61836_x0002_</t>
  </si>
  <si>
    <t>Barbara Larson</t>
  </si>
  <si>
    <t>NZ83420</t>
  </si>
  <si>
    <t>73</t>
  </si>
  <si>
    <t>Budget/Accounting Analyst I</t>
  </si>
  <si>
    <t>556885.56_x0002_</t>
  </si>
  <si>
    <t>Jonathan Carr</t>
  </si>
  <si>
    <t>NZ96154</t>
  </si>
  <si>
    <t>53</t>
  </si>
  <si>
    <t>Dental Hygienist</t>
  </si>
  <si>
    <t>257313.4893_x0002_</t>
  </si>
  <si>
    <t>Matthew Morris</t>
  </si>
  <si>
    <t>NZ78028</t>
  </si>
  <si>
    <t>Staff Accountant III</t>
  </si>
  <si>
    <t>3179840.774472_x0002_</t>
  </si>
  <si>
    <t>Louis Hayes</t>
  </si>
  <si>
    <t>NZ67268</t>
  </si>
  <si>
    <t>Health Coach III</t>
  </si>
  <si>
    <t>23967.847384_x0002_</t>
  </si>
  <si>
    <t>Peter Simmons</t>
  </si>
  <si>
    <t>NZ51390</t>
  </si>
  <si>
    <t>74</t>
  </si>
  <si>
    <t>Human Resources Assistant IV</t>
  </si>
  <si>
    <t>435733.318656_x0002_</t>
  </si>
  <si>
    <t>Juan Hamilton</t>
  </si>
  <si>
    <t>NZ27518</t>
  </si>
  <si>
    <t>65</t>
  </si>
  <si>
    <t>VP Marketing</t>
  </si>
  <si>
    <t>1338614.549469_x0002_</t>
  </si>
  <si>
    <t>Larry Cooper</t>
  </si>
  <si>
    <t>NZ56121</t>
  </si>
  <si>
    <t>2345848.6626_x0002_</t>
  </si>
  <si>
    <t>Johnny Watkins</t>
  </si>
  <si>
    <t>NZ99221</t>
  </si>
  <si>
    <t>63</t>
  </si>
  <si>
    <t>Programmer Analyst IV</t>
  </si>
  <si>
    <t>1244326.9861_x0002_</t>
  </si>
  <si>
    <t>Phillip Welch</t>
  </si>
  <si>
    <t>NZ89960</t>
  </si>
  <si>
    <t>Design Engineer</t>
  </si>
  <si>
    <t>392429.762928_x0002_</t>
  </si>
  <si>
    <t>Ernest Butler</t>
  </si>
  <si>
    <t>NZ66087</t>
  </si>
  <si>
    <t>Graphic Designer</t>
  </si>
  <si>
    <t>398694.708096_x0002_</t>
  </si>
  <si>
    <t>Jean Cooper</t>
  </si>
  <si>
    <t>NZ17839</t>
  </si>
  <si>
    <t>Senior Quality Engineer</t>
  </si>
  <si>
    <t>817996.865616_x0002_</t>
  </si>
  <si>
    <t>Anthony Alexander</t>
  </si>
  <si>
    <t>NZ32885</t>
  </si>
  <si>
    <t>18</t>
  </si>
  <si>
    <t>1688758.589475_x0002_</t>
  </si>
  <si>
    <t>Roger Hayes</t>
  </si>
  <si>
    <t>NZ34900</t>
  </si>
  <si>
    <t>2340038.025216_x0002_</t>
  </si>
  <si>
    <t>Peter Jones</t>
  </si>
  <si>
    <t>NZ38255</t>
  </si>
  <si>
    <t>Staff Accountant I</t>
  </si>
  <si>
    <t>141038.3744_x0002_</t>
  </si>
  <si>
    <t>Shawn Duncan</t>
  </si>
  <si>
    <t>NZ39952</t>
  </si>
  <si>
    <t>46</t>
  </si>
  <si>
    <t>Analyst Programmer</t>
  </si>
  <si>
    <t>475859.820744_x0002_</t>
  </si>
  <si>
    <t>Andrew Rodriguez</t>
  </si>
  <si>
    <t>NZ86823</t>
  </si>
  <si>
    <t>Web Designer II</t>
  </si>
  <si>
    <t>27001.693824_x0002_</t>
  </si>
  <si>
    <t>Cynthia Mcdonald</t>
  </si>
  <si>
    <t>NZ89837</t>
  </si>
  <si>
    <t>Speech Pathologist</t>
  </si>
  <si>
    <t>1218185.0457_x0002_</t>
  </si>
  <si>
    <t>Douglas West</t>
  </si>
  <si>
    <t>NZ52692</t>
  </si>
  <si>
    <t>50</t>
  </si>
  <si>
    <t>Research Nurse</t>
  </si>
  <si>
    <t>86604.908216_x0002_</t>
  </si>
  <si>
    <t>Nancy James</t>
  </si>
  <si>
    <t>NZ59778</t>
  </si>
  <si>
    <t>Compensation Analyst</t>
  </si>
  <si>
    <t>551246.281641_x0002_</t>
  </si>
  <si>
    <t>Julie Hawkins</t>
  </si>
  <si>
    <t>NZ62602</t>
  </si>
  <si>
    <t>Human Resources Assistant II</t>
  </si>
  <si>
    <t>2316791.39328_x0002_</t>
  </si>
  <si>
    <t>Ralph Gutierrez</t>
  </si>
  <si>
    <t>NZ84825</t>
  </si>
  <si>
    <t>68</t>
  </si>
  <si>
    <t>Accounting Assistant IV</t>
  </si>
  <si>
    <t>359209.20815_x0002_</t>
  </si>
  <si>
    <t>Patricia Burke</t>
  </si>
  <si>
    <t>NZ61531</t>
  </si>
  <si>
    <t>Operator</t>
  </si>
  <si>
    <t>763141.84_x0002_</t>
  </si>
  <si>
    <t>Ann James</t>
  </si>
  <si>
    <t>NZ22602</t>
  </si>
  <si>
    <t>Software Test Engineer I</t>
  </si>
  <si>
    <t>672909.66771_x0002_</t>
  </si>
  <si>
    <t>Julie Crawford</t>
  </si>
  <si>
    <t>NZ33495</t>
  </si>
  <si>
    <t>44</t>
  </si>
  <si>
    <t>Paralegal</t>
  </si>
  <si>
    <t>136891.31625_x0002_</t>
  </si>
  <si>
    <t>Billy Williamson</t>
  </si>
  <si>
    <t>NZ57328</t>
  </si>
  <si>
    <t>Administrative Assistant IV</t>
  </si>
  <si>
    <t>183267.915607_x0002_</t>
  </si>
  <si>
    <t>Adam Hughes</t>
  </si>
  <si>
    <t>NZ21547</t>
  </si>
  <si>
    <t>26</t>
  </si>
  <si>
    <t>741521.088_x0002_</t>
  </si>
  <si>
    <t>Tina Hunter</t>
  </si>
  <si>
    <t>NZ76864</t>
  </si>
  <si>
    <t>Senior Cost Accountant</t>
  </si>
  <si>
    <t>1756142.5266_x0002_</t>
  </si>
  <si>
    <t>Lawrence Williamson</t>
  </si>
  <si>
    <t>NZ15069</t>
  </si>
  <si>
    <t>21</t>
  </si>
  <si>
    <t>Data Coordiator</t>
  </si>
  <si>
    <t>393421.81995_x0002_</t>
  </si>
  <si>
    <t>Kevin Mcdonald</t>
  </si>
  <si>
    <t>NZ63136</t>
  </si>
  <si>
    <t>Account Representative I</t>
  </si>
  <si>
    <t>1337340.89673_x0002_</t>
  </si>
  <si>
    <t>Randy Barnes</t>
  </si>
  <si>
    <t>NZ42335</t>
  </si>
  <si>
    <t>433211.84192_x0002_</t>
  </si>
  <si>
    <t>Howard Simmons</t>
  </si>
  <si>
    <t>NZ69783</t>
  </si>
  <si>
    <t>385891.92096_x0002_</t>
  </si>
  <si>
    <t>Carolyn Rose</t>
  </si>
  <si>
    <t>NZ52398</t>
  </si>
  <si>
    <t>83</t>
  </si>
  <si>
    <t>Cost Accountant</t>
  </si>
  <si>
    <t>128258.4816_x0002_</t>
  </si>
  <si>
    <t>Dennis Oliver</t>
  </si>
  <si>
    <t>NZ16848</t>
  </si>
  <si>
    <t>Technical Writer</t>
  </si>
  <si>
    <t>718547.05165_x0002_</t>
  </si>
  <si>
    <t>Martin Chapman</t>
  </si>
  <si>
    <t>NZ91662</t>
  </si>
  <si>
    <t>42</t>
  </si>
  <si>
    <t>685716.26544_x0002_</t>
  </si>
  <si>
    <t>Stephen Watson</t>
  </si>
  <si>
    <t>NZ88872</t>
  </si>
  <si>
    <t>Karen Morrison</t>
  </si>
  <si>
    <t>NZ22736</t>
  </si>
  <si>
    <t>Nurse Practicioner</t>
  </si>
  <si>
    <t>249992.78541_x0002_</t>
  </si>
  <si>
    <t>Christopher Diaz</t>
  </si>
  <si>
    <t>NZ35276</t>
  </si>
  <si>
    <t>Web Designer I</t>
  </si>
  <si>
    <t>247751.559792_x0002_</t>
  </si>
  <si>
    <t>Ralph Cunningham</t>
  </si>
  <si>
    <t>NZ98413</t>
  </si>
  <si>
    <t>35</t>
  </si>
  <si>
    <t>Project Manager</t>
  </si>
  <si>
    <t>549847.645584_x0002_</t>
  </si>
  <si>
    <t>Debra Morgan</t>
  </si>
  <si>
    <t>NZ45344</t>
  </si>
  <si>
    <t>Systems Administrator III</t>
  </si>
  <si>
    <t>887296.882176_x0002_</t>
  </si>
  <si>
    <t>Richard Reynolds</t>
  </si>
  <si>
    <t>NZ16958</t>
  </si>
  <si>
    <t>177175.279008_x0002_</t>
  </si>
  <si>
    <t>Janet Morrison</t>
  </si>
  <si>
    <t>NZ48905</t>
  </si>
  <si>
    <t>160279.8912_x0002_</t>
  </si>
  <si>
    <t>Jack Gardner</t>
  </si>
  <si>
    <t>NZ64118</t>
  </si>
  <si>
    <t>Executive Secretary</t>
  </si>
  <si>
    <t>145886.63067_x0002_</t>
  </si>
  <si>
    <t>Timothy Carpenter</t>
  </si>
  <si>
    <t>NZ71401</t>
  </si>
  <si>
    <t>Office Assistant I</t>
  </si>
  <si>
    <t>369235.447875_x0002_</t>
  </si>
  <si>
    <t>Harry Holmes</t>
  </si>
  <si>
    <t>NZ76081</t>
  </si>
  <si>
    <t>Clinical Specialist</t>
  </si>
  <si>
    <t>884874.66444_x0002_</t>
  </si>
  <si>
    <t>Paula Hart</t>
  </si>
  <si>
    <t>NZ43584</t>
  </si>
  <si>
    <t>Safety Technician I</t>
  </si>
  <si>
    <t>147773.074617_x0002_</t>
  </si>
  <si>
    <t>Jeffrey Hughes</t>
  </si>
  <si>
    <t>NZ35684</t>
  </si>
  <si>
    <t>45</t>
  </si>
  <si>
    <t>751406.7744_x0002_</t>
  </si>
  <si>
    <t>Tina Reid</t>
  </si>
  <si>
    <t>NZ41076</t>
  </si>
  <si>
    <t>Junior Executive</t>
  </si>
  <si>
    <t>1564149.276201_x0002_</t>
  </si>
  <si>
    <t>Juan Reyes</t>
  </si>
  <si>
    <t>NZ98856</t>
  </si>
  <si>
    <t>Assistant Professor</t>
  </si>
  <si>
    <t>1199695.669083_x0002_</t>
  </si>
  <si>
    <t>Benjamin Pierce</t>
  </si>
  <si>
    <t>NZ77478</t>
  </si>
  <si>
    <t>33252.224064_x0002_</t>
  </si>
  <si>
    <t>Joan Castillo</t>
  </si>
  <si>
    <t>NZ82740</t>
  </si>
  <si>
    <t>372344.355_x0002_</t>
  </si>
  <si>
    <t>Russell Gilbert</t>
  </si>
  <si>
    <t>NZ38378</t>
  </si>
  <si>
    <t>51</t>
  </si>
  <si>
    <t>Accountant IV</t>
  </si>
  <si>
    <t>92375.972325_x0002_</t>
  </si>
  <si>
    <t>Thomas Hernandez</t>
  </si>
  <si>
    <t>NZ65600</t>
  </si>
  <si>
    <t>302540.596275_x0002_</t>
  </si>
  <si>
    <t>Christopher Evans</t>
  </si>
  <si>
    <t>NZ67155</t>
  </si>
  <si>
    <t>136205.185536_x0002_</t>
  </si>
  <si>
    <t>Cynthia Wheeler</t>
  </si>
  <si>
    <t>NZ37683</t>
  </si>
  <si>
    <t>Programmer Analyst I</t>
  </si>
  <si>
    <t>811487.486592_x0002_</t>
  </si>
  <si>
    <t>Chris Hill</t>
  </si>
  <si>
    <t>NZ90888</t>
  </si>
  <si>
    <t>1937545.942464_x0002_</t>
  </si>
  <si>
    <t>Stephen Freeman</t>
  </si>
  <si>
    <t>NZ29085</t>
  </si>
  <si>
    <t>82</t>
  </si>
  <si>
    <t>Quality Control Specialist</t>
  </si>
  <si>
    <t>192492.01062_x0002_</t>
  </si>
  <si>
    <t>Robin Clark</t>
  </si>
  <si>
    <t>NZ40198</t>
  </si>
  <si>
    <t>Civil Engineer</t>
  </si>
  <si>
    <t>1157818.61376_x0002_</t>
  </si>
  <si>
    <t>Richard Moore</t>
  </si>
  <si>
    <t>NZ65418</t>
  </si>
  <si>
    <t>31</t>
  </si>
  <si>
    <t>95583.92662_x0002_</t>
  </si>
  <si>
    <t>Joshua Bryant</t>
  </si>
  <si>
    <t>NZ35725</t>
  </si>
  <si>
    <t>Help Desk Technician</t>
  </si>
  <si>
    <t>3498983.548625_x0002_</t>
  </si>
  <si>
    <t>Wayne Hart</t>
  </si>
  <si>
    <t>NZ49429</t>
  </si>
  <si>
    <t>Accountant III</t>
  </si>
  <si>
    <t>22023.9097_x0002_</t>
  </si>
  <si>
    <t>Karen Simpson</t>
  </si>
  <si>
    <t>NZ70766</t>
  </si>
  <si>
    <t>Budget/Accounting Analyst II</t>
  </si>
  <si>
    <t>532750.140384_x0002_</t>
  </si>
  <si>
    <t>Eugene Morales</t>
  </si>
  <si>
    <t>NZ66163</t>
  </si>
  <si>
    <t>547459.736175_x0002_</t>
  </si>
  <si>
    <t>Roger Boyd</t>
  </si>
  <si>
    <t>NZ98780</t>
  </si>
  <si>
    <t>19</t>
  </si>
  <si>
    <t>Web Designer III</t>
  </si>
  <si>
    <t>2588381.09712_x0002_</t>
  </si>
  <si>
    <t>Scott Franklin</t>
  </si>
  <si>
    <t>NZ77366</t>
  </si>
  <si>
    <t>840089.649984_x0002_</t>
  </si>
  <si>
    <t>Fred Ford</t>
  </si>
  <si>
    <t>NZ48103</t>
  </si>
  <si>
    <t>341386.34304_x0002_</t>
  </si>
  <si>
    <t>Karen Black</t>
  </si>
  <si>
    <t>NZ78611</t>
  </si>
  <si>
    <t>Database Administrator II</t>
  </si>
  <si>
    <t>749007.94425_x0002_</t>
  </si>
  <si>
    <t>David Johnston</t>
  </si>
  <si>
    <t>NZ77256</t>
  </si>
  <si>
    <t>34</t>
  </si>
  <si>
    <t>Health Coach II</t>
  </si>
  <si>
    <t>868648.4163_x0002_</t>
  </si>
  <si>
    <t>Joshua Howard</t>
  </si>
  <si>
    <t>NZ54417</t>
  </si>
  <si>
    <t>25</t>
  </si>
  <si>
    <t>Computer Systems Analyst IV</t>
  </si>
  <si>
    <t>724809.529158_x0002_</t>
  </si>
  <si>
    <t>Edward Tucker</t>
  </si>
  <si>
    <t>NZ62447</t>
  </si>
  <si>
    <t>Developer IV</t>
  </si>
  <si>
    <t>2137439.338016_x0002_</t>
  </si>
  <si>
    <t>Bobby Jenkins</t>
  </si>
  <si>
    <t>NZ99006</t>
  </si>
  <si>
    <t>Media Manager III</t>
  </si>
  <si>
    <t>1151166.489408_x0002_</t>
  </si>
  <si>
    <t>Andrew Rivera</t>
  </si>
  <si>
    <t>NZ45589</t>
  </si>
  <si>
    <t>1680282.305988_x0002_</t>
  </si>
  <si>
    <t>Clarence Willis</t>
  </si>
  <si>
    <t>NZ30151</t>
  </si>
  <si>
    <t>1133682.3423_x0002_</t>
  </si>
  <si>
    <t>Harry Lawson</t>
  </si>
  <si>
    <t>NZ49907</t>
  </si>
  <si>
    <t>1349926.194944_x0002_</t>
  </si>
  <si>
    <t>Roy Lee</t>
  </si>
  <si>
    <t>NZ93572</t>
  </si>
  <si>
    <t>51260.521312_x0002_</t>
  </si>
  <si>
    <t>Lawrence Vasquez</t>
  </si>
  <si>
    <t>NZ72946</t>
  </si>
  <si>
    <t>894793.434261_x0002_</t>
  </si>
  <si>
    <t>Paul Powell</t>
  </si>
  <si>
    <t>NZ22904</t>
  </si>
  <si>
    <t>294532.292096_x0002_</t>
  </si>
  <si>
    <t>Cynthia Jones</t>
  </si>
  <si>
    <t>NZ54373</t>
  </si>
  <si>
    <t>Database Administrator III</t>
  </si>
  <si>
    <t>2146327.167936_x0002_</t>
  </si>
  <si>
    <t>Jesse Kelly</t>
  </si>
  <si>
    <t>NZ56621</t>
  </si>
  <si>
    <t>10157.0436_x0002_</t>
  </si>
  <si>
    <t>Heather Hawkins</t>
  </si>
  <si>
    <t>NZ84445</t>
  </si>
  <si>
    <t>48</t>
  </si>
  <si>
    <t>Safety Technician II</t>
  </si>
  <si>
    <t>107355.608838_x0002_</t>
  </si>
  <si>
    <t>Jeffrey Little</t>
  </si>
  <si>
    <t>NZ41594</t>
  </si>
  <si>
    <t>VP Product Management</t>
  </si>
  <si>
    <t>523836.092472_x0002_</t>
  </si>
  <si>
    <t>Christine Ryan</t>
  </si>
  <si>
    <t>NZ23112</t>
  </si>
  <si>
    <t>354800.461248_x0002_</t>
  </si>
  <si>
    <t>Barbara Lynch</t>
  </si>
  <si>
    <t>NZ72603</t>
  </si>
  <si>
    <t>52</t>
  </si>
  <si>
    <t>Human Resources Assistant I</t>
  </si>
  <si>
    <t>369789.851648_x0002_</t>
  </si>
  <si>
    <t>Christine Allen</t>
  </si>
  <si>
    <t>NZ66908</t>
  </si>
  <si>
    <t>49</t>
  </si>
  <si>
    <t>Pharmacist</t>
  </si>
  <si>
    <t>285173.38645_x0002_</t>
  </si>
  <si>
    <t>Sean Myers</t>
  </si>
  <si>
    <t>NZ23903</t>
  </si>
  <si>
    <t>916690.986876_x0002_</t>
  </si>
  <si>
    <t>Jonathan Pierce</t>
  </si>
  <si>
    <t>NZ39056</t>
  </si>
  <si>
    <t>397889.372712_x0002_</t>
  </si>
  <si>
    <t>Alice Gibson</t>
  </si>
  <si>
    <t>NZ80022</t>
  </si>
  <si>
    <t>743986.892484_x0002_</t>
  </si>
  <si>
    <t>Linda Brooks</t>
  </si>
  <si>
    <t>NZ27188</t>
  </si>
  <si>
    <t>Social Worker</t>
  </si>
  <si>
    <t>2285481.935952_x0002_</t>
  </si>
  <si>
    <t>Keith Moreno</t>
  </si>
  <si>
    <t>NZ66827</t>
  </si>
  <si>
    <t>Media Manager IV</t>
  </si>
  <si>
    <t>536225.46432_x0002_</t>
  </si>
  <si>
    <t>Jason Chavez</t>
  </si>
  <si>
    <t>NZ64445</t>
  </si>
  <si>
    <t>568965.619482_x0002_</t>
  </si>
  <si>
    <t>Aaron Ferguson</t>
  </si>
  <si>
    <t>NZ98618</t>
  </si>
  <si>
    <t>Geologist IV</t>
  </si>
  <si>
    <t>355418.815094_x0002_</t>
  </si>
  <si>
    <t>George Bailey</t>
  </si>
  <si>
    <t>NZ80436</t>
  </si>
  <si>
    <t>Programmer Analyst II</t>
  </si>
  <si>
    <t>540168.0908_x0002_</t>
  </si>
  <si>
    <t>Willie Garcia</t>
  </si>
  <si>
    <t>NZ89482</t>
  </si>
  <si>
    <t>57</t>
  </si>
  <si>
    <t>70248.6_x0002_</t>
  </si>
  <si>
    <t>Fred Larson</t>
  </si>
  <si>
    <t>NZ22297</t>
  </si>
  <si>
    <t>Web Developer III</t>
  </si>
  <si>
    <t>1452744.849548_x0002_</t>
  </si>
  <si>
    <t>Carlos Rogers</t>
  </si>
  <si>
    <t>NZ45324</t>
  </si>
  <si>
    <t>905498.813674_x0002_</t>
  </si>
  <si>
    <t>Lisa Medina</t>
  </si>
  <si>
    <t>NZ73608</t>
  </si>
  <si>
    <t>1136736.20736_x0002_</t>
  </si>
  <si>
    <t>Antonio Moreno</t>
  </si>
  <si>
    <t>NZ81099</t>
  </si>
  <si>
    <t>Programmer IV</t>
  </si>
  <si>
    <t>2077135.916544_x0002_</t>
  </si>
  <si>
    <t>Fred Lynch</t>
  </si>
  <si>
    <t>NZ80280</t>
  </si>
  <si>
    <t>291883.217824_x0002_</t>
  </si>
  <si>
    <t>Russell Gibson</t>
  </si>
  <si>
    <t>NZ19657</t>
  </si>
  <si>
    <t>1958573.4375_x0002_</t>
  </si>
  <si>
    <t>Jeremy Thomas</t>
  </si>
  <si>
    <t>NZ32319</t>
  </si>
  <si>
    <t>561714.633216_x0002_</t>
  </si>
  <si>
    <t>Laura Gray</t>
  </si>
  <si>
    <t>NZ59881</t>
  </si>
  <si>
    <t>949361.043312_x0002_</t>
  </si>
  <si>
    <t>Victor Carter</t>
  </si>
  <si>
    <t>NZ45192</t>
  </si>
  <si>
    <t>Recruiter</t>
  </si>
  <si>
    <t>160468.516476_x0002_</t>
  </si>
  <si>
    <t>Rebecca Cunningham</t>
  </si>
  <si>
    <t>NZ31097</t>
  </si>
  <si>
    <t>137999.048352_x0002_</t>
  </si>
  <si>
    <t>Antonio Gilbert</t>
  </si>
  <si>
    <t>NZ93864</t>
  </si>
  <si>
    <t>1088456.339945_x0002_</t>
  </si>
  <si>
    <t>Katherine Gardner</t>
  </si>
  <si>
    <t>NZ17448</t>
  </si>
  <si>
    <t>522621.1064_x0002_</t>
  </si>
  <si>
    <t>Amanda Burke</t>
  </si>
  <si>
    <t>NZ63563</t>
  </si>
  <si>
    <t>Joseph Austin</t>
  </si>
  <si>
    <t>NZ35242</t>
  </si>
  <si>
    <t>94195.902063_x0002_</t>
  </si>
  <si>
    <t>Nancy Rogers</t>
  </si>
  <si>
    <t>NZ39671</t>
  </si>
  <si>
    <t>Software Test Engineer III</t>
  </si>
  <si>
    <t>129332.337552_x0002_</t>
  </si>
  <si>
    <t>Jacqueline Williamson</t>
  </si>
  <si>
    <t>NZ52971</t>
  </si>
  <si>
    <t>352259.68338_x0002_</t>
  </si>
  <si>
    <t>Brian Cook</t>
  </si>
  <si>
    <t>NZ33691</t>
  </si>
  <si>
    <t>78</t>
  </si>
  <si>
    <t>188138.625024_x0002_</t>
  </si>
  <si>
    <t>Aaron Williams</t>
  </si>
  <si>
    <t>NZ24037</t>
  </si>
  <si>
    <t>Senior Editor</t>
  </si>
  <si>
    <t>201141.119376_x0002_</t>
  </si>
  <si>
    <t>Joan Martinez</t>
  </si>
  <si>
    <t>NZ85074</t>
  </si>
  <si>
    <t>402601.3376_x0002_</t>
  </si>
  <si>
    <t>Angela Oliver</t>
  </si>
  <si>
    <t>NZ93006</t>
  </si>
  <si>
    <t>557088.286626_x0002_</t>
  </si>
  <si>
    <t>Albert Cruz</t>
  </si>
  <si>
    <t>NZ55471</t>
  </si>
  <si>
    <t>Software Test Engineer II</t>
  </si>
  <si>
    <t>449208.342_x0002_</t>
  </si>
  <si>
    <t>Kimberly Nelson</t>
  </si>
  <si>
    <t>NZ40082</t>
  </si>
  <si>
    <t>917484.851712_x0002_</t>
  </si>
  <si>
    <t>Howard Hunter</t>
  </si>
  <si>
    <t>NZ73329</t>
  </si>
  <si>
    <t>Engineer II</t>
  </si>
  <si>
    <t>245076.806358_x0002_</t>
  </si>
  <si>
    <t>Kelly Lawrence</t>
  </si>
  <si>
    <t>NZ67788</t>
  </si>
  <si>
    <t>2999025.746055_x0002_</t>
  </si>
  <si>
    <t>Timothy Reed</t>
  </si>
  <si>
    <t>NZ45303</t>
  </si>
  <si>
    <t>559640.537472_x0002_</t>
  </si>
  <si>
    <t>Sandra George</t>
  </si>
  <si>
    <t>NZ84879</t>
  </si>
  <si>
    <t>645257.48_x0002_</t>
  </si>
  <si>
    <t>Matthew Ramos</t>
  </si>
  <si>
    <t>NZ42857</t>
  </si>
  <si>
    <t>67101.73345_x0002_</t>
  </si>
  <si>
    <t>Debra Montgomery</t>
  </si>
  <si>
    <t>NZ21808</t>
  </si>
  <si>
    <t>72</t>
  </si>
  <si>
    <t>Senior Financial Analyst</t>
  </si>
  <si>
    <t>259379.021423_x0002_</t>
  </si>
  <si>
    <t>Johnny Castillo</t>
  </si>
  <si>
    <t>NZ29309</t>
  </si>
  <si>
    <t>414520.800876_x0002_</t>
  </si>
  <si>
    <t>Paula Wheeler</t>
  </si>
  <si>
    <t>NZ92942</t>
  </si>
  <si>
    <t>117721.18911_x0002_</t>
  </si>
  <si>
    <t>Scott Ross</t>
  </si>
  <si>
    <t>NZ48964</t>
  </si>
  <si>
    <t>433338.88_x0002_</t>
  </si>
  <si>
    <t>William Carroll</t>
  </si>
  <si>
    <t>NZ69834</t>
  </si>
  <si>
    <t>27640.07987_x0002_</t>
  </si>
  <si>
    <t>Norma Palmer</t>
  </si>
  <si>
    <t>NZ25035</t>
  </si>
  <si>
    <t>304991.232_x0002_</t>
  </si>
  <si>
    <t>William Holmes</t>
  </si>
  <si>
    <t>NZ46502</t>
  </si>
  <si>
    <t>1055041.27344_x0002_</t>
  </si>
  <si>
    <t>Steven Greene</t>
  </si>
  <si>
    <t>NZ97355</t>
  </si>
  <si>
    <t>Programmer I</t>
  </si>
  <si>
    <t>157298.681124_x0002_</t>
  </si>
  <si>
    <t>Jose Martin</t>
  </si>
  <si>
    <t>NZ24335</t>
  </si>
  <si>
    <t>49515.34896_x0002_</t>
  </si>
  <si>
    <t>Ralph Harvey</t>
  </si>
  <si>
    <t>NZ27859</t>
  </si>
  <si>
    <t>1251739.722322_x0002_</t>
  </si>
  <si>
    <t>Nicholas Watkins</t>
  </si>
  <si>
    <t>NZ53254</t>
  </si>
  <si>
    <t>Accounting Assistant III</t>
  </si>
  <si>
    <t>717787.702008_x0002_</t>
  </si>
  <si>
    <t>Phillip Perez</t>
  </si>
  <si>
    <t>NZ44084</t>
  </si>
  <si>
    <t>908877.7008_x0002_</t>
  </si>
  <si>
    <t>Christopher West</t>
  </si>
  <si>
    <t>NZ84355</t>
  </si>
  <si>
    <t>1336149.111996_x0002_</t>
  </si>
  <si>
    <t>Joseph Gray</t>
  </si>
  <si>
    <t>NZ66207</t>
  </si>
  <si>
    <t>88598.224539_x0002_</t>
  </si>
  <si>
    <t>Timothy Long</t>
  </si>
  <si>
    <t>NZ40496</t>
  </si>
  <si>
    <t>336228.36872_x0002_</t>
  </si>
  <si>
    <t>Todd Davis</t>
  </si>
  <si>
    <t>NZ95525</t>
  </si>
  <si>
    <t>114656.82597_x0002_</t>
  </si>
  <si>
    <t>Deborah Diaz</t>
  </si>
  <si>
    <t>NZ64701</t>
  </si>
  <si>
    <t>Research Assistant I</t>
  </si>
  <si>
    <t>592875.773568_x0002_</t>
  </si>
  <si>
    <t>Andrew Cox</t>
  </si>
  <si>
    <t>NZ12762</t>
  </si>
  <si>
    <t>118423.5952_x0002_</t>
  </si>
  <si>
    <t>Harry Payne</t>
  </si>
  <si>
    <t>NZ92500</t>
  </si>
  <si>
    <t>1976402.578125_x0002_</t>
  </si>
  <si>
    <t>Mark Pierce</t>
  </si>
  <si>
    <t>NZ36608</t>
  </si>
  <si>
    <t>616814.995624_x0002_</t>
  </si>
  <si>
    <t>Louis James</t>
  </si>
  <si>
    <t>NZ15767</t>
  </si>
  <si>
    <t>Environmental Specialist</t>
  </si>
  <si>
    <t>321318.752256_x0002_</t>
  </si>
  <si>
    <t>Chris White</t>
  </si>
  <si>
    <t>NZ17543</t>
  </si>
  <si>
    <t>Nurse</t>
  </si>
  <si>
    <t>1281296.338875_x0002_</t>
  </si>
  <si>
    <t>Thomas Gomez</t>
  </si>
  <si>
    <t>NZ97391</t>
  </si>
  <si>
    <t>1168651.98528_x0002_</t>
  </si>
  <si>
    <t>Diane Phillips</t>
  </si>
  <si>
    <t>NZ13753</t>
  </si>
  <si>
    <t>Human Resources Manager</t>
  </si>
  <si>
    <t>36214.181524_x0002_</t>
  </si>
  <si>
    <t>Joe Moore</t>
  </si>
  <si>
    <t>NZ26205</t>
  </si>
  <si>
    <t>639661.306275_x0002_</t>
  </si>
  <si>
    <t>Gerald Ramos</t>
  </si>
  <si>
    <t>NZ77331</t>
  </si>
  <si>
    <t>1146054.3744_x0002_</t>
  </si>
  <si>
    <t>William Rose</t>
  </si>
  <si>
    <t>NZ99578</t>
  </si>
  <si>
    <t>Developer I</t>
  </si>
  <si>
    <t>285198.46875_x0002_</t>
  </si>
  <si>
    <t>Dennis Owens</t>
  </si>
  <si>
    <t>NZ19580</t>
  </si>
  <si>
    <t>350433.955582_x0002_</t>
  </si>
  <si>
    <t>Joe Mason</t>
  </si>
  <si>
    <t>NZ28319</t>
  </si>
  <si>
    <t>1194875.515154_x0002_</t>
  </si>
  <si>
    <t>Adam Campbell</t>
  </si>
  <si>
    <t>NZ94273</t>
  </si>
  <si>
    <t>Product Engineer</t>
  </si>
  <si>
    <t>122419.714302_x0002_</t>
  </si>
  <si>
    <t>Jeffrey Collins</t>
  </si>
  <si>
    <t>NZ97227</t>
  </si>
  <si>
    <t>1609057.227225_x0002_</t>
  </si>
  <si>
    <t>Aaron Turner</t>
  </si>
  <si>
    <t>NZ88639</t>
  </si>
  <si>
    <t>78331.550724_x0002_</t>
  </si>
  <si>
    <t>Peter Johnston</t>
  </si>
  <si>
    <t>NZ43909</t>
  </si>
  <si>
    <t>140280.047721_x0002_</t>
  </si>
  <si>
    <t>Timothy Cook</t>
  </si>
  <si>
    <t>NZ31346</t>
  </si>
  <si>
    <t>Marketing Assistant</t>
  </si>
  <si>
    <t>812470.793472_x0002_</t>
  </si>
  <si>
    <t>Andrew Moore</t>
  </si>
  <si>
    <t>NZ57231</t>
  </si>
  <si>
    <t>210065.06664_x0002_</t>
  </si>
  <si>
    <t>Kevin Ward</t>
  </si>
  <si>
    <t>NZ60147</t>
  </si>
  <si>
    <t>Senior Developer</t>
  </si>
  <si>
    <t>303439.381848_x0002_</t>
  </si>
  <si>
    <t>Albert Burton</t>
  </si>
  <si>
    <t>NZ87901</t>
  </si>
  <si>
    <t>Systems Administrator I</t>
  </si>
  <si>
    <t>186230.016_x0002_</t>
  </si>
  <si>
    <t>Earl Butler</t>
  </si>
  <si>
    <t>NZ30260</t>
  </si>
  <si>
    <t>119341.195776_x0002_</t>
  </si>
  <si>
    <t>Ralph Porter</t>
  </si>
  <si>
    <t>NZ92239</t>
  </si>
  <si>
    <t>Budget/Accounting Analyst IV</t>
  </si>
  <si>
    <t>467088.248304_x0002_</t>
  </si>
  <si>
    <t>Denise Hayes</t>
  </si>
  <si>
    <t>NZ93571</t>
  </si>
  <si>
    <t>Office Assistant IV</t>
  </si>
  <si>
    <t>600275.716656_x0002_</t>
  </si>
  <si>
    <t>Gary Bell</t>
  </si>
  <si>
    <t>NZ47190</t>
  </si>
  <si>
    <t>208859.643392_x0002_</t>
  </si>
  <si>
    <t>Joshua Bennett</t>
  </si>
  <si>
    <t>NZ30520</t>
  </si>
  <si>
    <t>412040.348928_x0002_</t>
  </si>
  <si>
    <t>Patrick Howell</t>
  </si>
  <si>
    <t>NZ36692</t>
  </si>
  <si>
    <t>223456.29696_x0002_</t>
  </si>
  <si>
    <t>Juan Perez</t>
  </si>
  <si>
    <t>NZ59407</t>
  </si>
  <si>
    <t>338535.57_x0002_</t>
  </si>
  <si>
    <t>Jennifer Rice</t>
  </si>
  <si>
    <t>NZ49418</t>
  </si>
  <si>
    <t>1044347.892336_x0002_</t>
  </si>
  <si>
    <t>Christina Boyd</t>
  </si>
  <si>
    <t>NZ70365</t>
  </si>
  <si>
    <t>Developer III</t>
  </si>
  <si>
    <t>852991.316352_x0002_</t>
  </si>
  <si>
    <t>George Shaw</t>
  </si>
  <si>
    <t>NZ21853</t>
  </si>
  <si>
    <t>Web Developer I</t>
  </si>
  <si>
    <t>361818.944384_x0002_</t>
  </si>
  <si>
    <t>Joan Miller</t>
  </si>
  <si>
    <t>NZ45102</t>
  </si>
  <si>
    <t>627022.950288_x0002_</t>
  </si>
  <si>
    <t>Bobby Reid</t>
  </si>
  <si>
    <t>NZ69949</t>
  </si>
  <si>
    <t>779074.21995_x0002_</t>
  </si>
  <si>
    <t>Joe West</t>
  </si>
  <si>
    <t>NZ53173</t>
  </si>
  <si>
    <t>55</t>
  </si>
  <si>
    <t>459218.954832_x0002_</t>
  </si>
  <si>
    <t>Jesse Gray</t>
  </si>
  <si>
    <t>NZ85664</t>
  </si>
  <si>
    <t>1553625.538614_x0002_</t>
  </si>
  <si>
    <t>Phyllis Reed</t>
  </si>
  <si>
    <t>NZ17528</t>
  </si>
  <si>
    <t>75</t>
  </si>
  <si>
    <t>Analog Circuit Design manager</t>
  </si>
  <si>
    <t>156772.43064_x0002_</t>
  </si>
  <si>
    <t>Justin Robinson</t>
  </si>
  <si>
    <t>NZ16052</t>
  </si>
  <si>
    <t>Internal Auditor</t>
  </si>
  <si>
    <t>231379.4772_x0002_</t>
  </si>
  <si>
    <t>Kimberly Ortiz</t>
  </si>
  <si>
    <t>NZ50366</t>
  </si>
  <si>
    <t>567479.901186_x0002_</t>
  </si>
  <si>
    <t>Harold Gilbert</t>
  </si>
  <si>
    <t>NZ22467</t>
  </si>
  <si>
    <t>Engineer III</t>
  </si>
  <si>
    <t>261295.522488_x0002_</t>
  </si>
  <si>
    <t>Kevin Matthews</t>
  </si>
  <si>
    <t>NZ86434</t>
  </si>
  <si>
    <t>Biostatistician III</t>
  </si>
  <si>
    <t>841209.179842_x0002_</t>
  </si>
  <si>
    <t>Matthew Lane</t>
  </si>
  <si>
    <t>NZ20616</t>
  </si>
  <si>
    <t>40</t>
  </si>
  <si>
    <t>866009.636352_x0002_</t>
  </si>
  <si>
    <t>Eugene Austin</t>
  </si>
  <si>
    <t>NZ66416</t>
  </si>
  <si>
    <t>Registered Nurse</t>
  </si>
  <si>
    <t>1420246.290372_x0002_</t>
  </si>
  <si>
    <t>Billy Wilson</t>
  </si>
  <si>
    <t>NZ57208</t>
  </si>
  <si>
    <t>742185.410304_x0002_</t>
  </si>
  <si>
    <t>Albert Banks</t>
  </si>
  <si>
    <t>NZ65151</t>
  </si>
  <si>
    <t>964257.439488_x0002_</t>
  </si>
  <si>
    <t>Jimmy Hamilton</t>
  </si>
  <si>
    <t>NZ74197</t>
  </si>
  <si>
    <t>0_x0002_</t>
  </si>
  <si>
    <t>Victor Hill</t>
  </si>
  <si>
    <t>NZ89144</t>
  </si>
  <si>
    <t>320802.146964_x0002_</t>
  </si>
  <si>
    <t>Keith Gonzalez</t>
  </si>
  <si>
    <t>NZ47218</t>
  </si>
  <si>
    <t>Automation Specialist III</t>
  </si>
  <si>
    <t>812601.79_x0002_</t>
  </si>
  <si>
    <t>Ann Oliver</t>
  </si>
  <si>
    <t>NZ94947</t>
  </si>
  <si>
    <t>717212.3072_x0002_</t>
  </si>
  <si>
    <t>Charles Richards</t>
  </si>
  <si>
    <t>NZ88367</t>
  </si>
  <si>
    <t>524488.64_x0002_</t>
  </si>
  <si>
    <t>Charles Bryant</t>
  </si>
  <si>
    <t>NZ75034</t>
  </si>
  <si>
    <t>450709.2096_x0002_</t>
  </si>
  <si>
    <t>Paul White</t>
  </si>
  <si>
    <t>NZ39698</t>
  </si>
  <si>
    <t>333012.00896_x0002_</t>
  </si>
  <si>
    <t>Gary Jenkins</t>
  </si>
  <si>
    <t>NZ15556</t>
  </si>
  <si>
    <t>550867.608574_x0002_</t>
  </si>
  <si>
    <t>Paul Meyer</t>
  </si>
  <si>
    <t>NZ30509</t>
  </si>
  <si>
    <t>860495.017626_x0002_</t>
  </si>
  <si>
    <t>Martha Reynolds</t>
  </si>
  <si>
    <t>NZ65931</t>
  </si>
  <si>
    <t>966281.3433_x0002_</t>
  </si>
  <si>
    <t>Mary Fox</t>
  </si>
  <si>
    <t>NZ95431</t>
  </si>
  <si>
    <t>476645.876532_x0002_</t>
  </si>
  <si>
    <t>Richard Richards</t>
  </si>
  <si>
    <t>NZ33221</t>
  </si>
  <si>
    <t>1234416.485568_x0002_</t>
  </si>
  <si>
    <t>Christine Stephens</t>
  </si>
  <si>
    <t>NZ90271</t>
  </si>
  <si>
    <t>Desktop Support Technician</t>
  </si>
  <si>
    <t>129195.693_x0002_</t>
  </si>
  <si>
    <t>Bruce Smith</t>
  </si>
  <si>
    <t>NZ77027</t>
  </si>
  <si>
    <t>98391.812664_x0002_</t>
  </si>
  <si>
    <t>Brandon Andrews</t>
  </si>
  <si>
    <t>NZ30005</t>
  </si>
  <si>
    <t>Sales Representative</t>
  </si>
  <si>
    <t>1597694.609784_x0002_</t>
  </si>
  <si>
    <t>Willie Sullivan</t>
  </si>
  <si>
    <t>NZ54849</t>
  </si>
  <si>
    <t>Research Assistant II</t>
  </si>
  <si>
    <t>2113412.250404_x0002_</t>
  </si>
  <si>
    <t>Eric Sullivan</t>
  </si>
  <si>
    <t>NZ34442</t>
  </si>
  <si>
    <t>Biostatistician IV</t>
  </si>
  <si>
    <t>647719.456176_x0002_</t>
  </si>
  <si>
    <t>Teresa Graham</t>
  </si>
  <si>
    <t>NZ95274</t>
  </si>
  <si>
    <t>329165.3757_x0002_</t>
  </si>
  <si>
    <t>Theresa Burke</t>
  </si>
  <si>
    <t>NZ15664</t>
  </si>
  <si>
    <t>914049.579168_x0002_</t>
  </si>
  <si>
    <t>Anne Garrett</t>
  </si>
  <si>
    <t>NZ96295</t>
  </si>
  <si>
    <t>Accounting Assistant II</t>
  </si>
  <si>
    <t>443691.728028_x0002_</t>
  </si>
  <si>
    <t>Justin Miller</t>
  </si>
  <si>
    <t>NZ29999</t>
  </si>
  <si>
    <t>505423.7856_x0002_</t>
  </si>
  <si>
    <t>Kimberly Frazier</t>
  </si>
  <si>
    <t>NZ68280</t>
  </si>
  <si>
    <t>635861.073792_x0002_</t>
  </si>
  <si>
    <t>Patrick Stephens</t>
  </si>
  <si>
    <t>NZ29701</t>
  </si>
  <si>
    <t>1110950.28928_x0002_</t>
  </si>
  <si>
    <t>Maria Gardner</t>
  </si>
  <si>
    <t>NZ28766</t>
  </si>
  <si>
    <t>Teacher</t>
  </si>
  <si>
    <t>219556.121592_x0002_</t>
  </si>
  <si>
    <t>Dorothy Kennedy</t>
  </si>
  <si>
    <t>NZ12660</t>
  </si>
  <si>
    <t>553783.573824_x0002_</t>
  </si>
  <si>
    <t>Beverly Richards</t>
  </si>
  <si>
    <t>NZ35319</t>
  </si>
  <si>
    <t>Financial Analyst</t>
  </si>
  <si>
    <t>148409.625728_x0002_</t>
  </si>
  <si>
    <t>Aaron Simpson</t>
  </si>
  <si>
    <t>NZ19493</t>
  </si>
  <si>
    <t>Safety Technician III</t>
  </si>
  <si>
    <t>136187.5032_x0002_</t>
  </si>
  <si>
    <t>Jeremy Morris</t>
  </si>
  <si>
    <t>NZ29462</t>
  </si>
  <si>
    <t>VP Accounting</t>
  </si>
  <si>
    <t>806418.602496_x0002_</t>
  </si>
  <si>
    <t>Richard Simpson</t>
  </si>
  <si>
    <t>NZ67206</t>
  </si>
  <si>
    <t>308369.869734_x0002_</t>
  </si>
  <si>
    <t>Matthew Nguyen</t>
  </si>
  <si>
    <t>NZ78066</t>
  </si>
  <si>
    <t>Administrative Assistant II</t>
  </si>
  <si>
    <t>222820.0128_x0002_</t>
  </si>
  <si>
    <t>Heather Stewart</t>
  </si>
  <si>
    <t>NZ82767</t>
  </si>
  <si>
    <t>Director of Sales</t>
  </si>
  <si>
    <t>323203.7332_x0002_</t>
  </si>
  <si>
    <t>Denise Wood</t>
  </si>
  <si>
    <t>NZ95974</t>
  </si>
  <si>
    <t>707944.290732_x0002_</t>
  </si>
  <si>
    <t>Justin Walker</t>
  </si>
  <si>
    <t>956524.889157_x0002_</t>
  </si>
  <si>
    <t>Johnny Baker</t>
  </si>
  <si>
    <t>NZ47276</t>
  </si>
  <si>
    <t>103857.782784_x0002_</t>
  </si>
  <si>
    <t>Marie Armstrong</t>
  </si>
  <si>
    <t>NZ63334</t>
  </si>
  <si>
    <t>Editor</t>
  </si>
  <si>
    <t>2080505.711424_x0002_</t>
  </si>
  <si>
    <t>Eric Mendoza</t>
  </si>
  <si>
    <t>NZ77398</t>
  </si>
  <si>
    <t>380438.93376_x0002_</t>
  </si>
  <si>
    <t>Rose Howard</t>
  </si>
  <si>
    <t>NZ34968</t>
  </si>
  <si>
    <t>2769328.8_x0002_</t>
  </si>
  <si>
    <t>Robert Gibson</t>
  </si>
  <si>
    <t>NZ31659</t>
  </si>
  <si>
    <t>696479.15256_x0002_</t>
  </si>
  <si>
    <t>Albert Reid</t>
  </si>
  <si>
    <t>NZ36038</t>
  </si>
  <si>
    <t>104217.466496_x0002_</t>
  </si>
  <si>
    <t>Laura Simmons</t>
  </si>
  <si>
    <t>NZ50691</t>
  </si>
  <si>
    <t>1249137.189116_x0002_</t>
  </si>
  <si>
    <t>Randy Gonzalez</t>
  </si>
  <si>
    <t>NZ70928</t>
  </si>
  <si>
    <t>1308502.51758_x0002_</t>
  </si>
  <si>
    <t>Gary Hanson</t>
  </si>
  <si>
    <t>NZ62351</t>
  </si>
  <si>
    <t>191978.83931_x0002_</t>
  </si>
  <si>
    <t>Keith Mason</t>
  </si>
  <si>
    <t>NZ17939</t>
  </si>
  <si>
    <t>77122.46064_x0002_</t>
  </si>
  <si>
    <t>Jessica Howard</t>
  </si>
  <si>
    <t>NZ24188</t>
  </si>
  <si>
    <t>196462.17504_x0002_</t>
  </si>
  <si>
    <t>Michael Ramirez</t>
  </si>
  <si>
    <t>NZ52847</t>
  </si>
  <si>
    <t>Librarian</t>
  </si>
  <si>
    <t>158765.069044_x0002_</t>
  </si>
  <si>
    <t>Lois Elliott</t>
  </si>
  <si>
    <t>NZ14935</t>
  </si>
  <si>
    <t>167320.364424_x0002_</t>
  </si>
  <si>
    <t>Joe Lawrence</t>
  </si>
  <si>
    <t>NZ41593</t>
  </si>
  <si>
    <t>Software Engineer IV</t>
  </si>
  <si>
    <t>3784994.647824_x0002_</t>
  </si>
  <si>
    <t>Harry Gibson</t>
  </si>
  <si>
    <t>NZ73002</t>
  </si>
  <si>
    <t>170837.1_x0002_</t>
  </si>
  <si>
    <t>Billy Gutierrez</t>
  </si>
  <si>
    <t>NZ28381</t>
  </si>
  <si>
    <t>15416.58318_x0002_</t>
  </si>
  <si>
    <t>Rebecca Hanson</t>
  </si>
  <si>
    <t>NZ36364</t>
  </si>
  <si>
    <t>278099.946_x0002_</t>
  </si>
  <si>
    <t>Kevin Warren</t>
  </si>
  <si>
    <t>NZ24309</t>
  </si>
  <si>
    <t>215398.61882_x0002_</t>
  </si>
  <si>
    <t>Kenneth Hughes</t>
  </si>
  <si>
    <t>NZ53121</t>
  </si>
  <si>
    <t>1608492.24855_x0002_</t>
  </si>
  <si>
    <t>Kenneth Lane</t>
  </si>
  <si>
    <t>NZ53908</t>
  </si>
  <si>
    <t>1143536.605848_x0002_</t>
  </si>
  <si>
    <t>Lisa Pierce</t>
  </si>
  <si>
    <t>NZ79287</t>
  </si>
  <si>
    <t>Health Coach IV</t>
  </si>
  <si>
    <t>327707.82768_x0002_</t>
  </si>
  <si>
    <t>William Bishop</t>
  </si>
  <si>
    <t>NZ44786</t>
  </si>
  <si>
    <t>659087.253_x0002_</t>
  </si>
  <si>
    <t>Martha Robinson</t>
  </si>
  <si>
    <t>NZ96364</t>
  </si>
  <si>
    <t>Mechanical Systems Engineer</t>
  </si>
  <si>
    <t>28887.890544_x0002_</t>
  </si>
  <si>
    <t>Sara Mason</t>
  </si>
  <si>
    <t>NZ24235</t>
  </si>
  <si>
    <t>227310.08454_x0002_</t>
  </si>
  <si>
    <t>Ralph Barnes</t>
  </si>
  <si>
    <t>NZ35417</t>
  </si>
  <si>
    <t>Information Systems Manager</t>
  </si>
  <si>
    <t>198962.546468_x0002_</t>
  </si>
  <si>
    <t>George Nguyen</t>
  </si>
  <si>
    <t>NZ25773</t>
  </si>
  <si>
    <t>Male</t>
  </si>
  <si>
    <t>964355.022684_x0002_</t>
  </si>
  <si>
    <t>Larry Coleman</t>
  </si>
  <si>
    <t>NZ76695</t>
  </si>
  <si>
    <t>107265.814656_x0002_</t>
  </si>
  <si>
    <t>Judith Fox</t>
  </si>
  <si>
    <t>NZ50159</t>
  </si>
  <si>
    <t>665597.43998_x0002_</t>
  </si>
  <si>
    <t>Terry Carpenter</t>
  </si>
  <si>
    <t>NZ97246</t>
  </si>
  <si>
    <t>615087.9788_x0002_</t>
  </si>
  <si>
    <t>Carol Mason</t>
  </si>
  <si>
    <t>NZ53747</t>
  </si>
  <si>
    <t>1138431.289275_x0002_</t>
  </si>
  <si>
    <t>Larry Kelley</t>
  </si>
  <si>
    <t>NZ81613</t>
  </si>
  <si>
    <t>674893.23264_x0002_</t>
  </si>
  <si>
    <t>Jesse Austin</t>
  </si>
  <si>
    <t>NZ79604</t>
  </si>
  <si>
    <t>1638779.8728_x0002_</t>
  </si>
  <si>
    <t>Matthew Cruz</t>
  </si>
  <si>
    <t>NZ53717</t>
  </si>
  <si>
    <t>95126.01945_x0002_</t>
  </si>
  <si>
    <t>Ronald Foster</t>
  </si>
  <si>
    <t>NZ74305</t>
  </si>
  <si>
    <t>1301697.8156_x0002_</t>
  </si>
  <si>
    <t>Terry Fox</t>
  </si>
  <si>
    <t>NZ83150</t>
  </si>
  <si>
    <t>532457.60265_x0002_</t>
  </si>
  <si>
    <t>George Gilbert</t>
  </si>
  <si>
    <t>NZ68220</t>
  </si>
  <si>
    <t>403236.864_x0002_</t>
  </si>
  <si>
    <t>Phillip Evans</t>
  </si>
  <si>
    <t>NZ71090</t>
  </si>
  <si>
    <t>768909.4695_x0002_</t>
  </si>
  <si>
    <t>Frank James</t>
  </si>
  <si>
    <t>NZ18081</t>
  </si>
  <si>
    <t>1298187.4536_x0002_</t>
  </si>
  <si>
    <t>Samuel White</t>
  </si>
  <si>
    <t>NZ49616</t>
  </si>
  <si>
    <t>1278524.303568_x0002_</t>
  </si>
  <si>
    <t>Randy Shaw</t>
  </si>
  <si>
    <t>NZ91448</t>
  </si>
  <si>
    <t>67632.208092_x0002_</t>
  </si>
  <si>
    <t>Harold Graham</t>
  </si>
  <si>
    <t>NZ98838</t>
  </si>
  <si>
    <t>1399302.306024_x0002_</t>
  </si>
  <si>
    <t>Debra Mendoza</t>
  </si>
  <si>
    <t>NZ62645</t>
  </si>
  <si>
    <t>911326.283616_x0002_</t>
  </si>
  <si>
    <t>Ruth Kennedy</t>
  </si>
  <si>
    <t>NZ13907</t>
  </si>
  <si>
    <t>Software Consultant</t>
  </si>
  <si>
    <t>2021380.944_x0002_</t>
  </si>
  <si>
    <t>Cheryl Hunter</t>
  </si>
  <si>
    <t>NZ60929</t>
  </si>
  <si>
    <t>558283.302786_x0002_</t>
  </si>
  <si>
    <t>Bobby Gordon</t>
  </si>
  <si>
    <t>NZ95576</t>
  </si>
  <si>
    <t>618018.80344_x0002_</t>
  </si>
  <si>
    <t>Christopher Garcia</t>
  </si>
  <si>
    <t>NZ97969</t>
  </si>
  <si>
    <t>2113374.195036_x0002_</t>
  </si>
  <si>
    <t>Kenneth Perez</t>
  </si>
  <si>
    <t>NZ47180</t>
  </si>
  <si>
    <t>397013.27526_x0002_</t>
  </si>
  <si>
    <t>Ernest Jenkins</t>
  </si>
  <si>
    <t>NZ69161</t>
  </si>
  <si>
    <t>142521.83105_x0002_</t>
  </si>
  <si>
    <t>Cheryl Turner</t>
  </si>
  <si>
    <t>NZ69349</t>
  </si>
  <si>
    <t>309361.938102_x0002_</t>
  </si>
  <si>
    <t>Philip Fisher</t>
  </si>
  <si>
    <t>NZ99256</t>
  </si>
  <si>
    <t>691789.7907_x0002_</t>
  </si>
  <si>
    <t>NZ58198</t>
  </si>
  <si>
    <t>463697.409024_x0002_</t>
  </si>
  <si>
    <t>Nicole Hall</t>
  </si>
  <si>
    <t>NZ38742</t>
  </si>
  <si>
    <t>111160.227156_x0002_</t>
  </si>
  <si>
    <t>Joe Ward</t>
  </si>
  <si>
    <t>NZ83063</t>
  </si>
  <si>
    <t>709304.82506_x0002_</t>
  </si>
  <si>
    <t>Carl Palmer</t>
  </si>
  <si>
    <t>NZ93216</t>
  </si>
  <si>
    <t>763100.6328_x0002_</t>
  </si>
  <si>
    <t>Ashley Howard</t>
  </si>
  <si>
    <t>NZ17087</t>
  </si>
  <si>
    <t>1407701.30144_x0002_</t>
  </si>
  <si>
    <t>Howard Patterson</t>
  </si>
  <si>
    <t>NZ25709</t>
  </si>
  <si>
    <t>455460.3875_x0002_</t>
  </si>
  <si>
    <t>George Young</t>
  </si>
  <si>
    <t>NZ19945</t>
  </si>
  <si>
    <t>832390.542336_x0002_</t>
  </si>
  <si>
    <t>Fred White</t>
  </si>
  <si>
    <t>NZ51597</t>
  </si>
  <si>
    <t>188426.915728_x0002_</t>
  </si>
  <si>
    <t>Carolyn Thompson</t>
  </si>
  <si>
    <t>NZ75884</t>
  </si>
  <si>
    <t>130151.840625_x0002_</t>
  </si>
  <si>
    <t>Kathleen Mitchell</t>
  </si>
  <si>
    <t>NZ59205</t>
  </si>
  <si>
    <t>Media Manager I</t>
  </si>
  <si>
    <t>285189.071508_x0002_</t>
  </si>
  <si>
    <t>Carl King</t>
  </si>
  <si>
    <t>NZ63929</t>
  </si>
  <si>
    <t>39</t>
  </si>
  <si>
    <t>474517.291248_x0002_</t>
  </si>
  <si>
    <t>Nicholas Chavez</t>
  </si>
  <si>
    <t>NZ61397</t>
  </si>
  <si>
    <t>296574.400612_x0002_</t>
  </si>
  <si>
    <t>Brian Stewart</t>
  </si>
  <si>
    <t>NZ33884</t>
  </si>
  <si>
    <t>503726.7752_x0002_</t>
  </si>
  <si>
    <t>Phillip Long</t>
  </si>
  <si>
    <t>NZ44846</t>
  </si>
  <si>
    <t>260544.94515_x0002_</t>
  </si>
  <si>
    <t>Carl Mitchell</t>
  </si>
  <si>
    <t>NZ30950</t>
  </si>
  <si>
    <t>418166.68192_x0002_</t>
  </si>
  <si>
    <t>Bobby Gardner</t>
  </si>
  <si>
    <t>NZ50596</t>
  </si>
  <si>
    <t>869859.48075_x0002_</t>
  </si>
  <si>
    <t>Lawrence Wilson</t>
  </si>
  <si>
    <t>NZ33792</t>
  </si>
  <si>
    <t>Database Administrator IV</t>
  </si>
  <si>
    <t>575717.5_x0002_</t>
  </si>
  <si>
    <t>Ann Henry</t>
  </si>
  <si>
    <t>NZ35253</t>
  </si>
  <si>
    <t>86942.183445_x0002_</t>
  </si>
  <si>
    <t>Timothy Bradley</t>
  </si>
  <si>
    <t>NZ70843</t>
  </si>
  <si>
    <t>144974.241792_x0002_</t>
  </si>
  <si>
    <t>David Fernandez</t>
  </si>
  <si>
    <t>NZ90241</t>
  </si>
  <si>
    <t>756163.861218_x0002_</t>
  </si>
  <si>
    <t>Larry Graham</t>
  </si>
  <si>
    <t>NZ41707</t>
  </si>
  <si>
    <t>156752.08768_x0002_</t>
  </si>
  <si>
    <t>Samuel Gomez</t>
  </si>
  <si>
    <t>NZ18812</t>
  </si>
  <si>
    <t>475504.3293_x0002_</t>
  </si>
  <si>
    <t>Randy Spencer</t>
  </si>
  <si>
    <t>NZ43437</t>
  </si>
  <si>
    <t>1284147.65872_x0002_</t>
  </si>
  <si>
    <t>Carolyn Wagner</t>
  </si>
  <si>
    <t>NZ90860</t>
  </si>
  <si>
    <t>Software Engineer I</t>
  </si>
  <si>
    <t>859187.785796_x0002_</t>
  </si>
  <si>
    <t>Bobby Rice</t>
  </si>
  <si>
    <t>NZ38886</t>
  </si>
  <si>
    <t>822927.446915_x0002_</t>
  </si>
  <si>
    <t>Gary Berry</t>
  </si>
  <si>
    <t>NZ33384</t>
  </si>
  <si>
    <t>334449.401598_x0002_</t>
  </si>
  <si>
    <t>Brandon Davis</t>
  </si>
  <si>
    <t>NZ74222</t>
  </si>
  <si>
    <t>Programmer III</t>
  </si>
  <si>
    <t>133990.387845_x0002_</t>
  </si>
  <si>
    <t>Joshua Turner</t>
  </si>
  <si>
    <t>NZ64440</t>
  </si>
  <si>
    <t>19577.679912_x0002_</t>
  </si>
  <si>
    <t>Catherine Bell</t>
  </si>
  <si>
    <t>NZ55441</t>
  </si>
  <si>
    <t>192069.956052_x0002_</t>
  </si>
  <si>
    <t>Brian Rose</t>
  </si>
  <si>
    <t>NZ60970</t>
  </si>
  <si>
    <t>2379512.821048_x0002_</t>
  </si>
  <si>
    <t>Adam Fuller</t>
  </si>
  <si>
    <t>NZ84529</t>
  </si>
  <si>
    <t>211383.963895_x0002_</t>
  </si>
  <si>
    <t>Keith Hernandez</t>
  </si>
  <si>
    <t>NZ63865</t>
  </si>
  <si>
    <t>227890.4544_x0002_</t>
  </si>
  <si>
    <t>Aaron Burke</t>
  </si>
  <si>
    <t>NZ26157</t>
  </si>
  <si>
    <t>2937041.970264_x0002_</t>
  </si>
  <si>
    <t>Joseph Grant</t>
  </si>
  <si>
    <t>NZ20160</t>
  </si>
  <si>
    <t>106528.131136_x0002_</t>
  </si>
  <si>
    <t>Joan Duncan</t>
  </si>
  <si>
    <t>NZ22756</t>
  </si>
  <si>
    <t>Biostatistician I</t>
  </si>
  <si>
    <t>1818216.15625_x0002_</t>
  </si>
  <si>
    <t>Mark Mccoy</t>
  </si>
  <si>
    <t>NZ68024</t>
  </si>
  <si>
    <t>269460.700704_x0002_</t>
  </si>
  <si>
    <t>Martin Shaw</t>
  </si>
  <si>
    <t>NZ42387</t>
  </si>
  <si>
    <t>21912.76032_x0002_</t>
  </si>
  <si>
    <t>Pamela Carpenter</t>
  </si>
  <si>
    <t>NZ97632</t>
  </si>
  <si>
    <t>499696.30125_x0002_</t>
  </si>
  <si>
    <t>Billy Fields</t>
  </si>
  <si>
    <t>NZ83619</t>
  </si>
  <si>
    <t>968531.373436_x0002_</t>
  </si>
  <si>
    <t>Evelyn Reynolds</t>
  </si>
  <si>
    <t>NZ82060</t>
  </si>
  <si>
    <t>194915.478414_x0002_</t>
  </si>
  <si>
    <t>Theresa Woods</t>
  </si>
  <si>
    <t>NZ73501</t>
  </si>
  <si>
    <t>665273.413536_x0002_</t>
  </si>
  <si>
    <t>Juan Riley</t>
  </si>
  <si>
    <t>NZ26169</t>
  </si>
  <si>
    <t>74747.863125_x0002_</t>
  </si>
  <si>
    <t>George Thomas</t>
  </si>
  <si>
    <t>NZ90885</t>
  </si>
  <si>
    <t>Lillian Gonzalez</t>
  </si>
  <si>
    <t>NZ47672</t>
  </si>
  <si>
    <t>Business Systems Development Analyst</t>
  </si>
  <si>
    <t>267320.98125_x0002_</t>
  </si>
  <si>
    <t>Billy Turner</t>
  </si>
  <si>
    <t>NZ65548</t>
  </si>
  <si>
    <t>Structural Analysis Engineer</t>
  </si>
  <si>
    <t>1034707.968_x0002_</t>
  </si>
  <si>
    <t>Juan Cole</t>
  </si>
  <si>
    <t>NZ26008</t>
  </si>
  <si>
    <t>124384.22504_x0002_</t>
  </si>
  <si>
    <t>Denise Garza</t>
  </si>
  <si>
    <t>NZ61446</t>
  </si>
  <si>
    <t>298094.8074_x0002_</t>
  </si>
  <si>
    <t>Frances Ray</t>
  </si>
  <si>
    <t>NZ69222</t>
  </si>
  <si>
    <t>209516.456871_x0002_</t>
  </si>
  <si>
    <t>Timothy Richards</t>
  </si>
  <si>
    <t>NZ78119</t>
  </si>
  <si>
    <t>303063.201504_x0002_</t>
  </si>
  <si>
    <t>Roy Graham</t>
  </si>
  <si>
    <t>NZ97733</t>
  </si>
  <si>
    <t>289254.175_x0002_</t>
  </si>
  <si>
    <t>Shirley Parker</t>
  </si>
  <si>
    <t>NZ54112</t>
  </si>
  <si>
    <t>310706.366495_x0002_</t>
  </si>
  <si>
    <t>Albert Wells</t>
  </si>
  <si>
    <t>NZ53480</t>
  </si>
  <si>
    <t>382944.190464_x0002_</t>
  </si>
  <si>
    <t>Nicole Garrett</t>
  </si>
  <si>
    <t>NZ54924</t>
  </si>
  <si>
    <t>1620762.637824_x0002_</t>
  </si>
  <si>
    <t>Chris Meyer</t>
  </si>
  <si>
    <t>NZ98632</t>
  </si>
  <si>
    <t>Actuary</t>
  </si>
  <si>
    <t>1637696.359105_x0002_</t>
  </si>
  <si>
    <t>Thomas Gonzalez</t>
  </si>
  <si>
    <t>NZ84755</t>
  </si>
  <si>
    <t>453952.591596_x0002_</t>
  </si>
  <si>
    <t>Ruby Stewart</t>
  </si>
  <si>
    <t>NZ92968</t>
  </si>
  <si>
    <t>197645.50597_x0002_</t>
  </si>
  <si>
    <t>Andrea Gonzales</t>
  </si>
  <si>
    <t>NZ20371</t>
  </si>
  <si>
    <t>651520.195172_x0002_</t>
  </si>
  <si>
    <t>Larry Ward</t>
  </si>
  <si>
    <t>NZ93672</t>
  </si>
  <si>
    <t>342290.019456_x0002_</t>
  </si>
  <si>
    <t>Laura Burton</t>
  </si>
  <si>
    <t>NZ98830</t>
  </si>
  <si>
    <t>127718.624862_x0002_</t>
  </si>
  <si>
    <t>Timothy Price</t>
  </si>
  <si>
    <t>NZ88021</t>
  </si>
  <si>
    <t>37777.2997_x0002_</t>
  </si>
  <si>
    <t>George Alexander</t>
  </si>
  <si>
    <t>NZ62022</t>
  </si>
  <si>
    <t>Robert Dean</t>
  </si>
  <si>
    <t>NZ79743</t>
  </si>
  <si>
    <t>1866884.48622_x0002_</t>
  </si>
  <si>
    <t>Donald Coleman</t>
  </si>
  <si>
    <t>NZ74300</t>
  </si>
  <si>
    <t>668835.4176_x0002_</t>
  </si>
  <si>
    <t>Louis Smith</t>
  </si>
  <si>
    <t>NZ84211</t>
  </si>
  <si>
    <t>674389.1875_x0002_</t>
  </si>
  <si>
    <t>Dennis Alexander</t>
  </si>
  <si>
    <t>NZ23075</t>
  </si>
  <si>
    <t>329957.29876_x0002_</t>
  </si>
  <si>
    <t>Jason Watson</t>
  </si>
  <si>
    <t>NZ39582</t>
  </si>
  <si>
    <t>Engineer I</t>
  </si>
  <si>
    <t>360444.89376_x0002_</t>
  </si>
  <si>
    <t>Eugene Robinson</t>
  </si>
  <si>
    <t>NZ75610</t>
  </si>
  <si>
    <t>1636294.103808_x0002_</t>
  </si>
  <si>
    <t>Howard Stephens</t>
  </si>
  <si>
    <t>NZ33629</t>
  </si>
  <si>
    <t>923978.357172_x0002_</t>
  </si>
  <si>
    <t>Juan Rivera</t>
  </si>
  <si>
    <t>NZ77225</t>
  </si>
  <si>
    <t>270036.510208_x0002_</t>
  </si>
  <si>
    <t>Mildred Hansen</t>
  </si>
  <si>
    <t>NZ25291</t>
  </si>
  <si>
    <t>2507452.997742_x0002_</t>
  </si>
  <si>
    <t>Charles Lopez</t>
  </si>
  <si>
    <t>NZ36682</t>
  </si>
  <si>
    <t>Health Coach I</t>
  </si>
  <si>
    <t>130415.9488_x0002_</t>
  </si>
  <si>
    <t>Angela Roberts</t>
  </si>
  <si>
    <t>NZ18751</t>
  </si>
  <si>
    <t>289123.0368_x0002_</t>
  </si>
  <si>
    <t>Howard Carr</t>
  </si>
  <si>
    <t>NZ45923</t>
  </si>
  <si>
    <t>1924837.5447_x0002_</t>
  </si>
  <si>
    <t>Jimmy Ray</t>
  </si>
  <si>
    <t>NZ50658</t>
  </si>
  <si>
    <t>Phillip Weaver</t>
  </si>
  <si>
    <t>NZ47104</t>
  </si>
  <si>
    <t>Recruiting Manager</t>
  </si>
  <si>
    <t>2129776.627535_x0002_</t>
  </si>
  <si>
    <t>Bobby Wood</t>
  </si>
  <si>
    <t>NZ25060</t>
  </si>
  <si>
    <t>VP Sales</t>
  </si>
  <si>
    <t>1913918.67612_x0002_</t>
  </si>
  <si>
    <t>Antonio Austin</t>
  </si>
  <si>
    <t>NZ59974</t>
  </si>
  <si>
    <t>1463854.888538_x0002_</t>
  </si>
  <si>
    <t>Keith Hughes</t>
  </si>
  <si>
    <t>NZ50424</t>
  </si>
  <si>
    <t>453483.46368_x0002_</t>
  </si>
  <si>
    <t>John Daniels</t>
  </si>
  <si>
    <t>NZ55690</t>
  </si>
  <si>
    <t>93238.895_x0002_</t>
  </si>
  <si>
    <t>Michael Henry</t>
  </si>
  <si>
    <t>NZ77083</t>
  </si>
  <si>
    <t>553673.856397_x0002_</t>
  </si>
  <si>
    <t>Kelly Price</t>
  </si>
  <si>
    <t>NZ87284</t>
  </si>
  <si>
    <t>184050.277576_x0002_</t>
  </si>
  <si>
    <t>Anne Wright</t>
  </si>
  <si>
    <t>NZ15796</t>
  </si>
  <si>
    <t>34697.587158_x0002_</t>
  </si>
  <si>
    <t>Mark Vasquez</t>
  </si>
  <si>
    <t>NZ76818</t>
  </si>
  <si>
    <t>Account Coordinator</t>
  </si>
  <si>
    <t>1404992.14362_x0002_</t>
  </si>
  <si>
    <t>Judy Fuller</t>
  </si>
  <si>
    <t>NZ67029</t>
  </si>
  <si>
    <t>3243585.67092_x0002_</t>
  </si>
  <si>
    <t>Timothy Franklin</t>
  </si>
  <si>
    <t>NZ15648</t>
  </si>
  <si>
    <t>1871808.4917_x0002_</t>
  </si>
  <si>
    <t>Thomas Gibson</t>
  </si>
  <si>
    <t>NZ37241</t>
  </si>
  <si>
    <t>32128.279083_x0002_</t>
  </si>
  <si>
    <t>Jeffrey Mason</t>
  </si>
  <si>
    <t>NZ68590</t>
  </si>
  <si>
    <t>657031.987956_x0002_</t>
  </si>
  <si>
    <t>Russell Reyes</t>
  </si>
  <si>
    <t>256292.323317_x0002_</t>
  </si>
  <si>
    <t>Kathy Carter</t>
  </si>
  <si>
    <t>NZ49496</t>
  </si>
  <si>
    <t>123112.6875_x0002_</t>
  </si>
  <si>
    <t>Fred Reyes</t>
  </si>
  <si>
    <t>NZ56740</t>
  </si>
  <si>
    <t>293506.387328_x0002_</t>
  </si>
  <si>
    <t>Julie Bennett</t>
  </si>
  <si>
    <t>NZ84401</t>
  </si>
  <si>
    <t>Statistician IV</t>
  </si>
  <si>
    <t>404575.535616_x0002_</t>
  </si>
  <si>
    <t>Phyllis Lawrence</t>
  </si>
  <si>
    <t>NZ87264</t>
  </si>
  <si>
    <t>491904.518963_x0002_</t>
  </si>
  <si>
    <t>Michael Reed</t>
  </si>
  <si>
    <t>NZ24573</t>
  </si>
  <si>
    <t>3049414.76385_x0002_</t>
  </si>
  <si>
    <t>Frank Fox</t>
  </si>
  <si>
    <t>NZ12887</t>
  </si>
  <si>
    <t>189799.419375_x0002_</t>
  </si>
  <si>
    <t>Kathleen Johnston</t>
  </si>
  <si>
    <t>NZ32848</t>
  </si>
  <si>
    <t>888439.608225_x0002_</t>
  </si>
  <si>
    <t>Roger Riley</t>
  </si>
  <si>
    <t>NZ38845</t>
  </si>
  <si>
    <t>343279.5168_x0002_</t>
  </si>
  <si>
    <t>Ronald Phillips</t>
  </si>
  <si>
    <t>NZ51488</t>
  </si>
  <si>
    <t>Software Engineer II</t>
  </si>
  <si>
    <t>1765097.85231_x0002_</t>
  </si>
  <si>
    <t>Judy Gomez</t>
  </si>
  <si>
    <t>NZ45825</t>
  </si>
  <si>
    <t>389773.144_x0002_</t>
  </si>
  <si>
    <t>Barbara Gomez</t>
  </si>
  <si>
    <t>NZ78657</t>
  </si>
  <si>
    <t>195007.85664_x0002_</t>
  </si>
  <si>
    <t>Gary Long</t>
  </si>
  <si>
    <t>NZ20946</t>
  </si>
  <si>
    <t>Programmer II</t>
  </si>
  <si>
    <t>87355.4418_x0002_</t>
  </si>
  <si>
    <t>Ronald Austin</t>
  </si>
  <si>
    <t>NZ80677</t>
  </si>
  <si>
    <t>598410.213638_x0002_</t>
  </si>
  <si>
    <t>Joe Miller</t>
  </si>
  <si>
    <t>NZ84908</t>
  </si>
  <si>
    <t>895456.59399_x0002_</t>
  </si>
  <si>
    <t>Julia Crawford</t>
  </si>
  <si>
    <t>NZ90385</t>
  </si>
  <si>
    <t>248235.07555_x0002_</t>
  </si>
  <si>
    <t>Lawrence Henry</t>
  </si>
  <si>
    <t>NZ50412</t>
  </si>
  <si>
    <t>1472296.810752_x0002_</t>
  </si>
  <si>
    <t>Howard Webb</t>
  </si>
  <si>
    <t>NZ53609</t>
  </si>
  <si>
    <t>152238.452184_x0002_</t>
  </si>
  <si>
    <t>Donna Fox</t>
  </si>
  <si>
    <t>NZ56452</t>
  </si>
  <si>
    <t>Staff Accountant IV</t>
  </si>
  <si>
    <t>797102.0758_x0002_</t>
  </si>
  <si>
    <t>Eric Evans</t>
  </si>
  <si>
    <t>NZ54772</t>
  </si>
  <si>
    <t>49304.0647_x0002_</t>
  </si>
  <si>
    <t>Roy Hernandez</t>
  </si>
  <si>
    <t>NZ83499</t>
  </si>
  <si>
    <t>247721.876424_x0002_</t>
  </si>
  <si>
    <t>Raymond Greene</t>
  </si>
  <si>
    <t>NZ57469</t>
  </si>
  <si>
    <t>199009.078676_x0002_</t>
  </si>
  <si>
    <t>Daniel Tucker</t>
  </si>
  <si>
    <t>NZ54827</t>
  </si>
  <si>
    <t>462110.268004_x0002_</t>
  </si>
  <si>
    <t>Christopher Cox</t>
  </si>
  <si>
    <t>NZ79745</t>
  </si>
  <si>
    <t>681503.616_x0002_</t>
  </si>
  <si>
    <t>William Gray</t>
  </si>
  <si>
    <t>NZ81182</t>
  </si>
  <si>
    <t>Community Outreach Specialist</t>
  </si>
  <si>
    <t>54931.972095_x0002_</t>
  </si>
  <si>
    <t>Stephanie Ryan</t>
  </si>
  <si>
    <t>NZ90265</t>
  </si>
  <si>
    <t>254105.558784_x0002_</t>
  </si>
  <si>
    <t>Walter Duncan</t>
  </si>
  <si>
    <t>NZ26467</t>
  </si>
  <si>
    <t>406893.791232_x0002_</t>
  </si>
  <si>
    <t>David Little</t>
  </si>
  <si>
    <t>NZ22943</t>
  </si>
  <si>
    <t>364665.327031_x0002_</t>
  </si>
  <si>
    <t>Julia Nichols</t>
  </si>
  <si>
    <t>NZ76672</t>
  </si>
  <si>
    <t>95426.122113_x0002_</t>
  </si>
  <si>
    <t>Margaret Bowman</t>
  </si>
  <si>
    <t>NZ32278</t>
  </si>
  <si>
    <t>118972.180908_x0002_</t>
  </si>
  <si>
    <t>Terry Stewart</t>
  </si>
  <si>
    <t>NZ60926</t>
  </si>
  <si>
    <t>Safety Technician IV</t>
  </si>
  <si>
    <t>1040579.99752_x0002_</t>
  </si>
  <si>
    <t>Michael Bailey</t>
  </si>
  <si>
    <t>NZ71352</t>
  </si>
  <si>
    <t>388803.81024_x0002_</t>
  </si>
  <si>
    <t>Christina Larson</t>
  </si>
  <si>
    <t>NZ62222</t>
  </si>
  <si>
    <t>245564.568918_x0002_</t>
  </si>
  <si>
    <t>Kelly Burton</t>
  </si>
  <si>
    <t>NZ27181</t>
  </si>
  <si>
    <t>550592.005392_x0002_</t>
  </si>
  <si>
    <t>Stephen Rose</t>
  </si>
  <si>
    <t>NZ78463</t>
  </si>
  <si>
    <t>1908522.193625_x0002_</t>
  </si>
  <si>
    <t>Wayne Fields</t>
  </si>
  <si>
    <t>NZ67674</t>
  </si>
  <si>
    <t>59947.954659_x0002_</t>
  </si>
  <si>
    <t>Gerald Griffin</t>
  </si>
  <si>
    <t>NZ61947</t>
  </si>
  <si>
    <t>1146047.712406_x0002_</t>
  </si>
  <si>
    <t>Earl Little</t>
  </si>
  <si>
    <t>NZ21788</t>
  </si>
  <si>
    <t>496487.76192_x0002_</t>
  </si>
  <si>
    <t>David Graham</t>
  </si>
  <si>
    <t>NZ72913</t>
  </si>
  <si>
    <t>1218779.87_x0002_</t>
  </si>
  <si>
    <t>Jennifer Oliver</t>
  </si>
  <si>
    <t>NZ56699</t>
  </si>
  <si>
    <t>502813.3362_x0002_</t>
  </si>
  <si>
    <t>Carol Duncan</t>
  </si>
  <si>
    <t>NZ29921</t>
  </si>
  <si>
    <t>173003.695128_x0002_</t>
  </si>
  <si>
    <t>Victor Gardner</t>
  </si>
  <si>
    <t>NZ68800</t>
  </si>
  <si>
    <t>332126.045185_x0002_</t>
  </si>
  <si>
    <t>Johnny Murphy</t>
  </si>
  <si>
    <t>NZ45348</t>
  </si>
  <si>
    <t>166042.89387_x0002_</t>
  </si>
  <si>
    <t>Richard Olson</t>
  </si>
  <si>
    <t>NZ75976</t>
  </si>
  <si>
    <t>GIS Technical Architect</t>
  </si>
  <si>
    <t>1525936.44555_x0002_</t>
  </si>
  <si>
    <t>Carol Freeman</t>
  </si>
  <si>
    <t>NZ21564</t>
  </si>
  <si>
    <t>909407.950176_x0002_</t>
  </si>
  <si>
    <t>Juan Lopez</t>
  </si>
  <si>
    <t>NZ32204</t>
  </si>
  <si>
    <t>78916.104064_x0002_</t>
  </si>
  <si>
    <t>Cynthia Snyder</t>
  </si>
  <si>
    <t>NZ41735</t>
  </si>
  <si>
    <t>115585.789536_x0002_</t>
  </si>
  <si>
    <t>Eugene Collins</t>
  </si>
  <si>
    <t>NZ35221</t>
  </si>
  <si>
    <t>73076.61792_x0002_</t>
  </si>
  <si>
    <t>Keith Weaver</t>
  </si>
  <si>
    <t>NZ24344</t>
  </si>
  <si>
    <t>151985.079324_x0002_</t>
  </si>
  <si>
    <t>Teresa Lawson</t>
  </si>
  <si>
    <t>NZ86957</t>
  </si>
  <si>
    <t>97403.12475_x0002_</t>
  </si>
  <si>
    <t>David Larson</t>
  </si>
  <si>
    <t>NZ88778</t>
  </si>
  <si>
    <t>776427.978924_x0002_</t>
  </si>
  <si>
    <t>Judy Williamson</t>
  </si>
  <si>
    <t>NZ58136</t>
  </si>
  <si>
    <t>2087859.949868_x0002_</t>
  </si>
  <si>
    <t>Christopher Harper</t>
  </si>
  <si>
    <t>NZ23172</t>
  </si>
  <si>
    <t>150126.270496_x0002_</t>
  </si>
  <si>
    <t>Joshua Warren</t>
  </si>
  <si>
    <t>NZ23640</t>
  </si>
  <si>
    <t>116891.759484_x0002_</t>
  </si>
  <si>
    <t>Willie Wheeler</t>
  </si>
  <si>
    <t>NZ27704</t>
  </si>
  <si>
    <t>Systems Administrator IV</t>
  </si>
  <si>
    <t>490144.280256_x0002_</t>
  </si>
  <si>
    <t>James Payne</t>
  </si>
  <si>
    <t>NZ59532</t>
  </si>
  <si>
    <t>1476110.496784_x0002_</t>
  </si>
  <si>
    <t>Ryan Mason</t>
  </si>
  <si>
    <t>NZ91185</t>
  </si>
  <si>
    <t>143851.72725_x0002_</t>
  </si>
  <si>
    <t>Linda Ramos</t>
  </si>
  <si>
    <t>NZ70868</t>
  </si>
  <si>
    <t>65263.54757_x0002_</t>
  </si>
  <si>
    <t>Michelle Little</t>
  </si>
  <si>
    <t>NZ63354</t>
  </si>
  <si>
    <t>674919.713602_x0002_</t>
  </si>
  <si>
    <t>Julia Gilbert</t>
  </si>
  <si>
    <t>NZ69875</t>
  </si>
  <si>
    <t>Nuclear Power Engineer</t>
  </si>
  <si>
    <t>396539.887104_x0002_</t>
  </si>
  <si>
    <t>Anne Phillips</t>
  </si>
  <si>
    <t>NZ29679</t>
  </si>
  <si>
    <t>1181619.7888_x0002_</t>
  </si>
  <si>
    <t>Jonathan Gomez</t>
  </si>
  <si>
    <t>NZ39781</t>
  </si>
  <si>
    <t>33214.212504_x0002_</t>
  </si>
  <si>
    <t>Jack Richardson</t>
  </si>
  <si>
    <t>NZ96722</t>
  </si>
  <si>
    <t>81827.200004_x0002_</t>
  </si>
  <si>
    <t>Joseph Fuller</t>
  </si>
  <si>
    <t>NZ53034</t>
  </si>
  <si>
    <t>145605.379456_x0002_</t>
  </si>
  <si>
    <t>Amanda Miller</t>
  </si>
  <si>
    <t>NZ84388</t>
  </si>
  <si>
    <t>364617.942304_x0002_</t>
  </si>
  <si>
    <t>Ryan Perkins</t>
  </si>
  <si>
    <t>NZ43327</t>
  </si>
  <si>
    <t>Carol Carpenter</t>
  </si>
  <si>
    <t>NZ53757</t>
  </si>
  <si>
    <t>85130.64_x0002_</t>
  </si>
  <si>
    <t>Shirley Jenkins</t>
  </si>
  <si>
    <t>NZ45315</t>
  </si>
  <si>
    <t>659002.46535_x0002_</t>
  </si>
  <si>
    <t>Gerald Montgomery</t>
  </si>
  <si>
    <t>NZ70754</t>
  </si>
  <si>
    <t>1089441.995904_x0002_</t>
  </si>
  <si>
    <t>Stephen Perry</t>
  </si>
  <si>
    <t>NZ70559</t>
  </si>
  <si>
    <t>374674.97984_x0002_</t>
  </si>
  <si>
    <t>Aaron Russell</t>
  </si>
  <si>
    <t>NZ86656</t>
  </si>
  <si>
    <t>502106.339328_x0002_</t>
  </si>
  <si>
    <t>Judith Matthews</t>
  </si>
  <si>
    <t>NZ97660</t>
  </si>
  <si>
    <t>186144.375_x0002_</t>
  </si>
  <si>
    <t>Dennis Hanson</t>
  </si>
  <si>
    <t>NZ74203</t>
  </si>
  <si>
    <t>398822.424_x0002_</t>
  </si>
  <si>
    <t>Steven Ryan</t>
  </si>
  <si>
    <t>NZ35485</t>
  </si>
  <si>
    <t>21065.1175_x0002_</t>
  </si>
  <si>
    <t>Shirley Tucker</t>
  </si>
  <si>
    <t>NZ77723</t>
  </si>
  <si>
    <t>140284.196_x0002_</t>
  </si>
  <si>
    <t>Paul Sims</t>
  </si>
  <si>
    <t>NZ62715</t>
  </si>
  <si>
    <t>253711.480576_x0002_</t>
  </si>
  <si>
    <t>Norma Sanchez</t>
  </si>
  <si>
    <t>NZ54719</t>
  </si>
  <si>
    <t>1239213.428744_x0002_</t>
  </si>
  <si>
    <t>Samuel Bradley</t>
  </si>
  <si>
    <t>NZ25670</t>
  </si>
  <si>
    <t>862058.4544_x0002_</t>
  </si>
  <si>
    <t>Steve Peters</t>
  </si>
  <si>
    <t>NZ46699</t>
  </si>
  <si>
    <t>219769.85568_x0002_</t>
  </si>
  <si>
    <t>Eric Hanson</t>
  </si>
  <si>
    <t>NZ71996</t>
  </si>
  <si>
    <t>1418542.674148_x0002_</t>
  </si>
  <si>
    <t>Jacqueline Hill</t>
  </si>
  <si>
    <t>NZ71818</t>
  </si>
  <si>
    <t>264557.54325_x0002_</t>
  </si>
  <si>
    <t>James Parker</t>
  </si>
  <si>
    <t>NZ53714</t>
  </si>
  <si>
    <t>37979.773425_x0002_</t>
  </si>
  <si>
    <t>Amy Martinez</t>
  </si>
  <si>
    <t>NZ23438</t>
  </si>
  <si>
    <t>Administrative Assistant III</t>
  </si>
  <si>
    <t>117381.126282_x0002_</t>
  </si>
  <si>
    <t>Dorothy Ross</t>
  </si>
  <si>
    <t>NZ29284</t>
  </si>
  <si>
    <t>98253.570688_x0002_</t>
  </si>
  <si>
    <t>Cynthia Rogers</t>
  </si>
  <si>
    <t>NZ35349</t>
  </si>
  <si>
    <t>Software Test Engineer IV</t>
  </si>
  <si>
    <t>528227.022336_x0002_</t>
  </si>
  <si>
    <t>Carl Knight</t>
  </si>
  <si>
    <t>NZ19673</t>
  </si>
  <si>
    <t>918754.755264_x0002_</t>
  </si>
  <si>
    <t>Bobby Fowler</t>
  </si>
  <si>
    <t>NZ91152</t>
  </si>
  <si>
    <t>71388.9774_x0002_</t>
  </si>
  <si>
    <t>David Austin</t>
  </si>
  <si>
    <t>NZ57702</t>
  </si>
  <si>
    <t>861107.96898_x0002_</t>
  </si>
  <si>
    <t>Bobby Gomez</t>
  </si>
  <si>
    <t>NZ55475</t>
  </si>
  <si>
    <t>1122750.57336_x0002_</t>
  </si>
  <si>
    <t>Amanda Mitchell</t>
  </si>
  <si>
    <t>NZ67149</t>
  </si>
  <si>
    <t>508775.2824_x0002_</t>
  </si>
  <si>
    <t>Bruce Greene</t>
  </si>
  <si>
    <t>NZ17557</t>
  </si>
  <si>
    <t>Developer II</t>
  </si>
  <si>
    <t>54596.757215_x0002_</t>
  </si>
  <si>
    <t>Stephanie Bryant</t>
  </si>
  <si>
    <t>NZ48530</t>
  </si>
  <si>
    <t>105428.925_x0002_</t>
  </si>
  <si>
    <t>Fred Woods</t>
  </si>
  <si>
    <t>NZ91720</t>
  </si>
  <si>
    <t>525947.012336_x0002_</t>
  </si>
  <si>
    <t>Mildred Willis</t>
  </si>
  <si>
    <t>NZ33086</t>
  </si>
  <si>
    <t>506526.40836_x0002_</t>
  </si>
  <si>
    <t>David Gomez</t>
  </si>
  <si>
    <t>NZ32785</t>
  </si>
  <si>
    <t>640602.90805_x0002_</t>
  </si>
  <si>
    <t>Katherine Young</t>
  </si>
  <si>
    <t>NZ84352</t>
  </si>
  <si>
    <t>1932207.606252_x0002_</t>
  </si>
  <si>
    <t>Harold Oliver</t>
  </si>
  <si>
    <t>NZ96719</t>
  </si>
  <si>
    <t>1099352.8326_x0002_</t>
  </si>
  <si>
    <t>Phillip Hansen</t>
  </si>
  <si>
    <t>NZ41646</t>
  </si>
  <si>
    <t>34050.75894_x0002_</t>
  </si>
  <si>
    <t>Amy Ryan</t>
  </si>
  <si>
    <t>NZ42511</t>
  </si>
  <si>
    <t>Financial Advisor</t>
  </si>
  <si>
    <t>254722.426448_x0002_</t>
  </si>
  <si>
    <t>Jesse Richards</t>
  </si>
  <si>
    <t>NZ44333</t>
  </si>
  <si>
    <t>180482.65015_x0002_</t>
  </si>
  <si>
    <t>Ronald Reynolds</t>
  </si>
  <si>
    <t>NZ66490</t>
  </si>
  <si>
    <t>361468.586178_x0002_</t>
  </si>
  <si>
    <t>Lori Baker</t>
  </si>
  <si>
    <t>NZ30737</t>
  </si>
  <si>
    <t>572485.418934_x0002_</t>
  </si>
  <si>
    <t>Clarence Lawrence</t>
  </si>
  <si>
    <t>NZ26113</t>
  </si>
  <si>
    <t>451472.9175_x0002_</t>
  </si>
  <si>
    <t>Barbara Barnes</t>
  </si>
  <si>
    <t>NZ20002</t>
  </si>
  <si>
    <t>110150.1972_x0002_</t>
  </si>
  <si>
    <t>Jeffrey Watson</t>
  </si>
  <si>
    <t>NZ93310</t>
  </si>
  <si>
    <t>1689110.102016_x0002_</t>
  </si>
  <si>
    <t>Richard Knight</t>
  </si>
  <si>
    <t>NZ57142</t>
  </si>
  <si>
    <t>257863.7754_x0002_</t>
  </si>
  <si>
    <t>Robin Hawkins</t>
  </si>
  <si>
    <t>NZ91327</t>
  </si>
  <si>
    <t>141945.925_x0002_</t>
  </si>
  <si>
    <t>Shirley Olson</t>
  </si>
  <si>
    <t>NZ76422</t>
  </si>
  <si>
    <t>125832.4875_x0002_</t>
  </si>
  <si>
    <t>Kathleen Smith</t>
  </si>
  <si>
    <t>NZ71139</t>
  </si>
  <si>
    <t>2206729.569792_x0002_</t>
  </si>
  <si>
    <t>Victor Flores</t>
  </si>
  <si>
    <t>NZ61913</t>
  </si>
  <si>
    <t>208470.984384_x0002_</t>
  </si>
  <si>
    <t>Larry Green</t>
  </si>
  <si>
    <t>NZ47091</t>
  </si>
  <si>
    <t>377600.320656_x0002_</t>
  </si>
  <si>
    <t>Wayne Taylor</t>
  </si>
  <si>
    <t>NZ88064</t>
  </si>
  <si>
    <t>1168395.307875_x0002_</t>
  </si>
  <si>
    <t>Brian Hudson</t>
  </si>
  <si>
    <t>NZ24921</t>
  </si>
  <si>
    <t>Physical Therapy Assistant</t>
  </si>
  <si>
    <t>307847.8312_x0002_</t>
  </si>
  <si>
    <t>Frances Hughes</t>
  </si>
  <si>
    <t>NZ25843</t>
  </si>
  <si>
    <t>345042.497925_x0002_</t>
  </si>
  <si>
    <t>Frank Rivera</t>
  </si>
  <si>
    <t>NZ63877</t>
  </si>
  <si>
    <t>60243.15_x0002_</t>
  </si>
  <si>
    <t>Elizabeth Diaz</t>
  </si>
  <si>
    <t>NZ96715</t>
  </si>
  <si>
    <t>Tax Accountant</t>
  </si>
  <si>
    <t>952781.823567_x0002_</t>
  </si>
  <si>
    <t>Brandon Morrison</t>
  </si>
  <si>
    <t>NZ55034</t>
  </si>
  <si>
    <t>359436.79_x0002_</t>
  </si>
  <si>
    <t>Ann Bradley</t>
  </si>
  <si>
    <t>NZ94106</t>
  </si>
  <si>
    <t>108209.2_x0002_</t>
  </si>
  <si>
    <t>Elizabeth Greene</t>
  </si>
  <si>
    <t>NZ84015</t>
  </si>
  <si>
    <t>275577.7248_x0002_</t>
  </si>
  <si>
    <t>Jacqueline Wells</t>
  </si>
  <si>
    <t>NZ95415</t>
  </si>
  <si>
    <t>313186.083336_x0002_</t>
  </si>
  <si>
    <t>Sandra Moreno</t>
  </si>
  <si>
    <t>NZ52319</t>
  </si>
  <si>
    <t>Geologist III</t>
  </si>
  <si>
    <t>206964.2322_x0002_</t>
  </si>
  <si>
    <t>Ronald Riley</t>
  </si>
  <si>
    <t>NZ81069</t>
  </si>
  <si>
    <t>1607891.8752_x0002_</t>
  </si>
  <si>
    <t>John Snyder</t>
  </si>
  <si>
    <t>NZ39963</t>
  </si>
  <si>
    <t>80368.812574_x0002_</t>
  </si>
  <si>
    <t>Dorothy Reed</t>
  </si>
  <si>
    <t>NZ63480</t>
  </si>
  <si>
    <t>228001.872735_x0002_</t>
  </si>
  <si>
    <t>Jeffrey Gardner</t>
  </si>
  <si>
    <t>NZ39713</t>
  </si>
  <si>
    <t>1109608.7859_x0002_</t>
  </si>
  <si>
    <t>Samuel Cunningham</t>
  </si>
  <si>
    <t>NZ91174</t>
  </si>
  <si>
    <t>147522.020148_x0002_</t>
  </si>
  <si>
    <t>Ernest Fernandez</t>
  </si>
  <si>
    <t>NZ78396</t>
  </si>
  <si>
    <t>1233484.261776_x0002_</t>
  </si>
  <si>
    <t>Victor Ellis</t>
  </si>
  <si>
    <t>NZ99904</t>
  </si>
  <si>
    <t>1053001.482948_x0002_</t>
  </si>
  <si>
    <t>Jonathan Nelson</t>
  </si>
  <si>
    <t>NZ57043</t>
  </si>
  <si>
    <t>Account Executive</t>
  </si>
  <si>
    <t>297694.656_x0002_</t>
  </si>
  <si>
    <t>Tina Franklin</t>
  </si>
  <si>
    <t>NZ58620</t>
  </si>
  <si>
    <t>828226.5224_x0002_</t>
  </si>
  <si>
    <t>Carol Gonzalez</t>
  </si>
  <si>
    <t>NZ72516</t>
  </si>
  <si>
    <t>281401.575_x0002_</t>
  </si>
  <si>
    <t>Emily Sullivan</t>
  </si>
  <si>
    <t>NZ62445</t>
  </si>
  <si>
    <t>1292973.235632_x0002_</t>
  </si>
  <si>
    <t>Stephen Daniels</t>
  </si>
  <si>
    <t>NZ98982</t>
  </si>
  <si>
    <t>229651.61184_x0002_</t>
  </si>
  <si>
    <t>Jesse Wright</t>
  </si>
  <si>
    <t>NZ66679</t>
  </si>
  <si>
    <t>1397639.792784_x0002_</t>
  </si>
  <si>
    <t>Helen Bradley</t>
  </si>
  <si>
    <t>NZ44382</t>
  </si>
  <si>
    <t>99007.560277_x0002_</t>
  </si>
  <si>
    <t>Ruby Griffin</t>
  </si>
  <si>
    <t>NZ70133</t>
  </si>
  <si>
    <t>198995.4288_x0002_</t>
  </si>
  <si>
    <t>NZ16937</t>
  </si>
  <si>
    <t>1347664.84425_x0002_</t>
  </si>
  <si>
    <t>Ryan Young</t>
  </si>
  <si>
    <t>NZ43476</t>
  </si>
  <si>
    <t>481184.562586_x0002_</t>
  </si>
  <si>
    <t>George Reid</t>
  </si>
  <si>
    <t>NZ56175</t>
  </si>
  <si>
    <t>521357.752248_x0002_</t>
  </si>
  <si>
    <t>Maria King</t>
  </si>
  <si>
    <t>NZ66158</t>
  </si>
  <si>
    <t>175550.1696_x0002_</t>
  </si>
  <si>
    <t>Eric Taylor</t>
  </si>
  <si>
    <t>NZ51633</t>
  </si>
  <si>
    <t>339973.410276_x0002_</t>
  </si>
  <si>
    <t>Amy Powell</t>
  </si>
  <si>
    <t>NZ38702</t>
  </si>
  <si>
    <t>605550.518272_x0002_</t>
  </si>
  <si>
    <t>Larry Phillips</t>
  </si>
  <si>
    <t>NZ56058</t>
  </si>
  <si>
    <t>64712.427066_x0002_</t>
  </si>
  <si>
    <t>Jose Walker</t>
  </si>
  <si>
    <t>NZ45804</t>
  </si>
  <si>
    <t>280994.88048_x0002_</t>
  </si>
  <si>
    <t>Joe Garcia</t>
  </si>
  <si>
    <t>NZ88761</t>
  </si>
  <si>
    <t>277273.3992_x0002_</t>
  </si>
  <si>
    <t>Anthony Green</t>
  </si>
  <si>
    <t>NZ86154</t>
  </si>
  <si>
    <t>856873.58848_x0002_</t>
  </si>
  <si>
    <t>Jeremy Woods</t>
  </si>
  <si>
    <t>NZ16622</t>
  </si>
  <si>
    <t>408152.380812_x0002_</t>
  </si>
  <si>
    <t>Raymond Willis</t>
  </si>
  <si>
    <t>NZ24899</t>
  </si>
  <si>
    <t>48551.96832_x0002_</t>
  </si>
  <si>
    <t>Jesse White</t>
  </si>
  <si>
    <t>NZ50848</t>
  </si>
  <si>
    <t>1393358.9922_x0002_</t>
  </si>
  <si>
    <t>Joshua Clark</t>
  </si>
  <si>
    <t>NZ56317</t>
  </si>
  <si>
    <t>1065811.1322_x0002_</t>
  </si>
  <si>
    <t>Betty Meyer</t>
  </si>
  <si>
    <t>NZ77616</t>
  </si>
  <si>
    <t>432454.76737_x0002_</t>
  </si>
  <si>
    <t>Katherine Reynolds</t>
  </si>
  <si>
    <t>NZ81954</t>
  </si>
  <si>
    <t>439854.5592_x0002_</t>
  </si>
  <si>
    <t>Earl Kennedy</t>
  </si>
  <si>
    <t>NZ43465</t>
  </si>
  <si>
    <t>1895319.072768_x0002_</t>
  </si>
  <si>
    <t>Jesse Garrett</t>
  </si>
  <si>
    <t>NZ51890</t>
  </si>
  <si>
    <t>553397.322816_x0002_</t>
  </si>
  <si>
    <t>Richard Sanchez</t>
  </si>
  <si>
    <t>NZ89708</t>
  </si>
  <si>
    <t>435820.8496_x0002_</t>
  </si>
  <si>
    <t>Jonathan Weaver</t>
  </si>
  <si>
    <t>NZ56044</t>
  </si>
  <si>
    <t>447804.619695_x0002_</t>
  </si>
  <si>
    <t>Angela Alvarez</t>
  </si>
  <si>
    <t>NZ82997</t>
  </si>
  <si>
    <t>981482.258925_x0002_</t>
  </si>
  <si>
    <t>Richard Gomez</t>
  </si>
  <si>
    <t>NZ70757</t>
  </si>
  <si>
    <t>VP Quality Control</t>
  </si>
  <si>
    <t>44044.2936_x0002_</t>
  </si>
  <si>
    <t>Sandra Schmidt</t>
  </si>
  <si>
    <t>NZ19165</t>
  </si>
  <si>
    <t>1325711.675648_x0002_</t>
  </si>
  <si>
    <t>Samuel Ramirez</t>
  </si>
  <si>
    <t>NZ24180</t>
  </si>
  <si>
    <t>322763.9856_x0002_</t>
  </si>
  <si>
    <t>Patrick Thomas</t>
  </si>
  <si>
    <t>NZ32618</t>
  </si>
  <si>
    <t>410491.1205_x0002_</t>
  </si>
  <si>
    <t>Roy Cunningham</t>
  </si>
  <si>
    <t>NZ82705</t>
  </si>
  <si>
    <t>342138.313125_x0002_</t>
  </si>
  <si>
    <t>Kathleen Riley</t>
  </si>
  <si>
    <t>NZ45633</t>
  </si>
  <si>
    <t>163980.21024_x0002_</t>
  </si>
  <si>
    <t>Joyce Stevens</t>
  </si>
  <si>
    <t>NZ73526</t>
  </si>
  <si>
    <t>243863.036928_x0002_</t>
  </si>
  <si>
    <t>Marilyn Flores</t>
  </si>
  <si>
    <t>NZ16745</t>
  </si>
  <si>
    <t>992941.982018_x0002_</t>
  </si>
  <si>
    <t>Patricia Stewart</t>
  </si>
  <si>
    <t>NZ81707</t>
  </si>
  <si>
    <t>1963838.875557_x0002_</t>
  </si>
  <si>
    <t>Helen Pierce</t>
  </si>
  <si>
    <t>NZ47860</t>
  </si>
  <si>
    <t>354828.55414_x0002_</t>
  </si>
  <si>
    <t>William Wagner</t>
  </si>
  <si>
    <t>NZ52506</t>
  </si>
  <si>
    <t>459302.33888_x0002_</t>
  </si>
  <si>
    <t>Jesse Hughes</t>
  </si>
  <si>
    <t>NZ72150</t>
  </si>
  <si>
    <t>654671.2032_x0002_</t>
  </si>
  <si>
    <t>Matthew Ross</t>
  </si>
  <si>
    <t>NZ70877</t>
  </si>
  <si>
    <t>Abuja</t>
  </si>
  <si>
    <t>2066780.567528_x0002_</t>
  </si>
  <si>
    <t>Patrick Stone</t>
  </si>
  <si>
    <t>NZ36951</t>
  </si>
  <si>
    <t>191858.0175_x0002_</t>
  </si>
  <si>
    <t>Billy Hall</t>
  </si>
  <si>
    <t>NZ58356</t>
  </si>
  <si>
    <t>315547.37676_x0002_</t>
  </si>
  <si>
    <t>Ralph Parker</t>
  </si>
  <si>
    <t>NZ21608</t>
  </si>
  <si>
    <t>226137.94_x0002_</t>
  </si>
  <si>
    <t>Elizabeth Adams</t>
  </si>
  <si>
    <t>NZ57619</t>
  </si>
  <si>
    <t>873786.281225_x0002_</t>
  </si>
  <si>
    <t>Michael Carroll</t>
  </si>
  <si>
    <t>NZ53190</t>
  </si>
  <si>
    <t>1485828.636672_x0002_</t>
  </si>
  <si>
    <t>Raymond Mills</t>
  </si>
  <si>
    <t>NZ81046</t>
  </si>
  <si>
    <t>1619706.117888_x0002_</t>
  </si>
  <si>
    <t>Victor Moreno</t>
  </si>
  <si>
    <t>NZ91353</t>
  </si>
  <si>
    <t>373578.970512_x0002_</t>
  </si>
  <si>
    <t>Keith Wright</t>
  </si>
  <si>
    <t>NZ82699</t>
  </si>
  <si>
    <t>2150327.79_x0002_</t>
  </si>
  <si>
    <t>Daniel Martin</t>
  </si>
  <si>
    <t>NZ72590</t>
  </si>
  <si>
    <t>433119.984375_x0002_</t>
  </si>
  <si>
    <t>Dennis Long</t>
  </si>
  <si>
    <t>NZ58718</t>
  </si>
  <si>
    <t>364000.718592_x0002_</t>
  </si>
  <si>
    <t>Walter Stanley</t>
  </si>
  <si>
    <t>NZ59872</t>
  </si>
  <si>
    <t>420132.51072_x0002_</t>
  </si>
  <si>
    <t>Juan Rose</t>
  </si>
  <si>
    <t>NZ62657</t>
  </si>
  <si>
    <t>1619690.629248_x0002_</t>
  </si>
  <si>
    <t>Shawn Knight</t>
  </si>
  <si>
    <t>NZ96983</t>
  </si>
  <si>
    <t>723632.37492_x0002_</t>
  </si>
  <si>
    <t>Sharon Wilson</t>
  </si>
  <si>
    <t>NZ71795</t>
  </si>
  <si>
    <t>3667387.277664_x0002_</t>
  </si>
  <si>
    <t>John Frazier</t>
  </si>
  <si>
    <t>NZ77657</t>
  </si>
  <si>
    <t>Senior Sales Associate</t>
  </si>
  <si>
    <t>1201314.9456_x0002_</t>
  </si>
  <si>
    <t>John Spencer</t>
  </si>
  <si>
    <t>NZ35211</t>
  </si>
  <si>
    <t>1485080.777712_x0002_</t>
  </si>
  <si>
    <t>Eugene Kelly</t>
  </si>
  <si>
    <t>NZ96083</t>
  </si>
  <si>
    <t>367026.66834_x0002_</t>
  </si>
  <si>
    <t>Ruby Robinson</t>
  </si>
  <si>
    <t>NZ76683</t>
  </si>
  <si>
    <t>917838.784863_x0002_</t>
  </si>
  <si>
    <t>Brandon Daniels</t>
  </si>
  <si>
    <t>NZ79704</t>
  </si>
  <si>
    <t>412699.064904_x0002_</t>
  </si>
  <si>
    <t>Ernest Reynolds</t>
  </si>
  <si>
    <t>NZ15294</t>
  </si>
  <si>
    <t>929108.735632_x0002_</t>
  </si>
  <si>
    <t>Gloria Gibson</t>
  </si>
  <si>
    <t>NZ63836</t>
  </si>
  <si>
    <t>2195313.278409_x0002_</t>
  </si>
  <si>
    <t>Arthur Snyder</t>
  </si>
  <si>
    <t>NZ29653</t>
  </si>
  <si>
    <t>307164.552408_x0002_</t>
  </si>
  <si>
    <t>Kathy Allen</t>
  </si>
  <si>
    <t>NZ72001</t>
  </si>
  <si>
    <t>278287.04393_x0002_</t>
  </si>
  <si>
    <t>Robert Parker</t>
  </si>
  <si>
    <t>NZ89040</t>
  </si>
  <si>
    <t>93661.6252_x0002_</t>
  </si>
  <si>
    <t>Paul Simmons</t>
  </si>
  <si>
    <t>NZ57163</t>
  </si>
  <si>
    <t>673491.823004_x0002_</t>
  </si>
  <si>
    <t>Michael Alexander</t>
  </si>
  <si>
    <t>NZ49684</t>
  </si>
  <si>
    <t>155881.1056_x0002_</t>
  </si>
  <si>
    <t>Phillip Kennedy</t>
  </si>
  <si>
    <t>NZ36436</t>
  </si>
  <si>
    <t>329191.591104_x0002_</t>
  </si>
  <si>
    <t>Antonio Ruiz</t>
  </si>
  <si>
    <t>NZ96496</t>
  </si>
  <si>
    <t>1229634.117712_x0002_</t>
  </si>
  <si>
    <t>Beverly Sullivan</t>
  </si>
  <si>
    <t>NZ41393</t>
  </si>
  <si>
    <t>3890598.08458_x0002_</t>
  </si>
  <si>
    <t>Ronald Reed</t>
  </si>
  <si>
    <t>NZ92647</t>
  </si>
  <si>
    <t>189392.618844_x0002_</t>
  </si>
  <si>
    <t>Shawn Simmons</t>
  </si>
  <si>
    <t>NZ49190</t>
  </si>
  <si>
    <t>1141059.618_x0002_</t>
  </si>
  <si>
    <t>Jose Thomas</t>
  </si>
  <si>
    <t>NZ15747</t>
  </si>
  <si>
    <t>550849.92_x0002_</t>
  </si>
  <si>
    <t>Jennifer Bennett</t>
  </si>
  <si>
    <t>NZ84566</t>
  </si>
  <si>
    <t>94983.709248_x0002_</t>
  </si>
  <si>
    <t>Annie Washington</t>
  </si>
  <si>
    <t>NZ82494</t>
  </si>
  <si>
    <t>881345.760012_x0002_</t>
  </si>
  <si>
    <t>Harold Williams</t>
  </si>
  <si>
    <t>NZ57498</t>
  </si>
  <si>
    <t>318996.716993_x0002_</t>
  </si>
  <si>
    <t>Harold Wood</t>
  </si>
  <si>
    <t>NZ58811</t>
  </si>
  <si>
    <t>391066.1352_x0002_</t>
  </si>
  <si>
    <t>Frances Austin</t>
  </si>
  <si>
    <t>NZ90414</t>
  </si>
  <si>
    <t>281503.38888_x0002_</t>
  </si>
  <si>
    <t>Catherine Weaver</t>
  </si>
  <si>
    <t>NZ17683</t>
  </si>
  <si>
    <t>153198.483438_x0002_</t>
  </si>
  <si>
    <t>Stephanie Lopez</t>
  </si>
  <si>
    <t>NZ65960</t>
  </si>
  <si>
    <t>1788480.14904_x0002_</t>
  </si>
  <si>
    <t>Terry Gibson</t>
  </si>
  <si>
    <t>NZ15036</t>
  </si>
  <si>
    <t>656176.232712_x0002_</t>
  </si>
  <si>
    <t>Lawrence Rice</t>
  </si>
  <si>
    <t>NZ90735</t>
  </si>
  <si>
    <t>1087915.486924_x0002_</t>
  </si>
  <si>
    <t>Steve Grant</t>
  </si>
  <si>
    <t>NZ39658</t>
  </si>
  <si>
    <t>1169129.700032_x0002_</t>
  </si>
  <si>
    <t>Douglas Olson</t>
  </si>
  <si>
    <t>NZ37028</t>
  </si>
  <si>
    <t>484137.84375_x0002_</t>
  </si>
  <si>
    <t>Kathleen Carpenter</t>
  </si>
  <si>
    <t>NZ93355</t>
  </si>
  <si>
    <t>934240.451928_x0002_</t>
  </si>
  <si>
    <t>Matthew Marshall</t>
  </si>
  <si>
    <t>NZ16961</t>
  </si>
  <si>
    <t>1090941.38496_x0002_</t>
  </si>
  <si>
    <t>Christina Crawford</t>
  </si>
  <si>
    <t>NZ24103</t>
  </si>
  <si>
    <t>154460.69982_x0002_</t>
  </si>
  <si>
    <t>Anthony King</t>
  </si>
  <si>
    <t>NZ91417</t>
  </si>
  <si>
    <t>199916.455428_x0002_</t>
  </si>
  <si>
    <t>Jesse Martinez</t>
  </si>
  <si>
    <t>NZ31444</t>
  </si>
  <si>
    <t>656009.473509_x0002_</t>
  </si>
  <si>
    <t>Brandon Rose</t>
  </si>
  <si>
    <t>Account Representative II</t>
  </si>
  <si>
    <t>991058.21712_x0002_</t>
  </si>
  <si>
    <t>Diane Clark</t>
  </si>
  <si>
    <t>NZ42415</t>
  </si>
  <si>
    <t>380570.295_x0002_</t>
  </si>
  <si>
    <t>Robert Thomas</t>
  </si>
  <si>
    <t>NZ19405</t>
  </si>
  <si>
    <t>37712.0448_x0002_</t>
  </si>
  <si>
    <t>Kimberly Austin</t>
  </si>
  <si>
    <t>NZ84197</t>
  </si>
  <si>
    <t>491522.7629_x0002_</t>
  </si>
  <si>
    <t>Lillian Moore</t>
  </si>
  <si>
    <t>NZ97314</t>
  </si>
  <si>
    <t>589372.988967_x0002_</t>
  </si>
  <si>
    <t>Sarah Porter</t>
  </si>
  <si>
    <t>NZ31020</t>
  </si>
  <si>
    <t>337430.3647_x0002_</t>
  </si>
  <si>
    <t>Amy Mills</t>
  </si>
  <si>
    <t>NZ20489</t>
  </si>
  <si>
    <t>240865.25958_x0002_</t>
  </si>
  <si>
    <t>Jerry Hudson</t>
  </si>
  <si>
    <t>NZ66583</t>
  </si>
  <si>
    <t>276501.04944_x0002_</t>
  </si>
  <si>
    <t>Arthur Hanson</t>
  </si>
  <si>
    <t>NZ78943</t>
  </si>
  <si>
    <t>635126.82471_x0002_</t>
  </si>
  <si>
    <t>Ernest Gutierrez</t>
  </si>
  <si>
    <t>NZ48525</t>
  </si>
  <si>
    <t>2847399.631648_x0002_</t>
  </si>
  <si>
    <t>Arthur Hicks</t>
  </si>
  <si>
    <t>NZ90197</t>
  </si>
  <si>
    <t>94268.589337_x0002_</t>
  </si>
  <si>
    <t>Scott Lawrence</t>
  </si>
  <si>
    <t>NZ79699</t>
  </si>
  <si>
    <t>1378832.699944_x0002_</t>
  </si>
  <si>
    <t>Douglas Gonzalez</t>
  </si>
  <si>
    <t>NZ53485</t>
  </si>
  <si>
    <t>203854.7628_x0002_</t>
  </si>
  <si>
    <t>Heather Day</t>
  </si>
  <si>
    <t>NZ93719</t>
  </si>
  <si>
    <t>687505.093925_x0002_</t>
  </si>
  <si>
    <t>Kevin Davis</t>
  </si>
  <si>
    <t>NZ69382</t>
  </si>
  <si>
    <t>532977.582852_x0002_</t>
  </si>
  <si>
    <t>Michael Cunningham</t>
  </si>
  <si>
    <t>NZ52986</t>
  </si>
  <si>
    <t>530390.606361_x0002_</t>
  </si>
  <si>
    <t>Lawrence Morgan</t>
  </si>
  <si>
    <t>NZ62018</t>
  </si>
  <si>
    <t>1795181.910192_x0002_</t>
  </si>
  <si>
    <t>Harry Ward</t>
  </si>
  <si>
    <t>NZ50748</t>
  </si>
  <si>
    <t>152857.32_x0002_</t>
  </si>
  <si>
    <t>Ann Spencer</t>
  </si>
  <si>
    <t>NZ92575</t>
  </si>
  <si>
    <t>183434.4846_x0002_</t>
  </si>
  <si>
    <t>Willie Henry</t>
  </si>
  <si>
    <t>NZ75987</t>
  </si>
  <si>
    <t>871636.9472_x0002_</t>
  </si>
  <si>
    <t>Douglas Gomez</t>
  </si>
  <si>
    <t>NZ94518</t>
  </si>
  <si>
    <t>590851.317675_x0002_</t>
  </si>
  <si>
    <t>Kevin Schmidt</t>
  </si>
  <si>
    <t>NZ26448</t>
  </si>
  <si>
    <t>Geological Engineer</t>
  </si>
  <si>
    <t>842029.374648_x0002_</t>
  </si>
  <si>
    <t>Douglas Freeman</t>
  </si>
  <si>
    <t>NZ77446</t>
  </si>
  <si>
    <t>185097.7656_x0002_</t>
  </si>
  <si>
    <t>Kimberly Schmidt</t>
  </si>
  <si>
    <t>NZ70570</t>
  </si>
  <si>
    <t>1838374.29846_x0002_</t>
  </si>
  <si>
    <t>Ronald Gutierrez</t>
  </si>
  <si>
    <t>NZ96324</t>
  </si>
  <si>
    <t>635381.896448_x0002_</t>
  </si>
  <si>
    <t>Howard Hill</t>
  </si>
  <si>
    <t>NZ50034</t>
  </si>
  <si>
    <t>354030.899264_x0002_</t>
  </si>
  <si>
    <t>Samuel Harvey</t>
  </si>
  <si>
    <t>NZ16827</t>
  </si>
  <si>
    <t>251496.87255_x0002_</t>
  </si>
  <si>
    <t>Ronald Fisher</t>
  </si>
  <si>
    <t>NZ32064</t>
  </si>
  <si>
    <t>815830.63353_x0002_</t>
  </si>
  <si>
    <t>Evelyn Gilbert</t>
  </si>
  <si>
    <t>NZ37063</t>
  </si>
  <si>
    <t>141515.998092_x0002_</t>
  </si>
  <si>
    <t>Harry Fields</t>
  </si>
  <si>
    <t>NZ59364</t>
  </si>
  <si>
    <t>Media Manager II</t>
  </si>
  <si>
    <t>590910.2288_x0002_</t>
  </si>
  <si>
    <t>Jacqueline Thompson</t>
  </si>
  <si>
    <t>NZ65893</t>
  </si>
  <si>
    <t>484750.895625_x0002_</t>
  </si>
  <si>
    <t>Fred Welch</t>
  </si>
  <si>
    <t>NZ70227</t>
  </si>
  <si>
    <t>606505.38495_x0002_</t>
  </si>
  <si>
    <t>George Johnston</t>
  </si>
  <si>
    <t>NZ80050</t>
  </si>
  <si>
    <t>Assistant Media Planner</t>
  </si>
  <si>
    <t>372282.660288_x0002_</t>
  </si>
  <si>
    <t>Eugene Brooks</t>
  </si>
  <si>
    <t>NZ86054</t>
  </si>
  <si>
    <t>457214.443_x0002_</t>
  </si>
  <si>
    <t>Bonnie Stone</t>
  </si>
  <si>
    <t>NZ51774</t>
  </si>
  <si>
    <t>328323.971976_x0002_</t>
  </si>
  <si>
    <t>Lawrence Ferguson</t>
  </si>
  <si>
    <t>NZ20637</t>
  </si>
  <si>
    <t>1701548.215068_x0002_</t>
  </si>
  <si>
    <t>Carlos Wilson</t>
  </si>
  <si>
    <t>NZ12811</t>
  </si>
  <si>
    <t>1112405.110344_x0002_</t>
  </si>
  <si>
    <t>Linda Fisher</t>
  </si>
  <si>
    <t>NZ64752</t>
  </si>
  <si>
    <t>569217.375_x0002_</t>
  </si>
  <si>
    <t>Gregory Rivera</t>
  </si>
  <si>
    <t>NZ54844</t>
  </si>
  <si>
    <t>148572.30348_x0002_</t>
  </si>
  <si>
    <t>Larry Weaver</t>
  </si>
  <si>
    <t>NZ16110</t>
  </si>
  <si>
    <t>930896.890625_x0002_</t>
  </si>
  <si>
    <t>Gregory Hill</t>
  </si>
  <si>
    <t>NZ54963</t>
  </si>
  <si>
    <t>442236.128488_x0002_</t>
  </si>
  <si>
    <t>Jacqueline Hughes</t>
  </si>
  <si>
    <t>NZ15581</t>
  </si>
  <si>
    <t>1211126.423528_x0002_</t>
  </si>
  <si>
    <t>Christina Hunt</t>
  </si>
  <si>
    <t>NZ50588</t>
  </si>
  <si>
    <t>105557.7256_x0002_</t>
  </si>
  <si>
    <t>Nancy Morris</t>
  </si>
  <si>
    <t>NZ32126</t>
  </si>
  <si>
    <t>133076.74296_x0002_</t>
  </si>
  <si>
    <t>Mildred Hanson</t>
  </si>
  <si>
    <t>NZ88473</t>
  </si>
  <si>
    <t>319805.84736_x0002_</t>
  </si>
  <si>
    <t>Craig Lee</t>
  </si>
  <si>
    <t>NZ32603</t>
  </si>
  <si>
    <t>137423.9744_x0002_</t>
  </si>
  <si>
    <t>Alan Kennedy</t>
  </si>
  <si>
    <t>NZ32945</t>
  </si>
  <si>
    <t>177146.436896_x0002_</t>
  </si>
  <si>
    <t>Norma Perez</t>
  </si>
  <si>
    <t>NZ47332</t>
  </si>
  <si>
    <t>893388.785364_x0002_</t>
  </si>
  <si>
    <t>Wayne Baker</t>
  </si>
  <si>
    <t>NZ21667</t>
  </si>
  <si>
    <t>565070.6025_x0002_</t>
  </si>
  <si>
    <t>Fred Schmidt</t>
  </si>
  <si>
    <t>NZ71190</t>
  </si>
  <si>
    <t>201446.595_x0002_</t>
  </si>
  <si>
    <t>Alan Wallace</t>
  </si>
  <si>
    <t>NZ17053</t>
  </si>
  <si>
    <t>359098.5384_x0002_</t>
  </si>
  <si>
    <t>Jessica Moreno</t>
  </si>
  <si>
    <t>NZ71301</t>
  </si>
  <si>
    <t>2258828.403255_x0002_</t>
  </si>
  <si>
    <t>Timothy Fields</t>
  </si>
  <si>
    <t>NZ33337</t>
  </si>
  <si>
    <t>234545.716875_x0002_</t>
  </si>
  <si>
    <t>George Murray</t>
  </si>
  <si>
    <t>NZ23104</t>
  </si>
  <si>
    <t>87689.129088_x0002_</t>
  </si>
  <si>
    <t>Roy Lane</t>
  </si>
  <si>
    <t>NZ15455</t>
  </si>
  <si>
    <t>Electrical Engineer</t>
  </si>
  <si>
    <t>434681.424112_x0002_</t>
  </si>
  <si>
    <t>Jacqueline Martin</t>
  </si>
  <si>
    <t>NZ46745</t>
  </si>
  <si>
    <t>76925.992_x0002_</t>
  </si>
  <si>
    <t>Jonathan Morris</t>
  </si>
  <si>
    <t>NZ13491</t>
  </si>
  <si>
    <t>490931.676571_x0002_</t>
  </si>
  <si>
    <t>Julie Wheeler</t>
  </si>
  <si>
    <t>NZ59380</t>
  </si>
  <si>
    <t>Ruby Wallace</t>
  </si>
  <si>
    <t>NZ89715</t>
  </si>
  <si>
    <t>287770.64976_x0002_</t>
  </si>
  <si>
    <t>Brandon Roberts</t>
  </si>
  <si>
    <t>NZ79266</t>
  </si>
  <si>
    <t>99957.673325_x0002_</t>
  </si>
  <si>
    <t>Scott Mitchell</t>
  </si>
  <si>
    <t>NZ23354</t>
  </si>
  <si>
    <t>1333557.63819_x0002_</t>
  </si>
  <si>
    <t>Larry Arnold</t>
  </si>
  <si>
    <t>NZ25922</t>
  </si>
  <si>
    <t>950337.244452_x0002_</t>
  </si>
  <si>
    <t>Eugene Boyd</t>
  </si>
  <si>
    <t>NZ51353</t>
  </si>
  <si>
    <t>2211018.053175_x0002_</t>
  </si>
  <si>
    <t>Samuel Nichols</t>
  </si>
  <si>
    <t>NZ13486</t>
  </si>
  <si>
    <t>2061726.77376_x0002_</t>
  </si>
  <si>
    <t>Ralph Burns</t>
  </si>
  <si>
    <t>NZ94008</t>
  </si>
  <si>
    <t>1388245.063128_x0002_</t>
  </si>
  <si>
    <t>Eugene Oliver</t>
  </si>
  <si>
    <t>NZ57483</t>
  </si>
  <si>
    <t>Chief Design Engineer</t>
  </si>
  <si>
    <t>208376.057175_x0002_</t>
  </si>
  <si>
    <t>NZ28563</t>
  </si>
  <si>
    <t>922185.417774_x0002_</t>
  </si>
  <si>
    <t>Thomas Robertson</t>
  </si>
  <si>
    <t>NZ48166</t>
  </si>
  <si>
    <t>407298.358928_x0002_</t>
  </si>
  <si>
    <t>Daniel Fields</t>
  </si>
  <si>
    <t>NZ77494</t>
  </si>
  <si>
    <t>1114277.6365_x0002_</t>
  </si>
  <si>
    <t>Jimmy Harper</t>
  </si>
  <si>
    <t>NZ99522</t>
  </si>
  <si>
    <t>942512.2609_x0002_</t>
  </si>
  <si>
    <t>Sarah Burke</t>
  </si>
  <si>
    <t>NZ20899</t>
  </si>
  <si>
    <t>876651.006816_x0002_</t>
  </si>
  <si>
    <t>Paula King</t>
  </si>
  <si>
    <t>NZ21388</t>
  </si>
  <si>
    <t>2704170.354552_x0002_</t>
  </si>
  <si>
    <t>James Grant</t>
  </si>
  <si>
    <t>108528.9101_x0002_</t>
  </si>
  <si>
    <t>Harry Martin</t>
  </si>
  <si>
    <t>NZ15955</t>
  </si>
  <si>
    <t>984045.53888_x0002_</t>
  </si>
  <si>
    <t>Clarence Matthews</t>
  </si>
  <si>
    <t>NZ68013</t>
  </si>
  <si>
    <t>149507.527275_x0002_</t>
  </si>
  <si>
    <t>Lillian Fisher</t>
  </si>
  <si>
    <t>NZ16812</t>
  </si>
  <si>
    <t>793170.716208_x0002_</t>
  </si>
  <si>
    <t>Jesse George</t>
  </si>
  <si>
    <t>NZ68679</t>
  </si>
  <si>
    <t>484219.57045_x0002_</t>
  </si>
  <si>
    <t>Harry Oliver</t>
  </si>
  <si>
    <t>NZ78162</t>
  </si>
  <si>
    <t>684283.253976_x0002_</t>
  </si>
  <si>
    <t>Jacqueline Boyd</t>
  </si>
  <si>
    <t>NZ94962</t>
  </si>
  <si>
    <t>1017631.6578_x0002_</t>
  </si>
  <si>
    <t>Samuel Anderson</t>
  </si>
  <si>
    <t>NZ88769</t>
  </si>
  <si>
    <t>274935.740625_x0002_</t>
  </si>
  <si>
    <t>Kathleen Bradley</t>
  </si>
  <si>
    <t>NZ68824</t>
  </si>
  <si>
    <t>205810.176792_x0002_</t>
  </si>
  <si>
    <t>Evelyn Ramirez</t>
  </si>
  <si>
    <t>NZ20560</t>
  </si>
  <si>
    <t>1547427.105_x0002_</t>
  </si>
  <si>
    <t>Daniel Stewart</t>
  </si>
  <si>
    <t>NZ16141</t>
  </si>
  <si>
    <t>33299.914752_x0002_</t>
  </si>
  <si>
    <t>Marie Medina</t>
  </si>
  <si>
    <t>NZ29174</t>
  </si>
  <si>
    <t>Legal Assistant</t>
  </si>
  <si>
    <t>39921.31845_x0002_</t>
  </si>
  <si>
    <t>Janice Gray</t>
  </si>
  <si>
    <t>NZ41219</t>
  </si>
  <si>
    <t>294751.52704_x0002_</t>
  </si>
  <si>
    <t>Todd Sims</t>
  </si>
  <si>
    <t>NZ55634</t>
  </si>
  <si>
    <t>483549.191496_x0002_</t>
  </si>
  <si>
    <t>Irene Bell</t>
  </si>
  <si>
    <t>NZ35926</t>
  </si>
  <si>
    <t>2856010.5_x0002_</t>
  </si>
  <si>
    <t>Daniel Crawford</t>
  </si>
  <si>
    <t>NZ76287</t>
  </si>
  <si>
    <t>119123.35308_x0002_</t>
  </si>
  <si>
    <t>Joyce Smith</t>
  </si>
  <si>
    <t>NZ77048</t>
  </si>
  <si>
    <t>701987.985216_x0002_</t>
  </si>
  <si>
    <t>Annie Morrison</t>
  </si>
  <si>
    <t>NZ56930</t>
  </si>
  <si>
    <t>774807.1166_x0002_</t>
  </si>
  <si>
    <t>NZ71913</t>
  </si>
  <si>
    <t>346860.2592_x0002_</t>
  </si>
  <si>
    <t>Walter Matthews</t>
  </si>
  <si>
    <t>NZ33238</t>
  </si>
  <si>
    <t>780674.580504_x0002_</t>
  </si>
  <si>
    <t>Joshua Porter</t>
  </si>
  <si>
    <t>NZ93187</t>
  </si>
  <si>
    <t>97133.47875_x0002_</t>
  </si>
  <si>
    <t>Billy Oliver</t>
  </si>
  <si>
    <t>NZ29277</t>
  </si>
  <si>
    <t>292403.23638_x0002_</t>
  </si>
  <si>
    <t>Kenneth Hart</t>
  </si>
  <si>
    <t>NZ52032</t>
  </si>
  <si>
    <t>170188.9862_x0002_</t>
  </si>
  <si>
    <t>Brian Ramos</t>
  </si>
  <si>
    <t>NZ17798</t>
  </si>
  <si>
    <t>478878.830848_x0002_</t>
  </si>
  <si>
    <t>Judith Tucker</t>
  </si>
  <si>
    <t>NZ37613</t>
  </si>
  <si>
    <t>594917.1405_x0002_</t>
  </si>
  <si>
    <t>Craig Young</t>
  </si>
  <si>
    <t>NZ90967</t>
  </si>
  <si>
    <t>38471.75514_x0002_</t>
  </si>
  <si>
    <t>Janice Foster</t>
  </si>
  <si>
    <t>NZ84868</t>
  </si>
  <si>
    <t>2446251.572376_x0002_</t>
  </si>
  <si>
    <t>Jack Coleman</t>
  </si>
  <si>
    <t>NZ88698</t>
  </si>
  <si>
    <t>295345.612935_x0002_</t>
  </si>
  <si>
    <t>Kathy Wheeler</t>
  </si>
  <si>
    <t>NZ49213</t>
  </si>
  <si>
    <t>359180.227424_x0002_</t>
  </si>
  <si>
    <t>Joseph Kennedy</t>
  </si>
  <si>
    <t>NZ76215</t>
  </si>
  <si>
    <t>106097.8688_x0002_</t>
  </si>
  <si>
    <t>Peter Weaver</t>
  </si>
  <si>
    <t>NZ30786</t>
  </si>
  <si>
    <t>1559547.3582_x0002_</t>
  </si>
  <si>
    <t>Antonio Ferguson</t>
  </si>
  <si>
    <t>NZ28379</t>
  </si>
  <si>
    <t>1252407.5712_x0002_</t>
  </si>
  <si>
    <t>Larry Russell</t>
  </si>
  <si>
    <t>NZ70765</t>
  </si>
  <si>
    <t>Johnny Duncan</t>
  </si>
  <si>
    <t>NZ50507</t>
  </si>
  <si>
    <t>405245.568_x0002_</t>
  </si>
  <si>
    <t>Jeffrey Carroll</t>
  </si>
  <si>
    <t>NZ28345</t>
  </si>
  <si>
    <t>467665.089641_x0002_</t>
  </si>
  <si>
    <t>Carlos Myers</t>
  </si>
  <si>
    <t>NZ44029</t>
  </si>
  <si>
    <t>930137.400192_x0002_</t>
  </si>
  <si>
    <t>Jonathan Harrison</t>
  </si>
  <si>
    <t>NZ52634</t>
  </si>
  <si>
    <t>921893.168328_x0002_</t>
  </si>
  <si>
    <t>Aaron Edwards</t>
  </si>
  <si>
    <t>NZ70721</t>
  </si>
  <si>
    <t>584732.436912_x0002_</t>
  </si>
  <si>
    <t>Andrew Tucker</t>
  </si>
  <si>
    <t>NZ95921</t>
  </si>
  <si>
    <t>604936.993584_x0002_</t>
  </si>
  <si>
    <t>Jonathan Mendoza</t>
  </si>
  <si>
    <t>NZ35919</t>
  </si>
  <si>
    <t>1190649.746432_x0002_</t>
  </si>
  <si>
    <t>Michael Perkins</t>
  </si>
  <si>
    <t>NZ60238</t>
  </si>
  <si>
    <t>284288.864832_x0002_</t>
  </si>
  <si>
    <t>Amy Webb</t>
  </si>
  <si>
    <t>NZ46654</t>
  </si>
  <si>
    <t>2248046.72001_x0002_</t>
  </si>
  <si>
    <t>Justin Bryant</t>
  </si>
  <si>
    <t>NZ62435</t>
  </si>
  <si>
    <t>1484654.39227_x0002_</t>
  </si>
  <si>
    <t>Ruth Stone</t>
  </si>
  <si>
    <t>NZ84180</t>
  </si>
  <si>
    <t>2609169.92_x0002_</t>
  </si>
  <si>
    <t>Jeffrey Parker</t>
  </si>
  <si>
    <t>NZ70814</t>
  </si>
  <si>
    <t>104336.326656_x0002_</t>
  </si>
  <si>
    <t>Nicole Sanchez</t>
  </si>
  <si>
    <t>NZ27266</t>
  </si>
  <si>
    <t>496049.8725_x0002_</t>
  </si>
  <si>
    <t>Samuel Young</t>
  </si>
  <si>
    <t>NZ36235</t>
  </si>
  <si>
    <t>603125.129088_x0002_</t>
  </si>
  <si>
    <t>Chris Cox</t>
  </si>
  <si>
    <t>NZ34318</t>
  </si>
  <si>
    <t>1601165.6333_x0002_</t>
  </si>
  <si>
    <t>Jimmy Warren</t>
  </si>
  <si>
    <t>NZ55010</t>
  </si>
  <si>
    <t>68399.88672_x0002_</t>
  </si>
  <si>
    <t>Judith Mason</t>
  </si>
  <si>
    <t>NZ99855</t>
  </si>
  <si>
    <t>68640.032352_x0002_</t>
  </si>
  <si>
    <t>Paul Snyder</t>
  </si>
  <si>
    <t>NZ41835</t>
  </si>
  <si>
    <t>24813.983232_x0002_</t>
  </si>
  <si>
    <t>Walter Griffin</t>
  </si>
  <si>
    <t>NZ95008</t>
  </si>
  <si>
    <t>105527.85_x0002_</t>
  </si>
  <si>
    <t>Jennifer Alvarez</t>
  </si>
  <si>
    <t>NZ76171</t>
  </si>
  <si>
    <t>606032.72_x0002_</t>
  </si>
  <si>
    <t>Rachel Adams</t>
  </si>
  <si>
    <t>NZ67173</t>
  </si>
  <si>
    <t>1012792.29633_x0002_</t>
  </si>
  <si>
    <t>Margaret Dixon</t>
  </si>
  <si>
    <t>NZ72327</t>
  </si>
  <si>
    <t>622135.225152_x0002_</t>
  </si>
  <si>
    <t>Gregory Cunningham</t>
  </si>
  <si>
    <t>NZ64291</t>
  </si>
  <si>
    <t>650421.080314_x0002_</t>
  </si>
  <si>
    <t>Kelly Gonzalez</t>
  </si>
  <si>
    <t>NZ50172</t>
  </si>
  <si>
    <t>295130.1654_x0002_</t>
  </si>
  <si>
    <t>Thomas Jones</t>
  </si>
  <si>
    <t>NZ87267</t>
  </si>
  <si>
    <t>Structural Engineer</t>
  </si>
  <si>
    <t>1013382_x0002_</t>
  </si>
  <si>
    <t>Russell Watson</t>
  </si>
  <si>
    <t>NZ70825</t>
  </si>
  <si>
    <t>81662.323635_x0002_</t>
  </si>
  <si>
    <t>Carlos Hudson</t>
  </si>
  <si>
    <t>NZ81391</t>
  </si>
  <si>
    <t>321400.458046_x0002_</t>
  </si>
  <si>
    <t>Brandon Patterson</t>
  </si>
  <si>
    <t>NZ52334</t>
  </si>
  <si>
    <t>168330.37336_x0002_</t>
  </si>
  <si>
    <t>Anne Weaver</t>
  </si>
  <si>
    <t>NZ31862</t>
  </si>
  <si>
    <t>2134158.43456_x0002_</t>
  </si>
  <si>
    <t>NZ36571</t>
  </si>
  <si>
    <t>367693.547148_x0002_</t>
  </si>
  <si>
    <t>Clarence Burton</t>
  </si>
  <si>
    <t>NZ21309</t>
  </si>
  <si>
    <t>2662747.867432_x0002_</t>
  </si>
  <si>
    <t>Sean Thompson</t>
  </si>
  <si>
    <t>NZ70083</t>
  </si>
  <si>
    <t>74432.02752_x0002_</t>
  </si>
  <si>
    <t>Joseph Arnold</t>
  </si>
  <si>
    <t>NZ86953</t>
  </si>
  <si>
    <t>77019.887168_x0002_</t>
  </si>
  <si>
    <t>Joshua Allen</t>
  </si>
  <si>
    <t>NZ76794</t>
  </si>
  <si>
    <t>313284.24_x0002_</t>
  </si>
  <si>
    <t>Russell Mason</t>
  </si>
  <si>
    <t>NZ25593</t>
  </si>
  <si>
    <t>349048.33416_x0002_</t>
  </si>
  <si>
    <t>Nicholas Meyer</t>
  </si>
  <si>
    <t>NZ52252</t>
  </si>
  <si>
    <t>Jane Hicks</t>
  </si>
  <si>
    <t>NZ36108</t>
  </si>
  <si>
    <t>193003.458459_x0002_</t>
  </si>
  <si>
    <t>Joshua Powell</t>
  </si>
  <si>
    <t>NZ38266</t>
  </si>
  <si>
    <t>1769348.3625_x0002_</t>
  </si>
  <si>
    <t>Brian Robinson</t>
  </si>
  <si>
    <t>NZ81185</t>
  </si>
  <si>
    <t>1051950.52528_x0002_</t>
  </si>
  <si>
    <t>Nicholas Mitchell</t>
  </si>
  <si>
    <t>NZ53269</t>
  </si>
  <si>
    <t>1052777.803968_x0002_</t>
  </si>
  <si>
    <t>Chris Ortiz</t>
  </si>
  <si>
    <t>NZ76385</t>
  </si>
  <si>
    <t>72449.063808_x0002_</t>
  </si>
  <si>
    <t>Nicholas Garrett</t>
  </si>
  <si>
    <t>NZ97275</t>
  </si>
  <si>
    <t>111178.81125_x0002_</t>
  </si>
  <si>
    <t>Billy Hamilton</t>
  </si>
  <si>
    <t>NZ28503</t>
  </si>
  <si>
    <t>110588.521428_x0002_</t>
  </si>
  <si>
    <t>Amy Spencer</t>
  </si>
  <si>
    <t>NZ86966</t>
  </si>
  <si>
    <t>670840.541184_x0002_</t>
  </si>
  <si>
    <t>Laura Dean</t>
  </si>
  <si>
    <t>NZ47625</t>
  </si>
  <si>
    <t>164323.59867_x0002_</t>
  </si>
  <si>
    <t>Gloria Williamson</t>
  </si>
  <si>
    <t>NZ36748</t>
  </si>
  <si>
    <t>39778.775919_x0002_</t>
  </si>
  <si>
    <t>Rebecca Martinez</t>
  </si>
  <si>
    <t>NZ78182</t>
  </si>
  <si>
    <t>748509.9375_x0002_</t>
  </si>
  <si>
    <t>Dennis Day</t>
  </si>
  <si>
    <t>NZ57502</t>
  </si>
  <si>
    <t>204450.828_x0002_</t>
  </si>
  <si>
    <t>Kevin Weaver</t>
  </si>
  <si>
    <t>NZ34060</t>
  </si>
  <si>
    <t>312542.572032_x0002_</t>
  </si>
  <si>
    <t>Carlos Armstrong</t>
  </si>
  <si>
    <t>NZ76903</t>
  </si>
  <si>
    <t>396416.249856_x0002_</t>
  </si>
  <si>
    <t>Virginia Gardner</t>
  </si>
  <si>
    <t>NZ35620</t>
  </si>
  <si>
    <t>319150.194928_x0002_</t>
  </si>
  <si>
    <t>Howard Cox</t>
  </si>
  <si>
    <t>NZ28314</t>
  </si>
  <si>
    <t>55923.374592_x0002_</t>
  </si>
  <si>
    <t>Amy White</t>
  </si>
  <si>
    <t>NZ25120</t>
  </si>
  <si>
    <t>60794.496_x0002_</t>
  </si>
  <si>
    <t>Anna Duncan</t>
  </si>
  <si>
    <t>NZ69069</t>
  </si>
  <si>
    <t>173410.991744_x0002_</t>
  </si>
  <si>
    <t>Sharon Cook</t>
  </si>
  <si>
    <t>NZ55336</t>
  </si>
  <si>
    <t>244297.86381_x0002_</t>
  </si>
  <si>
    <t>Robin Brown</t>
  </si>
  <si>
    <t>NZ67420</t>
  </si>
  <si>
    <t>1713018.715478_x0002_</t>
  </si>
  <si>
    <t>Joshua Meyer</t>
  </si>
  <si>
    <t>NZ70604</t>
  </si>
  <si>
    <t>207162.431872_x0002_</t>
  </si>
  <si>
    <t>Joan Williams</t>
  </si>
  <si>
    <t>NZ65149</t>
  </si>
  <si>
    <t>52990.536845_x0002_</t>
  </si>
  <si>
    <t>Ruby Harper</t>
  </si>
  <si>
    <t>NZ96211</t>
  </si>
  <si>
    <t>Environmental Tech</t>
  </si>
  <si>
    <t>266295.045632_x0002_</t>
  </si>
  <si>
    <t>Cynthia Edwards</t>
  </si>
  <si>
    <t>NZ63683</t>
  </si>
  <si>
    <t>572524.48512_x0002_</t>
  </si>
  <si>
    <t>Ralph Foster</t>
  </si>
  <si>
    <t>NZ20426</t>
  </si>
  <si>
    <t>407859.6_x0002_</t>
  </si>
  <si>
    <t>Jennifer Sims</t>
  </si>
  <si>
    <t>NZ61862</t>
  </si>
  <si>
    <t>620185.118076_x0002_</t>
  </si>
  <si>
    <t>Annie Price</t>
  </si>
  <si>
    <t>NZ96019</t>
  </si>
  <si>
    <t>1988033.001948_x0002_</t>
  </si>
  <si>
    <t>Joseph Morrison</t>
  </si>
  <si>
    <t>NZ15278</t>
  </si>
  <si>
    <t>303177.13776_x0002_</t>
  </si>
  <si>
    <t>Jason Allen</t>
  </si>
  <si>
    <t>NZ19235</t>
  </si>
  <si>
    <t>149314.450246_x0002_</t>
  </si>
  <si>
    <t>Kathryn Johnson</t>
  </si>
  <si>
    <t>NZ70950</t>
  </si>
  <si>
    <t>665784.054225_x0002_</t>
  </si>
  <si>
    <t>Roger Hernandez</t>
  </si>
  <si>
    <t>NZ62941</t>
  </si>
  <si>
    <t>125695.253088_x0002_</t>
  </si>
  <si>
    <t>Joyce Castillo</t>
  </si>
  <si>
    <t>NZ31198</t>
  </si>
  <si>
    <t>193153.031136_x0002_</t>
  </si>
  <si>
    <t>Kevin Perez</t>
  </si>
  <si>
    <t>NZ99892</t>
  </si>
  <si>
    <t>758995.412098_x0002_</t>
  </si>
  <si>
    <t>Ruby Oliver</t>
  </si>
  <si>
    <t>NZ43480</t>
  </si>
  <si>
    <t>1340823.217536_x0002_</t>
  </si>
  <si>
    <t>Douglas Gibson</t>
  </si>
  <si>
    <t>NZ71904</t>
  </si>
  <si>
    <t>1429313.732_x0002_</t>
  </si>
  <si>
    <t>Philip Jackson</t>
  </si>
  <si>
    <t>NZ43915</t>
  </si>
  <si>
    <t>1532568.00258_x0002_</t>
  </si>
  <si>
    <t>Ryan Carr</t>
  </si>
  <si>
    <t>NZ14313</t>
  </si>
  <si>
    <t>103871.63325_x0002_</t>
  </si>
  <si>
    <t>Aaron Marshall</t>
  </si>
  <si>
    <t>NZ14968</t>
  </si>
  <si>
    <t>369716.663176_x0002_</t>
  </si>
  <si>
    <t>NZ48318</t>
  </si>
  <si>
    <t>88823.512596_x0002_</t>
  </si>
  <si>
    <t>Michelle Martin</t>
  </si>
  <si>
    <t>NZ94851</t>
  </si>
  <si>
    <t>96969.33792_x0002_</t>
  </si>
  <si>
    <t>Cynthia Hudson</t>
  </si>
  <si>
    <t>NZ90107</t>
  </si>
  <si>
    <t>507310.626816_x0002_</t>
  </si>
  <si>
    <t>Kelly Richards</t>
  </si>
  <si>
    <t>NZ98898</t>
  </si>
  <si>
    <t>738171.454976_x0002_</t>
  </si>
  <si>
    <t>Eric Armstrong</t>
  </si>
  <si>
    <t>NZ41873</t>
  </si>
  <si>
    <t>613776.676392_x0002_</t>
  </si>
  <si>
    <t>Christopher Wright</t>
  </si>
  <si>
    <t>NZ12706</t>
  </si>
  <si>
    <t>277509.672044_x0002_</t>
  </si>
  <si>
    <t>Evelyn Peterson</t>
  </si>
  <si>
    <t>NZ56106</t>
  </si>
  <si>
    <t>3808500.261056_x0002_</t>
  </si>
  <si>
    <t>Craig Hansen</t>
  </si>
  <si>
    <t>NZ23592</t>
  </si>
  <si>
    <t>239846.504436_x0002_</t>
  </si>
  <si>
    <t>Ralph Morgan</t>
  </si>
  <si>
    <t>NZ85558</t>
  </si>
  <si>
    <t>463600.4625_x0002_</t>
  </si>
  <si>
    <t>Daniel Morrison</t>
  </si>
  <si>
    <t>NZ99607</t>
  </si>
  <si>
    <t>2181586.391616_x0002_</t>
  </si>
  <si>
    <t>Eric Jordan</t>
  </si>
  <si>
    <t>NZ91954</t>
  </si>
  <si>
    <t>607089.96432_x0002_</t>
  </si>
  <si>
    <t>Jose Berry</t>
  </si>
  <si>
    <t>NZ24079</t>
  </si>
  <si>
    <t>1510274.84202_x0002_</t>
  </si>
  <si>
    <t>Terry Bowman</t>
  </si>
  <si>
    <t>NZ21504</t>
  </si>
  <si>
    <t>1011369.954672_x0002_</t>
  </si>
  <si>
    <t>Benjamin Greene</t>
  </si>
  <si>
    <t>NZ54922</t>
  </si>
  <si>
    <t>661146.897072_x0002_</t>
  </si>
  <si>
    <t>Fred Baker</t>
  </si>
  <si>
    <t>NZ78256</t>
  </si>
  <si>
    <t>638236.7577_x0002_</t>
  </si>
  <si>
    <t>Larry Johnston</t>
  </si>
  <si>
    <t>NZ87324</t>
  </si>
  <si>
    <t>509618.03984_x0002_</t>
  </si>
  <si>
    <t>Lisa Fernandez</t>
  </si>
  <si>
    <t>NZ87243</t>
  </si>
  <si>
    <t>705779.698176_x0002_</t>
  </si>
  <si>
    <t>Stephen Bell</t>
  </si>
  <si>
    <t>NZ71551</t>
  </si>
  <si>
    <t>1166846.934532_x0002_</t>
  </si>
  <si>
    <t>Daniel Jordan</t>
  </si>
  <si>
    <t>NZ57665</t>
  </si>
  <si>
    <t>2434167.7776_x0002_</t>
  </si>
  <si>
    <t>Aaron Wilson</t>
  </si>
  <si>
    <t>NZ65318</t>
  </si>
  <si>
    <t>2569398.609492_x0002_</t>
  </si>
  <si>
    <t>Edward Wilson</t>
  </si>
  <si>
    <t>NZ94783</t>
  </si>
  <si>
    <t>656372.921465_x0002_</t>
  </si>
  <si>
    <t>Earl Wagner</t>
  </si>
  <si>
    <t>NZ67880</t>
  </si>
  <si>
    <t>535094.203176_x0002_</t>
  </si>
  <si>
    <t>Arthur Vasquez</t>
  </si>
  <si>
    <t>NZ72103</t>
  </si>
  <si>
    <t>408104.612832_x0002_</t>
  </si>
  <si>
    <t>Sarah Hill</t>
  </si>
  <si>
    <t>NZ58197</t>
  </si>
  <si>
    <t>37028.98044_x0002_</t>
  </si>
  <si>
    <t>Willie Hanson</t>
  </si>
  <si>
    <t>NZ40901</t>
  </si>
  <si>
    <t>1572704.648436_x0002_</t>
  </si>
  <si>
    <t>Todd Lawrence</t>
  </si>
  <si>
    <t>NZ76632</t>
  </si>
  <si>
    <t>410883.31548_x0002_</t>
  </si>
  <si>
    <t>Ralph Jacobs</t>
  </si>
  <si>
    <t>NZ98980</t>
  </si>
  <si>
    <t>403053.662856_x0002_</t>
  </si>
  <si>
    <t>Christine Robertson</t>
  </si>
  <si>
    <t>NZ23783</t>
  </si>
  <si>
    <t>226872.989343_x0002_</t>
  </si>
  <si>
    <t>Doris Stewart</t>
  </si>
  <si>
    <t>NZ71580</t>
  </si>
  <si>
    <t>585929.247596_x0002_</t>
  </si>
  <si>
    <t>Evelyn Hamilton</t>
  </si>
  <si>
    <t>NZ13675</t>
  </si>
  <si>
    <t>519403.265088_x0002_</t>
  </si>
  <si>
    <t>Fred Ray</t>
  </si>
  <si>
    <t>NZ14696</t>
  </si>
  <si>
    <t>205426.243_x0002_</t>
  </si>
  <si>
    <t>Martin Weaver</t>
  </si>
  <si>
    <t>NZ51161</t>
  </si>
  <si>
    <t>1133099.265024_x0002_</t>
  </si>
  <si>
    <t>David Grant</t>
  </si>
  <si>
    <t>NZ39167</t>
  </si>
  <si>
    <t>59044.118616_x0002_</t>
  </si>
  <si>
    <t>Kathy Ellis</t>
  </si>
  <si>
    <t>NZ44323</t>
  </si>
  <si>
    <t>897649.480338_x0002_</t>
  </si>
  <si>
    <t>Matthew Owens</t>
  </si>
  <si>
    <t>NZ35995</t>
  </si>
  <si>
    <t>834515.640675_x0002_</t>
  </si>
  <si>
    <t>Lillian Ellis</t>
  </si>
  <si>
    <t>NZ54434</t>
  </si>
  <si>
    <t>2542970.72952_x0002_</t>
  </si>
  <si>
    <t>Scott Phillips</t>
  </si>
  <si>
    <t>NZ56267</t>
  </si>
  <si>
    <t>260575.308315_x0002_</t>
  </si>
  <si>
    <t>Lori Webb</t>
  </si>
  <si>
    <t>NZ41616</t>
  </si>
  <si>
    <t>1781157.80224_x0002_</t>
  </si>
  <si>
    <t>Todd Russell</t>
  </si>
  <si>
    <t>NZ17926</t>
  </si>
  <si>
    <t>76787.30664_x0002_</t>
  </si>
  <si>
    <t>Ralph Long</t>
  </si>
  <si>
    <t>NZ62378</t>
  </si>
  <si>
    <t>1689560.427324_x0002_</t>
  </si>
  <si>
    <t>Bobby Spencer</t>
  </si>
  <si>
    <t>NZ91469</t>
  </si>
  <si>
    <t>660940.8192_x0002_</t>
  </si>
  <si>
    <t>John Torres</t>
  </si>
  <si>
    <t>NZ15735</t>
  </si>
  <si>
    <t>Imo</t>
  </si>
  <si>
    <t>1005529.0752_x0002_</t>
  </si>
  <si>
    <t>John Moreno</t>
  </si>
  <si>
    <t>NZ71164</t>
  </si>
  <si>
    <t>228419.997696_x0002_</t>
  </si>
  <si>
    <t>Judith Jacobs</t>
  </si>
  <si>
    <t>NZ92223</t>
  </si>
  <si>
    <t>419517.803016_x0002_</t>
  </si>
  <si>
    <t>Paula Shaw</t>
  </si>
  <si>
    <t>NZ78351</t>
  </si>
  <si>
    <t>192729.768_x0002_</t>
  </si>
  <si>
    <t>Amy Sims</t>
  </si>
  <si>
    <t>NZ23054</t>
  </si>
  <si>
    <t>110338.455744_x0002_</t>
  </si>
  <si>
    <t>Laura Griffin</t>
  </si>
  <si>
    <t>NZ85021</t>
  </si>
  <si>
    <t>52344.548802_x0002_</t>
  </si>
  <si>
    <t>Stephanie Morris</t>
  </si>
  <si>
    <t>NZ15919</t>
  </si>
  <si>
    <t>821290.211612_x0002_</t>
  </si>
  <si>
    <t>Harry Medina</t>
  </si>
  <si>
    <t>NZ71338</t>
  </si>
  <si>
    <t>492769.9519_x0002_</t>
  </si>
  <si>
    <t>Martin Scott</t>
  </si>
  <si>
    <t>NZ56539</t>
  </si>
  <si>
    <t>1748950.021665_x0002_</t>
  </si>
  <si>
    <t>Justin Murphy</t>
  </si>
  <si>
    <t>NZ50985</t>
  </si>
  <si>
    <t>491151.702877_x0002_</t>
  </si>
  <si>
    <t>Louise Hunt</t>
  </si>
  <si>
    <t>NZ78744</t>
  </si>
  <si>
    <t>114548.564592_x0002_</t>
  </si>
  <si>
    <t>Denise Gordon</t>
  </si>
  <si>
    <t>NZ29870</t>
  </si>
  <si>
    <t>497932.0416_x0002_</t>
  </si>
  <si>
    <t>Nicholas Ray</t>
  </si>
  <si>
    <t>NZ31075</t>
  </si>
  <si>
    <t>597364.283376_x0002_</t>
  </si>
  <si>
    <t>Bobby Williamson</t>
  </si>
  <si>
    <t>NZ12704</t>
  </si>
  <si>
    <t>283788.238425_x0002_</t>
  </si>
  <si>
    <t>Peter Chapman</t>
  </si>
  <si>
    <t>NZ84870</t>
  </si>
  <si>
    <t>188987.845253_x0002_</t>
  </si>
  <si>
    <t>Christopher Gonzales</t>
  </si>
  <si>
    <t>NZ53584</t>
  </si>
  <si>
    <t>165213.860544_x0002_</t>
  </si>
  <si>
    <t>Sandra Knight</t>
  </si>
  <si>
    <t>NZ32999</t>
  </si>
  <si>
    <t>2264886.400356_x0002_</t>
  </si>
  <si>
    <t>Margaret Washington</t>
  </si>
  <si>
    <t>NZ85245</t>
  </si>
  <si>
    <t>253960.00785_x0002_</t>
  </si>
  <si>
    <t>Richard Young</t>
  </si>
  <si>
    <t>NZ51947</t>
  </si>
  <si>
    <t>26910.57024_x0002_</t>
  </si>
  <si>
    <t>Jean Watson</t>
  </si>
  <si>
    <t>NZ86703</t>
  </si>
  <si>
    <t>1395620.0352_x0002_</t>
  </si>
  <si>
    <t>John Lane</t>
  </si>
  <si>
    <t>NZ15640</t>
  </si>
  <si>
    <t>1193658.0864_x0002_</t>
  </si>
  <si>
    <t>Steve Dean</t>
  </si>
  <si>
    <t>NZ27490</t>
  </si>
  <si>
    <t>1056916.373409_x0002_</t>
  </si>
  <si>
    <t>Harold Hall</t>
  </si>
  <si>
    <t>NZ89151</t>
  </si>
  <si>
    <t>317246.6688_x0002_</t>
  </si>
  <si>
    <t>Jason Sims</t>
  </si>
  <si>
    <t>NZ29257</t>
  </si>
  <si>
    <t>1340974.785787_x0002_</t>
  </si>
  <si>
    <t>Nicholas Fox</t>
  </si>
  <si>
    <t>NZ87450</t>
  </si>
  <si>
    <t>133212.482928_x0002_</t>
  </si>
  <si>
    <t>Jeffrey Allen</t>
  </si>
  <si>
    <t>NZ99962</t>
  </si>
  <si>
    <t>24209.922_x0002_</t>
  </si>
  <si>
    <t>NZ62312</t>
  </si>
  <si>
    <t>669212.77125_x0002_</t>
  </si>
  <si>
    <t>Kevin Diaz</t>
  </si>
  <si>
    <t>NZ92840</t>
  </si>
  <si>
    <t>1735991.734074_x0002_</t>
  </si>
  <si>
    <t>Thomas Washington</t>
  </si>
  <si>
    <t>NZ71064</t>
  </si>
  <si>
    <t>827479.834672_x0002_</t>
  </si>
  <si>
    <t>Donald Jordan</t>
  </si>
  <si>
    <t>NZ23121</t>
  </si>
  <si>
    <t>249977.321856_x0002_</t>
  </si>
  <si>
    <t>Walter Scott</t>
  </si>
  <si>
    <t>NZ92064</t>
  </si>
  <si>
    <t>572741.07345_x0002_</t>
  </si>
  <si>
    <t>Frank Ferguson</t>
  </si>
  <si>
    <t>NZ70183</t>
  </si>
  <si>
    <t>92758.867968_x0002_</t>
  </si>
  <si>
    <t>Marie Mason</t>
  </si>
  <si>
    <t>NZ49261</t>
  </si>
  <si>
    <t>694245.60216_x0002_</t>
  </si>
  <si>
    <t>NZ19327</t>
  </si>
  <si>
    <t>118553.711232_x0002_</t>
  </si>
  <si>
    <t>Michael Edwards</t>
  </si>
  <si>
    <t>NZ80870</t>
  </si>
  <si>
    <t>178854.71_x0002_</t>
  </si>
  <si>
    <t>NZ97262</t>
  </si>
  <si>
    <t>879489.48095_x0002_</t>
  </si>
  <si>
    <t>Lillian Gonzales</t>
  </si>
  <si>
    <t>NZ46289</t>
  </si>
  <si>
    <t>296923.21848_x0002_</t>
  </si>
  <si>
    <t>Steve Woods</t>
  </si>
  <si>
    <t>NZ42515</t>
  </si>
  <si>
    <t>48562.80492_x0002_</t>
  </si>
  <si>
    <t>Peter Diaz</t>
  </si>
  <si>
    <t>NZ60609</t>
  </si>
  <si>
    <t>836531.264097_x0002_</t>
  </si>
  <si>
    <t>Tammy Pierce</t>
  </si>
  <si>
    <t>NZ45334</t>
  </si>
  <si>
    <t>749893.65841_x0002_</t>
  </si>
  <si>
    <t>Tammy Bryant</t>
  </si>
  <si>
    <t>NZ45293</t>
  </si>
  <si>
    <t>118377.034524_x0002_</t>
  </si>
  <si>
    <t>Wayne Woods</t>
  </si>
  <si>
    <t>NZ35529</t>
  </si>
  <si>
    <t>997276.077535_x0002_</t>
  </si>
  <si>
    <t>Joe Anderson</t>
  </si>
  <si>
    <t>NZ70935</t>
  </si>
  <si>
    <t>132716.339568_x0002_</t>
  </si>
  <si>
    <t>Amy Hawkins</t>
  </si>
  <si>
    <t>NZ23455</t>
  </si>
  <si>
    <t>1043861.98_x0002_</t>
  </si>
  <si>
    <t>Jennifer Mcdonald</t>
  </si>
  <si>
    <t>NZ46268</t>
  </si>
  <si>
    <t>305496.550576_x0002_</t>
  </si>
  <si>
    <t>Keith Hansen</t>
  </si>
  <si>
    <t>NZ20154</t>
  </si>
  <si>
    <t>135237.780312_x0002_</t>
  </si>
  <si>
    <t>Heather Welch</t>
  </si>
  <si>
    <t>NZ44531</t>
  </si>
  <si>
    <t>800525.172629_x0002_</t>
  </si>
  <si>
    <t>Stephanie Grant</t>
  </si>
  <si>
    <t>NZ59198</t>
  </si>
  <si>
    <t>2232448.40625_x0002_</t>
  </si>
  <si>
    <t>Gregory Gonzalez</t>
  </si>
  <si>
    <t>NZ48400</t>
  </si>
  <si>
    <t>300043.58625_x0002_</t>
  </si>
  <si>
    <t>Kathleen Reed</t>
  </si>
  <si>
    <t>NZ83250</t>
  </si>
  <si>
    <t>198561.712284_x0002_</t>
  </si>
  <si>
    <t>Carl Shaw</t>
  </si>
  <si>
    <t>NZ80931</t>
  </si>
  <si>
    <t>253759.06772_x0002_</t>
  </si>
  <si>
    <t>Kenneth Grant</t>
  </si>
  <si>
    <t>NZ67225</t>
  </si>
  <si>
    <t>1995533.936384_x0002_</t>
  </si>
  <si>
    <t>Mark Medina</t>
  </si>
  <si>
    <t>NZ77948</t>
  </si>
  <si>
    <t>159081.75_x0002_</t>
  </si>
  <si>
    <t>Emily Garza</t>
  </si>
  <si>
    <t>NZ46043</t>
  </si>
  <si>
    <t>149576.514836_x0002_</t>
  </si>
  <si>
    <t>Julia Duncan</t>
  </si>
  <si>
    <t>NZ34342</t>
  </si>
  <si>
    <t>153656.186112_x0002_</t>
  </si>
  <si>
    <t>Richard Hawkins</t>
  </si>
  <si>
    <t>NZ30407</t>
  </si>
  <si>
    <t>530781.48_x0002_</t>
  </si>
  <si>
    <t>Kimberly Garza</t>
  </si>
  <si>
    <t>NZ81334</t>
  </si>
  <si>
    <t>517296.343248_x0002_</t>
  </si>
  <si>
    <t>Joshua Moreno</t>
  </si>
  <si>
    <t>NZ51561</t>
  </si>
  <si>
    <t>611071.698816_x0002_</t>
  </si>
  <si>
    <t>Jean Reed</t>
  </si>
  <si>
    <t>NZ66045</t>
  </si>
  <si>
    <t>317381.3447_x0002_</t>
  </si>
  <si>
    <t>Barbara Butler</t>
  </si>
  <si>
    <t>NZ36600</t>
  </si>
  <si>
    <t>122771.652156_x0002_</t>
  </si>
  <si>
    <t>Melissa Rivera</t>
  </si>
  <si>
    <t>NZ34748</t>
  </si>
  <si>
    <t>115980.826281_x0002_</t>
  </si>
  <si>
    <t>Michelle Davis</t>
  </si>
  <si>
    <t>NZ13011</t>
  </si>
  <si>
    <t>79273.686368_x0002_</t>
  </si>
  <si>
    <t>Jesse Frazier</t>
  </si>
  <si>
    <t>NZ21018</t>
  </si>
  <si>
    <t>634924.3392_x0002_</t>
  </si>
  <si>
    <t>Nicole Burke</t>
  </si>
  <si>
    <t>NZ16285</t>
  </si>
  <si>
    <t>540484.337547_x0002_</t>
  </si>
  <si>
    <t>Gloria Hall</t>
  </si>
  <si>
    <t>NZ46880</t>
  </si>
  <si>
    <t>158143.358208_x0002_</t>
  </si>
  <si>
    <t>Billy Wright</t>
  </si>
  <si>
    <t>NZ38737</t>
  </si>
  <si>
    <t>1030232.556849_x0002_</t>
  </si>
  <si>
    <t>Larry Snyder</t>
  </si>
  <si>
    <t>NZ33767</t>
  </si>
  <si>
    <t>252864.880974_x0002_</t>
  </si>
  <si>
    <t>Raymond Murphy</t>
  </si>
  <si>
    <t>NZ77741</t>
  </si>
  <si>
    <t>730384.02115_x0002_</t>
  </si>
  <si>
    <t>Ruth Bishop</t>
  </si>
  <si>
    <t>NZ67270</t>
  </si>
  <si>
    <t>636897.33198_x0002_</t>
  </si>
  <si>
    <t>James Gardner</t>
  </si>
  <si>
    <t>NZ48221</t>
  </si>
  <si>
    <t>14079.182832_x0002_</t>
  </si>
  <si>
    <t>Joyce Gilbert</t>
  </si>
  <si>
    <t>NZ71712</t>
  </si>
  <si>
    <t>1016709.906432_x0002_</t>
  </si>
  <si>
    <t>Phillip Ward</t>
  </si>
  <si>
    <t>NZ94561</t>
  </si>
  <si>
    <t>374513.1936_x0002_</t>
  </si>
  <si>
    <t>Lisa Butler</t>
  </si>
  <si>
    <t>NZ45135</t>
  </si>
  <si>
    <t>269723.697152_x0002_</t>
  </si>
  <si>
    <t>Jason Bradley</t>
  </si>
  <si>
    <t>NZ48432</t>
  </si>
  <si>
    <t>235700.921475_x0002_</t>
  </si>
  <si>
    <t>Christina Evans</t>
  </si>
  <si>
    <t>NZ26793</t>
  </si>
  <si>
    <t>713832.78267_x0002_</t>
  </si>
  <si>
    <t>Phyllis Berry</t>
  </si>
  <si>
    <t>NZ45884</t>
  </si>
  <si>
    <t>537536.436144_x0002_</t>
  </si>
  <si>
    <t>Sharon Johnston</t>
  </si>
  <si>
    <t>NZ29107</t>
  </si>
  <si>
    <t>919850.40036_x0002_</t>
  </si>
  <si>
    <t>Clarence Reed</t>
  </si>
  <si>
    <t>NZ88607</t>
  </si>
  <si>
    <t>351614.293628_x0002_</t>
  </si>
  <si>
    <t>Carolyn Snyder</t>
  </si>
  <si>
    <t>NZ55044</t>
  </si>
  <si>
    <t>882077.910588_x0002_</t>
  </si>
  <si>
    <t>Ernest Stewart</t>
  </si>
  <si>
    <t>NZ24529</t>
  </si>
  <si>
    <t>1065754.4324_x0002_</t>
  </si>
  <si>
    <t>Karen Meyer</t>
  </si>
  <si>
    <t>NZ35689</t>
  </si>
  <si>
    <t>152556.659625_x0002_</t>
  </si>
  <si>
    <t>Lillian Arnold</t>
  </si>
  <si>
    <t>NZ27026</t>
  </si>
  <si>
    <t>990980.398926_x0002_</t>
  </si>
  <si>
    <t>Charles Powell</t>
  </si>
  <si>
    <t>NZ22303</t>
  </si>
  <si>
    <t>679198.459914_x0002_</t>
  </si>
  <si>
    <t>NZ97501</t>
  </si>
  <si>
    <t>878001.60576_x0002_</t>
  </si>
  <si>
    <t>Patrick Lee</t>
  </si>
  <si>
    <t>NZ96627</t>
  </si>
  <si>
    <t>687073.574912_x0002_</t>
  </si>
  <si>
    <t>Raymond Grant</t>
  </si>
  <si>
    <t>NZ46447</t>
  </si>
  <si>
    <t>437447.484144_x0002_</t>
  </si>
  <si>
    <t>Doris Lynch</t>
  </si>
  <si>
    <t>NZ57999</t>
  </si>
  <si>
    <t>288823.42125_x0002_</t>
  </si>
  <si>
    <t>Samuel Barnes</t>
  </si>
  <si>
    <t>NZ69386</t>
  </si>
  <si>
    <t>980086.56732_x0002_</t>
  </si>
  <si>
    <t>Douglas Sullivan</t>
  </si>
  <si>
    <t>NZ35821</t>
  </si>
  <si>
    <t>38406.799296_x0002_</t>
  </si>
  <si>
    <t>Carlos Little</t>
  </si>
  <si>
    <t>NZ94339</t>
  </si>
  <si>
    <t>137449.4508_x0002_</t>
  </si>
  <si>
    <t>Frank Arnold</t>
  </si>
  <si>
    <t>NZ26959</t>
  </si>
  <si>
    <t>191149.27205_x0002_</t>
  </si>
  <si>
    <t>Ronald Scott</t>
  </si>
  <si>
    <t>NZ31886</t>
  </si>
  <si>
    <t>1029868.13358_x0002_</t>
  </si>
  <si>
    <t>Eugene Ryan</t>
  </si>
  <si>
    <t>NZ39614</t>
  </si>
  <si>
    <t>200417.34167_x0002_</t>
  </si>
  <si>
    <t>Stephanie Jordan</t>
  </si>
  <si>
    <t>NZ61104</t>
  </si>
  <si>
    <t>641482.789563_x0002_</t>
  </si>
  <si>
    <t>Julia Spencer</t>
  </si>
  <si>
    <t>NZ71119</t>
  </si>
  <si>
    <t>173531.5707_x0002_</t>
  </si>
  <si>
    <t>Billy Burke</t>
  </si>
  <si>
    <t>NZ69736</t>
  </si>
  <si>
    <t>941649.196608_x0002_</t>
  </si>
  <si>
    <t>Fred Castillo</t>
  </si>
  <si>
    <t>NZ19481</t>
  </si>
  <si>
    <t>Osun</t>
  </si>
  <si>
    <t>941401.349488_x0002_</t>
  </si>
  <si>
    <t>Beverly Carter</t>
  </si>
  <si>
    <t>NZ72909</t>
  </si>
  <si>
    <t>609698.1312_x0002_</t>
  </si>
  <si>
    <t>John Warren</t>
  </si>
  <si>
    <t>NZ83525</t>
  </si>
  <si>
    <t>623735.0592_x0002_</t>
  </si>
  <si>
    <t>Judith Burke</t>
  </si>
  <si>
    <t>NZ66192</t>
  </si>
  <si>
    <t>202809.744_x0002_</t>
  </si>
  <si>
    <t>Heather Fowler</t>
  </si>
  <si>
    <t>NZ58912</t>
  </si>
  <si>
    <t>153872.4717_x0002_</t>
  </si>
  <si>
    <t>Kenneth Kelley</t>
  </si>
  <si>
    <t>NZ56629</t>
  </si>
  <si>
    <t>508649.830165_x0002_</t>
  </si>
  <si>
    <t>Kathryn Campbell</t>
  </si>
  <si>
    <t>NZ47675</t>
  </si>
  <si>
    <t>213337.18_x0002_</t>
  </si>
  <si>
    <t>Jessica Morris</t>
  </si>
  <si>
    <t>NZ39571</t>
  </si>
  <si>
    <t>425498.08704_x0002_</t>
  </si>
  <si>
    <t>Steven Wilson</t>
  </si>
  <si>
    <t>NZ89128</t>
  </si>
  <si>
    <t>514861.521515_x0002_</t>
  </si>
  <si>
    <t>Dorothy Harris</t>
  </si>
  <si>
    <t>NZ99278</t>
  </si>
  <si>
    <t>2380126.611928_x0002_</t>
  </si>
  <si>
    <t>Louis Schmidt</t>
  </si>
  <si>
    <t>NZ37844</t>
  </si>
  <si>
    <t>151010.291376_x0002_</t>
  </si>
  <si>
    <t>Rebecca Torres</t>
  </si>
  <si>
    <t>NZ63630</t>
  </si>
  <si>
    <t>513784.674_x0002_</t>
  </si>
  <si>
    <t>Paul Porter</t>
  </si>
  <si>
    <t>NZ51146</t>
  </si>
  <si>
    <t>855084.96116_x0002_</t>
  </si>
  <si>
    <t>Donald Wagner</t>
  </si>
  <si>
    <t>NZ76489</t>
  </si>
  <si>
    <t>207152.25_x0002_</t>
  </si>
  <si>
    <t>Shirley Henry</t>
  </si>
  <si>
    <t>NZ29286</t>
  </si>
  <si>
    <t>476277.946828_x0002_</t>
  </si>
  <si>
    <t>Ruby Gonzalez</t>
  </si>
  <si>
    <t>NZ46908</t>
  </si>
  <si>
    <t>307762.401968_x0002_</t>
  </si>
  <si>
    <t>Donald Butler</t>
  </si>
  <si>
    <t>NZ34775</t>
  </si>
  <si>
    <t>1011443.267952_x0002_</t>
  </si>
  <si>
    <t>Andrew Hamilton</t>
  </si>
  <si>
    <t>NZ30192</t>
  </si>
  <si>
    <t>627661.988055_x0002_</t>
  </si>
  <si>
    <t>Shawn Garza</t>
  </si>
  <si>
    <t>NZ23568</t>
  </si>
  <si>
    <t>1166648.171346_x0002_</t>
  </si>
  <si>
    <t>Stephen Jordan</t>
  </si>
  <si>
    <t>NZ72037</t>
  </si>
  <si>
    <t>484808.703379_x0002_</t>
  </si>
  <si>
    <t>Lawrence Harrison</t>
  </si>
  <si>
    <t>NZ86489</t>
  </si>
  <si>
    <t>350343.258188_x0002_</t>
  </si>
  <si>
    <t>Lawrence Jenkins</t>
  </si>
  <si>
    <t>NZ64905</t>
  </si>
  <si>
    <t>160756.04736_x0002_</t>
  </si>
  <si>
    <t>Amy Gomez</t>
  </si>
  <si>
    <t>NZ52037</t>
  </si>
  <si>
    <t>1769278.68_x0002_</t>
  </si>
  <si>
    <t>Daniel Flores</t>
  </si>
  <si>
    <t>NZ96585</t>
  </si>
  <si>
    <t>3123544.46547_x0002_</t>
  </si>
  <si>
    <t>Michael Patterson</t>
  </si>
  <si>
    <t>NZ53005</t>
  </si>
  <si>
    <t>391405.923536_x0002_</t>
  </si>
  <si>
    <t>Bobby Lee</t>
  </si>
  <si>
    <t>NZ29216</t>
  </si>
  <si>
    <t>1282034.4867_x0002_</t>
  </si>
  <si>
    <t>Willie Wagner</t>
  </si>
  <si>
    <t>NZ98400</t>
  </si>
  <si>
    <t>66334.720256_x0002_</t>
  </si>
  <si>
    <t>Patrick Butler</t>
  </si>
  <si>
    <t>NZ55647</t>
  </si>
  <si>
    <t>301089.990177_x0002_</t>
  </si>
  <si>
    <t>NZ80791</t>
  </si>
  <si>
    <t>1236148.337268_x0002_</t>
  </si>
  <si>
    <t>Carlos Martin</t>
  </si>
  <si>
    <t>NZ45638</t>
  </si>
  <si>
    <t>963625.906044_x0002_</t>
  </si>
  <si>
    <t>Kathy Patterson</t>
  </si>
  <si>
    <t>NZ79442</t>
  </si>
  <si>
    <t>868683.639684_x0002_</t>
  </si>
  <si>
    <t>Julia Foster</t>
  </si>
  <si>
    <t>NZ49489</t>
  </si>
  <si>
    <t>1182517.837824_x0002_</t>
  </si>
  <si>
    <t>Raymond King</t>
  </si>
  <si>
    <t>NZ56276</t>
  </si>
  <si>
    <t>2709947.017624_x0002_</t>
  </si>
  <si>
    <t>Lawrence Morales</t>
  </si>
  <si>
    <t>NZ73125</t>
  </si>
  <si>
    <t>549058.651141_x0002_</t>
  </si>
  <si>
    <t>Jose Fox</t>
  </si>
  <si>
    <t>NZ91334</t>
  </si>
  <si>
    <t>826021.007658_x0002_</t>
  </si>
  <si>
    <t>Doris Anderson</t>
  </si>
  <si>
    <t>NZ34903</t>
  </si>
  <si>
    <t>178265.1429_x0002_</t>
  </si>
  <si>
    <t>Jane Montgomery</t>
  </si>
  <si>
    <t>NZ33951</t>
  </si>
  <si>
    <t>1073972.857104_x0002_</t>
  </si>
  <si>
    <t>Annie James</t>
  </si>
  <si>
    <t>NZ59922</t>
  </si>
  <si>
    <t>951121.8531_x0002_</t>
  </si>
  <si>
    <t>Samuel Carr</t>
  </si>
  <si>
    <t>NZ49852</t>
  </si>
  <si>
    <t>443776.8291_x0002_</t>
  </si>
  <si>
    <t>Shawn Alvarez</t>
  </si>
  <si>
    <t>NZ94530</t>
  </si>
  <si>
    <t>528116.2512_x0002_</t>
  </si>
  <si>
    <t>Melissa Young</t>
  </si>
  <si>
    <t>NZ82642</t>
  </si>
  <si>
    <t>204249.005195_x0002_</t>
  </si>
  <si>
    <t>Michelle Elliott</t>
  </si>
  <si>
    <t>NZ94086</t>
  </si>
  <si>
    <t>167605.97256_x0002_</t>
  </si>
  <si>
    <t>Joshua Williams</t>
  </si>
  <si>
    <t>NZ60913</t>
  </si>
  <si>
    <t>1505541.47029_x0002_</t>
  </si>
  <si>
    <t>Edward Jackson</t>
  </si>
  <si>
    <t>NZ52376</t>
  </si>
  <si>
    <t>1357515.559232_x0002_</t>
  </si>
  <si>
    <t>Joshua Phillips</t>
  </si>
  <si>
    <t>NZ77317</t>
  </si>
  <si>
    <t>258168.253425_x0002_</t>
  </si>
  <si>
    <t>Jimmy Thompson</t>
  </si>
  <si>
    <t>NZ38595</t>
  </si>
  <si>
    <t>383742.533772_x0002_</t>
  </si>
  <si>
    <t>Irene Simmons</t>
  </si>
  <si>
    <t>NZ33084</t>
  </si>
  <si>
    <t>32527.755_x0002_</t>
  </si>
  <si>
    <t>Billy Perez</t>
  </si>
  <si>
    <t>NZ30713</t>
  </si>
  <si>
    <t>41045.709312_x0002_</t>
  </si>
  <si>
    <t>Sara Phillips</t>
  </si>
  <si>
    <t>NZ15083</t>
  </si>
  <si>
    <t>1620094.698672_x0002_</t>
  </si>
  <si>
    <t>Jack Scott</t>
  </si>
  <si>
    <t>NZ96593</t>
  </si>
  <si>
    <t>139422.325056_x0002_</t>
  </si>
  <si>
    <t>Christine Black</t>
  </si>
  <si>
    <t>NZ80461</t>
  </si>
  <si>
    <t>350286.783336_x0002_</t>
  </si>
  <si>
    <t>Justin Bailey</t>
  </si>
  <si>
    <t>NZ62329</t>
  </si>
  <si>
    <t>1145916.754164_x0002_</t>
  </si>
  <si>
    <t>Wayne Harrison</t>
  </si>
  <si>
    <t>NZ62031</t>
  </si>
  <si>
    <t>1112801.540544_x0002_</t>
  </si>
  <si>
    <t>Gregory Reed</t>
  </si>
  <si>
    <t>NZ95777</t>
  </si>
  <si>
    <t>556830.61_x0002_</t>
  </si>
  <si>
    <t>Jennifer Bailey</t>
  </si>
  <si>
    <t>NZ62228</t>
  </si>
  <si>
    <t>94157.697024_x0002_</t>
  </si>
  <si>
    <t>Walter Sanchez</t>
  </si>
  <si>
    <t>NZ31180</t>
  </si>
  <si>
    <t>2006627.383488_x0002_</t>
  </si>
  <si>
    <t>John Gonzalez</t>
  </si>
  <si>
    <t>NZ59076</t>
  </si>
  <si>
    <t>169677.1584_x0002_</t>
  </si>
  <si>
    <t>Anna Shaw</t>
  </si>
  <si>
    <t>NZ48448</t>
  </si>
  <si>
    <t>47282.744079_x0002_</t>
  </si>
  <si>
    <t>Janet Castillo</t>
  </si>
  <si>
    <t>NZ67517</t>
  </si>
  <si>
    <t>204597.05292_x0002_</t>
  </si>
  <si>
    <t>Janet Frazier</t>
  </si>
  <si>
    <t>NZ38403</t>
  </si>
  <si>
    <t>762328.24704_x0002_</t>
  </si>
  <si>
    <t>Ralph Wright</t>
  </si>
  <si>
    <t>NZ73340</t>
  </si>
  <si>
    <t>442275.47136_x0002_</t>
  </si>
  <si>
    <t>Gary Baker</t>
  </si>
  <si>
    <t>NZ32922</t>
  </si>
  <si>
    <t>74293.469818_x0002_</t>
  </si>
  <si>
    <t>Melissa Miller</t>
  </si>
  <si>
    <t>NZ35875</t>
  </si>
  <si>
    <t>3384843.561792_x0002_</t>
  </si>
  <si>
    <t>Timothy Hunter</t>
  </si>
  <si>
    <t>NZ12702</t>
  </si>
  <si>
    <t>2419115.172672_x0002_</t>
  </si>
  <si>
    <t>Earl Freeman</t>
  </si>
  <si>
    <t>NZ78167</t>
  </si>
  <si>
    <t>80407.61379_x0002_</t>
  </si>
  <si>
    <t>Kathy Larson</t>
  </si>
  <si>
    <t>NZ31616</t>
  </si>
  <si>
    <t>2036733.037482_x0002_</t>
  </si>
  <si>
    <t>Michael Owens</t>
  </si>
  <si>
    <t>NZ33044</t>
  </si>
  <si>
    <t>702159.576426_x0002_</t>
  </si>
  <si>
    <t>Arthur Fields</t>
  </si>
  <si>
    <t>NZ27430</t>
  </si>
  <si>
    <t>1933423.951068_x0002_</t>
  </si>
  <si>
    <t>Carlos Ray</t>
  </si>
  <si>
    <t>NZ37643</t>
  </si>
  <si>
    <t>321683.08572_x0002_</t>
  </si>
  <si>
    <t>Margaret Romero</t>
  </si>
  <si>
    <t>NZ42566</t>
  </si>
  <si>
    <t>34566.958125_x0002_</t>
  </si>
  <si>
    <t>Thomas Evans</t>
  </si>
  <si>
    <t>NZ40048</t>
  </si>
  <si>
    <t>1206148.129272_x0002_</t>
  </si>
  <si>
    <t>Ryan Shaw</t>
  </si>
  <si>
    <t>NZ40136</t>
  </si>
  <si>
    <t>224120.45844_x0002_</t>
  </si>
  <si>
    <t>Katherine Larson</t>
  </si>
  <si>
    <t>NZ33047</t>
  </si>
  <si>
    <t>2632942.215845_x0002_</t>
  </si>
  <si>
    <t>Earl Schmidt</t>
  </si>
  <si>
    <t>NZ84488</t>
  </si>
  <si>
    <t>27280.61375_x0002_</t>
  </si>
  <si>
    <t>Brenda Montgomery</t>
  </si>
  <si>
    <t>NZ34576</t>
  </si>
  <si>
    <t>964879.397664_x0002_</t>
  </si>
  <si>
    <t>Bobby Martin</t>
  </si>
  <si>
    <t>NZ74692</t>
  </si>
  <si>
    <t>300687.958272_x0002_</t>
  </si>
  <si>
    <t>Steven Owens</t>
  </si>
  <si>
    <t>NZ57160</t>
  </si>
  <si>
    <t>1591120.172544_x0002_</t>
  </si>
  <si>
    <t>Antonio Stephens</t>
  </si>
  <si>
    <t>NZ94590</t>
  </si>
  <si>
    <t>794956.82784_x0002_</t>
  </si>
  <si>
    <t>Eugene Scott</t>
  </si>
  <si>
    <t>NZ25143</t>
  </si>
  <si>
    <t>789183.240384_x0002_</t>
  </si>
  <si>
    <t>Samuel Bailey</t>
  </si>
  <si>
    <t>NZ65635</t>
  </si>
  <si>
    <t>619711.8543_x0002_</t>
  </si>
  <si>
    <t>Alan Cook</t>
  </si>
  <si>
    <t>NZ73212</t>
  </si>
  <si>
    <t>602427.9959_x0002_</t>
  </si>
  <si>
    <t>Sean Morris</t>
  </si>
  <si>
    <t>NZ80089</t>
  </si>
  <si>
    <t>372862.000912_x0002_</t>
  </si>
  <si>
    <t>Jesse Rice</t>
  </si>
  <si>
    <t>NZ69719</t>
  </si>
  <si>
    <t>117731.252596_x0002_</t>
  </si>
  <si>
    <t>Larry Marshall</t>
  </si>
  <si>
    <t>NZ42900</t>
  </si>
  <si>
    <t>82101.24_x0002_</t>
  </si>
  <si>
    <t>Fred Armstrong</t>
  </si>
  <si>
    <t>NZ86031</t>
  </si>
  <si>
    <t>399400.321075_x0002_</t>
  </si>
  <si>
    <t>Martin Lawson</t>
  </si>
  <si>
    <t>NZ48913</t>
  </si>
  <si>
    <t>132191.31212_x0002_</t>
  </si>
  <si>
    <t>George Watson</t>
  </si>
  <si>
    <t>NZ72898</t>
  </si>
  <si>
    <t>999829.197696_x0002_</t>
  </si>
  <si>
    <t>Eric Nichols</t>
  </si>
  <si>
    <t>NZ51069</t>
  </si>
  <si>
    <t>801883.53_x0002_</t>
  </si>
  <si>
    <t>Jacqueline Watkins</t>
  </si>
  <si>
    <t>NZ70193</t>
  </si>
  <si>
    <t>822290.11657_x0002_</t>
  </si>
  <si>
    <t>Albert Bryant</t>
  </si>
  <si>
    <t>NZ95299</t>
  </si>
  <si>
    <t>925053.09184_x0002_</t>
  </si>
  <si>
    <t>Nicholas Watson</t>
  </si>
  <si>
    <t>NZ47871</t>
  </si>
  <si>
    <t>288932.898096_x0002_</t>
  </si>
  <si>
    <t>Donna Moreno</t>
  </si>
  <si>
    <t>NZ81572</t>
  </si>
  <si>
    <t>Oyo</t>
  </si>
  <si>
    <t>1307269.4085_x0002_</t>
  </si>
  <si>
    <t>Samuel Hudson</t>
  </si>
  <si>
    <t>NZ30719</t>
  </si>
  <si>
    <t>998011.901952_x0002_</t>
  </si>
  <si>
    <t>Richard Wilson</t>
  </si>
  <si>
    <t>NZ21526</t>
  </si>
  <si>
    <t>2830536.6075_x0002_</t>
  </si>
  <si>
    <t>Martin Stephens</t>
  </si>
  <si>
    <t>NZ80690</t>
  </si>
  <si>
    <t>202406.31856_x0002_</t>
  </si>
  <si>
    <t>Nicholas Gilbert</t>
  </si>
  <si>
    <t>NZ69214</t>
  </si>
  <si>
    <t>127319.241312_x0002_</t>
  </si>
  <si>
    <t>NZ65802</t>
  </si>
  <si>
    <t>89494.093568_x0002_</t>
  </si>
  <si>
    <t>Judith Schmidt</t>
  </si>
  <si>
    <t>NZ57417</t>
  </si>
  <si>
    <t>1003542.575952_x0002_</t>
  </si>
  <si>
    <t>Jacqueline Stephens</t>
  </si>
  <si>
    <t>NZ40338</t>
  </si>
  <si>
    <t>233951.104_x0002_</t>
  </si>
  <si>
    <t>Denise Payne</t>
  </si>
  <si>
    <t>NZ36400</t>
  </si>
  <si>
    <t>2112808.810752_x0002_</t>
  </si>
  <si>
    <t>Timothy Perry</t>
  </si>
  <si>
    <t>NZ38724</t>
  </si>
  <si>
    <t>269465.47056_x0002_</t>
  </si>
  <si>
    <t>NZ83985</t>
  </si>
  <si>
    <t>239051.294415_x0002_</t>
  </si>
  <si>
    <t>Thomas Burton</t>
  </si>
  <si>
    <t>NZ16810</t>
  </si>
  <si>
    <t>1728292.5673_x0002_</t>
  </si>
  <si>
    <t>Carol Jones</t>
  </si>
  <si>
    <t>NZ14543</t>
  </si>
  <si>
    <t>629275.499034_x0002_</t>
  </si>
  <si>
    <t>Tammy Harrison</t>
  </si>
  <si>
    <t>NZ57917</t>
  </si>
  <si>
    <t>439865.441064_x0002_</t>
  </si>
  <si>
    <t>Thomas Martinez</t>
  </si>
  <si>
    <t>NZ94872</t>
  </si>
  <si>
    <t>268682.9985_x0002_</t>
  </si>
  <si>
    <t>Howard Frazier</t>
  </si>
  <si>
    <t>NZ83107</t>
  </si>
  <si>
    <t>914994.544_x0002_</t>
  </si>
  <si>
    <t>Brian Lawrence</t>
  </si>
  <si>
    <t>NZ74615</t>
  </si>
  <si>
    <t>430835.277012_x0002_</t>
  </si>
  <si>
    <t>Johnny Butler</t>
  </si>
  <si>
    <t>NZ31252</t>
  </si>
  <si>
    <t>135917.432448_x0002_</t>
  </si>
  <si>
    <t>Benjamin Alvarez</t>
  </si>
  <si>
    <t>NZ32146</t>
  </si>
  <si>
    <t>93762.032832_x0002_</t>
  </si>
  <si>
    <t>Paula Hawkins</t>
  </si>
  <si>
    <t>NZ86149</t>
  </si>
  <si>
    <t>327206.3808_x0002_</t>
  </si>
  <si>
    <t>Charles Day</t>
  </si>
  <si>
    <t>90992.643976_x0002_</t>
  </si>
  <si>
    <t>Fred Jordan</t>
  </si>
  <si>
    <t>NZ32172</t>
  </si>
  <si>
    <t>311874.1728_x0002_</t>
  </si>
  <si>
    <t>Ralph Weaver</t>
  </si>
  <si>
    <t>NZ37324</t>
  </si>
  <si>
    <t>136113.77601_x0002_</t>
  </si>
  <si>
    <t>Louise Barnes</t>
  </si>
  <si>
    <t>NZ59612</t>
  </si>
  <si>
    <t>52060.334592_x0002_</t>
  </si>
  <si>
    <t>Aaron Stone</t>
  </si>
  <si>
    <t>NZ37311</t>
  </si>
  <si>
    <t>2001516.824076_x0002_</t>
  </si>
  <si>
    <t>Ryan Ray</t>
  </si>
  <si>
    <t>NZ29049</t>
  </si>
  <si>
    <t>2098819.503112_x0002_</t>
  </si>
  <si>
    <t>Henry Grant</t>
  </si>
  <si>
    <t>NZ90272</t>
  </si>
  <si>
    <t>3252169.606752_x0002_</t>
  </si>
  <si>
    <t>Larry Pierce</t>
  </si>
  <si>
    <t>NZ22264</t>
  </si>
  <si>
    <t>2774465.907664_x0002_</t>
  </si>
  <si>
    <t>Earl Jordan</t>
  </si>
  <si>
    <t>NZ40950</t>
  </si>
  <si>
    <t>64132.442632_x0002_</t>
  </si>
  <si>
    <t>Mildred Patterson</t>
  </si>
  <si>
    <t>NZ87140</t>
  </si>
  <si>
    <t>1061383.89775_x0002_</t>
  </si>
  <si>
    <t>Martin Carpenter</t>
  </si>
  <si>
    <t>NZ97338</t>
  </si>
  <si>
    <t>720791.31564_x0002_</t>
  </si>
  <si>
    <t>Bobby Smith</t>
  </si>
  <si>
    <t>NZ80718</t>
  </si>
  <si>
    <t>303726.329856_x0002_</t>
  </si>
  <si>
    <t>Juan Torres</t>
  </si>
  <si>
    <t>NZ37323</t>
  </si>
  <si>
    <t>579578.98496_x0002_</t>
  </si>
  <si>
    <t>Diane Watson</t>
  </si>
  <si>
    <t>NZ31625</t>
  </si>
  <si>
    <t>NZ56584</t>
  </si>
  <si>
    <t>241112.034828_x0002_</t>
  </si>
  <si>
    <t>Marie Peterson</t>
  </si>
  <si>
    <t>NZ58524</t>
  </si>
  <si>
    <t>1360829.730288_x0002_</t>
  </si>
  <si>
    <t>Sarah Stephens</t>
  </si>
  <si>
    <t>NZ87800</t>
  </si>
  <si>
    <t>1808858.539143_x0002_</t>
  </si>
  <si>
    <t>John Banks</t>
  </si>
  <si>
    <t>NZ46155</t>
  </si>
  <si>
    <t>39035.570652_x0002_</t>
  </si>
  <si>
    <t>Kevin Ellis</t>
  </si>
  <si>
    <t>NZ58182</t>
  </si>
  <si>
    <t>1020703.056942_x0002_</t>
  </si>
  <si>
    <t>Helen Meyer</t>
  </si>
  <si>
    <t>NZ46352</t>
  </si>
  <si>
    <t>76733.376096_x0002_</t>
  </si>
  <si>
    <t>Jessica Martin</t>
  </si>
  <si>
    <t>NZ29786</t>
  </si>
  <si>
    <t>348646.350195_x0002_</t>
  </si>
  <si>
    <t>Michael Rodriguez</t>
  </si>
  <si>
    <t>NZ74978</t>
  </si>
  <si>
    <t>205369.667055_x0002_</t>
  </si>
  <si>
    <t>Justin Hart</t>
  </si>
  <si>
    <t>NZ54095</t>
  </si>
  <si>
    <t>334596.569888_x0002_</t>
  </si>
  <si>
    <t>Louis Rodriguez</t>
  </si>
  <si>
    <t>NZ41611</t>
  </si>
  <si>
    <t>472841.79624_x0002_</t>
  </si>
  <si>
    <t>Jack Wood</t>
  </si>
  <si>
    <t>NZ27808</t>
  </si>
  <si>
    <t>535215.687642_x0002_</t>
  </si>
  <si>
    <t>Virginia Richardson</t>
  </si>
  <si>
    <t>NZ60054</t>
  </si>
  <si>
    <t>88257.43476_x0002_</t>
  </si>
  <si>
    <t>Harold Ryan</t>
  </si>
  <si>
    <t>NZ24875</t>
  </si>
  <si>
    <t>Thomas Hanson</t>
  </si>
  <si>
    <t>NZ15970</t>
  </si>
  <si>
    <t>943481.739024_x0002_</t>
  </si>
  <si>
    <t>Doris Hill</t>
  </si>
  <si>
    <t>NZ23721</t>
  </si>
  <si>
    <t>845860.823808_x0002_</t>
  </si>
  <si>
    <t>Lisa Garrett</t>
  </si>
  <si>
    <t>NZ17023</t>
  </si>
  <si>
    <t>1042355.5968_x0002_</t>
  </si>
  <si>
    <t>Frank Franklin</t>
  </si>
  <si>
    <t>NZ22626</t>
  </si>
  <si>
    <t>Gregory Johnston</t>
  </si>
  <si>
    <t>NZ57357</t>
  </si>
  <si>
    <t>298830.63_x0002_</t>
  </si>
  <si>
    <t>Emily Bishop</t>
  </si>
  <si>
    <t>NZ93272</t>
  </si>
  <si>
    <t>594521.88435_x0002_</t>
  </si>
  <si>
    <t>Harold Young</t>
  </si>
  <si>
    <t>NZ86268</t>
  </si>
  <si>
    <t>1620734.08_x0002_</t>
  </si>
  <si>
    <t>William Berry</t>
  </si>
  <si>
    <t>NZ82367</t>
  </si>
  <si>
    <t>87414.654024_x0002_</t>
  </si>
  <si>
    <t>Johnny Gray</t>
  </si>
  <si>
    <t>NZ19935</t>
  </si>
  <si>
    <t>215573.820672_x0002_</t>
  </si>
  <si>
    <t>Aaron Stephens</t>
  </si>
  <si>
    <t>NZ24753</t>
  </si>
  <si>
    <t>1208603.8294_x0002_</t>
  </si>
  <si>
    <t>Phillip Mcdonald</t>
  </si>
  <si>
    <t>NZ86529</t>
  </si>
  <si>
    <t>672473.829888_x0002_</t>
  </si>
  <si>
    <t>Frank Howell</t>
  </si>
  <si>
    <t>NZ65488</t>
  </si>
  <si>
    <t>700948.828125_x0002_</t>
  </si>
  <si>
    <t>Dennis Palmer</t>
  </si>
  <si>
    <t>NZ23033</t>
  </si>
  <si>
    <t>333646.2234_x0002_</t>
  </si>
  <si>
    <t>Jessica King</t>
  </si>
  <si>
    <t>NZ77518</t>
  </si>
  <si>
    <t>19275.251292_x0002_</t>
  </si>
  <si>
    <t>Mark Ward</t>
  </si>
  <si>
    <t>NZ23889</t>
  </si>
  <si>
    <t>2350808.685_x0002_</t>
  </si>
  <si>
    <t>Daniel Johnson</t>
  </si>
  <si>
    <t>NZ48477</t>
  </si>
  <si>
    <t>167557.2237_x0002_</t>
  </si>
  <si>
    <t>Mary Peters</t>
  </si>
  <si>
    <t>NZ70927</t>
  </si>
  <si>
    <t>86682.998_x0002_</t>
  </si>
  <si>
    <t>Terry Hayes</t>
  </si>
  <si>
    <t>NZ49606</t>
  </si>
  <si>
    <t>531829.43198_x0002_</t>
  </si>
  <si>
    <t>Walter Parker</t>
  </si>
  <si>
    <t>NZ92467</t>
  </si>
  <si>
    <t>1065152.146149_x0002_</t>
  </si>
  <si>
    <t>Charles Rose</t>
  </si>
  <si>
    <t>NZ64241</t>
  </si>
  <si>
    <t>268653.242088_x0002_</t>
  </si>
  <si>
    <t>Ralph Chapman</t>
  </si>
  <si>
    <t>NZ65273</t>
  </si>
  <si>
    <t>1447898.55_x0002_</t>
  </si>
  <si>
    <t>Walter Carr</t>
  </si>
  <si>
    <t>NZ62324</t>
  </si>
  <si>
    <t>46434.060324_x0002_</t>
  </si>
  <si>
    <t>Donna Meyer</t>
  </si>
  <si>
    <t>NZ93115</t>
  </si>
  <si>
    <t>461900.112984_x0002_</t>
  </si>
  <si>
    <t>Sean Fernandez</t>
  </si>
  <si>
    <t>NZ86812</t>
  </si>
  <si>
    <t>698949.3888_x0002_</t>
  </si>
  <si>
    <t>Andrew Long</t>
  </si>
  <si>
    <t>NZ13570</t>
  </si>
  <si>
    <t>865205.86122_x0002_</t>
  </si>
  <si>
    <t>Karen Ray</t>
  </si>
  <si>
    <t>NZ17524</t>
  </si>
  <si>
    <t>122186.427264_x0002_</t>
  </si>
  <si>
    <t>Jack White</t>
  </si>
  <si>
    <t>NZ53604</t>
  </si>
  <si>
    <t>519934.043132_x0002_</t>
  </si>
  <si>
    <t>Eric Castillo</t>
  </si>
  <si>
    <t>NZ43567</t>
  </si>
  <si>
    <t>162594.164736_x0002_</t>
  </si>
  <si>
    <t>Gary Griffin</t>
  </si>
  <si>
    <t>NZ40674</t>
  </si>
  <si>
    <t>1512888.591816_x0002_</t>
  </si>
  <si>
    <t>Anthony Murray</t>
  </si>
  <si>
    <t>NZ76306</t>
  </si>
  <si>
    <t>1536138.391361_x0002_</t>
  </si>
  <si>
    <t>Joshua Webb</t>
  </si>
  <si>
    <t>NZ49091</t>
  </si>
  <si>
    <t>2168648.471396_x0002_</t>
  </si>
  <si>
    <t>Jose Jacobs</t>
  </si>
  <si>
    <t>NZ39191</t>
  </si>
  <si>
    <t>803847.895695_x0002_</t>
  </si>
  <si>
    <t>Ernest Gomez</t>
  </si>
  <si>
    <t>NZ59714</t>
  </si>
  <si>
    <t>1061350.987068_x0002_</t>
  </si>
  <si>
    <t>Walter Banks</t>
  </si>
  <si>
    <t>NZ90097</t>
  </si>
  <si>
    <t>541630.836288_x0002_</t>
  </si>
  <si>
    <t>Joseph Bradley</t>
  </si>
  <si>
    <t>NZ93185</t>
  </si>
  <si>
    <t>582515.42848_x0002_</t>
  </si>
  <si>
    <t>Douglas Gilbert</t>
  </si>
  <si>
    <t>NZ79565</t>
  </si>
  <si>
    <t>53855.785762_x0002_</t>
  </si>
  <si>
    <t>Patricia Elliott</t>
  </si>
  <si>
    <t>NZ40619</t>
  </si>
  <si>
    <t>90680.459548_x0002_</t>
  </si>
  <si>
    <t>Joseph Butler</t>
  </si>
  <si>
    <t>NZ66272</t>
  </si>
  <si>
    <t>781992.09375_x0002_</t>
  </si>
  <si>
    <t>Dennis Baker</t>
  </si>
  <si>
    <t>NZ49463</t>
  </si>
  <si>
    <t>217372.23315_x0002_</t>
  </si>
  <si>
    <t>Jeffrey Morgan</t>
  </si>
  <si>
    <t>NZ22951</t>
  </si>
  <si>
    <t>Kaduna</t>
  </si>
  <si>
    <t>115235.21541_x0002_</t>
  </si>
  <si>
    <t>Jose Stewart</t>
  </si>
  <si>
    <t>NZ25908</t>
  </si>
  <si>
    <t>1354185.49304_x0002_</t>
  </si>
  <si>
    <t>Joe Henderson</t>
  </si>
  <si>
    <t>NZ78342</t>
  </si>
  <si>
    <t>303143.844528_x0002_</t>
  </si>
  <si>
    <t>Roy Hughes</t>
  </si>
  <si>
    <t>NZ27001</t>
  </si>
  <si>
    <t>1335604.45824_x0002_</t>
  </si>
  <si>
    <t>Jimmy Palmer</t>
  </si>
  <si>
    <t>NZ94165</t>
  </si>
  <si>
    <t>1045397.520716_x0002_</t>
  </si>
  <si>
    <t>Matthew Gonzalez</t>
  </si>
  <si>
    <t>NZ35589</t>
  </si>
  <si>
    <t>397157.76_x0002_</t>
  </si>
  <si>
    <t>Annie Knight</t>
  </si>
  <si>
    <t>NZ80508</t>
  </si>
  <si>
    <t>75793.008312_x0002_</t>
  </si>
  <si>
    <t>Lori Hernandez</t>
  </si>
  <si>
    <t>NZ68640</t>
  </si>
  <si>
    <t>299267.219328_x0002_</t>
  </si>
  <si>
    <t>Benjamin Freeman</t>
  </si>
  <si>
    <t>NZ86610</t>
  </si>
  <si>
    <t>902647.644592_x0002_</t>
  </si>
  <si>
    <t>Katherine Oliver</t>
  </si>
  <si>
    <t>160456.612992_x0002_</t>
  </si>
  <si>
    <t>Diana Wilson</t>
  </si>
  <si>
    <t>NZ85541</t>
  </si>
  <si>
    <t>319263.392736_x0002_</t>
  </si>
  <si>
    <t>Carlos Black</t>
  </si>
  <si>
    <t>NZ52119</t>
  </si>
  <si>
    <t>2178976.815_x0002_</t>
  </si>
  <si>
    <t>Russell Thompson</t>
  </si>
  <si>
    <t>NZ45614</t>
  </si>
  <si>
    <t>686320.34432_x0002_</t>
  </si>
  <si>
    <t>Douglas Vasquez</t>
  </si>
  <si>
    <t>NZ47240</t>
  </si>
  <si>
    <t>195130.6379_x0002_</t>
  </si>
  <si>
    <t>Ronald Fernandez</t>
  </si>
  <si>
    <t>NZ40932</t>
  </si>
  <si>
    <t>221234.789472_x0002_</t>
  </si>
  <si>
    <t>Antonio Matthews</t>
  </si>
  <si>
    <t>NZ43964</t>
  </si>
  <si>
    <t>2365411.6728_x0002_</t>
  </si>
  <si>
    <t>Ashley Burns</t>
  </si>
  <si>
    <t>NZ62132</t>
  </si>
  <si>
    <t>567228.21408_x0002_</t>
  </si>
  <si>
    <t>Ralph Garcia</t>
  </si>
  <si>
    <t>NZ45563</t>
  </si>
  <si>
    <t>Brian Morgan</t>
  </si>
  <si>
    <t>NZ17085</t>
  </si>
  <si>
    <t>2031820.309101_x0002_</t>
  </si>
  <si>
    <t>Evelyn Murray</t>
  </si>
  <si>
    <t>NZ58923</t>
  </si>
  <si>
    <t>593952.759552_x0002_</t>
  </si>
  <si>
    <t>Donald White</t>
  </si>
  <si>
    <t>NZ77099</t>
  </si>
  <si>
    <t>478134.748_x0002_</t>
  </si>
  <si>
    <t>Philip Bryant</t>
  </si>
  <si>
    <t>NZ19265</t>
  </si>
  <si>
    <t>822783.558996_x0002_</t>
  </si>
  <si>
    <t>Benjamin Price</t>
  </si>
  <si>
    <t>NZ62569</t>
  </si>
  <si>
    <t>103753.786504_x0002_</t>
  </si>
  <si>
    <t>Peter Reid</t>
  </si>
  <si>
    <t>NZ57724</t>
  </si>
  <si>
    <t>225722.820042_x0002_</t>
  </si>
  <si>
    <t>Kathy Gilbert</t>
  </si>
  <si>
    <t>NZ83055</t>
  </si>
  <si>
    <t>449282.422512_x0002_</t>
  </si>
  <si>
    <t>Stephen Kim</t>
  </si>
  <si>
    <t>NZ85295</t>
  </si>
  <si>
    <t>79099.254_x0002_</t>
  </si>
  <si>
    <t>Sandra Austin</t>
  </si>
  <si>
    <t>NZ48488</t>
  </si>
  <si>
    <t>48331.615248_x0002_</t>
  </si>
  <si>
    <t>Mark Nelson</t>
  </si>
  <si>
    <t>NZ18498</t>
  </si>
  <si>
    <t>253946.589568_x0002_</t>
  </si>
  <si>
    <t>Arthur Duncan</t>
  </si>
  <si>
    <t>NZ18304</t>
  </si>
  <si>
    <t>259142.8752_x0002_</t>
  </si>
  <si>
    <t>Ruby Russell</t>
  </si>
  <si>
    <t>NZ19583</t>
  </si>
  <si>
    <t>265216.000896_x0002_</t>
  </si>
  <si>
    <t>Jack Morrison</t>
  </si>
  <si>
    <t>NZ63200</t>
  </si>
  <si>
    <t>108607.094512_x0002_</t>
  </si>
  <si>
    <t>Carolyn Alexander</t>
  </si>
  <si>
    <t>NZ54473</t>
  </si>
  <si>
    <t>744626.913744_x0002_</t>
  </si>
  <si>
    <t>Mark Richards</t>
  </si>
  <si>
    <t>NZ24422</t>
  </si>
  <si>
    <t>351609.976484_x0002_</t>
  </si>
  <si>
    <t>Louise Olson</t>
  </si>
  <si>
    <t>NZ21170</t>
  </si>
  <si>
    <t>309304.55232_x0002_</t>
  </si>
  <si>
    <t>Chris Barnes</t>
  </si>
  <si>
    <t>NZ80417</t>
  </si>
  <si>
    <t>257214.804_x0002_</t>
  </si>
  <si>
    <t>Wayne Stephens</t>
  </si>
  <si>
    <t>NZ84835</t>
  </si>
  <si>
    <t>31217.838912_x0002_</t>
  </si>
  <si>
    <t>Mark Rose</t>
  </si>
  <si>
    <t>NZ34917</t>
  </si>
  <si>
    <t>1344990.097216_x0002_</t>
  </si>
  <si>
    <t>Eric Thompson</t>
  </si>
  <si>
    <t>NZ28663</t>
  </si>
  <si>
    <t>1020310.16256_x0002_</t>
  </si>
  <si>
    <t>Howard Clark</t>
  </si>
  <si>
    <t>NZ69570</t>
  </si>
  <si>
    <t>1356428.644794_x0002_</t>
  </si>
  <si>
    <t>Timothy Holmes</t>
  </si>
  <si>
    <t>NZ47326</t>
  </si>
  <si>
    <t>1621386.244392_x0002_</t>
  </si>
  <si>
    <t>Keith Ray</t>
  </si>
  <si>
    <t>NZ33915</t>
  </si>
  <si>
    <t>805006.721529_x0002_</t>
  </si>
  <si>
    <t>Irene Willis</t>
  </si>
  <si>
    <t>NZ65691</t>
  </si>
  <si>
    <t>218097.361132_x0002_</t>
  </si>
  <si>
    <t>Ruby Butler</t>
  </si>
  <si>
    <t>NZ94167</t>
  </si>
  <si>
    <t>364749.7689_x0002_</t>
  </si>
  <si>
    <t>Ashley Robertson</t>
  </si>
  <si>
    <t>NZ52571</t>
  </si>
  <si>
    <t>44438.067072_x0002_</t>
  </si>
  <si>
    <t>Marilyn Coleman</t>
  </si>
  <si>
    <t>NZ60030</t>
  </si>
  <si>
    <t>1209655.584_x0002_</t>
  </si>
  <si>
    <t>Ronald Larson</t>
  </si>
  <si>
    <t>NZ81264</t>
  </si>
  <si>
    <t>1119262.60485_x0002_</t>
  </si>
  <si>
    <t>Frank Turner</t>
  </si>
  <si>
    <t>NZ39449</t>
  </si>
  <si>
    <t>1816438.358421_x0002_</t>
  </si>
  <si>
    <t>Timothy Dixon</t>
  </si>
  <si>
    <t>NZ32711</t>
  </si>
  <si>
    <t>1070724.125576_x0002_</t>
  </si>
  <si>
    <t>Samuel Thompson</t>
  </si>
  <si>
    <t>NZ56244</t>
  </si>
  <si>
    <t>189166.650064_x0002_</t>
  </si>
  <si>
    <t>Clarence Butler</t>
  </si>
  <si>
    <t>NZ89010</t>
  </si>
  <si>
    <t>1167758.981991_x0002_</t>
  </si>
  <si>
    <t>Ruth Hughes</t>
  </si>
  <si>
    <t>NZ94614</t>
  </si>
  <si>
    <t>413340.199668_x0002_</t>
  </si>
  <si>
    <t>Doris Griffin</t>
  </si>
  <si>
    <t>NZ30423</t>
  </si>
  <si>
    <t>2680738.313344_x0002_</t>
  </si>
  <si>
    <t>Albert Fox</t>
  </si>
  <si>
    <t>NZ97304</t>
  </si>
  <si>
    <t>1188540.58908_x0002_</t>
  </si>
  <si>
    <t>Aaron Palmer</t>
  </si>
  <si>
    <t>NZ93705</t>
  </si>
  <si>
    <t>154279.104772_x0002_</t>
  </si>
  <si>
    <t>Philip Fuller</t>
  </si>
  <si>
    <t>NZ46444</t>
  </si>
  <si>
    <t>328315.764672_x0002_</t>
  </si>
  <si>
    <t>Jeffrey Fuller</t>
  </si>
  <si>
    <t>NZ14819</t>
  </si>
  <si>
    <t>1528432.2_x0002_</t>
  </si>
  <si>
    <t>Russell Wagner</t>
  </si>
  <si>
    <t>NZ86466</t>
  </si>
  <si>
    <t>1486770.79872_x0002_</t>
  </si>
  <si>
    <t>Craig Baker</t>
  </si>
  <si>
    <t>NZ94600</t>
  </si>
  <si>
    <t>379435.566875_x0002_</t>
  </si>
  <si>
    <t>Kelly Evans</t>
  </si>
  <si>
    <t>NZ76341</t>
  </si>
  <si>
    <t>946880.84817_x0002_</t>
  </si>
  <si>
    <t>Bobby Wright</t>
  </si>
  <si>
    <t>NZ31753</t>
  </si>
  <si>
    <t>697496.015568_x0002_</t>
  </si>
  <si>
    <t>Craig Ryan</t>
  </si>
  <si>
    <t>NZ13711</t>
  </si>
  <si>
    <t>180850.887168_x0002_</t>
  </si>
  <si>
    <t>Cynthia Jacobs</t>
  </si>
  <si>
    <t>NZ40382</t>
  </si>
  <si>
    <t>Programmer Analyst III</t>
  </si>
  <si>
    <t>548661.4425_x0002_</t>
  </si>
  <si>
    <t>George Watkins</t>
  </si>
  <si>
    <t>NZ25425</t>
  </si>
  <si>
    <t>135583.483343_x0002_</t>
  </si>
  <si>
    <t>Michelle Morales</t>
  </si>
  <si>
    <t>NZ50912</t>
  </si>
  <si>
    <t>1221609.5094_x0002_</t>
  </si>
  <si>
    <t>Russell Watkins</t>
  </si>
  <si>
    <t>NZ59219</t>
  </si>
  <si>
    <t>325521.191424_x0002_</t>
  </si>
  <si>
    <t>Jeremy Freeman</t>
  </si>
  <si>
    <t>NZ45574</t>
  </si>
  <si>
    <t>445903.5672_x0002_</t>
  </si>
  <si>
    <t>Roy Young</t>
  </si>
  <si>
    <t>NZ24886</t>
  </si>
  <si>
    <t>351795.140775_x0002_</t>
  </si>
  <si>
    <t>Raymond Palmer</t>
  </si>
  <si>
    <t>NZ39027</t>
  </si>
  <si>
    <t>2845491.669504_x0002_</t>
  </si>
  <si>
    <t>Samuel Hicks</t>
  </si>
  <si>
    <t>NZ79088</t>
  </si>
  <si>
    <t>226244.058304_x0002_</t>
  </si>
  <si>
    <t>Norma Knight</t>
  </si>
  <si>
    <t>NZ85414</t>
  </si>
  <si>
    <t>191567.380604_x0002_</t>
  </si>
  <si>
    <t>Rebecca Williams</t>
  </si>
  <si>
    <t>NZ92115</t>
  </si>
  <si>
    <t>343870.8955_x0002_</t>
  </si>
  <si>
    <t>Michael Harris</t>
  </si>
  <si>
    <t>NZ35674</t>
  </si>
  <si>
    <t>464391.25416_x0002_</t>
  </si>
  <si>
    <t>Amy Sullivan</t>
  </si>
  <si>
    <t>NZ36189</t>
  </si>
  <si>
    <t>83150.4947_x0002_</t>
  </si>
  <si>
    <t>Cheryl Duncan</t>
  </si>
  <si>
    <t>NZ47130</t>
  </si>
  <si>
    <t>181819.971072_x0002_</t>
  </si>
  <si>
    <t>Patrick Payne</t>
  </si>
  <si>
    <t>NZ68544</t>
  </si>
  <si>
    <t>260002.5885_x0002_</t>
  </si>
  <si>
    <t>Robin Hudson</t>
  </si>
  <si>
    <t>NZ92423</t>
  </si>
  <si>
    <t>284761.279892_x0002_</t>
  </si>
  <si>
    <t>Christine Dixon</t>
  </si>
  <si>
    <t>NZ99483</t>
  </si>
  <si>
    <t>1009283.792896_x0002_</t>
  </si>
  <si>
    <t>Phillip Gonzales</t>
  </si>
  <si>
    <t>NZ88663</t>
  </si>
  <si>
    <t>2463156.654048_x0002_</t>
  </si>
  <si>
    <t>Larry Austin</t>
  </si>
  <si>
    <t>NZ91167</t>
  </si>
  <si>
    <t>130298.126904_x0002_</t>
  </si>
  <si>
    <t>Jack Griffin</t>
  </si>
  <si>
    <t>NZ69892</t>
  </si>
  <si>
    <t>Anambra</t>
  </si>
  <si>
    <t>58475.92_x0002_</t>
  </si>
  <si>
    <t>Emily Ruiz</t>
  </si>
  <si>
    <t>NZ22504</t>
  </si>
  <si>
    <t>506306.831328_x0002_</t>
  </si>
  <si>
    <t>Anne Richards</t>
  </si>
  <si>
    <t>NZ86286</t>
  </si>
  <si>
    <t>826638.74552_x0002_</t>
  </si>
  <si>
    <t>Ruth Sims</t>
  </si>
  <si>
    <t>NZ15060</t>
  </si>
  <si>
    <t>380432.812032_x0002_</t>
  </si>
  <si>
    <t>Kevin Medina</t>
  </si>
  <si>
    <t>NZ35322</t>
  </si>
  <si>
    <t>1048812.5916_x0002_</t>
  </si>
  <si>
    <t>Carlos Watkins</t>
  </si>
  <si>
    <t>NZ95810</t>
  </si>
  <si>
    <t>111513.23136_x0002_</t>
  </si>
  <si>
    <t>Chris Walker</t>
  </si>
  <si>
    <t>NZ75766</t>
  </si>
  <si>
    <t>200745.022784_x0002_</t>
  </si>
  <si>
    <t>Joshua Little</t>
  </si>
  <si>
    <t>NZ17593</t>
  </si>
  <si>
    <t>252870.483096_x0002_</t>
  </si>
  <si>
    <t>Catherine Garrett</t>
  </si>
  <si>
    <t>NZ28531</t>
  </si>
  <si>
    <t>782142.516357_x0002_</t>
  </si>
  <si>
    <t>Nicholas Gonzales</t>
  </si>
  <si>
    <t>NZ28190</t>
  </si>
  <si>
    <t>265391.678664_x0002_</t>
  </si>
  <si>
    <t>Diana Ross</t>
  </si>
  <si>
    <t>NZ61793</t>
  </si>
  <si>
    <t>431263.656648_x0002_</t>
  </si>
  <si>
    <t>Jeffrey Edwards</t>
  </si>
  <si>
    <t>NZ99980</t>
  </si>
  <si>
    <t>1347837.64664_x0002_</t>
  </si>
  <si>
    <t>Jose Sanders</t>
  </si>
  <si>
    <t>NZ59517</t>
  </si>
  <si>
    <t>86326.274496_x0002_</t>
  </si>
  <si>
    <t>Benjamin Gonzales</t>
  </si>
  <si>
    <t>NZ38633</t>
  </si>
  <si>
    <t>183586.557_x0002_</t>
  </si>
  <si>
    <t>Mildred Young</t>
  </si>
  <si>
    <t>NZ25223</t>
  </si>
  <si>
    <t>162718.2336_x0002_</t>
  </si>
  <si>
    <t>Anna Holmes</t>
  </si>
  <si>
    <t>NZ38628</t>
  </si>
  <si>
    <t>267545.782996_x0002_</t>
  </si>
  <si>
    <t>Christine Graham</t>
  </si>
  <si>
    <t>NZ90240</t>
  </si>
  <si>
    <t>788559.560704_x0002_</t>
  </si>
  <si>
    <t>Jason Green</t>
  </si>
  <si>
    <t>NZ78763</t>
  </si>
  <si>
    <t>1829962.9917_x0002_</t>
  </si>
  <si>
    <t>Margaret Sullivan</t>
  </si>
  <si>
    <t>NZ37011</t>
  </si>
  <si>
    <t>540423.013779_x0002_</t>
  </si>
  <si>
    <t>Ashley Howell</t>
  </si>
  <si>
    <t>NZ83165</t>
  </si>
  <si>
    <t>Anthony Howard</t>
  </si>
  <si>
    <t>NZ95786</t>
  </si>
  <si>
    <t>141104.5376_x0002_</t>
  </si>
  <si>
    <t>Angela Green</t>
  </si>
  <si>
    <t>NZ74667</t>
  </si>
  <si>
    <t>361203.0408_x0002_</t>
  </si>
  <si>
    <t>Earl Alexander</t>
  </si>
  <si>
    <t>NZ45732</t>
  </si>
  <si>
    <t>562156.09905_x0002_</t>
  </si>
  <si>
    <t>Robin Watkins</t>
  </si>
  <si>
    <t>NZ27394</t>
  </si>
  <si>
    <t>1102267.5048_x0002_</t>
  </si>
  <si>
    <t>Jerry Morrison</t>
  </si>
  <si>
    <t>NZ64879</t>
  </si>
  <si>
    <t>688411.852515_x0002_</t>
  </si>
  <si>
    <t>Adam Nichols</t>
  </si>
  <si>
    <t>NZ67930</t>
  </si>
  <si>
    <t>165720.266793_x0002_</t>
  </si>
  <si>
    <t>Joseph Burton</t>
  </si>
  <si>
    <t>NZ70122</t>
  </si>
  <si>
    <t>272917.580958_x0002_</t>
  </si>
  <si>
    <t>Jimmy Willis</t>
  </si>
  <si>
    <t>NZ50904</t>
  </si>
  <si>
    <t>648147.5352_x0002_</t>
  </si>
  <si>
    <t>Chris Reyes</t>
  </si>
  <si>
    <t>NZ36415</t>
  </si>
  <si>
    <t>228238.256648_x0002_</t>
  </si>
  <si>
    <t>Norma Stone</t>
  </si>
  <si>
    <t>NZ46401</t>
  </si>
  <si>
    <t>1151114.1039_x0002_</t>
  </si>
  <si>
    <t>Jose West</t>
  </si>
  <si>
    <t>NZ59595</t>
  </si>
  <si>
    <t>Joe Knight</t>
  </si>
  <si>
    <t>NZ25691</t>
  </si>
  <si>
    <t>136811.3604_x0002_</t>
  </si>
  <si>
    <t>Bruce Vasquez</t>
  </si>
  <si>
    <t>NZ77703</t>
  </si>
  <si>
    <t>342379.300032_x0002_</t>
  </si>
  <si>
    <t>Jack Allen</t>
  </si>
  <si>
    <t>NZ90486</t>
  </si>
  <si>
    <t>355410.536805_x0002_</t>
  </si>
  <si>
    <t>Arthur Arnold</t>
  </si>
  <si>
    <t>NZ68727</t>
  </si>
  <si>
    <t>391853.141856_x0002_</t>
  </si>
  <si>
    <t>Eric Ward</t>
  </si>
  <si>
    <t>NZ51003</t>
  </si>
  <si>
    <t>889337.232_x0002_</t>
  </si>
  <si>
    <t>Eric Davis</t>
  </si>
  <si>
    <t>NZ96321</t>
  </si>
  <si>
    <t>444257.947864_x0002_</t>
  </si>
  <si>
    <t>Virginia Scott</t>
  </si>
  <si>
    <t>NZ82874</t>
  </si>
  <si>
    <t>289579.71_x0002_</t>
  </si>
  <si>
    <t>Bonnie Romero</t>
  </si>
  <si>
    <t>NZ76613</t>
  </si>
  <si>
    <t>995012.6984_x0002_</t>
  </si>
  <si>
    <t>Walter Mccoy</t>
  </si>
  <si>
    <t>NZ35165</t>
  </si>
  <si>
    <t>1313496.67392_x0002_</t>
  </si>
  <si>
    <t>David Russell</t>
  </si>
  <si>
    <t>NZ26254</t>
  </si>
  <si>
    <t>966718.76652_x0002_</t>
  </si>
  <si>
    <t>Annie Powell</t>
  </si>
  <si>
    <t>NZ59891</t>
  </si>
  <si>
    <t>428170.128968_x0002_</t>
  </si>
  <si>
    <t>Antonio Arnold</t>
  </si>
  <si>
    <t>NZ28717</t>
  </si>
  <si>
    <t>267088.43616_x0002_</t>
  </si>
  <si>
    <t>Jean Crawford</t>
  </si>
  <si>
    <t>NZ76373</t>
  </si>
  <si>
    <t>1879473.251022_x0002_</t>
  </si>
  <si>
    <t>Billy Schmidt</t>
  </si>
  <si>
    <t>NZ48252</t>
  </si>
  <si>
    <t>97927.531_x0002_</t>
  </si>
  <si>
    <t>Tammy Kennedy</t>
  </si>
  <si>
    <t>NZ71679</t>
  </si>
  <si>
    <t>72128.928924_x0002_</t>
  </si>
  <si>
    <t>Brandon Little</t>
  </si>
  <si>
    <t>NZ47388</t>
  </si>
  <si>
    <t>102705.977088_x0002_</t>
  </si>
  <si>
    <t>Laura Taylor</t>
  </si>
  <si>
    <t>NZ40475</t>
  </si>
  <si>
    <t>1961308.544_x0002_</t>
  </si>
  <si>
    <t>Shawn Dean</t>
  </si>
  <si>
    <t>NZ33193</t>
  </si>
  <si>
    <t>175922.722304_x0002_</t>
  </si>
  <si>
    <t>Andrea Anderson</t>
  </si>
  <si>
    <t>NZ92034</t>
  </si>
  <si>
    <t>206363.598_x0002_</t>
  </si>
  <si>
    <t>Walter Andrews</t>
  </si>
  <si>
    <t>NZ15739</t>
  </si>
  <si>
    <t>Anthony Parker</t>
  </si>
  <si>
    <t>NZ53772</t>
  </si>
  <si>
    <t>353911.491225_x0002_</t>
  </si>
  <si>
    <t>Andrew Collins</t>
  </si>
  <si>
    <t>NZ32752</t>
  </si>
  <si>
    <t>259910.39648_x0002_</t>
  </si>
  <si>
    <t>Christopher Sanchez</t>
  </si>
  <si>
    <t>NZ76365</t>
  </si>
  <si>
    <t>303466.757376_x0002_</t>
  </si>
  <si>
    <t>Jean Stevens</t>
  </si>
  <si>
    <t>NZ22908</t>
  </si>
  <si>
    <t>444066.5376_x0002_</t>
  </si>
  <si>
    <t>Thomas Dean</t>
  </si>
  <si>
    <t>NZ77195</t>
  </si>
  <si>
    <t>1708745.42592_x0002_</t>
  </si>
  <si>
    <t>Scott Johnson</t>
  </si>
  <si>
    <t>NZ41463</t>
  </si>
  <si>
    <t>518507.0091_x0002_</t>
  </si>
  <si>
    <t>John Carr</t>
  </si>
  <si>
    <t>NZ97484</t>
  </si>
  <si>
    <t>379581.89227_x0002_</t>
  </si>
  <si>
    <t>Patricia Mitchell</t>
  </si>
  <si>
    <t>NZ13419</t>
  </si>
  <si>
    <t>175782.179727_x0002_</t>
  </si>
  <si>
    <t>Lori Oliver</t>
  </si>
  <si>
    <t>NZ94895</t>
  </si>
  <si>
    <t>321886.022_x0002_</t>
  </si>
  <si>
    <t>Todd Peters</t>
  </si>
  <si>
    <t>NZ65408</t>
  </si>
  <si>
    <t>26319.362316_x0002_</t>
  </si>
  <si>
    <t>Edward Taylor</t>
  </si>
  <si>
    <t>NZ28236</t>
  </si>
  <si>
    <t>140632.742188_x0002_</t>
  </si>
  <si>
    <t>Barbara Rice</t>
  </si>
  <si>
    <t>NZ95154</t>
  </si>
  <si>
    <t>65946.867714_x0002_</t>
  </si>
  <si>
    <t>Sean Chavez</t>
  </si>
  <si>
    <t>NZ45185</t>
  </si>
  <si>
    <t>2266816.162734_x0002_</t>
  </si>
  <si>
    <t>Timothy Washington</t>
  </si>
  <si>
    <t>NZ47710</t>
  </si>
  <si>
    <t>688654.248009_x0002_</t>
  </si>
  <si>
    <t>Billy Ford</t>
  </si>
  <si>
    <t>NZ70297</t>
  </si>
  <si>
    <t>Anna Henry</t>
  </si>
  <si>
    <t>NZ40216</t>
  </si>
  <si>
    <t>972181.041376_x0002_</t>
  </si>
  <si>
    <t>Irene Wood</t>
  </si>
  <si>
    <t>NZ85690</t>
  </si>
  <si>
    <t>424789.33536_x0002_</t>
  </si>
  <si>
    <t>Antonio Owens</t>
  </si>
  <si>
    <t>NZ33307</t>
  </si>
  <si>
    <t>2311699.746825_x0002_</t>
  </si>
  <si>
    <t>Martin Morrison</t>
  </si>
  <si>
    <t>NZ73297</t>
  </si>
  <si>
    <t>426926.00776_x0002_</t>
  </si>
  <si>
    <t>Christine Butler</t>
  </si>
  <si>
    <t>NZ35375</t>
  </si>
  <si>
    <t>1785745.06332_x0002_</t>
  </si>
  <si>
    <t>Bobby Mitchell</t>
  </si>
  <si>
    <t>NZ60474</t>
  </si>
  <si>
    <t>1385972.003232_x0002_</t>
  </si>
  <si>
    <t>Ryan Gray</t>
  </si>
  <si>
    <t>NZ30675</t>
  </si>
  <si>
    <t>370857.62484_x0002_</t>
  </si>
  <si>
    <t>Terry Lee</t>
  </si>
  <si>
    <t>NZ51261</t>
  </si>
  <si>
    <t>1063704.14244_x0002_</t>
  </si>
  <si>
    <t>Timothy Larson</t>
  </si>
  <si>
    <t>NZ75661</t>
  </si>
  <si>
    <t>1472790.521673_x0002_</t>
  </si>
  <si>
    <t>Katherine Howell</t>
  </si>
  <si>
    <t>NZ66161</t>
  </si>
  <si>
    <t>307345.995495_x0002_</t>
  </si>
  <si>
    <t>Justin Spencer</t>
  </si>
  <si>
    <t>NZ94695</t>
  </si>
  <si>
    <t>1030675.8147_x0002_</t>
  </si>
  <si>
    <t>Sarah Nichols</t>
  </si>
  <si>
    <t>NZ88225</t>
  </si>
  <si>
    <t>511215.37614_x0002_</t>
  </si>
  <si>
    <t>Marie Burns</t>
  </si>
  <si>
    <t>NZ31800</t>
  </si>
  <si>
    <t>15830.35648_x0002_</t>
  </si>
  <si>
    <t>Patrick Sims</t>
  </si>
  <si>
    <t>NZ53122</t>
  </si>
  <si>
    <t>Kwara</t>
  </si>
  <si>
    <t>3466323.3482_x0002_</t>
  </si>
  <si>
    <t>Martin Marshall</t>
  </si>
  <si>
    <t>NZ32547</t>
  </si>
  <si>
    <t>Kano</t>
  </si>
  <si>
    <t>1776637.415644_x0002_</t>
  </si>
  <si>
    <t>Julie Fox</t>
  </si>
  <si>
    <t>NZ25041</t>
  </si>
  <si>
    <t>Adamawa</t>
  </si>
  <si>
    <t>147698.371464_x0002_</t>
  </si>
  <si>
    <t>Brian Richardson</t>
  </si>
  <si>
    <t>NZ53299</t>
  </si>
  <si>
    <t>Delta</t>
  </si>
  <si>
    <t>1419823.591056_x0002_</t>
  </si>
  <si>
    <t>Andrew Gray</t>
  </si>
  <si>
    <t>NZ65057</t>
  </si>
  <si>
    <t>Sokoto</t>
  </si>
  <si>
    <t>144206.47512_x0002_</t>
  </si>
  <si>
    <t>Jeffrey Black</t>
  </si>
  <si>
    <t>NZ69809</t>
  </si>
  <si>
    <t>Abia</t>
  </si>
  <si>
    <t>3170634.07782_x0002_</t>
  </si>
  <si>
    <t>Arthur Mitchell</t>
  </si>
  <si>
    <t>NZ44868</t>
  </si>
  <si>
    <t>785365.133652_x0002_</t>
  </si>
  <si>
    <t>Keith Gordon</t>
  </si>
  <si>
    <t>NZ24384</t>
  </si>
  <si>
    <t>554546.138944_x0002_</t>
  </si>
  <si>
    <t>Donald Allen</t>
  </si>
  <si>
    <t>NZ43475</t>
  </si>
  <si>
    <t>River</t>
  </si>
  <si>
    <t>291375.611904_x0002_</t>
  </si>
  <si>
    <t>Raymond Williams</t>
  </si>
  <si>
    <t>NZ56967</t>
  </si>
  <si>
    <t>Edo</t>
  </si>
  <si>
    <t>810074.565216_x0002_</t>
  </si>
  <si>
    <t>Eugene Henderson</t>
  </si>
  <si>
    <t>NZ63000</t>
  </si>
  <si>
    <t>693314.739954_x0002_</t>
  </si>
  <si>
    <t>Donna Hayes</t>
  </si>
  <si>
    <t>NZ46205</t>
  </si>
  <si>
    <t>Bayelsa</t>
  </si>
  <si>
    <t>175088.882304_x0002_</t>
  </si>
  <si>
    <t>Eugene Myers</t>
  </si>
  <si>
    <t>NZ20659</t>
  </si>
  <si>
    <t>Kogi</t>
  </si>
  <si>
    <t>843027.102164_x0002_</t>
  </si>
  <si>
    <t>NZ35166</t>
  </si>
  <si>
    <t>1333928.0306_x0002_</t>
  </si>
  <si>
    <t>Bruce Hicks</t>
  </si>
  <si>
    <t>NZ76509</t>
  </si>
  <si>
    <t>Ogun</t>
  </si>
  <si>
    <t>657336.866877_x0002_</t>
  </si>
  <si>
    <t>Richard Grant</t>
  </si>
  <si>
    <t>NZ24266</t>
  </si>
  <si>
    <t>1468580.205744_x0002_</t>
  </si>
  <si>
    <t>Juan Howell</t>
  </si>
  <si>
    <t>NZ15214</t>
  </si>
  <si>
    <t>Cross River</t>
  </si>
  <si>
    <t>30355.174278_x0002_</t>
  </si>
  <si>
    <t>Mark Owens</t>
  </si>
  <si>
    <t>NZ47238</t>
  </si>
  <si>
    <t>1125389.667508_x0002_</t>
  </si>
  <si>
    <t>Helen Jenkins</t>
  </si>
  <si>
    <t>NZ59125</t>
  </si>
  <si>
    <t>Plateau</t>
  </si>
  <si>
    <t>489630.617136_x0002_</t>
  </si>
  <si>
    <t>Diane Riley</t>
  </si>
  <si>
    <t>849591.133884_x0002_</t>
  </si>
  <si>
    <t>Annie Dunn</t>
  </si>
  <si>
    <t>NZ70540</t>
  </si>
  <si>
    <t>1542257.998848_x0002_</t>
  </si>
  <si>
    <t>Peter Foster</t>
  </si>
  <si>
    <t>NZ60299</t>
  </si>
  <si>
    <t>412333.437684_x0002_</t>
  </si>
  <si>
    <t>Ann Stephens</t>
  </si>
  <si>
    <t>NZ26575</t>
  </si>
  <si>
    <t>976955.689728_x0002_</t>
  </si>
  <si>
    <t>John Flores</t>
  </si>
  <si>
    <t>NZ95034</t>
  </si>
  <si>
    <t>86517.21456_x0002_</t>
  </si>
  <si>
    <t>Catherine Robinson</t>
  </si>
  <si>
    <t>NZ87900</t>
  </si>
  <si>
    <t>593330.550528_x0002_</t>
  </si>
  <si>
    <t>NZ33992</t>
  </si>
  <si>
    <t>671936.6016_x0002_</t>
  </si>
  <si>
    <t>Chris Hunter</t>
  </si>
  <si>
    <t>NZ42280</t>
  </si>
  <si>
    <t>600265.16586_x0002_</t>
  </si>
  <si>
    <t>Carolyn Hunt</t>
  </si>
  <si>
    <t>NZ62889</t>
  </si>
  <si>
    <t>470678.845056_x0002_</t>
  </si>
  <si>
    <t>Ronald Payne</t>
  </si>
  <si>
    <t>NZ42043</t>
  </si>
  <si>
    <t>Benue</t>
  </si>
  <si>
    <t>61344.464748_x0002_</t>
  </si>
  <si>
    <t>Susan Thompson</t>
  </si>
  <si>
    <t>NZ31340</t>
  </si>
  <si>
    <t>914288.18328_x0002_</t>
  </si>
  <si>
    <t>Craig Morgan</t>
  </si>
  <si>
    <t>NZ61025</t>
  </si>
  <si>
    <t>1224257.625_x0002_</t>
  </si>
  <si>
    <t>Daniel Burke</t>
  </si>
  <si>
    <t>NZ78424</t>
  </si>
  <si>
    <t>289060.893_x0002_</t>
  </si>
  <si>
    <t>Shawn Lane</t>
  </si>
  <si>
    <t>NZ75515</t>
  </si>
  <si>
    <t>442832.364096_x0002_</t>
  </si>
  <si>
    <t>Karen White</t>
  </si>
  <si>
    <t>NZ93676</t>
  </si>
  <si>
    <t>663468.69015_x0002_</t>
  </si>
  <si>
    <t>Charles Thompson</t>
  </si>
  <si>
    <t>NZ51542</t>
  </si>
  <si>
    <t>196577.789328_x0002_</t>
  </si>
  <si>
    <t>NZ35748</t>
  </si>
  <si>
    <t>124497.1008_x0002_</t>
  </si>
  <si>
    <t>John Bennett</t>
  </si>
  <si>
    <t>NZ38949</t>
  </si>
  <si>
    <t>508705.4256_x0002_</t>
  </si>
  <si>
    <t>Diane Fuller</t>
  </si>
  <si>
    <t>NZ72147</t>
  </si>
  <si>
    <t>521012.089024_x0002_</t>
  </si>
  <si>
    <t>Stephen Bennett</t>
  </si>
  <si>
    <t>NZ42259</t>
  </si>
  <si>
    <t>Barbara Smith</t>
  </si>
  <si>
    <t>NZ59059</t>
  </si>
  <si>
    <t>500375.94084_x0002_</t>
  </si>
  <si>
    <t>Ryan Weaver</t>
  </si>
  <si>
    <t>NZ27091</t>
  </si>
  <si>
    <t>1268649.173052_x0002_</t>
  </si>
  <si>
    <t>NZ31048</t>
  </si>
  <si>
    <t>26828.577792_x0002_</t>
  </si>
  <si>
    <t>Nicholas Payne</t>
  </si>
  <si>
    <t>NZ17042</t>
  </si>
  <si>
    <t>33293.5472_x0002_</t>
  </si>
  <si>
    <t>Earl Ramos</t>
  </si>
  <si>
    <t>NZ20398</t>
  </si>
  <si>
    <t>30902.147433_x0002_</t>
  </si>
  <si>
    <t>Margaret Rivera</t>
  </si>
  <si>
    <t>NZ34130</t>
  </si>
  <si>
    <t>273568.246479_x0002_</t>
  </si>
  <si>
    <t>Julie Burton</t>
  </si>
  <si>
    <t>NZ22385</t>
  </si>
  <si>
    <t>603889.377_x0002_</t>
  </si>
  <si>
    <t>Anthony Campbell</t>
  </si>
  <si>
    <t>NZ40311</t>
  </si>
  <si>
    <t>310841.16_x0002_</t>
  </si>
  <si>
    <t>Jennifer Butler</t>
  </si>
  <si>
    <t>NZ90911</t>
  </si>
  <si>
    <t>1339990.6267_x0002_</t>
  </si>
  <si>
    <t>Shawn Fields</t>
  </si>
  <si>
    <t>NZ16203</t>
  </si>
  <si>
    <t>187124.166656_x0002_</t>
  </si>
  <si>
    <t>Pamela Bailey</t>
  </si>
  <si>
    <t>NZ71359</t>
  </si>
  <si>
    <t>414811.811064_x0002_</t>
  </si>
  <si>
    <t>Heather Mendoza</t>
  </si>
  <si>
    <t>NZ34739</t>
  </si>
  <si>
    <t>1348164.866192_x0002_</t>
  </si>
  <si>
    <t>Jesse Cox</t>
  </si>
  <si>
    <t>NZ69225</t>
  </si>
  <si>
    <t>128811.005568_x0002_</t>
  </si>
  <si>
    <t>Cynthia Gibson</t>
  </si>
  <si>
    <t>521113.4028_x0002_</t>
  </si>
  <si>
    <t>Mary Fowler</t>
  </si>
  <si>
    <t>NZ80593</t>
  </si>
  <si>
    <t>Enugu</t>
  </si>
  <si>
    <t>373370.7744_x0002_</t>
  </si>
  <si>
    <t>John Murray</t>
  </si>
  <si>
    <t>NZ56438</t>
  </si>
  <si>
    <t>1974608.14068_x0002_</t>
  </si>
  <si>
    <t>Harold Crawford</t>
  </si>
  <si>
    <t>NZ17984</t>
  </si>
  <si>
    <t>632728.67988_x0002_</t>
  </si>
  <si>
    <t>Jonathan Larson</t>
  </si>
  <si>
    <t>NZ82834</t>
  </si>
  <si>
    <t>831510.27603_x0002_</t>
  </si>
  <si>
    <t>Irene Parker</t>
  </si>
  <si>
    <t>NZ37041</t>
  </si>
  <si>
    <t>1363870.18656_x0002_</t>
  </si>
  <si>
    <t>Steven Welch</t>
  </si>
  <si>
    <t>NZ31057</t>
  </si>
  <si>
    <t>1036987.57536_x0002_</t>
  </si>
  <si>
    <t>Fred Cook</t>
  </si>
  <si>
    <t>NZ91488</t>
  </si>
  <si>
    <t>162136.215072_x0002_</t>
  </si>
  <si>
    <t>Richard Armstrong</t>
  </si>
  <si>
    <t>NZ42982</t>
  </si>
  <si>
    <t>621905.517254_x0002_</t>
  </si>
  <si>
    <t>Philip Hansen</t>
  </si>
  <si>
    <t>NZ50683</t>
  </si>
  <si>
    <t>418230.26595_x0002_</t>
  </si>
  <si>
    <t>Maria Larson</t>
  </si>
  <si>
    <t>NZ44974</t>
  </si>
  <si>
    <t>1049952.798804_x0002_</t>
  </si>
  <si>
    <t>Clarence Chavez</t>
  </si>
  <si>
    <t>NZ60303</t>
  </si>
  <si>
    <t>317919.568768_x0002_</t>
  </si>
  <si>
    <t>Douglas Washington</t>
  </si>
  <si>
    <t>NZ63717</t>
  </si>
  <si>
    <t>469279.743522_x0002_</t>
  </si>
  <si>
    <t>Rebecca Murray</t>
  </si>
  <si>
    <t>NZ19447</t>
  </si>
  <si>
    <t>456995.6352_x0002_</t>
  </si>
  <si>
    <t>Anna Wilson</t>
  </si>
  <si>
    <t>NZ18560</t>
  </si>
  <si>
    <t>99189.09_x0002_</t>
  </si>
  <si>
    <t>Robert Foster</t>
  </si>
  <si>
    <t>NZ46044</t>
  </si>
  <si>
    <t>1207014.596046_x0002_</t>
  </si>
  <si>
    <t>Henry Stanley</t>
  </si>
  <si>
    <t>NZ24265</t>
  </si>
  <si>
    <t>363898.114272_x0002_</t>
  </si>
  <si>
    <t>Lois Foster</t>
  </si>
  <si>
    <t>NZ33515</t>
  </si>
  <si>
    <t>1312115.539768_x0002_</t>
  </si>
  <si>
    <t>Anne Hunter</t>
  </si>
  <si>
    <t>NZ64051</t>
  </si>
  <si>
    <t>61603.089912_x0002_</t>
  </si>
  <si>
    <t>Rebecca Bowman</t>
  </si>
  <si>
    <t>NZ94271</t>
  </si>
  <si>
    <t>390366.077409_x0002_</t>
  </si>
  <si>
    <t>Linda Long</t>
  </si>
  <si>
    <t>NZ84384</t>
  </si>
  <si>
    <t>477508.081128_x0002_</t>
  </si>
  <si>
    <t>Carolyn Wilson</t>
  </si>
  <si>
    <t>NZ89378</t>
  </si>
  <si>
    <t>279570.0765_x0002_</t>
  </si>
  <si>
    <t>Bruce Ford</t>
  </si>
  <si>
    <t>NZ69251</t>
  </si>
  <si>
    <t>104154.637104_x0002_</t>
  </si>
  <si>
    <t>Jesse Murphy</t>
  </si>
  <si>
    <t>NZ67799</t>
  </si>
  <si>
    <t>1137025.720656_x0002_</t>
  </si>
  <si>
    <t>Anthony Anderson</t>
  </si>
  <si>
    <t>NZ92735</t>
  </si>
  <si>
    <t>519093.788428_x0002_</t>
  </si>
  <si>
    <t>Donald Fields</t>
  </si>
  <si>
    <t>NZ81435</t>
  </si>
  <si>
    <t>243600.03261_x0002_</t>
  </si>
  <si>
    <t>Ashley Coleman</t>
  </si>
  <si>
    <t>NZ65162</t>
  </si>
  <si>
    <t>672373.89792_x0002_</t>
  </si>
  <si>
    <t>Anne Garcia</t>
  </si>
  <si>
    <t>NZ66671</t>
  </si>
  <si>
    <t>1498393.769256_x0002_</t>
  </si>
  <si>
    <t>Adam Murphy</t>
  </si>
  <si>
    <t>NZ87876</t>
  </si>
  <si>
    <t>251604.014868_x0002_</t>
  </si>
  <si>
    <t>Joshua Walker</t>
  </si>
  <si>
    <t>NZ98364</t>
  </si>
  <si>
    <t>98532.891072_x0002_</t>
  </si>
  <si>
    <t>Aaron Gray</t>
  </si>
  <si>
    <t>NZ54504</t>
  </si>
  <si>
    <t>Jack Spencer</t>
  </si>
  <si>
    <t>NZ21838</t>
  </si>
  <si>
    <t>480535.384896_x0002_</t>
  </si>
  <si>
    <t>Chris Gutierrez</t>
  </si>
  <si>
    <t>NZ22162</t>
  </si>
  <si>
    <t>324404.483711_x0002_</t>
  </si>
  <si>
    <t>Adam Spencer</t>
  </si>
  <si>
    <t>NZ48902</t>
  </si>
  <si>
    <t>363948.226656_x0002_</t>
  </si>
  <si>
    <t>Virginia Allen</t>
  </si>
  <si>
    <t>NZ59366</t>
  </si>
  <si>
    <t>1136002.85952_x0002_</t>
  </si>
  <si>
    <t>Carl Thompson</t>
  </si>
  <si>
    <t>NZ17019</t>
  </si>
  <si>
    <t>298804.8832_x0002_</t>
  </si>
  <si>
    <t>Victor Jenkins</t>
  </si>
  <si>
    <t>NZ25396</t>
  </si>
  <si>
    <t>439429.26384_x0002_</t>
  </si>
  <si>
    <t>Anthony Berry</t>
  </si>
  <si>
    <t>NZ90177</t>
  </si>
  <si>
    <t>1157055.6483_x0002_</t>
  </si>
  <si>
    <t>Annie West</t>
  </si>
  <si>
    <t>NZ62564</t>
  </si>
  <si>
    <t>638808.86516_x0002_</t>
  </si>
  <si>
    <t>Karen Bradley</t>
  </si>
  <si>
    <t>NZ28537</t>
  </si>
  <si>
    <t>258024.281584_x0002_</t>
  </si>
  <si>
    <t>Carolyn Tucker</t>
  </si>
  <si>
    <t>NZ97714</t>
  </si>
  <si>
    <t>365701.5918_x0002_</t>
  </si>
  <si>
    <t>Annie Reyes</t>
  </si>
  <si>
    <t>NZ24817</t>
  </si>
  <si>
    <t>99197.925417_x0002_</t>
  </si>
  <si>
    <t>Jeffrey Hunt</t>
  </si>
  <si>
    <t>NZ47171</t>
  </si>
  <si>
    <t>519994.308262_x0002_</t>
  </si>
  <si>
    <t>Michael Little</t>
  </si>
  <si>
    <t>NZ28225</t>
  </si>
  <si>
    <t>75457.276734_x0002_</t>
  </si>
  <si>
    <t>Jose Stanley</t>
  </si>
  <si>
    <t>NZ86179</t>
  </si>
  <si>
    <t>272673.22896_x0002_</t>
  </si>
  <si>
    <t>Keith Smith</t>
  </si>
  <si>
    <t>NZ70182</t>
  </si>
  <si>
    <t>230097.350208_x0002_</t>
  </si>
  <si>
    <t>Mildred Greene</t>
  </si>
  <si>
    <t>NZ90131</t>
  </si>
  <si>
    <t>160834.72131_x0002_</t>
  </si>
  <si>
    <t>Sean Larson</t>
  </si>
  <si>
    <t>NZ13509</t>
  </si>
  <si>
    <t>624483.3726_x0002_</t>
  </si>
  <si>
    <t>Richard Henry</t>
  </si>
  <si>
    <t>NZ51370</t>
  </si>
  <si>
    <t>116399.864217_x0002_</t>
  </si>
  <si>
    <t>Lisa Johnston</t>
  </si>
  <si>
    <t>NZ46584</t>
  </si>
  <si>
    <t>Computer Systems Analyst I</t>
  </si>
  <si>
    <t>30560.824704_x0002_</t>
  </si>
  <si>
    <t>Joshua Green</t>
  </si>
  <si>
    <t>NZ54576</t>
  </si>
  <si>
    <t>515950.016036_x0002_</t>
  </si>
  <si>
    <t>Steve Price</t>
  </si>
  <si>
    <t>NZ75584</t>
  </si>
  <si>
    <t>1893592.31688_x0002_</t>
  </si>
  <si>
    <t>Jerry Mitchell</t>
  </si>
  <si>
    <t>NZ65820</t>
  </si>
  <si>
    <t>527832.843472_x0002_</t>
  </si>
  <si>
    <t>Sharon Warren</t>
  </si>
  <si>
    <t>NZ64186</t>
  </si>
  <si>
    <t>600544.064736_x0002_</t>
  </si>
  <si>
    <t>Lois Oliver</t>
  </si>
  <si>
    <t>NZ33290</t>
  </si>
  <si>
    <t>298332.570232_x0002_</t>
  </si>
  <si>
    <t>Sharon Lee</t>
  </si>
  <si>
    <t>NZ45186</t>
  </si>
  <si>
    <t>264490.459732_x0002_</t>
  </si>
  <si>
    <t>Rebecca Hamilton</t>
  </si>
  <si>
    <t>NZ86593</t>
  </si>
  <si>
    <t>1962821.3085_x0002_</t>
  </si>
  <si>
    <t>Gerald Owens</t>
  </si>
  <si>
    <t>NZ89861</t>
  </si>
  <si>
    <t>687595.1328_x0002_</t>
  </si>
  <si>
    <t>Mary Austin</t>
  </si>
  <si>
    <t>NZ68221</t>
  </si>
  <si>
    <t>150917.766736_x0002_</t>
  </si>
  <si>
    <t>Beverly Griffin</t>
  </si>
  <si>
    <t>NZ83697</t>
  </si>
  <si>
    <t>1492857.10728_x0002_</t>
  </si>
  <si>
    <t>Jack Sanchez</t>
  </si>
  <si>
    <t>NZ30193</t>
  </si>
  <si>
    <t>336146.6304_x0002_</t>
  </si>
  <si>
    <t>Robin Moore</t>
  </si>
  <si>
    <t>NZ34623</t>
  </si>
  <si>
    <t>144554.629857_x0002_</t>
  </si>
  <si>
    <t>Dorothy Reyes</t>
  </si>
  <si>
    <t>NZ66931</t>
  </si>
  <si>
    <t>1436044.5288_x0002_</t>
  </si>
  <si>
    <t>Jacqueline Moreno</t>
  </si>
  <si>
    <t>NZ72258</t>
  </si>
  <si>
    <t>806858.37248_x0002_</t>
  </si>
  <si>
    <t>Craig Hall</t>
  </si>
  <si>
    <t>NZ50993</t>
  </si>
  <si>
    <t>321916.53348_x0002_</t>
  </si>
  <si>
    <t>Kenneth Clark</t>
  </si>
  <si>
    <t>NZ74213</t>
  </si>
  <si>
    <t>3017361.20595_x0002_</t>
  </si>
  <si>
    <t>Martin Baker</t>
  </si>
  <si>
    <t>NZ17406</t>
  </si>
  <si>
    <t>26021.941048_x0002_</t>
  </si>
  <si>
    <t>Jesse Lane</t>
  </si>
  <si>
    <t>NZ87099</t>
  </si>
  <si>
    <t>173284.9475_x0002_</t>
  </si>
  <si>
    <t>Emily Stewart</t>
  </si>
  <si>
    <t>NZ25757</t>
  </si>
  <si>
    <t>361688.547872_x0002_</t>
  </si>
  <si>
    <t>William Griffin</t>
  </si>
  <si>
    <t>NZ23792</t>
  </si>
  <si>
    <t>169559.474796_x0002_</t>
  </si>
  <si>
    <t>Terry Graham</t>
  </si>
  <si>
    <t>NZ29986</t>
  </si>
  <si>
    <t>507996.3812_x0002_</t>
  </si>
  <si>
    <t>Phillip Morales</t>
  </si>
  <si>
    <t>NZ36995</t>
  </si>
  <si>
    <t>99616.374_x0002_</t>
  </si>
  <si>
    <t>Heather Palmer</t>
  </si>
  <si>
    <t>NZ78689</t>
  </si>
  <si>
    <t>686462.45303_x0002_</t>
  </si>
  <si>
    <t>Albert Adams</t>
  </si>
  <si>
    <t>NZ69060</t>
  </si>
  <si>
    <t>537082.8768_x0002_</t>
  </si>
  <si>
    <t>Frank Ramirez</t>
  </si>
  <si>
    <t>NZ28975</t>
  </si>
  <si>
    <t>136662.313365_x0002_</t>
  </si>
  <si>
    <t>Carl Webb</t>
  </si>
  <si>
    <t>NZ76281</t>
  </si>
  <si>
    <t>195027.48_x0002_</t>
  </si>
  <si>
    <t>Ann Hill</t>
  </si>
  <si>
    <t>NZ93906</t>
  </si>
  <si>
    <t>1142056.345248_x0002_</t>
  </si>
  <si>
    <t>Clarence Sullivan</t>
  </si>
  <si>
    <t>NZ27796</t>
  </si>
  <si>
    <t>495892.863125_x0002_</t>
  </si>
  <si>
    <t>Wanda Wagner</t>
  </si>
  <si>
    <t>NZ12649</t>
  </si>
  <si>
    <t>3180324.801904_x0002_</t>
  </si>
  <si>
    <t>Gary Mccoy</t>
  </si>
  <si>
    <t>NZ27626</t>
  </si>
  <si>
    <t>215160.770775_x0002_</t>
  </si>
  <si>
    <t>Jose Anderson</t>
  </si>
  <si>
    <t>263951.926576_x0002_</t>
  </si>
  <si>
    <t>Adam Simpson</t>
  </si>
  <si>
    <t>NZ90506</t>
  </si>
  <si>
    <t>214791.36112_x0002_</t>
  </si>
  <si>
    <t>Joan Ortiz</t>
  </si>
  <si>
    <t>NZ66755</t>
  </si>
  <si>
    <t>453440.060289_x0002_</t>
  </si>
  <si>
    <t>NZ21443</t>
  </si>
  <si>
    <t>870403.2_x0002_</t>
  </si>
  <si>
    <t>Anna West</t>
  </si>
  <si>
    <t>NZ66784</t>
  </si>
  <si>
    <t>346256.748544_x0002_</t>
  </si>
  <si>
    <t>NZ83407</t>
  </si>
  <si>
    <t>310811.1754_x0002_</t>
  </si>
  <si>
    <t>Bruce Peterson</t>
  </si>
  <si>
    <t>NZ93375</t>
  </si>
  <si>
    <t>685540.128828_x0002_</t>
  </si>
  <si>
    <t>Anne Johnston</t>
  </si>
  <si>
    <t>NZ30869</t>
  </si>
  <si>
    <t>414346.995135_x0002_</t>
  </si>
  <si>
    <t>Scott Hudson</t>
  </si>
  <si>
    <t>NZ78750</t>
  </si>
  <si>
    <t>210336.226848_x0002_</t>
  </si>
  <si>
    <t>Louis Brooks</t>
  </si>
  <si>
    <t>NZ60533</t>
  </si>
  <si>
    <t>1015970.509576_x0002_</t>
  </si>
  <si>
    <t>Willie Greene</t>
  </si>
  <si>
    <t>NZ68708</t>
  </si>
  <si>
    <t>367935.507925_x0002_</t>
  </si>
  <si>
    <t>Juan Evans</t>
  </si>
  <si>
    <t>NZ54599</t>
  </si>
  <si>
    <t>984888_x0002_</t>
  </si>
  <si>
    <t>Robert Sims</t>
  </si>
  <si>
    <t>NZ94062</t>
  </si>
  <si>
    <t>963737.053576_x0002_</t>
  </si>
  <si>
    <t>Jonathan Gonzales</t>
  </si>
  <si>
    <t>NZ91267</t>
  </si>
  <si>
    <t>580085.14338_x0002_</t>
  </si>
  <si>
    <t>Irene Reynolds</t>
  </si>
  <si>
    <t>NZ41887</t>
  </si>
  <si>
    <t>47898.397092_x0002_</t>
  </si>
  <si>
    <t>Lisa Miller</t>
  </si>
  <si>
    <t>NZ17259</t>
  </si>
  <si>
    <t>Automation Specialist I</t>
  </si>
  <si>
    <t>207515.075805_x0002_</t>
  </si>
  <si>
    <t>Jeffrey Campbell</t>
  </si>
  <si>
    <t>NZ85846</t>
  </si>
  <si>
    <t>244487.125328_x0002_</t>
  </si>
  <si>
    <t>Howard Reed</t>
  </si>
  <si>
    <t>NZ49334</t>
  </si>
  <si>
    <t>218455.091058_x0002_</t>
  </si>
  <si>
    <t>Norma Little</t>
  </si>
  <si>
    <t>NZ18901</t>
  </si>
  <si>
    <t>557439.613213_x0002_</t>
  </si>
  <si>
    <t>Joe Wells</t>
  </si>
  <si>
    <t>NZ52253</t>
  </si>
  <si>
    <t>490080.030732_x0002_</t>
  </si>
  <si>
    <t>Terry Tucker</t>
  </si>
  <si>
    <t>NZ33562</t>
  </si>
  <si>
    <t>588831.435981_x0002_</t>
  </si>
  <si>
    <t>Craig Myers</t>
  </si>
  <si>
    <t>NZ38340</t>
  </si>
  <si>
    <t>529324.3008_x0002_</t>
  </si>
  <si>
    <t>John Cruz</t>
  </si>
  <si>
    <t>NZ77399</t>
  </si>
  <si>
    <t>564498.4632_x0002_</t>
  </si>
  <si>
    <t>Christine Bell</t>
  </si>
  <si>
    <t>NZ40107</t>
  </si>
  <si>
    <t>336511.164416_x0002_</t>
  </si>
  <si>
    <t>Frank Bennett</t>
  </si>
  <si>
    <t>NZ80350</t>
  </si>
  <si>
    <t>423245.41056_x0002_</t>
  </si>
  <si>
    <t>Louis Harper</t>
  </si>
  <si>
    <t>1115098.0911_x0002_</t>
  </si>
  <si>
    <t>Cheryl Stewart</t>
  </si>
  <si>
    <t>NZ43704</t>
  </si>
  <si>
    <t>370436.765094_x0002_</t>
  </si>
  <si>
    <t>Edward Gordon</t>
  </si>
  <si>
    <t>NZ61248</t>
  </si>
  <si>
    <t>1503846.78112_x0002_</t>
  </si>
  <si>
    <t>Roy Snyder</t>
  </si>
  <si>
    <t>NZ64411</t>
  </si>
  <si>
    <t>82899.339686_x0002_</t>
  </si>
  <si>
    <t>Norma Washington</t>
  </si>
  <si>
    <t>NZ34886</t>
  </si>
  <si>
    <t>217504.275975_x0002_</t>
  </si>
  <si>
    <t>Howard Coleman</t>
  </si>
  <si>
    <t>NZ58643</t>
  </si>
  <si>
    <t>1459002.1134_x0002_</t>
  </si>
  <si>
    <t>Paul Cruz</t>
  </si>
  <si>
    <t>NZ73492</t>
  </si>
  <si>
    <t>1667275.463_x0002_</t>
  </si>
  <si>
    <t>Eugene Jordan</t>
  </si>
  <si>
    <t>NZ71718</t>
  </si>
  <si>
    <t>2220189.283044_x0002_</t>
  </si>
  <si>
    <t>Larry Mcdonald</t>
  </si>
  <si>
    <t>NZ96775</t>
  </si>
  <si>
    <t>556187.693536_x0002_</t>
  </si>
  <si>
    <t>Diane James</t>
  </si>
  <si>
    <t>NZ24501</t>
  </si>
  <si>
    <t>459149.48586_x0002_</t>
  </si>
  <si>
    <t>Brian Kelley</t>
  </si>
  <si>
    <t>NZ35800</t>
  </si>
  <si>
    <t>1098166.00176_x0002_</t>
  </si>
  <si>
    <t>NZ36106</t>
  </si>
  <si>
    <t>1390316.98239_x0002_</t>
  </si>
  <si>
    <t>Albert George</t>
  </si>
  <si>
    <t>NZ85859</t>
  </si>
  <si>
    <t>1484238.168_x0002_</t>
  </si>
  <si>
    <t>John Coleman</t>
  </si>
  <si>
    <t>NZ69939</t>
  </si>
  <si>
    <t>923024.775876_x0002_</t>
  </si>
  <si>
    <t>Susan Dixon</t>
  </si>
  <si>
    <t>NZ59827</t>
  </si>
  <si>
    <t>513488.66205_x0002_</t>
  </si>
  <si>
    <t>Lisa Carroll</t>
  </si>
  <si>
    <t>NZ83513</t>
  </si>
  <si>
    <t>687194.2476_x0002_</t>
  </si>
  <si>
    <t>Howard White</t>
  </si>
  <si>
    <t>NZ65519</t>
  </si>
  <si>
    <t>133610.01192_x0002_</t>
  </si>
  <si>
    <t>Sara Daniels</t>
  </si>
  <si>
    <t>NZ40866</t>
  </si>
  <si>
    <t>423833.1812_x0002_</t>
  </si>
  <si>
    <t>Randy Garrett</t>
  </si>
  <si>
    <t>NZ97223</t>
  </si>
  <si>
    <t>207011.523015_x0002_</t>
  </si>
  <si>
    <t>Irene Barnes</t>
  </si>
  <si>
    <t>NZ50261</t>
  </si>
  <si>
    <t>261207.096576_x0002_</t>
  </si>
  <si>
    <t>Jean Richards</t>
  </si>
  <si>
    <t>NZ84771</t>
  </si>
  <si>
    <t>1724818.2966_x0002_</t>
  </si>
  <si>
    <t>Maria Clark</t>
  </si>
  <si>
    <t>NZ50427</t>
  </si>
  <si>
    <t>581438.60577_x0002_</t>
  </si>
  <si>
    <t>Terry Diaz</t>
  </si>
  <si>
    <t>NZ20615</t>
  </si>
  <si>
    <t>65074.833332_x0002_</t>
  </si>
  <si>
    <t>William Hernandez</t>
  </si>
  <si>
    <t>NZ33219</t>
  </si>
  <si>
    <t>179229.074301_x0002_</t>
  </si>
  <si>
    <t>Donna Hamilton</t>
  </si>
  <si>
    <t>NZ37456</t>
  </si>
  <si>
    <t>146937.2565_x0002_</t>
  </si>
  <si>
    <t>Karen Thomas</t>
  </si>
  <si>
    <t>NZ56981</t>
  </si>
  <si>
    <t>534604.2933_x0002_</t>
  </si>
  <si>
    <t>Lawrence Watkins</t>
  </si>
  <si>
    <t>NZ52278</t>
  </si>
  <si>
    <t>2064017.376_x0002_</t>
  </si>
  <si>
    <t>Tina Smith</t>
  </si>
  <si>
    <t>NZ57365</t>
  </si>
  <si>
    <t>222362.17518_x0002_</t>
  </si>
  <si>
    <t>Larry Baker</t>
  </si>
  <si>
    <t>NZ27926</t>
  </si>
  <si>
    <t>634688.83088_x0002_</t>
  </si>
  <si>
    <t>Samuel Gilbert</t>
  </si>
  <si>
    <t>NZ75973</t>
  </si>
  <si>
    <t>262988.535279_x0002_</t>
  </si>
  <si>
    <t>Randy Wheeler</t>
  </si>
  <si>
    <t>NZ53799</t>
  </si>
  <si>
    <t>646178.74272_x0002_</t>
  </si>
  <si>
    <t>Theresa Crawford</t>
  </si>
  <si>
    <t>NZ89996</t>
  </si>
  <si>
    <t>2834869.98528_x0002_</t>
  </si>
  <si>
    <t>Ralph Campbell</t>
  </si>
  <si>
    <t>NZ46069</t>
  </si>
  <si>
    <t>190187.838396_x0002_</t>
  </si>
  <si>
    <t>Sean Peters</t>
  </si>
  <si>
    <t>NZ62166</t>
  </si>
  <si>
    <t>355267.559192_x0002_</t>
  </si>
  <si>
    <t>Jonathan Rodriguez</t>
  </si>
  <si>
    <t>NZ13004</t>
  </si>
  <si>
    <t>43137.338706_x0002_</t>
  </si>
  <si>
    <t>Andrea Freeman</t>
  </si>
  <si>
    <t>NZ78694</t>
  </si>
  <si>
    <t>302699.026171_x0002_</t>
  </si>
  <si>
    <t>Rebecca Harper</t>
  </si>
  <si>
    <t>NZ32423</t>
  </si>
  <si>
    <t>224109.861516_x0002_</t>
  </si>
  <si>
    <t>Philip Cunningham</t>
  </si>
  <si>
    <t>NZ65833</t>
  </si>
  <si>
    <t>177967.69032_x0002_</t>
  </si>
  <si>
    <t>Philip Robinson</t>
  </si>
  <si>
    <t>NZ95042</t>
  </si>
  <si>
    <t>859353.80544_x0002_</t>
  </si>
  <si>
    <t>Jeremy Sullivan</t>
  </si>
  <si>
    <t>NZ86889</t>
  </si>
  <si>
    <t>600552.838656_x0002_</t>
  </si>
  <si>
    <t>Anne Hill</t>
  </si>
  <si>
    <t>NZ48157</t>
  </si>
  <si>
    <t>151853.6628_x0002_</t>
  </si>
  <si>
    <t>Elizabeth Lane</t>
  </si>
  <si>
    <t>NZ48642</t>
  </si>
  <si>
    <t>222029.978004_x0002_</t>
  </si>
  <si>
    <t>Samuel Boyd</t>
  </si>
  <si>
    <t>NZ32434</t>
  </si>
  <si>
    <t>136175.349024_x0002_</t>
  </si>
  <si>
    <t>Janet Gordon</t>
  </si>
  <si>
    <t>NZ47852</t>
  </si>
  <si>
    <t>na</t>
  </si>
  <si>
    <t>Lisa Cunningham</t>
  </si>
  <si>
    <t>NZ43809</t>
  </si>
  <si>
    <t>157256.393308_x0002_</t>
  </si>
  <si>
    <t>Kenneth Myers</t>
  </si>
  <si>
    <t>NZ74791</t>
  </si>
  <si>
    <t>279591.24424_x0002_</t>
  </si>
  <si>
    <t>Gloria Carpenter</t>
  </si>
  <si>
    <t>NZ77134</t>
  </si>
  <si>
    <t>947081.614584_x0002_</t>
  </si>
  <si>
    <t>Steve Hill</t>
  </si>
  <si>
    <t>NZ50968</t>
  </si>
  <si>
    <t>316130.575376_x0002_</t>
  </si>
  <si>
    <t>Roger Spencer</t>
  </si>
  <si>
    <t>NZ60465</t>
  </si>
  <si>
    <t>501098.1701_x0002_</t>
  </si>
  <si>
    <t>Kevin Perkins</t>
  </si>
  <si>
    <t>NZ53894</t>
  </si>
  <si>
    <t>1026866.9376_x0002_</t>
  </si>
  <si>
    <t>Tina Gutierrez</t>
  </si>
  <si>
    <t>NZ34939</t>
  </si>
  <si>
    <t>417648.817152_x0002_</t>
  </si>
  <si>
    <t>Roy Armstrong</t>
  </si>
  <si>
    <t>NZ72540</t>
  </si>
  <si>
    <t>172941.291108_x0002_</t>
  </si>
  <si>
    <t>Johnny Torres</t>
  </si>
  <si>
    <t>NZ45691</t>
  </si>
  <si>
    <t>255155.3776_x0002_</t>
  </si>
  <si>
    <t>Joan Montgomery</t>
  </si>
  <si>
    <t>NZ68508</t>
  </si>
  <si>
    <t>1159087.33296_x0002_</t>
  </si>
  <si>
    <t>Timothy Wheeler</t>
  </si>
  <si>
    <t>NZ41456</t>
  </si>
  <si>
    <t>905790.50978_x0002_</t>
  </si>
  <si>
    <t>Jonathan Bryant</t>
  </si>
  <si>
    <t>NZ19548</t>
  </si>
  <si>
    <t>199546.75_x0002_</t>
  </si>
  <si>
    <t>Emily Bryant</t>
  </si>
  <si>
    <t>NZ19308</t>
  </si>
  <si>
    <t>611167.113_x0002_</t>
  </si>
  <si>
    <t>Earl Carter</t>
  </si>
  <si>
    <t>NZ21947</t>
  </si>
  <si>
    <t>854088.27516_x0002_</t>
  </si>
  <si>
    <t>Patricia Hudson</t>
  </si>
  <si>
    <t>NZ50934</t>
  </si>
  <si>
    <t>6602.04027_x0002_</t>
  </si>
  <si>
    <t>Timothy Diaz</t>
  </si>
  <si>
    <t>NZ79787</t>
  </si>
  <si>
    <t>58857.680908_x0002_</t>
  </si>
  <si>
    <t>Rebecca Simmons</t>
  </si>
  <si>
    <t>NZ51180</t>
  </si>
  <si>
    <t>473855.636016_x0002_</t>
  </si>
  <si>
    <t>Charles Cole</t>
  </si>
  <si>
    <t>NZ46964</t>
  </si>
  <si>
    <t>322752.2298_x0002_</t>
  </si>
  <si>
    <t>Lawrence Evans</t>
  </si>
  <si>
    <t>NZ39526</t>
  </si>
  <si>
    <t>617206.196376_x0002_</t>
  </si>
  <si>
    <t>Lawrence Perry</t>
  </si>
  <si>
    <t>NZ20755</t>
  </si>
  <si>
    <t>837966.4059_x0002_</t>
  </si>
  <si>
    <t>Shawn Rice</t>
  </si>
  <si>
    <t>NZ49649</t>
  </si>
  <si>
    <t>136948.97475_x0002_</t>
  </si>
  <si>
    <t>Sean Diaz</t>
  </si>
  <si>
    <t>NZ70426</t>
  </si>
  <si>
    <t>135130.507488_x0002_</t>
  </si>
  <si>
    <t>Peter Fernandez</t>
  </si>
  <si>
    <t>NZ73731</t>
  </si>
  <si>
    <t>275056.63614_x0002_</t>
  </si>
  <si>
    <t>Annie Lewis</t>
  </si>
  <si>
    <t>NZ24057</t>
  </si>
  <si>
    <t>421648.797024_x0002_</t>
  </si>
  <si>
    <t>Paula Ross</t>
  </si>
  <si>
    <t>NZ16798</t>
  </si>
  <si>
    <t>460917.093516_x0002_</t>
  </si>
  <si>
    <t>Helen Brooks</t>
  </si>
  <si>
    <t>NZ86901</t>
  </si>
  <si>
    <t>106658.24_x0002_</t>
  </si>
  <si>
    <t>Angela Ramos</t>
  </si>
  <si>
    <t>NZ67594</t>
  </si>
  <si>
    <t>150965.010625_x0002_</t>
  </si>
  <si>
    <t>Lillian Harris</t>
  </si>
  <si>
    <t>NZ44723</t>
  </si>
  <si>
    <t>292189.209792_x0002_</t>
  </si>
  <si>
    <t>Patrick Howard</t>
  </si>
  <si>
    <t>NZ72283</t>
  </si>
  <si>
    <t>197265.75048_x0002_</t>
  </si>
  <si>
    <t>Nicholas Rodriguez</t>
  </si>
  <si>
    <t>NZ25477</t>
  </si>
  <si>
    <t>15516.823725_x0002_</t>
  </si>
  <si>
    <t>Jerry Burton</t>
  </si>
  <si>
    <t>NZ63930</t>
  </si>
  <si>
    <t>340347.540892_x0002_</t>
  </si>
  <si>
    <t>Paul Welch</t>
  </si>
  <si>
    <t>126886.3272_x0002_</t>
  </si>
  <si>
    <t>Heather Nguyen</t>
  </si>
  <si>
    <t>NZ70209</t>
  </si>
  <si>
    <t>80956.107666_x0002_</t>
  </si>
  <si>
    <t>Philip Williamson</t>
  </si>
  <si>
    <t>NZ15798</t>
  </si>
  <si>
    <t>3210117.998906_x0002_</t>
  </si>
  <si>
    <t>Terry Harrison</t>
  </si>
  <si>
    <t>NZ33945</t>
  </si>
  <si>
    <t>815334.4296_x0002_</t>
  </si>
  <si>
    <t>George Jones</t>
  </si>
  <si>
    <t>NZ52609</t>
  </si>
  <si>
    <t>545505.680268_x0002_</t>
  </si>
  <si>
    <t>Justin Rice</t>
  </si>
  <si>
    <t>NZ21386</t>
  </si>
  <si>
    <t>446223.12345_x0002_</t>
  </si>
  <si>
    <t>Frank Owens</t>
  </si>
  <si>
    <t>NZ71938</t>
  </si>
  <si>
    <t>154325.50245_x0002_</t>
  </si>
  <si>
    <t>Thomas Peters</t>
  </si>
  <si>
    <t>NZ70392</t>
  </si>
  <si>
    <t>410358.750186_x0002_</t>
  </si>
  <si>
    <t>Andrea Spencer</t>
  </si>
  <si>
    <t>NZ43081</t>
  </si>
  <si>
    <t>149967.924489_x0002_</t>
  </si>
  <si>
    <t>Mark Long</t>
  </si>
  <si>
    <t>NZ15088</t>
  </si>
  <si>
    <t>2214193.38_x0002_</t>
  </si>
  <si>
    <t>Philip Watkins</t>
  </si>
  <si>
    <t>NZ47424</t>
  </si>
  <si>
    <t>1241580.583936_x0002_</t>
  </si>
  <si>
    <t>Louis Ramirez</t>
  </si>
  <si>
    <t>NZ84491</t>
  </si>
  <si>
    <t>827446.846095_x0002_</t>
  </si>
  <si>
    <t>Craig Wagner</t>
  </si>
  <si>
    <t>NZ28276</t>
  </si>
  <si>
    <t>90353.829888_x0002_</t>
  </si>
  <si>
    <t>Frank Moreno</t>
  </si>
  <si>
    <t>NZ72682</t>
  </si>
  <si>
    <t>63984.192948_x0002_</t>
  </si>
  <si>
    <t>Sara Day</t>
  </si>
  <si>
    <t>NZ87992</t>
  </si>
  <si>
    <t>1904110.555488_x0002_</t>
  </si>
  <si>
    <t>Henry Mills</t>
  </si>
  <si>
    <t>NZ85219</t>
  </si>
  <si>
    <t>-</t>
  </si>
  <si>
    <t>Joshua Pierce</t>
  </si>
  <si>
    <t>NZ39352</t>
  </si>
  <si>
    <t>237131.97984_x0002_</t>
  </si>
  <si>
    <t>Eugene Fuller</t>
  </si>
  <si>
    <t>NZ13219</t>
  </si>
  <si>
    <t>948718.035_x0002_</t>
  </si>
  <si>
    <t>Robert Powell</t>
  </si>
  <si>
    <t>NZ19117</t>
  </si>
  <si>
    <t>260867.384334_x0002_</t>
  </si>
  <si>
    <t>Justin Long</t>
  </si>
  <si>
    <t>238841.501184_x0002_</t>
  </si>
  <si>
    <t>Judith Day</t>
  </si>
  <si>
    <t>NZ56356</t>
  </si>
  <si>
    <t>1485047.929536_x0002_</t>
  </si>
  <si>
    <t>John Howell</t>
  </si>
  <si>
    <t>NZ50738</t>
  </si>
  <si>
    <t>63685.813248_x0002_</t>
  </si>
  <si>
    <t>Nicole Hayes</t>
  </si>
  <si>
    <t>NZ75060</t>
  </si>
  <si>
    <t>229116.195_x0002_</t>
  </si>
  <si>
    <t>Mary Young</t>
  </si>
  <si>
    <t>NZ94996</t>
  </si>
  <si>
    <t>176252.262186_x0002_</t>
  </si>
  <si>
    <t>Clarence Foster</t>
  </si>
  <si>
    <t>NZ83086</t>
  </si>
  <si>
    <t>519360.193115_x0002_</t>
  </si>
  <si>
    <t>Matthew Garza</t>
  </si>
  <si>
    <t>NZ43946</t>
  </si>
  <si>
    <t>1028685.152984_x0002_</t>
  </si>
  <si>
    <t>Brandon Reid</t>
  </si>
  <si>
    <t>NZ92305</t>
  </si>
  <si>
    <t>2048428.668384_x0002_</t>
  </si>
  <si>
    <t>Paul Perry</t>
  </si>
  <si>
    <t>NZ86039</t>
  </si>
  <si>
    <t>955300.502808_x0002_</t>
  </si>
  <si>
    <t>Wayne Johnston</t>
  </si>
  <si>
    <t>NZ34425</t>
  </si>
  <si>
    <t>340772.824656_x0002_</t>
  </si>
  <si>
    <t>Jack Rodriguez</t>
  </si>
  <si>
    <t>NZ24774</t>
  </si>
  <si>
    <t>585083.66_x0002_</t>
  </si>
  <si>
    <t>Ann Fernandez</t>
  </si>
  <si>
    <t>NZ32150</t>
  </si>
  <si>
    <t>358100.58879_x0002_</t>
  </si>
  <si>
    <t>Benjamin Crawford</t>
  </si>
  <si>
    <t>NZ47099</t>
  </si>
  <si>
    <t>153777.145392_x0002_</t>
  </si>
  <si>
    <t>Jeffrey Martin</t>
  </si>
  <si>
    <t>NZ52181</t>
  </si>
  <si>
    <t>666451.208932_x0002_</t>
  </si>
  <si>
    <t>Christine Mason</t>
  </si>
  <si>
    <t>NZ24755</t>
  </si>
  <si>
    <t>1020279.18168_x0002_</t>
  </si>
  <si>
    <t>Gregory Jackson</t>
  </si>
  <si>
    <t>NZ46652</t>
  </si>
  <si>
    <t>740926.486656_x0002_</t>
  </si>
  <si>
    <t>Donna Frazier</t>
  </si>
  <si>
    <t>NZ89076</t>
  </si>
  <si>
    <t>1030505.469952_x0002_</t>
  </si>
  <si>
    <t>Jonathan Harper</t>
  </si>
  <si>
    <t>NZ75924</t>
  </si>
  <si>
    <t>310314.517344_x0002_</t>
  </si>
  <si>
    <t>Kevin Cunningham</t>
  </si>
  <si>
    <t>NZ58727</t>
  </si>
  <si>
    <t>784168.26642_x0002_</t>
  </si>
  <si>
    <t>Julie Stanley</t>
  </si>
  <si>
    <t>NZ62400</t>
  </si>
  <si>
    <t>2069961.097491_x0002_</t>
  </si>
  <si>
    <t>Brandon George</t>
  </si>
  <si>
    <t>NZ19589</t>
  </si>
  <si>
    <t>391486.78296_x0002_</t>
  </si>
  <si>
    <t>Jimmy Berry</t>
  </si>
  <si>
    <t>NZ58447</t>
  </si>
  <si>
    <t>1719012.001676_x0002_</t>
  </si>
  <si>
    <t>Jack Willis</t>
  </si>
  <si>
    <t>NZ67912</t>
  </si>
  <si>
    <t>862135.023708_x0002_</t>
  </si>
  <si>
    <t>Harold Butler</t>
  </si>
  <si>
    <t>NZ87062</t>
  </si>
  <si>
    <t>170981.8214_x0002_</t>
  </si>
  <si>
    <t>George Simmons</t>
  </si>
  <si>
    <t>NZ96193</t>
  </si>
  <si>
    <t>229477.32612_x0002_</t>
  </si>
  <si>
    <t>Louise Morrison</t>
  </si>
  <si>
    <t>NZ58253</t>
  </si>
  <si>
    <t>2720079.9_x0002_</t>
  </si>
  <si>
    <t>Daniel Gomez</t>
  </si>
  <si>
    <t>NZ61230</t>
  </si>
  <si>
    <t>350878.5585_x0002_</t>
  </si>
  <si>
    <t>Cheryl Clark</t>
  </si>
  <si>
    <t>NZ18734</t>
  </si>
  <si>
    <t>650368.821088_x0002_</t>
  </si>
  <si>
    <t>Todd Miller</t>
  </si>
  <si>
    <t>NZ67150</t>
  </si>
  <si>
    <t>290795.532_x0002_</t>
  </si>
  <si>
    <t>Amanda Diaz</t>
  </si>
  <si>
    <t>NZ23784</t>
  </si>
  <si>
    <t>226675.84392_x0002_</t>
  </si>
  <si>
    <t>Craig Hudson</t>
  </si>
  <si>
    <t>NZ83760</t>
  </si>
  <si>
    <t>762603.377472_x0002_</t>
  </si>
  <si>
    <t>Carlos Marshall</t>
  </si>
  <si>
    <t>NZ59583</t>
  </si>
  <si>
    <t>426895.024864_x0002_</t>
  </si>
  <si>
    <t>Bobby Brooks</t>
  </si>
  <si>
    <t>NZ80847</t>
  </si>
  <si>
    <t>123393.78168_x0002_</t>
  </si>
  <si>
    <t>Martin Snyder</t>
  </si>
  <si>
    <t>NZ56474</t>
  </si>
  <si>
    <t>1685740.6992_x0002_</t>
  </si>
  <si>
    <t>Roy West</t>
  </si>
  <si>
    <t>NZ96087</t>
  </si>
  <si>
    <t>1309431.56224_x0002_</t>
  </si>
  <si>
    <t>Jason Garcia</t>
  </si>
  <si>
    <t>NZ58319</t>
  </si>
  <si>
    <t>1936626.2784_x0002_</t>
  </si>
  <si>
    <t>NZ83362</t>
  </si>
  <si>
    <t>123081.342175_x0002_</t>
  </si>
  <si>
    <t>Wanda Gonzales</t>
  </si>
  <si>
    <t>NZ73374</t>
  </si>
  <si>
    <t>394022.58732_x0002_</t>
  </si>
  <si>
    <t>William Long</t>
  </si>
  <si>
    <t>NZ15624</t>
  </si>
  <si>
    <t>1492675.371516_x0002_</t>
  </si>
  <si>
    <t>Carlos Kelly</t>
  </si>
  <si>
    <t>NZ70347</t>
  </si>
  <si>
    <t>250481.407275_x0002_</t>
  </si>
  <si>
    <t>Wanda Murray</t>
  </si>
  <si>
    <t>NZ21399</t>
  </si>
  <si>
    <t>1392924.888576_x0002_</t>
  </si>
  <si>
    <t>Scott Wells</t>
  </si>
  <si>
    <t>NZ70647</t>
  </si>
  <si>
    <t>195183.257088_x0002_</t>
  </si>
  <si>
    <t>NZ96098</t>
  </si>
  <si>
    <t>166547.6736_x0002_</t>
  </si>
  <si>
    <t>Anna Warren</t>
  </si>
  <si>
    <t>NZ82914</t>
  </si>
  <si>
    <t>86494.073679_x0002_</t>
  </si>
  <si>
    <t>NZ96031</t>
  </si>
  <si>
    <t>415274.03739_x0002_</t>
  </si>
  <si>
    <t>Craig James</t>
  </si>
  <si>
    <t>NZ77117</t>
  </si>
  <si>
    <t>213338.1845_x0002_</t>
  </si>
  <si>
    <t>Anthony Wagner</t>
  </si>
  <si>
    <t>NZ95121</t>
  </si>
  <si>
    <t>977415.205536_x0002_</t>
  </si>
  <si>
    <t>Chris Ross</t>
  </si>
  <si>
    <t>NZ33616</t>
  </si>
  <si>
    <t>1771992.833205_x0002_</t>
  </si>
  <si>
    <t>George George</t>
  </si>
  <si>
    <t>NZ19321</t>
  </si>
  <si>
    <t>1086576.221952_x0002_</t>
  </si>
  <si>
    <t>Stephen Perkins</t>
  </si>
  <si>
    <t>NZ80616</t>
  </si>
  <si>
    <t>135513.2592_x0002_</t>
  </si>
  <si>
    <t>Mary Jenkins</t>
  </si>
  <si>
    <t>NZ66999</t>
  </si>
  <si>
    <t>40303.494_x0002_</t>
  </si>
  <si>
    <t>Heather Ryan</t>
  </si>
  <si>
    <t>NZ74286</t>
  </si>
  <si>
    <t>671422.5_x0002_</t>
  </si>
  <si>
    <t>Russell Holmes</t>
  </si>
  <si>
    <t>NZ42851</t>
  </si>
  <si>
    <t>66531.737389_x0002_</t>
  </si>
  <si>
    <t>Tammy Kim</t>
  </si>
  <si>
    <t>NZ26283</t>
  </si>
  <si>
    <t>304826.370816_x0002_</t>
  </si>
  <si>
    <t>Roger Greene</t>
  </si>
  <si>
    <t>NZ55928</t>
  </si>
  <si>
    <t>598631.920596_x0002_</t>
  </si>
  <si>
    <t>Justin Moore</t>
  </si>
  <si>
    <t>NZ36046</t>
  </si>
  <si>
    <t>888786.1962_x0002_</t>
  </si>
  <si>
    <t>Thomas Ortiz</t>
  </si>
  <si>
    <t>NZ95672</t>
  </si>
  <si>
    <t>2939594.203989_x0002_</t>
  </si>
  <si>
    <t>Brandon Nelson</t>
  </si>
  <si>
    <t>NZ23356</t>
  </si>
  <si>
    <t>1571606.986752_x0002_</t>
  </si>
  <si>
    <t>Jason Freeman</t>
  </si>
  <si>
    <t>NZ48741</t>
  </si>
  <si>
    <t>1251600.7572_x0002_</t>
  </si>
  <si>
    <t>Earl Powell</t>
  </si>
  <si>
    <t>NZ70337</t>
  </si>
  <si>
    <t>495105.8904_x0002_</t>
  </si>
  <si>
    <t>Mary Price</t>
  </si>
  <si>
    <t>NZ37253</t>
  </si>
  <si>
    <t>103800.53077_x0002_</t>
  </si>
  <si>
    <t>Rebecca Walker</t>
  </si>
  <si>
    <t>NZ46536</t>
  </si>
  <si>
    <t>1724459.004864_x0002_</t>
  </si>
  <si>
    <t>Harold Knight</t>
  </si>
  <si>
    <t>NZ16568</t>
  </si>
  <si>
    <t>450175.653165_x0002_</t>
  </si>
  <si>
    <t>Jose Peters</t>
  </si>
  <si>
    <t>NZ46000</t>
  </si>
  <si>
    <t>965827.89_x0002_</t>
  </si>
  <si>
    <t>Jennifer Fisher</t>
  </si>
  <si>
    <t>NZ74432</t>
  </si>
  <si>
    <t>94179.543108_x0002_</t>
  </si>
  <si>
    <t>Peter Riley</t>
  </si>
  <si>
    <t>NZ89391</t>
  </si>
  <si>
    <t>1373494.4496_x0002_</t>
  </si>
  <si>
    <t>Eric Harrison</t>
  </si>
  <si>
    <t>NZ92033</t>
  </si>
  <si>
    <t>410333.535872_x0002_</t>
  </si>
  <si>
    <t>Steven Miller</t>
  </si>
  <si>
    <t>NZ60682</t>
  </si>
  <si>
    <t>269797.106_x0002_</t>
  </si>
  <si>
    <t>Randy Watson</t>
  </si>
  <si>
    <t>NZ37935</t>
  </si>
  <si>
    <t>160532.35592_x0002_</t>
  </si>
  <si>
    <t>Joshua Castillo</t>
  </si>
  <si>
    <t>NZ25889</t>
  </si>
  <si>
    <t>28379.405652_x0002_</t>
  </si>
  <si>
    <t>Michelle Rose</t>
  </si>
  <si>
    <t>NZ99015</t>
  </si>
  <si>
    <t>964151.398483_x0002_</t>
  </si>
  <si>
    <t>Kelly Sullivan</t>
  </si>
  <si>
    <t>NZ94544</t>
  </si>
  <si>
    <t>269765.95104_x0002_</t>
  </si>
  <si>
    <t>Ryan Perry</t>
  </si>
  <si>
    <t>515252.112864_x0002_</t>
  </si>
  <si>
    <t>Betty Davis</t>
  </si>
  <si>
    <t>NZ67285</t>
  </si>
  <si>
    <t>160695.2256_x0002_</t>
  </si>
  <si>
    <t>Angela Williams</t>
  </si>
  <si>
    <t>NZ72586</t>
  </si>
  <si>
    <t>1032296.832336_x0002_</t>
  </si>
  <si>
    <t>Carl Ross</t>
  </si>
  <si>
    <t>NZ53599</t>
  </si>
  <si>
    <t>784312.32825_x0002_</t>
  </si>
  <si>
    <t>Samuel Jackson</t>
  </si>
  <si>
    <t>NZ47886</t>
  </si>
  <si>
    <t>2570251.904_x0002_</t>
  </si>
  <si>
    <t>Jeffrey Wagner</t>
  </si>
  <si>
    <t>NZ30891</t>
  </si>
  <si>
    <t>1048157.49372_x0002_</t>
  </si>
  <si>
    <t>Virginia Garza</t>
  </si>
  <si>
    <t>NZ14614</t>
  </si>
  <si>
    <t>447927.903656_x0002_</t>
  </si>
  <si>
    <t>Harry Walker</t>
  </si>
  <si>
    <t>NZ38016</t>
  </si>
  <si>
    <t>975039.79125_x0002_</t>
  </si>
  <si>
    <t>Harry Thomas</t>
  </si>
  <si>
    <t>NZ89099</t>
  </si>
  <si>
    <t>192955.962832_x0002_</t>
  </si>
  <si>
    <t>Michelle Anderson</t>
  </si>
  <si>
    <t>NZ14072</t>
  </si>
  <si>
    <t>353151.112012_x0002_</t>
  </si>
  <si>
    <t>Rebecca Snyder</t>
  </si>
  <si>
    <t>NZ92174</t>
  </si>
  <si>
    <t>2695701.3975_x0002_</t>
  </si>
  <si>
    <t>Daniel Thompson</t>
  </si>
  <si>
    <t>NZ44023</t>
  </si>
  <si>
    <t>268319.471616_x0002_</t>
  </si>
  <si>
    <t>Susan Webb</t>
  </si>
  <si>
    <t>NZ74738</t>
  </si>
  <si>
    <t>51067.1385_x0002_</t>
  </si>
  <si>
    <t>Howard Larson</t>
  </si>
  <si>
    <t>NZ73333</t>
  </si>
  <si>
    <t>2844789.791272_x0002_</t>
  </si>
  <si>
    <t>Clarence Carr</t>
  </si>
  <si>
    <t>NZ27949</t>
  </si>
  <si>
    <t>1312646.5286_x0002_</t>
  </si>
  <si>
    <t>NZ62101</t>
  </si>
  <si>
    <t>687188.318208_x0002_</t>
  </si>
  <si>
    <t>Frank Alvarez</t>
  </si>
  <si>
    <t>NZ37255</t>
  </si>
  <si>
    <t>429505.98656_x0002_</t>
  </si>
  <si>
    <t>Pamela Oliver</t>
  </si>
  <si>
    <t>NZ42481</t>
  </si>
  <si>
    <t>1119155.407968_x0002_</t>
  </si>
  <si>
    <t>Diane Mccoy</t>
  </si>
  <si>
    <t>NZ47890</t>
  </si>
  <si>
    <t>677452.097_x0002_</t>
  </si>
  <si>
    <t>Jessica Thompson</t>
  </si>
  <si>
    <t>NZ99910</t>
  </si>
  <si>
    <t>127418.481281_x0002_</t>
  </si>
  <si>
    <t>Scott Hughes</t>
  </si>
  <si>
    <t>NZ34868</t>
  </si>
  <si>
    <t>114627.120804_x0002_</t>
  </si>
  <si>
    <t>Anne Johnson</t>
  </si>
  <si>
    <t>NZ63534</t>
  </si>
  <si>
    <t>77182.1856_x0002_</t>
  </si>
  <si>
    <t>Heather Perez</t>
  </si>
  <si>
    <t>NZ14766</t>
  </si>
  <si>
    <t>1169638.9892_x0002_</t>
  </si>
  <si>
    <t>Lillian Garrett</t>
  </si>
  <si>
    <t>NZ95185</t>
  </si>
  <si>
    <t>458924.739_x0002_</t>
  </si>
  <si>
    <t>Lisa Wells</t>
  </si>
  <si>
    <t>NZ81583</t>
  </si>
  <si>
    <t>1019190.522645_x0002_</t>
  </si>
  <si>
    <t>Harold Hart</t>
  </si>
  <si>
    <t>NZ21979</t>
  </si>
  <si>
    <t>495285.810624_x0002_</t>
  </si>
  <si>
    <t>Richard Edwards</t>
  </si>
  <si>
    <t>NZ52909</t>
  </si>
  <si>
    <t>737355.66624_x0002_</t>
  </si>
  <si>
    <t>Martha Jenkins</t>
  </si>
  <si>
    <t>NZ93338</t>
  </si>
  <si>
    <t>886831.784425_x0002_</t>
  </si>
  <si>
    <t>Billy Evans</t>
  </si>
  <si>
    <t>NZ33338</t>
  </si>
  <si>
    <t>331611.658434_x0002_</t>
  </si>
  <si>
    <t>Ruby Davis</t>
  </si>
  <si>
    <t>NZ59337</t>
  </si>
  <si>
    <t>286537.865656_x0002_</t>
  </si>
  <si>
    <t>Ruth Flores</t>
  </si>
  <si>
    <t>955895.973704_x0002_</t>
  </si>
  <si>
    <t>Steve Coleman</t>
  </si>
  <si>
    <t>NZ53125</t>
  </si>
  <si>
    <t>829387.325052_x0002_</t>
  </si>
  <si>
    <t>Teresa Ryan</t>
  </si>
  <si>
    <t>NZ53006</t>
  </si>
  <si>
    <t>148859.6688_x0002_</t>
  </si>
  <si>
    <t>Jesse Matthews</t>
  </si>
  <si>
    <t>NZ51619</t>
  </si>
  <si>
    <t>185439.746464_x0002_</t>
  </si>
  <si>
    <t>NZ31637</t>
  </si>
  <si>
    <t>383486.660098_x0002_</t>
  </si>
  <si>
    <t>Joe Harper</t>
  </si>
  <si>
    <t>NZ81366</t>
  </si>
  <si>
    <t>879980.8512_x0002_</t>
  </si>
  <si>
    <t>Charles Hicks</t>
  </si>
  <si>
    <t>NZ94833</t>
  </si>
  <si>
    <t>403463.42568_x0002_</t>
  </si>
  <si>
    <t>Ernest Sims</t>
  </si>
  <si>
    <t>NZ55262</t>
  </si>
  <si>
    <t>1109558.523072_x0002_</t>
  </si>
  <si>
    <t>Samuel Riley</t>
  </si>
  <si>
    <t>NZ67868</t>
  </si>
  <si>
    <t>86611.900482_x0002_</t>
  </si>
  <si>
    <t>Jeffrey Ramirez</t>
  </si>
  <si>
    <t>NZ35234</t>
  </si>
  <si>
    <t>890641.958778_x0002_</t>
  </si>
  <si>
    <t>Teresa Nelson</t>
  </si>
  <si>
    <t>NZ59038</t>
  </si>
  <si>
    <t>349580.77596_x0002_</t>
  </si>
  <si>
    <t>Jesse Ferguson</t>
  </si>
  <si>
    <t>NZ68883</t>
  </si>
  <si>
    <t>1234872.76437_x0002_</t>
  </si>
  <si>
    <t>Daniel Ray</t>
  </si>
  <si>
    <t>NZ46116</t>
  </si>
  <si>
    <t>673238.003328_x0002_</t>
  </si>
  <si>
    <t>David Stevens</t>
  </si>
  <si>
    <t>NZ49363</t>
  </si>
  <si>
    <t>689154.213888_x0002_</t>
  </si>
  <si>
    <t>Debra Moreno</t>
  </si>
  <si>
    <t>NZ26127</t>
  </si>
  <si>
    <t>1752305.155584_x0002_</t>
  </si>
  <si>
    <t>Eugene Sanchez</t>
  </si>
  <si>
    <t>NZ35484</t>
  </si>
  <si>
    <t>2101187.048202_x0002_</t>
  </si>
  <si>
    <t>Brandon Shaw</t>
  </si>
  <si>
    <t>NZ69088</t>
  </si>
  <si>
    <t>430063.79856_x0002_</t>
  </si>
  <si>
    <t>Victor Ryan</t>
  </si>
  <si>
    <t>NZ56739</t>
  </si>
  <si>
    <t>645661.428_x0002_</t>
  </si>
  <si>
    <t>Carol Collins</t>
  </si>
  <si>
    <t>NZ53925</t>
  </si>
  <si>
    <t>436494.573441_x0002_</t>
  </si>
  <si>
    <t>Gary King</t>
  </si>
  <si>
    <t>NZ87283</t>
  </si>
  <si>
    <t>1860597.153792_x0002_</t>
  </si>
  <si>
    <t>NZ15167</t>
  </si>
  <si>
    <t>3145143.41625_x0002_</t>
  </si>
  <si>
    <t>Brian Garza</t>
  </si>
  <si>
    <t>NZ95869</t>
  </si>
  <si>
    <t>764881.330176_x0002_</t>
  </si>
  <si>
    <t>Nicole Scott</t>
  </si>
  <si>
    <t>NZ86491</t>
  </si>
  <si>
    <t>95899.26632_x0002_</t>
  </si>
  <si>
    <t>Michael Sims</t>
  </si>
  <si>
    <t>NZ76462</t>
  </si>
  <si>
    <t>254470.0131_x0002_</t>
  </si>
  <si>
    <t>Irene Thomas</t>
  </si>
  <si>
    <t>NZ62606</t>
  </si>
  <si>
    <t>113314.3392_x0002_</t>
  </si>
  <si>
    <t>Terry Bennett</t>
  </si>
  <si>
    <t>NZ13182</t>
  </si>
  <si>
    <t>88035.7716_x0002_</t>
  </si>
  <si>
    <t>Anthony Moore</t>
  </si>
  <si>
    <t>NZ51766</t>
  </si>
  <si>
    <t>1711330.15248_x0002_</t>
  </si>
  <si>
    <t>Scott Patterson</t>
  </si>
  <si>
    <t>NZ18821</t>
  </si>
  <si>
    <t>417528.26505_x0002_</t>
  </si>
  <si>
    <t>Frances Hunt</t>
  </si>
  <si>
    <t>NZ81423</t>
  </si>
  <si>
    <t>745869.05783_x0002_</t>
  </si>
  <si>
    <t>Joe Carroll</t>
  </si>
  <si>
    <t>NZ93695</t>
  </si>
  <si>
    <t>869732.474752_x0002_</t>
  </si>
  <si>
    <t>Fred Fernandez</t>
  </si>
  <si>
    <t>NZ15006</t>
  </si>
  <si>
    <t>1120917.37_x0002_</t>
  </si>
  <si>
    <t>Ann Harper</t>
  </si>
  <si>
    <t>NZ60181</t>
  </si>
  <si>
    <t>676425.112839_x0002_</t>
  </si>
  <si>
    <t>Richard Matthews</t>
  </si>
  <si>
    <t>NZ70737</t>
  </si>
  <si>
    <t>2065707.803394_x0002_</t>
  </si>
  <si>
    <t>Phillip Howell</t>
  </si>
  <si>
    <t>NZ31739</t>
  </si>
  <si>
    <t>103372.728608_x0002_</t>
  </si>
  <si>
    <t>Anna Bennett</t>
  </si>
  <si>
    <t>NZ85022</t>
  </si>
  <si>
    <t>363561.048_x0002_</t>
  </si>
  <si>
    <t>Mary Johnston</t>
  </si>
  <si>
    <t>NZ40556</t>
  </si>
  <si>
    <t>696707.00715_x0002_</t>
  </si>
  <si>
    <t>Lawrence Mitchell</t>
  </si>
  <si>
    <t>NZ52284</t>
  </si>
  <si>
    <t>95358.503394_x0002_</t>
  </si>
  <si>
    <t>Catherine Carter</t>
  </si>
  <si>
    <t>NZ88518</t>
  </si>
  <si>
    <t>Patrick Perez</t>
  </si>
  <si>
    <t>NZ62450</t>
  </si>
  <si>
    <t>150843.39192_x0002_</t>
  </si>
  <si>
    <t>Donald Hanson</t>
  </si>
  <si>
    <t>NZ99234</t>
  </si>
  <si>
    <t>173962.4705_x0002_</t>
  </si>
  <si>
    <t>Barbara Duncan</t>
  </si>
  <si>
    <t>NZ86236</t>
  </si>
  <si>
    <t>439061.303044_x0002_</t>
  </si>
  <si>
    <t>Lisa Marshall</t>
  </si>
  <si>
    <t>NZ35064</t>
  </si>
  <si>
    <t>935505.524112_x0002_</t>
  </si>
  <si>
    <t>Jason Stone</t>
  </si>
  <si>
    <t>NZ79892</t>
  </si>
  <si>
    <t>503727.82128_x0002_</t>
  </si>
  <si>
    <t>Jesse Perry</t>
  </si>
  <si>
    <t>NZ81288</t>
  </si>
  <si>
    <t>793479.628032_x0002_</t>
  </si>
  <si>
    <t>NZ91861</t>
  </si>
  <si>
    <t>346491.25938_x0002_</t>
  </si>
  <si>
    <t>Russell Gutierrez</t>
  </si>
  <si>
    <t>NZ58749</t>
  </si>
  <si>
    <t>360033.204375_x0002_</t>
  </si>
  <si>
    <t>Kathleen Ford</t>
  </si>
  <si>
    <t>NZ90409</t>
  </si>
  <si>
    <t>782700.65568_x0002_</t>
  </si>
  <si>
    <t>Barbara Riley</t>
  </si>
  <si>
    <t>NZ30571</t>
  </si>
  <si>
    <t>1188019.347142_x0002_</t>
  </si>
  <si>
    <t>Walter Arnold</t>
  </si>
  <si>
    <t>NZ50411</t>
  </si>
  <si>
    <t>655045.492101_x0002_</t>
  </si>
  <si>
    <t>Stephanie Baker</t>
  </si>
  <si>
    <t>NZ91035</t>
  </si>
  <si>
    <t>398228.092392_x0002_</t>
  </si>
  <si>
    <t>Jesse Daniels</t>
  </si>
  <si>
    <t>NZ18979</t>
  </si>
  <si>
    <t>1268890.972272_x0002_</t>
  </si>
  <si>
    <t>Randy Gardner</t>
  </si>
  <si>
    <t>NZ70050</t>
  </si>
  <si>
    <t>384533.631504_x0002_</t>
  </si>
  <si>
    <t>Carlos Ryan</t>
  </si>
  <si>
    <t>NZ25277</t>
  </si>
  <si>
    <t>2646971.314448_x0002_</t>
  </si>
  <si>
    <t>Todd Mccoy</t>
  </si>
  <si>
    <t>NZ72496</t>
  </si>
  <si>
    <t>1006135.4502_x0002_</t>
  </si>
  <si>
    <t>Jack Watkins</t>
  </si>
  <si>
    <t>NZ28755</t>
  </si>
  <si>
    <t>206792.295648_x0002_</t>
  </si>
  <si>
    <t>Amanda Myers</t>
  </si>
  <si>
    <t>NZ39612</t>
  </si>
  <si>
    <t>334392.316566_x0002_</t>
  </si>
  <si>
    <t>Deborah Freeman</t>
  </si>
  <si>
    <t>NZ50255</t>
  </si>
  <si>
    <t>60890.8096_x0002_</t>
  </si>
  <si>
    <t>Angela Lynch</t>
  </si>
  <si>
    <t>NZ79142</t>
  </si>
  <si>
    <t>2262409.29036_x0002_</t>
  </si>
  <si>
    <t>Larry Gibson</t>
  </si>
  <si>
    <t>NZ94482</t>
  </si>
  <si>
    <t>154796.16_x0002_</t>
  </si>
  <si>
    <t>Ann White</t>
  </si>
  <si>
    <t>NZ13115</t>
  </si>
  <si>
    <t>220878.09728_x0002_</t>
  </si>
  <si>
    <t>Sean Weaver</t>
  </si>
  <si>
    <t>NZ61906</t>
  </si>
  <si>
    <t>580517.061792_x0002_</t>
  </si>
  <si>
    <t>Carlos Cook</t>
  </si>
  <si>
    <t>NZ70317</t>
  </si>
  <si>
    <t>557125.874368_x0002_</t>
  </si>
  <si>
    <t>Steven Alexander</t>
  </si>
  <si>
    <t>NZ57459</t>
  </si>
  <si>
    <t>265852.329984_x0002_</t>
  </si>
  <si>
    <t>Roy Knight</t>
  </si>
  <si>
    <t>NZ54314</t>
  </si>
  <si>
    <t>1998613.002672_x0002_</t>
  </si>
  <si>
    <t>Chris Hall</t>
  </si>
  <si>
    <t>NZ32055</t>
  </si>
  <si>
    <t>2100661.0432_x0002_</t>
  </si>
  <si>
    <t>Alan Cole</t>
  </si>
  <si>
    <t>NZ20451</t>
  </si>
  <si>
    <t>642034.66118_x0002_</t>
  </si>
  <si>
    <t>Clarence Price</t>
  </si>
  <si>
    <t>NZ16245</t>
  </si>
  <si>
    <t>56422.6572_x0002_</t>
  </si>
  <si>
    <t>Anthony Ferguson</t>
  </si>
  <si>
    <t>1553973.85504_x0002_</t>
  </si>
  <si>
    <t>Adam Thompson</t>
  </si>
  <si>
    <t>NZ69120</t>
  </si>
  <si>
    <t>653231.9682_x0002_</t>
  </si>
  <si>
    <t>Mary Lynch</t>
  </si>
  <si>
    <t>NZ94313</t>
  </si>
  <si>
    <t>589706.090606_x0002_</t>
  </si>
  <si>
    <t>Robert Washington</t>
  </si>
  <si>
    <t>NZ48640</t>
  </si>
  <si>
    <t>23935.075296_x0002_</t>
  </si>
  <si>
    <t>Norma Hunter</t>
  </si>
  <si>
    <t>NZ16744</t>
  </si>
  <si>
    <t>1042672.6539_x0002_</t>
  </si>
  <si>
    <t>Stephen Carr</t>
  </si>
  <si>
    <t>NZ63102</t>
  </si>
  <si>
    <t>250159.574016_x0002_</t>
  </si>
  <si>
    <t>Jerry Graham</t>
  </si>
  <si>
    <t>NZ76383</t>
  </si>
  <si>
    <t>802404.790758_x0002_</t>
  </si>
  <si>
    <t>Jose Williamson</t>
  </si>
  <si>
    <t>NZ68011</t>
  </si>
  <si>
    <t>91350.741168_x0002_</t>
  </si>
  <si>
    <t>Charles Martinez</t>
  </si>
  <si>
    <t>NZ89369</t>
  </si>
  <si>
    <t>629108.144936_x0002_</t>
  </si>
  <si>
    <t>Gary Wheeler</t>
  </si>
  <si>
    <t>NZ50054</t>
  </si>
  <si>
    <t>358650.444126_x0002_</t>
  </si>
  <si>
    <t>Robert Dixon</t>
  </si>
  <si>
    <t>NZ52128</t>
  </si>
  <si>
    <t>428657.451264_x0002_</t>
  </si>
  <si>
    <t>Joshua Stephens</t>
  </si>
  <si>
    <t>NZ68936</t>
  </si>
  <si>
    <t>2027877.93475_x0002_</t>
  </si>
  <si>
    <t>Martin Jordan</t>
  </si>
  <si>
    <t>NZ29699</t>
  </si>
  <si>
    <t>1215970.9824_x0002_</t>
  </si>
  <si>
    <t>Martin Phillips</t>
  </si>
  <si>
    <t>490797.264005_x0002_</t>
  </si>
  <si>
    <t>Tammy Welch</t>
  </si>
  <si>
    <t>NZ72414</t>
  </si>
  <si>
    <t>678377.588_x0002_</t>
  </si>
  <si>
    <t>Mark Garza</t>
  </si>
  <si>
    <t>878322.560016_x0002_</t>
  </si>
  <si>
    <t>NZ31525</t>
  </si>
  <si>
    <t>84598.859046_x0002_</t>
  </si>
  <si>
    <t>Joshua Wheeler</t>
  </si>
  <si>
    <t>NZ55021</t>
  </si>
  <si>
    <t>1290257.178447_x0002_</t>
  </si>
  <si>
    <t>Patricia George</t>
  </si>
  <si>
    <t>NZ87256</t>
  </si>
  <si>
    <t>786746.11743_x0002_</t>
  </si>
  <si>
    <t>Brandon Fox</t>
  </si>
  <si>
    <t>NZ96624</t>
  </si>
  <si>
    <t>181465.92_x0002_</t>
  </si>
  <si>
    <t>Tina West</t>
  </si>
  <si>
    <t>NZ33681</t>
  </si>
  <si>
    <t>540814.57_x0002_</t>
  </si>
  <si>
    <t>Jennifer Tucker</t>
  </si>
  <si>
    <t>NZ34780</t>
  </si>
  <si>
    <t>1241571.37566_x0002_</t>
  </si>
  <si>
    <t>Lawrence Berry</t>
  </si>
  <si>
    <t>NZ36717</t>
  </si>
  <si>
    <t>670053.708_x0002_</t>
  </si>
  <si>
    <t>Mary Mills</t>
  </si>
  <si>
    <t>NZ68596</t>
  </si>
  <si>
    <t>2192804.8752_x0002_</t>
  </si>
  <si>
    <t>Terry Flores</t>
  </si>
  <si>
    <t>NZ98821</t>
  </si>
  <si>
    <t>1195910.279613_x0002_</t>
  </si>
  <si>
    <t>Charles Tucker</t>
  </si>
  <si>
    <t>NZ48435</t>
  </si>
  <si>
    <t>466271.689248_x0002_</t>
  </si>
  <si>
    <t>Carlos Castillo</t>
  </si>
  <si>
    <t>NZ48208</t>
  </si>
  <si>
    <t>1667444.1678_x0002_</t>
  </si>
  <si>
    <t>Arthur Burns</t>
  </si>
  <si>
    <t>NZ27009</t>
  </si>
  <si>
    <t>141670.89776_x0002_</t>
  </si>
  <si>
    <t>Antonio Hernandez</t>
  </si>
  <si>
    <t>NZ34695</t>
  </si>
  <si>
    <t>12299.167476_x0002_</t>
  </si>
  <si>
    <t>Raymond Warren</t>
  </si>
  <si>
    <t>NZ46105</t>
  </si>
  <si>
    <t>518662.84878_x0002_</t>
  </si>
  <si>
    <t>Richard Bishop</t>
  </si>
  <si>
    <t>NZ42840</t>
  </si>
  <si>
    <t>1057007.942144_x0002_</t>
  </si>
  <si>
    <t>Frank Daniels</t>
  </si>
  <si>
    <t>NZ47563</t>
  </si>
  <si>
    <t>993806.11044_x0002_</t>
  </si>
  <si>
    <t>Linda Palmer</t>
  </si>
  <si>
    <t>NZ69409</t>
  </si>
  <si>
    <t>157897.6128_x0002_</t>
  </si>
  <si>
    <t>Beverly Black</t>
  </si>
  <si>
    <t>NZ35876</t>
  </si>
  <si>
    <t>571620.9525_x0002_</t>
  </si>
  <si>
    <t>Shawn Gardner</t>
  </si>
  <si>
    <t>NZ47039</t>
  </si>
  <si>
    <t>193911.293952_x0002_</t>
  </si>
  <si>
    <t>Rose Cook</t>
  </si>
  <si>
    <t>NZ78545</t>
  </si>
  <si>
    <t>505712.978496_x0002_</t>
  </si>
  <si>
    <t>Adam Cook</t>
  </si>
  <si>
    <t>880868.88855_x0002_</t>
  </si>
  <si>
    <t>Frank Walker</t>
  </si>
  <si>
    <t>NZ98674</t>
  </si>
  <si>
    <t>78922.9035_x0002_</t>
  </si>
  <si>
    <t>NZ64345</t>
  </si>
  <si>
    <t>96217.429869_x0002_</t>
  </si>
  <si>
    <t>Christopher Lewis</t>
  </si>
  <si>
    <t>NZ54908</t>
  </si>
  <si>
    <t>550649.796_x0002_</t>
  </si>
  <si>
    <t>Brian Payne</t>
  </si>
  <si>
    <t>243778.097268_x0002_</t>
  </si>
  <si>
    <t>Stephen Hamilton</t>
  </si>
  <si>
    <t>NZ88327</t>
  </si>
  <si>
    <t>1100932.884_x0002_</t>
  </si>
  <si>
    <t>Roger Williams</t>
  </si>
  <si>
    <t>NZ50377</t>
  </si>
  <si>
    <t>137954.689353_x0002_</t>
  </si>
  <si>
    <t>Judy Burton</t>
  </si>
  <si>
    <t>NZ77629</t>
  </si>
  <si>
    <t>1373913.586125_x0002_</t>
  </si>
  <si>
    <t>Roger Mitchell</t>
  </si>
  <si>
    <t>NZ26204</t>
  </si>
  <si>
    <t>469244.54088_x0002_</t>
  </si>
  <si>
    <t>Joseph Burns</t>
  </si>
  <si>
    <t>NZ76764</t>
  </si>
  <si>
    <t>147745.296_x0002_</t>
  </si>
  <si>
    <t>Earl Weaver</t>
  </si>
  <si>
    <t>NZ37319</t>
  </si>
  <si>
    <t>249304.356_x0002_</t>
  </si>
  <si>
    <t>Marilyn Washington</t>
  </si>
  <si>
    <t>NZ71842</t>
  </si>
  <si>
    <t>59107.815_x0002_</t>
  </si>
  <si>
    <t>NZ59107</t>
  </si>
  <si>
    <t>254260.92429_x0002_</t>
  </si>
  <si>
    <t>Raymond Mccoy</t>
  </si>
  <si>
    <t>NZ84095</t>
  </si>
  <si>
    <t>1153249.453125_x0002_</t>
  </si>
  <si>
    <t>Jeremy Bowman</t>
  </si>
  <si>
    <t>NZ15396</t>
  </si>
  <si>
    <t>100838.155176_x0002_</t>
  </si>
  <si>
    <t>Sara Thompson</t>
  </si>
  <si>
    <t>NZ93663</t>
  </si>
  <si>
    <t>200763.087616_x0002_</t>
  </si>
  <si>
    <t>Jeremy Alexander</t>
  </si>
  <si>
    <t>NZ36468</t>
  </si>
  <si>
    <t>1246515.54885_x0002_</t>
  </si>
  <si>
    <t>Teresa Campbell</t>
  </si>
  <si>
    <t>NZ79472</t>
  </si>
  <si>
    <t>111414.82338_x0002_</t>
  </si>
  <si>
    <t>Willie Richards</t>
  </si>
  <si>
    <t>NZ72498</t>
  </si>
  <si>
    <t>286280.412369_x0002_</t>
  </si>
  <si>
    <t>Gary Morgan</t>
  </si>
  <si>
    <t>NZ39354</t>
  </si>
  <si>
    <t>259129.27125_x0002_</t>
  </si>
  <si>
    <t>Kathleen Scott</t>
  </si>
  <si>
    <t>NZ82540</t>
  </si>
  <si>
    <t>676061.1583_x0002_</t>
  </si>
  <si>
    <t>Shawn Welch</t>
  </si>
  <si>
    <t>NZ70008</t>
  </si>
  <si>
    <t>721992.5289_x0002_</t>
  </si>
  <si>
    <t>Brian Torres</t>
  </si>
  <si>
    <t>NZ58185</t>
  </si>
  <si>
    <t>1643958.51885_x0002_</t>
  </si>
  <si>
    <t>Willie Shaw</t>
  </si>
  <si>
    <t>NZ29475</t>
  </si>
  <si>
    <t>1690117.4161_x0002_</t>
  </si>
  <si>
    <t>Peter Adams</t>
  </si>
  <si>
    <t>NZ85299</t>
  </si>
  <si>
    <t>1588226.817712_x0002_</t>
  </si>
  <si>
    <t>Victor Nichols</t>
  </si>
  <si>
    <t>NZ40540</t>
  </si>
  <si>
    <t>1848766.471804_x0002_</t>
  </si>
  <si>
    <t>Joshua Frazier</t>
  </si>
  <si>
    <t>NZ18810</t>
  </si>
  <si>
    <t>94217.5152_x0002_</t>
  </si>
  <si>
    <t>Heather Shaw</t>
  </si>
  <si>
    <t>NZ87362</t>
  </si>
  <si>
    <t>500037.873504_x0002_</t>
  </si>
  <si>
    <t>Antonio Collins</t>
  </si>
  <si>
    <t>NZ97689</t>
  </si>
  <si>
    <t>695971.479022_x0002_</t>
  </si>
  <si>
    <t>Bobby Adams</t>
  </si>
  <si>
    <t>NZ42163</t>
  </si>
  <si>
    <t>593465.249964_x0002_</t>
  </si>
  <si>
    <t>Katherine Williams</t>
  </si>
  <si>
    <t>NZ29637</t>
  </si>
  <si>
    <t>527117.154599_x0002_</t>
  </si>
  <si>
    <t>Maria Welch</t>
  </si>
  <si>
    <t>NZ90057</t>
  </si>
  <si>
    <t>283791.873556_x0002_</t>
  </si>
  <si>
    <t>Russell Peterson</t>
  </si>
  <si>
    <t>NZ35744</t>
  </si>
  <si>
    <t>425301.019268_x0002_</t>
  </si>
  <si>
    <t>Andrea Oliver</t>
  </si>
  <si>
    <t>NZ17070</t>
  </si>
  <si>
    <t>268710.527844_x0002_</t>
  </si>
  <si>
    <t>Douglas Flores</t>
  </si>
  <si>
    <t>NZ68120</t>
  </si>
  <si>
    <t>593455.894122_x0002_</t>
  </si>
  <si>
    <t>Lisa Owens</t>
  </si>
  <si>
    <t>NZ65897</t>
  </si>
  <si>
    <t>489210.025381_x0002_</t>
  </si>
  <si>
    <t>Lawrence Medina</t>
  </si>
  <si>
    <t>NZ93026</t>
  </si>
  <si>
    <t>258202.48685_x0002_</t>
  </si>
  <si>
    <t>NZ72422</t>
  </si>
  <si>
    <t>770470.049262_x0002_</t>
  </si>
  <si>
    <t>Jose Fernandez</t>
  </si>
  <si>
    <t>NZ70450</t>
  </si>
  <si>
    <t>30171.759732_x0002_</t>
  </si>
  <si>
    <t>Ernest Nguyen</t>
  </si>
  <si>
    <t>NZ93267</t>
  </si>
  <si>
    <t>524300.799288_x0002_</t>
  </si>
  <si>
    <t>Carl Bailey</t>
  </si>
  <si>
    <t>NZ73281</t>
  </si>
  <si>
    <t>435466.0224_x0002_</t>
  </si>
  <si>
    <t>John Chapman</t>
  </si>
  <si>
    <t>NZ60309</t>
  </si>
  <si>
    <t>223047.828471_x0002_</t>
  </si>
  <si>
    <t>Norma Gibson</t>
  </si>
  <si>
    <t>NZ20476</t>
  </si>
  <si>
    <t>424422_x0002_</t>
  </si>
  <si>
    <t>Jeremy Fowler</t>
  </si>
  <si>
    <t>NZ56906</t>
  </si>
  <si>
    <t>279791.284824_x0002_</t>
  </si>
  <si>
    <t>Carlos Miller</t>
  </si>
  <si>
    <t>NZ64775</t>
  </si>
  <si>
    <t>181593.103692_x0002_</t>
  </si>
  <si>
    <t>Lawrence Rose</t>
  </si>
  <si>
    <t>NZ58635</t>
  </si>
  <si>
    <t>65615.312672_x0002_</t>
  </si>
  <si>
    <t>Henry Chapman</t>
  </si>
  <si>
    <t>NZ54309</t>
  </si>
  <si>
    <t>247701.74484_x0002_</t>
  </si>
  <si>
    <t>Terry Ray</t>
  </si>
  <si>
    <t>NZ78530</t>
  </si>
  <si>
    <t>1980490.166928_x0002_</t>
  </si>
  <si>
    <t>Johnny White</t>
  </si>
  <si>
    <t>NZ56377</t>
  </si>
  <si>
    <t>426703.085568_x0002_</t>
  </si>
  <si>
    <t>Christina Perry</t>
  </si>
  <si>
    <t>NZ59374</t>
  </si>
  <si>
    <t>914948.326656_x0002_</t>
  </si>
  <si>
    <t>Steven Kelly</t>
  </si>
  <si>
    <t>NZ54321</t>
  </si>
  <si>
    <t>1526188.74688_x0002_</t>
  </si>
  <si>
    <t>Maria Phillips</t>
  </si>
  <si>
    <t>NZ38977</t>
  </si>
  <si>
    <t>1031441.2192_x0002_</t>
  </si>
  <si>
    <t>Matthew James</t>
  </si>
  <si>
    <t>NZ14959</t>
  </si>
  <si>
    <t>1580167.608515_x0002_</t>
  </si>
  <si>
    <t>Juan Garza</t>
  </si>
  <si>
    <t>NZ57450</t>
  </si>
  <si>
    <t>868454.286336_x0002_</t>
  </si>
  <si>
    <t>Ernest Knight</t>
  </si>
  <si>
    <t>NZ51347</t>
  </si>
  <si>
    <t>152384.269401_x0002_</t>
  </si>
  <si>
    <t>Timothy Harrison</t>
  </si>
  <si>
    <t>NZ45403</t>
  </si>
  <si>
    <t>1515691.2408_x0002_</t>
  </si>
  <si>
    <t>Brian Stevens</t>
  </si>
  <si>
    <t>NZ40870</t>
  </si>
  <si>
    <t>182978.338984_x0002_</t>
  </si>
  <si>
    <t>Eugene Castillo</t>
  </si>
  <si>
    <t>NZ67593</t>
  </si>
  <si>
    <t>302800.111794_x0002_</t>
  </si>
  <si>
    <t>Christopher Roberts</t>
  </si>
  <si>
    <t>NZ34196</t>
  </si>
  <si>
    <t>2114375.844288_x0002_</t>
  </si>
  <si>
    <t>Roy George</t>
  </si>
  <si>
    <t>NZ62295</t>
  </si>
  <si>
    <t>1506675.712_x0002_</t>
  </si>
  <si>
    <t>Alan Sims</t>
  </si>
  <si>
    <t>NZ67115</t>
  </si>
  <si>
    <t>992388.86397_x0002_</t>
  </si>
  <si>
    <t>James Ross</t>
  </si>
  <si>
    <t>NZ29589</t>
  </si>
  <si>
    <t>2140190.290368_x0002_</t>
  </si>
  <si>
    <t>Gary Taylor</t>
  </si>
  <si>
    <t>NZ95645</t>
  </si>
  <si>
    <t>380147.711648_x0002_</t>
  </si>
  <si>
    <t>Nicholas Griffin</t>
  </si>
  <si>
    <t>NZ15990</t>
  </si>
  <si>
    <t>1002810.164832_x0002_</t>
  </si>
  <si>
    <t>Marilyn Campbell</t>
  </si>
  <si>
    <t>NZ85060</t>
  </si>
  <si>
    <t>2057795.30852_x0002_</t>
  </si>
  <si>
    <t>Clarence Murray</t>
  </si>
  <si>
    <t>NZ93836</t>
  </si>
  <si>
    <t>103201.622631_x0002_</t>
  </si>
  <si>
    <t>Carl Peterson</t>
  </si>
  <si>
    <t>NZ95957</t>
  </si>
  <si>
    <t>628660.1984_x0002_</t>
  </si>
  <si>
    <t>Anna Welch</t>
  </si>
  <si>
    <t>NZ32424</t>
  </si>
  <si>
    <t>2278565.883896_x0002_</t>
  </si>
  <si>
    <t>Bobby Reed</t>
  </si>
  <si>
    <t>NZ38794</t>
  </si>
  <si>
    <t>392769.714688_x0002_</t>
  </si>
  <si>
    <t>Howard Little</t>
  </si>
  <si>
    <t>NZ45051</t>
  </si>
  <si>
    <t>1638584.7075_x0002_</t>
  </si>
  <si>
    <t>Shawn Watkins</t>
  </si>
  <si>
    <t>NZ78617</t>
  </si>
  <si>
    <t>319216.361024_x0002_</t>
  </si>
  <si>
    <t>Laura Lawrence</t>
  </si>
  <si>
    <t>NZ59614</t>
  </si>
  <si>
    <t>588292.831692_x0002_</t>
  </si>
  <si>
    <t>Benjamin Ray</t>
  </si>
  <si>
    <t>NZ22892</t>
  </si>
  <si>
    <t>444874.2507_x0002_</t>
  </si>
  <si>
    <t>Shawn Howell</t>
  </si>
  <si>
    <t>NZ27052</t>
  </si>
  <si>
    <t>1305930.601472_x0002_</t>
  </si>
  <si>
    <t>Frank Cole</t>
  </si>
  <si>
    <t>NZ29371</t>
  </si>
  <si>
    <t>389075.569336_x0002_</t>
  </si>
  <si>
    <t>Albert Tucker</t>
  </si>
  <si>
    <t>NZ89615</t>
  </si>
  <si>
    <t>12788.441112_x0002_</t>
  </si>
  <si>
    <t>Kenneth Walker</t>
  </si>
  <si>
    <t>NZ29124</t>
  </si>
  <si>
    <t>1095366.69792_x0002_</t>
  </si>
  <si>
    <t>David Jackson</t>
  </si>
  <si>
    <t>NZ79190</t>
  </si>
  <si>
    <t>2470522.795398_x0002_</t>
  </si>
  <si>
    <t>NZ13323</t>
  </si>
  <si>
    <t>87108.718708_x0002_</t>
  </si>
  <si>
    <t>Mildred Mason</t>
  </si>
  <si>
    <t>NZ91337</t>
  </si>
  <si>
    <t>1529895.321792_x0002_</t>
  </si>
  <si>
    <t>Joseph Ray</t>
  </si>
  <si>
    <t>NZ14798</t>
  </si>
  <si>
    <t>1717828.070288_x0002_</t>
  </si>
  <si>
    <t>Patrick Edwards</t>
  </si>
  <si>
    <t>NZ88994</t>
  </si>
  <si>
    <t>96516.78957_x0002_</t>
  </si>
  <si>
    <t>Timothy Johnston</t>
  </si>
  <si>
    <t>NZ86759</t>
  </si>
  <si>
    <t>487406.1738_x0002_</t>
  </si>
  <si>
    <t>Steve Ross</t>
  </si>
  <si>
    <t>NZ17470</t>
  </si>
  <si>
    <t>495556.4068_x0002_</t>
  </si>
  <si>
    <t>Carolyn Reid</t>
  </si>
  <si>
    <t>NZ15466</t>
  </si>
  <si>
    <t>563490.91638_x0002_</t>
  </si>
  <si>
    <t>Jose Howell</t>
  </si>
  <si>
    <t>NZ40991</t>
  </si>
  <si>
    <t>150163.54816_x0002_</t>
  </si>
  <si>
    <t>Beverly Armstrong</t>
  </si>
  <si>
    <t>NZ89653</t>
  </si>
  <si>
    <t>201402.846_x0002_</t>
  </si>
  <si>
    <t>Russell Fowler</t>
  </si>
  <si>
    <t>NZ48333</t>
  </si>
  <si>
    <t>1572645.2676_x0002_</t>
  </si>
  <si>
    <t>Cheryl Garrett</t>
  </si>
  <si>
    <t>NZ82371</t>
  </si>
  <si>
    <t>209527.499817_x0002_</t>
  </si>
  <si>
    <t>Irene Rogers</t>
  </si>
  <si>
    <t>NZ65980</t>
  </si>
  <si>
    <t>345229.205376_x0002_</t>
  </si>
  <si>
    <t>Jane Freeman</t>
  </si>
  <si>
    <t>NZ77016</t>
  </si>
  <si>
    <t>290695.757824_x0002_</t>
  </si>
  <si>
    <t>Pamela Nichols</t>
  </si>
  <si>
    <t>NZ71997</t>
  </si>
  <si>
    <t>212193.81792_x0002_</t>
  </si>
  <si>
    <t>Benjamin Boyd</t>
  </si>
  <si>
    <t>NZ30612</t>
  </si>
  <si>
    <t>153203.863968_x0002_</t>
  </si>
  <si>
    <t>Carlos Griffin</t>
  </si>
  <si>
    <t>NZ31796</t>
  </si>
  <si>
    <t>501416.018432_x0002_</t>
  </si>
  <si>
    <t>Louis Hall</t>
  </si>
  <si>
    <t>NZ61268</t>
  </si>
  <si>
    <t>146402.0246_x0002_</t>
  </si>
  <si>
    <t>Randy Simpson</t>
  </si>
  <si>
    <t>NZ98600</t>
  </si>
  <si>
    <t>1938117.3588_x0002_</t>
  </si>
  <si>
    <t>Samuel Matthews</t>
  </si>
  <si>
    <t>NZ76028</t>
  </si>
  <si>
    <t>386699.093152_x0002_</t>
  </si>
  <si>
    <t>Kenneth Freeman</t>
  </si>
  <si>
    <t>NZ34087</t>
  </si>
  <si>
    <t>616036.594752_x0002_</t>
  </si>
  <si>
    <t>Phyllis Payne</t>
  </si>
  <si>
    <t>NZ35191</t>
  </si>
  <si>
    <t>26183.524185_x0002_</t>
  </si>
  <si>
    <t>Sean Palmer</t>
  </si>
  <si>
    <t>NZ50358</t>
  </si>
  <si>
    <t>363305.25088_x0002_</t>
  </si>
  <si>
    <t>Virginia Greene</t>
  </si>
  <si>
    <t>NZ38974</t>
  </si>
  <si>
    <t>383172.49236_x0002_</t>
  </si>
  <si>
    <t>Alice Watson</t>
  </si>
  <si>
    <t>NZ19395</t>
  </si>
  <si>
    <t>110577.7008_x0002_</t>
  </si>
  <si>
    <t>Rose Holmes</t>
  </si>
  <si>
    <t>NZ24003</t>
  </si>
  <si>
    <t>685843.309888_x0002_</t>
  </si>
  <si>
    <t>Judith Dixon</t>
  </si>
  <si>
    <t>NZ32855</t>
  </si>
  <si>
    <t>153113.14107_x0002_</t>
  </si>
  <si>
    <t>Mark Lawrence</t>
  </si>
  <si>
    <t>NZ68994</t>
  </si>
  <si>
    <t>544808.0064_x0002_</t>
  </si>
  <si>
    <t>Charles Andrews</t>
  </si>
  <si>
    <t>NZ98943</t>
  </si>
  <si>
    <t>375603.205068_x0002_</t>
  </si>
  <si>
    <t>Lisa Alexander</t>
  </si>
  <si>
    <t>NZ82550</t>
  </si>
  <si>
    <t>1667020.53744_x0002_</t>
  </si>
  <si>
    <t>Carlos Howard</t>
  </si>
  <si>
    <t>NZ62595</t>
  </si>
  <si>
    <t>124295.589432_x0002_</t>
  </si>
  <si>
    <t>Annie Lee</t>
  </si>
  <si>
    <t>NZ16655</t>
  </si>
  <si>
    <t>1419528.48786_x0002_</t>
  </si>
  <si>
    <t>Justin Lynch</t>
  </si>
  <si>
    <t>NZ75463</t>
  </si>
  <si>
    <t>595996.5825_x0002_</t>
  </si>
  <si>
    <t>Russell Gray</t>
  </si>
  <si>
    <t>NZ36962</t>
  </si>
  <si>
    <t>1274097.82864_x0002_</t>
  </si>
  <si>
    <t>Eugene Berry</t>
  </si>
  <si>
    <t>NZ26855</t>
  </si>
  <si>
    <t>1263252.43746_x0002_</t>
  </si>
  <si>
    <t>Margaret Carroll</t>
  </si>
  <si>
    <t>NZ64096</t>
  </si>
  <si>
    <t>52572.31776_x0002_</t>
  </si>
  <si>
    <t>Rose Garza</t>
  </si>
  <si>
    <t>NZ38793</t>
  </si>
  <si>
    <t>29873.716758_x0002_</t>
  </si>
  <si>
    <t>Benjamin Wheeler</t>
  </si>
  <si>
    <t>NZ48073</t>
  </si>
  <si>
    <t>291092.435205_x0002_</t>
  </si>
  <si>
    <t>Ashley Griffin</t>
  </si>
  <si>
    <t>NZ21271</t>
  </si>
  <si>
    <t>407035.701954_x0002_</t>
  </si>
  <si>
    <t>Larry Bowman</t>
  </si>
  <si>
    <t>NZ70846</t>
  </si>
  <si>
    <t>2822698.5865_x0002_</t>
  </si>
  <si>
    <t>Paul Wagner</t>
  </si>
  <si>
    <t>NZ91319</t>
  </si>
  <si>
    <t>1586142.659136_x0002_</t>
  </si>
  <si>
    <t>Jack Kelly</t>
  </si>
  <si>
    <t>NZ47214</t>
  </si>
  <si>
    <t>341798.748928_x0002_</t>
  </si>
  <si>
    <t>Debra Nichols</t>
  </si>
  <si>
    <t>NZ42006</t>
  </si>
  <si>
    <t>494708.985_x0002_</t>
  </si>
  <si>
    <t>Stephen Watkins</t>
  </si>
  <si>
    <t>NZ13447</t>
  </si>
  <si>
    <t>448853.201874_x0002_</t>
  </si>
  <si>
    <t>Lawrence Lopez</t>
  </si>
  <si>
    <t>NZ49045</t>
  </si>
  <si>
    <t>1099013.67_x0002_</t>
  </si>
  <si>
    <t>Daniel Porter</t>
  </si>
  <si>
    <t>NZ91852</t>
  </si>
  <si>
    <t>721069.20576_x0002_</t>
  </si>
  <si>
    <t>Jesse Porter</t>
  </si>
  <si>
    <t>NZ59471</t>
  </si>
  <si>
    <t>426296.95875_x0002_</t>
  </si>
  <si>
    <t>Fred Wilson</t>
  </si>
  <si>
    <t>NZ89139</t>
  </si>
  <si>
    <t>78211.3725_x0002_</t>
  </si>
  <si>
    <t>Kathleen Stone</t>
  </si>
  <si>
    <t>NZ30559</t>
  </si>
  <si>
    <t>1325449.20816_x0002_</t>
  </si>
  <si>
    <t>Maria Robertson</t>
  </si>
  <si>
    <t>NZ65594</t>
  </si>
  <si>
    <t>1117595.6064_x0002_</t>
  </si>
  <si>
    <t>Walter Williams</t>
  </si>
  <si>
    <t>NZ61272</t>
  </si>
  <si>
    <t>49572.125184_x0002_</t>
  </si>
  <si>
    <t>Donald Bennett</t>
  </si>
  <si>
    <t>NZ40781</t>
  </si>
  <si>
    <t>745858.4539_x0002_</t>
  </si>
  <si>
    <t>Sarah Wagner</t>
  </si>
  <si>
    <t>NZ87787</t>
  </si>
  <si>
    <t>725322.051213_x0002_</t>
  </si>
  <si>
    <t>Jose Gibson</t>
  </si>
  <si>
    <t>NZ88814</t>
  </si>
  <si>
    <t>273886.115832_x0002_</t>
  </si>
  <si>
    <t>Catherine Walker</t>
  </si>
  <si>
    <t>NZ37278</t>
  </si>
  <si>
    <t>419869.96485_x0002_</t>
  </si>
  <si>
    <t>NZ82515</t>
  </si>
  <si>
    <t>775590.381252_x0002_</t>
  </si>
  <si>
    <t>David Porter</t>
  </si>
  <si>
    <t>NZ96807</t>
  </si>
  <si>
    <t>2077864.550048_x0002_</t>
  </si>
  <si>
    <t>Edward Bell</t>
  </si>
  <si>
    <t>NZ97485</t>
  </si>
  <si>
    <t>144824.69795_x0002_</t>
  </si>
  <si>
    <t>Helen Evans</t>
  </si>
  <si>
    <t>NZ69891</t>
  </si>
  <si>
    <t>195432.805224_x0002_</t>
  </si>
  <si>
    <t>Jonathan Moreno</t>
  </si>
  <si>
    <t>NZ69031</t>
  </si>
  <si>
    <t>430924.984952_x0002_</t>
  </si>
  <si>
    <t>Arthur Bell</t>
  </si>
  <si>
    <t>NZ36471</t>
  </si>
  <si>
    <t>449101.827564_x0002_</t>
  </si>
  <si>
    <t>Brian Powell</t>
  </si>
  <si>
    <t>NZ80021</t>
  </si>
  <si>
    <t>635576.561696_x0002_</t>
  </si>
  <si>
    <t>Brian Flores</t>
  </si>
  <si>
    <t>NZ92210</t>
  </si>
  <si>
    <t>653857.3125_x0002_</t>
  </si>
  <si>
    <t>Joan Mendoza</t>
  </si>
  <si>
    <t>NZ63638</t>
  </si>
  <si>
    <t>221946.103872_x0002_</t>
  </si>
  <si>
    <t>Antonio Reed</t>
  </si>
  <si>
    <t>NZ13898</t>
  </si>
  <si>
    <t>498848.11632_x0002_</t>
  </si>
  <si>
    <t>Sean Pierce</t>
  </si>
  <si>
    <t>NZ15988</t>
  </si>
  <si>
    <t>402365.319092_x0002_</t>
  </si>
  <si>
    <t>Russell Ortiz</t>
  </si>
  <si>
    <t>NZ49707</t>
  </si>
  <si>
    <t>1304703.247936_x0002_</t>
  </si>
  <si>
    <t>Louis Edwards</t>
  </si>
  <si>
    <t>NZ27269</t>
  </si>
  <si>
    <t>532420.81632_x0002_</t>
  </si>
  <si>
    <t>Louis Black</t>
  </si>
  <si>
    <t>NZ83621</t>
  </si>
  <si>
    <t>1868783.8455_x0002_</t>
  </si>
  <si>
    <t>Roger Romero</t>
  </si>
  <si>
    <t>NZ79163</t>
  </si>
  <si>
    <t>88271.977472_x0002_</t>
  </si>
  <si>
    <t>Matthew Rodriguez</t>
  </si>
  <si>
    <t>NZ22081</t>
  </si>
  <si>
    <t>317542.212_x0002_</t>
  </si>
  <si>
    <t>Andrew Mills</t>
  </si>
  <si>
    <t>NZ74089</t>
  </si>
  <si>
    <t>778015.334383_x0002_</t>
  </si>
  <si>
    <t>Randy Peterson</t>
  </si>
  <si>
    <t>NZ42541</t>
  </si>
  <si>
    <t>619174.658376_x0002_</t>
  </si>
  <si>
    <t>Gerald Moore</t>
  </si>
  <si>
    <t>NZ18836</t>
  </si>
  <si>
    <t>913709.354538_x0002_</t>
  </si>
  <si>
    <t>Adam Fisher</t>
  </si>
  <si>
    <t>NZ18049</t>
  </si>
  <si>
    <t>826697.104667_x0002_</t>
  </si>
  <si>
    <t>Nicholas Rice</t>
  </si>
  <si>
    <t>NZ26697</t>
  </si>
  <si>
    <t>283729.314816_x0002_</t>
  </si>
  <si>
    <t>Earl Payne</t>
  </si>
  <si>
    <t>NZ25680</t>
  </si>
  <si>
    <t>309048.590336_x0002_</t>
  </si>
  <si>
    <t>Marie Alvarez</t>
  </si>
  <si>
    <t>NZ99553</t>
  </si>
  <si>
    <t>391029.949596_x0002_</t>
  </si>
  <si>
    <t>Michael Nichols</t>
  </si>
  <si>
    <t>NZ63171</t>
  </si>
  <si>
    <t>429040.499652_x0002_</t>
  </si>
  <si>
    <t>Richard Torres</t>
  </si>
  <si>
    <t>NZ20248</t>
  </si>
  <si>
    <t>1204938.598136_x0002_</t>
  </si>
  <si>
    <t>Jane Cruz</t>
  </si>
  <si>
    <t>NZ26629</t>
  </si>
  <si>
    <t>124273.6506_x0002_</t>
  </si>
  <si>
    <t>Roger Wright</t>
  </si>
  <si>
    <t>NZ48405</t>
  </si>
  <si>
    <t>979092.977184_x0002_</t>
  </si>
  <si>
    <t>Ryan Austin</t>
  </si>
  <si>
    <t>NZ21502</t>
  </si>
  <si>
    <t>490114.98063_x0002_</t>
  </si>
  <si>
    <t>NZ68750</t>
  </si>
  <si>
    <t>nan</t>
  </si>
  <si>
    <t>Scott Jones</t>
  </si>
  <si>
    <t>NZ48810</t>
  </si>
  <si>
    <t>3245233.125316_x0002_</t>
  </si>
  <si>
    <t>Sean Harrison</t>
  </si>
  <si>
    <t>NZ27930</t>
  </si>
  <si>
    <t>309035.873146_x0002_</t>
  </si>
  <si>
    <t>Stephanie Oliver</t>
  </si>
  <si>
    <t>NZ44199</t>
  </si>
  <si>
    <t>262181.49804_x0002_</t>
  </si>
  <si>
    <t>Jerry Jackson</t>
  </si>
  <si>
    <t>NZ19003</t>
  </si>
  <si>
    <t>153125.321265_x0002_</t>
  </si>
  <si>
    <t>Jeffrey Gutierrez</t>
  </si>
  <si>
    <t>NZ86705</t>
  </si>
  <si>
    <t>123042.74976_x0002_</t>
  </si>
  <si>
    <t>Mildred Austin</t>
  </si>
  <si>
    <t>NZ95683</t>
  </si>
  <si>
    <t>450525.370224_x0002_</t>
  </si>
  <si>
    <t>Patrick Richardson</t>
  </si>
  <si>
    <t>NZ47950</t>
  </si>
  <si>
    <t>3047678.106377_x0002_</t>
  </si>
  <si>
    <t>Gary Hunt</t>
  </si>
  <si>
    <t>NZ23452</t>
  </si>
  <si>
    <t>413197.819872_x0002_</t>
  </si>
  <si>
    <t>Ryan Hansen</t>
  </si>
  <si>
    <t>NZ69547</t>
  </si>
  <si>
    <t>773797.130968_x0002_</t>
  </si>
  <si>
    <t>Betty Hall</t>
  </si>
  <si>
    <t>NZ85827</t>
  </si>
  <si>
    <t>448114.797612_x0002_</t>
  </si>
  <si>
    <t>Gerald Cooper</t>
  </si>
  <si>
    <t>NZ44357</t>
  </si>
  <si>
    <t>45857.721728_x0002_</t>
  </si>
  <si>
    <t>Aaron Vasquez</t>
  </si>
  <si>
    <t>NZ84018</t>
  </si>
  <si>
    <t>1233460.620288_x0002_</t>
  </si>
  <si>
    <t>Steven Ferguson</t>
  </si>
  <si>
    <t>NZ76909</t>
  </si>
  <si>
    <t>2568583.2732_x0002_</t>
  </si>
  <si>
    <t>Philip Cox</t>
  </si>
  <si>
    <t>NZ93882</t>
  </si>
  <si>
    <t>316284.637032_x0002_</t>
  </si>
  <si>
    <t>Gloria Ferguson</t>
  </si>
  <si>
    <t>NZ21000</t>
  </si>
  <si>
    <t>24846.15168_x0002_</t>
  </si>
  <si>
    <t>Juan Diaz</t>
  </si>
  <si>
    <t>NZ70060</t>
  </si>
  <si>
    <t>1843725.88512_x0002_</t>
  </si>
  <si>
    <t>Albert Hudson</t>
  </si>
  <si>
    <t>NZ76461</t>
  </si>
  <si>
    <t>1207274.416992_x0002_</t>
  </si>
  <si>
    <t>Ruth Murphy</t>
  </si>
  <si>
    <t>NZ86325</t>
  </si>
  <si>
    <t>1136705.63328_x0002_</t>
  </si>
  <si>
    <t>Ralph Robertson</t>
  </si>
  <si>
    <t>NZ74531</t>
  </si>
  <si>
    <t>108744.407552_x0002_</t>
  </si>
  <si>
    <t>Laura Nguyen</t>
  </si>
  <si>
    <t>NZ35302</t>
  </si>
  <si>
    <t>1131215.027888_x0002_</t>
  </si>
  <si>
    <t>Nicholas Ward</t>
  </si>
  <si>
    <t>NZ63281</t>
  </si>
  <si>
    <t>1641146.992128_x0002_</t>
  </si>
  <si>
    <t>Eugene Rodriguez</t>
  </si>
  <si>
    <t>NZ54739</t>
  </si>
  <si>
    <t>287081.202996_x0002_</t>
  </si>
  <si>
    <t>Timothy Kelly</t>
  </si>
  <si>
    <t>NZ78069</t>
  </si>
  <si>
    <t>53513.773632_x0002_</t>
  </si>
  <si>
    <t>Chris Wallace</t>
  </si>
  <si>
    <t>NZ94420</t>
  </si>
  <si>
    <t>174297.345936_x0002_</t>
  </si>
  <si>
    <t>Rebecca Harvey</t>
  </si>
  <si>
    <t>NZ24672</t>
  </si>
  <si>
    <t>1023932.012598_x0002_</t>
  </si>
  <si>
    <t>Benjamin Wood</t>
  </si>
  <si>
    <t>NZ45092</t>
  </si>
  <si>
    <t>149252.54176_x0002_</t>
  </si>
  <si>
    <t>Craig Stewart</t>
  </si>
  <si>
    <t>NZ58104</t>
  </si>
  <si>
    <t>542037.00177_x0002_</t>
  </si>
  <si>
    <t>Daniel Harris</t>
  </si>
  <si>
    <t>NZ36665</t>
  </si>
  <si>
    <t>1279046.5446_x0002_</t>
  </si>
  <si>
    <t>NZ19399</t>
  </si>
  <si>
    <t>764580.53952_x0002_</t>
  </si>
  <si>
    <t>Marilyn Webb</t>
  </si>
  <si>
    <t>NZ28622</t>
  </si>
  <si>
    <t>3363785.325_x0002_</t>
  </si>
  <si>
    <t>533403.623708_x0002_</t>
  </si>
  <si>
    <t>Willie Walker</t>
  </si>
  <si>
    <t>NZ86944</t>
  </si>
  <si>
    <t>124809.29064_x0002_</t>
  </si>
  <si>
    <t>Christina Alvarez</t>
  </si>
  <si>
    <t>NZ49142</t>
  </si>
  <si>
    <t>745757.791632_x0002_</t>
  </si>
  <si>
    <t>Alice Marshall</t>
  </si>
  <si>
    <t>NZ33984</t>
  </si>
  <si>
    <t>2570376.879882_x0002_</t>
  </si>
  <si>
    <t>George Cooper</t>
  </si>
  <si>
    <t>NZ56480</t>
  </si>
  <si>
    <t>203074.463592_x0002_</t>
  </si>
  <si>
    <t>Lawrence Tucker</t>
  </si>
  <si>
    <t>NZ46130</t>
  </si>
  <si>
    <t>570748.363416_x0002_</t>
  </si>
  <si>
    <t>Joe Freeman</t>
  </si>
  <si>
    <t>NZ29416</t>
  </si>
  <si>
    <t>382095.462891_x0002_</t>
  </si>
  <si>
    <t>Earl Murray</t>
  </si>
  <si>
    <t>314626.9224_x0002_</t>
  </si>
  <si>
    <t>Edward Mendoza</t>
  </si>
  <si>
    <t>NZ98787</t>
  </si>
  <si>
    <t>256902.3_x0002_</t>
  </si>
  <si>
    <t>Kathleen Lee</t>
  </si>
  <si>
    <t>NZ55402</t>
  </si>
  <si>
    <t>156466.454256_x0002_</t>
  </si>
  <si>
    <t>Roy Tucker</t>
  </si>
  <si>
    <t>NZ25515</t>
  </si>
  <si>
    <t>302394.06848_x0002_</t>
  </si>
  <si>
    <t>Louis Crawford</t>
  </si>
  <si>
    <t>NZ61687</t>
  </si>
  <si>
    <t>910625.496858_x0002_</t>
  </si>
  <si>
    <t>Ernest Oliver</t>
  </si>
  <si>
    <t>NZ71917</t>
  </si>
  <si>
    <t>914426.931456_x0002_</t>
  </si>
  <si>
    <t>Peter Reed</t>
  </si>
  <si>
    <t>NZ15365</t>
  </si>
  <si>
    <t>873130.821281_x0002_</t>
  </si>
  <si>
    <t>Matthew Snyder</t>
  </si>
  <si>
    <t>NZ96933</t>
  </si>
  <si>
    <t>361620.067968_x0002_</t>
  </si>
  <si>
    <t>Wayne Bennett</t>
  </si>
  <si>
    <t>NZ33489</t>
  </si>
  <si>
    <t>49923.510272_x0002_</t>
  </si>
  <si>
    <t>Marie Lawrence</t>
  </si>
  <si>
    <t>NZ54572</t>
  </si>
  <si>
    <t>765153.58992_x0002_</t>
  </si>
  <si>
    <t>Louise Sanders</t>
  </si>
  <si>
    <t>NZ73753</t>
  </si>
  <si>
    <t>126048.486312_x0002_</t>
  </si>
  <si>
    <t>Ernest Long</t>
  </si>
  <si>
    <t>NZ80645</t>
  </si>
  <si>
    <t>636679.1872_x0002_</t>
  </si>
  <si>
    <t>Craig Bell</t>
  </si>
  <si>
    <t>NZ48919</t>
  </si>
  <si>
    <t>556226.556867_x0002_</t>
  </si>
  <si>
    <t>Justin Alvarez</t>
  </si>
  <si>
    <t>NZ85232</t>
  </si>
  <si>
    <t>61904.566516_x0002_</t>
  </si>
  <si>
    <t>Sharon Davis</t>
  </si>
  <si>
    <t>NZ98512</t>
  </si>
  <si>
    <t>175234.706025_x0002_</t>
  </si>
  <si>
    <t>Ruby Evans</t>
  </si>
  <si>
    <t>NZ54218</t>
  </si>
  <si>
    <t>888080.409216_x0002_</t>
  </si>
  <si>
    <t>Eugene Spencer</t>
  </si>
  <si>
    <t>787720.565184_x0002_</t>
  </si>
  <si>
    <t>Daniel White</t>
  </si>
  <si>
    <t>NZ84182</t>
  </si>
  <si>
    <t>150388.35_x0002_</t>
  </si>
  <si>
    <t>Bonnie Brown</t>
  </si>
  <si>
    <t>NZ43922</t>
  </si>
  <si>
    <t>630755.22375_x0002_</t>
  </si>
  <si>
    <t>Fred Richardson</t>
  </si>
  <si>
    <t>NZ52344</t>
  </si>
  <si>
    <t>368369.8125_x0002_</t>
  </si>
  <si>
    <t>Gregory Roberts</t>
  </si>
  <si>
    <t>NZ94380</t>
  </si>
  <si>
    <t>357947.959923_x0002_</t>
  </si>
  <si>
    <t>Benjamin Schmidt</t>
  </si>
  <si>
    <t>NZ13368</t>
  </si>
  <si>
    <t>681478.109568_x0002_</t>
  </si>
  <si>
    <t>Russell Perry</t>
  </si>
  <si>
    <t>NZ23466</t>
  </si>
  <si>
    <t>255292.9092_x0002_</t>
  </si>
  <si>
    <t>Carolyn Price</t>
  </si>
  <si>
    <t>NZ43779</t>
  </si>
  <si>
    <t>349744.2816_x0002_</t>
  </si>
  <si>
    <t>Jessica Black</t>
  </si>
  <si>
    <t>NZ14852</t>
  </si>
  <si>
    <t>48977.703936_x0002_</t>
  </si>
  <si>
    <t>Patrick Bowman</t>
  </si>
  <si>
    <t>NZ73499</t>
  </si>
  <si>
    <t>953947.78515_x0002_</t>
  </si>
  <si>
    <t>Frank Cruz</t>
  </si>
  <si>
    <t>NZ93407</t>
  </si>
  <si>
    <t>982426.135968_x0002_</t>
  </si>
  <si>
    <t>Henry Little</t>
  </si>
  <si>
    <t>NZ34231</t>
  </si>
  <si>
    <t>161232.62428_x0002_</t>
  </si>
  <si>
    <t>Douglas Gardner</t>
  </si>
  <si>
    <t>NZ14237</t>
  </si>
  <si>
    <t>329098.5022_x0002_</t>
  </si>
  <si>
    <t>Lillian Simmons</t>
  </si>
  <si>
    <t>NZ44048</t>
  </si>
  <si>
    <t>463032.458735_x0002_</t>
  </si>
  <si>
    <t>Arthur Garza</t>
  </si>
  <si>
    <t>NZ59654</t>
  </si>
  <si>
    <t>506131.99992_x0002_</t>
  </si>
  <si>
    <t>Katherine Hudson</t>
  </si>
  <si>
    <t>NZ37750</t>
  </si>
  <si>
    <t>516071.8862_x0002_</t>
  </si>
  <si>
    <t>Steve Scott</t>
  </si>
  <si>
    <t>NZ56984</t>
  </si>
  <si>
    <t>1626699.648145_x0002_</t>
  </si>
  <si>
    <t>Edward Mitchell</t>
  </si>
  <si>
    <t>NZ21887</t>
  </si>
  <si>
    <t>1374639.73339_x0002_</t>
  </si>
  <si>
    <t>Johnny Spencer</t>
  </si>
  <si>
    <t>NZ42846</t>
  </si>
  <si>
    <t>1052953.512602_x0002_</t>
  </si>
  <si>
    <t>Willie Scott</t>
  </si>
  <si>
    <t>NZ41761</t>
  </si>
  <si>
    <t>1700635.847296_x0002_</t>
  </si>
  <si>
    <t>Juan Ramirez</t>
  </si>
  <si>
    <t>NZ37918</t>
  </si>
  <si>
    <t>331476.755456_x0002_</t>
  </si>
  <si>
    <t>NZ13684</t>
  </si>
  <si>
    <t>375760.722866_x0002_</t>
  </si>
  <si>
    <t>Adam Chapman</t>
  </si>
  <si>
    <t>NZ78532</t>
  </si>
  <si>
    <t>2261814.33006_x0002_</t>
  </si>
  <si>
    <t>NZ76099</t>
  </si>
  <si>
    <t>106873.101648_x0002_</t>
  </si>
  <si>
    <t>Samuel Fowler</t>
  </si>
  <si>
    <t>NZ91436</t>
  </si>
  <si>
    <t>1016581.356_x0002_</t>
  </si>
  <si>
    <t>Sean Carr</t>
  </si>
  <si>
    <t>NZ73620</t>
  </si>
  <si>
    <t>357419.79_x0002_</t>
  </si>
  <si>
    <t>Kevin Kelley</t>
  </si>
  <si>
    <t>NZ80015</t>
  </si>
  <si>
    <t>816992.11405_x0002_</t>
  </si>
  <si>
    <t>George Roberts</t>
  </si>
  <si>
    <t>NZ22819</t>
  </si>
  <si>
    <t>1927415.8575_x0002_</t>
  </si>
  <si>
    <t>Robert Stewart</t>
  </si>
  <si>
    <t>NZ15764</t>
  </si>
  <si>
    <t>743620.883256_x0002_</t>
  </si>
  <si>
    <t>Jane Reynolds</t>
  </si>
  <si>
    <t>NZ42134</t>
  </si>
  <si>
    <t>605732.445216_x0002_</t>
  </si>
  <si>
    <t>Gregory Price</t>
  </si>
  <si>
    <t>NZ34859</t>
  </si>
  <si>
    <t>606812.225922_x0002_</t>
  </si>
  <si>
    <t>Charles Porter</t>
  </si>
  <si>
    <t>NZ96454</t>
  </si>
  <si>
    <t>74733.11202_x0002_</t>
  </si>
  <si>
    <t>Christopher Woods</t>
  </si>
  <si>
    <t>NZ50027</t>
  </si>
  <si>
    <t>228896.076992_x0002_</t>
  </si>
  <si>
    <t>Johnny Garrett</t>
  </si>
  <si>
    <t>NZ70508</t>
  </si>
  <si>
    <t>384271.047739_x0002_</t>
  </si>
  <si>
    <t>Katherine Myers</t>
  </si>
  <si>
    <t>NZ95893</t>
  </si>
  <si>
    <t>757522.014678_x0002_</t>
  </si>
  <si>
    <t>Linda Lane</t>
  </si>
  <si>
    <t>NZ63920</t>
  </si>
  <si>
    <t>959454.453125_x0002_</t>
  </si>
  <si>
    <t>Dennis Berry</t>
  </si>
  <si>
    <t>NZ81510</t>
  </si>
  <si>
    <t>590538.4695_x0002_</t>
  </si>
  <si>
    <t>Anthony Hall</t>
  </si>
  <si>
    <t>NZ79396</t>
  </si>
  <si>
    <t>817932.095104_x0002_</t>
  </si>
  <si>
    <t>Louis Bennett</t>
  </si>
  <si>
    <t>NZ47511</t>
  </si>
  <si>
    <t>578676.440398_x0002_</t>
  </si>
  <si>
    <t>Ruby Willis</t>
  </si>
  <si>
    <t>NZ38076</t>
  </si>
  <si>
    <t>390039.91578_x0002_</t>
  </si>
  <si>
    <t>Annie Collins</t>
  </si>
  <si>
    <t>NZ38822</t>
  </si>
  <si>
    <t>1251565.579305_x0002_</t>
  </si>
  <si>
    <t>John Hart</t>
  </si>
  <si>
    <t>NZ19004</t>
  </si>
  <si>
    <t>99553.881744_x0002_</t>
  </si>
  <si>
    <t>Todd Torres</t>
  </si>
  <si>
    <t>NZ41747</t>
  </si>
  <si>
    <t>1646094.20608_x0002_</t>
  </si>
  <si>
    <t>Harry Weaver</t>
  </si>
  <si>
    <t>NZ97947</t>
  </si>
  <si>
    <t>1238231.25_x0002_</t>
  </si>
  <si>
    <t>Gregory Reyes</t>
  </si>
  <si>
    <t>NZ74826</t>
  </si>
  <si>
    <t>473972.2425_x0002_</t>
  </si>
  <si>
    <t>Harry Burke</t>
  </si>
  <si>
    <t>NZ70343</t>
  </si>
  <si>
    <t>679740.55875_x0002_</t>
  </si>
  <si>
    <t>Todd Roberts</t>
  </si>
  <si>
    <t>NZ26295</t>
  </si>
  <si>
    <t>67339.03456_x0002_</t>
  </si>
  <si>
    <t>Jean Wallace</t>
  </si>
  <si>
    <t>NZ96867</t>
  </si>
  <si>
    <t>390933.7333_x0002_</t>
  </si>
  <si>
    <t>Jimmy Ramos</t>
  </si>
  <si>
    <t>NZ22592</t>
  </si>
  <si>
    <t>711169.736704_x0002_</t>
  </si>
  <si>
    <t>Phyllis Knight</t>
  </si>
  <si>
    <t>NZ19975</t>
  </si>
  <si>
    <t>224955.85344_x0002_</t>
  </si>
  <si>
    <t>Amanda Rodriguez</t>
  </si>
  <si>
    <t>NZ23766</t>
  </si>
  <si>
    <t>550490.747544_x0002_</t>
  </si>
  <si>
    <t>Diana Meyer</t>
  </si>
  <si>
    <t>NZ90516</t>
  </si>
  <si>
    <t>1079135.784_x0002_</t>
  </si>
  <si>
    <t>Robin Burns</t>
  </si>
  <si>
    <t>NZ68054</t>
  </si>
  <si>
    <t>267004.585154_x0002_</t>
  </si>
  <si>
    <t>Johnny Fields</t>
  </si>
  <si>
    <t>NZ40294</t>
  </si>
  <si>
    <t>563604.788175_x0002_</t>
  </si>
  <si>
    <t>Brenda Murray</t>
  </si>
  <si>
    <t>NZ33862</t>
  </si>
  <si>
    <t>1446402.95136_x0002_</t>
  </si>
  <si>
    <t>Christina Marshall</t>
  </si>
  <si>
    <t>NZ47674</t>
  </si>
  <si>
    <t>470005.078125_x0002_</t>
  </si>
  <si>
    <t>Gregory West</t>
  </si>
  <si>
    <t>NZ85411</t>
  </si>
  <si>
    <t>1227071.646108_x0002_</t>
  </si>
  <si>
    <t>Justin Ryan</t>
  </si>
  <si>
    <t>NZ46573</t>
  </si>
  <si>
    <t>272517.7728_x0002_</t>
  </si>
  <si>
    <t>Shawn Bennett</t>
  </si>
  <si>
    <t>NZ42408</t>
  </si>
  <si>
    <t>487782.534_x0002_</t>
  </si>
  <si>
    <t>Melissa Sanders</t>
  </si>
  <si>
    <t>NZ66682</t>
  </si>
  <si>
    <t>280450.10916_x0002_</t>
  </si>
  <si>
    <t>Victor Williams</t>
  </si>
  <si>
    <t>NZ40435</t>
  </si>
  <si>
    <t>65617.663248_x0002_</t>
  </si>
  <si>
    <t>Amy Nguyen</t>
  </si>
  <si>
    <t>NZ46113</t>
  </si>
  <si>
    <t>892214.745984_x0002_</t>
  </si>
  <si>
    <t>Patrick Coleman</t>
  </si>
  <si>
    <t>NZ51658</t>
  </si>
  <si>
    <t>791771.1104_x0002_</t>
  </si>
  <si>
    <t>Anna Jordan</t>
  </si>
  <si>
    <t>NZ38207</t>
  </si>
  <si>
    <t>599402.15376_x0002_</t>
  </si>
  <si>
    <t>Keith Larson</t>
  </si>
  <si>
    <t>NZ21279</t>
  </si>
  <si>
    <t>548877.966384_x0002_</t>
  </si>
  <si>
    <t>Amanda Rice</t>
  </si>
  <si>
    <t>NZ39837</t>
  </si>
  <si>
    <t>2918088.548712_x0002_</t>
  </si>
  <si>
    <t>Timothy Austin</t>
  </si>
  <si>
    <t>NZ31357</t>
  </si>
  <si>
    <t>60731.764632_x0002_</t>
  </si>
  <si>
    <t>Catherine Edwards</t>
  </si>
  <si>
    <t>NZ15092</t>
  </si>
  <si>
    <t>342515.249372_x0002_</t>
  </si>
  <si>
    <t>Mildred Hall</t>
  </si>
  <si>
    <t>NZ96795</t>
  </si>
  <si>
    <t>47812.3776_x0002_</t>
  </si>
  <si>
    <t>Charles Banks</t>
  </si>
  <si>
    <t>NZ34869</t>
  </si>
  <si>
    <t>127377.0576_x0002_</t>
  </si>
  <si>
    <t>Howard Evans</t>
  </si>
  <si>
    <t>NZ95665</t>
  </si>
  <si>
    <t>211848.57078_x0002_</t>
  </si>
  <si>
    <t>Jonathan Duncan</t>
  </si>
  <si>
    <t>NZ27334</t>
  </si>
  <si>
    <t>1654622.90704_x0002_</t>
  </si>
  <si>
    <t>Harry Watson</t>
  </si>
  <si>
    <t>NZ66104</t>
  </si>
  <si>
    <t>385805.425344_x0002_</t>
  </si>
  <si>
    <t>Clarence Baker</t>
  </si>
  <si>
    <t>NZ93947</t>
  </si>
  <si>
    <t>153422.33445_x0002_</t>
  </si>
  <si>
    <t>Thomas Welch</t>
  </si>
  <si>
    <t>NZ46865</t>
  </si>
  <si>
    <t>82393.982784_x0002_</t>
  </si>
  <si>
    <t>Rose Howell</t>
  </si>
  <si>
    <t>NZ18241</t>
  </si>
  <si>
    <t>447985.605184_x0002_</t>
  </si>
  <si>
    <t>Beverly Taylor</t>
  </si>
  <si>
    <t>32052.295_x0002_</t>
  </si>
  <si>
    <t>Ronald Watson</t>
  </si>
  <si>
    <t>NZ96246</t>
  </si>
  <si>
    <t>541414.860888_x0002_</t>
  </si>
  <si>
    <t>Alice Hawkins</t>
  </si>
  <si>
    <t>NZ64778</t>
  </si>
  <si>
    <t>39388.071528_x0002_</t>
  </si>
  <si>
    <t>Kevin Little</t>
  </si>
  <si>
    <t>NZ36875</t>
  </si>
  <si>
    <t>617153.904_x0002_</t>
  </si>
  <si>
    <t>Carlos Moreno</t>
  </si>
  <si>
    <t>NZ51758</t>
  </si>
  <si>
    <t>644225.202816_x0002_</t>
  </si>
  <si>
    <t>Diana Daniels</t>
  </si>
  <si>
    <t>NZ97061</t>
  </si>
  <si>
    <t>875102.8187_x0002_</t>
  </si>
  <si>
    <t>Ashley Greene</t>
  </si>
  <si>
    <t>NZ99653</t>
  </si>
  <si>
    <t>924637.87332_x0002_</t>
  </si>
  <si>
    <t>Steve Sullivan</t>
  </si>
  <si>
    <t>NZ63712</t>
  </si>
  <si>
    <t>77375.926656_x0002_</t>
  </si>
  <si>
    <t>Eugene Allen</t>
  </si>
  <si>
    <t>NZ17734</t>
  </si>
  <si>
    <t>188879.376384_x0002_</t>
  </si>
  <si>
    <t>Samuel Stevens</t>
  </si>
  <si>
    <t>NZ65022</t>
  </si>
  <si>
    <t>17503.971804_x0002_</t>
  </si>
  <si>
    <t>Jerry Rogers</t>
  </si>
  <si>
    <t>NZ33304</t>
  </si>
  <si>
    <t>532664.3784_x0002_</t>
  </si>
  <si>
    <t>Philip Ray</t>
  </si>
  <si>
    <t>NZ84219</t>
  </si>
  <si>
    <t>45080.559972_x0002_</t>
  </si>
  <si>
    <t>Justin Ramirez</t>
  </si>
  <si>
    <t>NZ80720</t>
  </si>
  <si>
    <t>782751.873733_x0002_</t>
  </si>
  <si>
    <t>Joe Green</t>
  </si>
  <si>
    <t>NZ97771</t>
  </si>
  <si>
    <t>348671.71859_x0002_</t>
  </si>
  <si>
    <t>Larry Ramirez</t>
  </si>
  <si>
    <t>NZ86849</t>
  </si>
  <si>
    <t>725666.601186_x0002_</t>
  </si>
  <si>
    <t>Julia Roberts</t>
  </si>
  <si>
    <t>NZ65796</t>
  </si>
  <si>
    <t>2182842.9807_x0002_</t>
  </si>
  <si>
    <t>Kevin Cruz</t>
  </si>
  <si>
    <t>NZ91899</t>
  </si>
  <si>
    <t>185133.667056_x0002_</t>
  </si>
  <si>
    <t>Jesse Day</t>
  </si>
  <si>
    <t>NZ38895</t>
  </si>
  <si>
    <t>378083.17096_x0002_</t>
  </si>
  <si>
    <t>Jack Harris</t>
  </si>
  <si>
    <t>712489.373343_x0002_</t>
  </si>
  <si>
    <t>Larry Ray</t>
  </si>
  <si>
    <t>NZ82575</t>
  </si>
  <si>
    <t>203555.765_x0002_</t>
  </si>
  <si>
    <t>Shirley Cole</t>
  </si>
  <si>
    <t>NZ69076</t>
  </si>
  <si>
    <t>39450.13475_x0002_</t>
  </si>
  <si>
    <t>Frances Gilbert</t>
  </si>
  <si>
    <t>NZ65658</t>
  </si>
  <si>
    <t>540406.217592_x0002_</t>
  </si>
  <si>
    <t>Jose King</t>
  </si>
  <si>
    <t>NZ40646</t>
  </si>
  <si>
    <t>2905686.92889_x0002_</t>
  </si>
  <si>
    <t>Thomas Burns</t>
  </si>
  <si>
    <t>NZ38173</t>
  </si>
  <si>
    <t>30069.145552_x0002_</t>
  </si>
  <si>
    <t>Denise Long</t>
  </si>
  <si>
    <t>NZ80344</t>
  </si>
  <si>
    <t>2340901.8368_x0002_</t>
  </si>
  <si>
    <t>William Mcdonald</t>
  </si>
  <si>
    <t>NZ43923</t>
  </si>
  <si>
    <t>499893.162525_x0002_</t>
  </si>
  <si>
    <t>Julie Barnes</t>
  </si>
  <si>
    <t>NZ68021</t>
  </si>
  <si>
    <t>165852.2921_x0002_</t>
  </si>
  <si>
    <t>Shawn Hill</t>
  </si>
  <si>
    <t>NZ18529</t>
  </si>
  <si>
    <t>651093.051582_x0002_</t>
  </si>
  <si>
    <t>Donna Mcdonald</t>
  </si>
  <si>
    <t>NZ43888</t>
  </si>
  <si>
    <t>209303.4216_x0002_</t>
  </si>
  <si>
    <t>Walter Simmons</t>
  </si>
  <si>
    <t>NZ68353</t>
  </si>
  <si>
    <t>114149.55375_x0002_</t>
  </si>
  <si>
    <t>NZ35225</t>
  </si>
  <si>
    <t>432786.097062_x0002_</t>
  </si>
  <si>
    <t>Joe Gordon</t>
  </si>
  <si>
    <t>NZ61299</t>
  </si>
  <si>
    <t>2140826.251473_x0002_</t>
  </si>
  <si>
    <t>Kenneth Harper</t>
  </si>
  <si>
    <t>NZ55454</t>
  </si>
  <si>
    <t>31912.5534_x0002_</t>
  </si>
  <si>
    <t>Anthony Simmons</t>
  </si>
  <si>
    <t>NZ62679</t>
  </si>
  <si>
    <t>257730.543616_x0002_</t>
  </si>
  <si>
    <t>Jason Harvey</t>
  </si>
  <si>
    <t>NZ39451</t>
  </si>
  <si>
    <t>496839.121279_x0002_</t>
  </si>
  <si>
    <t>Debra Murray</t>
  </si>
  <si>
    <t>NZ53812</t>
  </si>
  <si>
    <t>834989.685156_x0002_</t>
  </si>
  <si>
    <t>Jesse Dunn</t>
  </si>
  <si>
    <t>NZ56891</t>
  </si>
  <si>
    <t>1260515.575784_x0002_</t>
  </si>
  <si>
    <t>Brandon Cox</t>
  </si>
  <si>
    <t>NZ28222</t>
  </si>
  <si>
    <t>972403.539968_x0002_</t>
  </si>
  <si>
    <t>Raymond Collins</t>
  </si>
  <si>
    <t>NZ28199</t>
  </si>
  <si>
    <t>357572.126464_x0002_</t>
  </si>
  <si>
    <t>Phyllis Elliott</t>
  </si>
  <si>
    <t>NZ43447</t>
  </si>
  <si>
    <t>202534.189416_x0002_</t>
  </si>
  <si>
    <t>Willie Simpson</t>
  </si>
  <si>
    <t>NZ49677</t>
  </si>
  <si>
    <t>446980.039047_x0002_</t>
  </si>
  <si>
    <t>James Burton</t>
  </si>
  <si>
    <t>NZ53489</t>
  </si>
  <si>
    <t>39702.855024_x0002_</t>
  </si>
  <si>
    <t>Nicholas Porter</t>
  </si>
  <si>
    <t>98856.336384_x0002_</t>
  </si>
  <si>
    <t>NZ29987</t>
  </si>
  <si>
    <t>2894745.6972_x0002_</t>
  </si>
  <si>
    <t>Philip Nelson</t>
  </si>
  <si>
    <t>NZ21305</t>
  </si>
  <si>
    <t>188774.562816_x0002_</t>
  </si>
  <si>
    <t>Nicole Elliott</t>
  </si>
  <si>
    <t>NZ50590</t>
  </si>
  <si>
    <t>1415618.52795_x0002_</t>
  </si>
  <si>
    <t>Frank Gilbert</t>
  </si>
  <si>
    <t>NZ93121</t>
  </si>
  <si>
    <t>761183.703168_x0002_</t>
  </si>
  <si>
    <t>Nicholas Turner</t>
  </si>
  <si>
    <t>NZ21058</t>
  </si>
  <si>
    <t>482275.023516_x0002_</t>
  </si>
  <si>
    <t>Paula Nichols</t>
  </si>
  <si>
    <t>NZ34637</t>
  </si>
  <si>
    <t>533783.805468_x0002_</t>
  </si>
  <si>
    <t>Jimmy Rogers</t>
  </si>
  <si>
    <t>NZ31341</t>
  </si>
  <si>
    <t>336806.304768_x0002_</t>
  </si>
  <si>
    <t>Juan Burton</t>
  </si>
  <si>
    <t>NZ96410</t>
  </si>
  <si>
    <t>673120.45632_x0002_</t>
  </si>
  <si>
    <t>Jeremy Garza</t>
  </si>
  <si>
    <t>NZ18663</t>
  </si>
  <si>
    <t>1748132.825292_x0002_</t>
  </si>
  <si>
    <t>Ernest Wood</t>
  </si>
  <si>
    <t>NZ61194</t>
  </si>
  <si>
    <t>430087.041306_x0002_</t>
  </si>
  <si>
    <t>Justin Day</t>
  </si>
  <si>
    <t>NZ96387</t>
  </si>
  <si>
    <t>976566.950325_x0002_</t>
  </si>
  <si>
    <t>Richard Campbell</t>
  </si>
  <si>
    <t>NZ59876</t>
  </si>
  <si>
    <t>1972356.38631_x0002_</t>
  </si>
  <si>
    <t>James Cole</t>
  </si>
  <si>
    <t>NZ59368</t>
  </si>
  <si>
    <t>129506.13312_x0002_</t>
  </si>
  <si>
    <t>Janet Weaver</t>
  </si>
  <si>
    <t>NZ59695</t>
  </si>
  <si>
    <t>976553.209044_x0002_</t>
  </si>
  <si>
    <t>Larry Foster</t>
  </si>
  <si>
    <t>NZ46101</t>
  </si>
  <si>
    <t>543892.25_x0002_</t>
  </si>
  <si>
    <t>Gregory Garrett</t>
  </si>
  <si>
    <t>NZ79357</t>
  </si>
  <si>
    <t>448672.114_x0002_</t>
  </si>
  <si>
    <t>Phillip Scott</t>
  </si>
  <si>
    <t>NZ49543</t>
  </si>
  <si>
    <t>524154.784725_x0002_</t>
  </si>
  <si>
    <t>Doris Rose</t>
  </si>
  <si>
    <t>NZ99616</t>
  </si>
  <si>
    <t>1433363.93568_x0002_</t>
  </si>
  <si>
    <t>Timothy Peterson</t>
  </si>
  <si>
    <t>NZ76021</t>
  </si>
  <si>
    <t>268103.610368_x0002_</t>
  </si>
  <si>
    <t>Pamela Davis</t>
  </si>
  <si>
    <t>NZ97419</t>
  </si>
  <si>
    <t>696871.504854_x0002_</t>
  </si>
  <si>
    <t>Sarah Gray</t>
  </si>
  <si>
    <t>NZ50293</t>
  </si>
  <si>
    <t>480600.227306_x0002_</t>
  </si>
  <si>
    <t>Adam Webb</t>
  </si>
  <si>
    <t>NZ73388</t>
  </si>
  <si>
    <t>64848.760704_x0002_</t>
  </si>
  <si>
    <t>Marilyn Rivera</t>
  </si>
  <si>
    <t>NZ65458</t>
  </si>
  <si>
    <t>2217834.368_x0002_</t>
  </si>
  <si>
    <t>Alan Nichols</t>
  </si>
  <si>
    <t>NZ52011</t>
  </si>
  <si>
    <t>296190.680048_x0002_</t>
  </si>
  <si>
    <t>NZ30644</t>
  </si>
  <si>
    <t>123840.325224_x0002_</t>
  </si>
  <si>
    <t>Lori Lopez</t>
  </si>
  <si>
    <t>NZ19058</t>
  </si>
  <si>
    <t>185375.78496_x0002_</t>
  </si>
  <si>
    <t>Brenda Wells</t>
  </si>
  <si>
    <t>NZ92294</t>
  </si>
  <si>
    <t>963526.30478_x0002_</t>
  </si>
  <si>
    <t>Virginia Willis</t>
  </si>
  <si>
    <t>NZ55096</t>
  </si>
  <si>
    <t>117015.7806_x0002_</t>
  </si>
  <si>
    <t>Justin Romero</t>
  </si>
  <si>
    <t>NZ14292</t>
  </si>
  <si>
    <t>329499.38322_x0002_</t>
  </si>
  <si>
    <t>Joseph Riley</t>
  </si>
  <si>
    <t>NZ22525</t>
  </si>
  <si>
    <t>38234.0154_x0002_</t>
  </si>
  <si>
    <t>Lillian Bell</t>
  </si>
  <si>
    <t>NZ99321</t>
  </si>
  <si>
    <t>46348.6394_x0002_</t>
  </si>
  <si>
    <t>Jessica Ruiz</t>
  </si>
  <si>
    <t>NZ67727</t>
  </si>
  <si>
    <t>176184.237075_x0002_</t>
  </si>
  <si>
    <t>Arthur Ramos</t>
  </si>
  <si>
    <t>NZ95344</t>
  </si>
  <si>
    <t>592417.136672_x0002_</t>
  </si>
  <si>
    <t>Jonathan Peterson</t>
  </si>
  <si>
    <t>NZ52657</t>
  </si>
  <si>
    <t>105668.66032_x0002_</t>
  </si>
  <si>
    <t>Jimmy Watson</t>
  </si>
  <si>
    <t>NZ88751</t>
  </si>
  <si>
    <t>437621.19052_x0002_</t>
  </si>
  <si>
    <t>Barbara Harper</t>
  </si>
  <si>
    <t>NZ25256</t>
  </si>
  <si>
    <t>2737514.227425_x0002_</t>
  </si>
  <si>
    <t>Wayne Grant</t>
  </si>
  <si>
    <t>NZ42646</t>
  </si>
  <si>
    <t>255753.367716_x0002_</t>
  </si>
  <si>
    <t>Lawrence Collins</t>
  </si>
  <si>
    <t>NZ31656</t>
  </si>
  <si>
    <t>2326151.825088_x0002_</t>
  </si>
  <si>
    <t>Victor Stephens</t>
  </si>
  <si>
    <t>NZ57646</t>
  </si>
  <si>
    <t>904884.794604_x0002_</t>
  </si>
  <si>
    <t>Gerald Stone</t>
  </si>
  <si>
    <t>NZ56505</t>
  </si>
  <si>
    <t>333106.939344_x0002_</t>
  </si>
  <si>
    <t>Denise Murray</t>
  </si>
  <si>
    <t>NZ68149</t>
  </si>
  <si>
    <t>504571.638285_x0002_</t>
  </si>
  <si>
    <t>Kathy Barnes</t>
  </si>
  <si>
    <t>NZ49097</t>
  </si>
  <si>
    <t>450061.725177_x0002_</t>
  </si>
  <si>
    <t>Irene Hall</t>
  </si>
  <si>
    <t>NZ59330</t>
  </si>
  <si>
    <t>411362.396667_x0002_</t>
  </si>
  <si>
    <t>NZ43846</t>
  </si>
  <si>
    <t>1184493.51552_x0002_</t>
  </si>
  <si>
    <t>Jane Parker</t>
  </si>
  <si>
    <t>NZ20282</t>
  </si>
  <si>
    <t>1980580.446208_x0002_</t>
  </si>
  <si>
    <t>Phillip Fox</t>
  </si>
  <si>
    <t>NZ35812</t>
  </si>
  <si>
    <t>1217834.194395_x0002_</t>
  </si>
  <si>
    <t>Helen Harrison</t>
  </si>
  <si>
    <t>NZ85958</t>
  </si>
  <si>
    <t>537259.3191_x0002_</t>
  </si>
  <si>
    <t>Alan Cunningham</t>
  </si>
  <si>
    <t>NZ76758</t>
  </si>
  <si>
    <t>75741.152607_x0002_</t>
  </si>
  <si>
    <t>Carl Kim</t>
  </si>
  <si>
    <t>NZ54707</t>
  </si>
  <si>
    <t>1059510.157312_x0002_</t>
  </si>
  <si>
    <t>Phillip Cox</t>
  </si>
  <si>
    <t>NZ20255</t>
  </si>
  <si>
    <t>3368735.5392_x0002_</t>
  </si>
  <si>
    <t>William Perry</t>
  </si>
  <si>
    <t>NZ61936</t>
  </si>
  <si>
    <t>2109610.090688_x0002_</t>
  </si>
  <si>
    <t>Bobby Flores</t>
  </si>
  <si>
    <t>NZ91449</t>
  </si>
  <si>
    <t>1589656.942188_x0002_</t>
  </si>
  <si>
    <t>Ernest Boyd</t>
  </si>
  <si>
    <t>NZ47894</t>
  </si>
  <si>
    <t>189929.593323_x0002_</t>
  </si>
  <si>
    <t>Katherine Lawson</t>
  </si>
  <si>
    <t>NZ51913</t>
  </si>
  <si>
    <t>631578.066056_x0002_</t>
  </si>
  <si>
    <t>Tammy Howard</t>
  </si>
  <si>
    <t>NZ51423</t>
  </si>
  <si>
    <t>817895.515008_x0002_</t>
  </si>
  <si>
    <t>Jeremy Lopez</t>
  </si>
  <si>
    <t>NZ67109</t>
  </si>
  <si>
    <t>67947.49125_x0002_</t>
  </si>
  <si>
    <t>Billy Ellis</t>
  </si>
  <si>
    <t>NZ50523</t>
  </si>
  <si>
    <t>324926.87_x0002_</t>
  </si>
  <si>
    <t>Rachel Collins</t>
  </si>
  <si>
    <t>NZ18504</t>
  </si>
  <si>
    <t>22559.04_x0002_</t>
  </si>
  <si>
    <t>Kimberly Young</t>
  </si>
  <si>
    <t>NZ41553</t>
  </si>
  <si>
    <t>744622.594016_x0002_</t>
  </si>
  <si>
    <t>NZ79491</t>
  </si>
  <si>
    <t>699992.064_x0002_</t>
  </si>
  <si>
    <t>Anna Reed</t>
  </si>
  <si>
    <t>NZ15894</t>
  </si>
  <si>
    <t>1066417.10325_x0002_</t>
  </si>
  <si>
    <t>Samuel Alvarez</t>
  </si>
  <si>
    <t>NZ69610</t>
  </si>
  <si>
    <t>36372.038409_x0002_</t>
  </si>
  <si>
    <t>Carl Peters</t>
  </si>
  <si>
    <t>NZ41288</t>
  </si>
  <si>
    <t>544795.8912_x0002_</t>
  </si>
  <si>
    <t>Charles Gardner</t>
  </si>
  <si>
    <t>NZ47522</t>
  </si>
  <si>
    <t>950183.95977_x0002_</t>
  </si>
  <si>
    <t>Phillip Ramirez</t>
  </si>
  <si>
    <t>NZ50994</t>
  </si>
  <si>
    <t>612080.097696_x0002_</t>
  </si>
  <si>
    <t>NZ74796</t>
  </si>
  <si>
    <t>46784.322036_x0002_</t>
  </si>
  <si>
    <t>Peter Porter</t>
  </si>
  <si>
    <t>NZ82314</t>
  </si>
  <si>
    <t>505043.4528_x0002_</t>
  </si>
  <si>
    <t>Roy Hudson</t>
  </si>
  <si>
    <t>NZ64873</t>
  </si>
  <si>
    <t>160252.62912_x0002_</t>
  </si>
  <si>
    <t>Joyce Sanders</t>
  </si>
  <si>
    <t>NZ76102</t>
  </si>
  <si>
    <t>3760505.447175_x0002_</t>
  </si>
  <si>
    <t>Johnny Patterson</t>
  </si>
  <si>
    <t>NZ98755</t>
  </si>
  <si>
    <t>461512.763712_x0002_</t>
  </si>
  <si>
    <t>Jack Sullivan</t>
  </si>
  <si>
    <t>NZ93920</t>
  </si>
  <si>
    <t>37664.312832_x0002_</t>
  </si>
  <si>
    <t>Andrew Phillips</t>
  </si>
  <si>
    <t>NZ45778</t>
  </si>
  <si>
    <t>578948.644935_x0002_</t>
  </si>
  <si>
    <t>Thomas Barnes</t>
  </si>
  <si>
    <t>NZ24069</t>
  </si>
  <si>
    <t>880756.7616_x0002_</t>
  </si>
  <si>
    <t>Tina Medina</t>
  </si>
  <si>
    <t>NZ79795</t>
  </si>
  <si>
    <t>1838008.119024_x0002_</t>
  </si>
  <si>
    <t>Jerry Oliver</t>
  </si>
  <si>
    <t>NZ43367</t>
  </si>
  <si>
    <t>1156977.9648_x0002_</t>
  </si>
  <si>
    <t>Matthew Webb</t>
  </si>
  <si>
    <t>NZ41811</t>
  </si>
  <si>
    <t>81313.25112_x0002_</t>
  </si>
  <si>
    <t>Brian Smith</t>
  </si>
  <si>
    <t>NZ27143</t>
  </si>
  <si>
    <t>113852.1566_x0002_</t>
  </si>
  <si>
    <t>Frances Bell</t>
  </si>
  <si>
    <t>NZ99412</t>
  </si>
  <si>
    <t>811860.87024_x0002_</t>
  </si>
  <si>
    <t>Gerald Berry</t>
  </si>
  <si>
    <t>NZ15192</t>
  </si>
  <si>
    <t>1015453.756736_x0002_</t>
  </si>
  <si>
    <t>Todd Henderson</t>
  </si>
  <si>
    <t>NZ43444</t>
  </si>
  <si>
    <t>1559826.725184_x0002_</t>
  </si>
  <si>
    <t>Scott Kelly</t>
  </si>
  <si>
    <t>NZ80498</t>
  </si>
  <si>
    <t>1418385.135888_x0002_</t>
  </si>
  <si>
    <t>Jane Bowman</t>
  </si>
  <si>
    <t>NZ58681</t>
  </si>
  <si>
    <t>2683281.65_x0002_</t>
  </si>
  <si>
    <t>Walter Hart</t>
  </si>
  <si>
    <t>NZ66621</t>
  </si>
  <si>
    <t>493046.848224_x0002_</t>
  </si>
  <si>
    <t>Justin Kim</t>
  </si>
  <si>
    <t>NZ13283</t>
  </si>
  <si>
    <t>103189.392992_x0002_</t>
  </si>
  <si>
    <t>Earl Peters</t>
  </si>
  <si>
    <t>NZ50842</t>
  </si>
  <si>
    <t>1506304.19016_x0002_</t>
  </si>
  <si>
    <t>Ryan Smith</t>
  </si>
  <si>
    <t>NZ21281</t>
  </si>
  <si>
    <t>270551.975616_x0002_</t>
  </si>
  <si>
    <t>Paula Perkins</t>
  </si>
  <si>
    <t>NZ41653</t>
  </si>
  <si>
    <t>122739.52_x0002_</t>
  </si>
  <si>
    <t>Ann Gonzales</t>
  </si>
  <si>
    <t>NZ38267</t>
  </si>
  <si>
    <t>49633.476184_x0002_</t>
  </si>
  <si>
    <t>NZ39500</t>
  </si>
  <si>
    <t>106324.340907_x0002_</t>
  </si>
  <si>
    <t>Tammy Dunn</t>
  </si>
  <si>
    <t>NZ93078</t>
  </si>
  <si>
    <t>352507.060752_x0002_</t>
  </si>
  <si>
    <t>Diane Lewis</t>
  </si>
  <si>
    <t>NZ82676</t>
  </si>
  <si>
    <t>472148.795118_x0002_</t>
  </si>
  <si>
    <t>Eric Chavez</t>
  </si>
  <si>
    <t>NZ21974</t>
  </si>
  <si>
    <t>507901.824_x0002_</t>
  </si>
  <si>
    <t>Charles Howard</t>
  </si>
  <si>
    <t>NZ99500</t>
  </si>
  <si>
    <t>248082.598206_x0002_</t>
  </si>
  <si>
    <t>Mark Shaw</t>
  </si>
  <si>
    <t>NZ95530</t>
  </si>
  <si>
    <t>855843.8772_x0002_</t>
  </si>
  <si>
    <t>Donald Martin</t>
  </si>
  <si>
    <t>NZ20053</t>
  </si>
  <si>
    <t>1675743.2943_x0002_</t>
  </si>
  <si>
    <t>Carol Gibson</t>
  </si>
  <si>
    <t>226275.797808_x0002_</t>
  </si>
  <si>
    <t>Karen Nelson</t>
  </si>
  <si>
    <t>NZ21889</t>
  </si>
  <si>
    <t>219305.240448_x0002_</t>
  </si>
  <si>
    <t>NZ90777</t>
  </si>
  <si>
    <t>871947.697824_x0002_</t>
  </si>
  <si>
    <t>Douglas Andrews</t>
  </si>
  <si>
    <t>NZ60443</t>
  </si>
  <si>
    <t>89287.596783_x0002_</t>
  </si>
  <si>
    <t>Evelyn Davis</t>
  </si>
  <si>
    <t>NZ25459</t>
  </si>
  <si>
    <t>322644.27104_x0002_</t>
  </si>
  <si>
    <t>Aaron Bryant</t>
  </si>
  <si>
    <t>NZ25702</t>
  </si>
  <si>
    <t>156565.342551_x0002_</t>
  </si>
  <si>
    <t>Michelle Pierce</t>
  </si>
  <si>
    <t>NZ45882</t>
  </si>
  <si>
    <t>478960.243344_x0002_</t>
  </si>
  <si>
    <t>Virginia Edwards</t>
  </si>
  <si>
    <t>NZ62985</t>
  </si>
  <si>
    <t>216390.404692_x0002_</t>
  </si>
  <si>
    <t>Christopher Price</t>
  </si>
  <si>
    <t>NZ87995</t>
  </si>
  <si>
    <t>2674642.6857_x0002_</t>
  </si>
  <si>
    <t>Louis Thomas</t>
  </si>
  <si>
    <t>NZ93058</t>
  </si>
  <si>
    <t>2262231.900704_x0002_</t>
  </si>
  <si>
    <t>Russell Hansen</t>
  </si>
  <si>
    <t>NZ31640</t>
  </si>
  <si>
    <t>54859.24017_x0002_</t>
  </si>
  <si>
    <t>Marie Hart</t>
  </si>
  <si>
    <t>NZ74369</t>
  </si>
  <si>
    <t>859290.27525_x0002_</t>
  </si>
  <si>
    <t>Cheryl Gordon</t>
  </si>
  <si>
    <t>NZ78571</t>
  </si>
  <si>
    <t>796059.427635_x0002_</t>
  </si>
  <si>
    <t>Benjamin Garza</t>
  </si>
  <si>
    <t>NZ90650</t>
  </si>
  <si>
    <t>781027.693908_x0002_</t>
  </si>
  <si>
    <t>Ruth Cook</t>
  </si>
  <si>
    <t>599215.260316_x0002_</t>
  </si>
  <si>
    <t>Todd Elliott</t>
  </si>
  <si>
    <t>NZ21262</t>
  </si>
  <si>
    <t>502316.836956_x0002_</t>
  </si>
  <si>
    <t>Scott Ward</t>
  </si>
  <si>
    <t>NZ18100</t>
  </si>
  <si>
    <t>309391.566939_x0002_</t>
  </si>
  <si>
    <t>Ruby Andrews</t>
  </si>
  <si>
    <t>NZ86089</t>
  </si>
  <si>
    <t>837308.14965_x0002_</t>
  </si>
  <si>
    <t>Roger Hamilton</t>
  </si>
  <si>
    <t>NZ20140</t>
  </si>
  <si>
    <t>827644.3218_x0002_</t>
  </si>
  <si>
    <t>Alan Wheeler</t>
  </si>
  <si>
    <t>NZ32917</t>
  </si>
  <si>
    <t>193940.5692_x0002_</t>
  </si>
  <si>
    <t>Anthony Stephens</t>
  </si>
  <si>
    <t>NZ16415</t>
  </si>
  <si>
    <t>1531869.08952_x0002_</t>
  </si>
  <si>
    <t>Lawrence Myers</t>
  </si>
  <si>
    <t>NZ18823</t>
  </si>
  <si>
    <t>807585.351336_x0002_</t>
  </si>
  <si>
    <t>Joseph Nichols</t>
  </si>
  <si>
    <t>NZ37670</t>
  </si>
  <si>
    <t>1616824.900656_x0002_</t>
  </si>
  <si>
    <t>Juan Bailey</t>
  </si>
  <si>
    <t>NZ20655</t>
  </si>
  <si>
    <t>186137.935872_x0002_</t>
  </si>
  <si>
    <t>Pamela Butler</t>
  </si>
  <si>
    <t>NZ53058</t>
  </si>
  <si>
    <t>729409.644016_x0002_</t>
  </si>
  <si>
    <t>Christine Carr</t>
  </si>
  <si>
    <t>NZ71563</t>
  </si>
  <si>
    <t>599816.801574_x0002_</t>
  </si>
  <si>
    <t>Gary Reynolds</t>
  </si>
  <si>
    <t>NZ47623</t>
  </si>
  <si>
    <t>489611.491201_x0002_</t>
  </si>
  <si>
    <t>Sarah Griffin</t>
  </si>
  <si>
    <t>NZ14347</t>
  </si>
  <si>
    <t>1763179.743024_x0002_</t>
  </si>
  <si>
    <t>Victor Morrison</t>
  </si>
  <si>
    <t>NZ67670</t>
  </si>
  <si>
    <t>97270.63775_x0002_</t>
  </si>
  <si>
    <t>Lillian Jackson</t>
  </si>
  <si>
    <t>NZ48176</t>
  </si>
  <si>
    <t>752092.2_x0002_</t>
  </si>
  <si>
    <t>Jennifer Barnes</t>
  </si>
  <si>
    <t>NZ66341</t>
  </si>
  <si>
    <t>227354.434146_x0002_</t>
  </si>
  <si>
    <t>James Sanchez</t>
  </si>
  <si>
    <t>NZ43511</t>
  </si>
  <si>
    <t>1755886.454475_x0002_</t>
  </si>
  <si>
    <t>NZ98233</t>
  </si>
  <si>
    <t>476989.040385_x0002_</t>
  </si>
  <si>
    <t>Doris Carroll</t>
  </si>
  <si>
    <t>NZ54557</t>
  </si>
  <si>
    <t>2263283.541376_x0002_</t>
  </si>
  <si>
    <t>194535.849375_x0002_</t>
  </si>
  <si>
    <t>Kathleen Stewart</t>
  </si>
  <si>
    <t>NZ60956</t>
  </si>
  <si>
    <t>3144472.58554_x0002_</t>
  </si>
  <si>
    <t>Michael Bishop</t>
  </si>
  <si>
    <t>NZ71573</t>
  </si>
  <si>
    <t>1827640.068192_x0002_</t>
  </si>
  <si>
    <t>Carlos King</t>
  </si>
  <si>
    <t>NZ23132</t>
  </si>
  <si>
    <t>93146.241708_x0002_</t>
  </si>
  <si>
    <t>Carlos Day</t>
  </si>
  <si>
    <t>NZ61218</t>
  </si>
  <si>
    <t>565013.46096_x0002_</t>
  </si>
  <si>
    <t>Martha Green</t>
  </si>
  <si>
    <t>NZ82641</t>
  </si>
  <si>
    <t>230628.402576_x0002_</t>
  </si>
  <si>
    <t>Clarence Rivera</t>
  </si>
  <si>
    <t>NZ54495</t>
  </si>
  <si>
    <t>217684.776237_x0002_</t>
  </si>
  <si>
    <t>NZ54277</t>
  </si>
  <si>
    <t>2426964.8896_x0002_</t>
  </si>
  <si>
    <t>William Cruz</t>
  </si>
  <si>
    <t>NZ64632</t>
  </si>
  <si>
    <t>436763.0336_x0002_</t>
  </si>
  <si>
    <t>Gary Garcia</t>
  </si>
  <si>
    <t>NZ43149</t>
  </si>
  <si>
    <t>816157.07012_x0002_</t>
  </si>
  <si>
    <t>Bobby Franklin</t>
  </si>
  <si>
    <t>NZ61166</t>
  </si>
  <si>
    <t>243942.316928_x0002_</t>
  </si>
  <si>
    <t>Kenneth Perkins</t>
  </si>
  <si>
    <t>NZ62950</t>
  </si>
  <si>
    <t>633403.899555_x0002_</t>
  </si>
  <si>
    <t>Sarah Andrews</t>
  </si>
  <si>
    <t>NZ29312</t>
  </si>
  <si>
    <t>413381.567872_x0002_</t>
  </si>
  <si>
    <t>Douglas Hughes</t>
  </si>
  <si>
    <t>NZ44913</t>
  </si>
  <si>
    <t>42186.425344_x0002_</t>
  </si>
  <si>
    <t>Joan Allen</t>
  </si>
  <si>
    <t>NZ64751</t>
  </si>
  <si>
    <t>213097.672944_x0002_</t>
  </si>
  <si>
    <t>Keith Banks</t>
  </si>
  <si>
    <t>NZ51790</t>
  </si>
  <si>
    <t>2796610.6575_x0002_</t>
  </si>
  <si>
    <t>Russell Cox</t>
  </si>
  <si>
    <t>NZ69109</t>
  </si>
  <si>
    <t>296880.200992_x0002_</t>
  </si>
  <si>
    <t>Howard Hunt</t>
  </si>
  <si>
    <t>NZ55869</t>
  </si>
  <si>
    <t>1502607.252744_x0002_</t>
  </si>
  <si>
    <t>Judy Cruz</t>
  </si>
  <si>
    <t>NZ89792</t>
  </si>
  <si>
    <t>66858.130852_x0002_</t>
  </si>
  <si>
    <t>Kenneth Schmidt</t>
  </si>
  <si>
    <t>NZ60063</t>
  </si>
  <si>
    <t>1045776.75_x0002_</t>
  </si>
  <si>
    <t>Jennifer Cox</t>
  </si>
  <si>
    <t>NZ76572</t>
  </si>
  <si>
    <t>1246002.331392_x0002_</t>
  </si>
  <si>
    <t>Ralph Sullivan</t>
  </si>
  <si>
    <t>1032771.072256_x0002_</t>
  </si>
  <si>
    <t>Albert Duncan</t>
  </si>
  <si>
    <t>1114463.809368_x0002_</t>
  </si>
  <si>
    <t>Henry Harrison</t>
  </si>
  <si>
    <t>NZ67567</t>
  </si>
  <si>
    <t>311496.336_x0002_</t>
  </si>
  <si>
    <t>Heather Patterson</t>
  </si>
  <si>
    <t>NZ66556</t>
  </si>
  <si>
    <t>667288.86784_x0002_</t>
  </si>
  <si>
    <t>Frank Adams</t>
  </si>
  <si>
    <t>NZ48072</t>
  </si>
  <si>
    <t>173259.150696_x0002_</t>
  </si>
  <si>
    <t>Sean Flores</t>
  </si>
  <si>
    <t>NZ34612</t>
  </si>
  <si>
    <t>368643.57504_x0002_</t>
  </si>
  <si>
    <t>Betty Rose</t>
  </si>
  <si>
    <t>NZ61615</t>
  </si>
  <si>
    <t>242511.71296_x0002_</t>
  </si>
  <si>
    <t>Beverly Arnold</t>
  </si>
  <si>
    <t>335672.995725_x0002_</t>
  </si>
  <si>
    <t>Sean Hart</t>
  </si>
  <si>
    <t>NZ23534</t>
  </si>
  <si>
    <t>1152844.4718_x0002_</t>
  </si>
  <si>
    <t>Douglas Carr</t>
  </si>
  <si>
    <t>NZ54595</t>
  </si>
  <si>
    <t>1247148.92835_x0002_</t>
  </si>
  <si>
    <t>James Gilbert</t>
  </si>
  <si>
    <t>NZ34986</t>
  </si>
  <si>
    <t>286708.172692_x0002_</t>
  </si>
  <si>
    <t>Roger Gonzales</t>
  </si>
  <si>
    <t>NZ95651</t>
  </si>
  <si>
    <t>448356.37366_x0002_</t>
  </si>
  <si>
    <t>Melissa Gonzales</t>
  </si>
  <si>
    <t>73199.447132_x0002_</t>
  </si>
  <si>
    <t>NZ96437</t>
  </si>
  <si>
    <t>272225.316_x0002_</t>
  </si>
  <si>
    <t>Wanda Patterson</t>
  </si>
  <si>
    <t>NZ46886</t>
  </si>
  <si>
    <t>295042.597696_x0002_</t>
  </si>
  <si>
    <t>NZ75181</t>
  </si>
  <si>
    <t>128237.954184_x0002_</t>
  </si>
  <si>
    <t>Edward Fowler</t>
  </si>
  <si>
    <t>NZ68777</t>
  </si>
  <si>
    <t>594754.667892_x0002_</t>
  </si>
  <si>
    <t>Christine Davis</t>
  </si>
  <si>
    <t>NZ85031</t>
  </si>
  <si>
    <t>117544.129888_x0002_</t>
  </si>
  <si>
    <t>Denise Mason</t>
  </si>
  <si>
    <t>NZ19846</t>
  </si>
  <si>
    <t>1146228.682752_x0002_</t>
  </si>
  <si>
    <t>Ralph Boyd</t>
  </si>
  <si>
    <t>NZ45023</t>
  </si>
  <si>
    <t>2603230.625268_x0002_</t>
  </si>
  <si>
    <t>Gerald Harrison</t>
  </si>
  <si>
    <t>NZ75623</t>
  </si>
  <si>
    <t>483072.1497_x0002_</t>
  </si>
  <si>
    <t>Anthony Morris</t>
  </si>
  <si>
    <t>NZ27463</t>
  </si>
  <si>
    <t>180778.17216_x0002_</t>
  </si>
  <si>
    <t>Antonio Weaver</t>
  </si>
  <si>
    <t>NZ28842</t>
  </si>
  <si>
    <t>752220.147054_x0002_</t>
  </si>
  <si>
    <t>Theresa Cooper</t>
  </si>
  <si>
    <t>NZ98793</t>
  </si>
  <si>
    <t>2640689.23122_x0002_</t>
  </si>
  <si>
    <t>Johnny Richardson</t>
  </si>
  <si>
    <t>NZ90203</t>
  </si>
  <si>
    <t>530295.825312_x0002_</t>
  </si>
  <si>
    <t>Terry Black</t>
  </si>
  <si>
    <t>NZ67265</t>
  </si>
  <si>
    <t>561513.286425_x0002_</t>
  </si>
  <si>
    <t>Beverly Stewart</t>
  </si>
  <si>
    <t>NZ79950</t>
  </si>
  <si>
    <t>727295.4384_x0002_</t>
  </si>
  <si>
    <t>Amanda Watkins</t>
  </si>
  <si>
    <t>NZ73867</t>
  </si>
  <si>
    <t>770258.340978_x0002_</t>
  </si>
  <si>
    <t>Tammy Baker</t>
  </si>
  <si>
    <t>NZ35314</t>
  </si>
  <si>
    <t>206388.476928_x0002_</t>
  </si>
  <si>
    <t>Richard Price</t>
  </si>
  <si>
    <t>NZ24725</t>
  </si>
  <si>
    <t>211125.773264_x0002_</t>
  </si>
  <si>
    <t>Donald Alexander</t>
  </si>
  <si>
    <t>NZ20569</t>
  </si>
  <si>
    <t>188233.400448_x0002_</t>
  </si>
  <si>
    <t>Teresa Shaw</t>
  </si>
  <si>
    <t>NZ69465</t>
  </si>
  <si>
    <t>131688.69615_x0002_</t>
  </si>
  <si>
    <t>Victor Young</t>
  </si>
  <si>
    <t>NZ79201</t>
  </si>
  <si>
    <t>163700.579592_x0002_</t>
  </si>
  <si>
    <t>Jerry Fernandez</t>
  </si>
  <si>
    <t>NZ17254</t>
  </si>
  <si>
    <t>81825.79504_x0002_</t>
  </si>
  <si>
    <t>Larry Brooks</t>
  </si>
  <si>
    <t>NZ69975</t>
  </si>
  <si>
    <t>637259.9484_x0002_</t>
  </si>
  <si>
    <t>Russell Long</t>
  </si>
  <si>
    <t>NZ87812</t>
  </si>
  <si>
    <t>91304.2368_x0002_</t>
  </si>
  <si>
    <t>Chris Larson</t>
  </si>
  <si>
    <t>NZ38675</t>
  </si>
  <si>
    <t>1012079.5347_x0002_</t>
  </si>
  <si>
    <t>Steve Alvarez</t>
  </si>
  <si>
    <t>NZ40533</t>
  </si>
  <si>
    <t>1863378.058752_x0002_</t>
  </si>
  <si>
    <t>Frank Nelson</t>
  </si>
  <si>
    <t>NZ36407</t>
  </si>
  <si>
    <t>1104737.107968_x0002_</t>
  </si>
  <si>
    <t>Juan Austin</t>
  </si>
  <si>
    <t>NZ99895</t>
  </si>
  <si>
    <t>Phillip Banks</t>
  </si>
  <si>
    <t>NZ80068</t>
  </si>
  <si>
    <t>140517.6388_x0002_</t>
  </si>
  <si>
    <t>Ronald Duncan</t>
  </si>
  <si>
    <t>NZ92008</t>
  </si>
  <si>
    <t>1084086.695196_x0002_</t>
  </si>
  <si>
    <t>Stephen Schmidt</t>
  </si>
  <si>
    <t>NZ48804</t>
  </si>
  <si>
    <t>581228.136_x0002_</t>
  </si>
  <si>
    <t>Tina Alvarez</t>
  </si>
  <si>
    <t>NZ40270</t>
  </si>
  <si>
    <t>569570.558976_x0002_</t>
  </si>
  <si>
    <t>Jean Austin</t>
  </si>
  <si>
    <t>NZ25443</t>
  </si>
  <si>
    <t>1146381.805071_x0002_</t>
  </si>
  <si>
    <t>Margaret Grant</t>
  </si>
  <si>
    <t>NZ26976</t>
  </si>
  <si>
    <t>2323735.377804_x0002_</t>
  </si>
  <si>
    <t>Joseph Nelson</t>
  </si>
  <si>
    <t>NZ96601</t>
  </si>
  <si>
    <t>153846.132608_x0002_</t>
  </si>
  <si>
    <t>Aaron Rice</t>
  </si>
  <si>
    <t>NZ71100</t>
  </si>
  <si>
    <t>219285.141504_x0002_</t>
  </si>
  <si>
    <t>Jeremy Hunter</t>
  </si>
  <si>
    <t>NZ73969</t>
  </si>
  <si>
    <t>137641.65948_x0002_</t>
  </si>
  <si>
    <t>Andrew Williams</t>
  </si>
  <si>
    <t>NZ48658</t>
  </si>
  <si>
    <t>153984.335488_x0002_</t>
  </si>
  <si>
    <t>Deborah Armstrong</t>
  </si>
  <si>
    <t>NZ38406</t>
  </si>
  <si>
    <t>307856.449224_x0002_</t>
  </si>
  <si>
    <t>Joyce Nelson</t>
  </si>
  <si>
    <t>NZ70906</t>
  </si>
  <si>
    <t>287835.90777_x0002_</t>
  </si>
  <si>
    <t>Kathryn Lane</t>
  </si>
  <si>
    <t>NZ52716</t>
  </si>
  <si>
    <t>455464.40758_x0002_</t>
  </si>
  <si>
    <t>Jack Palmer</t>
  </si>
  <si>
    <t>NZ52066</t>
  </si>
  <si>
    <t>570860.324649_x0002_</t>
  </si>
  <si>
    <t>John Powell</t>
  </si>
  <si>
    <t>NZ82819</t>
  </si>
  <si>
    <t>855645.412752_x0002_</t>
  </si>
  <si>
    <t>Scott Tucker</t>
  </si>
  <si>
    <t>NZ92553</t>
  </si>
  <si>
    <t>1119286.514196_x0002_</t>
  </si>
  <si>
    <t>Jose Hall</t>
  </si>
  <si>
    <t>NZ21489</t>
  </si>
  <si>
    <t>Carl Reed</t>
  </si>
  <si>
    <t>NZ14562</t>
  </si>
  <si>
    <t>657037.305012_x0002_</t>
  </si>
  <si>
    <t>Evelyn Roberts</t>
  </si>
  <si>
    <t>NZ16101</t>
  </si>
  <si>
    <t>63120.436379_x0002_</t>
  </si>
  <si>
    <t>Lawrence Ruiz</t>
  </si>
  <si>
    <t>NZ34798</t>
  </si>
  <si>
    <t>310034.07792_x0002_</t>
  </si>
  <si>
    <t>Eugene Brown</t>
  </si>
  <si>
    <t>190655.688384_x0002_</t>
  </si>
  <si>
    <t>Susan Fowler</t>
  </si>
  <si>
    <t>NZ27629</t>
  </si>
  <si>
    <t>1204591.4694_x0002_</t>
  </si>
  <si>
    <t>Phillip Gordon</t>
  </si>
  <si>
    <t>NZ87428</t>
  </si>
  <si>
    <t>96495.56712_x0002_</t>
  </si>
  <si>
    <t>Nicholas Barnes</t>
  </si>
  <si>
    <t>NZ42135</t>
  </si>
  <si>
    <t>51426.537752_x0002_</t>
  </si>
  <si>
    <t>NZ59202</t>
  </si>
  <si>
    <t>439503.7556_x0002_</t>
  </si>
  <si>
    <t>Matthew Carter</t>
  </si>
  <si>
    <t>NZ94410</t>
  </si>
  <si>
    <t>89360.507_x0002_</t>
  </si>
  <si>
    <t>Jimmy Wheeler</t>
  </si>
  <si>
    <t>NZ33502</t>
  </si>
  <si>
    <t>45415.827376_x0002_</t>
  </si>
  <si>
    <t>Denise Hamilton</t>
  </si>
  <si>
    <t>NZ46455</t>
  </si>
  <si>
    <t>605981.984616_x0002_</t>
  </si>
  <si>
    <t>Stephen Peters</t>
  </si>
  <si>
    <t>NZ29305</t>
  </si>
  <si>
    <t>537205.51512_x0002_</t>
  </si>
  <si>
    <t>Terry Hanson</t>
  </si>
  <si>
    <t>NZ49322</t>
  </si>
  <si>
    <t>370664.47845_x0002_</t>
  </si>
  <si>
    <t>Randy Ross</t>
  </si>
  <si>
    <t>NZ72934</t>
  </si>
  <si>
    <t>118109.8061_x0002_</t>
  </si>
  <si>
    <t>Wanda Morris</t>
  </si>
  <si>
    <t>NZ28042</t>
  </si>
  <si>
    <t>58388.04785_x0002_</t>
  </si>
  <si>
    <t>Aaron Reynolds</t>
  </si>
  <si>
    <t>NZ25027</t>
  </si>
  <si>
    <t>322387.404204_x0002_</t>
  </si>
  <si>
    <t>Paul Boyd</t>
  </si>
  <si>
    <t>NZ48032</t>
  </si>
  <si>
    <t>816460.50654_x0002_</t>
  </si>
  <si>
    <t>Harold Kelly</t>
  </si>
  <si>
    <t>NZ76090</t>
  </si>
  <si>
    <t>302759.34976_x0002_</t>
  </si>
  <si>
    <t>Aaron Harvey</t>
  </si>
  <si>
    <t>NZ61086</t>
  </si>
  <si>
    <t>156983.131136_x0002_</t>
  </si>
  <si>
    <t>Carl Martin</t>
  </si>
  <si>
    <t>NZ73710</t>
  </si>
  <si>
    <t>1303676.98285_x0002_</t>
  </si>
  <si>
    <t>Earl Harris</t>
  </si>
  <si>
    <t>NZ85584</t>
  </si>
  <si>
    <t>225096.121016_x0002_</t>
  </si>
  <si>
    <t>Karen Reynolds</t>
  </si>
  <si>
    <t>NZ43853</t>
  </si>
  <si>
    <t>1721388.649572_x0002_</t>
  </si>
  <si>
    <t>Timothy Tucker</t>
  </si>
  <si>
    <t>NZ62970</t>
  </si>
  <si>
    <t>250220.191744_x0002_</t>
  </si>
  <si>
    <t>Marie Reynolds</t>
  </si>
  <si>
    <t>NZ18126</t>
  </si>
  <si>
    <t>672823.008_x0002_</t>
  </si>
  <si>
    <t>Victor Martin</t>
  </si>
  <si>
    <t>NZ82789</t>
  </si>
  <si>
    <t>1231355.556288_x0002_</t>
  </si>
  <si>
    <t>Teresa Gordon</t>
  </si>
  <si>
    <t>NZ88500</t>
  </si>
  <si>
    <t>1184816.697856_x0002_</t>
  </si>
  <si>
    <t>Judith Frazier</t>
  </si>
  <si>
    <t>NZ36784</t>
  </si>
  <si>
    <t>1746173.838225_x0002_</t>
  </si>
  <si>
    <t>Patricia Carr</t>
  </si>
  <si>
    <t>NZ32828</t>
  </si>
  <si>
    <t>1020870.61587_x0002_</t>
  </si>
  <si>
    <t>Ernest Dunn</t>
  </si>
  <si>
    <t>NZ71163</t>
  </si>
  <si>
    <t>322882.287138_x0002_</t>
  </si>
  <si>
    <t>Joshua Gray</t>
  </si>
  <si>
    <t>NZ20927</t>
  </si>
  <si>
    <t>224891.618664_x0002_</t>
  </si>
  <si>
    <t>Harold Matthews</t>
  </si>
  <si>
    <t>NZ59824</t>
  </si>
  <si>
    <t>558792.338976_x0002_</t>
  </si>
  <si>
    <t>Annie Henderson</t>
  </si>
  <si>
    <t>NZ55512</t>
  </si>
  <si>
    <t>1139558.388804_x0002_</t>
  </si>
  <si>
    <t>Douglas Jacobs</t>
  </si>
  <si>
    <t>NZ66550</t>
  </si>
  <si>
    <t>246249.977985_x0002_</t>
  </si>
  <si>
    <t>Douglas Schmidt</t>
  </si>
  <si>
    <t>NZ47226</t>
  </si>
  <si>
    <t>171005.2344_x0002_</t>
  </si>
  <si>
    <t>Ralph Ford</t>
  </si>
  <si>
    <t>NZ59220</t>
  </si>
  <si>
    <t>358570.1196_x0002_</t>
  </si>
  <si>
    <t>Earl Mccoy</t>
  </si>
  <si>
    <t>NZ72265</t>
  </si>
  <si>
    <t>420518.011914_x0002_</t>
  </si>
  <si>
    <t>Johnny Hawkins</t>
  </si>
  <si>
    <t>NZ96473</t>
  </si>
  <si>
    <t>1098831.525192_x0002_</t>
  </si>
  <si>
    <t>David Lane</t>
  </si>
  <si>
    <t>NZ88782</t>
  </si>
  <si>
    <t>381602.52804_x0002_</t>
  </si>
  <si>
    <t>Joshua Robertson</t>
  </si>
  <si>
    <t>NZ56540</t>
  </si>
  <si>
    <t>899355.700464_x0002_</t>
  </si>
  <si>
    <t>Brian Owens</t>
  </si>
  <si>
    <t>NZ17499</t>
  </si>
  <si>
    <t>540636.915888_x0002_</t>
  </si>
  <si>
    <t>Betty Fisher</t>
  </si>
  <si>
    <t>NZ24649</t>
  </si>
  <si>
    <t>323213.561536_x0002_</t>
  </si>
  <si>
    <t>Russell Arnold</t>
  </si>
  <si>
    <t>NZ31280</t>
  </si>
  <si>
    <t>640243.855251_x0002_</t>
  </si>
  <si>
    <t>Michael Peters</t>
  </si>
  <si>
    <t>NZ61808</t>
  </si>
  <si>
    <t>211212.828672_x0002_</t>
  </si>
  <si>
    <t>Gary Ellis</t>
  </si>
  <si>
    <t>NZ43545</t>
  </si>
  <si>
    <t>962053.566912_x0002_</t>
  </si>
  <si>
    <t>Todd Lee</t>
  </si>
  <si>
    <t>NZ77434</t>
  </si>
  <si>
    <t>570531.334968_x0002_</t>
  </si>
  <si>
    <t>Marie Fuller</t>
  </si>
  <si>
    <t>NZ96588</t>
  </si>
  <si>
    <t>223869.042432_x0002_</t>
  </si>
  <si>
    <t>Marilyn Mendoza</t>
  </si>
  <si>
    <t>NZ33223</t>
  </si>
  <si>
    <t>1848506.270832_x0002_</t>
  </si>
  <si>
    <t>Scott Andrews</t>
  </si>
  <si>
    <t>NZ24876</t>
  </si>
  <si>
    <t>348199.4204_x0002_</t>
  </si>
  <si>
    <t>Janet Richards</t>
  </si>
  <si>
    <t>NZ63043</t>
  </si>
  <si>
    <t>641428.502_x0002_</t>
  </si>
  <si>
    <t>Phillip Collins</t>
  </si>
  <si>
    <t>NZ23940</t>
  </si>
  <si>
    <t>96693.036_x0002_</t>
  </si>
  <si>
    <t>Wanda Robertson</t>
  </si>
  <si>
    <t>1394833.03764_x0002_</t>
  </si>
  <si>
    <t>Adam Woods</t>
  </si>
  <si>
    <t>NZ88808</t>
  </si>
  <si>
    <t>55301.514912_x0002_</t>
  </si>
  <si>
    <t>Carl Gutierrez</t>
  </si>
  <si>
    <t>NZ99978</t>
  </si>
  <si>
    <t>976104.229512_x0002_</t>
  </si>
  <si>
    <t>Johnny Cruz</t>
  </si>
  <si>
    <t>NZ25754</t>
  </si>
  <si>
    <t>562292.527104_x0002_</t>
  </si>
  <si>
    <t>Nicole Oliver</t>
  </si>
  <si>
    <t>NZ88371</t>
  </si>
  <si>
    <t>1568405.3218_x0002_</t>
  </si>
  <si>
    <t>Eric Burke</t>
  </si>
  <si>
    <t>NZ26450</t>
  </si>
  <si>
    <t>831504.7629_x0002_</t>
  </si>
  <si>
    <t>Frank Marshall</t>
  </si>
  <si>
    <t>NZ86574</t>
  </si>
  <si>
    <t>242133.591744_x0002_</t>
  </si>
  <si>
    <t>Chris Hernandez</t>
  </si>
  <si>
    <t>NZ27565</t>
  </si>
  <si>
    <t>231597.847712_x0002_</t>
  </si>
  <si>
    <t>Matthew Garrett</t>
  </si>
  <si>
    <t>NZ36120</t>
  </si>
  <si>
    <t>972009.247146_x0002_</t>
  </si>
  <si>
    <t>Jason Morgan</t>
  </si>
  <si>
    <t>NZ98187</t>
  </si>
  <si>
    <t>474054.307044_x0002_</t>
  </si>
  <si>
    <t>Betty Ray</t>
  </si>
  <si>
    <t>NZ39173</t>
  </si>
  <si>
    <t>344791.351296_x0002_</t>
  </si>
  <si>
    <t>Nicole Porter</t>
  </si>
  <si>
    <t>NZ28884</t>
  </si>
  <si>
    <t>1290644.5824_x0002_</t>
  </si>
  <si>
    <t>Alan Long</t>
  </si>
  <si>
    <t>NZ52289</t>
  </si>
  <si>
    <t>424237.2651_x0002_</t>
  </si>
  <si>
    <t>Ralph West</t>
  </si>
  <si>
    <t>NZ38948</t>
  </si>
  <si>
    <t>459765.96512_x0002_</t>
  </si>
  <si>
    <t>Christopher Watson</t>
  </si>
  <si>
    <t>NZ96568</t>
  </si>
  <si>
    <t>727382.034225_x0002_</t>
  </si>
  <si>
    <t>Aaron Hawkins</t>
  </si>
  <si>
    <t>NZ45617</t>
  </si>
  <si>
    <t>2178798.945498_x0002_</t>
  </si>
  <si>
    <t>Kenneth Bailey</t>
  </si>
  <si>
    <t>NZ75455</t>
  </si>
  <si>
    <t>1128622.556861_x0002_</t>
  </si>
  <si>
    <t>Carlos Anderson</t>
  </si>
  <si>
    <t>NZ80231</t>
  </si>
  <si>
    <t>276912.362896_x0002_</t>
  </si>
  <si>
    <t>Amanda Hill</t>
  </si>
  <si>
    <t>NZ56102</t>
  </si>
  <si>
    <t>410919.005952_x0002_</t>
  </si>
  <si>
    <t>Kevin Phillips</t>
  </si>
  <si>
    <t>NZ91458</t>
  </si>
  <si>
    <t>603246.7168_x0002_</t>
  </si>
  <si>
    <t>Howard Mitchell</t>
  </si>
  <si>
    <t>NZ71868</t>
  </si>
  <si>
    <t>206647.94304_x0002_</t>
  </si>
  <si>
    <t>Arthur Austin</t>
  </si>
  <si>
    <t>NZ34367</t>
  </si>
  <si>
    <t>1112826.27096_x0002_</t>
  </si>
  <si>
    <t>Brian Clark</t>
  </si>
  <si>
    <t>NZ60540</t>
  </si>
  <si>
    <t>886280.206464_x0002_</t>
  </si>
  <si>
    <t>Fred Rivera</t>
  </si>
  <si>
    <t>NZ88033</t>
  </si>
  <si>
    <t>270776.163114_x0002_</t>
  </si>
  <si>
    <t>Jeffrey Shaw</t>
  </si>
  <si>
    <t>NZ79633</t>
  </si>
  <si>
    <t>563684.9664_x0002_</t>
  </si>
  <si>
    <t>William Moore</t>
  </si>
  <si>
    <t>NZ82331</t>
  </si>
  <si>
    <t>958605.57_x0002_</t>
  </si>
  <si>
    <t>Robert Simmons</t>
  </si>
  <si>
    <t>NZ38441</t>
  </si>
  <si>
    <t>348631.4436_x0002_</t>
  </si>
  <si>
    <t>Ronald Turner</t>
  </si>
  <si>
    <t>NZ73140</t>
  </si>
  <si>
    <t>591197.26592_x0002_</t>
  </si>
  <si>
    <t>Douglas Russell</t>
  </si>
  <si>
    <t>NZ42138</t>
  </si>
  <si>
    <t>334496.434432_x0002_</t>
  </si>
  <si>
    <t>Joe Phillips</t>
  </si>
  <si>
    <t>NZ95215</t>
  </si>
  <si>
    <t>405753.404004_x0002_</t>
  </si>
  <si>
    <t>Paula Ray</t>
  </si>
  <si>
    <t>NZ78133</t>
  </si>
  <si>
    <t>468512.751132_x0002_</t>
  </si>
  <si>
    <t>Wayne George</t>
  </si>
  <si>
    <t>NZ49223</t>
  </si>
  <si>
    <t>445914.24479_x0002_</t>
  </si>
  <si>
    <t>Matthew Brown</t>
  </si>
  <si>
    <t>NZ45822</t>
  </si>
  <si>
    <t>276215.84784_x0002_</t>
  </si>
  <si>
    <t>Mildred Watson</t>
  </si>
  <si>
    <t>NZ89924</t>
  </si>
  <si>
    <t>1380431.1129_x0002_</t>
  </si>
  <si>
    <t>Lillian King</t>
  </si>
  <si>
    <t>NZ49390</t>
  </si>
  <si>
    <t>130522.578836_x0002_</t>
  </si>
  <si>
    <t>Joseph Morris</t>
  </si>
  <si>
    <t>NZ23636</t>
  </si>
  <si>
    <t>287273.493738_x0002_</t>
  </si>
  <si>
    <t>Jason Foster</t>
  </si>
  <si>
    <t>NZ62637</t>
  </si>
  <si>
    <t>214860.892032_x0002_</t>
  </si>
  <si>
    <t>Victor Black</t>
  </si>
  <si>
    <t>NZ65854</t>
  </si>
  <si>
    <t>615712.779864_x0002_</t>
  </si>
  <si>
    <t>Jeremy Ortiz</t>
  </si>
  <si>
    <t>NZ82903</t>
  </si>
  <si>
    <t>217030.905_x0002_</t>
  </si>
  <si>
    <t>NZ52186</t>
  </si>
  <si>
    <t>576677.74052_x0002_</t>
  </si>
  <si>
    <t>Christine Bailey</t>
  </si>
  <si>
    <t>NZ15111</t>
  </si>
  <si>
    <t>539509.158144_x0002_</t>
  </si>
  <si>
    <t>Willie Lopez</t>
  </si>
  <si>
    <t>NZ13801</t>
  </si>
  <si>
    <t>983146.699512_x0002_</t>
  </si>
  <si>
    <t>Jonathan Fisher</t>
  </si>
  <si>
    <t>NZ44502</t>
  </si>
  <si>
    <t>544267.996376_x0002_</t>
  </si>
  <si>
    <t>Dorothy Lane</t>
  </si>
  <si>
    <t>NZ66083</t>
  </si>
  <si>
    <t>378215.142375_x0002_</t>
  </si>
  <si>
    <t>David Holmes</t>
  </si>
  <si>
    <t>NZ31182</t>
  </si>
  <si>
    <t>451924.446585_x0002_</t>
  </si>
  <si>
    <t>Tammy Carter</t>
  </si>
  <si>
    <t>NZ70495</t>
  </si>
  <si>
    <t>1209300.202449_x0002_</t>
  </si>
  <si>
    <t>Donald Howell</t>
  </si>
  <si>
    <t>NZ18899</t>
  </si>
  <si>
    <t>531819.138336_x0002_</t>
  </si>
  <si>
    <t>Amanda Davis</t>
  </si>
  <si>
    <t>NZ26273</t>
  </si>
  <si>
    <t>131201.579439_x0002_</t>
  </si>
  <si>
    <t>Anne Burton</t>
  </si>
  <si>
    <t>NZ30445</t>
  </si>
  <si>
    <t>655907.8113_x0002_</t>
  </si>
  <si>
    <t>Ernest Montgomery</t>
  </si>
  <si>
    <t>NZ55587</t>
  </si>
  <si>
    <t>1457664.192_x0002_</t>
  </si>
  <si>
    <t>Eric Carr</t>
  </si>
  <si>
    <t>NZ20303</t>
  </si>
  <si>
    <t>682831.256454_x0002_</t>
  </si>
  <si>
    <t>Sean Hall</t>
  </si>
  <si>
    <t>NZ52886</t>
  </si>
  <si>
    <t>592604.240112_x0002_</t>
  </si>
  <si>
    <t>Annie Grant</t>
  </si>
  <si>
    <t>NZ60476</t>
  </si>
  <si>
    <t>548418.294116_x0002_</t>
  </si>
  <si>
    <t>Gloria Welch</t>
  </si>
  <si>
    <t>NZ40602</t>
  </si>
  <si>
    <t>542700.29745_x0002_</t>
  </si>
  <si>
    <t>Joseph West</t>
  </si>
  <si>
    <t>NZ52448</t>
  </si>
  <si>
    <t>250162.3418_x0002_</t>
  </si>
  <si>
    <t>Albert Weaver</t>
  </si>
  <si>
    <t>NZ48116</t>
  </si>
  <si>
    <t>1883360.07968_x0002_</t>
  </si>
  <si>
    <t>NZ95385</t>
  </si>
  <si>
    <t>147842.9225_x0002_</t>
  </si>
  <si>
    <t>Anthony Gardner</t>
  </si>
  <si>
    <t>240122.723224_x0002_</t>
  </si>
  <si>
    <t>Kelly Moore</t>
  </si>
  <si>
    <t>NZ36598</t>
  </si>
  <si>
    <t>410132.13048_x0002_</t>
  </si>
  <si>
    <t>Eugene Banks</t>
  </si>
  <si>
    <t>NZ59774</t>
  </si>
  <si>
    <t>1874804.3801_x0002_</t>
  </si>
  <si>
    <t>Brian Jacobs</t>
  </si>
  <si>
    <t>677674.913252_x0002_</t>
  </si>
  <si>
    <t>Jonathan Medina</t>
  </si>
  <si>
    <t>NZ30551</t>
  </si>
  <si>
    <t>1743380.7948_x0002_</t>
  </si>
  <si>
    <t>Larry Young</t>
  </si>
  <si>
    <t>NZ56605</t>
  </si>
  <si>
    <t>99660.189888_x0002_</t>
  </si>
  <si>
    <t>Albert Kim</t>
  </si>
  <si>
    <t>NZ15980</t>
  </si>
  <si>
    <t>1056468.655935_x0002_</t>
  </si>
  <si>
    <t>Justin Bishop</t>
  </si>
  <si>
    <t>NZ65402</t>
  </si>
  <si>
    <t>132960.519_x0002_</t>
  </si>
  <si>
    <t>Anne Nguyen</t>
  </si>
  <si>
    <t>NZ58778</t>
  </si>
  <si>
    <t>817822.44505_x0002_</t>
  </si>
  <si>
    <t>Karen Fields</t>
  </si>
  <si>
    <t>NZ53486</t>
  </si>
  <si>
    <t>101502.37118_x0002_</t>
  </si>
  <si>
    <t>Carolyn Holmes</t>
  </si>
  <si>
    <t>NZ40402</t>
  </si>
  <si>
    <t>283273.741296_x0002_</t>
  </si>
  <si>
    <t>Scott Hunt</t>
  </si>
  <si>
    <t>NZ22235</t>
  </si>
  <si>
    <t>823333.502068_x0002_</t>
  </si>
  <si>
    <t>Ryan Hernandez</t>
  </si>
  <si>
    <t>NZ23045</t>
  </si>
  <si>
    <t>501310.5552_x0002_</t>
  </si>
  <si>
    <t>Gregory Brown</t>
  </si>
  <si>
    <t>NZ32364</t>
  </si>
  <si>
    <t>166878.163296_x0002_</t>
  </si>
  <si>
    <t>Kenneth Moreno</t>
  </si>
  <si>
    <t>NZ65265</t>
  </si>
  <si>
    <t>1600437.13941_x0002_</t>
  </si>
  <si>
    <t>Earl Ortiz</t>
  </si>
  <si>
    <t>NZ65740</t>
  </si>
  <si>
    <t>254032.812_x0002_</t>
  </si>
  <si>
    <t>NZ52432</t>
  </si>
  <si>
    <t>3359892.49984_x0002_</t>
  </si>
  <si>
    <t>Fred Cole</t>
  </si>
  <si>
    <t>NZ67603</t>
  </si>
  <si>
    <t>375968.35197_x0002_</t>
  </si>
  <si>
    <t>NZ75964</t>
  </si>
  <si>
    <t>784410.9336_x0002_</t>
  </si>
  <si>
    <t>Michael Murphy</t>
  </si>
  <si>
    <t>NZ41934</t>
  </si>
  <si>
    <t>557684.655616_x0002_</t>
  </si>
  <si>
    <t>Laura Hicks</t>
  </si>
  <si>
    <t>NZ17740</t>
  </si>
  <si>
    <t>1252548.199356_x0002_</t>
  </si>
  <si>
    <t>Julia Cole</t>
  </si>
  <si>
    <t>NZ92276</t>
  </si>
  <si>
    <t>499909.490352_x0002_</t>
  </si>
  <si>
    <t>Antonio Fisher</t>
  </si>
  <si>
    <t>NZ67391</t>
  </si>
  <si>
    <t>1259138.56032_x0002_</t>
  </si>
  <si>
    <t>Eric Cunningham</t>
  </si>
  <si>
    <t>NZ35181</t>
  </si>
  <si>
    <t>616330.92885_x0002_</t>
  </si>
  <si>
    <t>Wayne Foster</t>
  </si>
  <si>
    <t>NZ27469</t>
  </si>
  <si>
    <t>3085020.891108_x0002_</t>
  </si>
  <si>
    <t>Harold Marshall</t>
  </si>
  <si>
    <t>NZ45063</t>
  </si>
  <si>
    <t>753986.848248_x0002_</t>
  </si>
  <si>
    <t>Wayne Alvarez</t>
  </si>
  <si>
    <t>NZ25733</t>
  </si>
  <si>
    <t>92897.495184_x0002_</t>
  </si>
  <si>
    <t>Nancy Black</t>
  </si>
  <si>
    <t>NZ35866</t>
  </si>
  <si>
    <t>1221003.76_x0002_</t>
  </si>
  <si>
    <t>Ann Flores</t>
  </si>
  <si>
    <t>NZ83479</t>
  </si>
  <si>
    <t>90491.87412_x0002_</t>
  </si>
  <si>
    <t>Julia Weaver</t>
  </si>
  <si>
    <t>NZ81280</t>
  </si>
  <si>
    <t>408648.561696_x0002_</t>
  </si>
  <si>
    <t>Jean Morgan</t>
  </si>
  <si>
    <t>NZ67058</t>
  </si>
  <si>
    <t>347282.579457_x0002_</t>
  </si>
  <si>
    <t>Dorothy Rice</t>
  </si>
  <si>
    <t>851935.54432_x0002_</t>
  </si>
  <si>
    <t>NZ78041</t>
  </si>
  <si>
    <t>252327.87_x0002_</t>
  </si>
  <si>
    <t>Dennis Chapman</t>
  </si>
  <si>
    <t>NZ86910</t>
  </si>
  <si>
    <t>152112.114048_x0002_</t>
  </si>
  <si>
    <t>Kenneth Black</t>
  </si>
  <si>
    <t>NZ21599</t>
  </si>
  <si>
    <t>315419.824368_x0002_</t>
  </si>
  <si>
    <t>Keith Alvarez</t>
  </si>
  <si>
    <t>NZ99131</t>
  </si>
  <si>
    <t>572521.482918_x0002_</t>
  </si>
  <si>
    <t>Kathryn Daniels</t>
  </si>
  <si>
    <t>NZ82385</t>
  </si>
  <si>
    <t>370924.282422_x0002_</t>
  </si>
  <si>
    <t>Mark Henderson</t>
  </si>
  <si>
    <t>NZ38237</t>
  </si>
  <si>
    <t>237591.71672_x0002_</t>
  </si>
  <si>
    <t>Justin Davis</t>
  </si>
  <si>
    <t>NZ67190</t>
  </si>
  <si>
    <t>1702162.839328_x0002_</t>
  </si>
  <si>
    <t>Mark Patterson</t>
  </si>
  <si>
    <t>NZ40740</t>
  </si>
  <si>
    <t>1242347.2152_x0002_</t>
  </si>
  <si>
    <t>Philip Day</t>
  </si>
  <si>
    <t>NZ31435</t>
  </si>
  <si>
    <t>339201.75_x0002_</t>
  </si>
  <si>
    <t>Shirley Carr</t>
  </si>
  <si>
    <t>NZ91822</t>
  </si>
  <si>
    <t>75106.640808_x0002_</t>
  </si>
  <si>
    <t>Rebecca Fowler</t>
  </si>
  <si>
    <t>NZ31953</t>
  </si>
  <si>
    <t>189500.5368_x0002_</t>
  </si>
  <si>
    <t>Karen Hayes</t>
  </si>
  <si>
    <t>NZ71789</t>
  </si>
  <si>
    <t>177800.7112_x0002_</t>
  </si>
  <si>
    <t>Michelle Garcia</t>
  </si>
  <si>
    <t>NZ62555</t>
  </si>
  <si>
    <t>1211730.465762_x0002_</t>
  </si>
  <si>
    <t>Jason Woods</t>
  </si>
  <si>
    <t>NZ22605</t>
  </si>
  <si>
    <t>936383.122584_x0002_</t>
  </si>
  <si>
    <t>Judy Allen</t>
  </si>
  <si>
    <t>NZ93388</t>
  </si>
  <si>
    <t>226948.558848_x0002_</t>
  </si>
  <si>
    <t>Denise Greene</t>
  </si>
  <si>
    <t>NZ76263</t>
  </si>
  <si>
    <t>54158.914432_x0002_</t>
  </si>
  <si>
    <t>Cynthia Roberts</t>
  </si>
  <si>
    <t>NZ77110</t>
  </si>
  <si>
    <t>130679.293248_x0002_</t>
  </si>
  <si>
    <t>Cynthia Porter</t>
  </si>
  <si>
    <t>NZ58836</t>
  </si>
  <si>
    <t>533504.828376_x0002_</t>
  </si>
  <si>
    <t>Kevin Cole</t>
  </si>
  <si>
    <t>NZ73056</t>
  </si>
  <si>
    <t>192758.589_x0002_</t>
  </si>
  <si>
    <t>Ryan Watson</t>
  </si>
  <si>
    <t>NZ21371</t>
  </si>
  <si>
    <t>1783850.989284_x0002_</t>
  </si>
  <si>
    <t>Terry Chavez</t>
  </si>
  <si>
    <t>NZ73287</t>
  </si>
  <si>
    <t>1324552.518016_x0002_</t>
  </si>
  <si>
    <t>Steven Jacobs</t>
  </si>
  <si>
    <t>NZ90697</t>
  </si>
  <si>
    <t>1248443.534988_x0002_</t>
  </si>
  <si>
    <t>Judy Lawrence</t>
  </si>
  <si>
    <t>NZ80666</t>
  </si>
  <si>
    <t>82808.378744_x0002_</t>
  </si>
  <si>
    <t>Kenneth Simmons</t>
  </si>
  <si>
    <t>NZ71261</t>
  </si>
  <si>
    <t>1050537.34575_x0002_</t>
  </si>
  <si>
    <t>Lillian Burns</t>
  </si>
  <si>
    <t>NZ83694</t>
  </si>
  <si>
    <t>397287.48213_x0002_</t>
  </si>
  <si>
    <t>Harold Hanson</t>
  </si>
  <si>
    <t>NZ49953</t>
  </si>
  <si>
    <t>511243.390336_x0002_</t>
  </si>
  <si>
    <t>Juan Allen</t>
  </si>
  <si>
    <t>NZ21009</t>
  </si>
  <si>
    <t>97468.621677_x0002_</t>
  </si>
  <si>
    <t>Donna Robertson</t>
  </si>
  <si>
    <t>NZ68422</t>
  </si>
  <si>
    <t>3863355.49548_x0002_</t>
  </si>
  <si>
    <t>Harry Burns</t>
  </si>
  <si>
    <t>NZ74106</t>
  </si>
  <si>
    <t>1517817.469644_x0002_</t>
  </si>
  <si>
    <t>Gerald Lee</t>
  </si>
  <si>
    <t>NZ96220</t>
  </si>
  <si>
    <t>522543.96388_x0002_</t>
  </si>
  <si>
    <t>Daniel Sims</t>
  </si>
  <si>
    <t>NZ32518</t>
  </si>
  <si>
    <t>505169.748928_x0002_</t>
  </si>
  <si>
    <t>Jeremy Hamilton</t>
  </si>
  <si>
    <t>NZ75932</t>
  </si>
  <si>
    <t>98975.527264_x0002_</t>
  </si>
  <si>
    <t>Michael Stone</t>
  </si>
  <si>
    <t>NZ14540</t>
  </si>
  <si>
    <t>97662.155968_x0002_</t>
  </si>
  <si>
    <t>Joan Vasquez</t>
  </si>
  <si>
    <t>NZ36643</t>
  </si>
  <si>
    <t>1635153.760098_x0002_</t>
  </si>
  <si>
    <t>Gerald Richards</t>
  </si>
  <si>
    <t>NZ79465</t>
  </si>
  <si>
    <t>283228.403524_x0002_</t>
  </si>
  <si>
    <t>Kathryn Brooks</t>
  </si>
  <si>
    <t>NZ36967</t>
  </si>
  <si>
    <t>880569.5855_x0002_</t>
  </si>
  <si>
    <t>Kevin Harris</t>
  </si>
  <si>
    <t>NZ88284</t>
  </si>
  <si>
    <t>308029.90605_x0002_</t>
  </si>
  <si>
    <t>Katherine Watkins</t>
  </si>
  <si>
    <t>NZ64966</t>
  </si>
  <si>
    <t>383668.25_x0002_</t>
  </si>
  <si>
    <t>NZ86878</t>
  </si>
  <si>
    <t>850010.848362_x0002_</t>
  </si>
  <si>
    <t>Bruce Day</t>
  </si>
  <si>
    <t>NZ32903</t>
  </si>
  <si>
    <t>33627.168768_x0002_</t>
  </si>
  <si>
    <t>Pamela Jacobs</t>
  </si>
  <si>
    <t>NZ35560</t>
  </si>
  <si>
    <t>474980.565645_x0002_</t>
  </si>
  <si>
    <t>Timothy Myers</t>
  </si>
  <si>
    <t>NZ37064</t>
  </si>
  <si>
    <t>1699245.608116_x0002_</t>
  </si>
  <si>
    <t>Carl Nichols</t>
  </si>
  <si>
    <t>NZ87002</t>
  </si>
  <si>
    <t>365564.09214_x0002_</t>
  </si>
  <si>
    <t>Kathy Torres</t>
  </si>
  <si>
    <t>NZ32576</t>
  </si>
  <si>
    <t>410349.821024_x0002_</t>
  </si>
  <si>
    <t>Henry Garrett</t>
  </si>
  <si>
    <t>2156888.490975_x0002_</t>
  </si>
  <si>
    <t>Samuel Gonzalez</t>
  </si>
  <si>
    <t>NZ40038</t>
  </si>
  <si>
    <t>63866.951568_x0002_</t>
  </si>
  <si>
    <t>Timothy Duncan</t>
  </si>
  <si>
    <t>NZ49313</t>
  </si>
  <si>
    <t>594355.5504_x0002_</t>
  </si>
  <si>
    <t>Patrick Sullivan</t>
  </si>
  <si>
    <t>NZ85018</t>
  </si>
  <si>
    <t>161814.091888_x0002_</t>
  </si>
  <si>
    <t>Kenneth Cole</t>
  </si>
  <si>
    <t>NZ96476</t>
  </si>
  <si>
    <t>285012.152172_x0002_</t>
  </si>
  <si>
    <t>Ralph Johnston</t>
  </si>
  <si>
    <t>NZ68515</t>
  </si>
  <si>
    <t>163502.976_x0002_</t>
  </si>
  <si>
    <t>Charles Kelly</t>
  </si>
  <si>
    <t>NZ73247</t>
  </si>
  <si>
    <t>1769697.670275_x0002_</t>
  </si>
  <si>
    <t>Bobby Watkins</t>
  </si>
  <si>
    <t>NZ24135</t>
  </si>
  <si>
    <t>65425.864064_x0002_</t>
  </si>
  <si>
    <t>Paul Armstrong</t>
  </si>
  <si>
    <t>NZ98549</t>
  </si>
  <si>
    <t>211625.76_x0002_</t>
  </si>
  <si>
    <t>NZ16521</t>
  </si>
  <si>
    <t>147432.651795_x0002_</t>
  </si>
  <si>
    <t>Brandon Harris</t>
  </si>
  <si>
    <t>NZ91902</t>
  </si>
  <si>
    <t>573794.835075_x0002_</t>
  </si>
  <si>
    <t>Lawrence Ray</t>
  </si>
  <si>
    <t>NZ87441</t>
  </si>
  <si>
    <t>720211.853312_x0002_</t>
  </si>
  <si>
    <t>Louis Banks</t>
  </si>
  <si>
    <t>NZ92250</t>
  </si>
  <si>
    <t>1568622.873447_x0002_</t>
  </si>
  <si>
    <t>Justin Bowman</t>
  </si>
  <si>
    <t>NZ50174</t>
  </si>
  <si>
    <t>203097.341304_x0002_</t>
  </si>
  <si>
    <t>Clarence Moreno</t>
  </si>
  <si>
    <t>NZ82994</t>
  </si>
  <si>
    <t>853648.421559_x0002_</t>
  </si>
  <si>
    <t>Julie Snyder</t>
  </si>
  <si>
    <t>NZ47036</t>
  </si>
  <si>
    <t>405882_x0002_</t>
  </si>
  <si>
    <t>Daniel Garcia</t>
  </si>
  <si>
    <t>NZ76186</t>
  </si>
  <si>
    <t>1100759.210928_x0002_</t>
  </si>
  <si>
    <t>Jimmy Andrews</t>
  </si>
  <si>
    <t>NZ60176</t>
  </si>
  <si>
    <t>144968.603472_x0002_</t>
  </si>
  <si>
    <t>Christopher Murphy</t>
  </si>
  <si>
    <t>NZ73983</t>
  </si>
  <si>
    <t>196999.428525_x0002_</t>
  </si>
  <si>
    <t>Scott Evans</t>
  </si>
  <si>
    <t>NZ15363</t>
  </si>
  <si>
    <t>92083.785688_x0002_</t>
  </si>
  <si>
    <t>Walter Warren</t>
  </si>
  <si>
    <t>NZ73841</t>
  </si>
  <si>
    <t>681186.571353_x0002_</t>
  </si>
  <si>
    <t>James Schmidt</t>
  </si>
  <si>
    <t>NZ74150</t>
  </si>
  <si>
    <t>630729.90276_x0002_</t>
  </si>
  <si>
    <t>Adam Robertson</t>
  </si>
  <si>
    <t>NZ92786</t>
  </si>
  <si>
    <t>334083.20312_x0002_</t>
  </si>
  <si>
    <t>Craig Ruiz</t>
  </si>
  <si>
    <t>NZ80929</t>
  </si>
  <si>
    <t>646434.223263_x0002_</t>
  </si>
  <si>
    <t>Virginia Harper</t>
  </si>
  <si>
    <t>NZ93358</t>
  </si>
  <si>
    <t>756310.000512_x0002_</t>
  </si>
  <si>
    <t>Andrew Johnson</t>
  </si>
  <si>
    <t>NZ33470</t>
  </si>
  <si>
    <t>2677607.1_x0002_</t>
  </si>
  <si>
    <t>Russell Moore</t>
  </si>
  <si>
    <t>NZ86960</t>
  </si>
  <si>
    <t>283112.888688_x0002_</t>
  </si>
  <si>
    <t>Joyce Johnston</t>
  </si>
  <si>
    <t>NZ53003</t>
  </si>
  <si>
    <t>686288.947071_x0002_</t>
  </si>
  <si>
    <t>John Riley</t>
  </si>
  <si>
    <t>NZ33962</t>
  </si>
  <si>
    <t>279314.422332_x0002_</t>
  </si>
  <si>
    <t>Theresa Ward</t>
  </si>
  <si>
    <t>NZ94055</t>
  </si>
  <si>
    <t>802862.969228_x0002_</t>
  </si>
  <si>
    <t>Carlos Moore</t>
  </si>
  <si>
    <t>NZ59398</t>
  </si>
  <si>
    <t>563246.333856_x0002_</t>
  </si>
  <si>
    <t>Juan Griffin</t>
  </si>
  <si>
    <t>NZ52021</t>
  </si>
  <si>
    <t>838261.602562_x0002_</t>
  </si>
  <si>
    <t>Daniel Marshall</t>
  </si>
  <si>
    <t>NZ40896</t>
  </si>
  <si>
    <t>1364674.721_x0002_</t>
  </si>
  <si>
    <t>Sean Sims</t>
  </si>
  <si>
    <t>NZ30766</t>
  </si>
  <si>
    <t>325915.339752_x0002_</t>
  </si>
  <si>
    <t>Ann Henderson</t>
  </si>
  <si>
    <t>NZ64549</t>
  </si>
  <si>
    <t>92513.188896_x0002_</t>
  </si>
  <si>
    <t>Keith White</t>
  </si>
  <si>
    <t>NZ79353</t>
  </si>
  <si>
    <t>49719.3249_x0002_</t>
  </si>
  <si>
    <t>Adam Howard</t>
  </si>
  <si>
    <t>NZ83245</t>
  </si>
  <si>
    <t>1072739.033856_x0002_</t>
  </si>
  <si>
    <t>Anthony Mcdonald</t>
  </si>
  <si>
    <t>469912.374375_x0002_</t>
  </si>
  <si>
    <t>Roy Ortiz</t>
  </si>
  <si>
    <t>NZ47775</t>
  </si>
  <si>
    <t>380343.231216_x0002_</t>
  </si>
  <si>
    <t>Gloria Roberts</t>
  </si>
  <si>
    <t>NZ46675</t>
  </si>
  <si>
    <t>891713.77372_x0002_</t>
  </si>
  <si>
    <t>Ryan Mitchell</t>
  </si>
  <si>
    <t>NZ77237</t>
  </si>
  <si>
    <t>260533.736996_x0002_</t>
  </si>
  <si>
    <t>Nicholas Vasquez</t>
  </si>
  <si>
    <t>NZ38662</t>
  </si>
  <si>
    <t>71187.935_x0002_</t>
  </si>
  <si>
    <t>Shirley Chavez</t>
  </si>
  <si>
    <t>NZ85067</t>
  </si>
  <si>
    <t>1500152.068155_x0002_</t>
  </si>
  <si>
    <t>Adam Carter</t>
  </si>
  <si>
    <t>NZ18364</t>
  </si>
  <si>
    <t>446067.709776_x0002_</t>
  </si>
  <si>
    <t>Paula Henderson</t>
  </si>
  <si>
    <t>NZ61281</t>
  </si>
  <si>
    <t>157233.09_x0002_</t>
  </si>
  <si>
    <t>Elizabeth Mendoza</t>
  </si>
  <si>
    <t>NZ47766</t>
  </si>
  <si>
    <t>506969.442_x0002_</t>
  </si>
  <si>
    <t>Robin Woods</t>
  </si>
  <si>
    <t>1716590.6758_x0002_</t>
  </si>
  <si>
    <t>NZ50457</t>
  </si>
  <si>
    <t>836097.3225_x0002_</t>
  </si>
  <si>
    <t>Daniel Lewis</t>
  </si>
  <si>
    <t>NZ27672</t>
  </si>
  <si>
    <t>166642.06438_x0002_</t>
  </si>
  <si>
    <t>Tammy Brooks</t>
  </si>
  <si>
    <t>NZ46965</t>
  </si>
  <si>
    <t>891613.21_x0002_</t>
  </si>
  <si>
    <t>Rachel Snyder</t>
  </si>
  <si>
    <t>NZ91806</t>
  </si>
  <si>
    <t>811897.155117_x0002_</t>
  </si>
  <si>
    <t>Keith Davis</t>
  </si>
  <si>
    <t>NZ41977</t>
  </si>
  <si>
    <t>1076630.496_x0002_</t>
  </si>
  <si>
    <t>Angela Pierce</t>
  </si>
  <si>
    <t>NZ57611</t>
  </si>
  <si>
    <t>530450.17522_x0002_</t>
  </si>
  <si>
    <t>Louise Wells</t>
  </si>
  <si>
    <t>NZ35051</t>
  </si>
  <si>
    <t>1802267.66205_x0002_</t>
  </si>
  <si>
    <t>Roger Hicks</t>
  </si>
  <si>
    <t>NZ62967</t>
  </si>
  <si>
    <t>441638.95272_x0002_</t>
  </si>
  <si>
    <t>Jonathan Hanson</t>
  </si>
  <si>
    <t>324112.573575_x0002_</t>
  </si>
  <si>
    <t>Sean Dixon</t>
  </si>
  <si>
    <t>NZ64425</t>
  </si>
  <si>
    <t>1052128.727832_x0002_</t>
  </si>
  <si>
    <t>Donald Sullivan</t>
  </si>
  <si>
    <t>NZ51179</t>
  </si>
  <si>
    <t>323812.223889_x0002_</t>
  </si>
  <si>
    <t>Joe Baker</t>
  </si>
  <si>
    <t>NZ94650</t>
  </si>
  <si>
    <t>615891.104004_x0002_</t>
  </si>
  <si>
    <t>Samuel Myers</t>
  </si>
  <si>
    <t>NZ61012</t>
  </si>
  <si>
    <t>282111.053763_x0002_</t>
  </si>
  <si>
    <t>Alice Peterson</t>
  </si>
  <si>
    <t>NZ85850</t>
  </si>
  <si>
    <t>284337.9_x0002_</t>
  </si>
  <si>
    <t>Ronald Moreno</t>
  </si>
  <si>
    <t>43408.4353_x0002_</t>
  </si>
  <si>
    <t>Joseph Young</t>
  </si>
  <si>
    <t>NZ37853</t>
  </si>
  <si>
    <t>184556.23392_x0002_</t>
  </si>
  <si>
    <t>NZ92582</t>
  </si>
  <si>
    <t>315219.3408_x0002_</t>
  </si>
  <si>
    <t>Paula Young</t>
  </si>
  <si>
    <t>NZ47756</t>
  </si>
  <si>
    <t>454769.733231_x0002_</t>
  </si>
  <si>
    <t>Andrew Baker</t>
  </si>
  <si>
    <t>NZ73662</t>
  </si>
  <si>
    <t>677419.0808_x0002_</t>
  </si>
  <si>
    <t>Arthur Sanders</t>
  </si>
  <si>
    <t>NZ83783</t>
  </si>
  <si>
    <t>520918.032536_x0002_</t>
  </si>
  <si>
    <t>Deborah Moore</t>
  </si>
  <si>
    <t>NZ63017</t>
  </si>
  <si>
    <t>1353471.659253_x0002_</t>
  </si>
  <si>
    <t>George Medina</t>
  </si>
  <si>
    <t>197108.914944_x0002_</t>
  </si>
  <si>
    <t>Lois Sanchez</t>
  </si>
  <si>
    <t>NZ37741</t>
  </si>
  <si>
    <t>1932621.557022_x0002_</t>
  </si>
  <si>
    <t>Terry Shaw</t>
  </si>
  <si>
    <t>NZ21098</t>
  </si>
  <si>
    <t>791795.414592_x0002_</t>
  </si>
  <si>
    <t>Judy Black</t>
  </si>
  <si>
    <t>NZ50127</t>
  </si>
  <si>
    <t>1425990.31068_x0002_</t>
  </si>
  <si>
    <t>Jacqueline Jacobs</t>
  </si>
  <si>
    <t>NZ59951</t>
  </si>
  <si>
    <t>1206135.003912_x0002_</t>
  </si>
  <si>
    <t>Bobby Baker</t>
  </si>
  <si>
    <t>NZ74437</t>
  </si>
  <si>
    <t>1551055.997568_x0002_</t>
  </si>
  <si>
    <t>Ryan Brooks</t>
  </si>
  <si>
    <t>299302.244528_x0002_</t>
  </si>
  <si>
    <t>Steve Kennedy</t>
  </si>
  <si>
    <t>NZ26284</t>
  </si>
  <si>
    <t>243023.259375_x0002_</t>
  </si>
  <si>
    <t>Kathleen Bryant</t>
  </si>
  <si>
    <t>NZ44815</t>
  </si>
  <si>
    <t>25563.149808_x0002_</t>
  </si>
  <si>
    <t>Carolyn Ross</t>
  </si>
  <si>
    <t>NZ66559</t>
  </si>
  <si>
    <t>11363.74795_x0002_</t>
  </si>
  <si>
    <t>Edward Evans</t>
  </si>
  <si>
    <t>NZ98503</t>
  </si>
  <si>
    <t>34504.451744_x0002_</t>
  </si>
  <si>
    <t>Rebecca Perkins</t>
  </si>
  <si>
    <t>NZ73017</t>
  </si>
  <si>
    <t>58017.84909_x0002_</t>
  </si>
  <si>
    <t>Christopher Alvarez</t>
  </si>
  <si>
    <t>NZ49233</t>
  </si>
  <si>
    <t>388086.429024_x0002_</t>
  </si>
  <si>
    <t>Joshua Fisher</t>
  </si>
  <si>
    <t>NZ36801</t>
  </si>
  <si>
    <t>934865.442672_x0002_</t>
  </si>
  <si>
    <t>Randy Harvey</t>
  </si>
  <si>
    <t>NZ31493</t>
  </si>
  <si>
    <t>65048.48_x0002_</t>
  </si>
  <si>
    <t>Anna Montgomery</t>
  </si>
  <si>
    <t>NZ26350</t>
  </si>
  <si>
    <t>291710.70432_x0002_</t>
  </si>
  <si>
    <t>Mildred Burns</t>
  </si>
  <si>
    <t>NZ55295</t>
  </si>
  <si>
    <t>44965.23805_x0002_</t>
  </si>
  <si>
    <t>Cheryl Long</t>
  </si>
  <si>
    <t>NZ99374</t>
  </si>
  <si>
    <t>117928.07712_x0002_</t>
  </si>
  <si>
    <t>Jesse Wallace</t>
  </si>
  <si>
    <t>NZ50762</t>
  </si>
  <si>
    <t>1209702.562176_x0002_</t>
  </si>
  <si>
    <t>Eric Reynolds</t>
  </si>
  <si>
    <t>NZ54970</t>
  </si>
  <si>
    <t>54706.149225_x0002_</t>
  </si>
  <si>
    <t>Stephanie Thomas</t>
  </si>
  <si>
    <t>NZ60293</t>
  </si>
  <si>
    <t>721232.9748_x0002_</t>
  </si>
  <si>
    <t>Earl Perez</t>
  </si>
  <si>
    <t>NZ92525</t>
  </si>
  <si>
    <t>55118.865984_x0002_</t>
  </si>
  <si>
    <t>Aaron Day</t>
  </si>
  <si>
    <t>NZ47439</t>
  </si>
  <si>
    <t>529821.652583_x0002_</t>
  </si>
  <si>
    <t>Larry Hamilton</t>
  </si>
  <si>
    <t>NZ82305</t>
  </si>
  <si>
    <t>1993409.7813_x0002_</t>
  </si>
  <si>
    <t>Harold Parker</t>
  </si>
  <si>
    <t>NZ34414</t>
  </si>
  <si>
    <t>336606.82839_x0002_</t>
  </si>
  <si>
    <t>Sarah Wright</t>
  </si>
  <si>
    <t>NZ73711</t>
  </si>
  <si>
    <t>295731.267648_x0002_</t>
  </si>
  <si>
    <t>Edward Hicks</t>
  </si>
  <si>
    <t>NZ75100</t>
  </si>
  <si>
    <t>1491077.399112_x0002_</t>
  </si>
  <si>
    <t>Phillip Morrison</t>
  </si>
  <si>
    <t>NZ29817</t>
  </si>
  <si>
    <t>840866.8464_x0002_</t>
  </si>
  <si>
    <t>Tina Snyder</t>
  </si>
  <si>
    <t>NZ32670</t>
  </si>
  <si>
    <t>619282.971325_x0002_</t>
  </si>
  <si>
    <t>Aaron Evans</t>
  </si>
  <si>
    <t>NZ77847</t>
  </si>
  <si>
    <t>151071.076035_x0002_</t>
  </si>
  <si>
    <t>Carl Price</t>
  </si>
  <si>
    <t>NZ71063</t>
  </si>
  <si>
    <t>70903.5625_x0002_</t>
  </si>
  <si>
    <t>Emily Price</t>
  </si>
  <si>
    <t>NZ22770</t>
  </si>
  <si>
    <t>776817.50601_x0002_</t>
  </si>
  <si>
    <t>Beverly Woods</t>
  </si>
  <si>
    <t>NZ55241</t>
  </si>
  <si>
    <t>311802.698974_x0002_</t>
  </si>
  <si>
    <t>Bobby Kim</t>
  </si>
  <si>
    <t>NZ51999</t>
  </si>
  <si>
    <t>613385.92818_x0002_</t>
  </si>
  <si>
    <t>NZ92044</t>
  </si>
  <si>
    <t>149999.468112_x0002_</t>
  </si>
  <si>
    <t>Joan Day</t>
  </si>
  <si>
    <t>NZ56173</t>
  </si>
  <si>
    <t>282744.036315_x0002_</t>
  </si>
  <si>
    <t>Brandon Chapman</t>
  </si>
  <si>
    <t>NZ50214</t>
  </si>
  <si>
    <t>354346.835082_x0002_</t>
  </si>
  <si>
    <t>Joseph Gilbert</t>
  </si>
  <si>
    <t>NZ95041</t>
  </si>
  <si>
    <t>1084092.565283_x0002_</t>
  </si>
  <si>
    <t>Sarah Harper</t>
  </si>
  <si>
    <t>NZ14040</t>
  </si>
  <si>
    <t>2504280.568504_x0002_</t>
  </si>
  <si>
    <t>Clarence Frazier</t>
  </si>
  <si>
    <t>NZ54286</t>
  </si>
  <si>
    <t>231683.182976_x0002_</t>
  </si>
  <si>
    <t>Aaron Jordan</t>
  </si>
  <si>
    <t>NZ18628</t>
  </si>
  <si>
    <t>1599882.980592_x0002_</t>
  </si>
  <si>
    <t>Gary Howard</t>
  </si>
  <si>
    <t>NZ41281</t>
  </si>
  <si>
    <t>1487333.251536_x0002_</t>
  </si>
  <si>
    <t>Harry Ryan</t>
  </si>
  <si>
    <t>NZ41067</t>
  </si>
  <si>
    <t>379297.075556_x0002_</t>
  </si>
  <si>
    <t>Julia Alexander</t>
  </si>
  <si>
    <t>NZ92418</t>
  </si>
  <si>
    <t>449640.3584_x0002_</t>
  </si>
  <si>
    <t>Angela Gilbert</t>
  </si>
  <si>
    <t>NZ71157</t>
  </si>
  <si>
    <t>198246.624576_x0002_</t>
  </si>
  <si>
    <t>Laura Fox</t>
  </si>
  <si>
    <t>NZ40105</t>
  </si>
  <si>
    <t>933331.009536_x0002_</t>
  </si>
  <si>
    <t>Peter Sanchez</t>
  </si>
  <si>
    <t>NZ31565</t>
  </si>
  <si>
    <t>227109.691098_x0002_</t>
  </si>
  <si>
    <t>Janet Hill</t>
  </si>
  <si>
    <t>NZ48222</t>
  </si>
  <si>
    <t>1127561.362592_x0002_</t>
  </si>
  <si>
    <t>Edward Little</t>
  </si>
  <si>
    <t>NZ21031</t>
  </si>
  <si>
    <t>94786.285568_x0002_</t>
  </si>
  <si>
    <t>John Simpson</t>
  </si>
  <si>
    <t>NZ41224</t>
  </si>
  <si>
    <t>165722.2497_x0002_</t>
  </si>
  <si>
    <t>Mary Lawrence</t>
  </si>
  <si>
    <t>NZ71808</t>
  </si>
  <si>
    <t>470476.322208_x0002_</t>
  </si>
  <si>
    <t>Anne Bennett</t>
  </si>
  <si>
    <t>NZ50610</t>
  </si>
  <si>
    <t>247721.86614_x0002_</t>
  </si>
  <si>
    <t>Willie Stephens</t>
  </si>
  <si>
    <t>NZ49380</t>
  </si>
  <si>
    <t>101813.106816_x0002_</t>
  </si>
  <si>
    <t>Chris Richards</t>
  </si>
  <si>
    <t>NZ53236</t>
  </si>
  <si>
    <t>939245.759232_x0002_</t>
  </si>
  <si>
    <t>Bobby Phillips</t>
  </si>
  <si>
    <t>NZ13603</t>
  </si>
  <si>
    <t>452590.997824_x0002_</t>
  </si>
  <si>
    <t>Roy Stewart</t>
  </si>
  <si>
    <t>NZ90712</t>
  </si>
  <si>
    <t>901622.65625_x0002_</t>
  </si>
  <si>
    <t>Gregory Mason</t>
  </si>
  <si>
    <t>NZ82261</t>
  </si>
  <si>
    <t>1334851.751675_x0002_</t>
  </si>
  <si>
    <t>Martin Gonzalez</t>
  </si>
  <si>
    <t>NZ79483</t>
  </si>
  <si>
    <t>Andrew Torres</t>
  </si>
  <si>
    <t>NZ50522</t>
  </si>
  <si>
    <t>224823.6288_x0002_</t>
  </si>
  <si>
    <t>Heather Phillips</t>
  </si>
  <si>
    <t>NZ93181</t>
  </si>
  <si>
    <t>624747.137112_x0002_</t>
  </si>
  <si>
    <t>Richard Harper</t>
  </si>
  <si>
    <t>NZ15290</t>
  </si>
  <si>
    <t>81534.831756_x0002_</t>
  </si>
  <si>
    <t>NZ96115</t>
  </si>
  <si>
    <t>61914.6353_x0002_</t>
  </si>
  <si>
    <t>Kevin Green</t>
  </si>
  <si>
    <t>NZ69484</t>
  </si>
  <si>
    <t>638053.50726_x0002_</t>
  </si>
  <si>
    <t>Kenneth Diaz</t>
  </si>
  <si>
    <t>NZ85936</t>
  </si>
  <si>
    <t>1548129.748464_x0002_</t>
  </si>
  <si>
    <t>Teresa Kennedy</t>
  </si>
  <si>
    <t>NZ51266</t>
  </si>
  <si>
    <t>98999.733168_x0002_</t>
  </si>
  <si>
    <t>NZ17931</t>
  </si>
  <si>
    <t>641260.15245_x0002_</t>
  </si>
  <si>
    <t>Joseph Thomas</t>
  </si>
  <si>
    <t>NZ17713</t>
  </si>
  <si>
    <t>419185.54134_x0002_</t>
  </si>
  <si>
    <t>NZ24592</t>
  </si>
  <si>
    <t>235281.478528_x0002_</t>
  </si>
  <si>
    <t>NZ41923</t>
  </si>
  <si>
    <t>1680247.960404_x0002_</t>
  </si>
  <si>
    <t>Sean Ellis</t>
  </si>
  <si>
    <t>NZ17701</t>
  </si>
  <si>
    <t>571028.484375_x0002_</t>
  </si>
  <si>
    <t>Jeremy Burton</t>
  </si>
  <si>
    <t>NZ56730</t>
  </si>
  <si>
    <t>1747703.688192_x0002_</t>
  </si>
  <si>
    <t>Craig Daniels</t>
  </si>
  <si>
    <t>NZ33571</t>
  </si>
  <si>
    <t>302004.929952_x0002_</t>
  </si>
  <si>
    <t>Ralph Cole</t>
  </si>
  <si>
    <t>NZ87824</t>
  </si>
  <si>
    <t>1489199.08995_x0002_</t>
  </si>
  <si>
    <t>Carlos Lopez</t>
  </si>
  <si>
    <t>NZ43851</t>
  </si>
  <si>
    <t>295854.26094_x0002_</t>
  </si>
  <si>
    <t>Lori Bishop</t>
  </si>
  <si>
    <t>NZ21698</t>
  </si>
  <si>
    <t>286374.4389_x0002_</t>
  </si>
  <si>
    <t>Linda Burke</t>
  </si>
  <si>
    <t>NZ64087</t>
  </si>
  <si>
    <t>102083.149392_x0002_</t>
  </si>
  <si>
    <t>Virginia Duncan</t>
  </si>
  <si>
    <t>NZ83480</t>
  </si>
  <si>
    <t>39461.17824_x0002_</t>
  </si>
  <si>
    <t>Jerry Fowler</t>
  </si>
  <si>
    <t>NZ96926</t>
  </si>
  <si>
    <t>348716.03228_x0002_</t>
  </si>
  <si>
    <t>NZ80061</t>
  </si>
  <si>
    <t>1120243.77612_x0002_</t>
  </si>
  <si>
    <t>Jonathan Parker</t>
  </si>
  <si>
    <t>NZ72739</t>
  </si>
  <si>
    <t>423507.055104_x0002_</t>
  </si>
  <si>
    <t>Douglas Allen</t>
  </si>
  <si>
    <t>NZ18544</t>
  </si>
  <si>
    <t>247346.4325_x0002_</t>
  </si>
  <si>
    <t>Tammy Willis</t>
  </si>
  <si>
    <t>NZ29427</t>
  </si>
  <si>
    <t>49529.0752_x0002_</t>
  </si>
  <si>
    <t>Aaron Cook</t>
  </si>
  <si>
    <t>NZ65466</t>
  </si>
  <si>
    <t>126186.06208_x0002_</t>
  </si>
  <si>
    <t>Todd Weaver</t>
  </si>
  <si>
    <t>NZ24125</t>
  </si>
  <si>
    <t>62216.3927_x0002_</t>
  </si>
  <si>
    <t>Anthony Morales</t>
  </si>
  <si>
    <t>NZ96714</t>
  </si>
  <si>
    <t>245247.3369_x0002_</t>
  </si>
  <si>
    <t>Mary Martinez</t>
  </si>
  <si>
    <t>NZ96346</t>
  </si>
  <si>
    <t>115188.95466_x0002_</t>
  </si>
  <si>
    <t>Joyce Gardner</t>
  </si>
  <si>
    <t>NZ69220</t>
  </si>
  <si>
    <t>763217.78533_x0002_</t>
  </si>
  <si>
    <t>Lisa Phillips</t>
  </si>
  <si>
    <t>NZ85625</t>
  </si>
  <si>
    <t>172082.843712_x0002_</t>
  </si>
  <si>
    <t>Rose Johnson</t>
  </si>
  <si>
    <t>NZ33585</t>
  </si>
  <si>
    <t>1317356.969172_x0002_</t>
  </si>
  <si>
    <t>Jonathan Woods</t>
  </si>
  <si>
    <t>NZ61538</t>
  </si>
  <si>
    <t>391283.91456_x0002_</t>
  </si>
  <si>
    <t>1170583.662304_x0002_</t>
  </si>
  <si>
    <t>Bobby Bailey</t>
  </si>
  <si>
    <t>NZ87086</t>
  </si>
  <si>
    <t>194305.070592_x0002_</t>
  </si>
  <si>
    <t>Kenneth Hayes</t>
  </si>
  <si>
    <t>NZ16777</t>
  </si>
  <si>
    <t>568679.982066_x0002_</t>
  </si>
  <si>
    <t>James Lane</t>
  </si>
  <si>
    <t>323351.54104_x0002_</t>
  </si>
  <si>
    <t>Denise Carpenter</t>
  </si>
  <si>
    <t>NZ38646</t>
  </si>
  <si>
    <t>79482.761673_x0002_</t>
  </si>
  <si>
    <t>Sarah Schmidt</t>
  </si>
  <si>
    <t>NZ54363</t>
  </si>
  <si>
    <t>247129.873458_x0002_</t>
  </si>
  <si>
    <t>Joe Owens</t>
  </si>
  <si>
    <t>NZ32223</t>
  </si>
  <si>
    <t>97304.564175_x0002_</t>
  </si>
  <si>
    <t>Cheryl Fox</t>
  </si>
  <si>
    <t>NZ65968</t>
  </si>
  <si>
    <t>399816.794025_x0002_</t>
  </si>
  <si>
    <t>Jimmy Wright</t>
  </si>
  <si>
    <t>NZ28392</t>
  </si>
  <si>
    <t>142186.3128_x0002_</t>
  </si>
  <si>
    <t>Sandra Sims</t>
  </si>
  <si>
    <t>NZ54629</t>
  </si>
  <si>
    <t>274261.186332_x0002_</t>
  </si>
  <si>
    <t>Carolyn Martinez</t>
  </si>
  <si>
    <t>NZ22373</t>
  </si>
  <si>
    <t>1756146.0922_x0002_</t>
  </si>
  <si>
    <t>Sean Carter</t>
  </si>
  <si>
    <t>NZ98223</t>
  </si>
  <si>
    <t>1047262.446_x0002_</t>
  </si>
  <si>
    <t>Todd Black</t>
  </si>
  <si>
    <t>NZ98826</t>
  </si>
  <si>
    <t>780884.111952_x0002_</t>
  </si>
  <si>
    <t>Jeremy Duncan</t>
  </si>
  <si>
    <t>NZ24058</t>
  </si>
  <si>
    <t>116082.8901_x0002_</t>
  </si>
  <si>
    <t>George Fowler</t>
  </si>
  <si>
    <t>NZ68843</t>
  </si>
  <si>
    <t>96740.842752_x0002_</t>
  </si>
  <si>
    <t>Chris Nelson</t>
  </si>
  <si>
    <t>NZ74969</t>
  </si>
  <si>
    <t>489242.88_x0002_</t>
  </si>
  <si>
    <t>Robert Sanchez</t>
  </si>
  <si>
    <t>NZ65845</t>
  </si>
  <si>
    <t>974941.3575_x0002_</t>
  </si>
  <si>
    <t>Russell Alvarez</t>
  </si>
  <si>
    <t>NZ79409</t>
  </si>
  <si>
    <t>809741.08384_x0002_</t>
  </si>
  <si>
    <t>Jeremy Bryant</t>
  </si>
  <si>
    <t>NZ80195</t>
  </si>
  <si>
    <t>980906.309788_x0002_</t>
  </si>
  <si>
    <t>Clarence Cox</t>
  </si>
  <si>
    <t>NZ77041</t>
  </si>
  <si>
    <t>606081.495096_x0002_</t>
  </si>
  <si>
    <t>Arthur Fuller</t>
  </si>
  <si>
    <t>NZ89957</t>
  </si>
  <si>
    <t>257681.311434_x0002_</t>
  </si>
  <si>
    <t>Paul Riley</t>
  </si>
  <si>
    <t>NZ80012</t>
  </si>
  <si>
    <t>1159374.73392_x0002_</t>
  </si>
  <si>
    <t>Johnny Bennett</t>
  </si>
  <si>
    <t>NZ27011</t>
  </si>
  <si>
    <t>1144704.011451_x0002_</t>
  </si>
  <si>
    <t>Alice Chavez</t>
  </si>
  <si>
    <t>NZ50404</t>
  </si>
  <si>
    <t>954905.244272_x0002_</t>
  </si>
  <si>
    <t>Susan Cole</t>
  </si>
  <si>
    <t>NZ71209</t>
  </si>
  <si>
    <t>1528492.2912_x0002_</t>
  </si>
  <si>
    <t>NZ83308</t>
  </si>
  <si>
    <t>1192095.1296_x0002_</t>
  </si>
  <si>
    <t>NZ14471</t>
  </si>
  <si>
    <t>224557.818624_x0002_</t>
  </si>
  <si>
    <t>Peter Perry</t>
  </si>
  <si>
    <t>NZ50563</t>
  </si>
  <si>
    <t>1280099.98875_x0002_</t>
  </si>
  <si>
    <t>Cheryl Allen</t>
  </si>
  <si>
    <t>NZ36809</t>
  </si>
  <si>
    <t>559642.348455_x0002_</t>
  </si>
  <si>
    <t>Bruce Johnston</t>
  </si>
  <si>
    <t>NZ52274</t>
  </si>
  <si>
    <t>628956.632673_x0002_</t>
  </si>
  <si>
    <t>Mark Hicks</t>
  </si>
  <si>
    <t>NZ45419</t>
  </si>
  <si>
    <t>182272.437672_x0002_</t>
  </si>
  <si>
    <t>Kathryn Rose</t>
  </si>
  <si>
    <t>NZ90597</t>
  </si>
  <si>
    <t>1120446.352236_x0002_</t>
  </si>
  <si>
    <t>Thomas Jenkins</t>
  </si>
  <si>
    <t>NZ46035</t>
  </si>
  <si>
    <t>161117.14304_x0002_</t>
  </si>
  <si>
    <t>Raymond Marshall</t>
  </si>
  <si>
    <t>NZ57481</t>
  </si>
  <si>
    <t>166278.845_x0002_</t>
  </si>
  <si>
    <t>Shirley Gilbert</t>
  </si>
  <si>
    <t>NZ49839</t>
  </si>
  <si>
    <t>619039.874817_x0002_</t>
  </si>
  <si>
    <t>George Martinez</t>
  </si>
  <si>
    <t>NZ75420</t>
  </si>
  <si>
    <t>225281.671524_x0002_</t>
  </si>
  <si>
    <t>Donna Martin</t>
  </si>
  <si>
    <t>NZ25130</t>
  </si>
  <si>
    <t>895244.830272_x0002_</t>
  </si>
  <si>
    <t>Andrew Martinez</t>
  </si>
  <si>
    <t>NZ61510</t>
  </si>
  <si>
    <t>573777.992358_x0002_</t>
  </si>
  <si>
    <t>Gary Rivera</t>
  </si>
  <si>
    <t>NZ39682</t>
  </si>
  <si>
    <t>482897.727596_x0002_</t>
  </si>
  <si>
    <t>Randy Jacobs</t>
  </si>
  <si>
    <t>NZ14568</t>
  </si>
  <si>
    <t>3515972.55984_x0002_</t>
  </si>
  <si>
    <t>Scott Hart</t>
  </si>
  <si>
    <t>NZ40714</t>
  </si>
  <si>
    <t>1058173.90254_x0002_</t>
  </si>
  <si>
    <t>Ernest Smith</t>
  </si>
  <si>
    <t>NZ44460</t>
  </si>
  <si>
    <t>52569.960552_x0002_</t>
  </si>
  <si>
    <t>Edward Perry</t>
  </si>
  <si>
    <t>NZ45220</t>
  </si>
  <si>
    <t>1291352.74112_x0002_</t>
  </si>
  <si>
    <t>Jeremy Jacobs</t>
  </si>
  <si>
    <t>NZ76179</t>
  </si>
  <si>
    <t>672708.902704_x0002_</t>
  </si>
  <si>
    <t>Jesse Wood</t>
  </si>
  <si>
    <t>NZ94127</t>
  </si>
  <si>
    <t>676238.741568_x0002_</t>
  </si>
  <si>
    <t>Jeremy Ray</t>
  </si>
  <si>
    <t>NZ73185</t>
  </si>
  <si>
    <t>1453804.314944_x0002_</t>
  </si>
  <si>
    <t>Howard Jordan</t>
  </si>
  <si>
    <t>NZ27981</t>
  </si>
  <si>
    <t>1599208.312554_x0002_</t>
  </si>
  <si>
    <t>Gerald Dunn</t>
  </si>
  <si>
    <t>NZ82248</t>
  </si>
  <si>
    <t>370769.9424_x0002_</t>
  </si>
  <si>
    <t>Bruce Rose</t>
  </si>
  <si>
    <t>NZ49461</t>
  </si>
  <si>
    <t>199877.0418_x0002_</t>
  </si>
  <si>
    <t>Earl Davis</t>
  </si>
  <si>
    <t>NZ83775</t>
  </si>
  <si>
    <t>814077.7836_x0002_</t>
  </si>
  <si>
    <t>Billy Robertson</t>
  </si>
  <si>
    <t>NZ38878</t>
  </si>
  <si>
    <t>60424.783776_x0002_</t>
  </si>
  <si>
    <t>Mark Duncan</t>
  </si>
  <si>
    <t>NZ56828</t>
  </si>
  <si>
    <t>659353.323132_x0002_</t>
  </si>
  <si>
    <t>Anne Bailey</t>
  </si>
  <si>
    <t>NZ50530</t>
  </si>
  <si>
    <t>386551.753632_x0002_</t>
  </si>
  <si>
    <t>Doris James</t>
  </si>
  <si>
    <t>NZ92265</t>
  </si>
  <si>
    <t>469038.875008_x0002_</t>
  </si>
  <si>
    <t>Jonathan Hunter</t>
  </si>
  <si>
    <t>NZ23675</t>
  </si>
  <si>
    <t>47024.477784_x0002_</t>
  </si>
  <si>
    <t>Willie Price</t>
  </si>
  <si>
    <t>NZ67526</t>
  </si>
  <si>
    <t>481590.33_x0002_</t>
  </si>
  <si>
    <t>Rachel Ellis</t>
  </si>
  <si>
    <t>41200.183332_x0002_</t>
  </si>
  <si>
    <t>Timothy Alexander</t>
  </si>
  <si>
    <t>NZ73582</t>
  </si>
  <si>
    <t>113708.648224_x0002_</t>
  </si>
  <si>
    <t>Karen Carr</t>
  </si>
  <si>
    <t>NZ91553</t>
  </si>
  <si>
    <t>434860.50348_x0002_</t>
  </si>
  <si>
    <t>Alan Taylor</t>
  </si>
  <si>
    <t>NZ88950</t>
  </si>
  <si>
    <t>3386869.408065_x0002_</t>
  </si>
  <si>
    <t>Clarence Hart</t>
  </si>
  <si>
    <t>NZ65738</t>
  </si>
  <si>
    <t>254964.46275_x0002_</t>
  </si>
  <si>
    <t>Harry Smith</t>
  </si>
  <si>
    <t>NZ73702</t>
  </si>
  <si>
    <t>188758.850056_x0002_</t>
  </si>
  <si>
    <t>Joseph Adams</t>
  </si>
  <si>
    <t>1579332.66561_x0002_</t>
  </si>
  <si>
    <t>Gary Stanley</t>
  </si>
  <si>
    <t>NZ44607</t>
  </si>
  <si>
    <t>2500209.690624_x0002_</t>
  </si>
  <si>
    <t>NZ33553</t>
  </si>
  <si>
    <t>758957.496_x0002_</t>
  </si>
  <si>
    <t>Bruce White</t>
  </si>
  <si>
    <t>NZ53170</t>
  </si>
  <si>
    <t>66767.019172_x0002_</t>
  </si>
  <si>
    <t>Sarah Ruiz</t>
  </si>
  <si>
    <t>NZ93602</t>
  </si>
  <si>
    <t>107267.607552_x0002_</t>
  </si>
  <si>
    <t>Benjamin James</t>
  </si>
  <si>
    <t>NZ49888</t>
  </si>
  <si>
    <t>945239.659875_x0002_</t>
  </si>
  <si>
    <t>Henry Holmes</t>
  </si>
  <si>
    <t>NZ54797</t>
  </si>
  <si>
    <t>132877.016496_x0002_</t>
  </si>
  <si>
    <t>Timothy Miller</t>
  </si>
  <si>
    <t>NZ17319</t>
  </si>
  <si>
    <t>105060.54845_x0002_</t>
  </si>
  <si>
    <t>James Stone</t>
  </si>
  <si>
    <t>NZ95487</t>
  </si>
  <si>
    <t>1102563.1656_x0002_</t>
  </si>
  <si>
    <t>Andrew Young</t>
  </si>
  <si>
    <t>NZ17854</t>
  </si>
  <si>
    <t>390386.428128_x0002_</t>
  </si>
  <si>
    <t>Antonio Henderson</t>
  </si>
  <si>
    <t>NZ47843</t>
  </si>
  <si>
    <t>396706.9184_x0002_</t>
  </si>
  <si>
    <t>Jeffrey Taylor</t>
  </si>
  <si>
    <t>NZ23199</t>
  </si>
  <si>
    <t>504109.23885_x0002_</t>
  </si>
  <si>
    <t>NZ57420</t>
  </si>
  <si>
    <t>1003245.945552_x0002_</t>
  </si>
  <si>
    <t>Timothy Ortiz</t>
  </si>
  <si>
    <t>163906.23285_x0002_</t>
  </si>
  <si>
    <t>Mark Henry</t>
  </si>
  <si>
    <t>NZ94566</t>
  </si>
  <si>
    <t>802754.77473_x0002_</t>
  </si>
  <si>
    <t>Jonathan Reed</t>
  </si>
  <si>
    <t>NZ82408</t>
  </si>
  <si>
    <t>1035073.835472_x0002_</t>
  </si>
  <si>
    <t>NZ96756</t>
  </si>
  <si>
    <t>684295.048822_x0002_</t>
  </si>
  <si>
    <t>Lawrence Richardson</t>
  </si>
  <si>
    <t>NZ84558</t>
  </si>
  <si>
    <t>238663.827493_x0002_</t>
  </si>
  <si>
    <t>Stephanie Mills</t>
  </si>
  <si>
    <t>NZ59539</t>
  </si>
  <si>
    <t>175002.722_x0002_</t>
  </si>
  <si>
    <t>Terry Watson</t>
  </si>
  <si>
    <t>NZ92195</t>
  </si>
  <si>
    <t>1553374.77984_x0002_</t>
  </si>
  <si>
    <t>James Olson</t>
  </si>
  <si>
    <t>NZ52771</t>
  </si>
  <si>
    <t>197430.382368_x0002_</t>
  </si>
  <si>
    <t>Jason Cunningham</t>
  </si>
  <si>
    <t>NZ27105</t>
  </si>
  <si>
    <t>1070891.8248_x0002_</t>
  </si>
  <si>
    <t>Matthew Wheeler</t>
  </si>
  <si>
    <t>NZ48107</t>
  </si>
  <si>
    <t>1070053.5824_x0002_</t>
  </si>
  <si>
    <t>Carol Warren</t>
  </si>
  <si>
    <t>NZ32633</t>
  </si>
  <si>
    <t>981961.69148_x0002_</t>
  </si>
  <si>
    <t>Ruth Weaver</t>
  </si>
  <si>
    <t>NZ45460</t>
  </si>
  <si>
    <t>1029891.963825_x0002_</t>
  </si>
  <si>
    <t>Larry Gomez</t>
  </si>
  <si>
    <t>NZ99554</t>
  </si>
  <si>
    <t>Matthew Morgan</t>
  </si>
  <si>
    <t>NZ84942</t>
  </si>
  <si>
    <t>27367.8912_x0002_</t>
  </si>
  <si>
    <t>Charles Green</t>
  </si>
  <si>
    <t>NZ30598</t>
  </si>
  <si>
    <t>404394.212352_x0002_</t>
  </si>
  <si>
    <t>Roger Jacobs</t>
  </si>
  <si>
    <t>NZ60265</t>
  </si>
  <si>
    <t>314269.04888_x0002_</t>
  </si>
  <si>
    <t>Nicholas Garcia</t>
  </si>
  <si>
    <t>NZ72436</t>
  </si>
  <si>
    <t>413171.424512_x0002_</t>
  </si>
  <si>
    <t>Cynthia Perkins</t>
  </si>
  <si>
    <t>NZ92018</t>
  </si>
  <si>
    <t>186712.064_x0002_</t>
  </si>
  <si>
    <t>Angela Tucker</t>
  </si>
  <si>
    <t>NZ60028</t>
  </si>
  <si>
    <t>143853.2608_x0002_</t>
  </si>
  <si>
    <t>Jeffrey James</t>
  </si>
  <si>
    <t>NZ74028</t>
  </si>
  <si>
    <t>1508181.389568_x0002_</t>
  </si>
  <si>
    <t>NZ76900</t>
  </si>
  <si>
    <t>302827.012098_x0002_</t>
  </si>
  <si>
    <t>Rebecca Owens</t>
  </si>
  <si>
    <t>NZ69189</t>
  </si>
  <si>
    <t>985148.61104_x0002_</t>
  </si>
  <si>
    <t>Michael Carpenter</t>
  </si>
  <si>
    <t>101161.42008_x0002_</t>
  </si>
  <si>
    <t>Betty Butler</t>
  </si>
  <si>
    <t>NZ17356</t>
  </si>
  <si>
    <t>1651345.592442_x0002_</t>
  </si>
  <si>
    <t>Joshua Riley</t>
  </si>
  <si>
    <t>NZ17508</t>
  </si>
  <si>
    <t>1247794.68555_x0002_</t>
  </si>
  <si>
    <t>Sean Morrison</t>
  </si>
  <si>
    <t>NZ69918</t>
  </si>
  <si>
    <t>294577.4304_x0002_</t>
  </si>
  <si>
    <t>Mary Wright</t>
  </si>
  <si>
    <t>NZ76782</t>
  </si>
  <si>
    <t>609456.529836_x0002_</t>
  </si>
  <si>
    <t>Sarah Rivera</t>
  </si>
  <si>
    <t>139803.124608_x0002_</t>
  </si>
  <si>
    <t>Theresa Mcdonald</t>
  </si>
  <si>
    <t>NZ28733</t>
  </si>
  <si>
    <t>481042.8702_x0002_</t>
  </si>
  <si>
    <t>Sean Robinson</t>
  </si>
  <si>
    <t>NZ58018</t>
  </si>
  <si>
    <t>200786.439744_x0002_</t>
  </si>
  <si>
    <t>Ashley Powell</t>
  </si>
  <si>
    <t>NZ52234</t>
  </si>
  <si>
    <t>2093007.373064_x0002_</t>
  </si>
  <si>
    <t>Ronald Hill</t>
  </si>
  <si>
    <t>NZ46526</t>
  </si>
  <si>
    <t>1503762.64896_x0002_</t>
  </si>
  <si>
    <t>Steven Hall</t>
  </si>
  <si>
    <t>NZ35316</t>
  </si>
  <si>
    <t>570772.506636_x0002_</t>
  </si>
  <si>
    <t>Annie Hayes</t>
  </si>
  <si>
    <t>NZ89530</t>
  </si>
  <si>
    <t>677319.48856_x0002_</t>
  </si>
  <si>
    <t>Mark Harris</t>
  </si>
  <si>
    <t>NZ54677</t>
  </si>
  <si>
    <t>871132.938368_x0002_</t>
  </si>
  <si>
    <t>Mark Garrett</t>
  </si>
  <si>
    <t>NZ40785</t>
  </si>
  <si>
    <t>1230159.329364_x0002_</t>
  </si>
  <si>
    <t>Ruth Reyes</t>
  </si>
  <si>
    <t>NZ42604</t>
  </si>
  <si>
    <t>1298008.526031_x0002_</t>
  </si>
  <si>
    <t>Justin Johnson</t>
  </si>
  <si>
    <t>NZ70565</t>
  </si>
  <si>
    <t>135602.611248_x0002_</t>
  </si>
  <si>
    <t>Peter Martin</t>
  </si>
  <si>
    <t>NZ28746</t>
  </si>
  <si>
    <t>847815.678236_x0002_</t>
  </si>
  <si>
    <t>Anne Collins</t>
  </si>
  <si>
    <t>NZ26568</t>
  </si>
  <si>
    <t>127040.6025_x0002_</t>
  </si>
  <si>
    <t>Mary Berry</t>
  </si>
  <si>
    <t>NZ65923</t>
  </si>
  <si>
    <t>711965.602128_x0002_</t>
  </si>
  <si>
    <t>Jimmy Gordon</t>
  </si>
  <si>
    <t>NZ97608</t>
  </si>
  <si>
    <t>798969.588543_x0002_</t>
  </si>
  <si>
    <t>Charles Long</t>
  </si>
  <si>
    <t>NZ23002</t>
  </si>
  <si>
    <t>357447.809376_x0002_</t>
  </si>
  <si>
    <t>Paul Bell</t>
  </si>
  <si>
    <t>NZ68811</t>
  </si>
  <si>
    <t>147943.13235_x0002_</t>
  </si>
  <si>
    <t>Brenda Miller</t>
  </si>
  <si>
    <t>NZ12601</t>
  </si>
  <si>
    <t>560116.24416_x0002_</t>
  </si>
  <si>
    <t>Gregory Richards</t>
  </si>
  <si>
    <t>564711.398592_x0002_</t>
  </si>
  <si>
    <t>Laura Ellis</t>
  </si>
  <si>
    <t>NZ20812</t>
  </si>
  <si>
    <t>1712205.920943_x0002_</t>
  </si>
  <si>
    <t>Gerald Bowman</t>
  </si>
  <si>
    <t>361645.82944_x0002_</t>
  </si>
  <si>
    <t>Kelly Sanchez</t>
  </si>
  <si>
    <t>NZ65206</t>
  </si>
  <si>
    <t>1655020.060672_x0002_</t>
  </si>
  <si>
    <t>Jason Edwards</t>
  </si>
  <si>
    <t>NZ87656</t>
  </si>
  <si>
    <t>2253058.982972_x0002_</t>
  </si>
  <si>
    <t>Robert Lane</t>
  </si>
  <si>
    <t>NZ14845</t>
  </si>
  <si>
    <t>288545.159476_x0002_</t>
  </si>
  <si>
    <t>Susan Carter</t>
  </si>
  <si>
    <t>NZ28655</t>
  </si>
  <si>
    <t>Ruth Bailey</t>
  </si>
  <si>
    <t>NZ12731</t>
  </si>
  <si>
    <t>141935.637965_x0002_</t>
  </si>
  <si>
    <t>Nancy Mitchell</t>
  </si>
  <si>
    <t>NZ19266</t>
  </si>
  <si>
    <t>1177321.89292_x0002_</t>
  </si>
  <si>
    <t>Julie Cruz</t>
  </si>
  <si>
    <t>NZ76975</t>
  </si>
  <si>
    <t>73467.268_x0002_</t>
  </si>
  <si>
    <t>Anthony Sims</t>
  </si>
  <si>
    <t>NZ80646</t>
  </si>
  <si>
    <t>327401.6904_x0002_</t>
  </si>
  <si>
    <t>Carolyn Wright</t>
  </si>
  <si>
    <t>NZ25359</t>
  </si>
  <si>
    <t>856487.301462_x0002_</t>
  </si>
  <si>
    <t>Judy Myers</t>
  </si>
  <si>
    <t>NZ57637</t>
  </si>
  <si>
    <t>235512.870625_x0002_</t>
  </si>
  <si>
    <t>Jimmy Evans</t>
  </si>
  <si>
    <t>NZ58373</t>
  </si>
  <si>
    <t>974755.484488_x0002_</t>
  </si>
  <si>
    <t>Louis Price</t>
  </si>
  <si>
    <t>NZ96166</t>
  </si>
  <si>
    <t>229870.476_x0002_</t>
  </si>
  <si>
    <t>Wanda Smith</t>
  </si>
  <si>
    <t>NZ60750</t>
  </si>
  <si>
    <t>199933.90683_x0002_</t>
  </si>
  <si>
    <t>Philip Hanson</t>
  </si>
  <si>
    <t>NZ32087</t>
  </si>
  <si>
    <t>787307.446002_x0002_</t>
  </si>
  <si>
    <t>Ruth Freeman</t>
  </si>
  <si>
    <t>NZ76718</t>
  </si>
  <si>
    <t>202898.0044_x0002_</t>
  </si>
  <si>
    <t>Bonnie Simpson</t>
  </si>
  <si>
    <t>NZ22076</t>
  </si>
  <si>
    <t>395367.358906_x0002_</t>
  </si>
  <si>
    <t>Johnny Campbell</t>
  </si>
  <si>
    <t>NZ45962</t>
  </si>
  <si>
    <t>1108827.78795_x0002_</t>
  </si>
  <si>
    <t>Johnny Nelson</t>
  </si>
  <si>
    <t>NZ43916</t>
  </si>
  <si>
    <t>329466.048912_x0002_</t>
  </si>
  <si>
    <t>Paula Spencer</t>
  </si>
  <si>
    <t>NZ44689</t>
  </si>
  <si>
    <t>734785.456328_x0002_</t>
  </si>
  <si>
    <t>Anne Mason</t>
  </si>
  <si>
    <t>NZ19507</t>
  </si>
  <si>
    <t>408574.685679_x0002_</t>
  </si>
  <si>
    <t>Debra Mills</t>
  </si>
  <si>
    <t>NZ37195</t>
  </si>
  <si>
    <t>1255303.356416_x0002_</t>
  </si>
  <si>
    <t>Harry Phillips</t>
  </si>
  <si>
    <t>NZ64863</t>
  </si>
  <si>
    <t>120010.971615_x0002_</t>
  </si>
  <si>
    <t>Harold Ruiz</t>
  </si>
  <si>
    <t>NZ62007</t>
  </si>
  <si>
    <t>446124.607488_x0002_</t>
  </si>
  <si>
    <t>David Rice</t>
  </si>
  <si>
    <t>NZ25698</t>
  </si>
  <si>
    <t>529249.042364_x0002_</t>
  </si>
  <si>
    <t>Jesse Peterson</t>
  </si>
  <si>
    <t>NZ38710</t>
  </si>
  <si>
    <t>720023.6719_x0002_</t>
  </si>
  <si>
    <t>Steve Peterson</t>
  </si>
  <si>
    <t>NZ63706</t>
  </si>
  <si>
    <t>423754.219224_x0002_</t>
  </si>
  <si>
    <t>Richard Gibson</t>
  </si>
  <si>
    <t>NZ25095</t>
  </si>
  <si>
    <t>473402.120625_x0002_</t>
  </si>
  <si>
    <t>Frank Brown</t>
  </si>
  <si>
    <t>NZ87222</t>
  </si>
  <si>
    <t>426063.72_x0002_</t>
  </si>
  <si>
    <t>Jennifer Fields</t>
  </si>
  <si>
    <t>NZ94282</t>
  </si>
  <si>
    <t>103147.2365_x0002_</t>
  </si>
  <si>
    <t>Shawn Wallace</t>
  </si>
  <si>
    <t>NZ52850</t>
  </si>
  <si>
    <t>1008768.999368_x0002_</t>
  </si>
  <si>
    <t>Charles Simmons</t>
  </si>
  <si>
    <t>NZ22152</t>
  </si>
  <si>
    <t>1040645.144539_x0002_</t>
  </si>
  <si>
    <t>Ruth Hamilton</t>
  </si>
  <si>
    <t>NZ94938</t>
  </si>
  <si>
    <t>1563534.99072_x0002_</t>
  </si>
  <si>
    <t>Todd Howell</t>
  </si>
  <si>
    <t>NZ13977</t>
  </si>
  <si>
    <t>1027108.388367_x0002_</t>
  </si>
  <si>
    <t>Irene Cooper</t>
  </si>
  <si>
    <t>106405.888_x0002_</t>
  </si>
  <si>
    <t>NZ21106</t>
  </si>
  <si>
    <t>307202.08896_x0002_</t>
  </si>
  <si>
    <t>Scott Sanders</t>
  </si>
  <si>
    <t>NZ78937</t>
  </si>
  <si>
    <t>85688.9088_x0002_</t>
  </si>
  <si>
    <t>Jeffrey Cook</t>
  </si>
  <si>
    <t>NZ99246</t>
  </si>
  <si>
    <t>104868.502272_x0002_</t>
  </si>
  <si>
    <t>Irene Phillips</t>
  </si>
  <si>
    <t>NZ97635</t>
  </si>
  <si>
    <t>107038.73307_x0002_</t>
  </si>
  <si>
    <t>Christopher Reynolds</t>
  </si>
  <si>
    <t>NZ65604</t>
  </si>
  <si>
    <t>1225648.64565_x0002_</t>
  </si>
  <si>
    <t>Michael Barnes</t>
  </si>
  <si>
    <t>NZ15003</t>
  </si>
  <si>
    <t>433660.464972_x0002_</t>
  </si>
  <si>
    <t>Michelle Stephens</t>
  </si>
  <si>
    <t>NZ91538</t>
  </si>
  <si>
    <t>876584.28006_x0002_</t>
  </si>
  <si>
    <t>Justin Jones</t>
  </si>
  <si>
    <t>NZ90141</t>
  </si>
  <si>
    <t>1568223.216_x0002_</t>
  </si>
  <si>
    <t>John Parker</t>
  </si>
  <si>
    <t>NZ44710</t>
  </si>
  <si>
    <t>260018.701242_x0002_</t>
  </si>
  <si>
    <t>Keith Price</t>
  </si>
  <si>
    <t>NZ84144</t>
  </si>
  <si>
    <t>61042.6224_x0002_</t>
  </si>
  <si>
    <t>Christine Williams</t>
  </si>
  <si>
    <t>NZ47499</t>
  </si>
  <si>
    <t>73608.21_x0002_</t>
  </si>
  <si>
    <t>NZ21028</t>
  </si>
  <si>
    <t>1504666.46808_x0002_</t>
  </si>
  <si>
    <t>Kenneth Garcia</t>
  </si>
  <si>
    <t>NZ32973</t>
  </si>
  <si>
    <t>326853.42712_x0002_</t>
  </si>
  <si>
    <t>Ralph Sanders</t>
  </si>
  <si>
    <t>NZ96247</t>
  </si>
  <si>
    <t>821381.48056_x0002_</t>
  </si>
  <si>
    <t>Denise Campbell</t>
  </si>
  <si>
    <t>NZ42622</t>
  </si>
  <si>
    <t>419094.98496_x0002_</t>
  </si>
  <si>
    <t>Carlos Romero</t>
  </si>
  <si>
    <t>NZ79955</t>
  </si>
  <si>
    <t>691698.963571_x0002_</t>
  </si>
  <si>
    <t>George Price</t>
  </si>
  <si>
    <t>NZ95721</t>
  </si>
  <si>
    <t>336955.030976_x0002_</t>
  </si>
  <si>
    <t>Adam Knight</t>
  </si>
  <si>
    <t>NZ26586</t>
  </si>
  <si>
    <t>1393024.721305_x0002_</t>
  </si>
  <si>
    <t>Ruth Mitchell</t>
  </si>
  <si>
    <t>NZ71806</t>
  </si>
  <si>
    <t>116331.1568_x0002_</t>
  </si>
  <si>
    <t>Diane Montgomery</t>
  </si>
  <si>
    <t>NZ29470</t>
  </si>
  <si>
    <t>1997338.998785_x0002_</t>
  </si>
  <si>
    <t>Thomas Palmer</t>
  </si>
  <si>
    <t>NZ98847</t>
  </si>
  <si>
    <t>1201703.832_x0002_</t>
  </si>
  <si>
    <t>Thomas Russell</t>
  </si>
  <si>
    <t>NZ97656</t>
  </si>
  <si>
    <t>989380.390482_x0002_</t>
  </si>
  <si>
    <t>Henry Wood</t>
  </si>
  <si>
    <t>NZ31177</t>
  </si>
  <si>
    <t>1020976.755712_x0002_</t>
  </si>
  <si>
    <t>Betty Phillips</t>
  </si>
  <si>
    <t>NZ15625</t>
  </si>
  <si>
    <t>215052.594471_x0002_</t>
  </si>
  <si>
    <t>Martha Davis</t>
  </si>
  <si>
    <t>NZ47000</t>
  </si>
  <si>
    <t>936493.671875_x0002_</t>
  </si>
  <si>
    <t>Dennis Hart</t>
  </si>
  <si>
    <t>NZ66918</t>
  </si>
  <si>
    <t>193381.281792_x0002_</t>
  </si>
  <si>
    <t>David Howell</t>
  </si>
  <si>
    <t>NZ42885</t>
  </si>
  <si>
    <t>448280.973_x0002_</t>
  </si>
  <si>
    <t>NZ21206</t>
  </si>
  <si>
    <t>570888.342612_x0002_</t>
  </si>
  <si>
    <t>Benjamin Duncan</t>
  </si>
  <si>
    <t>NZ93386</t>
  </si>
  <si>
    <t>683612.29656_x0002_</t>
  </si>
  <si>
    <t>Russell Hanson</t>
  </si>
  <si>
    <t>NZ72949</t>
  </si>
  <si>
    <t>1424891.083792_x0002_</t>
  </si>
  <si>
    <t>Willie Kennedy</t>
  </si>
  <si>
    <t>NZ76617</t>
  </si>
  <si>
    <t>NZ45470</t>
  </si>
  <si>
    <t>41509.990458_x0002_</t>
  </si>
  <si>
    <t>Donna Reid</t>
  </si>
  <si>
    <t>NZ27653</t>
  </si>
  <si>
    <t>289365.4016_x0002_</t>
  </si>
  <si>
    <t>Phillip Green</t>
  </si>
  <si>
    <t>NZ53168</t>
  </si>
  <si>
    <t>358461.909036_x0002_</t>
  </si>
  <si>
    <t>Lawrence Powell</t>
  </si>
  <si>
    <t>NZ22142</t>
  </si>
  <si>
    <t>169348.06824_x0002_</t>
  </si>
  <si>
    <t>Philip Martin</t>
  </si>
  <si>
    <t>NZ13072</t>
  </si>
  <si>
    <t>1523757.92022_x0002_</t>
  </si>
  <si>
    <t>Bruce Romero</t>
  </si>
  <si>
    <t>NZ20608</t>
  </si>
  <si>
    <t>611852.16708_x0002_</t>
  </si>
  <si>
    <t>Lawrence Gibson</t>
  </si>
  <si>
    <t>NZ13347</t>
  </si>
  <si>
    <t>191303.258688_x0002_</t>
  </si>
  <si>
    <t>Timothy Moore</t>
  </si>
  <si>
    <t>NZ20631</t>
  </si>
  <si>
    <t>116494.449632_x0002_</t>
  </si>
  <si>
    <t>Roger Hunter</t>
  </si>
  <si>
    <t>NZ86081</t>
  </si>
  <si>
    <t>502389.903644_x0002_</t>
  </si>
  <si>
    <t>Earl Richardson</t>
  </si>
  <si>
    <t>NZ95612</t>
  </si>
  <si>
    <t>370594.474384_x0002_</t>
  </si>
  <si>
    <t>Ronald Walker</t>
  </si>
  <si>
    <t>NZ55583</t>
  </si>
  <si>
    <t>222884.561088_x0002_</t>
  </si>
  <si>
    <t>Lori Marshall</t>
  </si>
  <si>
    <t>NZ17897</t>
  </si>
  <si>
    <t>421426.091712_x0002_</t>
  </si>
  <si>
    <t>Carolyn Black</t>
  </si>
  <si>
    <t>NZ24232</t>
  </si>
  <si>
    <t>1448756.022942_x0002_</t>
  </si>
  <si>
    <t>Adam Reyes</t>
  </si>
  <si>
    <t>NZ93494</t>
  </si>
  <si>
    <t>168183.13095_x0002_</t>
  </si>
  <si>
    <t>Roy Martinez</t>
  </si>
  <si>
    <t>NZ81606</t>
  </si>
  <si>
    <t>77377.4085_x0002_</t>
  </si>
  <si>
    <t>Rebecca Burke</t>
  </si>
  <si>
    <t>NZ36864</t>
  </si>
  <si>
    <t>1118146.5284_x0002_</t>
  </si>
  <si>
    <t>Bruce Banks</t>
  </si>
  <si>
    <t>NZ87020</t>
  </si>
  <si>
    <t>25861.372875_x0002_</t>
  </si>
  <si>
    <t>Brenda Wright</t>
  </si>
  <si>
    <t>NZ29396</t>
  </si>
  <si>
    <t>95070.794_x0002_</t>
  </si>
  <si>
    <t>Lillian Carroll</t>
  </si>
  <si>
    <t>NZ59444</t>
  </si>
  <si>
    <t>994183.247176_x0002_</t>
  </si>
  <si>
    <t>Todd Campbell</t>
  </si>
  <si>
    <t>NZ46331</t>
  </si>
  <si>
    <t>976917.76_x0002_</t>
  </si>
  <si>
    <t>NZ23827</t>
  </si>
  <si>
    <t>934525.894016_x0002_</t>
  </si>
  <si>
    <t>Evelyn Taylor</t>
  </si>
  <si>
    <t>NZ18163</t>
  </si>
  <si>
    <t>437316.134976_x0002_</t>
  </si>
  <si>
    <t>Justin Dean</t>
  </si>
  <si>
    <t>NZ14715</t>
  </si>
  <si>
    <t>678567.869952_x0002_</t>
  </si>
  <si>
    <t>Jonathan Riley</t>
  </si>
  <si>
    <t>NZ24341</t>
  </si>
  <si>
    <t>958002.587613_x0002_</t>
  </si>
  <si>
    <t>Kenneth Riley</t>
  </si>
  <si>
    <t>NZ97044</t>
  </si>
  <si>
    <t>1024647.731919_x0002_</t>
  </si>
  <si>
    <t>NZ52005</t>
  </si>
  <si>
    <t>127045.875988_x0002_</t>
  </si>
  <si>
    <t>Brandon Tucker</t>
  </si>
  <si>
    <t>NZ28479</t>
  </si>
  <si>
    <t>87378.65928_x0002_</t>
  </si>
  <si>
    <t>Jack Lewis</t>
  </si>
  <si>
    <t>NZ70396</t>
  </si>
  <si>
    <t>390050.10135_x0002_</t>
  </si>
  <si>
    <t>Catherine Bryant</t>
  </si>
  <si>
    <t>NZ78244</t>
  </si>
  <si>
    <t>244609.519232_x0002_</t>
  </si>
  <si>
    <t>Michael Martin</t>
  </si>
  <si>
    <t>NZ96395</t>
  </si>
  <si>
    <t>342667.572975_x0002_</t>
  </si>
  <si>
    <t>Frances Harrison</t>
  </si>
  <si>
    <t>NZ97456</t>
  </si>
  <si>
    <t>1089957.0276_x0002_</t>
  </si>
  <si>
    <t>Earl Hall</t>
  </si>
  <si>
    <t>NZ38321</t>
  </si>
  <si>
    <t>669180.329879_x0002_</t>
  </si>
  <si>
    <t>Adam Gonzalez</t>
  </si>
  <si>
    <t>NZ75882</t>
  </si>
  <si>
    <t>818115.3792_x0002_</t>
  </si>
  <si>
    <t>Juan Garcia</t>
  </si>
  <si>
    <t>NZ89674</t>
  </si>
  <si>
    <t>244910.008512_x0002_</t>
  </si>
  <si>
    <t>Kevin Walker</t>
  </si>
  <si>
    <t>NZ90377</t>
  </si>
  <si>
    <t>2438133.21_x0002_</t>
  </si>
  <si>
    <t>Russell Coleman</t>
  </si>
  <si>
    <t>NZ59637</t>
  </si>
  <si>
    <t>694986.093732_x0002_</t>
  </si>
  <si>
    <t>Matthew Ellis</t>
  </si>
  <si>
    <t>NZ60221</t>
  </si>
  <si>
    <t>774143.808172_x0002_</t>
  </si>
  <si>
    <t>Juan Hughes</t>
  </si>
  <si>
    <t>NZ73272</t>
  </si>
  <si>
    <t>280502.976792_x0002_</t>
  </si>
  <si>
    <t>Walter Jenkins</t>
  </si>
  <si>
    <t>NZ86710</t>
  </si>
  <si>
    <t>584228.50896_x0002_</t>
  </si>
  <si>
    <t>Bobby Warren</t>
  </si>
  <si>
    <t>NZ22902</t>
  </si>
  <si>
    <t>455937.820375_x0002_</t>
  </si>
  <si>
    <t>Jose Evans</t>
  </si>
  <si>
    <t>NZ45041</t>
  </si>
  <si>
    <t>1901203.153092_x0002_</t>
  </si>
  <si>
    <t>Gerald Richardson</t>
  </si>
  <si>
    <t>NZ99691</t>
  </si>
  <si>
    <t>523535.696484_x0002_</t>
  </si>
  <si>
    <t>Kathryn Hill</t>
  </si>
  <si>
    <t>NZ20725</t>
  </si>
  <si>
    <t>167595.375024_x0002_</t>
  </si>
  <si>
    <t>Linda Butler</t>
  </si>
  <si>
    <t>NZ19666</t>
  </si>
  <si>
    <t>476404.092_x0002_</t>
  </si>
  <si>
    <t>Robin Myers</t>
  </si>
  <si>
    <t>NZ78584</t>
  </si>
  <si>
    <t>178785.095805_x0002_</t>
  </si>
  <si>
    <t>Sean Hernandez</t>
  </si>
  <si>
    <t>NZ94927</t>
  </si>
  <si>
    <t>687309.2352_x0002_</t>
  </si>
  <si>
    <t>Tina Alexander</t>
  </si>
  <si>
    <t>NZ99025</t>
  </si>
  <si>
    <t>32563.9314_x0002_</t>
  </si>
  <si>
    <t>Amy Williams</t>
  </si>
  <si>
    <t>NZ88721</t>
  </si>
  <si>
    <t>239453.66016_x0002_</t>
  </si>
  <si>
    <t>David Harris</t>
  </si>
  <si>
    <t>NZ98387</t>
  </si>
  <si>
    <t>1112280.662016_x0002_</t>
  </si>
  <si>
    <t>Raymond Austin</t>
  </si>
  <si>
    <t>NZ14605</t>
  </si>
  <si>
    <t>1205689.49591_x0002_</t>
  </si>
  <si>
    <t>Helen Patterson</t>
  </si>
  <si>
    <t>NZ49172</t>
  </si>
  <si>
    <t>991525.199808_x0002_</t>
  </si>
  <si>
    <t>Justin Ferguson</t>
  </si>
  <si>
    <t>NZ51348</t>
  </si>
  <si>
    <t>1719422.74845_x0002_</t>
  </si>
  <si>
    <t>Timothy Scott</t>
  </si>
  <si>
    <t>NZ86832</t>
  </si>
  <si>
    <t>284911.57915_x0002_</t>
  </si>
  <si>
    <t>Wanda Henderson</t>
  </si>
  <si>
    <t>NZ19011</t>
  </si>
  <si>
    <t>531230.57_x0002_</t>
  </si>
  <si>
    <t>Ann Hernandez</t>
  </si>
  <si>
    <t>NZ70507</t>
  </si>
  <si>
    <t>70177.954868_x0002_</t>
  </si>
  <si>
    <t>Michelle Jenkins</t>
  </si>
  <si>
    <t>NZ15178</t>
  </si>
  <si>
    <t>1457194.61376_x0002_</t>
  </si>
  <si>
    <t>Ronald Burns</t>
  </si>
  <si>
    <t>NZ64098</t>
  </si>
  <si>
    <t>Andrew Hudson</t>
  </si>
  <si>
    <t>NZ22846</t>
  </si>
  <si>
    <t>112112.53584_x0002_</t>
  </si>
  <si>
    <t>Nicholas Larson</t>
  </si>
  <si>
    <t>NZ94102</t>
  </si>
  <si>
    <t>729015.7264_x0002_</t>
  </si>
  <si>
    <t>Louis Weaver</t>
  </si>
  <si>
    <t>NZ57827</t>
  </si>
  <si>
    <t>955530.72_x0002_</t>
  </si>
  <si>
    <t>Tina Young</t>
  </si>
  <si>
    <t>NZ76668</t>
  </si>
  <si>
    <t>129367.967544_x0002_</t>
  </si>
  <si>
    <t>Maria Gonzales</t>
  </si>
  <si>
    <t>NZ91691</t>
  </si>
  <si>
    <t>136148.509976_x0002_</t>
  </si>
  <si>
    <t>NZ97134</t>
  </si>
  <si>
    <t>2059977.75192_x0002_</t>
  </si>
  <si>
    <t>Chris Patterson</t>
  </si>
  <si>
    <t>NZ43700</t>
  </si>
  <si>
    <t>443300.088173_x0002_</t>
  </si>
  <si>
    <t>Robert Peters</t>
  </si>
  <si>
    <t>NZ58634</t>
  </si>
  <si>
    <t>1021773.491712_x0002_</t>
  </si>
  <si>
    <t>Ralph Henderson</t>
  </si>
  <si>
    <t>NZ39108</t>
  </si>
  <si>
    <t>921518.1162_x0002_</t>
  </si>
  <si>
    <t>Bruce Lopez</t>
  </si>
  <si>
    <t>NZ54803</t>
  </si>
  <si>
    <t>870565.340736_x0002_</t>
  </si>
  <si>
    <t>Rose Sullivan</t>
  </si>
  <si>
    <t>NZ29763</t>
  </si>
  <si>
    <t>232227.41078_x0002_</t>
  </si>
  <si>
    <t>Carolyn Peterson</t>
  </si>
  <si>
    <t>NZ56484</t>
  </si>
  <si>
    <t>649525.865404_x0002_</t>
  </si>
  <si>
    <t>Brandon Martin</t>
  </si>
  <si>
    <t>NZ13395</t>
  </si>
  <si>
    <t>1067459.0355_x0002_</t>
  </si>
  <si>
    <t>Shawn Rodriguez</t>
  </si>
  <si>
    <t>NZ98087</t>
  </si>
  <si>
    <t>94039.3571_x0002_</t>
  </si>
  <si>
    <t>James Fuller</t>
  </si>
  <si>
    <t>NZ66976</t>
  </si>
  <si>
    <t>636611.625_x0002_</t>
  </si>
  <si>
    <t>Gregory Torres</t>
  </si>
  <si>
    <t>NZ77252</t>
  </si>
  <si>
    <t>346514.6628_x0002_</t>
  </si>
  <si>
    <t>Mary Arnold</t>
  </si>
  <si>
    <t>NZ26679</t>
  </si>
  <si>
    <t>147575.129184_x0002_</t>
  </si>
  <si>
    <t>Norma Austin</t>
  </si>
  <si>
    <t>97134.3048_x0002_</t>
  </si>
  <si>
    <t>Frances Cox</t>
  </si>
  <si>
    <t>NZ37820</t>
  </si>
  <si>
    <t>483785.82_x0002_</t>
  </si>
  <si>
    <t>Jessica Austin</t>
  </si>
  <si>
    <t>NZ30232</t>
  </si>
  <si>
    <t>54702.285012_x0002_</t>
  </si>
  <si>
    <t>Kathy Murphy</t>
  </si>
  <si>
    <t>NZ31787</t>
  </si>
  <si>
    <t>343016.513676_x0002_</t>
  </si>
  <si>
    <t>Andrew Lawrence</t>
  </si>
  <si>
    <t>NZ91520</t>
  </si>
  <si>
    <t>3000645.915505_x0002_</t>
  </si>
  <si>
    <t>Billy Wagner</t>
  </si>
  <si>
    <t>NZ23071</t>
  </si>
  <si>
    <t>917482.585312_x0002_</t>
  </si>
  <si>
    <t>Diane Davis</t>
  </si>
  <si>
    <t>NZ76060</t>
  </si>
  <si>
    <t>204193.221312_x0002_</t>
  </si>
  <si>
    <t>Antonio Ray</t>
  </si>
  <si>
    <t>NZ67659</t>
  </si>
  <si>
    <t>221793.114724_x0002_</t>
  </si>
  <si>
    <t>Roger Myers</t>
  </si>
  <si>
    <t>NZ79637</t>
  </si>
  <si>
    <t>447626.9056_x0002_</t>
  </si>
  <si>
    <t>Jeffrey Hernandez</t>
  </si>
  <si>
    <t>NZ59154</t>
  </si>
  <si>
    <t>154216.53576_x0002_</t>
  </si>
  <si>
    <t>Diana Smith</t>
  </si>
  <si>
    <t>NZ47408</t>
  </si>
  <si>
    <t>32106.068685_x0002_</t>
  </si>
  <si>
    <t>Joe Porter</t>
  </si>
  <si>
    <t>NZ37142</t>
  </si>
  <si>
    <t>858197.397186_x0002_</t>
  </si>
  <si>
    <t>Patrick Ruiz</t>
  </si>
  <si>
    <t>NZ23130</t>
  </si>
  <si>
    <t>970917.691392_x0002_</t>
  </si>
  <si>
    <t>Chris Greene</t>
  </si>
  <si>
    <t>NZ93832</t>
  </si>
  <si>
    <t>1312296.504434_x0002_</t>
  </si>
  <si>
    <t>Bruce Washington</t>
  </si>
  <si>
    <t>NZ88113</t>
  </si>
  <si>
    <t>William Ryan</t>
  </si>
  <si>
    <t>NZ15721</t>
  </si>
  <si>
    <t>137624.612294_x0002_</t>
  </si>
  <si>
    <t>Nancy Long</t>
  </si>
  <si>
    <t>NZ24293</t>
  </si>
  <si>
    <t>1435680.23976_x0002_</t>
  </si>
  <si>
    <t>Carl Robinson</t>
  </si>
  <si>
    <t>NZ56469</t>
  </si>
  <si>
    <t>223771.211712_x0002_</t>
  </si>
  <si>
    <t>Rose Myers</t>
  </si>
  <si>
    <t>NZ85041</t>
  </si>
  <si>
    <t>288457.576304_x0002_</t>
  </si>
  <si>
    <t>Jack Meyer</t>
  </si>
  <si>
    <t>NZ93701</t>
  </si>
  <si>
    <t>413227.379628_x0002_</t>
  </si>
  <si>
    <t>Bobby Gutierrez</t>
  </si>
  <si>
    <t>NZ73558</t>
  </si>
  <si>
    <t>120211.371_x0002_</t>
  </si>
  <si>
    <t>Mary Burns</t>
  </si>
  <si>
    <t>382718.686848_x0002_</t>
  </si>
  <si>
    <t>Betty Bennett</t>
  </si>
  <si>
    <t>NZ30253</t>
  </si>
  <si>
    <t>1013124.647988_x0002_</t>
  </si>
  <si>
    <t>Kenneth Alvarez</t>
  </si>
  <si>
    <t>NZ63518</t>
  </si>
  <si>
    <t>585623.39528_x0002_</t>
  </si>
  <si>
    <t>Betty Harris</t>
  </si>
  <si>
    <t>NZ83050</t>
  </si>
  <si>
    <t>98876.791573_x0002_</t>
  </si>
  <si>
    <t>Nancy Castillo</t>
  </si>
  <si>
    <t>NZ78031</t>
  </si>
  <si>
    <t>704059.5661_x0002_</t>
  </si>
  <si>
    <t>Phillip Snyder</t>
  </si>
  <si>
    <t>NZ26234</t>
  </si>
  <si>
    <t>1292689.042368_x0002_</t>
  </si>
  <si>
    <t>Jesse Riley</t>
  </si>
  <si>
    <t>NZ49841</t>
  </si>
  <si>
    <t>1917355.410702_x0002_</t>
  </si>
  <si>
    <t>Aaron George</t>
  </si>
  <si>
    <t>NZ98869</t>
  </si>
  <si>
    <t>465096.92832_x0002_</t>
  </si>
  <si>
    <t>Ryan Sanchez</t>
  </si>
  <si>
    <t>NZ61440</t>
  </si>
  <si>
    <t>1800941.064_x0002_</t>
  </si>
  <si>
    <t>Shawn Robertson</t>
  </si>
  <si>
    <t>NZ88027</t>
  </si>
  <si>
    <t>610078.86247_x0002_</t>
  </si>
  <si>
    <t>Arthur Bishop</t>
  </si>
  <si>
    <t>NZ40705</t>
  </si>
  <si>
    <t>2604860.923104_x0002_</t>
  </si>
  <si>
    <t>Stephen Washington</t>
  </si>
  <si>
    <t>NZ33607</t>
  </si>
  <si>
    <t>1628718.419976_x0002_</t>
  </si>
  <si>
    <t>Bobby Bradley</t>
  </si>
  <si>
    <t>NZ56074</t>
  </si>
  <si>
    <t>385630.11415_x0002_</t>
  </si>
  <si>
    <t>Paul Hall</t>
  </si>
  <si>
    <t>NZ51034</t>
  </si>
  <si>
    <t>969928.76904_x0002_</t>
  </si>
  <si>
    <t>Ashley Franklin</t>
  </si>
  <si>
    <t>NZ57710</t>
  </si>
  <si>
    <t>1200953.26131_x0002_</t>
  </si>
  <si>
    <t>Gary Lopez</t>
  </si>
  <si>
    <t>NZ51772</t>
  </si>
  <si>
    <t>306455.3712_x0002_</t>
  </si>
  <si>
    <t>Tina Tucker</t>
  </si>
  <si>
    <t>NZ45957</t>
  </si>
  <si>
    <t>24720.14376_x0002_</t>
  </si>
  <si>
    <t>Janet Martinez</t>
  </si>
  <si>
    <t>NZ90745</t>
  </si>
  <si>
    <t>2735303.72661_x0002_</t>
  </si>
  <si>
    <t>NZ63878</t>
  </si>
  <si>
    <t>592813.19876_x0002_</t>
  </si>
  <si>
    <t>Ryan Long</t>
  </si>
  <si>
    <t>NZ18267</t>
  </si>
  <si>
    <t>2034622.233_x0002_</t>
  </si>
  <si>
    <t>Roger Parker</t>
  </si>
  <si>
    <t>NZ13792</t>
  </si>
  <si>
    <t>126741.668888_x0002_</t>
  </si>
  <si>
    <t>Walter Jones</t>
  </si>
  <si>
    <t>NZ67613</t>
  </si>
  <si>
    <t>71222.105112_x0002_</t>
  </si>
  <si>
    <t>Samuel Johnston</t>
  </si>
  <si>
    <t>NZ29266</t>
  </si>
  <si>
    <t>223021.794072_x0002_</t>
  </si>
  <si>
    <t>Bobby Ryan</t>
  </si>
  <si>
    <t>NZ18649</t>
  </si>
  <si>
    <t>609009.519888_x0002_</t>
  </si>
  <si>
    <t>Stephen Stewart</t>
  </si>
  <si>
    <t>251158.7466_x0002_</t>
  </si>
  <si>
    <t>David Miller</t>
  </si>
  <si>
    <t>NZ52559</t>
  </si>
  <si>
    <t>348082.7328_x0002_</t>
  </si>
  <si>
    <t>Shawn Austin</t>
  </si>
  <si>
    <t>NZ67097</t>
  </si>
  <si>
    <t>150704.233776_x0002_</t>
  </si>
  <si>
    <t>NZ25976</t>
  </si>
  <si>
    <t>149993.139912_x0002_</t>
  </si>
  <si>
    <t>Susan Hawkins</t>
  </si>
  <si>
    <t>NZ58661</t>
  </si>
  <si>
    <t>581539.7484_x0002_</t>
  </si>
  <si>
    <t>Paul Wallace</t>
  </si>
  <si>
    <t>NZ66283</t>
  </si>
  <si>
    <t>399326.740416_x0002_</t>
  </si>
  <si>
    <t>Albert Woods</t>
  </si>
  <si>
    <t>NZ81554</t>
  </si>
  <si>
    <t>281809.653888_x0002_</t>
  </si>
  <si>
    <t>NZ79115</t>
  </si>
  <si>
    <t>1059118.668447_x0002_</t>
  </si>
  <si>
    <t>Joshua Gibson</t>
  </si>
  <si>
    <t>NZ37582</t>
  </si>
  <si>
    <t>39648.524949_x0002_</t>
  </si>
  <si>
    <t>Carl Lewis</t>
  </si>
  <si>
    <t>NZ98220</t>
  </si>
  <si>
    <t>300310.90551_x0002_</t>
  </si>
  <si>
    <t>Arthur Sullivan</t>
  </si>
  <si>
    <t>NZ73319</t>
  </si>
  <si>
    <t>1033401.593412_x0002_</t>
  </si>
  <si>
    <t>Stephen Murray</t>
  </si>
  <si>
    <t>NZ60228</t>
  </si>
  <si>
    <t>26915.600472_x0002_</t>
  </si>
  <si>
    <t>Philip Little</t>
  </si>
  <si>
    <t>NZ78049</t>
  </si>
  <si>
    <t>620849.967672_x0002_</t>
  </si>
  <si>
    <t>Jane Price</t>
  </si>
  <si>
    <t>227737.078128_x0002_</t>
  </si>
  <si>
    <t>Marilyn Stewart</t>
  </si>
  <si>
    <t>NZ24996</t>
  </si>
  <si>
    <t>187826.402988_x0002_</t>
  </si>
  <si>
    <t>Timothy Stanley</t>
  </si>
  <si>
    <t>NZ74622</t>
  </si>
  <si>
    <t>284516.149671_x0002_</t>
  </si>
  <si>
    <t>Louise Day</t>
  </si>
  <si>
    <t>NZ95448</t>
  </si>
  <si>
    <t>246783.2832_x0002_</t>
  </si>
  <si>
    <t>Juan Kelley</t>
  </si>
  <si>
    <t>NZ91194</t>
  </si>
  <si>
    <t>93106.147568_x0002_</t>
  </si>
  <si>
    <t>Heather Myers</t>
  </si>
  <si>
    <t>NZ68480</t>
  </si>
  <si>
    <t>118416.322816_x0002_</t>
  </si>
  <si>
    <t>Judith Greene</t>
  </si>
  <si>
    <t>35563.31163_x0002_</t>
  </si>
  <si>
    <t>Catherine Jackson</t>
  </si>
  <si>
    <t>NZ52499</t>
  </si>
  <si>
    <t>628718.2986_x0002_</t>
  </si>
  <si>
    <t>Carol Stanley</t>
  </si>
  <si>
    <t>NZ38924</t>
  </si>
  <si>
    <t>292495.851576_x0002_</t>
  </si>
  <si>
    <t>Stephen Murphy</t>
  </si>
  <si>
    <t>NZ60722</t>
  </si>
  <si>
    <t>917669.163136_x0002_</t>
  </si>
  <si>
    <t>Samuel Peterson</t>
  </si>
  <si>
    <t>NZ13248</t>
  </si>
  <si>
    <t>1658877.637824_x0002_</t>
  </si>
  <si>
    <t>Jerry Frazier</t>
  </si>
  <si>
    <t>NZ84055</t>
  </si>
  <si>
    <t>517758.2208_x0002_</t>
  </si>
  <si>
    <t>Ralph Young</t>
  </si>
  <si>
    <t>NZ63160</t>
  </si>
  <si>
    <t>532843.85115_x0002_</t>
  </si>
  <si>
    <t>Roger Ferguson</t>
  </si>
  <si>
    <t>NZ52133</t>
  </si>
  <si>
    <t>455654.832767926_x0002_</t>
  </si>
  <si>
    <t>EDOSA OSCA</t>
  </si>
  <si>
    <t>NZ95108</t>
  </si>
  <si>
    <t>772856.985723571_x0002_</t>
  </si>
  <si>
    <t>OLAYINKA A</t>
  </si>
  <si>
    <t>NZ99269</t>
  </si>
  <si>
    <t>745845.739505384_x0002_</t>
  </si>
  <si>
    <t>AYOTUNDE S</t>
  </si>
  <si>
    <t>NZ35099</t>
  </si>
  <si>
    <t>516853.239860204_x0002_</t>
  </si>
  <si>
    <t xml:space="preserve">KIENTIMI  </t>
  </si>
  <si>
    <t>NZ72025</t>
  </si>
  <si>
    <t>557613.156096761_x0002_</t>
  </si>
  <si>
    <t>GBENGA OLA</t>
  </si>
  <si>
    <t>NZ79052</t>
  </si>
  <si>
    <t>717894.242792011_x0002_</t>
  </si>
  <si>
    <t>VICTOR OLU</t>
  </si>
  <si>
    <t>NZ15145</t>
  </si>
  <si>
    <t>539798.339798967_x0002_</t>
  </si>
  <si>
    <t>ISAAC  EFU</t>
  </si>
  <si>
    <t>NZ13296</t>
  </si>
  <si>
    <t>947121.274840133_x0002_</t>
  </si>
  <si>
    <t>TOLULOPE A</t>
  </si>
  <si>
    <t>NZ88703</t>
  </si>
  <si>
    <t>88</t>
  </si>
  <si>
    <t>868111.547610097_x0002_</t>
  </si>
  <si>
    <t>EDNNA INTE</t>
  </si>
  <si>
    <t>NZ70196</t>
  </si>
  <si>
    <t>53289.887414856_x0002_</t>
  </si>
  <si>
    <t>PROMISE  C</t>
  </si>
  <si>
    <t>NZ28522</t>
  </si>
  <si>
    <t>319052.357416787_x0002_</t>
  </si>
  <si>
    <t>KPONA LEGB</t>
  </si>
  <si>
    <t>NZ73301</t>
  </si>
  <si>
    <t>633522.630112929_x0002_</t>
  </si>
  <si>
    <t>AIRE  MICH</t>
  </si>
  <si>
    <t>NZ16977</t>
  </si>
  <si>
    <t>761403.277228569_x0002_</t>
  </si>
  <si>
    <t>CHIJIOKE P</t>
  </si>
  <si>
    <t>NZ79851</t>
  </si>
  <si>
    <t>773273.393453667_x0002_</t>
  </si>
  <si>
    <t>ADEDAYO AD</t>
  </si>
  <si>
    <t>NZ94129</t>
  </si>
  <si>
    <t>853812.496932338_x0002_</t>
  </si>
  <si>
    <t>HALIMAT TO</t>
  </si>
  <si>
    <t>NZ96915</t>
  </si>
  <si>
    <t>499900.050930347_x0002_</t>
  </si>
  <si>
    <t>EMMANUEL .</t>
  </si>
  <si>
    <t>NZ49516</t>
  </si>
  <si>
    <t>483614.49834187_x0002_</t>
  </si>
  <si>
    <t>PRINCE IFE</t>
  </si>
  <si>
    <t>NZ44237</t>
  </si>
  <si>
    <t>758526.638825952_x0002_</t>
  </si>
  <si>
    <t>NWORJI JOH</t>
  </si>
  <si>
    <t>NZ75746</t>
  </si>
  <si>
    <t>384041.121989427_x0002_</t>
  </si>
  <si>
    <t>MARTINS  B</t>
  </si>
  <si>
    <t>NZ97042</t>
  </si>
  <si>
    <t>828094.075249334_x0002_</t>
  </si>
  <si>
    <t>SAHEED OLA</t>
  </si>
  <si>
    <t>NZ21229</t>
  </si>
  <si>
    <t>776868.441056101_x0002_</t>
  </si>
  <si>
    <t>JOSEPH  JA</t>
  </si>
  <si>
    <t>NZ26777</t>
  </si>
  <si>
    <t>623909.290507821_x0002_</t>
  </si>
  <si>
    <t>PROSPER TO</t>
  </si>
  <si>
    <t>NZ39399</t>
  </si>
  <si>
    <t>921185.86964103_x0002_</t>
  </si>
  <si>
    <t>IMMANUEL N</t>
  </si>
  <si>
    <t>NZ31161</t>
  </si>
  <si>
    <t>968587.12173755_x0002_</t>
  </si>
  <si>
    <t>Mustopha o</t>
  </si>
  <si>
    <t>NZ55955</t>
  </si>
  <si>
    <t>74749.5714440063_x0002_</t>
  </si>
  <si>
    <t>JOHN CHUKW</t>
  </si>
  <si>
    <t>NZ41655</t>
  </si>
  <si>
    <t>572032.87794152_x0002_</t>
  </si>
  <si>
    <t>FRANKLIN C</t>
  </si>
  <si>
    <t>NZ20167</t>
  </si>
  <si>
    <t>73107.4561090251_x0002_</t>
  </si>
  <si>
    <t xml:space="preserve">SAA-AONDO </t>
  </si>
  <si>
    <t>NZ57474</t>
  </si>
  <si>
    <t>296104.036228774_x0002_</t>
  </si>
  <si>
    <t>OMOLOGE JE</t>
  </si>
  <si>
    <t>NZ23817</t>
  </si>
  <si>
    <t>591721.321290597_x0002_</t>
  </si>
  <si>
    <t>MOHAMMED A</t>
  </si>
  <si>
    <t>NZ32579</t>
  </si>
  <si>
    <t>213426.368641601_x0002_</t>
  </si>
  <si>
    <t>EMMANUEL I</t>
  </si>
  <si>
    <t>NZ26451</t>
  </si>
  <si>
    <t>813793.201700052_x0002_</t>
  </si>
  <si>
    <t>MOSES  OJI</t>
  </si>
  <si>
    <t>NZ62770</t>
  </si>
  <si>
    <t>693032.680354661_x0002_</t>
  </si>
  <si>
    <t>TOSIN DANI</t>
  </si>
  <si>
    <t>NZ54288</t>
  </si>
  <si>
    <t>422389.506140287_x0002_</t>
  </si>
  <si>
    <t>LEKAN BADE</t>
  </si>
  <si>
    <t>NZ18657</t>
  </si>
  <si>
    <t>804974.99254333_x0002_</t>
  </si>
  <si>
    <t>FOM BOT MA</t>
  </si>
  <si>
    <t>NZ35208</t>
  </si>
  <si>
    <t>466850.918570429_x0002_</t>
  </si>
  <si>
    <t>USMAN  GAM</t>
  </si>
  <si>
    <t>NZ91832</t>
  </si>
  <si>
    <t>933509.274387591_x0002_</t>
  </si>
  <si>
    <t>FREEDOM  A</t>
  </si>
  <si>
    <t>NZ66871</t>
  </si>
  <si>
    <t>764031.082910488_x0002_</t>
  </si>
  <si>
    <t>YINA TERSU</t>
  </si>
  <si>
    <t>NZ14559</t>
  </si>
  <si>
    <t>834678.017419784_x0002_</t>
  </si>
  <si>
    <t>FRANKLY AU</t>
  </si>
  <si>
    <t>NZ47299</t>
  </si>
  <si>
    <t>317498.141521095_x0002_</t>
  </si>
  <si>
    <t>DANIEL IDO</t>
  </si>
  <si>
    <t>NZ51577</t>
  </si>
  <si>
    <t>502154.064095297_x0002_</t>
  </si>
  <si>
    <t>CHUKWUEBUK</t>
  </si>
  <si>
    <t>NZ34987</t>
  </si>
  <si>
    <t>675231.012363066_x0002_</t>
  </si>
  <si>
    <t>IFEANYI JA</t>
  </si>
  <si>
    <t>NZ91994</t>
  </si>
  <si>
    <t>251356.254723382_x0002_</t>
  </si>
  <si>
    <t>ADEJIYAN S</t>
  </si>
  <si>
    <t>NZ36562</t>
  </si>
  <si>
    <t>102677.76603885_x0002_</t>
  </si>
  <si>
    <t>HAFEEZ OSH</t>
  </si>
  <si>
    <t>NZ61034</t>
  </si>
  <si>
    <t>950404.401729233_x0002_</t>
  </si>
  <si>
    <t>HASSAN SHE</t>
  </si>
  <si>
    <t>NZ93171</t>
  </si>
  <si>
    <t>820166.868828975_x0002_</t>
  </si>
  <si>
    <t>ANTHONY  O</t>
  </si>
  <si>
    <t>879406.477581772_x0002_</t>
  </si>
  <si>
    <t>UDOUSORO I</t>
  </si>
  <si>
    <t>NZ25512</t>
  </si>
  <si>
    <t>712363.394064363_x0002_</t>
  </si>
  <si>
    <t>GIFT LEO J</t>
  </si>
  <si>
    <t>NZ80594</t>
  </si>
  <si>
    <t>80334.9121834805_x0002_</t>
  </si>
  <si>
    <t>BENJAMIN J</t>
  </si>
  <si>
    <t>NZ76682</t>
  </si>
  <si>
    <t>977166.184492709_x0002_</t>
  </si>
  <si>
    <t>EKEFRE BAR</t>
  </si>
  <si>
    <t>NZ57973</t>
  </si>
  <si>
    <t>314739.716259645_x0002_</t>
  </si>
  <si>
    <t>TOBILOBA J</t>
  </si>
  <si>
    <t>NZ34297</t>
  </si>
  <si>
    <t>157483.816929719_x0002_</t>
  </si>
  <si>
    <t xml:space="preserve">TEMITOPE  </t>
  </si>
  <si>
    <t>NZ71720</t>
  </si>
  <si>
    <t>924993.897914694_x0002_</t>
  </si>
  <si>
    <t>JESSE OSAM</t>
  </si>
  <si>
    <t>NZ58212</t>
  </si>
  <si>
    <t>184502.839462515_x0002_</t>
  </si>
  <si>
    <t>UNITY OSAY</t>
  </si>
  <si>
    <t>NZ41722</t>
  </si>
  <si>
    <t>440661.49970716_x0002_</t>
  </si>
  <si>
    <t xml:space="preserve">AKINNIYI  </t>
  </si>
  <si>
    <t>NZ22254</t>
  </si>
  <si>
    <t>876029.037075291_x0002_</t>
  </si>
  <si>
    <t>FADI SAMIR</t>
  </si>
  <si>
    <t>NZ31246</t>
  </si>
  <si>
    <t>603390.763616089_x0002_</t>
  </si>
  <si>
    <t>KASSIM SAL</t>
  </si>
  <si>
    <t>NZ66753</t>
  </si>
  <si>
    <t>645771.713811876_x0002_</t>
  </si>
  <si>
    <t>LAWRENCE A</t>
  </si>
  <si>
    <t>NZ78997</t>
  </si>
  <si>
    <t>314807.993206189_x0002_</t>
  </si>
  <si>
    <t>JUSTICE MA</t>
  </si>
  <si>
    <t>NZ75139</t>
  </si>
  <si>
    <t>567856.63483157_x0002_</t>
  </si>
  <si>
    <t>ROSEMARY O</t>
  </si>
  <si>
    <t>NZ37475</t>
  </si>
  <si>
    <t>599115.207738903_x0002_</t>
  </si>
  <si>
    <t>CHUKWUEDOZ</t>
  </si>
  <si>
    <t>City id</t>
  </si>
  <si>
    <t>Account_Open_Date</t>
  </si>
  <si>
    <t>Account Type</t>
  </si>
  <si>
    <t>Account officer</t>
  </si>
  <si>
    <t>Opening Balance</t>
  </si>
  <si>
    <t>Riv-HR001</t>
  </si>
  <si>
    <t>Joint</t>
  </si>
  <si>
    <t>Mark Montgomery</t>
  </si>
  <si>
    <t>Lag-HR001</t>
  </si>
  <si>
    <t>Savings</t>
  </si>
  <si>
    <t>Benjamin Kim</t>
  </si>
  <si>
    <t>Del-HR001</t>
  </si>
  <si>
    <t>Kog-HR001</t>
  </si>
  <si>
    <t>Current</t>
  </si>
  <si>
    <t>Shawn Cook</t>
  </si>
  <si>
    <t>Enu-HR001</t>
  </si>
  <si>
    <t>Corporate</t>
  </si>
  <si>
    <t>Paul Holmes</t>
  </si>
  <si>
    <t>Imo-HR001</t>
  </si>
  <si>
    <t>Domiciliary</t>
  </si>
  <si>
    <t>Jonathan Hawkins</t>
  </si>
  <si>
    <t>Bay-HR001</t>
  </si>
  <si>
    <t>Abi-HR001</t>
  </si>
  <si>
    <t>Pla-HR001</t>
  </si>
  <si>
    <t>Victor Ramos</t>
  </si>
  <si>
    <t>Abu-HR001</t>
  </si>
  <si>
    <t>Ernest Rivera</t>
  </si>
  <si>
    <t>Roy Rice</t>
  </si>
  <si>
    <t>Ogu-HR001</t>
  </si>
  <si>
    <t>Fixed Deposit</t>
  </si>
  <si>
    <t>Jesse Evans</t>
  </si>
  <si>
    <t>Kad-HR001</t>
  </si>
  <si>
    <t>Jeremy Vasquez</t>
  </si>
  <si>
    <t>Nicholas Cunningham</t>
  </si>
  <si>
    <t>Dennis Morris</t>
  </si>
  <si>
    <t>Oyo-HR001</t>
  </si>
  <si>
    <t>Douglas Tucker</t>
  </si>
  <si>
    <t>Adam Hernandez</t>
  </si>
  <si>
    <t>Donald Reynolds</t>
  </si>
  <si>
    <t>Nicholas Simmons</t>
  </si>
  <si>
    <t>Ana-HR001</t>
  </si>
  <si>
    <t>Kwa-HR001</t>
  </si>
  <si>
    <t>Phillip Peters</t>
  </si>
  <si>
    <t>Cro-HR001</t>
  </si>
  <si>
    <t>Stephen Payne</t>
  </si>
  <si>
    <t>Osu-HR001</t>
  </si>
  <si>
    <t>James Castillo</t>
  </si>
  <si>
    <t>Patrick Graham</t>
  </si>
  <si>
    <t>Bruce Porter</t>
  </si>
  <si>
    <t>Jason Duncan</t>
  </si>
  <si>
    <t>Bobby Burton</t>
  </si>
  <si>
    <t>Sok-HR001</t>
  </si>
  <si>
    <t>Raymond Alexander</t>
  </si>
  <si>
    <t>Anthony Simpson</t>
  </si>
  <si>
    <t>Carl Nguyen</t>
  </si>
  <si>
    <t>Edo-HR001</t>
  </si>
  <si>
    <t>Victor Martinez</t>
  </si>
  <si>
    <t>Ben-HR001</t>
  </si>
  <si>
    <t>Roger Alexander</t>
  </si>
  <si>
    <t>Anthony Torres</t>
  </si>
  <si>
    <t>349188</t>
  </si>
  <si>
    <t>Keith Griffin</t>
  </si>
  <si>
    <t>Joe Price</t>
  </si>
  <si>
    <t>Steve Diaz</t>
  </si>
  <si>
    <t>Paul Larson</t>
  </si>
  <si>
    <t>Joe Hanson</t>
  </si>
  <si>
    <t>Gregory Simmons</t>
  </si>
  <si>
    <t>Dennis Ruiz</t>
  </si>
  <si>
    <t>Kan-HR001</t>
  </si>
  <si>
    <t>Bruce Butler</t>
  </si>
  <si>
    <t>Chris Armstrong</t>
  </si>
  <si>
    <t>Ada-HR001</t>
  </si>
  <si>
    <t>Shawn Long</t>
  </si>
  <si>
    <t>Joshua Ryan</t>
  </si>
  <si>
    <t>Jerry Green</t>
  </si>
  <si>
    <t>George Lewis</t>
  </si>
  <si>
    <t>262626</t>
  </si>
  <si>
    <t>191841</t>
  </si>
  <si>
    <t>309043</t>
  </si>
  <si>
    <t>70434</t>
  </si>
  <si>
    <t>145929</t>
  </si>
  <si>
    <t>214416</t>
  </si>
  <si>
    <t>226527</t>
  </si>
  <si>
    <t>47139</t>
  </si>
  <si>
    <t>312246</t>
  </si>
  <si>
    <t>99008</t>
  </si>
  <si>
    <t>358008</t>
  </si>
  <si>
    <t>87282</t>
  </si>
  <si>
    <t>231444</t>
  </si>
  <si>
    <t>141549</t>
  </si>
  <si>
    <t>63765</t>
  </si>
  <si>
    <t>142413</t>
  </si>
  <si>
    <t>151080</t>
  </si>
  <si>
    <t>56445</t>
  </si>
  <si>
    <t>Bank Loans</t>
  </si>
  <si>
    <t>Transaction_id</t>
  </si>
  <si>
    <t>Transaction type</t>
  </si>
  <si>
    <t>Transaction Medium</t>
  </si>
  <si>
    <t>Date_of_transaction</t>
  </si>
  <si>
    <t>Amount</t>
  </si>
  <si>
    <t>MT001</t>
  </si>
  <si>
    <t>Money Transfer</t>
  </si>
  <si>
    <t>Mobile</t>
  </si>
  <si>
    <t>NGN28374.87</t>
  </si>
  <si>
    <t>CH001</t>
  </si>
  <si>
    <t>Checks</t>
  </si>
  <si>
    <t>Bank</t>
  </si>
  <si>
    <t>NGN10768.48</t>
  </si>
  <si>
    <t>ATM</t>
  </si>
  <si>
    <t>NGN7570.55</t>
  </si>
  <si>
    <t>LP001</t>
  </si>
  <si>
    <t>Loan Payment</t>
  </si>
  <si>
    <t>AFT</t>
  </si>
  <si>
    <t>NGN19867.05</t>
  </si>
  <si>
    <t>NGN11009.31</t>
  </si>
  <si>
    <t>Informal Services</t>
  </si>
  <si>
    <t>NGN7630.74</t>
  </si>
  <si>
    <t>MD001</t>
  </si>
  <si>
    <t>Money Deposit</t>
  </si>
  <si>
    <t>NGN24987.6</t>
  </si>
  <si>
    <t>OP001</t>
  </si>
  <si>
    <t>Online Payment</t>
  </si>
  <si>
    <t>NGN19332.12</t>
  </si>
  <si>
    <t>ACH</t>
  </si>
  <si>
    <t>NGN6904.38</t>
  </si>
  <si>
    <t>NGN16531.2</t>
  </si>
  <si>
    <t>NGN32644.92</t>
  </si>
  <si>
    <t>NGN16324.48</t>
  </si>
  <si>
    <t>NGN37631.52</t>
  </si>
  <si>
    <t>NGN1761.3</t>
  </si>
  <si>
    <t>NGN45225.68</t>
  </si>
  <si>
    <t>NGN22769.8</t>
  </si>
  <si>
    <t>NGN11454.25</t>
  </si>
  <si>
    <t>NGN35117.4</t>
  </si>
  <si>
    <t>CW001</t>
  </si>
  <si>
    <t>Cash Withdrawal</t>
  </si>
  <si>
    <t>NGN32454</t>
  </si>
  <si>
    <t>NGN27348.24</t>
  </si>
  <si>
    <t>NGN13229.92</t>
  </si>
  <si>
    <t>NGN33356.88</t>
  </si>
  <si>
    <t>NGN18303.68</t>
  </si>
  <si>
    <t>NGN43339.86</t>
  </si>
  <si>
    <t>NGN14490.06</t>
  </si>
  <si>
    <t>NGN66158.9</t>
  </si>
  <si>
    <t>NGN18073.38</t>
  </si>
  <si>
    <t>NGN4146.8</t>
  </si>
  <si>
    <t>NGN27663.35</t>
  </si>
  <si>
    <t>NGN14289.28</t>
  </si>
  <si>
    <t>NGN35796.48</t>
  </si>
  <si>
    <t>NGN13227.76</t>
  </si>
  <si>
    <t>NGN56124.8</t>
  </si>
  <si>
    <t>NGN52912.5</t>
  </si>
  <si>
    <t>NGN37048.72</t>
  </si>
  <si>
    <t>NGN42700.95</t>
  </si>
  <si>
    <t>NGN20614.6</t>
  </si>
  <si>
    <t>NGN19278</t>
  </si>
  <si>
    <t>NGN32441.5</t>
  </si>
  <si>
    <t>Card</t>
  </si>
  <si>
    <t>NGN27300.3</t>
  </si>
  <si>
    <t>NGN34182.52</t>
  </si>
  <si>
    <t>Internet Banking</t>
  </si>
  <si>
    <t>NGN7048.14</t>
  </si>
  <si>
    <t>POS</t>
  </si>
  <si>
    <t>NGN35028.9</t>
  </si>
  <si>
    <t>NGN26915.7</t>
  </si>
  <si>
    <t>NGN28832.84</t>
  </si>
  <si>
    <t>NGN8430.24</t>
  </si>
  <si>
    <t>NGN43337.31</t>
  </si>
  <si>
    <t>NGN38864.52</t>
  </si>
  <si>
    <t>NGN29582.24</t>
  </si>
  <si>
    <t>NGN15053.6</t>
  </si>
  <si>
    <t>NGN32175.99</t>
  </si>
  <si>
    <t>NGN2847.8</t>
  </si>
  <si>
    <t>NGN44815.46</t>
  </si>
  <si>
    <t>NGN12527.2</t>
  </si>
  <si>
    <t>NGN37779.5</t>
  </si>
  <si>
    <t>NGN38639.16</t>
  </si>
  <si>
    <t>NGN4179.33</t>
  </si>
  <si>
    <t>NGN17739</t>
  </si>
  <si>
    <t>NGN14629.21</t>
  </si>
  <si>
    <t>NGN10956.92</t>
  </si>
  <si>
    <t>NGN4334.88</t>
  </si>
  <si>
    <t>NGN4323.54</t>
  </si>
  <si>
    <t>NGN55813.86</t>
  </si>
  <si>
    <t>NGN55805.05</t>
  </si>
  <si>
    <t>NGN8794.05</t>
  </si>
  <si>
    <t>NGN18698.85</t>
  </si>
  <si>
    <t>NGN7449.68</t>
  </si>
  <si>
    <t>NGN17782.4</t>
  </si>
  <si>
    <t>NGN30906.2</t>
  </si>
  <si>
    <t>NGN19985.18</t>
  </si>
  <si>
    <t>NGN30746.24</t>
  </si>
  <si>
    <t>NGN11108.16</t>
  </si>
  <si>
    <t>NGN20543.25</t>
  </si>
  <si>
    <t>NGN50378.4</t>
  </si>
  <si>
    <t>NGN27518</t>
  </si>
  <si>
    <t>NGN23924.88</t>
  </si>
  <si>
    <t>NGN10237.13</t>
  </si>
  <si>
    <t>NGN23771.1</t>
  </si>
  <si>
    <t>NGN19883.56</t>
  </si>
  <si>
    <t>NGN32993.52</t>
  </si>
  <si>
    <t>NGN24721.74</t>
  </si>
  <si>
    <t>NGN17480.19</t>
  </si>
  <si>
    <t>NGN30977.96</t>
  </si>
  <si>
    <t>NGN28850.94</t>
  </si>
  <si>
    <t>NGN6053.94</t>
  </si>
  <si>
    <t>NGN34263.18</t>
  </si>
  <si>
    <t>NGN28399.72</t>
  </si>
  <si>
    <t>NGN50347.37</t>
  </si>
  <si>
    <t>NGN42297.04</t>
  </si>
  <si>
    <t>NGN7533.34</t>
  </si>
  <si>
    <t>NGN45309.55</t>
  </si>
  <si>
    <t>NGN19900.34</t>
  </si>
  <si>
    <t>NGN37506.24</t>
  </si>
  <si>
    <t>NGN29661.78</t>
  </si>
  <si>
    <t>NGN52532.48</t>
  </si>
  <si>
    <t>NGN11750.2</t>
  </si>
  <si>
    <t>NGN35767.47</t>
  </si>
  <si>
    <t>NGN62081.55</t>
  </si>
  <si>
    <t>NGN48496.64</t>
  </si>
  <si>
    <t>NGN32567.53</t>
  </si>
  <si>
    <t>NGN10715.76</t>
  </si>
  <si>
    <t>NGN49996.64</t>
  </si>
  <si>
    <t>NGN2220.4</t>
  </si>
  <si>
    <t>NGN6820.8</t>
  </si>
  <si>
    <t>NGN7919.9</t>
  </si>
  <si>
    <t>NGN24701.34</t>
  </si>
  <si>
    <t>NGN49597.2</t>
  </si>
  <si>
    <t>NGN13999.46</t>
  </si>
  <si>
    <t>NGN38715.6</t>
  </si>
  <si>
    <t>NGN30446.57</t>
  </si>
  <si>
    <t>NGN16866.9</t>
  </si>
  <si>
    <t>NGN18561.11</t>
  </si>
  <si>
    <t>NGN54688.5</t>
  </si>
  <si>
    <t>NGN15712</t>
  </si>
  <si>
    <t>NGN53799.56</t>
  </si>
  <si>
    <t>NGN9226.35</t>
  </si>
  <si>
    <t>NGN23800.07</t>
  </si>
  <si>
    <t>NGN7541</t>
  </si>
  <si>
    <t>NGN11316.5</t>
  </si>
  <si>
    <t>NGN27357</t>
  </si>
  <si>
    <t>NGN10557.68</t>
  </si>
  <si>
    <t>NGN36643.6</t>
  </si>
  <si>
    <t>NGN67128.88</t>
  </si>
  <si>
    <t>NGN17365.92</t>
  </si>
  <si>
    <t>NGN30751.02</t>
  </si>
  <si>
    <t>NGN48830.25</t>
  </si>
  <si>
    <t>NGN57530.55</t>
  </si>
  <si>
    <t>NGN24472.55</t>
  </si>
  <si>
    <t>NGN25753.56</t>
  </si>
  <si>
    <t>NGN18608.2</t>
  </si>
  <si>
    <t>NGN18695.16</t>
  </si>
  <si>
    <t>NGN30740.48</t>
  </si>
  <si>
    <t>NGN13680.75</t>
  </si>
  <si>
    <t>NGN30254.64</t>
  </si>
  <si>
    <t>NGN25201.26</t>
  </si>
  <si>
    <t>NGN26736</t>
  </si>
  <si>
    <t>NGN14408.16</t>
  </si>
  <si>
    <t>NGN8855.3</t>
  </si>
  <si>
    <t>NGN41258.5</t>
  </si>
  <si>
    <t>NGN42186.24</t>
  </si>
  <si>
    <t>NGN26127.99</t>
  </si>
  <si>
    <t>NGN21218.82</t>
  </si>
  <si>
    <t>NGN10018.32</t>
  </si>
  <si>
    <t>NGN41988.42</t>
  </si>
  <si>
    <t>NGN46771.27</t>
  </si>
  <si>
    <t>NGN49296.45</t>
  </si>
  <si>
    <t>NGN7301</t>
  </si>
  <si>
    <t>NGN13938.5</t>
  </si>
  <si>
    <t>NGN44020.04</t>
  </si>
  <si>
    <t>NGN7323.12</t>
  </si>
  <si>
    <t>NGN21380.34</t>
  </si>
  <si>
    <t>NGN20876.31</t>
  </si>
  <si>
    <t>NGN34412.04</t>
  </si>
  <si>
    <t>NGN2133.82</t>
  </si>
  <si>
    <t>NGN20227.6</t>
  </si>
  <si>
    <t>NGN63045.7</t>
  </si>
  <si>
    <t>NGN22703.14</t>
  </si>
  <si>
    <t>NGN10098.85</t>
  </si>
  <si>
    <t>NGN7490.16</t>
  </si>
  <si>
    <t>NGN26468.52</t>
  </si>
  <si>
    <t>NGN19367.2</t>
  </si>
  <si>
    <t>NGN33819.76</t>
  </si>
  <si>
    <t>NGN12056.88</t>
  </si>
  <si>
    <t>NGN11519.95</t>
  </si>
  <si>
    <t>NGN24981.45</t>
  </si>
  <si>
    <t>NGN25257.05</t>
  </si>
  <si>
    <t>NGN22881.78</t>
  </si>
  <si>
    <t>NGN16519.06</t>
  </si>
  <si>
    <t>NGN29680</t>
  </si>
  <si>
    <t>NGN46947.1</t>
  </si>
  <si>
    <t>NGN25006.88</t>
  </si>
  <si>
    <t>NGN62158.49</t>
  </si>
  <si>
    <t>NGN26341.2</t>
  </si>
  <si>
    <t>NGN9496.42</t>
  </si>
  <si>
    <t>NGN28552.79</t>
  </si>
  <si>
    <t>NGN35463.6</t>
  </si>
  <si>
    <t>NGN9266.4</t>
  </si>
  <si>
    <t>NGN3548.4</t>
  </si>
  <si>
    <t>NGN8102.52</t>
  </si>
  <si>
    <t>NGN63185.92</t>
  </si>
  <si>
    <t>NGN35375.15</t>
  </si>
  <si>
    <t>NGN26186.4</t>
  </si>
  <si>
    <t>NGN14437.8</t>
  </si>
  <si>
    <t>NGN9653.49</t>
  </si>
  <si>
    <t>NGN40311.96</t>
  </si>
  <si>
    <t>NGN15281.45</t>
  </si>
  <si>
    <t>NGN7934.49</t>
  </si>
  <si>
    <t>NGN16740.64</t>
  </si>
  <si>
    <t>NGN48798.54</t>
  </si>
  <si>
    <t>NGN7396.32</t>
  </si>
  <si>
    <t>NGN9373.65</t>
  </si>
  <si>
    <t>NGN28920.28</t>
  </si>
  <si>
    <t>NGN58648.81</t>
  </si>
  <si>
    <t>NGN25373.93</t>
  </si>
  <si>
    <t>NGN15747</t>
  </si>
  <si>
    <t>NGN32686.84</t>
  </si>
  <si>
    <t>NGN45892.74</t>
  </si>
  <si>
    <t>NGN44738.49</t>
  </si>
  <si>
    <t>NGN21705.39</t>
  </si>
  <si>
    <t>NGN19570</t>
  </si>
  <si>
    <t>NGN42073.56</t>
  </si>
  <si>
    <t>NGN64848.72</t>
  </si>
  <si>
    <t>NGN17983.68</t>
  </si>
  <si>
    <t>NGN62016.6</t>
  </si>
  <si>
    <t>NGN42781.52</t>
  </si>
  <si>
    <t>NGN5475.55</t>
  </si>
  <si>
    <t>NGN28571.94</t>
  </si>
  <si>
    <t>NGN42292.65</t>
  </si>
  <si>
    <t>NGN48653.88</t>
  </si>
  <si>
    <t>NGN26256.45</t>
  </si>
  <si>
    <t>NGN12721.59</t>
  </si>
  <si>
    <t>NGN53427.36</t>
  </si>
  <si>
    <t>NGN16547.48</t>
  </si>
  <si>
    <t>NGN44967.51</t>
  </si>
  <si>
    <t>NGN44633.4</t>
  </si>
  <si>
    <t>NGN31359.12</t>
  </si>
  <si>
    <t>NGN14837.84</t>
  </si>
  <si>
    <t>NGN2158.45</t>
  </si>
  <si>
    <t>NGN49391.16</t>
  </si>
  <si>
    <t>NGN31498.25</t>
  </si>
  <si>
    <t>NGN16942.5</t>
  </si>
  <si>
    <t>NGN19066.56</t>
  </si>
  <si>
    <t>NGN59506.26</t>
  </si>
  <si>
    <t>NGN29179.06</t>
  </si>
  <si>
    <t>NGN23677.8</t>
  </si>
  <si>
    <t>NGN49752.78</t>
  </si>
  <si>
    <t>NGN33104.96</t>
  </si>
  <si>
    <t>NGN3422.4</t>
  </si>
  <si>
    <t>NGN63578.75</t>
  </si>
  <si>
    <t>NGN19861.45</t>
  </si>
  <si>
    <t>NGN9166.85</t>
  </si>
  <si>
    <t>NGN27447.68</t>
  </si>
  <si>
    <t>NGN18068.76</t>
  </si>
  <si>
    <t>NGN41186.3</t>
  </si>
  <si>
    <t>NGN47943.96</t>
  </si>
  <si>
    <t>NGN13734</t>
  </si>
  <si>
    <t>NGN1731.01</t>
  </si>
  <si>
    <t>NGN11937.39</t>
  </si>
  <si>
    <t>NGN30937.6</t>
  </si>
  <si>
    <t>NGN18069.64</t>
  </si>
  <si>
    <t>NGN9578.4</t>
  </si>
  <si>
    <t>NGN24996.8</t>
  </si>
  <si>
    <t>NGN25990.47</t>
  </si>
  <si>
    <t>NGN33716.15</t>
  </si>
  <si>
    <t>NGN45881.16</t>
  </si>
  <si>
    <t>NGN2662.49</t>
  </si>
  <si>
    <t>NGN39311</t>
  </si>
  <si>
    <t>NGN5747.28</t>
  </si>
  <si>
    <t>NGN18799.95</t>
  </si>
  <si>
    <t>NGN10340.47</t>
  </si>
  <si>
    <t>NGN67612.16</t>
  </si>
  <si>
    <t>NGN38676.36</t>
  </si>
  <si>
    <t>NGN5995.99</t>
  </si>
  <si>
    <t>NGN42132.86</t>
  </si>
  <si>
    <t>NGN63872.76</t>
  </si>
  <si>
    <t>NGN5771.52</t>
  </si>
  <si>
    <t>NGN8921.28</t>
  </si>
  <si>
    <t>NGN26449.56</t>
  </si>
  <si>
    <t>NGN31953.2</t>
  </si>
  <si>
    <t>NGN37248.12</t>
  </si>
  <si>
    <t>NGN61177.6</t>
  </si>
  <si>
    <t>NGN14667.84</t>
  </si>
  <si>
    <t>NGN9208.94</t>
  </si>
  <si>
    <t>NGN19885.25</t>
  </si>
  <si>
    <t>NGN15831.7</t>
  </si>
  <si>
    <t>NGN45004.7</t>
  </si>
  <si>
    <t>NGN13051.75</t>
  </si>
  <si>
    <t>NGN45424.8</t>
  </si>
  <si>
    <t>NGN46266.9</t>
  </si>
  <si>
    <t>NGN45239.43</t>
  </si>
  <si>
    <t>NGN52648.05</t>
  </si>
  <si>
    <t>NGN8959.3</t>
  </si>
  <si>
    <t>NGN18538.3</t>
  </si>
  <si>
    <t>NGN15167.46</t>
  </si>
  <si>
    <t>NGN27522.88</t>
  </si>
  <si>
    <t>NGN18031.8</t>
  </si>
  <si>
    <t>NGN4487.81</t>
  </si>
  <si>
    <t>NGN21930.35</t>
  </si>
  <si>
    <t>NGN19653.48</t>
  </si>
  <si>
    <t>NGN22631.63</t>
  </si>
  <si>
    <t>NGN23670</t>
  </si>
  <si>
    <t>NGN2396.82</t>
  </si>
  <si>
    <t>NGN40479.12</t>
  </si>
  <si>
    <t>NGN41147.08</t>
  </si>
  <si>
    <t>NGN21378.81</t>
  </si>
  <si>
    <t>NGN12529.68</t>
  </si>
  <si>
    <t>NGN29400.9</t>
  </si>
  <si>
    <t>NGN7143.63</t>
  </si>
  <si>
    <t>NGN58019.35</t>
  </si>
  <si>
    <t>NGN10448.4</t>
  </si>
  <si>
    <t>NGN14281.92</t>
  </si>
  <si>
    <t>NGN60467.3</t>
  </si>
  <si>
    <t>NGN60161.6</t>
  </si>
  <si>
    <t>NGN40020.38</t>
  </si>
  <si>
    <t>NGN33081.12</t>
  </si>
  <si>
    <t>NGN28897.48</t>
  </si>
  <si>
    <t>NGN16043.75</t>
  </si>
  <si>
    <t>NGN60686.4</t>
  </si>
  <si>
    <t>NGN31077.8</t>
  </si>
  <si>
    <t>NGN16566.55</t>
  </si>
  <si>
    <t>NGN17458.89</t>
  </si>
  <si>
    <t>NGN4114.32</t>
  </si>
  <si>
    <t>NGN25803.76</t>
  </si>
  <si>
    <t>NGN67782.4</t>
  </si>
  <si>
    <t>NGN38055.5</t>
  </si>
  <si>
    <t>NGN23770.26</t>
  </si>
  <si>
    <t>NGN51258.31</t>
  </si>
  <si>
    <t>NGN35087.4</t>
  </si>
  <si>
    <t>NGN24844.02</t>
  </si>
  <si>
    <t>NGN61300.8</t>
  </si>
  <si>
    <t>NGN6232.67</t>
  </si>
  <si>
    <t>NGN19180.23</t>
  </si>
  <si>
    <t>NGN35217.6</t>
  </si>
  <si>
    <t>NGN20433.78</t>
  </si>
  <si>
    <t>NGN32413.44</t>
  </si>
  <si>
    <t>NGN23768.64</t>
  </si>
  <si>
    <t>NGN17045.34</t>
  </si>
  <si>
    <t>NGN19769.88</t>
  </si>
  <si>
    <t>NGN21424.08</t>
  </si>
  <si>
    <t>NGN64102.72</t>
  </si>
  <si>
    <t>NGN4492.2</t>
  </si>
  <si>
    <t>NGN35713.6</t>
  </si>
  <si>
    <t>NGN32357.71</t>
  </si>
  <si>
    <t>NGN10094.13</t>
  </si>
  <si>
    <t>NGN41099.52</t>
  </si>
  <si>
    <t>NGN49484.82</t>
  </si>
  <si>
    <t>NGN19188.4</t>
  </si>
  <si>
    <t>NGN7374.9</t>
  </si>
  <si>
    <t>NGN3221.1</t>
  </si>
  <si>
    <t>NGN38725.2</t>
  </si>
  <si>
    <t>NGN25800</t>
  </si>
  <si>
    <t>NGN22229.62</t>
  </si>
  <si>
    <t>NGN47110.05</t>
  </si>
  <si>
    <t>NGN9910.12</t>
  </si>
  <si>
    <t>NGN39652.86</t>
  </si>
  <si>
    <t>NGN22300.56</t>
  </si>
  <si>
    <t>NGN50359.88</t>
  </si>
  <si>
    <t>NGN14037.84</t>
  </si>
  <si>
    <t>NGN2484.16</t>
  </si>
  <si>
    <t>NGN21990.3</t>
  </si>
  <si>
    <t>NGN20668.94</t>
  </si>
  <si>
    <t>NGN36385.95</t>
  </si>
  <si>
    <t>NGN42671.16</t>
  </si>
  <si>
    <t>NGN12737.4</t>
  </si>
  <si>
    <t>NGN15353.25</t>
  </si>
  <si>
    <t>NGN36839.32</t>
  </si>
  <si>
    <t>NGN14806.56</t>
  </si>
  <si>
    <t>NGN58563.49</t>
  </si>
  <si>
    <t>NGN27437.76</t>
  </si>
  <si>
    <t>NGN6995.77</t>
  </si>
  <si>
    <t>NGN26216.72</t>
  </si>
  <si>
    <t>NGN72352</t>
  </si>
  <si>
    <t>NGN11676.21</t>
  </si>
  <si>
    <t>NGN38858.04</t>
  </si>
  <si>
    <t>NGN1606.25</t>
  </si>
  <si>
    <t>NGN21190.16</t>
  </si>
  <si>
    <t>NGN2332.13</t>
  </si>
  <si>
    <t>NGN39398.32</t>
  </si>
  <si>
    <t>NGN29558.01</t>
  </si>
  <si>
    <t>NGN17614.26</t>
  </si>
  <si>
    <t>NGN6083.64</t>
  </si>
  <si>
    <t>NGN53766.3</t>
  </si>
  <si>
    <t>NGN30841.17</t>
  </si>
  <si>
    <t>NGN13184.82</t>
  </si>
  <si>
    <t>NGN69602.45</t>
  </si>
  <si>
    <t>NGN16059.8</t>
  </si>
  <si>
    <t>NGN29579</t>
  </si>
  <si>
    <t>NGN14404.56</t>
  </si>
  <si>
    <t>NGN39626.5</t>
  </si>
  <si>
    <t>NGN3643.12</t>
  </si>
  <si>
    <t>NGN8093.02</t>
  </si>
  <si>
    <t>NGN32114.55</t>
  </si>
  <si>
    <t>NGN14821.2</t>
  </si>
  <si>
    <t>NGN5382.4</t>
  </si>
  <si>
    <t>NGN11891.65</t>
  </si>
  <si>
    <t>NGN35706.54</t>
  </si>
  <si>
    <t>NGN2197.44</t>
  </si>
  <si>
    <t>NGN6358.5</t>
  </si>
  <si>
    <t>NGN14576.85</t>
  </si>
  <si>
    <t>NGN25055.52</t>
  </si>
  <si>
    <t>NGN7178.76</t>
  </si>
  <si>
    <t>NGN25559.55</t>
  </si>
  <si>
    <t>NGN46862.55</t>
  </si>
  <si>
    <t>NGN51674.68</t>
  </si>
  <si>
    <t>NGN33799.58</t>
  </si>
  <si>
    <t>NGN52290.48</t>
  </si>
  <si>
    <t>NGN5466.72</t>
  </si>
  <si>
    <t>NGN22574.57</t>
  </si>
  <si>
    <t>NGN40791.2</t>
  </si>
  <si>
    <t>NGN18891.32</t>
  </si>
  <si>
    <t>NGN61022.76</t>
  </si>
  <si>
    <t>NGN13218.5</t>
  </si>
  <si>
    <t>NGN11691.92</t>
  </si>
  <si>
    <t>NGN36223.6</t>
  </si>
  <si>
    <t>NGN22488.33</t>
  </si>
  <si>
    <t>NGN29719.97</t>
  </si>
  <si>
    <t>NGN11286.88</t>
  </si>
  <si>
    <t>NGN37779.54</t>
  </si>
  <si>
    <t>NGN30067.87</t>
  </si>
  <si>
    <t>NGN23935.52</t>
  </si>
  <si>
    <t>NGN41074.04</t>
  </si>
  <si>
    <t>NGN66073.71</t>
  </si>
  <si>
    <t>NGN36312.85</t>
  </si>
  <si>
    <t>NGN56280.84</t>
  </si>
  <si>
    <t>NGN11282.13</t>
  </si>
  <si>
    <t>NGN14707.68</t>
  </si>
  <si>
    <t>NGN8179.91</t>
  </si>
  <si>
    <t>NGN32421.72</t>
  </si>
  <si>
    <t>NGN58891.42</t>
  </si>
  <si>
    <t>NGN21781.76</t>
  </si>
  <si>
    <t>NGN6427.35</t>
  </si>
  <si>
    <t>NGN8343.79</t>
  </si>
  <si>
    <t>NGN7271.68</t>
  </si>
  <si>
    <t>NGN13675.96</t>
  </si>
  <si>
    <t>NGN9720.62</t>
  </si>
  <si>
    <t>NGN5415.34</t>
  </si>
  <si>
    <t>NGN35163</t>
  </si>
  <si>
    <t>NGN40151.25</t>
  </si>
  <si>
    <t>NGN47992.1</t>
  </si>
  <si>
    <t>NGN13602.18</t>
  </si>
  <si>
    <t>NGN14673.3</t>
  </si>
  <si>
    <t>NGN6635.21</t>
  </si>
  <si>
    <t>NGN11944.34</t>
  </si>
  <si>
    <t>NGN16539.6</t>
  </si>
  <si>
    <t>NGN8266.7</t>
  </si>
  <si>
    <t>NGN50842.89</t>
  </si>
  <si>
    <t>NGN2697.8</t>
  </si>
  <si>
    <t>NGN9176.76</t>
  </si>
  <si>
    <t>NGN22279.95</t>
  </si>
  <si>
    <t>NGN12466.08</t>
  </si>
  <si>
    <t>NGN15256.25</t>
  </si>
  <si>
    <t>NGN52781.6</t>
  </si>
  <si>
    <t>NGN14717.4</t>
  </si>
  <si>
    <t>NGN7407.72</t>
  </si>
  <si>
    <t>NGN32740.68</t>
  </si>
  <si>
    <t>NGN41995.24</t>
  </si>
  <si>
    <t>NGN33054.12</t>
  </si>
  <si>
    <t>NGN11324.96</t>
  </si>
  <si>
    <t>NGN24085.8</t>
  </si>
  <si>
    <t>NGN32556.72</t>
  </si>
  <si>
    <t>NGN11660.31</t>
  </si>
  <si>
    <t>NGN18484.8</t>
  </si>
  <si>
    <t>NGN6668.46</t>
  </si>
  <si>
    <t>NGN17747.2</t>
  </si>
  <si>
    <t>NGN24450.97</t>
  </si>
  <si>
    <t>NGN7193.54</t>
  </si>
  <si>
    <t>NGN49963.5</t>
  </si>
  <si>
    <t>NGN8768</t>
  </si>
  <si>
    <t>NGN56313.84</t>
  </si>
  <si>
    <t>NGN4538.43</t>
  </si>
  <si>
    <t>NGN50281.14</t>
  </si>
  <si>
    <t>NGN26607.36</t>
  </si>
  <si>
    <t>NGN27200.88</t>
  </si>
  <si>
    <t>NGN16256.5</t>
  </si>
  <si>
    <t>NGN31475.04</t>
  </si>
  <si>
    <t>NGN32788.36</t>
  </si>
  <si>
    <t>NGN15025.68</t>
  </si>
  <si>
    <t>NGN23404.32</t>
  </si>
  <si>
    <t>NGN30942.37</t>
  </si>
  <si>
    <t>NGN34583.1</t>
  </si>
  <si>
    <t>NGN19996.4</t>
  </si>
  <si>
    <t>NGN24675.67</t>
  </si>
  <si>
    <t>NGN24291.12</t>
  </si>
  <si>
    <t>NGN24659.52</t>
  </si>
  <si>
    <t>NGN21134.01</t>
  </si>
  <si>
    <t>NGN36720.54</t>
  </si>
  <si>
    <t>NGN23153.4</t>
  </si>
  <si>
    <t>NGN3591.45</t>
  </si>
  <si>
    <t>NGN23594.2</t>
  </si>
  <si>
    <t>NGN48428.15</t>
  </si>
  <si>
    <t>NGN4215</t>
  </si>
  <si>
    <t>NGN2617.5</t>
  </si>
  <si>
    <t>NGN5786.8</t>
  </si>
  <si>
    <t>NGN35660.08</t>
  </si>
  <si>
    <t>NGN33435.36</t>
  </si>
  <si>
    <t>NGN6279.04</t>
  </si>
  <si>
    <t>NGN12126.95</t>
  </si>
  <si>
    <t>NGN3225.47</t>
  </si>
  <si>
    <t>NGN25982.08</t>
  </si>
  <si>
    <t>NGN20070.28</t>
  </si>
  <si>
    <t>NGN25667.88</t>
  </si>
  <si>
    <t>NGN10221.3</t>
  </si>
  <si>
    <t>NGN23903.62</t>
  </si>
  <si>
    <t>NGN39901.68</t>
  </si>
  <si>
    <t>NGN14326.2</t>
  </si>
  <si>
    <t>NGN10370</t>
  </si>
  <si>
    <t>NGN8635.67</t>
  </si>
  <si>
    <t>NGN10407.63</t>
  </si>
  <si>
    <t>NGN10728.7</t>
  </si>
  <si>
    <t>NGN3991.56</t>
  </si>
  <si>
    <t>NGN56993.09</t>
  </si>
  <si>
    <t>NGN32407.92</t>
  </si>
  <si>
    <t>NGN24092.92</t>
  </si>
  <si>
    <t>NGN17667.93</t>
  </si>
  <si>
    <t>NGN5874.18</t>
  </si>
  <si>
    <t>NGN50481.36</t>
  </si>
  <si>
    <t>NGN28804.72</t>
  </si>
  <si>
    <t>NGN11853.45</t>
  </si>
  <si>
    <t>NGN70394.4</t>
  </si>
  <si>
    <t>NGN15011</t>
  </si>
  <si>
    <t>NGN14626.08</t>
  </si>
  <si>
    <t>NGN30793.46</t>
  </si>
  <si>
    <t>NGN28196.64</t>
  </si>
  <si>
    <t>NGN23686.46</t>
  </si>
  <si>
    <t>NGN13797.12</t>
  </si>
  <si>
    <t>NGN60250.52</t>
  </si>
  <si>
    <t>NGN9285.43</t>
  </si>
  <si>
    <t>NGN16254</t>
  </si>
  <si>
    <t>NGN44668.12</t>
  </si>
  <si>
    <t>NGN56550.8</t>
  </si>
  <si>
    <t>NGN17043.68</t>
  </si>
  <si>
    <t>NGN30939.57</t>
  </si>
  <si>
    <t>NGN5281.5</t>
  </si>
  <si>
    <t>NGN20849.4</t>
  </si>
  <si>
    <t>NGN19172.34</t>
  </si>
  <si>
    <t>NGN67065.24</t>
  </si>
  <si>
    <t>NGN12398.02</t>
  </si>
  <si>
    <t>NGN54229.88</t>
  </si>
  <si>
    <t>NGN30341.94</t>
  </si>
  <si>
    <t>NGN6769.95</t>
  </si>
  <si>
    <t>NGN51303.6</t>
  </si>
  <si>
    <t>NGN35024.99</t>
  </si>
  <si>
    <t>NGN25891.2</t>
  </si>
  <si>
    <t>NGN4883.13</t>
  </si>
  <si>
    <t>NGN31921.26</t>
  </si>
  <si>
    <t>NGN54916.4</t>
  </si>
  <si>
    <t>NGN53280</t>
  </si>
  <si>
    <t>NGN28242</t>
  </si>
  <si>
    <t>NGN27849.22</t>
  </si>
  <si>
    <t>NGN17643.42</t>
  </si>
  <si>
    <t>NGN35468.16</t>
  </si>
  <si>
    <t>NGN17507.61</t>
  </si>
  <si>
    <t>NGN17243.2</t>
  </si>
  <si>
    <t>NGN54620.64</t>
  </si>
  <si>
    <t>NGN27065.2</t>
  </si>
  <si>
    <t>NGN6943.76</t>
  </si>
  <si>
    <t>NGN16986.58</t>
  </si>
  <si>
    <t>NGN9009.88</t>
  </si>
  <si>
    <t>NGN39704.4</t>
  </si>
  <si>
    <t>NGN10202.04</t>
  </si>
  <si>
    <t>NGN13662.34</t>
  </si>
  <si>
    <t>NGN32926.04</t>
  </si>
  <si>
    <t>NGN5403.25</t>
  </si>
  <si>
    <t>NGN32758.77</t>
  </si>
  <si>
    <t>NGN2735.2</t>
  </si>
  <si>
    <t>NGN38555</t>
  </si>
  <si>
    <t>NGN37632.9</t>
  </si>
  <si>
    <t>NGN31151.4</t>
  </si>
  <si>
    <t>NGN24787.62</t>
  </si>
  <si>
    <t>NGN9527.23</t>
  </si>
  <si>
    <t>NGN21168</t>
  </si>
  <si>
    <t>NGN14427</t>
  </si>
  <si>
    <t>NGN5442.84</t>
  </si>
  <si>
    <t>NGN25194.68</t>
  </si>
  <si>
    <t>NGN29544.74</t>
  </si>
  <si>
    <t>NGN49539.44</t>
  </si>
  <si>
    <t>NGN7387.2</t>
  </si>
  <si>
    <t>NGN27744.29</t>
  </si>
  <si>
    <t>NGN41536.16</t>
  </si>
  <si>
    <t>NGN26146</t>
  </si>
  <si>
    <t>NGN28229.28</t>
  </si>
  <si>
    <t>NGN7530.17</t>
  </si>
  <si>
    <t>NGN8380.4</t>
  </si>
  <si>
    <t>NGN11743.34</t>
  </si>
  <si>
    <t>NGN18277.2</t>
  </si>
  <si>
    <t>NGN39368</t>
  </si>
  <si>
    <t>NGN12853.32</t>
  </si>
  <si>
    <t>NGN44144.48</t>
  </si>
  <si>
    <t>NGN4258.65</t>
  </si>
  <si>
    <t>NGN1482.03</t>
  </si>
  <si>
    <t>NGN25305.24</t>
  </si>
  <si>
    <t>NGN17906.91</t>
  </si>
  <si>
    <t>NGN42888.81</t>
  </si>
  <si>
    <t>NGN33963.75</t>
  </si>
  <si>
    <t>NGN8935.04</t>
  </si>
  <si>
    <t>NGN12598.74</t>
  </si>
  <si>
    <t>NGN33989.4</t>
  </si>
  <si>
    <t>NGN21319.59</t>
  </si>
  <si>
    <t>NGN54620.02</t>
  </si>
  <si>
    <t>NGN26126.79</t>
  </si>
  <si>
    <t>NGN42927.2</t>
  </si>
  <si>
    <t>NGN25457.4</t>
  </si>
  <si>
    <t>NGN8097.25</t>
  </si>
  <si>
    <t>NGN15855.07</t>
  </si>
  <si>
    <t>NGN18992.4</t>
  </si>
  <si>
    <t>NGN19918.6</t>
  </si>
  <si>
    <t>NGN33745.6</t>
  </si>
  <si>
    <t>NGN15985.84</t>
  </si>
  <si>
    <t>NGN26306.21</t>
  </si>
  <si>
    <t>NGN37318.38</t>
  </si>
  <si>
    <t>NGN23045.2</t>
  </si>
  <si>
    <t>NGN18416.95</t>
  </si>
  <si>
    <t>NGN28180.8</t>
  </si>
  <si>
    <t>NGN14451.86</t>
  </si>
  <si>
    <t>NGN34644.45</t>
  </si>
  <si>
    <t>NGN10652.46</t>
  </si>
  <si>
    <t>NGN34088.67</t>
  </si>
  <si>
    <t>NGN19390.88</t>
  </si>
  <si>
    <t>NGN15909.92</t>
  </si>
  <si>
    <t>NGN32395.96</t>
  </si>
  <si>
    <t>NGN11584.68</t>
  </si>
  <si>
    <t>NGN40090.4</t>
  </si>
  <si>
    <t>NGN8836.8</t>
  </si>
  <si>
    <t>NGN42980.4</t>
  </si>
  <si>
    <t>NGN17165.72</t>
  </si>
  <si>
    <t>NGN32369.71</t>
  </si>
  <si>
    <t>NGN9503.46</t>
  </si>
  <si>
    <t>NGN62933.94</t>
  </si>
  <si>
    <t>NGN22062.3</t>
  </si>
  <si>
    <t>NGN20844.88</t>
  </si>
  <si>
    <t>NGN4872.09</t>
  </si>
  <si>
    <t>NGN21047.14</t>
  </si>
  <si>
    <t>NGN9748.53</t>
  </si>
  <si>
    <t>NGN12362.85</t>
  </si>
  <si>
    <t>NGN35861.04</t>
  </si>
  <si>
    <t>NGN10051.2</t>
  </si>
  <si>
    <t>NGN29961.25</t>
  </si>
  <si>
    <t>NGN17484.47</t>
  </si>
  <si>
    <t>NGN41182.7</t>
  </si>
  <si>
    <t>NGN4185.6</t>
  </si>
  <si>
    <t>NGN23841.48</t>
  </si>
  <si>
    <t>NGN9524.75</t>
  </si>
  <si>
    <t>NGN33075.99</t>
  </si>
  <si>
    <t>NGN40778.75</t>
  </si>
  <si>
    <t>NGN43513.04</t>
  </si>
  <si>
    <t>NGN15591.4</t>
  </si>
  <si>
    <t>NGN9385.35</t>
  </si>
  <si>
    <t>NGN19236.38</t>
  </si>
  <si>
    <t>NGN33876.06</t>
  </si>
  <si>
    <t>NGN16991.7</t>
  </si>
  <si>
    <t>NGN39111.12</t>
  </si>
  <si>
    <t>NGN15567.76</t>
  </si>
  <si>
    <t>NGN2913.3</t>
  </si>
  <si>
    <t>NGN23690.51</t>
  </si>
  <si>
    <t>NGN19835</t>
  </si>
  <si>
    <t>NGN22158.76</t>
  </si>
  <si>
    <t>NGN23513.4</t>
  </si>
  <si>
    <t>NGN19395.6</t>
  </si>
  <si>
    <t>NGN2560.04</t>
  </si>
  <si>
    <t>NGN13919.5</t>
  </si>
  <si>
    <t>NGN47511.36</t>
  </si>
  <si>
    <t>NGN34293.6</t>
  </si>
  <si>
    <t>NGN31529.82</t>
  </si>
  <si>
    <t>NGN13131.9</t>
  </si>
  <si>
    <t>NGN18873.2</t>
  </si>
  <si>
    <t>NGN13902.21</t>
  </si>
  <si>
    <t>NGN24798.2</t>
  </si>
  <si>
    <t>NGN33288</t>
  </si>
  <si>
    <t>NGN17677.95</t>
  </si>
  <si>
    <t>NGN6226.56</t>
  </si>
  <si>
    <t>NGN37430.61</t>
  </si>
  <si>
    <t>NGN31048.08</t>
  </si>
  <si>
    <t>NGN5311</t>
  </si>
  <si>
    <t>NGN25825.8</t>
  </si>
  <si>
    <t>NGN3109.59</t>
  </si>
  <si>
    <t>NGN13876.45</t>
  </si>
  <si>
    <t>NGN37200.5</t>
  </si>
  <si>
    <t>NGN15186.75</t>
  </si>
  <si>
    <t>NGN15224.55</t>
  </si>
  <si>
    <t>NGN18238.48</t>
  </si>
  <si>
    <t>NGN9982.7</t>
  </si>
  <si>
    <t>NGN5792.85</t>
  </si>
  <si>
    <t>NGN5907.2</t>
  </si>
  <si>
    <t>NGN5012</t>
  </si>
  <si>
    <t>NGN14710.1</t>
  </si>
  <si>
    <t>NGN33229.8</t>
  </si>
  <si>
    <t>NGN25906.7</t>
  </si>
  <si>
    <t>NGN3637.2</t>
  </si>
  <si>
    <t>NGN20112.96</t>
  </si>
  <si>
    <t>NGN34975.16</t>
  </si>
  <si>
    <t>NGN36381.42</t>
  </si>
  <si>
    <t>NGN36552.78</t>
  </si>
  <si>
    <t>NGN11784.74</t>
  </si>
  <si>
    <t>NGN9184.59</t>
  </si>
  <si>
    <t>NGN29076.8</t>
  </si>
  <si>
    <t>NGN32140.2</t>
  </si>
  <si>
    <t>NGN35815.5</t>
  </si>
  <si>
    <t>NGN4808.73</t>
  </si>
  <si>
    <t>NGN3496.56</t>
  </si>
  <si>
    <t>NGN30283</t>
  </si>
  <si>
    <t>NGN4873.51</t>
  </si>
  <si>
    <t>NGN13344.3</t>
  </si>
  <si>
    <t>NGN2458.8</t>
  </si>
  <si>
    <t>NGN30999.6</t>
  </si>
  <si>
    <t>NGN57090.72</t>
  </si>
  <si>
    <t>NGN31586.8</t>
  </si>
  <si>
    <t>NGN27387.8</t>
  </si>
  <si>
    <t>NGN64332.66</t>
  </si>
  <si>
    <t>NGN16346.17</t>
  </si>
  <si>
    <t>NGN34793.04</t>
  </si>
  <si>
    <t>NGN21343.5</t>
  </si>
  <si>
    <t>NGN16982.9</t>
  </si>
  <si>
    <t>NGN34598.44</t>
  </si>
  <si>
    <t>NGN68695.54</t>
  </si>
  <si>
    <t>NGN45057.76</t>
  </si>
  <si>
    <t>NGN26152.72</t>
  </si>
  <si>
    <t>NGN6095.43</t>
  </si>
  <si>
    <t>NGN34316.46</t>
  </si>
  <si>
    <t>NGN9998.4</t>
  </si>
  <si>
    <t>NGN63385.74</t>
  </si>
  <si>
    <t>NGN10630.4</t>
  </si>
  <si>
    <t>NGN22993.8</t>
  </si>
  <si>
    <t>NGN35334.9</t>
  </si>
  <si>
    <t>NGN13544.16</t>
  </si>
  <si>
    <t>NGN12999.46</t>
  </si>
  <si>
    <t>NGN25462.8</t>
  </si>
  <si>
    <t>NGN65530.92</t>
  </si>
  <si>
    <t>NGN41772.4</t>
  </si>
  <si>
    <t>NGN28841.45</t>
  </si>
  <si>
    <t>NGN22896.08</t>
  </si>
  <si>
    <t>NGN19192.32</t>
  </si>
  <si>
    <t>NGN50291.64</t>
  </si>
  <si>
    <t>NGN35418.65</t>
  </si>
  <si>
    <t>NGN20749.74</t>
  </si>
  <si>
    <t>NGN43763.58</t>
  </si>
  <si>
    <t>NGN31925.19</t>
  </si>
  <si>
    <t>NGN21807.6</t>
  </si>
  <si>
    <t>NGN24151.17</t>
  </si>
  <si>
    <t>NGN19839.64</t>
  </si>
  <si>
    <t>NGN27447.21</t>
  </si>
  <si>
    <t>NGN18348.33</t>
  </si>
  <si>
    <t>NGN53140.12</t>
  </si>
  <si>
    <t>NGN4758.87</t>
  </si>
  <si>
    <t>NGN53063.2</t>
  </si>
  <si>
    <t>NGN13867.09</t>
  </si>
  <si>
    <t>NGN54635.31</t>
  </si>
  <si>
    <t>NGN5604.02</t>
  </si>
  <si>
    <t>NGN4382.85</t>
  </si>
  <si>
    <t>NGN59905.01</t>
  </si>
  <si>
    <t>NGN19427.85</t>
  </si>
  <si>
    <t>NGN31381.92</t>
  </si>
  <si>
    <t>NGN35502.99</t>
  </si>
  <si>
    <t>NGN11408.21</t>
  </si>
  <si>
    <t>NGN6142.4</t>
  </si>
  <si>
    <t>NGN44615.8</t>
  </si>
  <si>
    <t>NGN56458.62</t>
  </si>
  <si>
    <t>NGN36119.7</t>
  </si>
  <si>
    <t>NGN15027.66</t>
  </si>
  <si>
    <t>NGN58421.6</t>
  </si>
  <si>
    <t>NGN52417.8</t>
  </si>
  <si>
    <t>NGN13855.02</t>
  </si>
  <si>
    <t>NGN46444.5</t>
  </si>
  <si>
    <t>NGN18730.14</t>
  </si>
  <si>
    <t>NGN16309.53</t>
  </si>
  <si>
    <t>NGN11249.7</t>
  </si>
  <si>
    <t>NGN22836.57</t>
  </si>
  <si>
    <t>NGN38248.9</t>
  </si>
  <si>
    <t>NGN27240</t>
  </si>
  <si>
    <t>NGN30070.92</t>
  </si>
  <si>
    <t>NGN58122.08</t>
  </si>
  <si>
    <t>NGN7677.3</t>
  </si>
  <si>
    <t>NGN46738.2</t>
  </si>
  <si>
    <t>NGN11498.34</t>
  </si>
  <si>
    <t>NGN31363.64</t>
  </si>
  <si>
    <t>NGN6799.49</t>
  </si>
  <si>
    <t>NGN42825.9</t>
  </si>
  <si>
    <t>NGN38478</t>
  </si>
  <si>
    <t>NGN25225</t>
  </si>
  <si>
    <t>NGN15575.04</t>
  </si>
  <si>
    <t>NGN14646.6</t>
  </si>
  <si>
    <t>NGN12185.08</t>
  </si>
  <si>
    <t>NGN34262.65</t>
  </si>
  <si>
    <t>NGN53741.76</t>
  </si>
  <si>
    <t>NGN36166.32</t>
  </si>
  <si>
    <t>NGN19271.46</t>
  </si>
  <si>
    <t>NGN17675.79</t>
  </si>
  <si>
    <t>NGN46214.98</t>
  </si>
  <si>
    <t>NGN45816.36</t>
  </si>
  <si>
    <t>NGN22306.27</t>
  </si>
  <si>
    <t>NGN9352.06</t>
  </si>
  <si>
    <t>NGN35115.8</t>
  </si>
  <si>
    <t>NGN36840.36</t>
  </si>
  <si>
    <t>NGN11142.75</t>
  </si>
  <si>
    <t>NGN11258.1</t>
  </si>
  <si>
    <t>NGN18183</t>
  </si>
  <si>
    <t>NGN13505.44</t>
  </si>
  <si>
    <t>NGN20009.16</t>
  </si>
  <si>
    <t>NGN20159.04</t>
  </si>
  <si>
    <t>NGN10342.61</t>
  </si>
  <si>
    <t>NGN29197.56</t>
  </si>
  <si>
    <t>NGN14116.98</t>
  </si>
  <si>
    <t>NGN69313.5</t>
  </si>
  <si>
    <t>NGN30257.88</t>
  </si>
  <si>
    <t>NGN11338.71</t>
  </si>
  <si>
    <t>NGN10513.36</t>
  </si>
  <si>
    <t>NGN1775.5</t>
  </si>
  <si>
    <t>NGN17267.4</t>
  </si>
  <si>
    <t>NGN3466.24</t>
  </si>
  <si>
    <t>NGN13347.69</t>
  </si>
  <si>
    <t>NGN56615.26</t>
  </si>
  <si>
    <t>NGN7043.52</t>
  </si>
  <si>
    <t>NGN43263.48</t>
  </si>
  <si>
    <t>NGN13897.96</t>
  </si>
  <si>
    <t>NGN18322.92</t>
  </si>
  <si>
    <t>NGN18411.2</t>
  </si>
  <si>
    <t>NGN39600</t>
  </si>
  <si>
    <t>NGN21428.55</t>
  </si>
  <si>
    <t>NGN10682.43</t>
  </si>
  <si>
    <t>NGN18332.48</t>
  </si>
  <si>
    <t>NGN2150.05</t>
  </si>
  <si>
    <t>NGN6864</t>
  </si>
  <si>
    <t>NGN10588.25</t>
  </si>
  <si>
    <t>NGN13546.4</t>
  </si>
  <si>
    <t>NGN29429.39</t>
  </si>
  <si>
    <t>NGN32595.12</t>
  </si>
  <si>
    <t>NGN7529.28</t>
  </si>
  <si>
    <t>NGN9191.25</t>
  </si>
  <si>
    <t>NGN74194.47</t>
  </si>
  <si>
    <t>NGN8986.11</t>
  </si>
  <si>
    <t>NGN37196.72</t>
  </si>
  <si>
    <t>NGN50417.61</t>
  </si>
  <si>
    <t>NGN40384.32</t>
  </si>
  <si>
    <t>NGN25646.92</t>
  </si>
  <si>
    <t>NGN21393.4</t>
  </si>
  <si>
    <t>NGN33638.64</t>
  </si>
  <si>
    <t>NGN63336.5</t>
  </si>
  <si>
    <t>NGN19476.72</t>
  </si>
  <si>
    <t>NGN6427.36</t>
  </si>
  <si>
    <t>NGN25161</t>
  </si>
  <si>
    <t>NGN57088.08</t>
  </si>
  <si>
    <t>NGN4599</t>
  </si>
  <si>
    <t>NGN19065.63</t>
  </si>
  <si>
    <t>NGN9049.48</t>
  </si>
  <si>
    <t>NGN2845.12</t>
  </si>
  <si>
    <t>NGN43769.35</t>
  </si>
  <si>
    <t>NGN13287.68</t>
  </si>
  <si>
    <t>NGN61581.24</t>
  </si>
  <si>
    <t>NGN57111.84</t>
  </si>
  <si>
    <t>NGN10116.64</t>
  </si>
  <si>
    <t>NGN5283.64</t>
  </si>
  <si>
    <t>NGN7563.78</t>
  </si>
  <si>
    <t>NGN33631.52</t>
  </si>
  <si>
    <t>NGN57893.5</t>
  </si>
  <si>
    <t>NGN21502.92</t>
  </si>
  <si>
    <t>NGN19668.4</t>
  </si>
  <si>
    <t>NGN13014.8</t>
  </si>
  <si>
    <t>NGN31544.64</t>
  </si>
  <si>
    <t>NGN8733.24</t>
  </si>
  <si>
    <t>NGN53215.19</t>
  </si>
  <si>
    <t>NGN16664.32</t>
  </si>
  <si>
    <t>NGN6954.57</t>
  </si>
  <si>
    <t>NGN34633.17</t>
  </si>
  <si>
    <t>NGN26180.46</t>
  </si>
  <si>
    <t>NGN14002.65</t>
  </si>
  <si>
    <t>NGN48809.2</t>
  </si>
  <si>
    <t>NGN52901.25</t>
  </si>
  <si>
    <t>NGN20240.92</t>
  </si>
  <si>
    <t>NGN5781.28</t>
  </si>
  <si>
    <t>NGN39834.5</t>
  </si>
  <si>
    <t>NGN26561.82</t>
  </si>
  <si>
    <t>NGN28524.5</t>
  </si>
  <si>
    <t>NGN28053.56</t>
  </si>
  <si>
    <t>NGN8208.36</t>
  </si>
  <si>
    <t>NGN53228.44</t>
  </si>
  <si>
    <t>NGN8098.93</t>
  </si>
  <si>
    <t>NGN42697.75</t>
  </si>
  <si>
    <t>NGN14574.56</t>
  </si>
  <si>
    <t>NGN52357.66</t>
  </si>
  <si>
    <t>NGN21262.85</t>
  </si>
  <si>
    <t>NGN13019.3</t>
  </si>
  <si>
    <t>NGN14277.05</t>
  </si>
  <si>
    <t>NGN60082.88</t>
  </si>
  <si>
    <t>NGN17385.55</t>
  </si>
  <si>
    <t>NGN35260</t>
  </si>
  <si>
    <t>NGN10045.6</t>
  </si>
  <si>
    <t>NGN22273.86</t>
  </si>
  <si>
    <t>NGN8747.31</t>
  </si>
  <si>
    <t>NGN35318.52</t>
  </si>
  <si>
    <t>NGN2020.58</t>
  </si>
  <si>
    <t>NGN34283.52</t>
  </si>
  <si>
    <t>NGN23014.26</t>
  </si>
  <si>
    <t>NGN4068.8</t>
  </si>
  <si>
    <t>NGN14770.47</t>
  </si>
  <si>
    <t>NGN2889.27</t>
  </si>
  <si>
    <t>NGN5915.58</t>
  </si>
  <si>
    <t>NGN47236.57</t>
  </si>
  <si>
    <t>NGN7891.84</t>
  </si>
  <si>
    <t>NGN12304.8</t>
  </si>
  <si>
    <t>NGN70885.8</t>
  </si>
  <si>
    <t>NGN37776</t>
  </si>
  <si>
    <t>NGN53907.38</t>
  </si>
  <si>
    <t>NGN21864.18</t>
  </si>
  <si>
    <t>NGN5372.06</t>
  </si>
  <si>
    <t>NGN46332.7</t>
  </si>
  <si>
    <t>NGN16182.3</t>
  </si>
  <si>
    <t>NGN8461.26</t>
  </si>
  <si>
    <t>NGN7975.76</t>
  </si>
  <si>
    <t>NGN2565.6</t>
  </si>
  <si>
    <t>NGN4504.64</t>
  </si>
  <si>
    <t>NGN12440.52</t>
  </si>
  <si>
    <t>NGN29845.8</t>
  </si>
  <si>
    <t>NGN13763.61</t>
  </si>
  <si>
    <t>NGN11913.61</t>
  </si>
  <si>
    <t>NGN19729.5</t>
  </si>
  <si>
    <t>NGN41713.6</t>
  </si>
  <si>
    <t>NGN15155.84</t>
  </si>
  <si>
    <t>NGN32358</t>
  </si>
  <si>
    <t>NGN58828.52</t>
  </si>
  <si>
    <t>NGN57941.64</t>
  </si>
  <si>
    <t>NGN60147.9</t>
  </si>
  <si>
    <t>NGN13654.25</t>
  </si>
  <si>
    <t>NGN61134.84</t>
  </si>
  <si>
    <t>NGN22198.4</t>
  </si>
  <si>
    <t>NGN22214.91</t>
  </si>
  <si>
    <t>NGN55798.82</t>
  </si>
  <si>
    <t>NGN9183.68</t>
  </si>
  <si>
    <t>NGN17554.86</t>
  </si>
  <si>
    <t>NGN24115.52</t>
  </si>
  <si>
    <t>NGN63134.64</t>
  </si>
  <si>
    <t>NGN37405.71</t>
  </si>
  <si>
    <t>NGN13609.62</t>
  </si>
  <si>
    <t>NGN4081.02</t>
  </si>
  <si>
    <t>NGN15895.6</t>
  </si>
  <si>
    <t>NGN30599</t>
  </si>
  <si>
    <t>NGN12422.76</t>
  </si>
  <si>
    <t>NGN17601.5</t>
  </si>
  <si>
    <t>NGN38928.3</t>
  </si>
  <si>
    <t>NGN44809.92</t>
  </si>
  <si>
    <t>NGN12710</t>
  </si>
  <si>
    <t>NGN24412.82</t>
  </si>
  <si>
    <t>NGN16091.79</t>
  </si>
  <si>
    <t>NGN28798</t>
  </si>
  <si>
    <t>NGN13692.28</t>
  </si>
  <si>
    <t>NGN23169.51</t>
  </si>
  <si>
    <t>NGN10259.67</t>
  </si>
  <si>
    <t>NGN53270.12</t>
  </si>
  <si>
    <t>NGN32365.02</t>
  </si>
  <si>
    <t>NGN15258.24</t>
  </si>
  <si>
    <t>NGN22007.78</t>
  </si>
  <si>
    <t>NGN34944.75</t>
  </si>
  <si>
    <t>NGN12691.6</t>
  </si>
  <si>
    <t>NGN48637.6</t>
  </si>
  <si>
    <t>NGN6236.45</t>
  </si>
  <si>
    <t>NGN8139.74</t>
  </si>
  <si>
    <t>NGN36505.6</t>
  </si>
  <si>
    <t>NGN19663.48</t>
  </si>
  <si>
    <t>NGN22223.25</t>
  </si>
  <si>
    <t>NGN55375.32</t>
  </si>
  <si>
    <t>NGN31923.72</t>
  </si>
  <si>
    <t>NGN21749.8</t>
  </si>
  <si>
    <t>NGN24722.72</t>
  </si>
  <si>
    <t>NGN52238.7</t>
  </si>
  <si>
    <t>NGN54076.29</t>
  </si>
  <si>
    <t>NGN28538.8</t>
  </si>
  <si>
    <t>NGN10720.35</t>
  </si>
  <si>
    <t>NGN23677.35</t>
  </si>
  <si>
    <t>NGN26183.52</t>
  </si>
  <si>
    <t>NGN29141.25</t>
  </si>
  <si>
    <t>NGN17690.88</t>
  </si>
  <si>
    <t>NGN36991.36</t>
  </si>
  <si>
    <t>NGN24692.5</t>
  </si>
  <si>
    <t>NGN32310.64</t>
  </si>
  <si>
    <t>NGN28271.26</t>
  </si>
  <si>
    <t>NGN28865.9</t>
  </si>
  <si>
    <t>NGN23457.96</t>
  </si>
  <si>
    <t>NGN22914.64</t>
  </si>
  <si>
    <t>NGN4761.21</t>
  </si>
  <si>
    <t>NGN25598.08</t>
  </si>
  <si>
    <t>NGN38611.96</t>
  </si>
  <si>
    <t>NGN5405</t>
  </si>
  <si>
    <t>NGN13840.26</t>
  </si>
  <si>
    <t>NGN41736.75</t>
  </si>
  <si>
    <t>NGN9808.56</t>
  </si>
  <si>
    <t>NGN4835.53</t>
  </si>
  <si>
    <t>NGN42778.12</t>
  </si>
  <si>
    <t>NGN38376.42</t>
  </si>
  <si>
    <t>NGN29437.18</t>
  </si>
  <si>
    <t>NGN19953.7</t>
  </si>
  <si>
    <t>NGN7726.95</t>
  </si>
  <si>
    <t>NGN16354</t>
  </si>
  <si>
    <t>NGN21625.39</t>
  </si>
  <si>
    <t>NGN17283.63</t>
  </si>
  <si>
    <t>NGN7326.8</t>
  </si>
  <si>
    <t>NGN59178.21</t>
  </si>
  <si>
    <t>NGN54862.2</t>
  </si>
  <si>
    <t>NGN20838.51</t>
  </si>
  <si>
    <t>NGN24554.88</t>
  </si>
  <si>
    <t>NGN45451.7</t>
  </si>
  <si>
    <t>NGN9026.14</t>
  </si>
  <si>
    <t>NGN40513.41</t>
  </si>
  <si>
    <t>NGN44429.6</t>
  </si>
  <si>
    <t>NGN31008</t>
  </si>
  <si>
    <t>NGN33137.08</t>
  </si>
  <si>
    <t>NGN8081.92</t>
  </si>
  <si>
    <t>NGN57559.36</t>
  </si>
  <si>
    <t>NGN22422.05</t>
  </si>
  <si>
    <t>NGN7660</t>
  </si>
  <si>
    <t>NGN51955.82</t>
  </si>
  <si>
    <t>NGN56672.25</t>
  </si>
  <si>
    <t>NGN18400.8</t>
  </si>
  <si>
    <t>NGN14589.12</t>
  </si>
  <si>
    <t>NGN29360.74</t>
  </si>
  <si>
    <t>NGN33204.18</t>
  </si>
  <si>
    <t>NGN29740.38</t>
  </si>
  <si>
    <t>NGN35218.4</t>
  </si>
  <si>
    <t>NGN40432.6</t>
  </si>
  <si>
    <t>NGN67354.12</t>
  </si>
  <si>
    <t>NGN21385.62</t>
  </si>
  <si>
    <t>NGN57262.6</t>
  </si>
  <si>
    <t>NGN12567.71</t>
  </si>
  <si>
    <t>NGN14258.76</t>
  </si>
  <si>
    <t>NGN23352.6</t>
  </si>
  <si>
    <t>NGN15789.44</t>
  </si>
  <si>
    <t>NGN27648.39</t>
  </si>
  <si>
    <t>NGN23746.94</t>
  </si>
  <si>
    <t>NGN9069.36</t>
  </si>
  <si>
    <t>NGN28646.4</t>
  </si>
  <si>
    <t>NGN3279.5</t>
  </si>
  <si>
    <t>NGN15225.6</t>
  </si>
  <si>
    <t>NGN27261.15</t>
  </si>
  <si>
    <t>NGN16450.96</t>
  </si>
  <si>
    <t>NGN47984.5</t>
  </si>
  <si>
    <t>NGN22124.7</t>
  </si>
  <si>
    <t>NGN11627.84</t>
  </si>
  <si>
    <t>NGN24993.15</t>
  </si>
  <si>
    <t>NGN35734.4</t>
  </si>
  <si>
    <t>NGN17939.02</t>
  </si>
  <si>
    <t>NGN32561.76</t>
  </si>
  <si>
    <t>NGN3712.25</t>
  </si>
  <si>
    <t>NGN44720.64</t>
  </si>
  <si>
    <t>NGN37850.85</t>
  </si>
  <si>
    <t>NGN37142.98</t>
  </si>
  <si>
    <t>NGN15968.46</t>
  </si>
  <si>
    <t>NGN32484</t>
  </si>
  <si>
    <t>NGN23897.5</t>
  </si>
  <si>
    <t>NGN66917.12</t>
  </si>
  <si>
    <t>NGN23662.8</t>
  </si>
  <si>
    <t>NGN21559.34</t>
  </si>
  <si>
    <t>NGN29599.72</t>
  </si>
  <si>
    <t>NGN27812.61</t>
  </si>
  <si>
    <t>NGN45693.12</t>
  </si>
  <si>
    <t>NGN15203.16</t>
  </si>
  <si>
    <t>NGN7674.8</t>
  </si>
  <si>
    <t>NGN27853.84</t>
  </si>
  <si>
    <t>NGN5650.56</t>
  </si>
  <si>
    <t>NGN3331.5</t>
  </si>
  <si>
    <t>NGN11675.43</t>
  </si>
  <si>
    <t>NGN12012.35</t>
  </si>
  <si>
    <t>NGN49416</t>
  </si>
  <si>
    <t>NGN3728.64</t>
  </si>
  <si>
    <t>NGN21074.73</t>
  </si>
  <si>
    <t>NGN6980.26</t>
  </si>
  <si>
    <t>NGN51346.71</t>
  </si>
  <si>
    <t>NGN13255.32</t>
  </si>
  <si>
    <t>NGN18414</t>
  </si>
  <si>
    <t>NGN21721.8</t>
  </si>
  <si>
    <t>NGN15836.61</t>
  </si>
  <si>
    <t>NGN19533.21</t>
  </si>
  <si>
    <t>NGN11072.16</t>
  </si>
  <si>
    <t>NGN40640.6</t>
  </si>
  <si>
    <t>NGN36389.4</t>
  </si>
  <si>
    <t>NGN32733.84</t>
  </si>
  <si>
    <t>NGN6751.49</t>
  </si>
  <si>
    <t>NGN24730.79</t>
  </si>
  <si>
    <t>NGN13605.3</t>
  </si>
  <si>
    <t>NGN63394.57</t>
  </si>
  <si>
    <t>NGN44571.24</t>
  </si>
  <si>
    <t>NGN10373.1</t>
  </si>
  <si>
    <t>NGN32198.4</t>
  </si>
  <si>
    <t>NGN1875.06</t>
  </si>
  <si>
    <t>NGN46770.04</t>
  </si>
  <si>
    <t>NGN26423.08</t>
  </si>
  <si>
    <t>NGN17371.53</t>
  </si>
  <si>
    <t>NGN42685.02</t>
  </si>
  <si>
    <t>NGN10576</t>
  </si>
  <si>
    <t>NGN43658.61</t>
  </si>
  <si>
    <t>NGN28929.82</t>
  </si>
  <si>
    <t>NGN23942.8</t>
  </si>
  <si>
    <t>NGN18082.61</t>
  </si>
  <si>
    <t>NGN6251.31</t>
  </si>
  <si>
    <t>NGN19656</t>
  </si>
  <si>
    <t>NGN15488.38</t>
  </si>
  <si>
    <t>NGN9751.08</t>
  </si>
  <si>
    <t>NGN7540.83</t>
  </si>
  <si>
    <t>NGN19645.74</t>
  </si>
  <si>
    <t>NGN6308.19</t>
  </si>
  <si>
    <t>NGN26160.46</t>
  </si>
  <si>
    <t>NGN15035.54</t>
  </si>
  <si>
    <t>NGN11722.05</t>
  </si>
  <si>
    <t>NGN69209.96</t>
  </si>
  <si>
    <t>NGN17416.8</t>
  </si>
  <si>
    <t>NGN31224.76</t>
  </si>
  <si>
    <t>NGN9115.5</t>
  </si>
  <si>
    <t>NGN10408.53</t>
  </si>
  <si>
    <t>NGN18705</t>
  </si>
  <si>
    <t>NGN24297.42</t>
  </si>
  <si>
    <t>NGN38548.44</t>
  </si>
  <si>
    <t>NGN26405.44</t>
  </si>
  <si>
    <t>NGN41342.34</t>
  </si>
  <si>
    <t>NGN52998.3</t>
  </si>
  <si>
    <t>NGN40635.63</t>
  </si>
  <si>
    <t>NGN7268.17</t>
  </si>
  <si>
    <t>NGN18142.88</t>
  </si>
  <si>
    <t>NGN2577.4</t>
  </si>
  <si>
    <t>NGN3078.27</t>
  </si>
  <si>
    <t>NGN60196.5</t>
  </si>
  <si>
    <t>NGN53911.08</t>
  </si>
  <si>
    <t>NGN8250.1</t>
  </si>
  <si>
    <t>NGN16720.78</t>
  </si>
  <si>
    <t>NGN23695.98</t>
  </si>
  <si>
    <t>NGN31623.41</t>
  </si>
  <si>
    <t>NGN11242.8</t>
  </si>
  <si>
    <t>NGN13658.75</t>
  </si>
  <si>
    <t>NGN5533.44</t>
  </si>
  <si>
    <t>NGN7947.32</t>
  </si>
  <si>
    <t>NGN36168</t>
  </si>
  <si>
    <t>NGN50088.75</t>
  </si>
  <si>
    <t>NGN27622.72</t>
  </si>
  <si>
    <t>NGN26844.09</t>
  </si>
  <si>
    <t>NGN20226.48</t>
  </si>
  <si>
    <t>NGN71109</t>
  </si>
  <si>
    <t>NGN6336.09</t>
  </si>
  <si>
    <t>NGN45816.45</t>
  </si>
  <si>
    <t>NGN12973.5</t>
  </si>
  <si>
    <t>NGN10300.29</t>
  </si>
  <si>
    <t>NGN25814.83</t>
  </si>
  <si>
    <t>NGN14898.87</t>
  </si>
  <si>
    <t>NGN4138.29</t>
  </si>
  <si>
    <t>NGN27175.62</t>
  </si>
  <si>
    <t>NGN22282.8</t>
  </si>
  <si>
    <t>NGN15389.2</t>
  </si>
  <si>
    <t>NGN62413.95</t>
  </si>
  <si>
    <t>NGN39531.78</t>
  </si>
  <si>
    <t>NGN70427.7</t>
  </si>
  <si>
    <t>NGN33157.35</t>
  </si>
  <si>
    <t>NGN24810.88</t>
  </si>
  <si>
    <t>NGN4757.76</t>
  </si>
  <si>
    <t>NGN3260.16</t>
  </si>
  <si>
    <t>NGN8588.72</t>
  </si>
  <si>
    <t>NGN31081.95</t>
  </si>
  <si>
    <t>NGN5068.8</t>
  </si>
  <si>
    <t>NGN37999.42</t>
  </si>
  <si>
    <t>NGN9774.29</t>
  </si>
  <si>
    <t>NGN36666.96</t>
  </si>
  <si>
    <t>NGN9129.9</t>
  </si>
  <si>
    <t>NGN11070.02</t>
  </si>
  <si>
    <t>NGN6608.58</t>
  </si>
  <si>
    <t>NGN19296.7</t>
  </si>
  <si>
    <t>NGN6109.81</t>
  </si>
  <si>
    <t>NGN3434.67</t>
  </si>
  <si>
    <t>NGN17432.82</t>
  </si>
  <si>
    <t>NGN31512.96</t>
  </si>
  <si>
    <t>NGN56270.88</t>
  </si>
  <si>
    <t>NGN13258.42</t>
  </si>
  <si>
    <t>NGN31907.84</t>
  </si>
  <si>
    <t>NGN22150.44</t>
  </si>
  <si>
    <t>NGN38391.76</t>
  </si>
  <si>
    <t>NGN6106.65</t>
  </si>
  <si>
    <t>NGN15838.9</t>
  </si>
  <si>
    <t>NGN24091.08</t>
  </si>
  <si>
    <t>NGN45349.15</t>
  </si>
  <si>
    <t>NGN19243.32</t>
  </si>
  <si>
    <t>NGN7047.04</t>
  </si>
  <si>
    <t>NGN59875.7</t>
  </si>
  <si>
    <t>NGN55051.27</t>
  </si>
  <si>
    <t>NGN27620.74</t>
  </si>
  <si>
    <t>NGN12405.91</t>
  </si>
  <si>
    <t>NGN18611.45</t>
  </si>
  <si>
    <t>NGN13713.06</t>
  </si>
  <si>
    <t>NGN9205.2</t>
  </si>
  <si>
    <t>NGN42077.04</t>
  </si>
  <si>
    <t>NGN23433.76</t>
  </si>
  <si>
    <t>NGN47536.45</t>
  </si>
  <si>
    <t>NGN28230.63</t>
  </si>
  <si>
    <t>NGN28966.5</t>
  </si>
  <si>
    <t>NGN73595.55</t>
  </si>
  <si>
    <t>NGN8181.42</t>
  </si>
  <si>
    <t>NGN44449.14</t>
  </si>
  <si>
    <t>NGN44036.8</t>
  </si>
  <si>
    <t>NGN18316.8</t>
  </si>
  <si>
    <t>NGN7878.06</t>
  </si>
  <si>
    <t>NGN29922</t>
  </si>
  <si>
    <t>NGN46425.08</t>
  </si>
  <si>
    <t>NGN34530.6</t>
  </si>
  <si>
    <t>NGN5713.37</t>
  </si>
  <si>
    <t>NGN31343.76</t>
  </si>
  <si>
    <t>NGN29340.5</t>
  </si>
  <si>
    <t>NGN36492.82</t>
  </si>
  <si>
    <t>NGN27761.94</t>
  </si>
  <si>
    <t>NGN27127.75</t>
  </si>
  <si>
    <t>NGN10274.1</t>
  </si>
  <si>
    <t>NGN66077.96</t>
  </si>
  <si>
    <t>NGN11739.91</t>
  </si>
  <si>
    <t>NGN42472.24</t>
  </si>
  <si>
    <t>NGN23701.5</t>
  </si>
  <si>
    <t>NGN47025.14</t>
  </si>
  <si>
    <t>NGN26695.2</t>
  </si>
  <si>
    <t>NGN64560.14</t>
  </si>
  <si>
    <t>NGN5254.59</t>
  </si>
  <si>
    <t>NGN53135.67</t>
  </si>
  <si>
    <t>NGN43771.52</t>
  </si>
  <si>
    <t>NGN30778.8</t>
  </si>
  <si>
    <t>NGN33143.46</t>
  </si>
  <si>
    <t>NGN36389.68</t>
  </si>
  <si>
    <t>NGN4001.19</t>
  </si>
  <si>
    <t>NGN24191.09</t>
  </si>
  <si>
    <t>NGN22744.8</t>
  </si>
  <si>
    <t>NGN3049.92</t>
  </si>
  <si>
    <t>NGN20248.8</t>
  </si>
  <si>
    <t>NGN31578.36</t>
  </si>
  <si>
    <t>NGN18932.48</t>
  </si>
  <si>
    <t>NGN7345.65</t>
  </si>
  <si>
    <t>NGN31767.39</t>
  </si>
  <si>
    <t>NGN27418.32</t>
  </si>
  <si>
    <t>NGN4309.76</t>
  </si>
  <si>
    <t>NGN1671.9</t>
  </si>
  <si>
    <t>NGN51955.2</t>
  </si>
  <si>
    <t>NGN24019.2</t>
  </si>
  <si>
    <t>NGN44556.8</t>
  </si>
  <si>
    <t>NGN18154.2</t>
  </si>
  <si>
    <t>NGN12016.69</t>
  </si>
  <si>
    <t>NGN46110.6</t>
  </si>
  <si>
    <t>NGN10815.36</t>
  </si>
  <si>
    <t>NGN8191.44</t>
  </si>
  <si>
    <t>NGN7569</t>
  </si>
  <si>
    <t>NGN61019.11</t>
  </si>
  <si>
    <t>NGN2370.82</t>
  </si>
  <si>
    <t>NGN24291</t>
  </si>
  <si>
    <t>NGN63590.61</t>
  </si>
  <si>
    <t>NGN21982.4</t>
  </si>
  <si>
    <t>NGN15299.84</t>
  </si>
  <si>
    <t>NGN23341.14</t>
  </si>
  <si>
    <t>NGN12327.54</t>
  </si>
  <si>
    <t>NGN47870.12</t>
  </si>
  <si>
    <t>NGN20609.04</t>
  </si>
  <si>
    <t>NGN24360.19</t>
  </si>
  <si>
    <t>NGN53267.68</t>
  </si>
  <si>
    <t>NGN44350.86</t>
  </si>
  <si>
    <t>NGN25979.2</t>
  </si>
  <si>
    <t>NGN33774.78</t>
  </si>
  <si>
    <t>NGN6242.74</t>
  </si>
  <si>
    <t>NGN4688.84</t>
  </si>
  <si>
    <t>NGN22736.22</t>
  </si>
  <si>
    <t>NGN23193.42</t>
  </si>
  <si>
    <t>NGN26119.98</t>
  </si>
  <si>
    <t>NGN30222.36</t>
  </si>
  <si>
    <t>NGN10039.35</t>
  </si>
  <si>
    <t>NGN6990.74</t>
  </si>
  <si>
    <t>NGN16343.46</t>
  </si>
  <si>
    <t>NGN20619.91</t>
  </si>
  <si>
    <t>NGN25427.47</t>
  </si>
  <si>
    <t>NGN36217.49</t>
  </si>
  <si>
    <t>NGN38257.1</t>
  </si>
  <si>
    <t>NGN62194.6</t>
  </si>
  <si>
    <t>NGN45854.76</t>
  </si>
  <si>
    <t>NGN16318.3</t>
  </si>
  <si>
    <t>NGN53761.4</t>
  </si>
  <si>
    <t>NGN19486.72</t>
  </si>
  <si>
    <t>NGN4285.44</t>
  </si>
  <si>
    <t>NGN9258.87</t>
  </si>
  <si>
    <t>NGN17657.88</t>
  </si>
  <si>
    <t>NGN3596.62</t>
  </si>
  <si>
    <t>NGN8805.35</t>
  </si>
  <si>
    <t>NGN25379.58</t>
  </si>
  <si>
    <t>NGN25128</t>
  </si>
  <si>
    <t>NGN13035.47</t>
  </si>
  <si>
    <t>NGN29474.28</t>
  </si>
  <si>
    <t>NGN25859.35</t>
  </si>
  <si>
    <t>NGN12204.72</t>
  </si>
  <si>
    <t>NGN58796.25</t>
  </si>
  <si>
    <t>NGN8347.6</t>
  </si>
  <si>
    <t>NGN8150.87</t>
  </si>
  <si>
    <t>NGN33769.84</t>
  </si>
  <si>
    <t>NGN6127.2</t>
  </si>
  <si>
    <t>NGN40976.39</t>
  </si>
  <si>
    <t>NGN4970.89</t>
  </si>
  <si>
    <t>NGN56286.9</t>
  </si>
  <si>
    <t>NGN3960.75</t>
  </si>
  <si>
    <t>NGN36426.75</t>
  </si>
  <si>
    <t>NGN5071.04</t>
  </si>
  <si>
    <t>NGN31230.16</t>
  </si>
  <si>
    <t>NGN47430.84</t>
  </si>
  <si>
    <t>NGN24394.83</t>
  </si>
  <si>
    <t>NGN15352.04</t>
  </si>
  <si>
    <t>NGN15212.7</t>
  </si>
  <si>
    <t>NGN16324.7</t>
  </si>
  <si>
    <t>NGN48841</t>
  </si>
  <si>
    <t>NGN6467.23</t>
  </si>
  <si>
    <t>NGN11525.8</t>
  </si>
  <si>
    <t>NGN27665.4</t>
  </si>
  <si>
    <t>NGN38636.88</t>
  </si>
  <si>
    <t>NGN17120.25</t>
  </si>
  <si>
    <t>NGN25158.3</t>
  </si>
  <si>
    <t>NGN53905.85</t>
  </si>
  <si>
    <t>NGN50740.24</t>
  </si>
  <si>
    <t>NGN41059.71</t>
  </si>
  <si>
    <t>NGN13828.65</t>
  </si>
  <si>
    <t>NGN15802.16</t>
  </si>
  <si>
    <t>NGN18824.4</t>
  </si>
  <si>
    <t>NGN39525.75</t>
  </si>
  <si>
    <t>NGN31756.02</t>
  </si>
  <si>
    <t>NGN23580.9</t>
  </si>
  <si>
    <t>NGN22468.5</t>
  </si>
  <si>
    <t>NGN26015.9</t>
  </si>
  <si>
    <t>NGN7449.75</t>
  </si>
  <si>
    <t>NGN27744.44</t>
  </si>
  <si>
    <t>NGN24324.48</t>
  </si>
  <si>
    <t>NGN5571.13</t>
  </si>
  <si>
    <t>NGN15015.84</t>
  </si>
  <si>
    <t>NGN5908.95</t>
  </si>
  <si>
    <t>NGN20018.7</t>
  </si>
  <si>
    <t>NGN28886.88</t>
  </si>
  <si>
    <t>NGN18431.28</t>
  </si>
  <si>
    <t>NGN53102.4</t>
  </si>
  <si>
    <t>NGN38045.28</t>
  </si>
  <si>
    <t>NGN65724.8</t>
  </si>
  <si>
    <t>NGN40617.85</t>
  </si>
  <si>
    <t>NGN10693.44</t>
  </si>
  <si>
    <t>NGN60023.81</t>
  </si>
  <si>
    <t>NGN7429.87</t>
  </si>
  <si>
    <t>NGN10241.76</t>
  </si>
  <si>
    <t>NGN44209.95</t>
  </si>
  <si>
    <t>NGN10413.27</t>
  </si>
  <si>
    <t>NGN24477.67</t>
  </si>
  <si>
    <t>NGN28269.72</t>
  </si>
  <si>
    <t>NGN37964.5</t>
  </si>
  <si>
    <t>NGN47111.34</t>
  </si>
  <si>
    <t>NGN35530.34</t>
  </si>
  <si>
    <t>NGN15198.68</t>
  </si>
  <si>
    <t>NGN12944.13</t>
  </si>
  <si>
    <t>NGN57277.4</t>
  </si>
  <si>
    <t>NGN4469.98</t>
  </si>
  <si>
    <t>NGN41508.92</t>
  </si>
  <si>
    <t>NGN16820.31</t>
  </si>
  <si>
    <t>NGN8072</t>
  </si>
  <si>
    <t>NGN13432.22</t>
  </si>
  <si>
    <t>NGN9921.7</t>
  </si>
  <si>
    <t>NGN48900.6</t>
  </si>
  <si>
    <t>NGN30897.72</t>
  </si>
  <si>
    <t>NGN24804.57</t>
  </si>
  <si>
    <t>NGN48672.69</t>
  </si>
  <si>
    <t>NGN16905.82</t>
  </si>
  <si>
    <t>NGN20479.73</t>
  </si>
  <si>
    <t>NGN33245.03</t>
  </si>
  <si>
    <t>NGN18679.98</t>
  </si>
  <si>
    <t>NGN44869.68</t>
  </si>
  <si>
    <t>NGN55703.79</t>
  </si>
  <si>
    <t>NGN29274.48</t>
  </si>
  <si>
    <t>NGN8067.48</t>
  </si>
  <si>
    <t>NGN36752.67</t>
  </si>
  <si>
    <t>NGN39205.33</t>
  </si>
  <si>
    <t>NGN5367.59</t>
  </si>
  <si>
    <t>NGN18881.84</t>
  </si>
  <si>
    <t>NGN15002.9</t>
  </si>
  <si>
    <t>NGN4810.96</t>
  </si>
  <si>
    <t>NGN11742.18</t>
  </si>
  <si>
    <t>NGN18375.55</t>
  </si>
  <si>
    <t>NGN34224.3</t>
  </si>
  <si>
    <t>NGN37634.02</t>
  </si>
  <si>
    <t>NGN47987.28</t>
  </si>
  <si>
    <t>NGN21105</t>
  </si>
  <si>
    <t>NGN29204.84</t>
  </si>
  <si>
    <t>NGN51314.9</t>
  </si>
  <si>
    <t>NGN3422.79</t>
  </si>
  <si>
    <t>NGN29373.76</t>
  </si>
  <si>
    <t>NGN6414.51</t>
  </si>
  <si>
    <t>NGN2471.85</t>
  </si>
  <si>
    <t>NGN8788.81</t>
  </si>
  <si>
    <t>NGN60611.94</t>
  </si>
  <si>
    <t>NGN29491.8</t>
  </si>
  <si>
    <t>NGN10927.53</t>
  </si>
  <si>
    <t>NGN18496</t>
  </si>
  <si>
    <t>NGN54693.79</t>
  </si>
  <si>
    <t>NGN3185.82</t>
  </si>
  <si>
    <t>NGN37224.94</t>
  </si>
  <si>
    <t>NGN18651.46</t>
  </si>
  <si>
    <t>NGN23975.46</t>
  </si>
  <si>
    <t>NGN16824.24</t>
  </si>
  <si>
    <t>NGN34484.4</t>
  </si>
  <si>
    <t>NGN55788.8</t>
  </si>
  <si>
    <t>NGN7874.28</t>
  </si>
  <si>
    <t>NGN12589.42</t>
  </si>
  <si>
    <t>NGN23309.91</t>
  </si>
  <si>
    <t>NGN3230.31</t>
  </si>
  <si>
    <t>NGN7797.3</t>
  </si>
  <si>
    <t>NGN43220.44</t>
  </si>
  <si>
    <t>NGN12166.56</t>
  </si>
  <si>
    <t>NGN34144.88</t>
  </si>
  <si>
    <t>NGN7409.53</t>
  </si>
  <si>
    <t>NGN30078.5</t>
  </si>
  <si>
    <t>NGN26604.85</t>
  </si>
  <si>
    <t>NGN21909.76</t>
  </si>
  <si>
    <t>NGN40525.92</t>
  </si>
  <si>
    <t>NGN10702.23</t>
  </si>
  <si>
    <t>NGN4620.88</t>
  </si>
  <si>
    <t>NGN43548.51</t>
  </si>
  <si>
    <t>NGN44945.22</t>
  </si>
  <si>
    <t>NGN16345.28</t>
  </si>
  <si>
    <t>NGN26774.23</t>
  </si>
  <si>
    <t>NGN29286.71</t>
  </si>
  <si>
    <t>NGN31427.04</t>
  </si>
  <si>
    <t>NGN58154.06</t>
  </si>
  <si>
    <t>NGN16862.25</t>
  </si>
  <si>
    <t>NGN15680.79</t>
  </si>
  <si>
    <t>NGN32553.92</t>
  </si>
  <si>
    <t>NGN22778.92</t>
  </si>
  <si>
    <t>NGN18945.08</t>
  </si>
  <si>
    <t>NGN57781.36</t>
  </si>
  <si>
    <t>NGN16319.02</t>
  </si>
  <si>
    <t>NGN38404.02</t>
  </si>
  <si>
    <t>NGN32874.82</t>
  </si>
  <si>
    <t>NGN36697.68</t>
  </si>
  <si>
    <t>NGN39265.8</t>
  </si>
  <si>
    <t>NGN15960.96</t>
  </si>
  <si>
    <t>NGN10870.86</t>
  </si>
  <si>
    <t>NGN8349.55</t>
  </si>
  <si>
    <t>NGN12797.46</t>
  </si>
  <si>
    <t>NGN31157.8</t>
  </si>
  <si>
    <t>NGN17067.95</t>
  </si>
  <si>
    <t>NGN34034</t>
  </si>
  <si>
    <t>NGN40101.6</t>
  </si>
  <si>
    <t>NGN16050.3</t>
  </si>
  <si>
    <t>NGN59011.2</t>
  </si>
  <si>
    <t>NGN42715.2</t>
  </si>
  <si>
    <t>NGN22878.68</t>
  </si>
  <si>
    <t>NGN24186.96</t>
  </si>
  <si>
    <t>NGN34761.58</t>
  </si>
  <si>
    <t>NGN16082.04</t>
  </si>
  <si>
    <t>NGN22141.44</t>
  </si>
  <si>
    <t>NGN22735.5</t>
  </si>
  <si>
    <t>NGN9585.66</t>
  </si>
  <si>
    <t>NGN12207.3</t>
  </si>
  <si>
    <t>NGN14631.75</t>
  </si>
  <si>
    <t>NGN10313.28</t>
  </si>
  <si>
    <t>NGN40196.2</t>
  </si>
  <si>
    <t>NGN12283.04</t>
  </si>
  <si>
    <t>NGN8353.92</t>
  </si>
  <si>
    <t>NGN7619.4</t>
  </si>
  <si>
    <t>NGN25245.46</t>
  </si>
  <si>
    <t>NGN19103.04</t>
  </si>
  <si>
    <t>NGN25768.05</t>
  </si>
  <si>
    <t>NGN18494.84</t>
  </si>
  <si>
    <t>NGN19029.6</t>
  </si>
  <si>
    <t>NGN43941.96</t>
  </si>
  <si>
    <t>NGN14785.44</t>
  </si>
  <si>
    <t>NGN12134.6</t>
  </si>
  <si>
    <t>NGN29523.37</t>
  </si>
  <si>
    <t>NGN9527.85</t>
  </si>
  <si>
    <t>NGN3919.05</t>
  </si>
  <si>
    <t>NGN29430</t>
  </si>
  <si>
    <t>NGN25500.54</t>
  </si>
  <si>
    <t>NGN10125.05</t>
  </si>
  <si>
    <t>NGN22967</t>
  </si>
  <si>
    <t>NGN21790.44</t>
  </si>
  <si>
    <t>NGN22494.52</t>
  </si>
  <si>
    <t>NGN54472.62</t>
  </si>
  <si>
    <t>NGN67656.8</t>
  </si>
  <si>
    <t>NGN38700.86</t>
  </si>
  <si>
    <t>NGN8938.05</t>
  </si>
  <si>
    <t>NGN7814.52</t>
  </si>
  <si>
    <t>NGN31757.65</t>
  </si>
  <si>
    <t>NGN32313.96</t>
  </si>
  <si>
    <t>NGN15597.1</t>
  </si>
  <si>
    <t>NGN24395</t>
  </si>
  <si>
    <t>NGN20799.1</t>
  </si>
  <si>
    <t>NGN16132.62</t>
  </si>
  <si>
    <t>NGN5710.4</t>
  </si>
  <si>
    <t>NGN9926.8</t>
  </si>
  <si>
    <t>NGN41544.02</t>
  </si>
  <si>
    <t>NGN55445.92</t>
  </si>
  <si>
    <t>NGN7175.54</t>
  </si>
  <si>
    <t>NGN15309</t>
  </si>
  <si>
    <t>NGN18460.16</t>
  </si>
  <si>
    <t>NGN14192.4</t>
  </si>
  <si>
    <t>NGN14572.9</t>
  </si>
  <si>
    <t>NGN35780.3</t>
  </si>
  <si>
    <t>NGN38007.6</t>
  </si>
  <si>
    <t>NGN23921.84</t>
  </si>
  <si>
    <t>NGN21503.24</t>
  </si>
  <si>
    <t>NGN25063.35</t>
  </si>
  <si>
    <t>NGN12681.24</t>
  </si>
  <si>
    <t>NGN31710.43</t>
  </si>
  <si>
    <t>NGN19980.75</t>
  </si>
  <si>
    <t>NGN26283.46</t>
  </si>
  <si>
    <t>NGN71291.72</t>
  </si>
  <si>
    <t>NGN9931.54</t>
  </si>
  <si>
    <t>NGN27700.42</t>
  </si>
  <si>
    <t>NGN20277.27</t>
  </si>
  <si>
    <t>NGN22770.02</t>
  </si>
  <si>
    <t>NGN33801.01</t>
  </si>
  <si>
    <t>NGN20678.56</t>
  </si>
  <si>
    <t>NGN19078.08</t>
  </si>
  <si>
    <t>NGN28591.68</t>
  </si>
  <si>
    <t>NGN13531.05</t>
  </si>
  <si>
    <t>NGN17339.4</t>
  </si>
  <si>
    <t>NGN8018.4</t>
  </si>
  <si>
    <t>NGN6722.56</t>
  </si>
  <si>
    <t>NGN14301.41</t>
  </si>
  <si>
    <t>NGN63305.2</t>
  </si>
  <si>
    <t>NGN22081.79</t>
  </si>
  <si>
    <t>NGN33908.94</t>
  </si>
  <si>
    <t>NGN19894.63</t>
  </si>
  <si>
    <t>NGN29354.82</t>
  </si>
  <si>
    <t>NGN10420.92</t>
  </si>
  <si>
    <t>NGN32374.2</t>
  </si>
  <si>
    <t>NGN19220.88</t>
  </si>
  <si>
    <t>NGN41363.52</t>
  </si>
  <si>
    <t>NGN7869.12</t>
  </si>
  <si>
    <t>NGN28855.93</t>
  </si>
  <si>
    <t>NGN8925</t>
  </si>
  <si>
    <t>NGN9459.79</t>
  </si>
  <si>
    <t>NGN39699.52</t>
  </si>
  <si>
    <t>NGN14270.78</t>
  </si>
  <si>
    <t>NGN31200</t>
  </si>
  <si>
    <t>NGN17980.9</t>
  </si>
  <si>
    <t>NGN27260.9</t>
  </si>
  <si>
    <t>NGN20751.8</t>
  </si>
  <si>
    <t>NGN56679.84</t>
  </si>
  <si>
    <t>NGN22147.4</t>
  </si>
  <si>
    <t>NGN40898.84</t>
  </si>
  <si>
    <t>NGN31582.21</t>
  </si>
  <si>
    <t>NGN22946.34</t>
  </si>
  <si>
    <t>NGN8481.88</t>
  </si>
  <si>
    <t>NGN48129.6</t>
  </si>
  <si>
    <t>NGN14702.6</t>
  </si>
  <si>
    <t>NGN7229.12</t>
  </si>
  <si>
    <t>NGN25288.65</t>
  </si>
  <si>
    <t>NGN13351.5</t>
  </si>
  <si>
    <t>NGN27056.95</t>
  </si>
  <si>
    <t>NGN2012.43</t>
  </si>
  <si>
    <t>NGN41991.38</t>
  </si>
  <si>
    <t>NGN5971.84</t>
  </si>
  <si>
    <t>NGN58158.72</t>
  </si>
  <si>
    <t>NGN2984.52</t>
  </si>
  <si>
    <t>NGN25749.75</t>
  </si>
  <si>
    <t>NGN14225.76</t>
  </si>
  <si>
    <t>NGN20654.19</t>
  </si>
  <si>
    <t>NGN16207.79</t>
  </si>
  <si>
    <t>NGN24319.8</t>
  </si>
  <si>
    <t>NGN21430.61</t>
  </si>
  <si>
    <t>NGN19174</t>
  </si>
  <si>
    <t>NGN16531.71</t>
  </si>
  <si>
    <t>NGN10044.45</t>
  </si>
  <si>
    <t>NGN42861.28</t>
  </si>
  <si>
    <t>NGN24904.1</t>
  </si>
  <si>
    <t>NGN31945.22</t>
  </si>
  <si>
    <t>NGN3676.32</t>
  </si>
  <si>
    <t>NGN19082.67</t>
  </si>
  <si>
    <t>NGN46736.72</t>
  </si>
  <si>
    <t>NGN20000</t>
  </si>
  <si>
    <t>NGN48322.6</t>
  </si>
  <si>
    <t>NGN2620.89</t>
  </si>
  <si>
    <t>NGN40549.12</t>
  </si>
  <si>
    <t>NGN4557.84</t>
  </si>
  <si>
    <t>NGN7059.15</t>
  </si>
  <si>
    <t>NGN20714.37</t>
  </si>
  <si>
    <t>NGN51800.38</t>
  </si>
  <si>
    <t>NGN15558.48</t>
  </si>
  <si>
    <t>NGN3094.2</t>
  </si>
  <si>
    <t>NGN8672.45</t>
  </si>
  <si>
    <t>NGN51135.24</t>
  </si>
  <si>
    <t>NGN27873.12</t>
  </si>
  <si>
    <t>NGN20721.92</t>
  </si>
  <si>
    <t>NGN1974.32</t>
  </si>
  <si>
    <t>NGN39555.54</t>
  </si>
  <si>
    <t>NGN47411.65</t>
  </si>
  <si>
    <t>NGN21094.15</t>
  </si>
  <si>
    <t>NGN18440.98</t>
  </si>
  <si>
    <t>NGN4331.32</t>
  </si>
  <si>
    <t>NGN30304.4</t>
  </si>
  <si>
    <t>NGN24804.12</t>
  </si>
  <si>
    <t>NGN18441.8</t>
  </si>
  <si>
    <t>NGN6161.4</t>
  </si>
  <si>
    <t>NGN32889.56</t>
  </si>
  <si>
    <t>NGN2702.16</t>
  </si>
  <si>
    <t>NGN11081.48</t>
  </si>
  <si>
    <t>NGN24069.96</t>
  </si>
  <si>
    <t>NGN23540.58</t>
  </si>
  <si>
    <t>NGN35311.72</t>
  </si>
  <si>
    <t>NGN4238.41</t>
  </si>
  <si>
    <t>NGN24638.11</t>
  </si>
  <si>
    <t>NGN15558.5</t>
  </si>
  <si>
    <t>NGN11940.28</t>
  </si>
  <si>
    <t>NGN11405.94</t>
  </si>
  <si>
    <t>NGN29699.68</t>
  </si>
  <si>
    <t>NGN56913.94</t>
  </si>
  <si>
    <t>NGN11354</t>
  </si>
  <si>
    <t>NGN17677.2</t>
  </si>
  <si>
    <t>NGN5531.35</t>
  </si>
  <si>
    <t>NGN22553.08</t>
  </si>
  <si>
    <t>NGN27288.72</t>
  </si>
  <si>
    <t>NGN33644.92</t>
  </si>
  <si>
    <t>NGN30420.6</t>
  </si>
  <si>
    <t>NGN16904.71</t>
  </si>
  <si>
    <t>NGN6696.93</t>
  </si>
  <si>
    <t>NGN15479.49</t>
  </si>
  <si>
    <t>NGN5516.55</t>
  </si>
  <si>
    <t>NGN25014.99</t>
  </si>
  <si>
    <t>NGN72063.81</t>
  </si>
  <si>
    <t>NGN25422.7</t>
  </si>
  <si>
    <t>NGN2678.24</t>
  </si>
  <si>
    <t>NGN3631.32</t>
  </si>
  <si>
    <t>NGN53847</t>
  </si>
  <si>
    <t>NGN24738.48</t>
  </si>
  <si>
    <t>NGN19549.32</t>
  </si>
  <si>
    <t>NGN17063.28</t>
  </si>
  <si>
    <t>NGN48330.15</t>
  </si>
  <si>
    <t>NGN24333.14</t>
  </si>
  <si>
    <t>NGN14326.61</t>
  </si>
  <si>
    <t>NGN26743.5</t>
  </si>
  <si>
    <t>NGN6121.57</t>
  </si>
  <si>
    <t>NGN2841.75</t>
  </si>
  <si>
    <t>NGN14677.02</t>
  </si>
  <si>
    <t>NGN38934.5</t>
  </si>
  <si>
    <t>NGN20882.4</t>
  </si>
  <si>
    <t>NGN43267.5</t>
  </si>
  <si>
    <t>NGN35102.76</t>
  </si>
  <si>
    <t>NGN27461.04</t>
  </si>
  <si>
    <t>NGN16818.27</t>
  </si>
  <si>
    <t>NGN38367.58</t>
  </si>
  <si>
    <t>NGN38996.01</t>
  </si>
  <si>
    <t>NGN11373.06</t>
  </si>
  <si>
    <t>NGN4617.34</t>
  </si>
  <si>
    <t>NGN15780.76</t>
  </si>
  <si>
    <t>NGN24854.83</t>
  </si>
  <si>
    <t>NGN7217.21</t>
  </si>
  <si>
    <t>NGN20456.92</t>
  </si>
  <si>
    <t>NGN30503.1</t>
  </si>
  <si>
    <t>NGN14530.06</t>
  </si>
  <si>
    <t>NGN33824.44</t>
  </si>
  <si>
    <t>NGN7820.4</t>
  </si>
  <si>
    <t>NGN29568</t>
  </si>
  <si>
    <t>NGN27583.36</t>
  </si>
  <si>
    <t>NGN29610.42</t>
  </si>
  <si>
    <t>NGN12144.92</t>
  </si>
  <si>
    <t>NGN13471.78</t>
  </si>
  <si>
    <t>NGN70315.52</t>
  </si>
  <si>
    <t>NGN12492.15</t>
  </si>
  <si>
    <t>NGN57977.13</t>
  </si>
  <si>
    <t>NGN56643.14</t>
  </si>
  <si>
    <t>NGN2686.18</t>
  </si>
  <si>
    <t>NGN10232.55</t>
  </si>
  <si>
    <t>NGN34083.75</t>
  </si>
  <si>
    <t>NGN26229.72</t>
  </si>
  <si>
    <t>NGN18547.88</t>
  </si>
  <si>
    <t>NGN7558.96</t>
  </si>
  <si>
    <t>NGN27454.53</t>
  </si>
  <si>
    <t>NGN11230.96</t>
  </si>
  <si>
    <t>NGN57873.27</t>
  </si>
  <si>
    <t>NGN33915.6</t>
  </si>
  <si>
    <t>NGN27284.8</t>
  </si>
  <si>
    <t>NGN14865.43</t>
  </si>
  <si>
    <t>NGN7610</t>
  </si>
  <si>
    <t>NGN34470.9</t>
  </si>
  <si>
    <t>NGN25677.08</t>
  </si>
  <si>
    <t>NGN36638.46</t>
  </si>
  <si>
    <t>NGN32913.69</t>
  </si>
  <si>
    <t>NGN13915.94</t>
  </si>
  <si>
    <t>NGN11687.04</t>
  </si>
  <si>
    <t>NGN23201.51</t>
  </si>
  <si>
    <t>NGN35236.8</t>
  </si>
  <si>
    <t>NGN59932.54</t>
  </si>
  <si>
    <t>NGN9079.68</t>
  </si>
  <si>
    <t>NGN18163.5</t>
  </si>
  <si>
    <t>NGN44184.4</t>
  </si>
  <si>
    <t>NGN33890.56</t>
  </si>
  <si>
    <t>NGN58676.56</t>
  </si>
  <si>
    <t>NGN19666.68</t>
  </si>
  <si>
    <t>NGN21708.82</t>
  </si>
  <si>
    <t>NGN27029.67</t>
  </si>
  <si>
    <t>NGN28243.6</t>
  </si>
  <si>
    <t>NGN34176.57</t>
  </si>
  <si>
    <t>NGN33310.44</t>
  </si>
  <si>
    <t>NGN12588.03</t>
  </si>
  <si>
    <t>NGN10848.6</t>
  </si>
  <si>
    <t>NGN4249.35</t>
  </si>
  <si>
    <t>NGN4823.01</t>
  </si>
  <si>
    <t>NGN12850.1</t>
  </si>
  <si>
    <t>NGN61463.58</t>
  </si>
  <si>
    <t>NGN7367.81</t>
  </si>
  <si>
    <t>NGN46623.69</t>
  </si>
  <si>
    <t>NGN38137.68</t>
  </si>
  <si>
    <t>NGN40560</t>
  </si>
  <si>
    <t>NGN2951</t>
  </si>
  <si>
    <t>NGN9465.3</t>
  </si>
  <si>
    <t>NGN55171.6</t>
  </si>
  <si>
    <t>NGN20333.25</t>
  </si>
  <si>
    <t>NGN30770.25</t>
  </si>
  <si>
    <t>NGN25225.64</t>
  </si>
  <si>
    <t>NGN17772.81</t>
  </si>
  <si>
    <t>NGN21318.64</t>
  </si>
  <si>
    <t>NGN6399.12</t>
  </si>
  <si>
    <t>NGN24532.2</t>
  </si>
  <si>
    <t>NGN32999.38</t>
  </si>
  <si>
    <t>NGN7688.4</t>
  </si>
  <si>
    <t>NGN15580.8</t>
  </si>
  <si>
    <t>NGN27369.65</t>
  </si>
  <si>
    <t>NGN36221.64</t>
  </si>
  <si>
    <t>NGN3723.72</t>
  </si>
  <si>
    <t>NGN38349.6</t>
  </si>
  <si>
    <t>NGN64428.52</t>
  </si>
  <si>
    <t>NGN30367.35</t>
  </si>
  <si>
    <t>NGN6737.21</t>
  </si>
  <si>
    <t>NGN40174.09</t>
  </si>
  <si>
    <t>NGN6816.59</t>
  </si>
  <si>
    <t>NGN10323.78</t>
  </si>
  <si>
    <t>NGN57248</t>
  </si>
  <si>
    <t>NGN47416.16</t>
  </si>
  <si>
    <t>NGN26630.64</t>
  </si>
  <si>
    <t>NGN22015.68</t>
  </si>
  <si>
    <t>NGN17724.72</t>
  </si>
  <si>
    <t>NGN46277.84</t>
  </si>
  <si>
    <t>NGN15039</t>
  </si>
  <si>
    <t>NGN22092.5</t>
  </si>
  <si>
    <t>NGN38312.32</t>
  </si>
  <si>
    <t>NGN25787.58</t>
  </si>
  <si>
    <t>NGN58406.76</t>
  </si>
  <si>
    <t>NGN6843.75</t>
  </si>
  <si>
    <t>NGN11589.76</t>
  </si>
  <si>
    <t>NGN28989.03</t>
  </si>
  <si>
    <t>NGN5827.36</t>
  </si>
  <si>
    <t>NGN23802.24</t>
  </si>
  <si>
    <t>NGN22652.8</t>
  </si>
  <si>
    <t>NGN50071.08</t>
  </si>
  <si>
    <t>NGN40762.26</t>
  </si>
  <si>
    <t>NGN5148.24</t>
  </si>
  <si>
    <t>NGN11175.75</t>
  </si>
  <si>
    <t>NGN5269.6</t>
  </si>
  <si>
    <t>NGN13388.07</t>
  </si>
  <si>
    <t>NGN30141.45</t>
  </si>
  <si>
    <t>NGN33938.46</t>
  </si>
  <si>
    <t>NGN21107.25</t>
  </si>
  <si>
    <t>NGN44053.2</t>
  </si>
  <si>
    <t>NGN42877.11</t>
  </si>
  <si>
    <t>NGN30493.32</t>
  </si>
  <si>
    <t>NGN31407.42</t>
  </si>
  <si>
    <t>NGN47571.93</t>
  </si>
  <si>
    <t>NGN45817.66</t>
  </si>
  <si>
    <t>NGN6392.88</t>
  </si>
  <si>
    <t>NGN5597.73</t>
  </si>
  <si>
    <t>NGN18298.98</t>
  </si>
  <si>
    <t>NGN29101.05</t>
  </si>
  <si>
    <t>NGN8673.72</t>
  </si>
  <si>
    <t>NGN28260.6</t>
  </si>
  <si>
    <t>NGN10976.04</t>
  </si>
  <si>
    <t>NGN35242.02</t>
  </si>
  <si>
    <t>NGN75076.6</t>
  </si>
  <si>
    <t>NGN10365.55</t>
  </si>
  <si>
    <t>NGN23217.14</t>
  </si>
  <si>
    <t>NGN6300.03</t>
  </si>
  <si>
    <t>NGN14742</t>
  </si>
  <si>
    <t>NGN14357.46</t>
  </si>
  <si>
    <t>NGN7269.84</t>
  </si>
  <si>
    <t>NGN20286.4</t>
  </si>
  <si>
    <t>NGN9959.66</t>
  </si>
  <si>
    <t>NGN31036.46</t>
  </si>
  <si>
    <t>NGN6165.88</t>
  </si>
  <si>
    <t>NGN41312.98</t>
  </si>
  <si>
    <t>NGN21681.09</t>
  </si>
  <si>
    <t>NGN16555.86</t>
  </si>
  <si>
    <t>NGN4804.39</t>
  </si>
  <si>
    <t>NGN41945.04</t>
  </si>
  <si>
    <t>NGN51434.35</t>
  </si>
  <si>
    <t>NGN18878.86</t>
  </si>
  <si>
    <t>NGN43629.74</t>
  </si>
  <si>
    <t>NGN11830.83</t>
  </si>
  <si>
    <t>NGN39205.8</t>
  </si>
  <si>
    <t>NGN33685.52</t>
  </si>
  <si>
    <t>NGN20300.16</t>
  </si>
  <si>
    <t>NGN21102.53</t>
  </si>
  <si>
    <t>NGN23184.85</t>
  </si>
  <si>
    <t>NGN61537.71</t>
  </si>
  <si>
    <t>NGN20587.84</t>
  </si>
  <si>
    <t>NGN11445.84</t>
  </si>
  <si>
    <t>NGN44616.11</t>
  </si>
  <si>
    <t>NGN29862.76</t>
  </si>
  <si>
    <t>NGN21179.73</t>
  </si>
  <si>
    <t>NGN2043</t>
  </si>
  <si>
    <t>NGN26852.4</t>
  </si>
  <si>
    <t>NGN11760</t>
  </si>
  <si>
    <t>NGN19354.83</t>
  </si>
  <si>
    <t>NGN27065.79</t>
  </si>
  <si>
    <t>NGN4898.79</t>
  </si>
  <si>
    <t>NGN18478.56</t>
  </si>
  <si>
    <t>NGN25110.87</t>
  </si>
  <si>
    <t>NGN50628.73</t>
  </si>
  <si>
    <t>NGN41330.25</t>
  </si>
  <si>
    <t>NGN8053.5</t>
  </si>
  <si>
    <t>NGN21047.88</t>
  </si>
  <si>
    <t>NGN11099.2</t>
  </si>
  <si>
    <t>NGN6732.96</t>
  </si>
  <si>
    <t>NGN2173.28</t>
  </si>
  <si>
    <t>NGN37078.86</t>
  </si>
  <si>
    <t>NGN15378.9</t>
  </si>
  <si>
    <t>NGN72974.08</t>
  </si>
  <si>
    <t>NGN6493.54</t>
  </si>
  <si>
    <t>NGN16460.64</t>
  </si>
  <si>
    <t>NGN14406.84</t>
  </si>
  <si>
    <t>NGN18022.25</t>
  </si>
  <si>
    <t>NGN61192.8</t>
  </si>
  <si>
    <t>NGN33395.73</t>
  </si>
  <si>
    <t>NGN35599.04</t>
  </si>
  <si>
    <t>NGN48033.37</t>
  </si>
  <si>
    <t>NGN3154.5</t>
  </si>
  <si>
    <t>NGN34968.9</t>
  </si>
  <si>
    <t>NGN17398.92</t>
  </si>
  <si>
    <t>NGN11860.25</t>
  </si>
  <si>
    <t>NGN24678.54</t>
  </si>
  <si>
    <t>NGN26190.96</t>
  </si>
  <si>
    <t>NGN23267.82</t>
  </si>
  <si>
    <t>NGN8156.85</t>
  </si>
  <si>
    <t>NGN31143.84</t>
  </si>
  <si>
    <t>NGN16666.88</t>
  </si>
  <si>
    <t>NGN6664.06</t>
  </si>
  <si>
    <t>NGN35999.6</t>
  </si>
  <si>
    <t>NGN40601.25</t>
  </si>
  <si>
    <t>NGN30222.41</t>
  </si>
  <si>
    <t>NGN14667.12</t>
  </si>
  <si>
    <t>NGN52922.58</t>
  </si>
  <si>
    <t>NGN2125.34</t>
  </si>
  <si>
    <t>NGN64689.68</t>
  </si>
  <si>
    <t>NGN19842.94</t>
  </si>
  <si>
    <t>NGN15868.8</t>
  </si>
  <si>
    <t>NGN6177.33</t>
  </si>
  <si>
    <t>NGN2198.56</t>
  </si>
  <si>
    <t>NGN18944.32</t>
  </si>
  <si>
    <t>NGN21423.29</t>
  </si>
  <si>
    <t>NGN14361.6</t>
  </si>
  <si>
    <t>NGN14605.89</t>
  </si>
  <si>
    <t>NGN32938.43</t>
  </si>
  <si>
    <t>NGN21789.04</t>
  </si>
  <si>
    <t>NGN20687.49</t>
  </si>
  <si>
    <t>NGN40792.8</t>
  </si>
  <si>
    <t>NGN18123.56</t>
  </si>
  <si>
    <t>NGN17196.58</t>
  </si>
  <si>
    <t>NGN36894.06</t>
  </si>
  <si>
    <t>NGN21607.07</t>
  </si>
  <si>
    <t>NGN20608.56</t>
  </si>
  <si>
    <t>NGN4607.33</t>
  </si>
  <si>
    <t>NGN3358.68</t>
  </si>
  <si>
    <t>NGN6005.25</t>
  </si>
  <si>
    <t>NGN21055.44</t>
  </si>
  <si>
    <t>NGN45422.37</t>
  </si>
  <si>
    <t>NGN40894</t>
  </si>
  <si>
    <t>NGN43878.45</t>
  </si>
  <si>
    <t>NGN16016.64</t>
  </si>
  <si>
    <t>NGN19388.05</t>
  </si>
  <si>
    <t>NGN37893.28</t>
  </si>
  <si>
    <t>NGN15464.38</t>
  </si>
  <si>
    <t>NGN58742.3</t>
  </si>
  <si>
    <t>NGN3942.88</t>
  </si>
  <si>
    <t>NGN66808.24</t>
  </si>
  <si>
    <t>NGN21824.6</t>
  </si>
  <si>
    <t>NGN24858.21</t>
  </si>
  <si>
    <t>NGN22415.11</t>
  </si>
  <si>
    <t>NGN26062.22</t>
  </si>
  <si>
    <t>NGN29257.6</t>
  </si>
  <si>
    <t>NGN21116.44</t>
  </si>
  <si>
    <t>NGN47607.3</t>
  </si>
  <si>
    <t>NGN32418.88</t>
  </si>
  <si>
    <t>NGN19083.48</t>
  </si>
  <si>
    <t>NGN10156.25</t>
  </si>
  <si>
    <t>NGN8979.77</t>
  </si>
  <si>
    <t>NGN18960.04</t>
  </si>
  <si>
    <t>NGN3905.8</t>
  </si>
  <si>
    <t>NGN40789.28</t>
  </si>
  <si>
    <t>NGN53716.96</t>
  </si>
  <si>
    <t>NGN7393.47</t>
  </si>
  <si>
    <t>NGN33530.28</t>
  </si>
  <si>
    <t>NGN19224.09</t>
  </si>
  <si>
    <t>NGN36316.7</t>
  </si>
  <si>
    <t>NGN34856.26</t>
  </si>
  <si>
    <t>NGN5956.3</t>
  </si>
  <si>
    <t>NGN4819.5</t>
  </si>
  <si>
    <t>NGN26213.12</t>
  </si>
  <si>
    <t>NGN13588.2</t>
  </si>
  <si>
    <t>NGN25180.61</t>
  </si>
  <si>
    <t>NGN3357.99</t>
  </si>
  <si>
    <t>NGN15311.94</t>
  </si>
  <si>
    <t>NGN47758.72</t>
  </si>
  <si>
    <t>NGN55330.3</t>
  </si>
  <si>
    <t>NGN17654</t>
  </si>
  <si>
    <t>NGN61516.2</t>
  </si>
  <si>
    <t>NGN64475.19</t>
  </si>
  <si>
    <t>NGN44810.67</t>
  </si>
  <si>
    <t>NGN55804.21</t>
  </si>
  <si>
    <t>NGN18940.38</t>
  </si>
  <si>
    <t>NGN7103.25</t>
  </si>
  <si>
    <t>NGN13731.44</t>
  </si>
  <si>
    <t>NGN5161.2</t>
  </si>
  <si>
    <t>NGN19591.2</t>
  </si>
  <si>
    <t>NGN7958.92</t>
  </si>
  <si>
    <t>NGN39890.12</t>
  </si>
  <si>
    <t>NGN30974.79</t>
  </si>
  <si>
    <t>NGN32236.84</t>
  </si>
  <si>
    <t>NGN22710.72</t>
  </si>
  <si>
    <t>NGN12356.99</t>
  </si>
  <si>
    <t>NGN14446.8</t>
  </si>
  <si>
    <t>NGN16395.9</t>
  </si>
  <si>
    <t>NGN68599.8</t>
  </si>
  <si>
    <t>NGN13326.12</t>
  </si>
  <si>
    <t>NGN55883.25</t>
  </si>
  <si>
    <t>NGN54387.26</t>
  </si>
  <si>
    <t>NGN37139.75</t>
  </si>
  <si>
    <t>NGN2812.86</t>
  </si>
  <si>
    <t>NGN4560.36</t>
  </si>
  <si>
    <t>NGN47710.2</t>
  </si>
  <si>
    <t>NGN10827.68</t>
  </si>
  <si>
    <t>NGN31920.69</t>
  </si>
  <si>
    <t>NGN8389.02</t>
  </si>
  <si>
    <t>NGN18874.44</t>
  </si>
  <si>
    <t>NGN15563.67</t>
  </si>
  <si>
    <t>NGN5937.12</t>
  </si>
  <si>
    <t>NGN8996.94</t>
  </si>
  <si>
    <t>NGN26898.4</t>
  </si>
  <si>
    <t>NGN15739.29</t>
  </si>
  <si>
    <t>NGN15887.04</t>
  </si>
  <si>
    <t>NGN21204</t>
  </si>
  <si>
    <t>NGN17049</t>
  </si>
  <si>
    <t>NGN42415.8</t>
  </si>
  <si>
    <t>NGN59393.1</t>
  </si>
  <si>
    <t>NGN24958.15</t>
  </si>
  <si>
    <t>NGN23320.44</t>
  </si>
  <si>
    <t>NGN5516.96</t>
  </si>
  <si>
    <t>NGN14772.02</t>
  </si>
  <si>
    <t>NGN39235.47</t>
  </si>
  <si>
    <t>NGN33481.5</t>
  </si>
  <si>
    <t>NGN32352</t>
  </si>
  <si>
    <t>NGN1960.69</t>
  </si>
  <si>
    <t>NGN31495.38</t>
  </si>
  <si>
    <t>NGN58321.2</t>
  </si>
  <si>
    <t>NGN24462.81</t>
  </si>
  <si>
    <t>NGN6334.02</t>
  </si>
  <si>
    <t>NGN2564.96</t>
  </si>
  <si>
    <t>NGN3059.1</t>
  </si>
  <si>
    <t>NGN15353.04</t>
  </si>
  <si>
    <t>NGN49757.55</t>
  </si>
  <si>
    <t>NGN19043.75</t>
  </si>
  <si>
    <t>NGN41586</t>
  </si>
  <si>
    <t>NGN49660.4</t>
  </si>
  <si>
    <t>NGN26132.34</t>
  </si>
  <si>
    <t>NGN22226.82</t>
  </si>
  <si>
    <t>NGN12139.25</t>
  </si>
  <si>
    <t>NGN42497</t>
  </si>
  <si>
    <t>NGN22084.6</t>
  </si>
  <si>
    <t>NGN4511.56</t>
  </si>
  <si>
    <t>NGN27938.35</t>
  </si>
  <si>
    <t>NGN29786.74</t>
  </si>
  <si>
    <t>NGN7743.89</t>
  </si>
  <si>
    <t>NGN48836.08</t>
  </si>
  <si>
    <t>NGN58870.01</t>
  </si>
  <si>
    <t>NGN29221.08</t>
  </si>
  <si>
    <t>NGN19524.84</t>
  </si>
  <si>
    <t>NGN4390.4</t>
  </si>
  <si>
    <t>NGN21480.88</t>
  </si>
  <si>
    <t>NGN27598.14</t>
  </si>
  <si>
    <t>NGN69381</t>
  </si>
  <si>
    <t>NGN14481.19</t>
  </si>
  <si>
    <t>NGN18617.2</t>
  </si>
  <si>
    <t>NGN4803.99</t>
  </si>
  <si>
    <t>NGN4432.75</t>
  </si>
  <si>
    <t>NGN12271.6</t>
  </si>
  <si>
    <t>NGN4635.45</t>
  </si>
  <si>
    <t>NGN37321.16</t>
  </si>
  <si>
    <t>NGN51660</t>
  </si>
  <si>
    <t>NGN13886.36</t>
  </si>
  <si>
    <t>NGN11390.62</t>
  </si>
  <si>
    <t>NGN45449.6</t>
  </si>
  <si>
    <t>NGN13911.24</t>
  </si>
  <si>
    <t>NGN9488.16</t>
  </si>
  <si>
    <t>NGN30624</t>
  </si>
  <si>
    <t>NGN41829.06</t>
  </si>
  <si>
    <t>NGN28370.88</t>
  </si>
  <si>
    <t>NGN27623.46</t>
  </si>
  <si>
    <t>NGN22887.92</t>
  </si>
  <si>
    <t>NGN25467.42</t>
  </si>
  <si>
    <t>NGN56809.35</t>
  </si>
  <si>
    <t>NGN65213.46</t>
  </si>
  <si>
    <t>NGN51578.8</t>
  </si>
  <si>
    <t>NGN37296.74</t>
  </si>
  <si>
    <t>NGN13141.2</t>
  </si>
  <si>
    <t>NGN5754.72</t>
  </si>
  <si>
    <t>NGN8663.46</t>
  </si>
  <si>
    <t>NGN15151.85</t>
  </si>
  <si>
    <t>NGN10441.06</t>
  </si>
  <si>
    <t>NGN17474.68</t>
  </si>
  <si>
    <t>NGN43179.32</t>
  </si>
  <si>
    <t>NGN6190.38</t>
  </si>
  <si>
    <t>NGN24974.26</t>
  </si>
  <si>
    <t>NGN58881.07</t>
  </si>
  <si>
    <t>NGN75963.9</t>
  </si>
  <si>
    <t>NGN48889.95</t>
  </si>
  <si>
    <t>NGN10781.1</t>
  </si>
  <si>
    <t>NGN30085.36</t>
  </si>
  <si>
    <t>NGN19788.6</t>
  </si>
  <si>
    <t>NGN15785.68</t>
  </si>
  <si>
    <t>NGN14030.64</t>
  </si>
  <si>
    <t>NGN5597.4</t>
  </si>
  <si>
    <t>NGN18205.76</t>
  </si>
  <si>
    <t>NGN16170.23</t>
  </si>
  <si>
    <t>NGN18870.55</t>
  </si>
  <si>
    <t>NGN55895.84</t>
  </si>
  <si>
    <t>NGN17906.4</t>
  </si>
  <si>
    <t>NGN49925.4</t>
  </si>
  <si>
    <t>NGN12138.51</t>
  </si>
  <si>
    <t>NGN29576.96</t>
  </si>
  <si>
    <t>NGN3897.32</t>
  </si>
  <si>
    <t>NGN28068</t>
  </si>
  <si>
    <t>NGN39622</t>
  </si>
  <si>
    <t>NGN2838.43</t>
  </si>
  <si>
    <t>NGN47232.57</t>
  </si>
  <si>
    <t>NGN31234.98</t>
  </si>
  <si>
    <t>NGN38522.84</t>
  </si>
  <si>
    <t>NGN39765.72</t>
  </si>
  <si>
    <t>NGN2692.98</t>
  </si>
  <si>
    <t>NGN12514.5</t>
  </si>
  <si>
    <t>NGN18023.2</t>
  </si>
  <si>
    <t>NGN33478.56</t>
  </si>
  <si>
    <t>NGN19146.8</t>
  </si>
  <si>
    <t>NGN20224.4</t>
  </si>
  <si>
    <t>NGN21217.3</t>
  </si>
  <si>
    <t>NGN19263.88</t>
  </si>
  <si>
    <t>NGN46658.43</t>
  </si>
  <si>
    <t>NGN38722.25</t>
  </si>
  <si>
    <t>NGN11748.96</t>
  </si>
  <si>
    <t>NGN31635.53</t>
  </si>
  <si>
    <t>NGN14206.2</t>
  </si>
  <si>
    <t>NGN18364.12</t>
  </si>
  <si>
    <t>NGN20856</t>
  </si>
  <si>
    <t>NGN27325.54</t>
  </si>
  <si>
    <t>NGN33807.84</t>
  </si>
  <si>
    <t>NGN30058.95</t>
  </si>
  <si>
    <t>NGN9832.5</t>
  </si>
  <si>
    <t>NGN68085.14</t>
  </si>
  <si>
    <t>NGN44052.2</t>
  </si>
  <si>
    <t>NGN17002.7</t>
  </si>
  <si>
    <t>NGN36505.89</t>
  </si>
  <si>
    <t>NGN34026.48</t>
  </si>
  <si>
    <t>NGN7967.12</t>
  </si>
  <si>
    <t>NGN34974.18</t>
  </si>
  <si>
    <t>NGN5272.32</t>
  </si>
  <si>
    <t>NGN1758.51</t>
  </si>
  <si>
    <t>NGN24151.77</t>
  </si>
  <si>
    <t>NGN24034.92</t>
  </si>
  <si>
    <t>NGN15300.52</t>
  </si>
  <si>
    <t>NGN51114.38</t>
  </si>
  <si>
    <t>NGN12335.75</t>
  </si>
  <si>
    <t>NGN9350.64</t>
  </si>
  <si>
    <t>NGN20907.04</t>
  </si>
  <si>
    <t>NGN18778.08</t>
  </si>
  <si>
    <t>NGN13998.9</t>
  </si>
  <si>
    <t>NGN48077.6</t>
  </si>
  <si>
    <t>NGN2017.4</t>
  </si>
  <si>
    <t>NGN37017.6</t>
  </si>
  <si>
    <t>NGN2573.75</t>
  </si>
  <si>
    <t>NGN2229.24</t>
  </si>
  <si>
    <t>NGN8983</t>
  </si>
  <si>
    <t>NGN31806.27</t>
  </si>
  <si>
    <t>NGN14324.8</t>
  </si>
  <si>
    <t>NGN5917.16</t>
  </si>
  <si>
    <t>NGN37398</t>
  </si>
  <si>
    <t>NGN8383.95</t>
  </si>
  <si>
    <t>NGN8991.84</t>
  </si>
  <si>
    <t>NGN52333.89</t>
  </si>
  <si>
    <t>NGN35146.2</t>
  </si>
  <si>
    <t>NGN26307.84</t>
  </si>
  <si>
    <t>NGN29618.94</t>
  </si>
  <si>
    <t>NGN7326.44</t>
  </si>
  <si>
    <t>NGN18388.3</t>
  </si>
  <si>
    <t>NGN3297.6</t>
  </si>
  <si>
    <t>NGN6889.92</t>
  </si>
  <si>
    <t>NGN18233.8</t>
  </si>
  <si>
    <t>NGN10560.2</t>
  </si>
  <si>
    <t>NGN22836.44</t>
  </si>
  <si>
    <t>NGN7845.3</t>
  </si>
  <si>
    <t>NGN51908.65</t>
  </si>
  <si>
    <t>NGN14461.16</t>
  </si>
  <si>
    <t>NGN21277.3</t>
  </si>
  <si>
    <t>NGN21752.8</t>
  </si>
  <si>
    <t>NGN50900.4</t>
  </si>
  <si>
    <t>NGN18748</t>
  </si>
  <si>
    <t>NGN36002.98</t>
  </si>
  <si>
    <t>NGN60103.68</t>
  </si>
  <si>
    <t>NGN14055.06</t>
  </si>
  <si>
    <t>NGN32072.41</t>
  </si>
  <si>
    <t>NGN23002.36</t>
  </si>
  <si>
    <t>NGN24300.21</t>
  </si>
  <si>
    <t>NGN44354.07</t>
  </si>
  <si>
    <t>NGN25983.75</t>
  </si>
  <si>
    <t>NGN8743.95</t>
  </si>
  <si>
    <t>NGN29859.52</t>
  </si>
  <si>
    <t>NGN2728.2</t>
  </si>
  <si>
    <t>NGN20922.84</t>
  </si>
  <si>
    <t>NGN21465.02</t>
  </si>
  <si>
    <t>NGN28588.56</t>
  </si>
  <si>
    <t>NGN44359.14</t>
  </si>
  <si>
    <t>NGN18883.9</t>
  </si>
  <si>
    <t>NGN22277.33</t>
  </si>
  <si>
    <t>NGN19666.64</t>
  </si>
  <si>
    <t>NGN65592.24</t>
  </si>
  <si>
    <t>NGN42264</t>
  </si>
  <si>
    <t>NGN37794.12</t>
  </si>
  <si>
    <t>NGN5731.95</t>
  </si>
  <si>
    <t>NGN24178.7</t>
  </si>
  <si>
    <t>NGN23297.54</t>
  </si>
  <si>
    <t>NGN53218.8</t>
  </si>
  <si>
    <t>NGN10579.84</t>
  </si>
  <si>
    <t>NGN11049.02</t>
  </si>
  <si>
    <t>NGN21999.78</t>
  </si>
  <si>
    <t>NGN39977.76</t>
  </si>
  <si>
    <t>NGN8228.29</t>
  </si>
  <si>
    <t>NGN11507.94</t>
  </si>
  <si>
    <t>NGN4874.8</t>
  </si>
  <si>
    <t>NGN34214.11</t>
  </si>
  <si>
    <t>NGN17088</t>
  </si>
  <si>
    <t>NGN29087.36</t>
  </si>
  <si>
    <t>NGN14425.1</t>
  </si>
  <si>
    <t>NGN55916.76</t>
  </si>
  <si>
    <t>NGN12160.5</t>
  </si>
  <si>
    <t>NGN17359.55</t>
  </si>
  <si>
    <t>NGN43108.7</t>
  </si>
  <si>
    <t>NGN9857.4</t>
  </si>
  <si>
    <t>NGN29534.35</t>
  </si>
  <si>
    <t>NGN31469.9</t>
  </si>
  <si>
    <t>NGN32879.5</t>
  </si>
  <si>
    <t>NGN29763.12</t>
  </si>
  <si>
    <t>NGN14483.42</t>
  </si>
  <si>
    <t>NGN19953.36</t>
  </si>
  <si>
    <t>NGN25636.32</t>
  </si>
  <si>
    <t>NGN4016.32</t>
  </si>
  <si>
    <t>NGN39806.56</t>
  </si>
  <si>
    <t>NGN10056.07</t>
  </si>
  <si>
    <t>NGN68461.12</t>
  </si>
  <si>
    <t>NGN24591.7</t>
  </si>
  <si>
    <t>NGN19317.21</t>
  </si>
  <si>
    <t>NGN22998.46</t>
  </si>
  <si>
    <t>NGN32630.07</t>
  </si>
  <si>
    <t>NGN55892.7</t>
  </si>
  <si>
    <t>NGN32769.66</t>
  </si>
  <si>
    <t>NGN24865.62</t>
  </si>
  <si>
    <t>NGN22685.02</t>
  </si>
  <si>
    <t>NGN53906.58</t>
  </si>
  <si>
    <t>NGN40720.32</t>
  </si>
  <si>
    <t>NGN19088.42</t>
  </si>
  <si>
    <t>NGN5466.78</t>
  </si>
  <si>
    <t>NGN10311.86</t>
  </si>
  <si>
    <t>NGN29622.4</t>
  </si>
  <si>
    <t>NGN20594.93</t>
  </si>
  <si>
    <t>NGN25758.04</t>
  </si>
  <si>
    <t>NGN5697.75</t>
  </si>
  <si>
    <t>NGN53063.4</t>
  </si>
  <si>
    <t>NGN4756.08</t>
  </si>
  <si>
    <t>NGN55930</t>
  </si>
  <si>
    <t>NGN6028.2</t>
  </si>
  <si>
    <t>NGN38794.28</t>
  </si>
  <si>
    <t>NGN57630.5</t>
  </si>
  <si>
    <t>NGN16852.8</t>
  </si>
  <si>
    <t>NGN16039.13</t>
  </si>
  <si>
    <t>NGN39737.4</t>
  </si>
  <si>
    <t>NGN25437.06</t>
  </si>
  <si>
    <t>NGN41769.3</t>
  </si>
  <si>
    <t>NGN24852.28</t>
  </si>
  <si>
    <t>NGN9656.94</t>
  </si>
  <si>
    <t>NGN11784.3</t>
  </si>
  <si>
    <t>NGN31249.41</t>
  </si>
  <si>
    <t>NGN17603.16</t>
  </si>
  <si>
    <t>NGN17404.41</t>
  </si>
  <si>
    <t>NGN1615.14</t>
  </si>
  <si>
    <t>NGN37277.68</t>
  </si>
  <si>
    <t>NGN38743.36</t>
  </si>
  <si>
    <t>NGN21968.1</t>
  </si>
  <si>
    <t>NGN32854.14</t>
  </si>
  <si>
    <t>NGN22115.52</t>
  </si>
  <si>
    <t>NGN9522.63</t>
  </si>
  <si>
    <t>NGN17849.97</t>
  </si>
  <si>
    <t>NGN11339.19</t>
  </si>
  <si>
    <t>NGN23365.26</t>
  </si>
  <si>
    <t>NGN18200.32</t>
  </si>
  <si>
    <t>NGN17095.08</t>
  </si>
  <si>
    <t>NGN7822.8</t>
  </si>
  <si>
    <t>NGN25586.19</t>
  </si>
  <si>
    <t>NGN6975.78</t>
  </si>
  <si>
    <t>NGN63441.05</t>
  </si>
  <si>
    <t>NGN8102.16</t>
  </si>
  <si>
    <t>NGN7795.8</t>
  </si>
  <si>
    <t>NGN66262.14</t>
  </si>
  <si>
    <t>NGN6327.44</t>
  </si>
  <si>
    <t>NGN28551.64</t>
  </si>
  <si>
    <t>NGN14226.3</t>
  </si>
  <si>
    <t>NGN56161.35</t>
  </si>
  <si>
    <t>NGN28002.51</t>
  </si>
  <si>
    <t>NGN33885.5</t>
  </si>
  <si>
    <t>NGN9192</t>
  </si>
  <si>
    <t>NGN4521.9</t>
  </si>
  <si>
    <t>NGN40894.27</t>
  </si>
  <si>
    <t>NGN4509.56</t>
  </si>
  <si>
    <t>NGN56073.06</t>
  </si>
  <si>
    <t>NGN10476.6</t>
  </si>
  <si>
    <t>NGN9772.35</t>
  </si>
  <si>
    <t>NGN22384.79</t>
  </si>
  <si>
    <t>NGN19622.52</t>
  </si>
  <si>
    <t>NGN6165.45</t>
  </si>
  <si>
    <t>NGN18336</t>
  </si>
  <si>
    <t>NGN65018.24</t>
  </si>
  <si>
    <t>NGN21810.06</t>
  </si>
  <si>
    <t>NGN33252.56</t>
  </si>
  <si>
    <t>NGN36222.7</t>
  </si>
  <si>
    <t>NGN42803.09</t>
  </si>
  <si>
    <t>NGN18889.92</t>
  </si>
  <si>
    <t>NGN9279.14</t>
  </si>
  <si>
    <t>NGN6291.81</t>
  </si>
  <si>
    <t>NGN36457.92</t>
  </si>
  <si>
    <t>NGN22934.1</t>
  </si>
  <si>
    <t>NGN10022.88</t>
  </si>
  <si>
    <t>NGN19833</t>
  </si>
  <si>
    <t>NGN16272.62</t>
  </si>
  <si>
    <t>NGN20664.75</t>
  </si>
  <si>
    <t>NGN6694.92</t>
  </si>
  <si>
    <t>NGN31322.83</t>
  </si>
  <si>
    <t>NGN18062.4</t>
  </si>
  <si>
    <t>NGN42675</t>
  </si>
  <si>
    <t>NGN2992.12</t>
  </si>
  <si>
    <t>NGN25132</t>
  </si>
  <si>
    <t>NGN14376</t>
  </si>
  <si>
    <t>NGN5663.7</t>
  </si>
  <si>
    <t>NGN21653.4</t>
  </si>
  <si>
    <t>NGN14003.02</t>
  </si>
  <si>
    <t>NGN49237.65</t>
  </si>
  <si>
    <t>NGN43594.88</t>
  </si>
  <si>
    <t>NGN12654.46</t>
  </si>
  <si>
    <t>NGN49807.36</t>
  </si>
  <si>
    <t>NGN15232.73</t>
  </si>
  <si>
    <t>NGN51505.84</t>
  </si>
  <si>
    <t>NGN7229.99</t>
  </si>
  <si>
    <t>NGN51096.46</t>
  </si>
  <si>
    <t>NGN23237.64</t>
  </si>
  <si>
    <t>NGN10032.32</t>
  </si>
  <si>
    <t>NGN21813.72</t>
  </si>
  <si>
    <t>NGN6094.29</t>
  </si>
  <si>
    <t>NGN19565.65</t>
  </si>
  <si>
    <t>NGN21247.05</t>
  </si>
  <si>
    <t>NGN17541.12</t>
  </si>
  <si>
    <t>NGN38897.7</t>
  </si>
  <si>
    <t>NGN22603.5</t>
  </si>
  <si>
    <t>NGN28365.12</t>
  </si>
  <si>
    <t>NGN58748.04</t>
  </si>
  <si>
    <t>NGN27763.15</t>
  </si>
  <si>
    <t>NGN3751.8</t>
  </si>
  <si>
    <t>NGN15364.6</t>
  </si>
  <si>
    <t>NGN28482.35</t>
  </si>
  <si>
    <t>NGN34867.08</t>
  </si>
  <si>
    <t>NGN11655.54</t>
  </si>
  <si>
    <t>NGN12922.71</t>
  </si>
  <si>
    <t>NGN38744.8</t>
  </si>
  <si>
    <t>NGN26361.51</t>
  </si>
  <si>
    <t>NGN17692</t>
  </si>
  <si>
    <t>NGN53106</t>
  </si>
  <si>
    <t>NGN10530</t>
  </si>
  <si>
    <t>NGN4765.84</t>
  </si>
  <si>
    <t>NGN42267.12</t>
  </si>
  <si>
    <t>NGN53907.62</t>
  </si>
  <si>
    <t>NGN31030.48</t>
  </si>
  <si>
    <t>NGN33724.8</t>
  </si>
  <si>
    <t>NGN30757.47</t>
  </si>
  <si>
    <t>NGN12029.58</t>
  </si>
  <si>
    <t>NGN32717.64</t>
  </si>
  <si>
    <t>NGN20579.97</t>
  </si>
  <si>
    <t>NGN59844.16</t>
  </si>
  <si>
    <t>NGN31198.12</t>
  </si>
  <si>
    <t>NGN43653.6</t>
  </si>
  <si>
    <t>NGN8652.7</t>
  </si>
  <si>
    <t>NGN13832.1</t>
  </si>
  <si>
    <t>NGN14295.24</t>
  </si>
  <si>
    <t>NGN23202.45</t>
  </si>
  <si>
    <t>NGN53198.02</t>
  </si>
  <si>
    <t>NGN3163.86</t>
  </si>
  <si>
    <t>NGN19921.5</t>
  </si>
  <si>
    <t>NGN1662.84</t>
  </si>
  <si>
    <t>NGN29519.35</t>
  </si>
  <si>
    <t>NGN16606.72</t>
  </si>
  <si>
    <t>NGN12441.45</t>
  </si>
  <si>
    <t>NGN42499.8</t>
  </si>
  <si>
    <t>NGN57323.63</t>
  </si>
  <si>
    <t>NGN28648.34</t>
  </si>
  <si>
    <t>NGN50526.44</t>
  </si>
  <si>
    <t>NGN14258.94</t>
  </si>
  <si>
    <t>NGN51605.88</t>
  </si>
  <si>
    <t>NGN59449.08</t>
  </si>
  <si>
    <t>NGN55000.5</t>
  </si>
  <si>
    <t>NGN8541.26</t>
  </si>
  <si>
    <t>NGN53468.1</t>
  </si>
  <si>
    <t>NGN19960.6</t>
  </si>
  <si>
    <t>NGN22807.6</t>
  </si>
  <si>
    <t>NGN30983.2</t>
  </si>
  <si>
    <t>NGN15706.44</t>
  </si>
  <si>
    <t>NGN15708.81</t>
  </si>
  <si>
    <t>NGN4340.7</t>
  </si>
  <si>
    <t>NGN20100.96</t>
  </si>
  <si>
    <t>NGN10189.44</t>
  </si>
  <si>
    <t>NGN11857.04</t>
  </si>
  <si>
    <t>NGN49402.5</t>
  </si>
  <si>
    <t>NGN22510.5</t>
  </si>
  <si>
    <t>NGN31092.6</t>
  </si>
  <si>
    <t>NGN57267.05</t>
  </si>
  <si>
    <t>NGN19648.2</t>
  </si>
  <si>
    <t>NGN28876.88</t>
  </si>
  <si>
    <t>NGN11345.13</t>
  </si>
  <si>
    <t>NGN46121.02</t>
  </si>
  <si>
    <t>NGN7689.95</t>
  </si>
  <si>
    <t>NGN36622.72</t>
  </si>
  <si>
    <t>NGN51064.26</t>
  </si>
  <si>
    <t>NGN11484.92</t>
  </si>
  <si>
    <t>NGN51208.12</t>
  </si>
  <si>
    <t>NGN34325.1</t>
  </si>
  <si>
    <t>NGN13929.16</t>
  </si>
  <si>
    <t>NGN26566.69</t>
  </si>
  <si>
    <t>NGN17828.37</t>
  </si>
  <si>
    <t>NGN12991.26</t>
  </si>
  <si>
    <t>NGN41923.37</t>
  </si>
  <si>
    <t>NGN34072.72</t>
  </si>
  <si>
    <t>NGN43491.8</t>
  </si>
  <si>
    <t>NGN21452.8</t>
  </si>
  <si>
    <t>NGN35155.74</t>
  </si>
  <si>
    <t>NGN5411</t>
  </si>
  <si>
    <t>NGN13824.75</t>
  </si>
  <si>
    <t>NGN48392.1</t>
  </si>
  <si>
    <t>NGN6716.5</t>
  </si>
  <si>
    <t>NGN24260.07</t>
  </si>
  <si>
    <t>NGN45002.16</t>
  </si>
  <si>
    <t>NGN20916</t>
  </si>
  <si>
    <t>NGN22215.87</t>
  </si>
  <si>
    <t>NGN62653.45</t>
  </si>
  <si>
    <t>NGN12609.63</t>
  </si>
  <si>
    <t>NGN28117.39</t>
  </si>
  <si>
    <t>NGN37963.25</t>
  </si>
  <si>
    <t>NGN39033.44</t>
  </si>
  <si>
    <t>NGN7414.89</t>
  </si>
  <si>
    <t>NGN10241.25</t>
  </si>
  <si>
    <t>NGN42622.08</t>
  </si>
  <si>
    <t>NGN19634.79</t>
  </si>
  <si>
    <t>NGN11210.4</t>
  </si>
  <si>
    <t>NGN14719.62</t>
  </si>
  <si>
    <t>NGN14284.58</t>
  </si>
  <si>
    <t>NGN14982.66</t>
  </si>
  <si>
    <t>NGN30044.4</t>
  </si>
  <si>
    <t>NGN41010.03</t>
  </si>
  <si>
    <t>NGN22795.47</t>
  </si>
  <si>
    <t>NGN25539.84</t>
  </si>
  <si>
    <t>NGN52131.6</t>
  </si>
  <si>
    <t>NGN5469.96</t>
  </si>
  <si>
    <t>NGN5854.88</t>
  </si>
  <si>
    <t>NGN11189.45</t>
  </si>
  <si>
    <t>NGN28590.68</t>
  </si>
  <si>
    <t>NGN11941.88</t>
  </si>
  <si>
    <t>NGN45795</t>
  </si>
  <si>
    <t>NGN10341.29</t>
  </si>
  <si>
    <t>NGN12780.3</t>
  </si>
  <si>
    <t>NGN47076.14</t>
  </si>
  <si>
    <t>NGN29395.85</t>
  </si>
  <si>
    <t>NGN25861.14</t>
  </si>
  <si>
    <t>NGN47796.45</t>
  </si>
  <si>
    <t>NGN29841.4</t>
  </si>
  <si>
    <t>NGN25463.28</t>
  </si>
  <si>
    <t>NGN28171.08</t>
  </si>
  <si>
    <t>NGN20385.28</t>
  </si>
  <si>
    <t>NGN24617.6</t>
  </si>
  <si>
    <t>NGN12303.9</t>
  </si>
  <si>
    <t>NGN22136.4</t>
  </si>
  <si>
    <t>NGN13336.37</t>
  </si>
  <si>
    <t>NGN14241.42</t>
  </si>
  <si>
    <t>NGN30792.3</t>
  </si>
  <si>
    <t>NGN16638.75</t>
  </si>
  <si>
    <t>NGN2760.94</t>
  </si>
  <si>
    <t>NGN37170.7</t>
  </si>
  <si>
    <t>NGN18783.52</t>
  </si>
  <si>
    <t>NGN24870.32</t>
  </si>
  <si>
    <t>NGN28919.28</t>
  </si>
  <si>
    <t>NGN2104.62</t>
  </si>
  <si>
    <t>NGN27033.75</t>
  </si>
  <si>
    <t>NGN5348.34</t>
  </si>
  <si>
    <t>NGN30762.96</t>
  </si>
  <si>
    <t>NGN16762.62</t>
  </si>
  <si>
    <t>NGN5158.5</t>
  </si>
  <si>
    <t>NGN34174.16</t>
  </si>
  <si>
    <t>NGN10618</t>
  </si>
  <si>
    <t>NGN27912.8</t>
  </si>
  <si>
    <t>NGN15962.66</t>
  </si>
  <si>
    <t>NGN6405.63</t>
  </si>
  <si>
    <t>NGN13896.6</t>
  </si>
  <si>
    <t>NGN37394.24</t>
  </si>
  <si>
    <t>NGN22298.43</t>
  </si>
  <si>
    <t>NGN21017.1</t>
  </si>
  <si>
    <t>NGN13942.08</t>
  </si>
  <si>
    <t>NGN18972.6</t>
  </si>
  <si>
    <t>NGN17152.18</t>
  </si>
  <si>
    <t>NGN31251.2</t>
  </si>
  <si>
    <t>NGN15019.75</t>
  </si>
  <si>
    <t>NGN8648.8</t>
  </si>
  <si>
    <t>NGN17099.12</t>
  </si>
  <si>
    <t>NGN46291.63</t>
  </si>
  <si>
    <t>NGN11208.98</t>
  </si>
  <si>
    <t>NGN62567</t>
  </si>
  <si>
    <t>NGN19416.4</t>
  </si>
  <si>
    <t>NGN17051.4</t>
  </si>
  <si>
    <t>NGN34902.7</t>
  </si>
  <si>
    <t>NGN5156.8</t>
  </si>
  <si>
    <t>NGN23838</t>
  </si>
  <si>
    <t>NGN7155.47</t>
  </si>
  <si>
    <t>NGN11447</t>
  </si>
  <si>
    <t>NGN20847.33</t>
  </si>
  <si>
    <t>NGN27466.8</t>
  </si>
  <si>
    <t>NGN35319.24</t>
  </si>
  <si>
    <t>NGN33111.54</t>
  </si>
  <si>
    <t>NGN43773.76</t>
  </si>
  <si>
    <t>NGN46272.94</t>
  </si>
  <si>
    <t>NGN42326.4</t>
  </si>
  <si>
    <t>NGN21306.6</t>
  </si>
  <si>
    <t>NGN23992.79</t>
  </si>
  <si>
    <t>NGN10617.09</t>
  </si>
  <si>
    <t>NGN60781.56</t>
  </si>
  <si>
    <t>NGN6760.26</t>
  </si>
  <si>
    <t>NGN20225.7</t>
  </si>
  <si>
    <t>NGN4754.4</t>
  </si>
  <si>
    <t>NGN45622.7</t>
  </si>
  <si>
    <t>NGN23347.32</t>
  </si>
  <si>
    <t>NGN54354.3</t>
  </si>
  <si>
    <t>NGN12903.66</t>
  </si>
  <si>
    <t>NGN26955.98</t>
  </si>
  <si>
    <t>NGN43655.92</t>
  </si>
  <si>
    <t>NGN8835.5</t>
  </si>
  <si>
    <t>NGN46266.3</t>
  </si>
  <si>
    <t>NGN7933.2</t>
  </si>
  <si>
    <t>NGN37668.72</t>
  </si>
  <si>
    <t>NGN33093.98</t>
  </si>
  <si>
    <t>NGN15505.6</t>
  </si>
  <si>
    <t>NGN52216.52</t>
  </si>
  <si>
    <t>NGN47651.76</t>
  </si>
  <si>
    <t>NGN21449.89</t>
  </si>
  <si>
    <t>NGN44848.7</t>
  </si>
  <si>
    <t>NGN23607.71</t>
  </si>
  <si>
    <t>NGN38810.35</t>
  </si>
  <si>
    <t>NGN31774.63</t>
  </si>
  <si>
    <t>NGN42958.44</t>
  </si>
  <si>
    <t>NGN38655.63</t>
  </si>
  <si>
    <t>NGN26765.55</t>
  </si>
  <si>
    <t>NGN16960.05</t>
  </si>
  <si>
    <t>NGN21817.95</t>
  </si>
  <si>
    <t>NGN17913.58</t>
  </si>
  <si>
    <t>NGN19426.62</t>
  </si>
  <si>
    <t>NGN42986.58</t>
  </si>
  <si>
    <t>NGN28488.75</t>
  </si>
  <si>
    <t>NGN20851.74</t>
  </si>
  <si>
    <t>NGN13054.4</t>
  </si>
  <si>
    <t>NGN31953.39</t>
  </si>
  <si>
    <t>NGN18183.9</t>
  </si>
  <si>
    <t>NGN10536.85</t>
  </si>
  <si>
    <t>NGN63260.8</t>
  </si>
  <si>
    <t>NGN28527.36</t>
  </si>
  <si>
    <t>NGN12255.54</t>
  </si>
  <si>
    <t>NGN56647.5</t>
  </si>
  <si>
    <t>NGN4686.79</t>
  </si>
  <si>
    <t>NGN7002.19</t>
  </si>
  <si>
    <t>NGN32798.48</t>
  </si>
  <si>
    <t>NGN17198.36</t>
  </si>
  <si>
    <t>NGN21945</t>
  </si>
  <si>
    <t>NGN18432.38</t>
  </si>
  <si>
    <t>NGN30608.43</t>
  </si>
  <si>
    <t>NGN27913.6</t>
  </si>
  <si>
    <t>NGN29976.54</t>
  </si>
  <si>
    <t>NGN17295.89</t>
  </si>
  <si>
    <t>NGN43812.09</t>
  </si>
  <si>
    <t>NGN20219.16</t>
  </si>
  <si>
    <t>NGN5243.84</t>
  </si>
  <si>
    <t>NGN13511.57</t>
  </si>
  <si>
    <t>NGN21470.62</t>
  </si>
  <si>
    <t>NGN42010.89</t>
  </si>
  <si>
    <t>NGN11458.16</t>
  </si>
  <si>
    <t>NGN8774.4</t>
  </si>
  <si>
    <t>NGN53289.54</t>
  </si>
  <si>
    <t>NGN43425.69</t>
  </si>
  <si>
    <t>NGN21154.76</t>
  </si>
  <si>
    <t>NGN37392.43</t>
  </si>
  <si>
    <t>NGN27422.6</t>
  </si>
  <si>
    <t>NGN46310.4</t>
  </si>
  <si>
    <t>NGN7457.45</t>
  </si>
  <si>
    <t>NGN17809.48</t>
  </si>
  <si>
    <t>NGN12828.24</t>
  </si>
  <si>
    <t>NGN42738.63</t>
  </si>
  <si>
    <t>NGN42962.4</t>
  </si>
  <si>
    <t>NGN22583.88</t>
  </si>
  <si>
    <t>NGN31939.18</t>
  </si>
  <si>
    <t>NGN27987.19</t>
  </si>
  <si>
    <t>NGN26027.43</t>
  </si>
  <si>
    <t>NGN35955</t>
  </si>
  <si>
    <t>NGN72210.32</t>
  </si>
  <si>
    <t>NGN2184.16</t>
  </si>
  <si>
    <t>NGN6881.37</t>
  </si>
  <si>
    <t>NGN20373.08</t>
  </si>
  <si>
    <t>NGN25111.8</t>
  </si>
  <si>
    <t>NGN58417.06</t>
  </si>
  <si>
    <t>NGN27324.85</t>
  </si>
  <si>
    <t>NGN24094.8</t>
  </si>
  <si>
    <t>NGN9375.2</t>
  </si>
  <si>
    <t>NGN50943.2</t>
  </si>
  <si>
    <t>NGN13002.66</t>
  </si>
  <si>
    <t>NGN22598.1</t>
  </si>
  <si>
    <t>NGN27555.69</t>
  </si>
  <si>
    <t>NGN9152.55</t>
  </si>
  <si>
    <t>NGN13183.65</t>
  </si>
  <si>
    <t>NGN34353</t>
  </si>
  <si>
    <t>NGN72542.92</t>
  </si>
  <si>
    <t>NGN4171.3</t>
  </si>
  <si>
    <t>NGN26054.4</t>
  </si>
  <si>
    <t>NGN5473.15</t>
  </si>
  <si>
    <t>NGN28797.84</t>
  </si>
  <si>
    <t>NGN46500.62</t>
  </si>
  <si>
    <t>NGN14015.4</t>
  </si>
  <si>
    <t>NGN31082.22</t>
  </si>
  <si>
    <t>NGN37579.85</t>
  </si>
  <si>
    <t>NGN52079.72</t>
  </si>
  <si>
    <t>NGN25467.44</t>
  </si>
  <si>
    <t>NGN7296.21</t>
  </si>
  <si>
    <t>NGN21920.8</t>
  </si>
  <si>
    <t>NGN20852.16</t>
  </si>
  <si>
    <t>NGN60999.48</t>
  </si>
  <si>
    <t>NGN10063.04</t>
  </si>
  <si>
    <t>NGN39052.02</t>
  </si>
  <si>
    <t>NGN16084.04</t>
  </si>
  <si>
    <t>NGN13223.6</t>
  </si>
  <si>
    <t>NGN6349.5</t>
  </si>
  <si>
    <t>NGN9449.46</t>
  </si>
  <si>
    <t>NGN61785.9</t>
  </si>
  <si>
    <t>NGN4827.24</t>
  </si>
  <si>
    <t>NGN2318</t>
  </si>
  <si>
    <t>NGN20865.12</t>
  </si>
  <si>
    <t>NGN31096.71</t>
  </si>
  <si>
    <t>NGN10312.54</t>
  </si>
  <si>
    <t>NGN27190.65</t>
  </si>
  <si>
    <t>NGN26585.24</t>
  </si>
  <si>
    <t>NGN57912</t>
  </si>
  <si>
    <t>NGN5201.28</t>
  </si>
  <si>
    <t>NGN11302.34</t>
  </si>
  <si>
    <t>NGN39224.97</t>
  </si>
  <si>
    <t>NGN15028.56</t>
  </si>
  <si>
    <t>NGN42939.6</t>
  </si>
  <si>
    <t>NGN12437.9</t>
  </si>
  <si>
    <t>NGN25178.1</t>
  </si>
  <si>
    <t>NGN51646.96</t>
  </si>
  <si>
    <t>NGN55445.6</t>
  </si>
  <si>
    <t>NGN27972.56</t>
  </si>
  <si>
    <t>NGN18801.57</t>
  </si>
  <si>
    <t>NGN33031.88</t>
  </si>
  <si>
    <t>NGN27157.63</t>
  </si>
  <si>
    <t>NGN22048.3</t>
  </si>
  <si>
    <t>NGN52498.9</t>
  </si>
  <si>
    <t>NGN38136.8</t>
  </si>
  <si>
    <t>NGN54309.75</t>
  </si>
  <si>
    <t>NGN47332.48</t>
  </si>
  <si>
    <t>NGN9082.92</t>
  </si>
  <si>
    <t>NGN20300.33</t>
  </si>
  <si>
    <t>NGN43166.5</t>
  </si>
  <si>
    <t>NGN13509.99</t>
  </si>
  <si>
    <t>NGN23670.24</t>
  </si>
  <si>
    <t>NGN23715.42</t>
  </si>
  <si>
    <t>NGN44903.76</t>
  </si>
  <si>
    <t>NGN60272.1</t>
  </si>
  <si>
    <t>NGN6001.5</t>
  </si>
  <si>
    <t>NGN38780.7</t>
  </si>
  <si>
    <t>NGN39148.16</t>
  </si>
  <si>
    <t>NGN11337.46</t>
  </si>
  <si>
    <t>NGN39963.52</t>
  </si>
  <si>
    <t>NGN16443.25</t>
  </si>
  <si>
    <t>NGN14025.96</t>
  </si>
  <si>
    <t>NGN38444.4</t>
  </si>
  <si>
    <t>NGN24159.8</t>
  </si>
  <si>
    <t>NGN15104.13</t>
  </si>
  <si>
    <t>NGN27899.28</t>
  </si>
  <si>
    <t>NGN20350.71</t>
  </si>
  <si>
    <t>NGN45279.99</t>
  </si>
  <si>
    <t>NGN3479.97</t>
  </si>
  <si>
    <t>NGN14790.87</t>
  </si>
  <si>
    <t>NGN44098.11</t>
  </si>
  <si>
    <t>NGN11630.52</t>
  </si>
  <si>
    <t>NGN22634.5</t>
  </si>
  <si>
    <t>NGN32380.2</t>
  </si>
  <si>
    <t>NGN6086.08</t>
  </si>
  <si>
    <t>NGN9845.77</t>
  </si>
  <si>
    <t>NGN3021</t>
  </si>
  <si>
    <t>NGN56172.75</t>
  </si>
  <si>
    <t>NGN8084.52</t>
  </si>
  <si>
    <t>NGN20364.48</t>
  </si>
  <si>
    <t>NGN18591.75</t>
  </si>
  <si>
    <t>NGN19480.56</t>
  </si>
  <si>
    <t>NGN47517.47</t>
  </si>
  <si>
    <t>NGN40904.64</t>
  </si>
  <si>
    <t>NGN35318.72</t>
  </si>
  <si>
    <t>NGN5631.99</t>
  </si>
  <si>
    <t>NGN11651.8</t>
  </si>
  <si>
    <t>NGN21954.24</t>
  </si>
  <si>
    <t>NGN34554.55</t>
  </si>
  <si>
    <t>NGN16513.92</t>
  </si>
  <si>
    <t>NGN15044.85</t>
  </si>
  <si>
    <t>NGN21012.3</t>
  </si>
  <si>
    <t>NGN49066.36</t>
  </si>
  <si>
    <t>NGN38829.05</t>
  </si>
  <si>
    <t>NGN12650.79</t>
  </si>
  <si>
    <t>NGN35970.53</t>
  </si>
  <si>
    <t>NGN52799.45</t>
  </si>
  <si>
    <t>NGN26010.24</t>
  </si>
  <si>
    <t>NGN11774.58</t>
  </si>
  <si>
    <t>NGN9856.08</t>
  </si>
  <si>
    <t>NGN46580.16</t>
  </si>
  <si>
    <t>NGN11829.5</t>
  </si>
  <si>
    <t>NGN19836.32</t>
  </si>
  <si>
    <t>NGN23896.32</t>
  </si>
  <si>
    <t>NGN29577.12</t>
  </si>
  <si>
    <t>NGN7625.84</t>
  </si>
  <si>
    <t>NGN5150.34</t>
  </si>
  <si>
    <t>NGN8012.94</t>
  </si>
  <si>
    <t>NGN5989.66</t>
  </si>
  <si>
    <t>NGN46566.18</t>
  </si>
  <si>
    <t>NGN11283.09</t>
  </si>
  <si>
    <t>NGN17257.5</t>
  </si>
  <si>
    <t>NGN30716.63</t>
  </si>
  <si>
    <t>NGN45987.12</t>
  </si>
  <si>
    <t>NGN45402.12</t>
  </si>
  <si>
    <t>NGN47983.29</t>
  </si>
  <si>
    <t>NGN56475.9</t>
  </si>
  <si>
    <t>NGN43977.3</t>
  </si>
  <si>
    <t>NGN10598.28</t>
  </si>
  <si>
    <t>NGN18739.63</t>
  </si>
  <si>
    <t>NGN25171.2</t>
  </si>
  <si>
    <t>NGN52194.36</t>
  </si>
  <si>
    <t>NGN15049.8</t>
  </si>
  <si>
    <t>NGN22358.31</t>
  </si>
  <si>
    <t>NGN15853.86</t>
  </si>
  <si>
    <t>NGN35806.5</t>
  </si>
  <si>
    <t>NGN35876.79</t>
  </si>
  <si>
    <t>NGN44260.65</t>
  </si>
  <si>
    <t>NGN13216.8</t>
  </si>
  <si>
    <t>NGN42890.4</t>
  </si>
  <si>
    <t>NGN27288.8</t>
  </si>
  <si>
    <t>NGN33099.84</t>
  </si>
  <si>
    <t>NGN37392.82</t>
  </si>
  <si>
    <t>NGN7107.9</t>
  </si>
  <si>
    <t>NGN65026</t>
  </si>
  <si>
    <t>NGN42235.52</t>
  </si>
  <si>
    <t>NGN68760.51</t>
  </si>
  <si>
    <t>NGN30651.24</t>
  </si>
  <si>
    <t>NGN44760.6</t>
  </si>
  <si>
    <t>NGN46366.1</t>
  </si>
  <si>
    <t>NGN31535.25</t>
  </si>
  <si>
    <t>NGN10407.11</t>
  </si>
  <si>
    <t>NGN8246.92</t>
  </si>
  <si>
    <t>NGN54407.76</t>
  </si>
  <si>
    <t>NGN8824.74</t>
  </si>
  <si>
    <t>NGN31473.6</t>
  </si>
  <si>
    <t>NGN17480.96</t>
  </si>
  <si>
    <t>NGN14054.01</t>
  </si>
  <si>
    <t>NGN28433.34</t>
  </si>
  <si>
    <t>NGN55089.36</t>
  </si>
  <si>
    <t>NGN65369.46</t>
  </si>
  <si>
    <t>NGN40382.64</t>
  </si>
  <si>
    <t>NGN6106.25</t>
  </si>
  <si>
    <t>NGN30587.76</t>
  </si>
  <si>
    <t>NGN15078.24</t>
  </si>
  <si>
    <t>NGN58736.61</t>
  </si>
  <si>
    <t>NGN14040.98</t>
  </si>
  <si>
    <t>NGN39323.16</t>
  </si>
  <si>
    <t>NGN8031.52</t>
  </si>
  <si>
    <t>NGN37937.12</t>
  </si>
  <si>
    <t>NGN24005.02</t>
  </si>
  <si>
    <t>NGN25463.16</t>
  </si>
  <si>
    <t>NGN8570.52</t>
  </si>
  <si>
    <t>NGN42528.75</t>
  </si>
  <si>
    <t>NGN66156.81</t>
  </si>
  <si>
    <t>NGN31195.27</t>
  </si>
  <si>
    <t>NGN21429.66</t>
  </si>
  <si>
    <t>NGN26054.34</t>
  </si>
  <si>
    <t>NGN38016.24</t>
  </si>
  <si>
    <t>NGN2133.32</t>
  </si>
  <si>
    <t>NGN3418.72</t>
  </si>
  <si>
    <t>NGN10710.63</t>
  </si>
  <si>
    <t>NGN23520.75</t>
  </si>
  <si>
    <t>NGN56320.23</t>
  </si>
  <si>
    <t>NGN27024.8</t>
  </si>
  <si>
    <t>NGN53516.97</t>
  </si>
  <si>
    <t>NGN4140.92</t>
  </si>
  <si>
    <t>NGN21253.22</t>
  </si>
  <si>
    <t>NGN26716.8</t>
  </si>
  <si>
    <t>NGN20605.37</t>
  </si>
  <si>
    <t>NGN59260.02</t>
  </si>
  <si>
    <t>NGN28839.58</t>
  </si>
  <si>
    <t>NGN15078</t>
  </si>
  <si>
    <t>NGN6798.3</t>
  </si>
  <si>
    <t>NGN35332</t>
  </si>
  <si>
    <t>NGN13855.5</t>
  </si>
  <si>
    <t>NGN50036.27</t>
  </si>
  <si>
    <t>NGN14652.9</t>
  </si>
  <si>
    <t>NGN20290.12</t>
  </si>
  <si>
    <t>NGN41317.32</t>
  </si>
  <si>
    <t>NGN7485.06</t>
  </si>
  <si>
    <t>NGN13088.72</t>
  </si>
  <si>
    <t>NGN19384.68</t>
  </si>
  <si>
    <t>NGN4918</t>
  </si>
  <si>
    <t>NGN17670.6</t>
  </si>
  <si>
    <t>NGN2985.08</t>
  </si>
  <si>
    <t>NGN46244.43</t>
  </si>
  <si>
    <t>NGN18213.8</t>
  </si>
  <si>
    <t>NGN3050.25</t>
  </si>
  <si>
    <t>NGN12394.36</t>
  </si>
  <si>
    <t>NGN54576.28</t>
  </si>
  <si>
    <t>NGN66014.6</t>
  </si>
  <si>
    <t>NGN47300.66</t>
  </si>
  <si>
    <t>NGN20520.08</t>
  </si>
  <si>
    <t>NGN3385.6</t>
  </si>
  <si>
    <t>NGN62695.19</t>
  </si>
  <si>
    <t>NGN13554.6</t>
  </si>
  <si>
    <t>NGN9612.22</t>
  </si>
  <si>
    <t>NGN46636.87</t>
  </si>
  <si>
    <t>NGN8234.64</t>
  </si>
  <si>
    <t>NGN40530.56</t>
  </si>
  <si>
    <t>NGN41408.9</t>
  </si>
  <si>
    <t>NGN39705.63</t>
  </si>
  <si>
    <t>NGN25321.62</t>
  </si>
  <si>
    <t>NGN12646.48</t>
  </si>
  <si>
    <t>NGN29036</t>
  </si>
  <si>
    <t>NGN1991.68</t>
  </si>
  <si>
    <t>NGN7009.92</t>
  </si>
  <si>
    <t>NGN32749.86</t>
  </si>
  <si>
    <t>NGN12587.12</t>
  </si>
  <si>
    <t>NGN10261.08</t>
  </si>
  <si>
    <t>NGN59287.13</t>
  </si>
  <si>
    <t>NGN41223.7</t>
  </si>
  <si>
    <t>NGN29312.54</t>
  </si>
  <si>
    <t>NGN8128</t>
  </si>
  <si>
    <t>NGN28699.3</t>
  </si>
  <si>
    <t>NGN51430.5</t>
  </si>
  <si>
    <t>NGN51908.88</t>
  </si>
  <si>
    <t>NGN18779.1</t>
  </si>
  <si>
    <t>NGN22356.4</t>
  </si>
  <si>
    <t>NGN40414.08</t>
  </si>
  <si>
    <t>NGN62296.62</t>
  </si>
  <si>
    <t>NGN73230.7</t>
  </si>
  <si>
    <t>NGN19776.5</t>
  </si>
  <si>
    <t>NGN49441.92</t>
  </si>
  <si>
    <t>NGN73718.1</t>
  </si>
  <si>
    <t>NGN45646.51</t>
  </si>
  <si>
    <t>NGN49446.89</t>
  </si>
  <si>
    <t>NGN53804.4</t>
  </si>
  <si>
    <t>NGN8531.12</t>
  </si>
  <si>
    <t>NGN26163.36</t>
  </si>
  <si>
    <t>NGN59045.16</t>
  </si>
  <si>
    <t>NGN25702.44</t>
  </si>
  <si>
    <t>NGN9475.87</t>
  </si>
  <si>
    <t>NGN14944.16</t>
  </si>
  <si>
    <t>NGN8929.98</t>
  </si>
  <si>
    <t>NGN37750.72</t>
  </si>
  <si>
    <t>NGN44591.61</t>
  </si>
  <si>
    <t>NGN7851</t>
  </si>
  <si>
    <t>NGN31612.32</t>
  </si>
  <si>
    <t>NGN8712.36</t>
  </si>
  <si>
    <t>NGN26862.21</t>
  </si>
  <si>
    <t>NGN12269.25</t>
  </si>
  <si>
    <t>NGN18655.56</t>
  </si>
  <si>
    <t>NGN14415.44</t>
  </si>
  <si>
    <t>NGN44473.28</t>
  </si>
  <si>
    <t>NGN31244.16</t>
  </si>
  <si>
    <t>NGN4594.86</t>
  </si>
  <si>
    <t>NGN25819.2</t>
  </si>
  <si>
    <t>NGN52633.68</t>
  </si>
  <si>
    <t>NGN8070.03</t>
  </si>
  <si>
    <t>NGN17562.24</t>
  </si>
  <si>
    <t>NGN27827.28</t>
  </si>
  <si>
    <t>NGN61515.78</t>
  </si>
  <si>
    <t>NGN43977.92</t>
  </si>
  <si>
    <t>NGN27105.67</t>
  </si>
  <si>
    <t>NGN15312.15</t>
  </si>
  <si>
    <t>NGN27495.86</t>
  </si>
  <si>
    <t>NGN29361.41</t>
  </si>
  <si>
    <t>NGN9736.3</t>
  </si>
  <si>
    <t>NGN12698.52</t>
  </si>
  <si>
    <t>NGN8845.9</t>
  </si>
  <si>
    <t>NGN16263.99</t>
  </si>
  <si>
    <t>NGN31274.8</t>
  </si>
  <si>
    <t>NGN4791.36</t>
  </si>
  <si>
    <t>NGN21673.08</t>
  </si>
  <si>
    <t>NGN30549</t>
  </si>
  <si>
    <t>NGN15120.8</t>
  </si>
  <si>
    <t>NGN19674.9</t>
  </si>
  <si>
    <t>NGN18207.99</t>
  </si>
  <si>
    <t>NGN33841.26</t>
  </si>
  <si>
    <t>NGN26806.8</t>
  </si>
  <si>
    <t>NGN16928.73</t>
  </si>
  <si>
    <t>NGN21195.13</t>
  </si>
  <si>
    <t>NGN21712.4</t>
  </si>
  <si>
    <t>NGN39675.52</t>
  </si>
  <si>
    <t>NGN21327.57</t>
  </si>
  <si>
    <t>NGN28755.55</t>
  </si>
  <si>
    <t>NGN3330.9</t>
  </si>
  <si>
    <t>NGN47184.72</t>
  </si>
  <si>
    <t>NGN5173.56</t>
  </si>
  <si>
    <t>NGN23986.83</t>
  </si>
  <si>
    <t>NGN27706.32</t>
  </si>
  <si>
    <t>NGN8791.2</t>
  </si>
  <si>
    <t>NGN2725.42</t>
  </si>
  <si>
    <t>NGN22398.15</t>
  </si>
  <si>
    <t>NGN9176.4</t>
  </si>
  <si>
    <t>NGN9861.1</t>
  </si>
  <si>
    <t>NGN28689.62</t>
  </si>
  <si>
    <t>NGN28334.7</t>
  </si>
  <si>
    <t>NGN27030.64</t>
  </si>
  <si>
    <t>NGN23503.92</t>
  </si>
  <si>
    <t>NGN15889.68</t>
  </si>
  <si>
    <t>NGN19534.5</t>
  </si>
  <si>
    <t>NGN13843.76</t>
  </si>
  <si>
    <t>NGN19287.29</t>
  </si>
  <si>
    <t>NGN23901.6</t>
  </si>
  <si>
    <t>NGN42135.6</t>
  </si>
  <si>
    <t>NGN4999.28</t>
  </si>
  <si>
    <t>NGN7290.91</t>
  </si>
  <si>
    <t>NGN17029.26</t>
  </si>
  <si>
    <t>NGN22245.55</t>
  </si>
  <si>
    <t>NGN54963.12</t>
  </si>
  <si>
    <t>NGN24385.3</t>
  </si>
  <si>
    <t>NGN5312.5</t>
  </si>
  <si>
    <t>NGN32434.16</t>
  </si>
  <si>
    <t>NGN27671.77</t>
  </si>
  <si>
    <t>NGN13002.15</t>
  </si>
  <si>
    <t>NGN41052.93</t>
  </si>
  <si>
    <t>NGN14261.98</t>
  </si>
  <si>
    <t>NGN26256.48</t>
  </si>
  <si>
    <t>NGN34408.44</t>
  </si>
  <si>
    <t>NGN15465.58</t>
  </si>
  <si>
    <t>NGN33801.56</t>
  </si>
  <si>
    <t>NGN19555.95</t>
  </si>
  <si>
    <t>NGN53205.75</t>
  </si>
  <si>
    <t>NGN38707.3</t>
  </si>
  <si>
    <t>NGN20830.1</t>
  </si>
  <si>
    <t>NGN8670.27</t>
  </si>
  <si>
    <t>NGN17758.98</t>
  </si>
  <si>
    <t>NGN34372.98</t>
  </si>
  <si>
    <t>NGN30033.42</t>
  </si>
  <si>
    <t>NGN6276</t>
  </si>
  <si>
    <t>NGN63412.96</t>
  </si>
  <si>
    <t>NGN71463.06</t>
  </si>
  <si>
    <t>NGN40011.84</t>
  </si>
  <si>
    <t>NGN18575.7</t>
  </si>
  <si>
    <t>NGN22587.84</t>
  </si>
  <si>
    <t>NGN24063.41</t>
  </si>
  <si>
    <t>NGN38381.85</t>
  </si>
  <si>
    <t>NGN38827.1</t>
  </si>
  <si>
    <t>NGN45714.24</t>
  </si>
  <si>
    <t>NGN15982.04</t>
  </si>
  <si>
    <t>NGN15105.86</t>
  </si>
  <si>
    <t>NGN54564.05</t>
  </si>
  <si>
    <t>NGN18008.42</t>
  </si>
  <si>
    <t>NGN7913.36</t>
  </si>
  <si>
    <t>NGN15820.92</t>
  </si>
  <si>
    <t>NGN24817.3</t>
  </si>
  <si>
    <t>NGN21747</t>
  </si>
  <si>
    <t>NGN20490.24</t>
  </si>
  <si>
    <t>NGN32283.7</t>
  </si>
  <si>
    <t>NGN33993.85</t>
  </si>
  <si>
    <t>NGN7498.34</t>
  </si>
  <si>
    <t>NGN14248.52</t>
  </si>
  <si>
    <t>NGN28244.7</t>
  </si>
  <si>
    <t>NGN4384.06</t>
  </si>
  <si>
    <t>NGN27346.2</t>
  </si>
  <si>
    <t>NGN18376.2</t>
  </si>
  <si>
    <t>NGN20429.5</t>
  </si>
  <si>
    <t>NGN21311.16</t>
  </si>
  <si>
    <t>NGN27954.96</t>
  </si>
  <si>
    <t>NGN7630.77</t>
  </si>
  <si>
    <t>NGN41978.75</t>
  </si>
  <si>
    <t>NGN48135.06</t>
  </si>
  <si>
    <t>NGN10865.88</t>
  </si>
  <si>
    <t>NGN18919.41</t>
  </si>
  <si>
    <t>NGN15147.27</t>
  </si>
  <si>
    <t>NGN18067.5</t>
  </si>
  <si>
    <t>NGN44763.55</t>
  </si>
  <si>
    <t>NGN21898.8</t>
  </si>
  <si>
    <t>NGN23188</t>
  </si>
  <si>
    <t>NGN3640</t>
  </si>
  <si>
    <t>NGN38778.5</t>
  </si>
  <si>
    <t>NGN21017.76</t>
  </si>
  <si>
    <t>NGN46346.7</t>
  </si>
  <si>
    <t>NGN11555.5</t>
  </si>
  <si>
    <t>NGN22771.51</t>
  </si>
  <si>
    <t>NGN10398.05</t>
  </si>
  <si>
    <t>NGN43109.22</t>
  </si>
  <si>
    <t>NGN31962.48</t>
  </si>
  <si>
    <t>NGN17178.13</t>
  </si>
  <si>
    <t>NGN27995.1</t>
  </si>
  <si>
    <t>NGN68340.24</t>
  </si>
  <si>
    <t>NGN27911.1</t>
  </si>
  <si>
    <t>NGN12936</t>
  </si>
  <si>
    <t>NGN21172.21</t>
  </si>
  <si>
    <t>NGN3006.14</t>
  </si>
  <si>
    <t>NGN20154</t>
  </si>
  <si>
    <t>NGN13756.86</t>
  </si>
  <si>
    <t>NGN6794.48</t>
  </si>
  <si>
    <t>NGN3392.04</t>
  </si>
  <si>
    <t>NGN11174.24</t>
  </si>
  <si>
    <t>NGN11962.08</t>
  </si>
  <si>
    <t>NGN20205.12</t>
  </si>
  <si>
    <t>NGN22544.02</t>
  </si>
  <si>
    <t>NGN32997.5</t>
  </si>
  <si>
    <t>NGN33834.06</t>
  </si>
  <si>
    <t>NGN2445.8</t>
  </si>
  <si>
    <t>NGN34698.56</t>
  </si>
  <si>
    <t>NGN40685.84</t>
  </si>
  <si>
    <t>NGN19638.61</t>
  </si>
  <si>
    <t>NGN26983.64</t>
  </si>
  <si>
    <t>NGN18163.2</t>
  </si>
  <si>
    <t>NGN20748.5</t>
  </si>
  <si>
    <t>NGN17836.56</t>
  </si>
  <si>
    <t>NGN4499.2</t>
  </si>
  <si>
    <t>NGN12527.52</t>
  </si>
  <si>
    <t>NGN4357.5</t>
  </si>
  <si>
    <t>NGN31326.96</t>
  </si>
  <si>
    <t>NGN45728.36</t>
  </si>
  <si>
    <t>NGN25967.52</t>
  </si>
  <si>
    <t>NGN27992.25</t>
  </si>
  <si>
    <t>NGN28636.44</t>
  </si>
  <si>
    <t>NGN5764.98</t>
  </si>
  <si>
    <t>NGN11441.77</t>
  </si>
  <si>
    <t>NGN33274.08</t>
  </si>
  <si>
    <t>NGN27619.02</t>
  </si>
  <si>
    <t>NGN9439.2</t>
  </si>
  <si>
    <t>NGN46675.85</t>
  </si>
  <si>
    <t>NGN26051.76</t>
  </si>
  <si>
    <t>NGN13955.7</t>
  </si>
  <si>
    <t>NGN23191.74</t>
  </si>
  <si>
    <t>NGN24420.84</t>
  </si>
  <si>
    <t>NGN61694.34</t>
  </si>
  <si>
    <t>NGN20810.4</t>
  </si>
  <si>
    <t>NGN32124.55</t>
  </si>
  <si>
    <t>NGN12807.68</t>
  </si>
  <si>
    <t>NGN8392.63</t>
  </si>
  <si>
    <t>NGN6549.42</t>
  </si>
  <si>
    <t>NGN8675.45</t>
  </si>
  <si>
    <t>NGN4661.36</t>
  </si>
  <si>
    <t>NGN25252.5</t>
  </si>
  <si>
    <t>NGN32168.4</t>
  </si>
  <si>
    <t>NGN55594.74</t>
  </si>
  <si>
    <t>NGN10631.5</t>
  </si>
  <si>
    <t>NGN27364.8</t>
  </si>
  <si>
    <t>NGN22347.05</t>
  </si>
  <si>
    <t>NGN23891.34</t>
  </si>
  <si>
    <t>NGN7166.8</t>
  </si>
  <si>
    <t>NGN31014</t>
  </si>
  <si>
    <t>NGN13481.5</t>
  </si>
  <si>
    <t>NGN11338.82</t>
  </si>
  <si>
    <t>NGN5591.88</t>
  </si>
  <si>
    <t>NGN5535.5</t>
  </si>
  <si>
    <t>NGN42208.68</t>
  </si>
  <si>
    <t>NGN3271.8</t>
  </si>
  <si>
    <t>NGN15646.37</t>
  </si>
  <si>
    <t>NGN14891.4</t>
  </si>
  <si>
    <t>NGN9966</t>
  </si>
  <si>
    <t>NGN34310.01</t>
  </si>
  <si>
    <t>NGN20241.21</t>
  </si>
  <si>
    <t>NGN17818.09</t>
  </si>
  <si>
    <t>NGN58665.36</t>
  </si>
  <si>
    <t>NGN37344.75</t>
  </si>
  <si>
    <t>NGN4568.48</t>
  </si>
  <si>
    <t>NGN11412.24</t>
  </si>
  <si>
    <t>NGN26321.46</t>
  </si>
  <si>
    <t>NGN6296.72</t>
  </si>
  <si>
    <t>NGN39162.42</t>
  </si>
  <si>
    <t>NGN4569.5</t>
  </si>
  <si>
    <t>NGN25964.12</t>
  </si>
  <si>
    <t>NGN20431.73</t>
  </si>
  <si>
    <t>NGN8391.75</t>
  </si>
  <si>
    <t>NGN6555.36</t>
  </si>
  <si>
    <t>NGN11706.09</t>
  </si>
  <si>
    <t>NGN8059.52</t>
  </si>
  <si>
    <t>NGN33925.15</t>
  </si>
  <si>
    <t>NGN26154.24</t>
  </si>
  <si>
    <t>NGN16855</t>
  </si>
  <si>
    <t>NGN6758</t>
  </si>
  <si>
    <t>NGN2963.48</t>
  </si>
  <si>
    <t>NGN16584.5</t>
  </si>
  <si>
    <t>NGN4078.08</t>
  </si>
  <si>
    <t>NGN21075.83</t>
  </si>
  <si>
    <t>NGN58301.88</t>
  </si>
  <si>
    <t>NGN30138.74</t>
  </si>
  <si>
    <t>NGN12115.65</t>
  </si>
  <si>
    <t>NGN22674.99</t>
  </si>
  <si>
    <t>NGN13632.06</t>
  </si>
  <si>
    <t>NGN34194.5</t>
  </si>
  <si>
    <t>NGN51367.68</t>
  </si>
  <si>
    <t>NGN7794.62</t>
  </si>
  <si>
    <t>NGN1789.08</t>
  </si>
  <si>
    <t>NGN28324.17</t>
  </si>
  <si>
    <t>NGN26395.32</t>
  </si>
  <si>
    <t>NGN21218.4</t>
  </si>
  <si>
    <t>NGN10242.84</t>
  </si>
  <si>
    <t>NGN74548.4</t>
  </si>
  <si>
    <t>NGN19048.16</t>
  </si>
  <si>
    <t>NGN12511.6</t>
  </si>
  <si>
    <t>NGN14034</t>
  </si>
  <si>
    <t>NGN9070.2</t>
  </si>
  <si>
    <t>NGN11321.52</t>
  </si>
  <si>
    <t>NGN12099.78</t>
  </si>
  <si>
    <t>NGN30838.5</t>
  </si>
  <si>
    <t>Transaction time</t>
  </si>
  <si>
    <t>Column1</t>
  </si>
  <si>
    <t>Bank Deposit2</t>
  </si>
  <si>
    <t>Balance</t>
  </si>
  <si>
    <t>Reward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</si>
</sst>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h:mm;@"/>
    <numFmt numFmtId="165" formatCode="0.0000"/>
    <numFmt numFmtId="166" formatCode="[$-409]d\-mmm\-yy;@"/>
    <numFmt numFmtId="167" formatCode="[$₦-469]\ #,##0"/>
    <numFmt numFmtId="168" formatCode="[$₦-469]\ 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1" fontId="2" fillId="0" borderId="0" xfId="0" applyNumberFormat="1" applyFont="1"/>
    <xf numFmtId="15" fontId="2" fillId="0" borderId="0" xfId="0" applyNumberFormat="1" applyFont="1"/>
    <xf numFmtId="22" fontId="2" fillId="0" borderId="0" xfId="0" applyNumberFormat="1" applyFont="1"/>
    <xf numFmtId="2" fontId="0" fillId="0" borderId="0" xfId="0" applyNumberFormat="1"/>
    <xf numFmtId="164" fontId="0" fillId="0" borderId="0" xfId="0" applyNumberFormat="1"/>
    <xf numFmtId="22" fontId="0" fillId="0" borderId="0" xfId="0" applyNumberFormat="1"/>
    <xf numFmtId="165" fontId="0" fillId="0" borderId="0" xfId="0" applyNumberFormat="1"/>
    <xf numFmtId="14" fontId="0" fillId="0" borderId="0" xfId="0" applyNumberFormat="1"/>
    <xf numFmtId="20" fontId="0" fillId="0" borderId="0" xfId="0" applyNumberFormat="1"/>
    <xf numFmtId="0" fontId="1" fillId="0" borderId="0" xfId="0" applyFont="1"/>
    <xf numFmtId="166" fontId="0" fillId="0" borderId="0" xfId="0" applyNumberFormat="1"/>
    <xf numFmtId="167" fontId="2" fillId="0" borderId="0" xfId="0" applyNumberFormat="1" applyFont="1"/>
    <xf numFmtId="167" fontId="0" fillId="0" borderId="0" xfId="0" applyNumberFormat="1"/>
    <xf numFmtId="0" fontId="0" fillId="0" borderId="0" xfId="1" applyNumberFormat="1" applyFont="1"/>
    <xf numFmtId="49" fontId="2" fillId="0" borderId="0" xfId="0" applyNumberFormat="1" applyFont="1"/>
    <xf numFmtId="0" fontId="4" fillId="0" borderId="0" xfId="0" applyFont="1"/>
    <xf numFmtId="166" fontId="4" fillId="0" borderId="0" xfId="0" applyNumberFormat="1" applyFont="1"/>
    <xf numFmtId="1" fontId="4" fillId="0" borderId="0" xfId="0" applyNumberFormat="1" applyFont="1"/>
    <xf numFmtId="168" fontId="4" fillId="0" borderId="0" xfId="0" applyNumberFormat="1" applyFont="1"/>
    <xf numFmtId="0" fontId="5" fillId="0" borderId="0" xfId="0" applyFont="1"/>
    <xf numFmtId="168" fontId="5" fillId="0" borderId="0" xfId="0" applyNumberFormat="1" applyFont="1"/>
    <xf numFmtId="165" fontId="5" fillId="0" borderId="0" xfId="0" applyNumberFormat="1" applyFont="1"/>
    <xf numFmtId="14" fontId="4" fillId="0" borderId="0" xfId="0" applyNumberFormat="1" applyFont="1"/>
    <xf numFmtId="14" fontId="5" fillId="0" borderId="0" xfId="0" applyNumberFormat="1" applyFont="1"/>
    <xf numFmtId="168" fontId="5" fillId="0" borderId="0" xfId="1" applyNumberFormat="1" applyFont="1"/>
    <xf numFmtId="168" fontId="0" fillId="0" borderId="0" xfId="0" applyNumberFormat="1"/>
    <xf numFmtId="0" fontId="4" fillId="0" borderId="0" xfId="0" applyNumberFormat="1" applyFont="1"/>
  </cellXfs>
  <cellStyles count="2">
    <cellStyle name="Currency" xfId="1" builtinId="4"/>
    <cellStyle name="Normal" xfId="0" builtinId="0"/>
  </cellStyles>
  <dxfs count="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7" formatCode="[$₦-469]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[$₦-469]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[$₦-469]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[$₦-469]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[$₦-469]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68" formatCode="[$₦-469]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68" formatCode="[$₦-469]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</dxf>
    <dxf>
      <numFmt numFmtId="167" formatCode="[$₦-469]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Balance by Transaction Medium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Balance by Transaction Medium</a:t>
          </a:r>
        </a:p>
      </cx:txPr>
    </cx:title>
    <cx:plotArea>
      <cx:plotAreaRegion>
        <cx:series layoutId="clusteredColumn" uniqueId="{B67C8CA8-1A7B-4241-9A02-C6083AE696D2}" formatIdx="0">
          <cx:tx>
            <cx:txData>
              <cx:f>_xlchart.v1.1</cx:f>
              <cx:v>Balance</cx:v>
            </cx:txData>
          </cx:tx>
          <cx:dataId val="0"/>
          <cx:layoutPr>
            <cx:aggregation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197267</xdr:colOff>
      <xdr:row>3</xdr:row>
      <xdr:rowOff>111578</xdr:rowOff>
    </xdr:from>
    <xdr:to>
      <xdr:col>31</xdr:col>
      <xdr:colOff>371438</xdr:colOff>
      <xdr:row>19</xdr:row>
      <xdr:rowOff>149678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AF7347D4-7BDE-B498-A45D-17936D28AE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81092" y="711653"/>
              <a:ext cx="6879771" cy="323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80B6F4-3BAA-4BD9-8A52-E8DFF11DDED7}" name="Table2" displayName="Table2" ref="A1:G3001" totalsRowShown="0" headerRowDxfId="40" dataDxfId="39">
  <autoFilter ref="A1:G3001" xr:uid="{0380B6F4-3BAA-4BD9-8A52-E8DFF11DDED7}"/>
  <tableColumns count="7">
    <tableColumn id="1" xr3:uid="{E8F13C94-328B-4F47-A00E-01048D8672E9}" name="Customer_id" dataDxfId="38"/>
    <tableColumn id="2" xr3:uid="{F5E451A3-583B-4266-897C-C27EB1E42D48}" name="Account Number" dataDxfId="37"/>
    <tableColumn id="3" xr3:uid="{6C7A757E-DCEC-4659-A605-D71BFD1A3A57}" name="City id" dataDxfId="36"/>
    <tableColumn id="4" xr3:uid="{EA079D7D-1F26-41B6-ADEB-C8ADCA8E4CA5}" name="Account_Open_Date" dataDxfId="35"/>
    <tableColumn id="5" xr3:uid="{26544A67-A1CA-4C2F-9F23-D3981F9857B6}" name="Account Type" dataDxfId="34"/>
    <tableColumn id="6" xr3:uid="{EED840C5-A752-4193-95AE-B3E8A5666FE4}" name="Account officer" dataDxfId="33"/>
    <tableColumn id="7" xr3:uid="{18A66A10-7A6C-4D0A-90A0-9786599380A8}" name="Opening Balance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D6DE70-E812-46B8-8FA8-B10A1E4FC20D}" name="Table4" displayName="Table4" ref="A1:S3012" totalsRowShown="0" headerRowDxfId="31" dataDxfId="30">
  <autoFilter ref="A1:S3012" xr:uid="{07D6DE70-E812-46B8-8FA8-B10A1E4FC2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3994BB7-A6F0-4CB4-B219-B981CDAA1974}" name="Customer_id" dataDxfId="29"/>
    <tableColumn id="2" xr3:uid="{B352F2F0-E4E7-41AB-84F2-18F35A05DEF0}" name="Account Number" dataDxfId="28"/>
    <tableColumn id="3" xr3:uid="{6EC3AE45-BF6F-4416-9E8A-08BEE822DF5E}" name="Age" dataDxfId="27"/>
    <tableColumn id="4" xr3:uid="{8D493C6D-91CE-4845-802E-97239EBDCC14}" name="Date of Birth" dataDxfId="26"/>
    <tableColumn id="5" xr3:uid="{A91043B8-15B6-4985-8CD3-DF2A2F76A021}" name="Sex" dataDxfId="25"/>
    <tableColumn id="6" xr3:uid="{DFA51183-D341-4995-8AB7-29C5FABA7A63}" name="Occupation" dataDxfId="24"/>
    <tableColumn id="7" xr3:uid="{165F614E-07F1-4E20-AB9C-E7B4C37C55D2}" name="City" dataDxfId="23"/>
    <tableColumn id="8" xr3:uid="{EDEB4121-B2E7-439B-BEE0-8C9ACF5878A5}" name="Bank Deposit" dataDxfId="22"/>
    <tableColumn id="9" xr3:uid="{A2811740-66E5-46C1-9970-327C7B36D40D}" name="Bank Deposit2" dataDxfId="21">
      <calculatedColumnFormula>VALUE(CLEAN(H2))</calculatedColumnFormula>
    </tableColumn>
    <tableColumn id="10" xr3:uid="{F5CA6A90-5E5D-4D59-8099-92913D82421F}" name="Saving Accounts" dataDxfId="20"/>
    <tableColumn id="11" xr3:uid="{1E7A3C06-0557-4B44-BD8A-3E146DD14F0A}" name="Full name" dataDxfId="19"/>
    <tableColumn id="12" xr3:uid="{43FBDC35-1AC9-426E-935D-3914A9F84F03}" name="Account Type" dataDxfId="18">
      <calculatedColumnFormula>VLOOKUP(B2,Accounts!B$2:E$3001,4,FALSE)</calculatedColumnFormula>
    </tableColumn>
    <tableColumn id="13" xr3:uid="{44D01D21-6F3B-48F2-B948-D1A041A31C56}" name="Opening Balance" dataDxfId="17" dataCellStyle="Currency">
      <calculatedColumnFormula>VALUE(VLOOKUP(B2,Accounts!B$2:G$3001,6,FALSE))</calculatedColumnFormula>
    </tableColumn>
    <tableColumn id="14" xr3:uid="{5CE0FCCB-C5F1-4EB0-8D75-3A43C70C3ADE}" name="Bank Loans" dataDxfId="16">
      <calculatedColumnFormula>IFERROR(VLOOKUP(B2,Loan!B2:D301,3,FALSE), 0)</calculatedColumnFormula>
    </tableColumn>
    <tableColumn id="15" xr3:uid="{B5AB2560-9BD3-4FB4-A3D0-0961392E7785}" name="Date_of_transaction" dataDxfId="15"/>
    <tableColumn id="16" xr3:uid="{B589D746-7B0F-451F-A78E-968FD9D5AABD}" name="Transaction type" dataDxfId="14">
      <calculatedColumnFormula>VLOOKUP(B2,Table3[[Account Number]:[Transaction type]],2,FALSE)</calculatedColumnFormula>
    </tableColumn>
    <tableColumn id="17" xr3:uid="{734B7247-1AF2-4AB8-A95B-F79A9B3E6BC9}" name="Transaction Medium" dataDxfId="13"/>
    <tableColumn id="18" xr3:uid="{A814711E-807A-409F-94A5-255079141693}" name="Balance" dataDxfId="12">
      <calculatedColumnFormula>Table4[[#This Row],[Bank Deposit2]] - Table4[[#This Row],[Saving Accounts]]</calculatedColumnFormula>
    </tableColumn>
    <tableColumn id="19" xr3:uid="{BA7F5E6F-FE0A-4CC6-B2D6-2ADF1AEDFA19}" name="Reward" dataDxfId="11">
      <calculatedColumnFormula>IF(AND(Table4[[#This Row],[Account Type]]="Current",Table4[[#This Row],[Opening Balance]]&gt;= 500000),Table4[[#This Row],[Opening Balance]] * 0.02, 0)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FF573E-D425-4C96-8F5F-3DFEF716789F}" name="Table1" displayName="Table1" ref="A1:D301" totalsRowShown="0" headerRowDxfId="10">
  <autoFilter ref="A1:D301" xr:uid="{70FF573E-D425-4C96-8F5F-3DFEF716789F}"/>
  <tableColumns count="4">
    <tableColumn id="1" xr3:uid="{E1F4CCE1-DFFF-4210-A3BD-586D8A5C6CBF}" name="Customer_id" dataDxfId="9"/>
    <tableColumn id="2" xr3:uid="{151BB616-DF45-40A0-8622-F21A27936F63}" name="Account Number" dataDxfId="8"/>
    <tableColumn id="3" xr3:uid="{4E27F21D-E7FD-458E-8883-9419B4523FD0}" name="City id" dataDxfId="7"/>
    <tableColumn id="4" xr3:uid="{CB9BB117-1369-4A8D-9FEE-DDA5B2A584A2}" name="Bank Loans" dataDxf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DCF39D-2D2A-49BA-A82E-024DBAC283AE}" name="Table3" displayName="Table3" ref="A1:G3001" totalsRowShown="0" headerRowDxfId="5">
  <autoFilter ref="A1:G3001" xr:uid="{BEDCF39D-2D2A-49BA-A82E-024DBAC283AE}"/>
  <tableColumns count="7">
    <tableColumn id="1" xr3:uid="{2524DB38-EECF-477C-B23C-B9C660D5E7ED}" name="Column1">
      <calculatedColumnFormula>RAND()</calculatedColumnFormula>
    </tableColumn>
    <tableColumn id="2" xr3:uid="{A183EF7C-5186-4E56-A530-10BDD1743FF4}" name="Transaction_id" dataDxfId="4"/>
    <tableColumn id="3" xr3:uid="{E2241087-8A36-4168-804A-2E0C33AFA947}" name="Account Number" dataDxfId="3"/>
    <tableColumn id="4" xr3:uid="{A5AEDD3F-2D4C-4A89-B1B4-177BE4961396}" name="Transaction type" dataDxfId="2"/>
    <tableColumn id="5" xr3:uid="{E9A21C5E-FF2E-4D9F-A7EB-688D1328608E}" name="Transaction Medium" dataDxfId="1"/>
    <tableColumn id="6" xr3:uid="{3E0909DB-9D9C-41D8-8F5E-12B667D1D9CD}" name="Date_of_transaction" dataDxfId="0"/>
    <tableColumn id="7" xr3:uid="{2F286A99-750C-48DC-A09F-8C14895C8650}" name="Am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DF49-6C20-4FC9-B8DE-0813AFE9F8A5}">
  <dimension ref="A1:L3012"/>
  <sheetViews>
    <sheetView topLeftCell="H1" workbookViewId="0">
      <selection activeCell="F2" sqref="F2"/>
    </sheetView>
  </sheetViews>
  <sheetFormatPr defaultRowHeight="15" x14ac:dyDescent="0.25"/>
  <cols>
    <col min="2" max="2" width="21" customWidth="1"/>
    <col min="4" max="4" width="30.7109375" customWidth="1"/>
    <col min="6" max="6" width="40" customWidth="1"/>
    <col min="8" max="8" width="20" customWidth="1"/>
    <col min="9" max="9" width="17" customWidth="1"/>
    <col min="10" max="10" width="16.42578125" customWidth="1"/>
    <col min="11" max="11" width="14.28515625" bestFit="1" customWidth="1"/>
    <col min="12" max="12" width="25.7109375" customWidth="1"/>
    <col min="14" max="14" width="20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2" x14ac:dyDescent="0.25">
      <c r="A2" s="1" t="s">
        <v>10</v>
      </c>
      <c r="B2" s="2">
        <v>719704224</v>
      </c>
      <c r="C2" s="2" t="s">
        <v>11</v>
      </c>
      <c r="D2" s="4">
        <v>36305.25</v>
      </c>
      <c r="E2" s="1" t="s">
        <v>12</v>
      </c>
      <c r="F2" s="1" t="s">
        <v>13</v>
      </c>
      <c r="G2" s="1" t="s">
        <v>14</v>
      </c>
      <c r="H2" s="1" t="s">
        <v>15</v>
      </c>
      <c r="I2" s="16">
        <v>228189.8050432</v>
      </c>
      <c r="J2" s="1" t="s">
        <v>16</v>
      </c>
      <c r="K2" s="7"/>
    </row>
    <row r="3" spans="1:12" x14ac:dyDescent="0.25">
      <c r="A3" s="1" t="s">
        <v>17</v>
      </c>
      <c r="B3" s="2">
        <v>131217921</v>
      </c>
      <c r="C3" s="2" t="s">
        <v>18</v>
      </c>
      <c r="D3" s="4">
        <v>33018</v>
      </c>
      <c r="E3" s="1" t="s">
        <v>12</v>
      </c>
      <c r="F3" s="1" t="s">
        <v>19</v>
      </c>
      <c r="G3" s="1" t="s">
        <v>14</v>
      </c>
      <c r="H3" s="1" t="s">
        <v>20</v>
      </c>
      <c r="I3" s="1">
        <v>206014.03092396</v>
      </c>
      <c r="J3" s="1" t="s">
        <v>21</v>
      </c>
    </row>
    <row r="4" spans="1:12" x14ac:dyDescent="0.25">
      <c r="A4" s="1" t="s">
        <v>22</v>
      </c>
      <c r="B4" s="2">
        <v>17250555</v>
      </c>
      <c r="C4" s="2" t="s">
        <v>23</v>
      </c>
      <c r="D4" s="4">
        <v>15486</v>
      </c>
      <c r="E4" s="1" t="s">
        <v>12</v>
      </c>
      <c r="F4" s="1" t="s">
        <v>24</v>
      </c>
      <c r="G4" s="1" t="s">
        <v>14</v>
      </c>
      <c r="H4" s="1" t="s">
        <v>25</v>
      </c>
      <c r="I4" s="1">
        <v>142091.73444480001</v>
      </c>
      <c r="J4" s="1" t="s">
        <v>26</v>
      </c>
    </row>
    <row r="5" spans="1:12" x14ac:dyDescent="0.25">
      <c r="A5" s="1" t="s">
        <v>27</v>
      </c>
      <c r="B5" s="2">
        <v>255183298</v>
      </c>
      <c r="C5" s="2" t="s">
        <v>28</v>
      </c>
      <c r="D5" s="4">
        <v>32652.75</v>
      </c>
      <c r="E5" s="1" t="s">
        <v>12</v>
      </c>
      <c r="F5" s="1" t="s">
        <v>29</v>
      </c>
      <c r="G5" s="1" t="s">
        <v>14</v>
      </c>
      <c r="H5" s="1" t="s">
        <v>30</v>
      </c>
      <c r="I5" s="1">
        <v>737637.18752879999</v>
      </c>
      <c r="J5" s="1" t="s">
        <v>31</v>
      </c>
      <c r="L5" s="5"/>
    </row>
    <row r="6" spans="1:12" x14ac:dyDescent="0.25">
      <c r="A6" s="1" t="s">
        <v>32</v>
      </c>
      <c r="B6" s="2">
        <v>600576973</v>
      </c>
      <c r="C6" s="2" t="s">
        <v>33</v>
      </c>
      <c r="D6" s="4">
        <v>13659.75</v>
      </c>
      <c r="E6" s="1" t="s">
        <v>12</v>
      </c>
      <c r="F6" s="1" t="s">
        <v>34</v>
      </c>
      <c r="G6" s="1" t="s">
        <v>14</v>
      </c>
      <c r="H6" s="1" t="s">
        <v>35</v>
      </c>
      <c r="I6" s="1">
        <v>223400.90669629999</v>
      </c>
      <c r="J6" s="1" t="s">
        <v>36</v>
      </c>
    </row>
    <row r="7" spans="1:12" x14ac:dyDescent="0.25">
      <c r="A7" s="1" t="s">
        <v>37</v>
      </c>
      <c r="B7" s="2">
        <v>26643499</v>
      </c>
      <c r="C7" s="2" t="s">
        <v>38</v>
      </c>
      <c r="D7" s="4">
        <v>21330</v>
      </c>
      <c r="E7" s="1" t="s">
        <v>12</v>
      </c>
      <c r="F7" s="1" t="s">
        <v>39</v>
      </c>
      <c r="G7" s="1" t="s">
        <v>14</v>
      </c>
      <c r="H7" s="1" t="s">
        <v>40</v>
      </c>
      <c r="I7" s="1">
        <v>24295.652568000001</v>
      </c>
      <c r="J7" s="1" t="s">
        <v>41</v>
      </c>
    </row>
    <row r="8" spans="1:12" x14ac:dyDescent="0.25">
      <c r="A8" s="1" t="s">
        <v>42</v>
      </c>
      <c r="B8" s="2">
        <v>849271830</v>
      </c>
      <c r="C8" s="2" t="s">
        <v>43</v>
      </c>
      <c r="D8" s="4">
        <v>36670.5</v>
      </c>
      <c r="E8" s="1" t="s">
        <v>12</v>
      </c>
      <c r="F8" s="1" t="s">
        <v>39</v>
      </c>
      <c r="G8" s="1" t="s">
        <v>14</v>
      </c>
      <c r="H8" s="1" t="s">
        <v>44</v>
      </c>
      <c r="I8" s="1">
        <v>149247.72327849999</v>
      </c>
      <c r="J8" s="1" t="s">
        <v>45</v>
      </c>
    </row>
    <row r="9" spans="1:12" x14ac:dyDescent="0.25">
      <c r="A9" s="1" t="s">
        <v>46</v>
      </c>
      <c r="B9" s="2">
        <v>975654580</v>
      </c>
      <c r="C9" s="2" t="s">
        <v>47</v>
      </c>
      <c r="D9" s="4">
        <v>31191.75</v>
      </c>
      <c r="E9" s="1" t="s">
        <v>12</v>
      </c>
      <c r="F9" s="1" t="s">
        <v>48</v>
      </c>
      <c r="G9" s="1" t="s">
        <v>14</v>
      </c>
      <c r="H9" s="1" t="s">
        <v>49</v>
      </c>
      <c r="I9" s="1">
        <v>432509.25924854999</v>
      </c>
      <c r="J9" s="1" t="s">
        <v>50</v>
      </c>
    </row>
    <row r="10" spans="1:12" x14ac:dyDescent="0.25">
      <c r="A10" s="1" t="s">
        <v>51</v>
      </c>
      <c r="B10" s="2">
        <v>892979728</v>
      </c>
      <c r="C10" s="2" t="s">
        <v>52</v>
      </c>
      <c r="D10" s="4">
        <v>20234.25</v>
      </c>
      <c r="E10" s="1" t="s">
        <v>12</v>
      </c>
      <c r="F10" s="1" t="s">
        <v>53</v>
      </c>
      <c r="G10" s="1" t="s">
        <v>14</v>
      </c>
      <c r="H10" s="1" t="s">
        <v>54</v>
      </c>
      <c r="I10" s="1">
        <v>95929.331603040002</v>
      </c>
      <c r="J10" s="1" t="s">
        <v>55</v>
      </c>
    </row>
    <row r="11" spans="1:12" x14ac:dyDescent="0.25">
      <c r="A11" s="1" t="s">
        <v>56</v>
      </c>
      <c r="B11" s="2">
        <v>508120860</v>
      </c>
      <c r="C11" s="2" t="s">
        <v>57</v>
      </c>
      <c r="D11" s="4">
        <v>34113.75</v>
      </c>
      <c r="E11" s="1" t="s">
        <v>12</v>
      </c>
      <c r="F11" s="1" t="s">
        <v>58</v>
      </c>
      <c r="G11" s="1" t="s">
        <v>14</v>
      </c>
      <c r="H11" s="1" t="s">
        <v>59</v>
      </c>
      <c r="I11" s="1">
        <v>76047.566712300002</v>
      </c>
      <c r="J11" s="1" t="s">
        <v>60</v>
      </c>
    </row>
    <row r="12" spans="1:12" x14ac:dyDescent="0.25">
      <c r="A12" s="1" t="s">
        <v>61</v>
      </c>
      <c r="B12" s="2">
        <v>464887583</v>
      </c>
      <c r="C12" s="2" t="s">
        <v>62</v>
      </c>
      <c r="D12" s="4">
        <v>22791</v>
      </c>
      <c r="E12" s="1" t="s">
        <v>12</v>
      </c>
      <c r="F12" s="1" t="s">
        <v>63</v>
      </c>
      <c r="G12" s="1" t="s">
        <v>14</v>
      </c>
      <c r="H12" s="1" t="s">
        <v>64</v>
      </c>
      <c r="I12" s="1">
        <v>20411.9585616</v>
      </c>
      <c r="J12" s="1" t="s">
        <v>65</v>
      </c>
    </row>
    <row r="13" spans="1:12" x14ac:dyDescent="0.25">
      <c r="A13" s="1" t="s">
        <v>66</v>
      </c>
      <c r="B13" s="2">
        <v>764126761</v>
      </c>
      <c r="C13" s="2" t="s">
        <v>67</v>
      </c>
      <c r="D13" s="4">
        <v>23156.25</v>
      </c>
      <c r="E13" s="1" t="s">
        <v>12</v>
      </c>
      <c r="F13" s="1" t="s">
        <v>68</v>
      </c>
      <c r="G13" s="1" t="s">
        <v>14</v>
      </c>
      <c r="H13" s="1" t="s">
        <v>69</v>
      </c>
      <c r="I13" s="1">
        <v>255051.73487429999</v>
      </c>
      <c r="J13" s="1" t="s">
        <v>70</v>
      </c>
    </row>
    <row r="14" spans="1:12" x14ac:dyDescent="0.25">
      <c r="A14" s="1" t="s">
        <v>71</v>
      </c>
      <c r="B14" s="2">
        <v>734600374</v>
      </c>
      <c r="C14" s="2" t="s">
        <v>72</v>
      </c>
      <c r="D14" s="4">
        <v>34844.25</v>
      </c>
      <c r="E14" s="1" t="s">
        <v>12</v>
      </c>
      <c r="F14" s="1" t="s">
        <v>73</v>
      </c>
      <c r="G14" s="1" t="s">
        <v>14</v>
      </c>
      <c r="H14" s="1" t="s">
        <v>74</v>
      </c>
      <c r="I14" s="1">
        <v>199549.52839250001</v>
      </c>
      <c r="J14" s="1" t="s">
        <v>75</v>
      </c>
    </row>
    <row r="15" spans="1:12" x14ac:dyDescent="0.25">
      <c r="A15" s="1" t="s">
        <v>76</v>
      </c>
      <c r="B15" s="2">
        <v>747666123</v>
      </c>
      <c r="C15" s="2" t="s">
        <v>77</v>
      </c>
      <c r="D15" s="4">
        <v>23521.5</v>
      </c>
      <c r="E15" s="1" t="s">
        <v>12</v>
      </c>
      <c r="F15" s="1" t="s">
        <v>78</v>
      </c>
      <c r="G15" s="1" t="s">
        <v>14</v>
      </c>
      <c r="H15" s="1" t="s">
        <v>79</v>
      </c>
      <c r="I15" s="1">
        <v>60476.180385599997</v>
      </c>
      <c r="J15" s="1" t="s">
        <v>80</v>
      </c>
    </row>
    <row r="16" spans="1:12" x14ac:dyDescent="0.25">
      <c r="A16" s="1" t="s">
        <v>81</v>
      </c>
      <c r="B16" s="2">
        <v>766319894</v>
      </c>
      <c r="C16" s="2" t="s">
        <v>82</v>
      </c>
      <c r="D16" s="4">
        <v>16947</v>
      </c>
      <c r="E16" s="1" t="s">
        <v>12</v>
      </c>
      <c r="F16" s="1" t="s">
        <v>83</v>
      </c>
      <c r="G16" s="1" t="s">
        <v>14</v>
      </c>
      <c r="H16" s="1" t="s">
        <v>84</v>
      </c>
      <c r="I16" s="1">
        <v>251640.38465280001</v>
      </c>
      <c r="J16" s="1" t="s">
        <v>85</v>
      </c>
    </row>
    <row r="17" spans="1:10" x14ac:dyDescent="0.25">
      <c r="A17" s="1" t="s">
        <v>86</v>
      </c>
      <c r="B17" s="2">
        <v>349872023</v>
      </c>
      <c r="C17" s="2" t="s">
        <v>87</v>
      </c>
      <c r="D17" s="4">
        <v>16581.75</v>
      </c>
      <c r="E17" s="1" t="s">
        <v>12</v>
      </c>
      <c r="F17" s="1" t="s">
        <v>88</v>
      </c>
      <c r="G17" s="1" t="s">
        <v>14</v>
      </c>
      <c r="H17" s="1" t="s">
        <v>89</v>
      </c>
      <c r="I17" s="1">
        <v>599062.61212559999</v>
      </c>
      <c r="J17" s="1" t="s">
        <v>90</v>
      </c>
    </row>
    <row r="18" spans="1:10" x14ac:dyDescent="0.25">
      <c r="A18" s="1" t="s">
        <v>91</v>
      </c>
      <c r="B18" s="2">
        <v>25045676</v>
      </c>
      <c r="C18" s="2" t="s">
        <v>92</v>
      </c>
      <c r="D18" s="4">
        <v>29000.25</v>
      </c>
      <c r="E18" s="1" t="s">
        <v>12</v>
      </c>
      <c r="F18" s="1" t="s">
        <v>93</v>
      </c>
      <c r="G18" s="1" t="s">
        <v>14</v>
      </c>
      <c r="H18" s="1" t="s">
        <v>94</v>
      </c>
      <c r="I18" s="1">
        <v>46827.904031999999</v>
      </c>
      <c r="J18" s="1" t="s">
        <v>95</v>
      </c>
    </row>
    <row r="19" spans="1:10" x14ac:dyDescent="0.25">
      <c r="A19" s="1" t="s">
        <v>96</v>
      </c>
      <c r="B19" s="2">
        <v>66154412</v>
      </c>
      <c r="C19" s="2" t="s">
        <v>28</v>
      </c>
      <c r="D19" s="4">
        <v>32652.75</v>
      </c>
      <c r="E19" s="1" t="s">
        <v>12</v>
      </c>
      <c r="F19" s="1" t="s">
        <v>97</v>
      </c>
      <c r="G19" s="1" t="s">
        <v>14</v>
      </c>
      <c r="H19" s="1" t="s">
        <v>98</v>
      </c>
      <c r="I19" s="1">
        <v>43935.18563616</v>
      </c>
      <c r="J19" s="1" t="s">
        <v>99</v>
      </c>
    </row>
    <row r="20" spans="1:10" x14ac:dyDescent="0.25">
      <c r="A20" s="1" t="s">
        <v>100</v>
      </c>
      <c r="B20" s="2">
        <v>930764009</v>
      </c>
      <c r="C20" s="2" t="s">
        <v>101</v>
      </c>
      <c r="D20" s="4">
        <v>19138.5</v>
      </c>
      <c r="E20" s="1" t="s">
        <v>12</v>
      </c>
      <c r="F20" s="1" t="s">
        <v>102</v>
      </c>
      <c r="G20" s="1" t="s">
        <v>14</v>
      </c>
      <c r="H20" s="1" t="s">
        <v>103</v>
      </c>
      <c r="I20" s="1">
        <v>233995.96392479999</v>
      </c>
      <c r="J20" s="1" t="s">
        <v>104</v>
      </c>
    </row>
    <row r="21" spans="1:10" x14ac:dyDescent="0.25">
      <c r="A21" s="1" t="s">
        <v>105</v>
      </c>
      <c r="B21" s="2">
        <v>530427707</v>
      </c>
      <c r="C21" s="2" t="s">
        <v>43</v>
      </c>
      <c r="D21" s="4">
        <v>36670.5</v>
      </c>
      <c r="E21" s="1" t="s">
        <v>12</v>
      </c>
      <c r="F21" s="1" t="s">
        <v>106</v>
      </c>
      <c r="G21" s="1" t="s">
        <v>14</v>
      </c>
      <c r="H21" s="1" t="s">
        <v>107</v>
      </c>
      <c r="I21" s="1">
        <v>112904.61364224</v>
      </c>
      <c r="J21" s="1" t="s">
        <v>108</v>
      </c>
    </row>
    <row r="22" spans="1:10" x14ac:dyDescent="0.25">
      <c r="A22" s="1" t="s">
        <v>109</v>
      </c>
      <c r="B22" s="2">
        <v>887006605</v>
      </c>
      <c r="C22" s="2" t="s">
        <v>82</v>
      </c>
      <c r="D22" s="4">
        <v>16947</v>
      </c>
      <c r="E22" s="1" t="s">
        <v>12</v>
      </c>
      <c r="F22" s="1" t="s">
        <v>110</v>
      </c>
      <c r="G22" s="1" t="s">
        <v>14</v>
      </c>
      <c r="H22" s="1" t="s">
        <v>111</v>
      </c>
      <c r="I22" s="1">
        <v>217060.6662336</v>
      </c>
      <c r="J22" s="1" t="s">
        <v>112</v>
      </c>
    </row>
    <row r="23" spans="1:10" x14ac:dyDescent="0.25">
      <c r="A23" s="1" t="s">
        <v>113</v>
      </c>
      <c r="B23" s="2">
        <v>861963432</v>
      </c>
      <c r="C23" s="2" t="s">
        <v>114</v>
      </c>
      <c r="D23" s="4">
        <v>20599.5</v>
      </c>
      <c r="E23" s="1" t="s">
        <v>12</v>
      </c>
      <c r="F23" s="1" t="s">
        <v>115</v>
      </c>
      <c r="G23" s="1" t="s">
        <v>14</v>
      </c>
      <c r="H23" s="1" t="s">
        <v>116</v>
      </c>
      <c r="I23" s="1">
        <v>72324.754432000002</v>
      </c>
      <c r="J23" s="1" t="s">
        <v>117</v>
      </c>
    </row>
    <row r="24" spans="1:10" x14ac:dyDescent="0.25">
      <c r="A24" s="1" t="s">
        <v>118</v>
      </c>
      <c r="B24" s="2">
        <v>225023213</v>
      </c>
      <c r="C24" s="2" t="s">
        <v>119</v>
      </c>
      <c r="D24" s="4">
        <v>24982.5</v>
      </c>
      <c r="E24" s="1" t="s">
        <v>12</v>
      </c>
      <c r="F24" s="1" t="s">
        <v>120</v>
      </c>
      <c r="G24" s="1" t="s">
        <v>14</v>
      </c>
      <c r="H24" s="1" t="s">
        <v>121</v>
      </c>
      <c r="I24" s="1">
        <v>621310.03263000003</v>
      </c>
      <c r="J24" s="1" t="s">
        <v>122</v>
      </c>
    </row>
    <row r="25" spans="1:10" x14ac:dyDescent="0.25">
      <c r="A25" s="1" t="s">
        <v>123</v>
      </c>
      <c r="B25" s="2">
        <v>875074831</v>
      </c>
      <c r="C25" s="2" t="s">
        <v>124</v>
      </c>
      <c r="D25" s="4">
        <v>14025</v>
      </c>
      <c r="E25" s="1" t="s">
        <v>12</v>
      </c>
      <c r="F25" s="1" t="s">
        <v>125</v>
      </c>
      <c r="G25" s="1" t="s">
        <v>14</v>
      </c>
      <c r="H25" s="1" t="s">
        <v>126</v>
      </c>
      <c r="I25" s="1">
        <v>186061.38636383999</v>
      </c>
      <c r="J25" s="1" t="s">
        <v>127</v>
      </c>
    </row>
    <row r="26" spans="1:10" x14ac:dyDescent="0.25">
      <c r="A26" s="1" t="s">
        <v>128</v>
      </c>
      <c r="B26" s="2">
        <v>968099871</v>
      </c>
      <c r="C26" s="2" t="s">
        <v>129</v>
      </c>
      <c r="D26" s="4">
        <v>15120.75</v>
      </c>
      <c r="E26" s="1" t="s">
        <v>12</v>
      </c>
      <c r="F26" s="1" t="s">
        <v>130</v>
      </c>
      <c r="G26" s="1" t="s">
        <v>14</v>
      </c>
      <c r="H26" s="1" t="s">
        <v>131</v>
      </c>
      <c r="I26" s="1">
        <v>597988.30107744003</v>
      </c>
      <c r="J26" s="1" t="s">
        <v>132</v>
      </c>
    </row>
    <row r="27" spans="1:10" x14ac:dyDescent="0.25">
      <c r="A27" s="1" t="s">
        <v>133</v>
      </c>
      <c r="B27" s="2">
        <v>932472175</v>
      </c>
      <c r="C27" s="2" t="s">
        <v>134</v>
      </c>
      <c r="D27" s="4">
        <v>37401</v>
      </c>
      <c r="E27" s="1" t="s">
        <v>12</v>
      </c>
      <c r="F27" s="1" t="s">
        <v>135</v>
      </c>
      <c r="G27" s="1" t="s">
        <v>14</v>
      </c>
      <c r="H27" s="1" t="s">
        <v>136</v>
      </c>
      <c r="I27" s="1"/>
      <c r="J27" s="1" t="s">
        <v>137</v>
      </c>
    </row>
    <row r="28" spans="1:10" x14ac:dyDescent="0.25">
      <c r="A28" s="1" t="s">
        <v>138</v>
      </c>
      <c r="B28" s="2">
        <v>833820639</v>
      </c>
      <c r="C28" s="2" t="s">
        <v>11</v>
      </c>
      <c r="D28" s="4">
        <v>36305.25</v>
      </c>
      <c r="E28" s="1" t="s">
        <v>12</v>
      </c>
      <c r="F28" s="1" t="s">
        <v>139</v>
      </c>
      <c r="G28" s="1" t="s">
        <v>14</v>
      </c>
      <c r="H28" s="1" t="s">
        <v>140</v>
      </c>
      <c r="I28" s="1">
        <v>30313.50149984</v>
      </c>
      <c r="J28" s="1" t="s">
        <v>141</v>
      </c>
    </row>
    <row r="29" spans="1:10" x14ac:dyDescent="0.25">
      <c r="A29" s="1" t="s">
        <v>142</v>
      </c>
      <c r="B29" s="2">
        <v>909830160</v>
      </c>
      <c r="C29" s="2" t="s">
        <v>143</v>
      </c>
      <c r="D29" s="4">
        <v>34479</v>
      </c>
      <c r="E29" s="1" t="s">
        <v>12</v>
      </c>
      <c r="F29" s="1" t="s">
        <v>93</v>
      </c>
      <c r="G29" s="1" t="s">
        <v>14</v>
      </c>
      <c r="H29" s="1" t="s">
        <v>144</v>
      </c>
      <c r="I29" s="1">
        <v>60687.424511999998</v>
      </c>
      <c r="J29" s="1" t="s">
        <v>145</v>
      </c>
    </row>
    <row r="30" spans="1:10" x14ac:dyDescent="0.25">
      <c r="A30" s="1" t="s">
        <v>146</v>
      </c>
      <c r="B30" s="2">
        <v>500994067</v>
      </c>
      <c r="C30" s="2" t="s">
        <v>11</v>
      </c>
      <c r="D30" s="4">
        <v>36305.25</v>
      </c>
      <c r="E30" s="1" t="s">
        <v>12</v>
      </c>
      <c r="F30" s="1" t="s">
        <v>147</v>
      </c>
      <c r="G30" s="1" t="s">
        <v>14</v>
      </c>
      <c r="H30" s="1" t="s">
        <v>148</v>
      </c>
      <c r="I30" s="1">
        <v>292917.87982336001</v>
      </c>
      <c r="J30" s="1" t="s">
        <v>149</v>
      </c>
    </row>
    <row r="31" spans="1:10" x14ac:dyDescent="0.25">
      <c r="A31" s="1" t="s">
        <v>150</v>
      </c>
      <c r="B31" s="2">
        <v>809692533</v>
      </c>
      <c r="C31" s="2" t="s">
        <v>92</v>
      </c>
      <c r="D31" s="4">
        <v>29000.25</v>
      </c>
      <c r="E31" s="1" t="s">
        <v>12</v>
      </c>
      <c r="F31" s="1"/>
      <c r="G31" s="1" t="s">
        <v>14</v>
      </c>
      <c r="H31" s="1" t="s">
        <v>151</v>
      </c>
      <c r="I31" s="1">
        <v>349985.58672000002</v>
      </c>
      <c r="J31" s="1" t="s">
        <v>152</v>
      </c>
    </row>
    <row r="32" spans="1:10" x14ac:dyDescent="0.25">
      <c r="A32" s="1" t="s">
        <v>153</v>
      </c>
      <c r="B32" s="2">
        <v>897495570</v>
      </c>
      <c r="C32" s="2" t="s">
        <v>154</v>
      </c>
      <c r="D32" s="4">
        <v>29730.75</v>
      </c>
      <c r="E32" s="1" t="s">
        <v>12</v>
      </c>
      <c r="F32" s="1" t="s">
        <v>155</v>
      </c>
      <c r="G32" s="1" t="s">
        <v>14</v>
      </c>
      <c r="H32" s="1" t="s">
        <v>156</v>
      </c>
      <c r="I32" s="1">
        <v>22650.890250240001</v>
      </c>
      <c r="J32" s="1" t="s">
        <v>157</v>
      </c>
    </row>
    <row r="33" spans="1:10" x14ac:dyDescent="0.25">
      <c r="A33" s="1" t="s">
        <v>158</v>
      </c>
      <c r="B33" s="2">
        <v>383800744</v>
      </c>
      <c r="C33" s="2" t="s">
        <v>119</v>
      </c>
      <c r="D33" s="4">
        <v>24982.5</v>
      </c>
      <c r="E33" s="1" t="s">
        <v>12</v>
      </c>
      <c r="F33" s="1" t="s">
        <v>29</v>
      </c>
      <c r="G33" s="1" t="s">
        <v>14</v>
      </c>
      <c r="H33" s="1" t="s">
        <v>159</v>
      </c>
      <c r="I33" s="1">
        <v>67179.861449279997</v>
      </c>
      <c r="J33" s="1" t="s">
        <v>160</v>
      </c>
    </row>
    <row r="34" spans="1:10" x14ac:dyDescent="0.25">
      <c r="A34" s="1" t="s">
        <v>161</v>
      </c>
      <c r="B34" s="2">
        <v>263558066</v>
      </c>
      <c r="C34" s="2" t="s">
        <v>162</v>
      </c>
      <c r="D34" s="4">
        <v>15851.25</v>
      </c>
      <c r="E34" s="1" t="s">
        <v>12</v>
      </c>
      <c r="F34" s="1" t="s">
        <v>163</v>
      </c>
      <c r="G34" s="1" t="s">
        <v>14</v>
      </c>
      <c r="H34" s="1" t="s">
        <v>164</v>
      </c>
      <c r="I34" s="1">
        <v>394149.29700456001</v>
      </c>
      <c r="J34" s="1" t="s">
        <v>165</v>
      </c>
    </row>
    <row r="35" spans="1:10" x14ac:dyDescent="0.25">
      <c r="A35" s="1" t="s">
        <v>166</v>
      </c>
      <c r="B35" s="2">
        <v>80506124</v>
      </c>
      <c r="C35" s="2" t="s">
        <v>167</v>
      </c>
      <c r="D35" s="4">
        <v>18773.25</v>
      </c>
      <c r="E35" s="1" t="s">
        <v>12</v>
      </c>
      <c r="F35" s="1" t="s">
        <v>168</v>
      </c>
      <c r="G35" s="1" t="s">
        <v>14</v>
      </c>
      <c r="H35" s="1" t="s">
        <v>169</v>
      </c>
      <c r="I35" s="1">
        <v>121444.35206400001</v>
      </c>
      <c r="J35" s="1" t="s">
        <v>170</v>
      </c>
    </row>
    <row r="36" spans="1:10" x14ac:dyDescent="0.25">
      <c r="A36" s="1" t="s">
        <v>171</v>
      </c>
      <c r="B36" s="2">
        <v>743549968</v>
      </c>
      <c r="C36" s="2" t="s">
        <v>72</v>
      </c>
      <c r="D36" s="4">
        <v>34844.25</v>
      </c>
      <c r="E36" s="1" t="s">
        <v>12</v>
      </c>
      <c r="F36" s="1" t="s">
        <v>172</v>
      </c>
      <c r="G36" s="1" t="s">
        <v>14</v>
      </c>
      <c r="H36" s="1" t="s">
        <v>173</v>
      </c>
      <c r="I36" s="1">
        <v>416295.12862079998</v>
      </c>
      <c r="J36" s="1" t="s">
        <v>174</v>
      </c>
    </row>
    <row r="37" spans="1:10" x14ac:dyDescent="0.25">
      <c r="A37" s="1" t="s">
        <v>175</v>
      </c>
      <c r="B37" s="2">
        <v>773302106</v>
      </c>
      <c r="C37" s="2" t="s">
        <v>143</v>
      </c>
      <c r="D37" s="4">
        <v>34479</v>
      </c>
      <c r="E37" s="1" t="s">
        <v>12</v>
      </c>
      <c r="F37" s="1" t="s">
        <v>176</v>
      </c>
      <c r="G37" s="1" t="s">
        <v>14</v>
      </c>
      <c r="H37" s="1" t="s">
        <v>177</v>
      </c>
      <c r="I37" s="1">
        <v>217430.907408</v>
      </c>
      <c r="J37" s="1" t="s">
        <v>178</v>
      </c>
    </row>
    <row r="38" spans="1:10" x14ac:dyDescent="0.25">
      <c r="A38" s="1" t="s">
        <v>179</v>
      </c>
      <c r="B38" s="2">
        <v>375689300</v>
      </c>
      <c r="C38" s="2" t="s">
        <v>180</v>
      </c>
      <c r="D38" s="4">
        <v>35940</v>
      </c>
      <c r="E38" s="1" t="s">
        <v>12</v>
      </c>
      <c r="F38" s="1" t="s">
        <v>181</v>
      </c>
      <c r="G38" s="1" t="s">
        <v>14</v>
      </c>
      <c r="H38" s="1" t="s">
        <v>182</v>
      </c>
      <c r="I38" s="1">
        <v>177507.71039232</v>
      </c>
      <c r="J38" s="1" t="s">
        <v>183</v>
      </c>
    </row>
    <row r="39" spans="1:10" x14ac:dyDescent="0.25">
      <c r="A39" s="1" t="s">
        <v>184</v>
      </c>
      <c r="B39" s="2">
        <v>269910036</v>
      </c>
      <c r="C39" s="2" t="s">
        <v>72</v>
      </c>
      <c r="D39" s="4">
        <v>34844.25</v>
      </c>
      <c r="E39" s="1" t="s">
        <v>12</v>
      </c>
      <c r="F39" s="1" t="s">
        <v>185</v>
      </c>
      <c r="G39" s="1" t="s">
        <v>14</v>
      </c>
      <c r="H39" s="1" t="s">
        <v>186</v>
      </c>
      <c r="I39" s="1">
        <v>540561.68812800001</v>
      </c>
      <c r="J39" s="1" t="s">
        <v>187</v>
      </c>
    </row>
    <row r="40" spans="1:10" x14ac:dyDescent="0.25">
      <c r="A40" s="1" t="s">
        <v>188</v>
      </c>
      <c r="B40" s="2">
        <v>827738068</v>
      </c>
      <c r="C40" s="2" t="s">
        <v>189</v>
      </c>
      <c r="D40" s="4">
        <v>22425.75</v>
      </c>
      <c r="E40" s="1" t="s">
        <v>12</v>
      </c>
      <c r="F40" s="1" t="s">
        <v>190</v>
      </c>
      <c r="G40" s="1" t="s">
        <v>14</v>
      </c>
      <c r="H40" s="1" t="s">
        <v>191</v>
      </c>
      <c r="I40" s="1">
        <v>66558.947363280007</v>
      </c>
      <c r="J40" s="1" t="s">
        <v>192</v>
      </c>
    </row>
    <row r="41" spans="1:10" x14ac:dyDescent="0.25">
      <c r="A41" s="1" t="s">
        <v>193</v>
      </c>
      <c r="B41" s="2">
        <v>80025100</v>
      </c>
      <c r="C41" s="2" t="s">
        <v>194</v>
      </c>
      <c r="D41" s="4">
        <v>30826.5</v>
      </c>
      <c r="E41" s="1" t="s">
        <v>12</v>
      </c>
      <c r="F41" s="1" t="s">
        <v>195</v>
      </c>
      <c r="G41" s="1" t="s">
        <v>14</v>
      </c>
      <c r="H41" s="1" t="s">
        <v>196</v>
      </c>
      <c r="I41" s="1">
        <v>241664.32448928</v>
      </c>
      <c r="J41" s="1" t="s">
        <v>197</v>
      </c>
    </row>
    <row r="42" spans="1:10" x14ac:dyDescent="0.25">
      <c r="A42" s="1" t="s">
        <v>198</v>
      </c>
      <c r="B42" s="2">
        <v>426717659</v>
      </c>
      <c r="C42" s="2" t="s">
        <v>162</v>
      </c>
      <c r="D42" s="4">
        <v>15851.25</v>
      </c>
      <c r="E42" s="1" t="s">
        <v>12</v>
      </c>
      <c r="F42" s="1" t="s">
        <v>199</v>
      </c>
      <c r="G42" s="1" t="s">
        <v>14</v>
      </c>
      <c r="H42" s="1" t="s">
        <v>200</v>
      </c>
      <c r="I42" s="1">
        <v>397714.29401088</v>
      </c>
      <c r="J42" s="1" t="s">
        <v>201</v>
      </c>
    </row>
    <row r="43" spans="1:10" x14ac:dyDescent="0.25">
      <c r="A43" s="1" t="s">
        <v>202</v>
      </c>
      <c r="B43" s="2">
        <v>702195307</v>
      </c>
      <c r="C43" s="2" t="s">
        <v>203</v>
      </c>
      <c r="D43" s="4">
        <v>27539.25</v>
      </c>
      <c r="E43" s="1" t="s">
        <v>12</v>
      </c>
      <c r="F43" s="1" t="s">
        <v>204</v>
      </c>
      <c r="G43" s="1" t="s">
        <v>14</v>
      </c>
      <c r="H43" s="1" t="s">
        <v>205</v>
      </c>
      <c r="I43" s="1">
        <v>949770.30455999996</v>
      </c>
      <c r="J43" s="1" t="s">
        <v>206</v>
      </c>
    </row>
    <row r="44" spans="1:10" x14ac:dyDescent="0.25">
      <c r="A44" s="1" t="s">
        <v>207</v>
      </c>
      <c r="B44" s="2">
        <v>738124493</v>
      </c>
      <c r="C44" s="2" t="s">
        <v>167</v>
      </c>
      <c r="D44" s="4">
        <v>18773.25</v>
      </c>
      <c r="E44" s="1" t="s">
        <v>12</v>
      </c>
      <c r="F44" s="1" t="s">
        <v>208</v>
      </c>
      <c r="G44" s="1" t="s">
        <v>14</v>
      </c>
      <c r="H44" s="1" t="s">
        <v>209</v>
      </c>
      <c r="I44" s="1">
        <v>401471.88481764001</v>
      </c>
      <c r="J44" s="1" t="s">
        <v>210</v>
      </c>
    </row>
    <row r="45" spans="1:10" x14ac:dyDescent="0.25">
      <c r="A45" s="1" t="s">
        <v>211</v>
      </c>
      <c r="B45" s="2">
        <v>783716947</v>
      </c>
      <c r="C45" s="2" t="s">
        <v>212</v>
      </c>
      <c r="D45" s="4">
        <v>24252</v>
      </c>
      <c r="E45" s="1" t="s">
        <v>12</v>
      </c>
      <c r="F45" s="1" t="s">
        <v>213</v>
      </c>
      <c r="G45" s="1" t="s">
        <v>14</v>
      </c>
      <c r="H45" s="1" t="s">
        <v>214</v>
      </c>
      <c r="I45" s="1">
        <v>56411.334111600001</v>
      </c>
      <c r="J45" s="1" t="s">
        <v>215</v>
      </c>
    </row>
    <row r="46" spans="1:10" x14ac:dyDescent="0.25">
      <c r="A46" s="1" t="s">
        <v>216</v>
      </c>
      <c r="B46" s="2">
        <v>130429629</v>
      </c>
      <c r="C46" s="2" t="s">
        <v>217</v>
      </c>
      <c r="D46" s="4">
        <v>38496.75</v>
      </c>
      <c r="E46" s="1" t="s">
        <v>12</v>
      </c>
      <c r="F46" s="1" t="s">
        <v>213</v>
      </c>
      <c r="G46" s="1" t="s">
        <v>14</v>
      </c>
      <c r="H46" s="1" t="s">
        <v>218</v>
      </c>
      <c r="I46" s="1">
        <v>521388.32501447998</v>
      </c>
      <c r="J46" s="1" t="s">
        <v>219</v>
      </c>
    </row>
    <row r="47" spans="1:10" x14ac:dyDescent="0.25">
      <c r="A47" s="1" t="s">
        <v>220</v>
      </c>
      <c r="B47" s="2">
        <v>307335836</v>
      </c>
      <c r="C47" s="2" t="s">
        <v>221</v>
      </c>
      <c r="D47" s="4">
        <v>33748.5</v>
      </c>
      <c r="E47" s="1" t="s">
        <v>12</v>
      </c>
      <c r="F47" s="1" t="s">
        <v>222</v>
      </c>
      <c r="G47" s="1" t="s">
        <v>14</v>
      </c>
      <c r="H47" s="1" t="s">
        <v>223</v>
      </c>
      <c r="I47" s="1">
        <v>337705.80255359999</v>
      </c>
      <c r="J47" s="1" t="s">
        <v>224</v>
      </c>
    </row>
    <row r="48" spans="1:10" x14ac:dyDescent="0.25">
      <c r="A48" s="1" t="s">
        <v>225</v>
      </c>
      <c r="B48" s="2">
        <v>409570074</v>
      </c>
      <c r="C48" s="2" t="s">
        <v>226</v>
      </c>
      <c r="D48" s="4">
        <v>31557</v>
      </c>
      <c r="E48" s="1" t="s">
        <v>12</v>
      </c>
      <c r="F48" s="1" t="s">
        <v>227</v>
      </c>
      <c r="G48" s="1" t="s">
        <v>14</v>
      </c>
      <c r="H48" s="1" t="s">
        <v>228</v>
      </c>
      <c r="I48" s="1">
        <v>428349.11068039999</v>
      </c>
      <c r="J48" s="1" t="s">
        <v>229</v>
      </c>
    </row>
    <row r="49" spans="1:10" x14ac:dyDescent="0.25">
      <c r="A49" s="1" t="s">
        <v>230</v>
      </c>
      <c r="B49" s="2">
        <v>447333525</v>
      </c>
      <c r="C49" s="2" t="s">
        <v>18</v>
      </c>
      <c r="D49" s="4">
        <v>33018</v>
      </c>
      <c r="E49" s="1" t="s">
        <v>12</v>
      </c>
      <c r="F49" s="1" t="s">
        <v>231</v>
      </c>
      <c r="G49" s="1" t="s">
        <v>14</v>
      </c>
      <c r="H49" s="1" t="s">
        <v>232</v>
      </c>
      <c r="I49" s="1">
        <v>275910.21057599998</v>
      </c>
      <c r="J49" s="1" t="s">
        <v>233</v>
      </c>
    </row>
    <row r="50" spans="1:10" x14ac:dyDescent="0.25">
      <c r="A50" s="1" t="s">
        <v>234</v>
      </c>
      <c r="B50" s="2">
        <v>108622799</v>
      </c>
      <c r="C50" s="2" t="s">
        <v>52</v>
      </c>
      <c r="D50" s="4">
        <v>20234.25</v>
      </c>
      <c r="E50" s="1" t="s">
        <v>12</v>
      </c>
      <c r="F50" s="1" t="s">
        <v>53</v>
      </c>
      <c r="G50" s="1" t="s">
        <v>14</v>
      </c>
      <c r="H50" s="1" t="s">
        <v>235</v>
      </c>
      <c r="I50" s="1">
        <v>217192.39422720001</v>
      </c>
      <c r="J50" s="1" t="s">
        <v>236</v>
      </c>
    </row>
    <row r="51" spans="1:10" x14ac:dyDescent="0.25">
      <c r="A51" s="1" t="s">
        <v>237</v>
      </c>
      <c r="B51" s="2">
        <v>608170999</v>
      </c>
      <c r="C51" s="2" t="s">
        <v>212</v>
      </c>
      <c r="D51" s="4">
        <v>24252</v>
      </c>
      <c r="E51" s="1" t="s">
        <v>12</v>
      </c>
      <c r="F51" s="1" t="s">
        <v>181</v>
      </c>
      <c r="G51" s="1" t="s">
        <v>14</v>
      </c>
      <c r="H51" s="1"/>
      <c r="I51" s="1"/>
      <c r="J51" s="1" t="s">
        <v>238</v>
      </c>
    </row>
    <row r="52" spans="1:10" x14ac:dyDescent="0.25">
      <c r="A52" s="1" t="s">
        <v>239</v>
      </c>
      <c r="B52" s="2">
        <v>76810447</v>
      </c>
      <c r="C52" s="2" t="s">
        <v>240</v>
      </c>
      <c r="D52" s="4">
        <v>22060.5</v>
      </c>
      <c r="E52" s="1" t="s">
        <v>12</v>
      </c>
      <c r="F52" s="1" t="s">
        <v>241</v>
      </c>
      <c r="G52" s="1" t="s">
        <v>14</v>
      </c>
      <c r="H52" s="1" t="s">
        <v>242</v>
      </c>
      <c r="I52" s="1">
        <v>91498.841200800001</v>
      </c>
      <c r="J52" s="1" t="s">
        <v>243</v>
      </c>
    </row>
    <row r="53" spans="1:10" x14ac:dyDescent="0.25">
      <c r="A53" s="1" t="s">
        <v>244</v>
      </c>
      <c r="B53" s="2">
        <v>937421561</v>
      </c>
      <c r="C53" s="2" t="s">
        <v>245</v>
      </c>
      <c r="D53" s="4">
        <v>19503.75</v>
      </c>
      <c r="E53" s="1" t="s">
        <v>12</v>
      </c>
      <c r="F53" s="1" t="s">
        <v>246</v>
      </c>
      <c r="G53" s="1" t="s">
        <v>14</v>
      </c>
      <c r="H53" s="1" t="s">
        <v>247</v>
      </c>
      <c r="I53" s="1">
        <v>81093.974623799993</v>
      </c>
      <c r="J53" s="1" t="s">
        <v>248</v>
      </c>
    </row>
    <row r="54" spans="1:10" x14ac:dyDescent="0.25">
      <c r="A54" s="1" t="s">
        <v>249</v>
      </c>
      <c r="B54" s="2">
        <v>721447723</v>
      </c>
      <c r="C54" s="2" t="s">
        <v>250</v>
      </c>
      <c r="D54" s="4">
        <v>18042.75</v>
      </c>
      <c r="E54" s="1" t="s">
        <v>12</v>
      </c>
      <c r="F54" s="1" t="s">
        <v>251</v>
      </c>
      <c r="G54" s="1" t="s">
        <v>14</v>
      </c>
      <c r="H54" s="1" t="s">
        <v>252</v>
      </c>
      <c r="I54" s="1">
        <v>313248.1275</v>
      </c>
      <c r="J54" s="1" t="s">
        <v>253</v>
      </c>
    </row>
    <row r="55" spans="1:10" x14ac:dyDescent="0.25">
      <c r="A55" s="1" t="s">
        <v>254</v>
      </c>
      <c r="B55" s="2">
        <v>124971917</v>
      </c>
      <c r="C55" s="2" t="s">
        <v>255</v>
      </c>
      <c r="D55" s="4">
        <v>25347.75</v>
      </c>
      <c r="E55" s="1" t="s">
        <v>12</v>
      </c>
      <c r="F55" s="1" t="s">
        <v>256</v>
      </c>
      <c r="G55" s="1" t="s">
        <v>14</v>
      </c>
      <c r="H55" s="1" t="s">
        <v>257</v>
      </c>
      <c r="I55" s="1">
        <v>104605.810344</v>
      </c>
      <c r="J55" s="1" t="s">
        <v>258</v>
      </c>
    </row>
    <row r="56" spans="1:10" x14ac:dyDescent="0.25">
      <c r="A56" s="1" t="s">
        <v>259</v>
      </c>
      <c r="B56" s="2">
        <v>957927989</v>
      </c>
      <c r="C56" s="2" t="s">
        <v>162</v>
      </c>
      <c r="D56" s="4">
        <v>15851.25</v>
      </c>
      <c r="E56" s="1" t="s">
        <v>12</v>
      </c>
      <c r="F56" s="1" t="s">
        <v>260</v>
      </c>
      <c r="G56" s="1" t="s">
        <v>14</v>
      </c>
      <c r="H56" s="1" t="s">
        <v>261</v>
      </c>
      <c r="I56" s="1">
        <v>435594.62663999997</v>
      </c>
      <c r="J56" s="1" t="s">
        <v>262</v>
      </c>
    </row>
    <row r="57" spans="1:10" x14ac:dyDescent="0.25">
      <c r="A57" s="1" t="s">
        <v>263</v>
      </c>
      <c r="B57" s="2">
        <v>25156448</v>
      </c>
      <c r="C57" s="2" t="s">
        <v>162</v>
      </c>
      <c r="D57" s="4">
        <v>15851.25</v>
      </c>
      <c r="E57" s="1" t="s">
        <v>12</v>
      </c>
      <c r="F57" s="1" t="s">
        <v>264</v>
      </c>
      <c r="G57" s="1" t="s">
        <v>14</v>
      </c>
      <c r="H57" s="1" t="s">
        <v>265</v>
      </c>
      <c r="I57" s="1">
        <v>23505.01998624</v>
      </c>
      <c r="J57" s="1" t="s">
        <v>266</v>
      </c>
    </row>
    <row r="58" spans="1:10" x14ac:dyDescent="0.25">
      <c r="A58" s="1" t="s">
        <v>267</v>
      </c>
      <c r="B58" s="2">
        <v>371460998</v>
      </c>
      <c r="C58" s="2" t="s">
        <v>268</v>
      </c>
      <c r="D58" s="4">
        <v>17677.5</v>
      </c>
      <c r="E58" s="1" t="s">
        <v>12</v>
      </c>
      <c r="F58" s="1" t="s">
        <v>269</v>
      </c>
      <c r="G58" s="1" t="s">
        <v>14</v>
      </c>
      <c r="H58" s="1" t="s">
        <v>270</v>
      </c>
      <c r="I58" s="1">
        <v>103486.66318079999</v>
      </c>
      <c r="J58" s="1" t="s">
        <v>271</v>
      </c>
    </row>
    <row r="59" spans="1:10" x14ac:dyDescent="0.25">
      <c r="A59" s="1" t="s">
        <v>272</v>
      </c>
      <c r="B59" s="2">
        <v>788671678</v>
      </c>
      <c r="C59" s="2" t="s">
        <v>273</v>
      </c>
      <c r="D59" s="4">
        <v>20964.75</v>
      </c>
      <c r="E59" s="1" t="s">
        <v>12</v>
      </c>
      <c r="F59" s="1" t="s">
        <v>274</v>
      </c>
      <c r="G59" s="1" t="s">
        <v>14</v>
      </c>
      <c r="H59" s="1" t="s">
        <v>275</v>
      </c>
      <c r="I59" s="1">
        <v>225570.79216583999</v>
      </c>
      <c r="J59" s="1" t="s">
        <v>276</v>
      </c>
    </row>
    <row r="60" spans="1:10" x14ac:dyDescent="0.25">
      <c r="A60" s="1" t="s">
        <v>277</v>
      </c>
      <c r="B60" s="2">
        <v>763073370</v>
      </c>
      <c r="C60" s="2" t="s">
        <v>57</v>
      </c>
      <c r="D60" s="4">
        <v>34113.75</v>
      </c>
      <c r="E60" s="1" t="s">
        <v>12</v>
      </c>
      <c r="F60" s="1" t="s">
        <v>48</v>
      </c>
      <c r="G60" s="1" t="s">
        <v>14</v>
      </c>
      <c r="H60" s="1" t="s">
        <v>278</v>
      </c>
      <c r="I60" s="1">
        <v>589221.98760600004</v>
      </c>
      <c r="J60" s="1" t="s">
        <v>279</v>
      </c>
    </row>
    <row r="61" spans="1:10" x14ac:dyDescent="0.25">
      <c r="A61" s="1" t="s">
        <v>280</v>
      </c>
      <c r="B61" s="2">
        <v>784898711</v>
      </c>
      <c r="C61" s="2" t="s">
        <v>281</v>
      </c>
      <c r="D61" s="4">
        <v>21695.25</v>
      </c>
      <c r="E61" s="1" t="s">
        <v>12</v>
      </c>
      <c r="F61" s="1" t="s">
        <v>282</v>
      </c>
      <c r="G61" s="1" t="s">
        <v>14</v>
      </c>
      <c r="H61" s="1" t="s">
        <v>283</v>
      </c>
      <c r="I61" s="1">
        <v>572390.41360600002</v>
      </c>
      <c r="J61" s="1" t="s">
        <v>284</v>
      </c>
    </row>
    <row r="62" spans="1:10" x14ac:dyDescent="0.25">
      <c r="A62" s="1" t="s">
        <v>285</v>
      </c>
      <c r="B62" s="2">
        <v>632415923</v>
      </c>
      <c r="C62" s="2" t="s">
        <v>217</v>
      </c>
      <c r="D62" s="4">
        <v>38496.75</v>
      </c>
      <c r="E62" s="1" t="s">
        <v>12</v>
      </c>
      <c r="F62" s="1" t="s">
        <v>286</v>
      </c>
      <c r="G62" s="1" t="s">
        <v>14</v>
      </c>
      <c r="H62" s="1" t="s">
        <v>287</v>
      </c>
      <c r="I62" s="1">
        <v>163979.5795092</v>
      </c>
      <c r="J62" s="1" t="s">
        <v>288</v>
      </c>
    </row>
    <row r="63" spans="1:10" x14ac:dyDescent="0.25">
      <c r="A63" s="1" t="s">
        <v>289</v>
      </c>
      <c r="B63" s="2">
        <v>580745202</v>
      </c>
      <c r="C63" s="2" t="s">
        <v>154</v>
      </c>
      <c r="D63" s="4">
        <v>29730.75</v>
      </c>
      <c r="E63" s="1" t="s">
        <v>12</v>
      </c>
      <c r="F63" s="1" t="s">
        <v>290</v>
      </c>
      <c r="G63" s="1" t="s">
        <v>14</v>
      </c>
      <c r="H63" s="1" t="s">
        <v>291</v>
      </c>
      <c r="I63" s="1">
        <v>166220.51433119999</v>
      </c>
      <c r="J63" s="1" t="s">
        <v>292</v>
      </c>
    </row>
    <row r="64" spans="1:10" x14ac:dyDescent="0.25">
      <c r="A64" s="1" t="s">
        <v>293</v>
      </c>
      <c r="B64" s="2">
        <v>17757953</v>
      </c>
      <c r="C64" s="2" t="s">
        <v>11</v>
      </c>
      <c r="D64" s="4">
        <v>36305.25</v>
      </c>
      <c r="E64" s="1" t="s">
        <v>12</v>
      </c>
      <c r="F64" s="1" t="s">
        <v>294</v>
      </c>
      <c r="G64" s="1" t="s">
        <v>14</v>
      </c>
      <c r="H64" s="1" t="s">
        <v>295</v>
      </c>
      <c r="I64" s="1">
        <v>124971.74335800001</v>
      </c>
      <c r="J64" s="1" t="s">
        <v>296</v>
      </c>
    </row>
    <row r="65" spans="1:10" x14ac:dyDescent="0.25">
      <c r="A65" s="1" t="s">
        <v>297</v>
      </c>
      <c r="B65" s="2">
        <v>988806921</v>
      </c>
      <c r="C65" s="2" t="s">
        <v>298</v>
      </c>
      <c r="D65" s="4">
        <v>38131.5</v>
      </c>
      <c r="E65" s="1" t="s">
        <v>12</v>
      </c>
      <c r="F65" s="1" t="s">
        <v>39</v>
      </c>
      <c r="G65" s="1" t="s">
        <v>14</v>
      </c>
      <c r="H65" s="1" t="s">
        <v>299</v>
      </c>
      <c r="I65" s="1">
        <v>377156.08498275001</v>
      </c>
      <c r="J65" s="1" t="s">
        <v>300</v>
      </c>
    </row>
    <row r="66" spans="1:10" x14ac:dyDescent="0.25">
      <c r="A66" s="1" t="s">
        <v>301</v>
      </c>
      <c r="B66" s="2">
        <v>878283001</v>
      </c>
      <c r="C66" s="2" t="s">
        <v>124</v>
      </c>
      <c r="D66" s="4">
        <v>14025</v>
      </c>
      <c r="E66" s="1" t="s">
        <v>12</v>
      </c>
      <c r="F66" s="1" t="s">
        <v>83</v>
      </c>
      <c r="G66" s="1" t="s">
        <v>14</v>
      </c>
      <c r="H66" s="1" t="s">
        <v>302</v>
      </c>
      <c r="I66" s="1">
        <v>936015.21008640004</v>
      </c>
      <c r="J66" s="1" t="s">
        <v>303</v>
      </c>
    </row>
    <row r="67" spans="1:10" x14ac:dyDescent="0.25">
      <c r="A67" s="1" t="s">
        <v>304</v>
      </c>
      <c r="B67" s="2">
        <v>821034018</v>
      </c>
      <c r="C67" s="2" t="s">
        <v>28</v>
      </c>
      <c r="D67" s="4">
        <v>32652.75</v>
      </c>
      <c r="E67" s="1" t="s">
        <v>12</v>
      </c>
      <c r="F67" s="1" t="s">
        <v>305</v>
      </c>
      <c r="G67" s="1" t="s">
        <v>14</v>
      </c>
      <c r="H67" s="1" t="s">
        <v>306</v>
      </c>
      <c r="I67" s="1">
        <v>64749.435519999999</v>
      </c>
      <c r="J67" s="1" t="s">
        <v>307</v>
      </c>
    </row>
    <row r="68" spans="1:10" x14ac:dyDescent="0.25">
      <c r="A68" s="1" t="s">
        <v>308</v>
      </c>
      <c r="B68" s="2">
        <v>987975738</v>
      </c>
      <c r="C68" s="2" t="s">
        <v>309</v>
      </c>
      <c r="D68" s="4">
        <v>27904.5</v>
      </c>
      <c r="E68" s="1" t="s">
        <v>12</v>
      </c>
      <c r="F68" s="1" t="s">
        <v>310</v>
      </c>
      <c r="G68" s="1" t="s">
        <v>14</v>
      </c>
      <c r="H68" s="1" t="s">
        <v>311</v>
      </c>
      <c r="I68" s="1">
        <v>198384.31837224</v>
      </c>
      <c r="J68" s="1" t="s">
        <v>312</v>
      </c>
    </row>
    <row r="69" spans="1:10" x14ac:dyDescent="0.25">
      <c r="A69" s="1" t="s">
        <v>313</v>
      </c>
      <c r="B69" s="2">
        <v>6783451</v>
      </c>
      <c r="C69" s="2" t="s">
        <v>217</v>
      </c>
      <c r="D69" s="4">
        <v>38496.75</v>
      </c>
      <c r="E69" s="1" t="s">
        <v>12</v>
      </c>
      <c r="F69" s="1" t="s">
        <v>314</v>
      </c>
      <c r="G69" s="1" t="s">
        <v>14</v>
      </c>
      <c r="H69" s="1" t="s">
        <v>315</v>
      </c>
      <c r="I69" s="1">
        <v>15477.7566384</v>
      </c>
      <c r="J69" s="1" t="s">
        <v>316</v>
      </c>
    </row>
    <row r="70" spans="1:10" x14ac:dyDescent="0.25">
      <c r="A70" s="1" t="s">
        <v>317</v>
      </c>
      <c r="B70" s="2">
        <v>299454838</v>
      </c>
      <c r="C70" s="2" t="s">
        <v>82</v>
      </c>
      <c r="D70" s="4">
        <v>16947</v>
      </c>
      <c r="E70" s="1" t="s">
        <v>12</v>
      </c>
      <c r="F70" s="1" t="s">
        <v>318</v>
      </c>
      <c r="G70" s="1" t="s">
        <v>14</v>
      </c>
      <c r="H70" s="1" t="s">
        <v>319</v>
      </c>
      <c r="I70" s="1">
        <v>719102.09075249999</v>
      </c>
      <c r="J70" s="1" t="s">
        <v>320</v>
      </c>
    </row>
    <row r="71" spans="1:10" x14ac:dyDescent="0.25">
      <c r="A71" s="1" t="s">
        <v>321</v>
      </c>
      <c r="B71" s="2">
        <v>676156542</v>
      </c>
      <c r="C71" s="2" t="s">
        <v>322</v>
      </c>
      <c r="D71" s="4">
        <v>26443.5</v>
      </c>
      <c r="E71" s="1" t="s">
        <v>12</v>
      </c>
      <c r="F71" s="1" t="s">
        <v>323</v>
      </c>
      <c r="G71" s="1" t="s">
        <v>14</v>
      </c>
      <c r="H71" s="1" t="s">
        <v>324</v>
      </c>
      <c r="I71" s="1">
        <v>67878.639382880006</v>
      </c>
      <c r="J71" s="1" t="s">
        <v>325</v>
      </c>
    </row>
    <row r="72" spans="1:10" x14ac:dyDescent="0.25">
      <c r="A72" s="1" t="s">
        <v>326</v>
      </c>
      <c r="B72" s="2">
        <v>128381655</v>
      </c>
      <c r="C72" s="2" t="s">
        <v>52</v>
      </c>
      <c r="D72" s="4">
        <v>20234.25</v>
      </c>
      <c r="E72" s="1" t="s">
        <v>12</v>
      </c>
      <c r="F72" s="1" t="s">
        <v>327</v>
      </c>
      <c r="G72" s="1" t="s">
        <v>14</v>
      </c>
      <c r="H72" s="1" t="s">
        <v>328</v>
      </c>
      <c r="I72" s="1">
        <v>320686.18636823999</v>
      </c>
      <c r="J72" s="1" t="s">
        <v>329</v>
      </c>
    </row>
    <row r="73" spans="1:10" x14ac:dyDescent="0.25">
      <c r="A73" s="1" t="s">
        <v>330</v>
      </c>
      <c r="B73" s="2">
        <v>291140549</v>
      </c>
      <c r="C73" s="2" t="s">
        <v>180</v>
      </c>
      <c r="D73" s="4">
        <v>35940</v>
      </c>
      <c r="E73" s="1" t="s">
        <v>12</v>
      </c>
      <c r="F73" s="1" t="s">
        <v>331</v>
      </c>
      <c r="G73" s="1" t="s">
        <v>14</v>
      </c>
      <c r="H73" s="1" t="s">
        <v>332</v>
      </c>
      <c r="I73" s="1">
        <v>946505.81712959998</v>
      </c>
      <c r="J73" s="1" t="s">
        <v>333</v>
      </c>
    </row>
    <row r="74" spans="1:10" x14ac:dyDescent="0.25">
      <c r="A74" s="1" t="s">
        <v>334</v>
      </c>
      <c r="B74" s="2">
        <v>998201239</v>
      </c>
      <c r="C74" s="2" t="s">
        <v>335</v>
      </c>
      <c r="D74" s="4">
        <v>19869</v>
      </c>
      <c r="E74" s="1" t="s">
        <v>12</v>
      </c>
      <c r="F74" s="1" t="s">
        <v>336</v>
      </c>
      <c r="G74" s="1" t="s">
        <v>14</v>
      </c>
      <c r="H74" s="1" t="s">
        <v>337</v>
      </c>
      <c r="I74" s="1">
        <v>148579.100787</v>
      </c>
      <c r="J74" s="1" t="s">
        <v>338</v>
      </c>
    </row>
    <row r="75" spans="1:10" x14ac:dyDescent="0.25">
      <c r="A75" s="1" t="s">
        <v>339</v>
      </c>
      <c r="B75" s="2">
        <v>838039063</v>
      </c>
      <c r="C75" s="2" t="s">
        <v>322</v>
      </c>
      <c r="D75" s="4">
        <v>26443.5</v>
      </c>
      <c r="E75" s="1" t="s">
        <v>12</v>
      </c>
      <c r="F75" s="1" t="s">
        <v>340</v>
      </c>
      <c r="G75" s="1" t="s">
        <v>14</v>
      </c>
      <c r="H75" s="1" t="s">
        <v>341</v>
      </c>
      <c r="I75" s="1">
        <v>430717.25449600001</v>
      </c>
      <c r="J75" s="1" t="s">
        <v>342</v>
      </c>
    </row>
    <row r="76" spans="1:10" x14ac:dyDescent="0.25">
      <c r="A76" s="1" t="s">
        <v>343</v>
      </c>
      <c r="B76" s="2">
        <v>164760475</v>
      </c>
      <c r="C76" s="2" t="s">
        <v>154</v>
      </c>
      <c r="D76" s="4">
        <v>29730.75</v>
      </c>
      <c r="E76" s="1" t="s">
        <v>12</v>
      </c>
      <c r="F76" s="1" t="s">
        <v>344</v>
      </c>
      <c r="G76" s="1" t="s">
        <v>14</v>
      </c>
      <c r="H76" s="1" t="s">
        <v>345</v>
      </c>
      <c r="I76" s="1">
        <v>178223.0653896</v>
      </c>
      <c r="J76" s="1" t="s">
        <v>346</v>
      </c>
    </row>
    <row r="77" spans="1:10" x14ac:dyDescent="0.25">
      <c r="A77" s="1" t="s">
        <v>347</v>
      </c>
      <c r="B77" s="2">
        <v>854150558</v>
      </c>
      <c r="C77" s="2" t="s">
        <v>348</v>
      </c>
      <c r="D77" s="4">
        <v>28635</v>
      </c>
      <c r="E77" s="1" t="s">
        <v>12</v>
      </c>
      <c r="F77" s="1" t="s">
        <v>349</v>
      </c>
      <c r="G77" s="1" t="s">
        <v>14</v>
      </c>
      <c r="H77" s="1" t="s">
        <v>350</v>
      </c>
      <c r="I77" s="1">
        <v>93195.608103000006</v>
      </c>
      <c r="J77" s="1" t="s">
        <v>351</v>
      </c>
    </row>
    <row r="78" spans="1:10" x14ac:dyDescent="0.25">
      <c r="A78" s="1" t="s">
        <v>352</v>
      </c>
      <c r="B78" s="2">
        <v>470311784</v>
      </c>
      <c r="C78" s="2" t="s">
        <v>119</v>
      </c>
      <c r="D78" s="4">
        <v>24982.5</v>
      </c>
      <c r="E78" s="1" t="s">
        <v>12</v>
      </c>
      <c r="F78" s="1" t="s">
        <v>353</v>
      </c>
      <c r="G78" s="1" t="s">
        <v>14</v>
      </c>
      <c r="H78" s="1" t="s">
        <v>354</v>
      </c>
      <c r="I78" s="1">
        <v>52385.795202720001</v>
      </c>
      <c r="J78" s="1" t="s">
        <v>355</v>
      </c>
    </row>
    <row r="79" spans="1:10" x14ac:dyDescent="0.25">
      <c r="A79" s="1" t="s">
        <v>356</v>
      </c>
      <c r="B79" s="2">
        <v>98550380</v>
      </c>
      <c r="C79" s="2" t="s">
        <v>357</v>
      </c>
      <c r="D79" s="4">
        <v>35209.5</v>
      </c>
      <c r="E79" s="1" t="s">
        <v>12</v>
      </c>
      <c r="F79" s="1" t="s">
        <v>115</v>
      </c>
      <c r="G79" s="1" t="s">
        <v>14</v>
      </c>
      <c r="H79" s="1" t="s">
        <v>358</v>
      </c>
      <c r="I79" s="1">
        <v>182908.53503999999</v>
      </c>
      <c r="J79" s="1" t="s">
        <v>359</v>
      </c>
    </row>
    <row r="80" spans="1:10" x14ac:dyDescent="0.25">
      <c r="A80" s="1" t="s">
        <v>360</v>
      </c>
      <c r="B80" s="2">
        <v>894083615</v>
      </c>
      <c r="C80" s="2" t="s">
        <v>47</v>
      </c>
      <c r="D80" s="4">
        <v>31191.75</v>
      </c>
      <c r="E80" s="1" t="s">
        <v>12</v>
      </c>
      <c r="F80" s="1" t="s">
        <v>361</v>
      </c>
      <c r="G80" s="1" t="s">
        <v>14</v>
      </c>
      <c r="H80" s="1" t="s">
        <v>362</v>
      </c>
      <c r="I80" s="1">
        <v>104684.340222</v>
      </c>
      <c r="J80" s="1" t="s">
        <v>363</v>
      </c>
    </row>
    <row r="81" spans="1:10" x14ac:dyDescent="0.25">
      <c r="A81" s="1" t="s">
        <v>364</v>
      </c>
      <c r="B81" s="2">
        <v>529183206</v>
      </c>
      <c r="C81" s="2" t="s">
        <v>365</v>
      </c>
      <c r="D81" s="4">
        <v>37035.75</v>
      </c>
      <c r="E81" s="1" t="s">
        <v>12</v>
      </c>
      <c r="F81" s="1" t="s">
        <v>366</v>
      </c>
      <c r="G81" s="1" t="s">
        <v>14</v>
      </c>
      <c r="H81" s="1" t="s">
        <v>367</v>
      </c>
      <c r="I81" s="1">
        <v>79496.589682799997</v>
      </c>
      <c r="J81" s="1" t="s">
        <v>368</v>
      </c>
    </row>
    <row r="82" spans="1:10" x14ac:dyDescent="0.25">
      <c r="A82" s="1" t="s">
        <v>369</v>
      </c>
      <c r="B82" s="2">
        <v>860849340</v>
      </c>
      <c r="C82" s="2" t="s">
        <v>143</v>
      </c>
      <c r="D82" s="4">
        <v>34479</v>
      </c>
      <c r="E82" s="1" t="s">
        <v>12</v>
      </c>
      <c r="F82" s="1" t="s">
        <v>370</v>
      </c>
      <c r="G82" s="1" t="s">
        <v>14</v>
      </c>
      <c r="H82" s="1" t="s">
        <v>371</v>
      </c>
      <c r="I82" s="1">
        <v>535644.88367040001</v>
      </c>
      <c r="J82" s="1" t="s">
        <v>372</v>
      </c>
    </row>
    <row r="83" spans="1:10" x14ac:dyDescent="0.25">
      <c r="A83" s="1" t="s">
        <v>373</v>
      </c>
      <c r="B83" s="2">
        <v>935604502</v>
      </c>
      <c r="C83" s="2" t="s">
        <v>101</v>
      </c>
      <c r="D83" s="4">
        <v>19138.5</v>
      </c>
      <c r="E83" s="1" t="s">
        <v>12</v>
      </c>
      <c r="F83" s="1" t="s">
        <v>135</v>
      </c>
      <c r="G83" s="1" t="s">
        <v>14</v>
      </c>
      <c r="H83" s="1" t="s">
        <v>374</v>
      </c>
      <c r="I83" s="1">
        <v>217439.02065600001</v>
      </c>
      <c r="J83" s="1" t="s">
        <v>375</v>
      </c>
    </row>
    <row r="84" spans="1:10" x14ac:dyDescent="0.25">
      <c r="A84" s="1" t="s">
        <v>376</v>
      </c>
      <c r="B84" s="2">
        <v>222579986</v>
      </c>
      <c r="C84" s="2" t="s">
        <v>72</v>
      </c>
      <c r="D84" s="4">
        <v>34844.25</v>
      </c>
      <c r="E84" s="1" t="s">
        <v>12</v>
      </c>
      <c r="F84" s="1" t="s">
        <v>110</v>
      </c>
      <c r="G84" s="1" t="s">
        <v>14</v>
      </c>
      <c r="H84" s="1" t="s">
        <v>377</v>
      </c>
      <c r="I84" s="1">
        <v>211567.48922399999</v>
      </c>
      <c r="J84" s="1" t="s">
        <v>378</v>
      </c>
    </row>
    <row r="85" spans="1:10" x14ac:dyDescent="0.25">
      <c r="A85" s="1" t="s">
        <v>379</v>
      </c>
      <c r="B85" s="2">
        <v>920495974</v>
      </c>
      <c r="C85" s="2" t="s">
        <v>380</v>
      </c>
      <c r="D85" s="4">
        <v>14390.25</v>
      </c>
      <c r="E85" s="1" t="s">
        <v>12</v>
      </c>
      <c r="F85" s="1" t="s">
        <v>381</v>
      </c>
      <c r="G85" s="1" t="s">
        <v>14</v>
      </c>
      <c r="H85" s="1" t="s">
        <v>382</v>
      </c>
      <c r="I85" s="1">
        <v>64642.274726399999</v>
      </c>
      <c r="J85" s="1" t="s">
        <v>383</v>
      </c>
    </row>
    <row r="86" spans="1:10" x14ac:dyDescent="0.25">
      <c r="A86" s="1" t="s">
        <v>384</v>
      </c>
      <c r="B86" s="2">
        <v>744593171</v>
      </c>
      <c r="C86" s="2" t="s">
        <v>189</v>
      </c>
      <c r="D86" s="4">
        <v>22425.75</v>
      </c>
      <c r="E86" s="1" t="s">
        <v>12</v>
      </c>
      <c r="F86" s="1" t="s">
        <v>385</v>
      </c>
      <c r="G86" s="1" t="s">
        <v>14</v>
      </c>
      <c r="H86" s="1" t="s">
        <v>386</v>
      </c>
      <c r="I86" s="1">
        <v>322650.80512799998</v>
      </c>
      <c r="J86" s="1" t="s">
        <v>387</v>
      </c>
    </row>
    <row r="87" spans="1:10" x14ac:dyDescent="0.25">
      <c r="A87" s="1" t="s">
        <v>388</v>
      </c>
      <c r="B87" s="2">
        <v>670917515</v>
      </c>
      <c r="C87" s="2" t="s">
        <v>389</v>
      </c>
      <c r="D87" s="4">
        <v>29365.5</v>
      </c>
      <c r="E87" s="1" t="s">
        <v>12</v>
      </c>
      <c r="F87" s="1" t="s">
        <v>331</v>
      </c>
      <c r="G87" s="1" t="s">
        <v>14</v>
      </c>
      <c r="H87" s="1" t="s">
        <v>390</v>
      </c>
      <c r="I87" s="1">
        <v>233083.37969999999</v>
      </c>
      <c r="J87" s="1" t="s">
        <v>391</v>
      </c>
    </row>
    <row r="88" spans="1:10" x14ac:dyDescent="0.25">
      <c r="A88" s="1" t="s">
        <v>392</v>
      </c>
      <c r="B88" s="2">
        <v>465242193</v>
      </c>
      <c r="C88" s="2" t="s">
        <v>124</v>
      </c>
      <c r="D88" s="4">
        <v>14025</v>
      </c>
      <c r="E88" s="1" t="s">
        <v>12</v>
      </c>
      <c r="F88" s="1" t="s">
        <v>256</v>
      </c>
      <c r="G88" s="1" t="s">
        <v>14</v>
      </c>
      <c r="H88" s="1"/>
      <c r="I88" s="1"/>
      <c r="J88" s="1" t="s">
        <v>393</v>
      </c>
    </row>
    <row r="89" spans="1:10" x14ac:dyDescent="0.25">
      <c r="A89" s="1" t="s">
        <v>394</v>
      </c>
      <c r="B89" s="2">
        <v>825404409</v>
      </c>
      <c r="C89" s="2" t="s">
        <v>180</v>
      </c>
      <c r="D89" s="4">
        <v>35940</v>
      </c>
      <c r="E89" s="1" t="s">
        <v>12</v>
      </c>
      <c r="F89" s="1" t="s">
        <v>395</v>
      </c>
      <c r="G89" s="1" t="s">
        <v>14</v>
      </c>
      <c r="H89" s="1" t="s">
        <v>396</v>
      </c>
      <c r="I89" s="1">
        <v>52649.082999600003</v>
      </c>
      <c r="J89" s="1" t="s">
        <v>397</v>
      </c>
    </row>
    <row r="90" spans="1:10" x14ac:dyDescent="0.25">
      <c r="A90" s="1" t="s">
        <v>398</v>
      </c>
      <c r="B90" s="2">
        <v>400445051</v>
      </c>
      <c r="C90" s="2" t="s">
        <v>101</v>
      </c>
      <c r="D90" s="4">
        <v>19138.5</v>
      </c>
      <c r="E90" s="1" t="s">
        <v>12</v>
      </c>
      <c r="F90" s="1" t="s">
        <v>399</v>
      </c>
      <c r="G90" s="1" t="s">
        <v>14</v>
      </c>
      <c r="H90" s="1" t="s">
        <v>400</v>
      </c>
      <c r="I90" s="1">
        <v>175453.15007087999</v>
      </c>
      <c r="J90" s="1" t="s">
        <v>401</v>
      </c>
    </row>
    <row r="91" spans="1:10" x14ac:dyDescent="0.25">
      <c r="A91" s="1" t="s">
        <v>402</v>
      </c>
      <c r="B91" s="2">
        <v>249026203</v>
      </c>
      <c r="C91" s="2" t="s">
        <v>403</v>
      </c>
      <c r="D91" s="4">
        <v>31922.25</v>
      </c>
      <c r="E91" s="1" t="s">
        <v>12</v>
      </c>
      <c r="F91" s="1" t="s">
        <v>404</v>
      </c>
      <c r="G91" s="1" t="s">
        <v>14</v>
      </c>
      <c r="H91" s="1" t="s">
        <v>405</v>
      </c>
      <c r="I91" s="1">
        <v>181984.97296320001</v>
      </c>
      <c r="J91" s="1" t="s">
        <v>406</v>
      </c>
    </row>
    <row r="92" spans="1:10" x14ac:dyDescent="0.25">
      <c r="A92" s="1" t="s">
        <v>407</v>
      </c>
      <c r="B92" s="2">
        <v>245297664</v>
      </c>
      <c r="C92" s="2" t="s">
        <v>389</v>
      </c>
      <c r="D92" s="4">
        <v>29365.5</v>
      </c>
      <c r="E92" s="1" t="s">
        <v>12</v>
      </c>
      <c r="F92" s="1" t="s">
        <v>408</v>
      </c>
      <c r="G92" s="1" t="s">
        <v>14</v>
      </c>
      <c r="H92" s="1" t="s">
        <v>409</v>
      </c>
      <c r="I92" s="1">
        <v>327806.90369280003</v>
      </c>
      <c r="J92" s="1" t="s">
        <v>410</v>
      </c>
    </row>
    <row r="93" spans="1:10" x14ac:dyDescent="0.25">
      <c r="A93" s="1" t="s">
        <v>411</v>
      </c>
      <c r="B93" s="2">
        <v>282574873</v>
      </c>
      <c r="C93" s="2" t="s">
        <v>119</v>
      </c>
      <c r="D93" s="4">
        <v>24982.5</v>
      </c>
      <c r="E93" s="1" t="s">
        <v>12</v>
      </c>
      <c r="F93" s="1" t="s">
        <v>19</v>
      </c>
      <c r="G93" s="1" t="s">
        <v>14</v>
      </c>
      <c r="H93" s="1" t="s">
        <v>412</v>
      </c>
      <c r="I93" s="1">
        <v>128792.7989712</v>
      </c>
      <c r="J93" s="1" t="s">
        <v>413</v>
      </c>
    </row>
    <row r="94" spans="1:10" x14ac:dyDescent="0.25">
      <c r="A94" s="1" t="s">
        <v>414</v>
      </c>
      <c r="B94" s="2">
        <v>909028330</v>
      </c>
      <c r="C94" s="2" t="s">
        <v>217</v>
      </c>
      <c r="D94" s="4">
        <v>38496.75</v>
      </c>
      <c r="E94" s="1" t="s">
        <v>12</v>
      </c>
      <c r="F94" s="1" t="s">
        <v>181</v>
      </c>
      <c r="G94" s="1" t="s">
        <v>14</v>
      </c>
      <c r="H94" s="1" t="s">
        <v>415</v>
      </c>
      <c r="I94" s="1">
        <v>222837.61843199999</v>
      </c>
      <c r="J94" s="1" t="s">
        <v>416</v>
      </c>
    </row>
    <row r="95" spans="1:10" x14ac:dyDescent="0.25">
      <c r="A95" s="1" t="s">
        <v>417</v>
      </c>
      <c r="B95" s="2">
        <v>485008475</v>
      </c>
      <c r="C95" s="2" t="s">
        <v>322</v>
      </c>
      <c r="D95" s="4">
        <v>26443.5</v>
      </c>
      <c r="E95" s="1" t="s">
        <v>12</v>
      </c>
      <c r="F95" s="1" t="s">
        <v>418</v>
      </c>
      <c r="G95" s="1" t="s">
        <v>14</v>
      </c>
      <c r="H95" s="1" t="s">
        <v>419</v>
      </c>
      <c r="I95" s="1">
        <v>65219.905476</v>
      </c>
      <c r="J95" s="1" t="s">
        <v>420</v>
      </c>
    </row>
    <row r="96" spans="1:10" x14ac:dyDescent="0.25">
      <c r="A96" s="1" t="s">
        <v>421</v>
      </c>
      <c r="B96" s="2">
        <v>402211440</v>
      </c>
      <c r="C96" s="2" t="s">
        <v>47</v>
      </c>
      <c r="D96" s="4">
        <v>31191.75</v>
      </c>
      <c r="E96" s="1" t="s">
        <v>12</v>
      </c>
      <c r="F96" s="1" t="s">
        <v>422</v>
      </c>
      <c r="G96" s="1" t="s">
        <v>14</v>
      </c>
      <c r="H96" s="1" t="s">
        <v>423</v>
      </c>
      <c r="I96" s="1">
        <v>115318.06040474999</v>
      </c>
      <c r="J96" s="1" t="s">
        <v>424</v>
      </c>
    </row>
    <row r="97" spans="1:10" x14ac:dyDescent="0.25">
      <c r="A97" s="1" t="s">
        <v>425</v>
      </c>
      <c r="B97" s="2">
        <v>100369630</v>
      </c>
      <c r="C97" s="2" t="s">
        <v>52</v>
      </c>
      <c r="D97" s="4">
        <v>20234.25</v>
      </c>
      <c r="E97" s="1" t="s">
        <v>12</v>
      </c>
      <c r="F97" s="1" t="s">
        <v>426</v>
      </c>
      <c r="G97" s="1" t="s">
        <v>14</v>
      </c>
      <c r="H97" s="1" t="s">
        <v>427</v>
      </c>
      <c r="I97" s="1">
        <v>133071.53607540001</v>
      </c>
      <c r="J97" s="1" t="s">
        <v>428</v>
      </c>
    </row>
    <row r="98" spans="1:10" x14ac:dyDescent="0.25">
      <c r="A98" s="1" t="s">
        <v>429</v>
      </c>
      <c r="B98" s="2">
        <v>328266044</v>
      </c>
      <c r="C98" s="2" t="s">
        <v>309</v>
      </c>
      <c r="D98" s="4">
        <v>27904.5</v>
      </c>
      <c r="E98" s="1" t="s">
        <v>12</v>
      </c>
      <c r="F98" s="1" t="s">
        <v>430</v>
      </c>
      <c r="G98" s="1" t="s">
        <v>14</v>
      </c>
      <c r="H98" s="1" t="s">
        <v>431</v>
      </c>
      <c r="I98" s="1">
        <v>70516.274203199995</v>
      </c>
      <c r="J98" s="1" t="s">
        <v>432</v>
      </c>
    </row>
    <row r="99" spans="1:10" x14ac:dyDescent="0.25">
      <c r="A99" s="1" t="s">
        <v>433</v>
      </c>
      <c r="B99" s="2">
        <v>11130133</v>
      </c>
      <c r="C99" s="2" t="s">
        <v>434</v>
      </c>
      <c r="D99" s="4">
        <v>28269.75</v>
      </c>
      <c r="E99" s="1" t="s">
        <v>12</v>
      </c>
      <c r="F99" s="1" t="s">
        <v>106</v>
      </c>
      <c r="G99" s="1" t="s">
        <v>14</v>
      </c>
      <c r="H99" s="1" t="s">
        <v>435</v>
      </c>
      <c r="I99" s="1">
        <v>126486.80702399999</v>
      </c>
      <c r="J99" s="1" t="s">
        <v>436</v>
      </c>
    </row>
    <row r="100" spans="1:10" x14ac:dyDescent="0.25">
      <c r="A100" s="1" t="s">
        <v>437</v>
      </c>
      <c r="B100" s="2">
        <v>309507070</v>
      </c>
      <c r="C100" s="2" t="s">
        <v>134</v>
      </c>
      <c r="D100" s="4">
        <v>37401</v>
      </c>
      <c r="E100" s="1" t="s">
        <v>12</v>
      </c>
      <c r="F100" s="1" t="s">
        <v>438</v>
      </c>
      <c r="G100" s="1" t="s">
        <v>14</v>
      </c>
      <c r="H100" s="1" t="s">
        <v>439</v>
      </c>
      <c r="I100" s="1">
        <v>759609.67534164002</v>
      </c>
      <c r="J100" s="1" t="s">
        <v>440</v>
      </c>
    </row>
    <row r="101" spans="1:10" x14ac:dyDescent="0.25">
      <c r="A101" s="1" t="s">
        <v>441</v>
      </c>
      <c r="B101" s="2">
        <v>375593872</v>
      </c>
      <c r="C101" s="2" t="s">
        <v>67</v>
      </c>
      <c r="D101" s="4">
        <v>23156.25</v>
      </c>
      <c r="E101" s="1" t="s">
        <v>12</v>
      </c>
      <c r="F101" s="1" t="s">
        <v>442</v>
      </c>
      <c r="G101" s="1" t="s">
        <v>14</v>
      </c>
      <c r="H101" s="1" t="s">
        <v>443</v>
      </c>
      <c r="I101" s="1">
        <v>339262.77525696001</v>
      </c>
      <c r="J101" s="1" t="s">
        <v>444</v>
      </c>
    </row>
    <row r="102" spans="1:10" x14ac:dyDescent="0.25">
      <c r="A102" s="1" t="s">
        <v>445</v>
      </c>
      <c r="B102" s="2">
        <v>684646968</v>
      </c>
      <c r="C102" s="2" t="s">
        <v>180</v>
      </c>
      <c r="D102" s="4">
        <v>35940</v>
      </c>
      <c r="E102" s="1" t="s">
        <v>12</v>
      </c>
      <c r="F102" s="1" t="s">
        <v>19</v>
      </c>
      <c r="G102" s="1" t="s">
        <v>14</v>
      </c>
      <c r="H102" s="1" t="s">
        <v>446</v>
      </c>
      <c r="I102" s="1">
        <v>36857.465199359998</v>
      </c>
      <c r="J102" s="1" t="s">
        <v>447</v>
      </c>
    </row>
    <row r="103" spans="1:10" x14ac:dyDescent="0.25">
      <c r="A103" s="1" t="s">
        <v>448</v>
      </c>
      <c r="B103" s="2">
        <v>242755293</v>
      </c>
      <c r="C103" s="2" t="s">
        <v>33</v>
      </c>
      <c r="D103" s="4">
        <v>13659.75</v>
      </c>
      <c r="E103" s="1" t="s">
        <v>12</v>
      </c>
      <c r="F103" s="1" t="s">
        <v>442</v>
      </c>
      <c r="G103" s="1" t="s">
        <v>14</v>
      </c>
      <c r="H103" s="1" t="s">
        <v>449</v>
      </c>
      <c r="I103" s="1">
        <v>129973.00285200001</v>
      </c>
      <c r="J103" s="1" t="s">
        <v>450</v>
      </c>
    </row>
    <row r="104" spans="1:10" x14ac:dyDescent="0.25">
      <c r="A104" s="1" t="s">
        <v>451</v>
      </c>
      <c r="B104" s="2">
        <v>296925350</v>
      </c>
      <c r="C104" s="2" t="s">
        <v>452</v>
      </c>
      <c r="D104" s="4">
        <v>26078.25</v>
      </c>
      <c r="E104" s="1" t="s">
        <v>12</v>
      </c>
      <c r="F104" s="1" t="s">
        <v>453</v>
      </c>
      <c r="G104" s="1" t="s">
        <v>14</v>
      </c>
      <c r="H104" s="1" t="s">
        <v>454</v>
      </c>
      <c r="I104" s="1">
        <v>38322.831947400002</v>
      </c>
      <c r="J104" s="1" t="s">
        <v>455</v>
      </c>
    </row>
    <row r="105" spans="1:10" x14ac:dyDescent="0.25">
      <c r="A105" s="1" t="s">
        <v>456</v>
      </c>
      <c r="B105" s="2">
        <v>158218396</v>
      </c>
      <c r="C105" s="2" t="s">
        <v>226</v>
      </c>
      <c r="D105" s="4">
        <v>31557</v>
      </c>
      <c r="E105" s="1" t="s">
        <v>12</v>
      </c>
      <c r="F105" s="1" t="s">
        <v>353</v>
      </c>
      <c r="G105" s="1" t="s">
        <v>14</v>
      </c>
      <c r="H105" s="1" t="s">
        <v>457</v>
      </c>
      <c r="I105" s="1">
        <v>153748.9439865</v>
      </c>
      <c r="J105" s="1" t="s">
        <v>458</v>
      </c>
    </row>
    <row r="106" spans="1:10" x14ac:dyDescent="0.25">
      <c r="A106" s="1" t="s">
        <v>459</v>
      </c>
      <c r="B106" s="2">
        <v>62940595</v>
      </c>
      <c r="C106" s="2" t="s">
        <v>82</v>
      </c>
      <c r="D106" s="4">
        <v>16947</v>
      </c>
      <c r="E106" s="1" t="s">
        <v>12</v>
      </c>
      <c r="F106" s="1" t="s">
        <v>34</v>
      </c>
      <c r="G106" s="1" t="s">
        <v>14</v>
      </c>
      <c r="H106" s="1" t="s">
        <v>460</v>
      </c>
      <c r="I106" s="1">
        <v>134989.06780799999</v>
      </c>
      <c r="J106" s="1" t="s">
        <v>461</v>
      </c>
    </row>
    <row r="107" spans="1:10" x14ac:dyDescent="0.25">
      <c r="A107" s="1" t="s">
        <v>462</v>
      </c>
      <c r="B107" s="2">
        <v>29321473</v>
      </c>
      <c r="C107" s="2" t="s">
        <v>309</v>
      </c>
      <c r="D107" s="4">
        <v>27904.5</v>
      </c>
      <c r="E107" s="1" t="s">
        <v>12</v>
      </c>
      <c r="F107" s="1" t="s">
        <v>463</v>
      </c>
      <c r="G107" s="1" t="s">
        <v>14</v>
      </c>
      <c r="H107" s="1" t="s">
        <v>464</v>
      </c>
      <c r="I107" s="1">
        <v>205126.0035552</v>
      </c>
      <c r="J107" s="1" t="s">
        <v>465</v>
      </c>
    </row>
    <row r="108" spans="1:10" x14ac:dyDescent="0.25">
      <c r="A108" s="1" t="s">
        <v>466</v>
      </c>
      <c r="B108" s="2">
        <v>587004640</v>
      </c>
      <c r="C108" s="2" t="s">
        <v>28</v>
      </c>
      <c r="D108" s="4">
        <v>32652.75</v>
      </c>
      <c r="E108" s="1" t="s">
        <v>12</v>
      </c>
      <c r="F108" s="1" t="s">
        <v>190</v>
      </c>
      <c r="G108" s="1" t="s">
        <v>14</v>
      </c>
      <c r="H108" s="1" t="s">
        <v>467</v>
      </c>
      <c r="I108" s="1">
        <v>564090.08006735996</v>
      </c>
      <c r="J108" s="1" t="s">
        <v>468</v>
      </c>
    </row>
    <row r="109" spans="1:10" x14ac:dyDescent="0.25">
      <c r="A109" s="1" t="s">
        <v>469</v>
      </c>
      <c r="B109" s="2">
        <v>36336429</v>
      </c>
      <c r="C109" s="2" t="s">
        <v>470</v>
      </c>
      <c r="D109" s="4">
        <v>14755.5</v>
      </c>
      <c r="E109" s="1" t="s">
        <v>12</v>
      </c>
      <c r="F109" s="1" t="s">
        <v>471</v>
      </c>
      <c r="G109" s="1" t="s">
        <v>14</v>
      </c>
      <c r="H109" s="1" t="s">
        <v>472</v>
      </c>
      <c r="I109" s="1">
        <v>103395.7085616</v>
      </c>
      <c r="J109" s="1" t="s">
        <v>473</v>
      </c>
    </row>
    <row r="110" spans="1:10" x14ac:dyDescent="0.25">
      <c r="A110" s="1" t="s">
        <v>474</v>
      </c>
      <c r="B110" s="2">
        <v>428368106</v>
      </c>
      <c r="C110" s="2" t="s">
        <v>452</v>
      </c>
      <c r="D110" s="4">
        <v>26078.25</v>
      </c>
      <c r="E110" s="1" t="s">
        <v>12</v>
      </c>
      <c r="F110" s="1" t="s">
        <v>475</v>
      </c>
      <c r="G110" s="1" t="s">
        <v>14</v>
      </c>
      <c r="H110" s="1" t="s">
        <v>476</v>
      </c>
      <c r="I110" s="1">
        <v>263725.35091199999</v>
      </c>
      <c r="J110" s="1" t="s">
        <v>477</v>
      </c>
    </row>
    <row r="111" spans="1:10" x14ac:dyDescent="0.25">
      <c r="A111" s="1" t="s">
        <v>478</v>
      </c>
      <c r="B111" s="2">
        <v>580182767</v>
      </c>
      <c r="C111" s="2" t="s">
        <v>479</v>
      </c>
      <c r="D111" s="4">
        <v>33383.25</v>
      </c>
      <c r="E111" s="1" t="s">
        <v>12</v>
      </c>
      <c r="F111" s="1" t="s">
        <v>125</v>
      </c>
      <c r="G111" s="1" t="s">
        <v>14</v>
      </c>
      <c r="H111" s="1" t="s">
        <v>480</v>
      </c>
      <c r="I111" s="1">
        <v>34086.809320200002</v>
      </c>
      <c r="J111" s="1" t="s">
        <v>481</v>
      </c>
    </row>
    <row r="112" spans="1:10" x14ac:dyDescent="0.25">
      <c r="A112" s="1" t="s">
        <v>482</v>
      </c>
      <c r="B112" s="2">
        <v>476051557</v>
      </c>
      <c r="C112" s="2" t="s">
        <v>217</v>
      </c>
      <c r="D112" s="4">
        <v>38496.75</v>
      </c>
      <c r="E112" s="1" t="s">
        <v>12</v>
      </c>
      <c r="F112" s="1" t="s">
        <v>483</v>
      </c>
      <c r="G112" s="1" t="s">
        <v>14</v>
      </c>
      <c r="H112" s="1" t="s">
        <v>484</v>
      </c>
      <c r="I112" s="1">
        <v>986230.74229175004</v>
      </c>
      <c r="J112" s="1" t="s">
        <v>485</v>
      </c>
    </row>
    <row r="113" spans="1:10" x14ac:dyDescent="0.25">
      <c r="A113" s="1" t="s">
        <v>486</v>
      </c>
      <c r="B113" s="2">
        <v>546891496</v>
      </c>
      <c r="C113" s="2" t="s">
        <v>273</v>
      </c>
      <c r="D113" s="4">
        <v>20964.75</v>
      </c>
      <c r="E113" s="1" t="s">
        <v>12</v>
      </c>
      <c r="F113" s="1" t="s">
        <v>487</v>
      </c>
      <c r="G113" s="1" t="s">
        <v>14</v>
      </c>
      <c r="H113" s="1" t="s">
        <v>488</v>
      </c>
      <c r="I113" s="1">
        <v>22627.623930599999</v>
      </c>
      <c r="J113" s="1" t="s">
        <v>489</v>
      </c>
    </row>
    <row r="114" spans="1:10" x14ac:dyDescent="0.25">
      <c r="A114" s="1" t="s">
        <v>490</v>
      </c>
      <c r="B114" s="2">
        <v>424349749</v>
      </c>
      <c r="C114" s="2" t="s">
        <v>162</v>
      </c>
      <c r="D114" s="4">
        <v>15851.25</v>
      </c>
      <c r="E114" s="1" t="s">
        <v>12</v>
      </c>
      <c r="F114" s="1" t="s">
        <v>491</v>
      </c>
      <c r="G114" s="1" t="s">
        <v>14</v>
      </c>
      <c r="H114" s="1" t="s">
        <v>492</v>
      </c>
      <c r="I114" s="1">
        <v>260897.49832608001</v>
      </c>
      <c r="J114" s="1" t="s">
        <v>493</v>
      </c>
    </row>
    <row r="115" spans="1:10" x14ac:dyDescent="0.25">
      <c r="A115" s="1" t="s">
        <v>494</v>
      </c>
      <c r="B115" s="2">
        <v>261147852</v>
      </c>
      <c r="C115" s="2" t="s">
        <v>77</v>
      </c>
      <c r="D115" s="4">
        <v>23521.5</v>
      </c>
      <c r="E115" s="1" t="s">
        <v>12</v>
      </c>
      <c r="F115" s="1" t="s">
        <v>314</v>
      </c>
      <c r="G115" s="1" t="s">
        <v>14</v>
      </c>
      <c r="H115" s="1" t="s">
        <v>495</v>
      </c>
      <c r="I115" s="1">
        <v>42985.727433</v>
      </c>
      <c r="J115" s="1" t="s">
        <v>496</v>
      </c>
    </row>
    <row r="116" spans="1:10" x14ac:dyDescent="0.25">
      <c r="A116" s="1" t="s">
        <v>497</v>
      </c>
      <c r="B116" s="2">
        <v>721820655</v>
      </c>
      <c r="C116" s="2" t="s">
        <v>498</v>
      </c>
      <c r="D116" s="4">
        <v>37766.25</v>
      </c>
      <c r="E116" s="1" t="s">
        <v>12</v>
      </c>
      <c r="F116" s="1" t="s">
        <v>499</v>
      </c>
      <c r="G116" s="1" t="s">
        <v>14</v>
      </c>
      <c r="H116" s="1" t="s">
        <v>500</v>
      </c>
      <c r="I116" s="1">
        <v>320561.04356640001</v>
      </c>
      <c r="J116" s="1" t="s">
        <v>501</v>
      </c>
    </row>
    <row r="117" spans="1:10" x14ac:dyDescent="0.25">
      <c r="A117" s="1" t="s">
        <v>502</v>
      </c>
      <c r="B117" s="2">
        <v>568655976</v>
      </c>
      <c r="C117" s="2" t="s">
        <v>470</v>
      </c>
      <c r="D117" s="4">
        <v>14755.5</v>
      </c>
      <c r="E117" s="1" t="s">
        <v>12</v>
      </c>
      <c r="F117" s="1" t="s">
        <v>63</v>
      </c>
      <c r="G117" s="1" t="s">
        <v>14</v>
      </c>
      <c r="H117" s="1" t="s">
        <v>503</v>
      </c>
      <c r="I117" s="1">
        <v>266617.92575807997</v>
      </c>
      <c r="J117" s="1" t="s">
        <v>504</v>
      </c>
    </row>
    <row r="118" spans="1:10" x14ac:dyDescent="0.25">
      <c r="A118" s="1" t="s">
        <v>505</v>
      </c>
      <c r="B118" s="2">
        <v>211513274</v>
      </c>
      <c r="C118" s="2" t="s">
        <v>212</v>
      </c>
      <c r="D118" s="4">
        <v>24252</v>
      </c>
      <c r="E118" s="1" t="s">
        <v>12</v>
      </c>
      <c r="F118" s="1" t="s">
        <v>222</v>
      </c>
      <c r="G118" s="1" t="s">
        <v>14</v>
      </c>
      <c r="H118" s="1" t="s">
        <v>506</v>
      </c>
      <c r="I118" s="1">
        <v>157911.03169919999</v>
      </c>
      <c r="J118" s="1" t="s">
        <v>507</v>
      </c>
    </row>
    <row r="119" spans="1:10" x14ac:dyDescent="0.25">
      <c r="A119" s="1" t="s">
        <v>508</v>
      </c>
      <c r="B119" s="2">
        <v>273323924</v>
      </c>
      <c r="C119" s="2" t="s">
        <v>250</v>
      </c>
      <c r="D119" s="4">
        <v>18042.75</v>
      </c>
      <c r="E119" s="1" t="s">
        <v>12</v>
      </c>
      <c r="F119" s="1" t="s">
        <v>509</v>
      </c>
      <c r="G119" s="1" t="s">
        <v>14</v>
      </c>
      <c r="H119" s="1" t="s">
        <v>510</v>
      </c>
      <c r="I119" s="1">
        <v>513425.235048</v>
      </c>
      <c r="J119" s="1" t="s">
        <v>511</v>
      </c>
    </row>
    <row r="120" spans="1:10" x14ac:dyDescent="0.25">
      <c r="A120" s="1" t="s">
        <v>512</v>
      </c>
      <c r="B120" s="2">
        <v>120818084</v>
      </c>
      <c r="C120" s="2" t="s">
        <v>513</v>
      </c>
      <c r="D120" s="4">
        <v>32287.5</v>
      </c>
      <c r="E120" s="1" t="s">
        <v>12</v>
      </c>
      <c r="F120" s="1" t="s">
        <v>514</v>
      </c>
      <c r="G120" s="1" t="s">
        <v>14</v>
      </c>
      <c r="H120" s="1" t="s">
        <v>515</v>
      </c>
      <c r="I120" s="1">
        <v>304418.817171</v>
      </c>
      <c r="J120" s="1" t="s">
        <v>516</v>
      </c>
    </row>
    <row r="121" spans="1:10" x14ac:dyDescent="0.25">
      <c r="A121" s="1" t="s">
        <v>517</v>
      </c>
      <c r="B121" s="2">
        <v>716391841</v>
      </c>
      <c r="C121" s="2" t="s">
        <v>518</v>
      </c>
      <c r="D121" s="4">
        <v>35574.75</v>
      </c>
      <c r="E121" s="1" t="s">
        <v>12</v>
      </c>
      <c r="F121" s="1" t="s">
        <v>519</v>
      </c>
      <c r="G121" s="1" t="s">
        <v>14</v>
      </c>
      <c r="H121" s="1" t="s">
        <v>520</v>
      </c>
      <c r="I121" s="1">
        <v>353534.7178935</v>
      </c>
      <c r="J121" s="1" t="s">
        <v>521</v>
      </c>
    </row>
    <row r="122" spans="1:10" x14ac:dyDescent="0.25">
      <c r="A122" s="1" t="s">
        <v>522</v>
      </c>
      <c r="B122" s="2">
        <v>185045175</v>
      </c>
      <c r="C122" s="2" t="s">
        <v>250</v>
      </c>
      <c r="D122" s="4">
        <v>18042.75</v>
      </c>
      <c r="E122" s="1" t="s">
        <v>12</v>
      </c>
      <c r="F122" s="1" t="s">
        <v>523</v>
      </c>
      <c r="G122" s="1" t="s">
        <v>14</v>
      </c>
      <c r="H122" s="1" t="s">
        <v>524</v>
      </c>
      <c r="I122" s="1">
        <v>1273038.67344512</v>
      </c>
      <c r="J122" s="1" t="s">
        <v>525</v>
      </c>
    </row>
    <row r="123" spans="1:10" x14ac:dyDescent="0.25">
      <c r="A123" s="1" t="s">
        <v>526</v>
      </c>
      <c r="B123" s="2">
        <v>105024348</v>
      </c>
      <c r="C123" s="2" t="s">
        <v>77</v>
      </c>
      <c r="D123" s="4">
        <v>23521.5</v>
      </c>
      <c r="E123" s="1" t="s">
        <v>12</v>
      </c>
      <c r="F123" s="1" t="s">
        <v>527</v>
      </c>
      <c r="G123" s="1" t="s">
        <v>14</v>
      </c>
      <c r="H123" s="1" t="s">
        <v>528</v>
      </c>
      <c r="I123" s="1">
        <v>126628.31383488</v>
      </c>
      <c r="J123" s="1" t="s">
        <v>529</v>
      </c>
    </row>
    <row r="124" spans="1:10" x14ac:dyDescent="0.25">
      <c r="A124" s="1" t="s">
        <v>530</v>
      </c>
      <c r="B124" s="2">
        <v>807171368</v>
      </c>
      <c r="C124" s="2" t="s">
        <v>57</v>
      </c>
      <c r="D124" s="4">
        <v>34113.75</v>
      </c>
      <c r="E124" s="1" t="s">
        <v>12</v>
      </c>
      <c r="F124" s="1" t="s">
        <v>418</v>
      </c>
      <c r="G124" s="1" t="s">
        <v>14</v>
      </c>
      <c r="H124" s="1" t="s">
        <v>531</v>
      </c>
      <c r="I124" s="1">
        <v>575408.56310651999</v>
      </c>
      <c r="J124" s="1" t="s">
        <v>532</v>
      </c>
    </row>
    <row r="125" spans="1:10" x14ac:dyDescent="0.25">
      <c r="A125" s="1" t="s">
        <v>533</v>
      </c>
      <c r="B125" s="2">
        <v>377814136</v>
      </c>
      <c r="C125" s="2" t="s">
        <v>434</v>
      </c>
      <c r="D125" s="4">
        <v>28269.75</v>
      </c>
      <c r="E125" s="1" t="s">
        <v>12</v>
      </c>
      <c r="F125" s="1" t="s">
        <v>29</v>
      </c>
      <c r="G125" s="1" t="s">
        <v>14</v>
      </c>
      <c r="H125" s="1" t="s">
        <v>534</v>
      </c>
      <c r="I125" s="1">
        <v>646556.94006119994</v>
      </c>
      <c r="J125" s="1" t="s">
        <v>535</v>
      </c>
    </row>
    <row r="126" spans="1:10" x14ac:dyDescent="0.25">
      <c r="A126" s="1" t="s">
        <v>536</v>
      </c>
      <c r="B126" s="2">
        <v>358256120</v>
      </c>
      <c r="C126" s="2" t="s">
        <v>434</v>
      </c>
      <c r="D126" s="4">
        <v>28269.75</v>
      </c>
      <c r="E126" s="1" t="s">
        <v>12</v>
      </c>
      <c r="F126" s="1" t="s">
        <v>115</v>
      </c>
      <c r="G126" s="1" t="s">
        <v>14</v>
      </c>
      <c r="H126" s="1" t="s">
        <v>537</v>
      </c>
      <c r="I126" s="1">
        <v>177872.62803968001</v>
      </c>
      <c r="J126" s="1" t="s">
        <v>538</v>
      </c>
    </row>
    <row r="127" spans="1:10" x14ac:dyDescent="0.25">
      <c r="A127" s="1" t="s">
        <v>539</v>
      </c>
      <c r="B127" s="2">
        <v>467556613</v>
      </c>
      <c r="C127" s="2" t="s">
        <v>162</v>
      </c>
      <c r="D127" s="4">
        <v>15851.25</v>
      </c>
      <c r="E127" s="1" t="s">
        <v>12</v>
      </c>
      <c r="F127" s="1" t="s">
        <v>426</v>
      </c>
      <c r="G127" s="1" t="s">
        <v>14</v>
      </c>
      <c r="H127" s="1" t="s">
        <v>540</v>
      </c>
      <c r="I127" s="1">
        <v>8308.1987788799997</v>
      </c>
      <c r="J127" s="1" t="s">
        <v>541</v>
      </c>
    </row>
    <row r="128" spans="1:10" x14ac:dyDescent="0.25">
      <c r="A128" s="1" t="s">
        <v>542</v>
      </c>
      <c r="B128" s="2">
        <v>601592292</v>
      </c>
      <c r="C128" s="2" t="s">
        <v>18</v>
      </c>
      <c r="D128" s="4">
        <v>33018</v>
      </c>
      <c r="E128" s="1" t="s">
        <v>12</v>
      </c>
      <c r="F128" s="1" t="s">
        <v>130</v>
      </c>
      <c r="G128" s="1" t="s">
        <v>14</v>
      </c>
      <c r="H128" s="1" t="s">
        <v>543</v>
      </c>
      <c r="I128" s="1">
        <v>427861.53222984</v>
      </c>
      <c r="J128" s="1" t="s">
        <v>544</v>
      </c>
    </row>
    <row r="129" spans="1:10" x14ac:dyDescent="0.25">
      <c r="A129" s="1" t="s">
        <v>545</v>
      </c>
      <c r="B129" s="2">
        <v>938682630</v>
      </c>
      <c r="C129" s="2" t="s">
        <v>114</v>
      </c>
      <c r="D129" s="4">
        <v>20599.5</v>
      </c>
      <c r="E129" s="1" t="s">
        <v>12</v>
      </c>
      <c r="F129" s="1" t="s">
        <v>310</v>
      </c>
      <c r="G129" s="1" t="s">
        <v>14</v>
      </c>
      <c r="H129" s="1" t="s">
        <v>546</v>
      </c>
      <c r="I129" s="1">
        <v>242989.14097919999</v>
      </c>
      <c r="J129" s="1" t="s">
        <v>547</v>
      </c>
    </row>
    <row r="130" spans="1:10" x14ac:dyDescent="0.25">
      <c r="A130" s="1" t="s">
        <v>548</v>
      </c>
      <c r="B130" s="2">
        <v>651408920</v>
      </c>
      <c r="C130" s="2" t="s">
        <v>335</v>
      </c>
      <c r="D130" s="4">
        <v>19869</v>
      </c>
      <c r="E130" s="1" t="s">
        <v>12</v>
      </c>
      <c r="F130" s="1" t="s">
        <v>549</v>
      </c>
      <c r="G130" s="1" t="s">
        <v>14</v>
      </c>
      <c r="H130" s="1" t="s">
        <v>550</v>
      </c>
      <c r="I130" s="1">
        <v>811103.96039904002</v>
      </c>
      <c r="J130" s="1" t="s">
        <v>551</v>
      </c>
    </row>
    <row r="131" spans="1:10" x14ac:dyDescent="0.25">
      <c r="A131" s="1" t="s">
        <v>552</v>
      </c>
      <c r="B131" s="2">
        <v>582459858</v>
      </c>
      <c r="C131" s="2" t="s">
        <v>43</v>
      </c>
      <c r="D131" s="4">
        <v>36670.5</v>
      </c>
      <c r="E131" s="1" t="s">
        <v>12</v>
      </c>
      <c r="F131" s="1" t="s">
        <v>453</v>
      </c>
      <c r="G131" s="1" t="s">
        <v>14</v>
      </c>
      <c r="H131" s="1" t="s">
        <v>553</v>
      </c>
      <c r="I131" s="1">
        <v>6446.3370047999997</v>
      </c>
      <c r="J131" s="1" t="s">
        <v>554</v>
      </c>
    </row>
    <row r="132" spans="1:10" x14ac:dyDescent="0.25">
      <c r="A132" s="1" t="s">
        <v>555</v>
      </c>
      <c r="B132" s="2">
        <v>992079733</v>
      </c>
      <c r="C132" s="2" t="s">
        <v>556</v>
      </c>
      <c r="D132" s="4">
        <v>27174</v>
      </c>
      <c r="E132" s="1" t="s">
        <v>12</v>
      </c>
      <c r="F132" s="1" t="s">
        <v>557</v>
      </c>
      <c r="G132" s="1" t="s">
        <v>14</v>
      </c>
      <c r="H132" s="1" t="s">
        <v>558</v>
      </c>
      <c r="I132" s="1">
        <v>62153.247221999998</v>
      </c>
      <c r="J132" s="1" t="s">
        <v>559</v>
      </c>
    </row>
    <row r="133" spans="1:10" x14ac:dyDescent="0.25">
      <c r="A133" s="1" t="s">
        <v>560</v>
      </c>
      <c r="B133" s="2">
        <v>169597632</v>
      </c>
      <c r="C133" s="2" t="s">
        <v>134</v>
      </c>
      <c r="D133" s="4">
        <v>37401</v>
      </c>
      <c r="E133" s="1" t="s">
        <v>12</v>
      </c>
      <c r="F133" s="1" t="s">
        <v>561</v>
      </c>
      <c r="G133" s="1" t="s">
        <v>14</v>
      </c>
      <c r="H133" s="1" t="s">
        <v>562</v>
      </c>
      <c r="I133" s="1">
        <v>207361.07447748</v>
      </c>
      <c r="J133" s="1" t="s">
        <v>563</v>
      </c>
    </row>
    <row r="134" spans="1:10" x14ac:dyDescent="0.25">
      <c r="A134" s="1" t="s">
        <v>564</v>
      </c>
      <c r="B134" s="2">
        <v>539613366</v>
      </c>
      <c r="C134" s="2" t="s">
        <v>114</v>
      </c>
      <c r="D134" s="4">
        <v>20599.5</v>
      </c>
      <c r="E134" s="1" t="s">
        <v>12</v>
      </c>
      <c r="F134" s="1" t="s">
        <v>514</v>
      </c>
      <c r="G134" s="1" t="s">
        <v>14</v>
      </c>
      <c r="H134" s="1" t="s">
        <v>565</v>
      </c>
      <c r="I134" s="1">
        <v>62392.038557760003</v>
      </c>
      <c r="J134" s="1" t="s">
        <v>566</v>
      </c>
    </row>
    <row r="135" spans="1:10" x14ac:dyDescent="0.25">
      <c r="A135" s="1" t="s">
        <v>567</v>
      </c>
      <c r="B135" s="2">
        <v>164529450</v>
      </c>
      <c r="C135" s="2" t="s">
        <v>568</v>
      </c>
      <c r="D135" s="4">
        <v>25713</v>
      </c>
      <c r="E135" s="1" t="s">
        <v>12</v>
      </c>
      <c r="F135" s="1" t="s">
        <v>569</v>
      </c>
      <c r="G135" s="1" t="s">
        <v>14</v>
      </c>
      <c r="H135" s="1" t="s">
        <v>570</v>
      </c>
      <c r="I135" s="1">
        <v>130488.61041664</v>
      </c>
      <c r="J135" s="1" t="s">
        <v>571</v>
      </c>
    </row>
    <row r="136" spans="1:10" x14ac:dyDescent="0.25">
      <c r="A136" s="1" t="s">
        <v>572</v>
      </c>
      <c r="B136" s="2">
        <v>426810795</v>
      </c>
      <c r="C136" s="2" t="s">
        <v>573</v>
      </c>
      <c r="D136" s="4">
        <v>26808.75</v>
      </c>
      <c r="E136" s="1" t="s">
        <v>12</v>
      </c>
      <c r="F136" s="1" t="s">
        <v>574</v>
      </c>
      <c r="G136" s="1" t="s">
        <v>14</v>
      </c>
      <c r="H136" s="1" t="s">
        <v>575</v>
      </c>
      <c r="I136" s="1">
        <v>53376.591091399998</v>
      </c>
      <c r="J136" s="1" t="s">
        <v>576</v>
      </c>
    </row>
    <row r="137" spans="1:10" x14ac:dyDescent="0.25">
      <c r="A137" s="1" t="s">
        <v>577</v>
      </c>
      <c r="B137" s="2">
        <v>291037595</v>
      </c>
      <c r="C137" s="2" t="s">
        <v>134</v>
      </c>
      <c r="D137" s="4">
        <v>37401</v>
      </c>
      <c r="E137" s="1" t="s">
        <v>12</v>
      </c>
      <c r="F137" s="1" t="s">
        <v>168</v>
      </c>
      <c r="G137" s="1" t="s">
        <v>14</v>
      </c>
      <c r="H137" s="1" t="s">
        <v>578</v>
      </c>
      <c r="I137" s="1">
        <v>412852.99296990002</v>
      </c>
      <c r="J137" s="1" t="s">
        <v>579</v>
      </c>
    </row>
    <row r="138" spans="1:10" x14ac:dyDescent="0.25">
      <c r="A138" s="1" t="s">
        <v>580</v>
      </c>
      <c r="B138" s="2">
        <v>2146153</v>
      </c>
      <c r="C138" s="2" t="s">
        <v>43</v>
      </c>
      <c r="D138" s="4">
        <v>36670.5</v>
      </c>
      <c r="E138" s="1" t="s">
        <v>12</v>
      </c>
      <c r="F138" s="1" t="s">
        <v>241</v>
      </c>
      <c r="G138" s="1" t="s">
        <v>14</v>
      </c>
      <c r="H138" s="1" t="s">
        <v>581</v>
      </c>
      <c r="I138" s="1">
        <v>171502.62549576</v>
      </c>
      <c r="J138" s="1" t="s">
        <v>582</v>
      </c>
    </row>
    <row r="139" spans="1:10" x14ac:dyDescent="0.25">
      <c r="A139" s="1" t="s">
        <v>583</v>
      </c>
      <c r="B139" s="2">
        <v>437840646</v>
      </c>
      <c r="C139" s="2" t="s">
        <v>28</v>
      </c>
      <c r="D139" s="4">
        <v>32652.75</v>
      </c>
      <c r="E139" s="1" t="s">
        <v>12</v>
      </c>
      <c r="F139" s="1" t="s">
        <v>78</v>
      </c>
      <c r="G139" s="1" t="s">
        <v>14</v>
      </c>
      <c r="H139" s="1" t="s">
        <v>584</v>
      </c>
      <c r="I139" s="1">
        <v>109418.67832896</v>
      </c>
      <c r="J139" s="1" t="s">
        <v>585</v>
      </c>
    </row>
    <row r="140" spans="1:10" x14ac:dyDescent="0.25">
      <c r="A140" s="1" t="s">
        <v>586</v>
      </c>
      <c r="B140" s="2">
        <v>707316410</v>
      </c>
      <c r="C140" s="2" t="s">
        <v>240</v>
      </c>
      <c r="D140" s="4">
        <v>22060.5</v>
      </c>
      <c r="E140" s="1" t="s">
        <v>12</v>
      </c>
      <c r="F140" s="1" t="s">
        <v>587</v>
      </c>
      <c r="G140" s="1" t="s">
        <v>14</v>
      </c>
      <c r="H140" s="1" t="s">
        <v>588</v>
      </c>
      <c r="I140" s="1">
        <v>837428.49561600003</v>
      </c>
      <c r="J140" s="1" t="s">
        <v>589</v>
      </c>
    </row>
    <row r="141" spans="1:10" x14ac:dyDescent="0.25">
      <c r="A141" s="1" t="s">
        <v>590</v>
      </c>
      <c r="B141" s="2">
        <v>636413404</v>
      </c>
      <c r="C141" s="2" t="s">
        <v>33</v>
      </c>
      <c r="D141" s="4">
        <v>13659.75</v>
      </c>
      <c r="E141" s="1" t="s">
        <v>12</v>
      </c>
      <c r="F141" s="1" t="s">
        <v>591</v>
      </c>
      <c r="G141" s="1" t="s">
        <v>14</v>
      </c>
      <c r="H141" s="1" t="s">
        <v>592</v>
      </c>
      <c r="I141" s="1">
        <v>170084.01446400001</v>
      </c>
      <c r="J141" s="1" t="s">
        <v>593</v>
      </c>
    </row>
    <row r="142" spans="1:10" x14ac:dyDescent="0.25">
      <c r="A142" s="1" t="s">
        <v>594</v>
      </c>
      <c r="B142" s="2">
        <v>539715700</v>
      </c>
      <c r="C142" s="2" t="s">
        <v>380</v>
      </c>
      <c r="D142" s="4">
        <v>14390.25</v>
      </c>
      <c r="E142" s="1" t="s">
        <v>12</v>
      </c>
      <c r="F142" s="1" t="s">
        <v>68</v>
      </c>
      <c r="G142" s="1" t="s">
        <v>14</v>
      </c>
      <c r="H142" s="1" t="s">
        <v>595</v>
      </c>
      <c r="I142" s="1">
        <v>211172.20366242001</v>
      </c>
      <c r="J142" s="1" t="s">
        <v>596</v>
      </c>
    </row>
    <row r="143" spans="1:10" x14ac:dyDescent="0.25">
      <c r="A143" s="1" t="s">
        <v>597</v>
      </c>
      <c r="B143" s="2">
        <v>848649546</v>
      </c>
      <c r="C143" s="2" t="s">
        <v>309</v>
      </c>
      <c r="D143" s="4">
        <v>27904.5</v>
      </c>
      <c r="E143" s="1" t="s">
        <v>12</v>
      </c>
      <c r="F143" s="1" t="s">
        <v>598</v>
      </c>
      <c r="G143" s="1" t="s">
        <v>14</v>
      </c>
      <c r="H143" s="1" t="s">
        <v>599</v>
      </c>
      <c r="I143" s="1">
        <v>92355.445486080003</v>
      </c>
      <c r="J143" s="1" t="s">
        <v>600</v>
      </c>
    </row>
    <row r="144" spans="1:10" x14ac:dyDescent="0.25">
      <c r="A144" s="1" t="s">
        <v>601</v>
      </c>
      <c r="B144" s="2">
        <v>827410722</v>
      </c>
      <c r="C144" s="2" t="s">
        <v>129</v>
      </c>
      <c r="D144" s="4">
        <v>15120.75</v>
      </c>
      <c r="E144" s="1" t="s">
        <v>12</v>
      </c>
      <c r="F144" s="1" t="s">
        <v>602</v>
      </c>
      <c r="G144" s="1" t="s">
        <v>14</v>
      </c>
      <c r="H144" s="1" t="s">
        <v>603</v>
      </c>
      <c r="I144" s="1">
        <v>267365.0785</v>
      </c>
      <c r="J144" s="1" t="s">
        <v>604</v>
      </c>
    </row>
    <row r="145" spans="1:10" x14ac:dyDescent="0.25">
      <c r="A145" s="1" t="s">
        <v>605</v>
      </c>
      <c r="B145" s="2">
        <v>561323360</v>
      </c>
      <c r="C145" s="2" t="s">
        <v>606</v>
      </c>
      <c r="D145" s="4">
        <v>23886.75</v>
      </c>
      <c r="E145" s="1" t="s">
        <v>12</v>
      </c>
      <c r="F145" s="1" t="s">
        <v>463</v>
      </c>
      <c r="G145" s="1" t="s">
        <v>14</v>
      </c>
      <c r="H145" s="1" t="s">
        <v>607</v>
      </c>
      <c r="I145" s="1">
        <v>54878.206319999998</v>
      </c>
      <c r="J145" s="1" t="s">
        <v>608</v>
      </c>
    </row>
    <row r="146" spans="1:10" x14ac:dyDescent="0.25">
      <c r="A146" s="1" t="s">
        <v>609</v>
      </c>
      <c r="B146" s="2">
        <v>116154779</v>
      </c>
      <c r="C146" s="2" t="s">
        <v>348</v>
      </c>
      <c r="D146" s="4">
        <v>28635</v>
      </c>
      <c r="E146" s="1" t="s">
        <v>12</v>
      </c>
      <c r="F146" s="1" t="s">
        <v>610</v>
      </c>
      <c r="G146" s="1" t="s">
        <v>14</v>
      </c>
      <c r="H146" s="1" t="s">
        <v>611</v>
      </c>
      <c r="I146" s="1">
        <v>333601.11654583999</v>
      </c>
      <c r="J146" s="1" t="s">
        <v>612</v>
      </c>
    </row>
    <row r="147" spans="1:10" x14ac:dyDescent="0.25">
      <c r="A147" s="1" t="s">
        <v>613</v>
      </c>
      <c r="B147" s="2">
        <v>905458743</v>
      </c>
      <c r="C147" s="2" t="s">
        <v>167</v>
      </c>
      <c r="D147" s="4">
        <v>18773.25</v>
      </c>
      <c r="E147" s="1" t="s">
        <v>12</v>
      </c>
      <c r="F147" s="1" t="s">
        <v>286</v>
      </c>
      <c r="G147" s="1" t="s">
        <v>14</v>
      </c>
      <c r="H147" s="1" t="s">
        <v>614</v>
      </c>
      <c r="I147" s="1">
        <v>159208.582624</v>
      </c>
      <c r="J147" s="1" t="s">
        <v>615</v>
      </c>
    </row>
    <row r="148" spans="1:10" x14ac:dyDescent="0.25">
      <c r="A148" s="1" t="s">
        <v>616</v>
      </c>
      <c r="B148" s="2">
        <v>434934382</v>
      </c>
      <c r="C148" s="2" t="s">
        <v>281</v>
      </c>
      <c r="D148" s="4">
        <v>21695.25</v>
      </c>
      <c r="E148" s="1" t="s">
        <v>12</v>
      </c>
      <c r="F148" s="1" t="s">
        <v>523</v>
      </c>
      <c r="G148" s="1" t="s">
        <v>14</v>
      </c>
      <c r="H148" s="1" t="s">
        <v>617</v>
      </c>
      <c r="I148" s="1">
        <v>255466.50554879999</v>
      </c>
      <c r="J148" s="1" t="s">
        <v>618</v>
      </c>
    </row>
    <row r="149" spans="1:10" x14ac:dyDescent="0.25">
      <c r="A149" s="1" t="s">
        <v>619</v>
      </c>
      <c r="B149" s="2">
        <v>400775260</v>
      </c>
      <c r="C149" s="2" t="s">
        <v>226</v>
      </c>
      <c r="D149" s="4">
        <v>31557</v>
      </c>
      <c r="E149" s="1" t="s">
        <v>12</v>
      </c>
      <c r="F149" s="1" t="s">
        <v>620</v>
      </c>
      <c r="G149" s="1" t="s">
        <v>14</v>
      </c>
      <c r="H149" s="1" t="s">
        <v>621</v>
      </c>
      <c r="I149" s="1">
        <v>528029.81457408005</v>
      </c>
      <c r="J149" s="1" t="s">
        <v>622</v>
      </c>
    </row>
    <row r="150" spans="1:10" x14ac:dyDescent="0.25">
      <c r="A150" s="1" t="s">
        <v>623</v>
      </c>
      <c r="B150" s="2">
        <v>637878422</v>
      </c>
      <c r="C150" s="2" t="s">
        <v>365</v>
      </c>
      <c r="D150" s="4">
        <v>37035.75</v>
      </c>
      <c r="E150" s="1" t="s">
        <v>12</v>
      </c>
      <c r="F150" s="1" t="s">
        <v>29</v>
      </c>
      <c r="G150" s="1" t="s">
        <v>14</v>
      </c>
      <c r="H150" s="1" t="s">
        <v>624</v>
      </c>
      <c r="I150" s="1">
        <v>86416.572359040001</v>
      </c>
      <c r="J150" s="1" t="s">
        <v>625</v>
      </c>
    </row>
    <row r="151" spans="1:10" x14ac:dyDescent="0.25">
      <c r="A151" s="1" t="s">
        <v>626</v>
      </c>
      <c r="B151" s="2">
        <v>108359337</v>
      </c>
      <c r="C151" s="2" t="s">
        <v>38</v>
      </c>
      <c r="D151" s="4">
        <v>21330</v>
      </c>
      <c r="E151" s="1" t="s">
        <v>12</v>
      </c>
      <c r="F151" s="1" t="s">
        <v>426</v>
      </c>
      <c r="G151" s="1" t="s">
        <v>14</v>
      </c>
      <c r="H151" s="1" t="s">
        <v>627</v>
      </c>
      <c r="I151" s="1">
        <v>697722.20137499995</v>
      </c>
      <c r="J151" s="1" t="s">
        <v>628</v>
      </c>
    </row>
    <row r="152" spans="1:10" x14ac:dyDescent="0.25">
      <c r="A152" s="1" t="s">
        <v>629</v>
      </c>
      <c r="B152" s="2">
        <v>227877284</v>
      </c>
      <c r="C152" s="2" t="s">
        <v>335</v>
      </c>
      <c r="D152" s="4">
        <v>19869</v>
      </c>
      <c r="E152" s="1" t="s">
        <v>12</v>
      </c>
      <c r="F152" s="1" t="s">
        <v>310</v>
      </c>
      <c r="G152" s="1" t="s">
        <v>14</v>
      </c>
      <c r="H152" s="1" t="s">
        <v>630</v>
      </c>
      <c r="I152" s="1">
        <v>458435.73815424001</v>
      </c>
      <c r="J152" s="1" t="s">
        <v>631</v>
      </c>
    </row>
    <row r="153" spans="1:10" x14ac:dyDescent="0.25">
      <c r="A153" s="1" t="s">
        <v>632</v>
      </c>
      <c r="B153" s="2">
        <v>651088440</v>
      </c>
      <c r="C153" s="2" t="s">
        <v>556</v>
      </c>
      <c r="D153" s="4">
        <v>27174</v>
      </c>
      <c r="E153" s="1" t="s">
        <v>12</v>
      </c>
      <c r="F153" s="1" t="s">
        <v>139</v>
      </c>
      <c r="G153" s="1" t="s">
        <v>14</v>
      </c>
      <c r="H153" s="1" t="s">
        <v>633</v>
      </c>
      <c r="I153" s="1">
        <v>136844.83507199999</v>
      </c>
      <c r="J153" s="1" t="s">
        <v>634</v>
      </c>
    </row>
    <row r="154" spans="1:10" x14ac:dyDescent="0.25">
      <c r="A154" s="1" t="s">
        <v>635</v>
      </c>
      <c r="B154" s="2">
        <v>523442789</v>
      </c>
      <c r="C154" s="2" t="s">
        <v>180</v>
      </c>
      <c r="D154" s="4">
        <v>35940</v>
      </c>
      <c r="E154" s="1" t="s">
        <v>12</v>
      </c>
      <c r="F154" s="1" t="s">
        <v>636</v>
      </c>
      <c r="G154" s="1" t="s">
        <v>14</v>
      </c>
      <c r="H154" s="1" t="s">
        <v>637</v>
      </c>
      <c r="I154" s="1">
        <v>88529.664598200005</v>
      </c>
      <c r="J154" s="1" t="s">
        <v>638</v>
      </c>
    </row>
    <row r="155" spans="1:10" x14ac:dyDescent="0.25">
      <c r="A155" s="1" t="s">
        <v>639</v>
      </c>
      <c r="B155" s="2">
        <v>886712659</v>
      </c>
      <c r="C155" s="2" t="s">
        <v>498</v>
      </c>
      <c r="D155" s="4">
        <v>37766.25</v>
      </c>
      <c r="E155" s="1" t="s">
        <v>12</v>
      </c>
      <c r="F155" s="1" t="s">
        <v>68</v>
      </c>
      <c r="G155" s="1" t="s">
        <v>14</v>
      </c>
      <c r="H155" s="1" t="s">
        <v>640</v>
      </c>
      <c r="I155" s="1">
        <v>34808.444169839997</v>
      </c>
      <c r="J155" s="1" t="s">
        <v>641</v>
      </c>
    </row>
    <row r="156" spans="1:10" x14ac:dyDescent="0.25">
      <c r="A156" s="1" t="s">
        <v>642</v>
      </c>
      <c r="B156" s="2">
        <v>724188941</v>
      </c>
      <c r="C156" s="2" t="s">
        <v>134</v>
      </c>
      <c r="D156" s="4">
        <v>37401</v>
      </c>
      <c r="E156" s="1" t="s">
        <v>12</v>
      </c>
      <c r="F156" s="1" t="s">
        <v>422</v>
      </c>
      <c r="G156" s="1" t="s">
        <v>14</v>
      </c>
      <c r="H156" s="1" t="s">
        <v>643</v>
      </c>
      <c r="I156" s="1">
        <v>286662.758837</v>
      </c>
      <c r="J156" s="1" t="s">
        <v>644</v>
      </c>
    </row>
    <row r="157" spans="1:10" x14ac:dyDescent="0.25">
      <c r="A157" s="1" t="s">
        <v>645</v>
      </c>
      <c r="B157" s="2">
        <v>888123952</v>
      </c>
      <c r="C157" s="2" t="s">
        <v>380</v>
      </c>
      <c r="D157" s="4">
        <v>14390.25</v>
      </c>
      <c r="E157" s="1" t="s">
        <v>12</v>
      </c>
      <c r="F157" s="1" t="s">
        <v>636</v>
      </c>
      <c r="G157" s="1" t="s">
        <v>14</v>
      </c>
      <c r="H157" s="1" t="s">
        <v>646</v>
      </c>
      <c r="I157" s="1">
        <v>298121.257216</v>
      </c>
      <c r="J157" s="1" t="s">
        <v>647</v>
      </c>
    </row>
    <row r="158" spans="1:10" x14ac:dyDescent="0.25">
      <c r="A158" s="1" t="s">
        <v>648</v>
      </c>
      <c r="B158" s="2">
        <v>583147732</v>
      </c>
      <c r="C158" s="2" t="s">
        <v>389</v>
      </c>
      <c r="D158" s="4">
        <v>29365.5</v>
      </c>
      <c r="E158" s="1" t="s">
        <v>12</v>
      </c>
      <c r="F158" s="1" t="s">
        <v>438</v>
      </c>
      <c r="G158" s="1" t="s">
        <v>14</v>
      </c>
      <c r="H158" s="1"/>
      <c r="I158" s="1"/>
      <c r="J158" s="1" t="s">
        <v>649</v>
      </c>
    </row>
    <row r="159" spans="1:10" x14ac:dyDescent="0.25">
      <c r="A159" s="1" t="s">
        <v>650</v>
      </c>
      <c r="B159" s="2">
        <v>715287689</v>
      </c>
      <c r="C159" s="2" t="s">
        <v>129</v>
      </c>
      <c r="D159" s="4">
        <v>15120.75</v>
      </c>
      <c r="E159" s="1" t="s">
        <v>12</v>
      </c>
      <c r="F159" s="1" t="s">
        <v>408</v>
      </c>
      <c r="G159" s="1" t="s">
        <v>14</v>
      </c>
      <c r="H159" s="1" t="s">
        <v>651</v>
      </c>
      <c r="I159" s="1">
        <v>88295.32857528</v>
      </c>
      <c r="J159" s="1" t="s">
        <v>652</v>
      </c>
    </row>
    <row r="160" spans="1:10" x14ac:dyDescent="0.25">
      <c r="A160" s="1" t="s">
        <v>653</v>
      </c>
      <c r="B160" s="2">
        <v>784495795</v>
      </c>
      <c r="C160" s="2" t="s">
        <v>389</v>
      </c>
      <c r="D160" s="4">
        <v>29365.5</v>
      </c>
      <c r="E160" s="1" t="s">
        <v>12</v>
      </c>
      <c r="F160" s="1" t="s">
        <v>654</v>
      </c>
      <c r="G160" s="1" t="s">
        <v>14</v>
      </c>
      <c r="H160" s="1" t="s">
        <v>655</v>
      </c>
      <c r="I160" s="1">
        <v>76867.332695999998</v>
      </c>
      <c r="J160" s="1" t="s">
        <v>656</v>
      </c>
    </row>
    <row r="161" spans="1:10" x14ac:dyDescent="0.25">
      <c r="A161" s="1" t="s">
        <v>657</v>
      </c>
      <c r="B161" s="2">
        <v>610960498</v>
      </c>
      <c r="C161" s="2" t="s">
        <v>167</v>
      </c>
      <c r="D161" s="4">
        <v>18773.25</v>
      </c>
      <c r="E161" s="1" t="s">
        <v>12</v>
      </c>
      <c r="F161" s="1" t="s">
        <v>361</v>
      </c>
      <c r="G161" s="1" t="s">
        <v>14</v>
      </c>
      <c r="H161" s="1" t="s">
        <v>658</v>
      </c>
      <c r="I161" s="1">
        <v>194889.7178514</v>
      </c>
      <c r="J161" s="1" t="s">
        <v>659</v>
      </c>
    </row>
    <row r="162" spans="1:10" x14ac:dyDescent="0.25">
      <c r="A162" s="1" t="s">
        <v>660</v>
      </c>
      <c r="B162" s="2">
        <v>992772565</v>
      </c>
      <c r="C162" s="2" t="s">
        <v>661</v>
      </c>
      <c r="D162" s="4">
        <v>16216.5</v>
      </c>
      <c r="E162" s="1" t="s">
        <v>12</v>
      </c>
      <c r="F162" s="1" t="s">
        <v>106</v>
      </c>
      <c r="G162" s="1" t="s">
        <v>14</v>
      </c>
      <c r="H162" s="1" t="s">
        <v>662</v>
      </c>
      <c r="I162" s="1">
        <v>61145.0531328</v>
      </c>
      <c r="J162" s="1" t="s">
        <v>663</v>
      </c>
    </row>
    <row r="163" spans="1:10" x14ac:dyDescent="0.25">
      <c r="A163" s="1" t="s">
        <v>664</v>
      </c>
      <c r="B163" s="2">
        <v>635009547</v>
      </c>
      <c r="C163" s="2" t="s">
        <v>43</v>
      </c>
      <c r="D163" s="4">
        <v>36670.5</v>
      </c>
      <c r="E163" s="1" t="s">
        <v>12</v>
      </c>
      <c r="F163" s="1" t="s">
        <v>665</v>
      </c>
      <c r="G163" s="1" t="s">
        <v>14</v>
      </c>
      <c r="H163" s="1" t="s">
        <v>666</v>
      </c>
      <c r="I163" s="1">
        <v>45653.740911000001</v>
      </c>
      <c r="J163" s="1" t="s">
        <v>667</v>
      </c>
    </row>
    <row r="164" spans="1:10" x14ac:dyDescent="0.25">
      <c r="A164" s="1" t="s">
        <v>668</v>
      </c>
      <c r="B164" s="2">
        <v>385818767</v>
      </c>
      <c r="C164" s="2" t="s">
        <v>513</v>
      </c>
      <c r="D164" s="4">
        <v>32287.5</v>
      </c>
      <c r="E164" s="1" t="s">
        <v>12</v>
      </c>
      <c r="F164" s="1" t="s">
        <v>102</v>
      </c>
      <c r="G164" s="1" t="s">
        <v>14</v>
      </c>
      <c r="H164" s="1" t="s">
        <v>669</v>
      </c>
      <c r="I164" s="1">
        <v>251223.23466240001</v>
      </c>
      <c r="J164" s="1" t="s">
        <v>670</v>
      </c>
    </row>
    <row r="165" spans="1:10" x14ac:dyDescent="0.25">
      <c r="A165" s="1" t="s">
        <v>671</v>
      </c>
      <c r="B165" s="2">
        <v>806261412</v>
      </c>
      <c r="C165" s="2" t="s">
        <v>129</v>
      </c>
      <c r="D165" s="4">
        <v>15120.75</v>
      </c>
      <c r="E165" s="1" t="s">
        <v>12</v>
      </c>
      <c r="F165" s="1" t="s">
        <v>58</v>
      </c>
      <c r="G165" s="1" t="s">
        <v>14</v>
      </c>
      <c r="H165" s="1" t="s">
        <v>672</v>
      </c>
      <c r="I165" s="1">
        <v>67066.939360799995</v>
      </c>
      <c r="J165" s="1" t="s">
        <v>673</v>
      </c>
    </row>
    <row r="166" spans="1:10" x14ac:dyDescent="0.25">
      <c r="A166" s="1" t="s">
        <v>674</v>
      </c>
      <c r="B166" s="2">
        <v>278376364</v>
      </c>
      <c r="C166" s="2" t="s">
        <v>87</v>
      </c>
      <c r="D166" s="4">
        <v>16581.75</v>
      </c>
      <c r="E166" s="1" t="s">
        <v>12</v>
      </c>
      <c r="F166" s="1" t="s">
        <v>675</v>
      </c>
      <c r="G166" s="1" t="s">
        <v>14</v>
      </c>
      <c r="H166" s="1" t="s">
        <v>676</v>
      </c>
      <c r="I166" s="1">
        <v>308830.73512500001</v>
      </c>
      <c r="J166" s="1" t="s">
        <v>677</v>
      </c>
    </row>
    <row r="167" spans="1:10" x14ac:dyDescent="0.25">
      <c r="A167" s="1" t="s">
        <v>678</v>
      </c>
      <c r="B167" s="2">
        <v>436724092</v>
      </c>
      <c r="C167" s="2" t="s">
        <v>217</v>
      </c>
      <c r="D167" s="4">
        <v>38496.75</v>
      </c>
      <c r="E167" s="1" t="s">
        <v>12</v>
      </c>
      <c r="F167" s="1" t="s">
        <v>349</v>
      </c>
      <c r="G167" s="1" t="s">
        <v>14</v>
      </c>
      <c r="H167" s="1" t="s">
        <v>679</v>
      </c>
      <c r="I167" s="1">
        <v>121478.52315456</v>
      </c>
      <c r="J167" s="1" t="s">
        <v>680</v>
      </c>
    </row>
    <row r="168" spans="1:10" x14ac:dyDescent="0.25">
      <c r="A168" s="1" t="s">
        <v>681</v>
      </c>
      <c r="B168" s="2">
        <v>86269444</v>
      </c>
      <c r="C168" s="2" t="s">
        <v>479</v>
      </c>
      <c r="D168" s="4">
        <v>33383.25</v>
      </c>
      <c r="E168" s="1" t="s">
        <v>12</v>
      </c>
      <c r="F168" s="1" t="s">
        <v>682</v>
      </c>
      <c r="G168" s="1" t="s">
        <v>14</v>
      </c>
      <c r="H168" s="1" t="s">
        <v>683</v>
      </c>
      <c r="I168" s="1">
        <v>85600.022674320004</v>
      </c>
      <c r="J168" s="1" t="s">
        <v>684</v>
      </c>
    </row>
    <row r="169" spans="1:10" x14ac:dyDescent="0.25">
      <c r="A169" s="1" t="s">
        <v>685</v>
      </c>
      <c r="B169" s="2">
        <v>24875976</v>
      </c>
      <c r="C169" s="2" t="s">
        <v>250</v>
      </c>
      <c r="D169" s="4">
        <v>18042.75</v>
      </c>
      <c r="E169" s="1" t="s">
        <v>12</v>
      </c>
      <c r="F169" s="1" t="s">
        <v>120</v>
      </c>
      <c r="G169" s="1" t="s">
        <v>14</v>
      </c>
      <c r="H169" s="1" t="s">
        <v>686</v>
      </c>
      <c r="I169" s="1">
        <v>333665.19149504998</v>
      </c>
      <c r="J169" s="1" t="s">
        <v>687</v>
      </c>
    </row>
    <row r="170" spans="1:10" x14ac:dyDescent="0.25">
      <c r="A170" s="1" t="s">
        <v>688</v>
      </c>
      <c r="B170" s="2">
        <v>387193721</v>
      </c>
      <c r="C170" s="2" t="s">
        <v>38</v>
      </c>
      <c r="D170" s="4">
        <v>21330</v>
      </c>
      <c r="E170" s="1" t="s">
        <v>12</v>
      </c>
      <c r="F170" s="1" t="s">
        <v>408</v>
      </c>
      <c r="G170" s="1" t="s">
        <v>14</v>
      </c>
      <c r="H170" s="1" t="s">
        <v>689</v>
      </c>
      <c r="I170" s="1">
        <v>300230.68833792</v>
      </c>
      <c r="J170" s="1" t="s">
        <v>690</v>
      </c>
    </row>
    <row r="171" spans="1:10" x14ac:dyDescent="0.25">
      <c r="A171" s="1" t="s">
        <v>691</v>
      </c>
      <c r="B171" s="2">
        <v>523904525</v>
      </c>
      <c r="C171" s="2" t="s">
        <v>189</v>
      </c>
      <c r="D171" s="4">
        <v>22425.75</v>
      </c>
      <c r="E171" s="1" t="s">
        <v>12</v>
      </c>
      <c r="F171" s="1" t="s">
        <v>361</v>
      </c>
      <c r="G171" s="1" t="s">
        <v>14</v>
      </c>
      <c r="H171" s="1" t="s">
        <v>692</v>
      </c>
      <c r="I171" s="1">
        <v>104255.17284</v>
      </c>
      <c r="J171" s="1" t="s">
        <v>693</v>
      </c>
    </row>
    <row r="172" spans="1:10" x14ac:dyDescent="0.25">
      <c r="A172" s="1" t="s">
        <v>694</v>
      </c>
      <c r="B172" s="2">
        <v>352133027</v>
      </c>
      <c r="C172" s="2" t="s">
        <v>452</v>
      </c>
      <c r="D172" s="4">
        <v>26078.25</v>
      </c>
      <c r="E172" s="1" t="s">
        <v>12</v>
      </c>
      <c r="F172" s="1" t="s">
        <v>385</v>
      </c>
      <c r="G172" s="1" t="s">
        <v>14</v>
      </c>
      <c r="H172" s="1" t="s">
        <v>695</v>
      </c>
      <c r="I172" s="1">
        <v>23182.758175999999</v>
      </c>
      <c r="J172" s="1" t="s">
        <v>696</v>
      </c>
    </row>
    <row r="173" spans="1:10" x14ac:dyDescent="0.25">
      <c r="A173" s="1" t="s">
        <v>697</v>
      </c>
      <c r="B173" s="2">
        <v>634903078</v>
      </c>
      <c r="C173" s="2" t="s">
        <v>698</v>
      </c>
      <c r="D173" s="4">
        <v>18408</v>
      </c>
      <c r="E173" s="1" t="s">
        <v>12</v>
      </c>
      <c r="F173" s="1" t="s">
        <v>699</v>
      </c>
      <c r="G173" s="1" t="s">
        <v>14</v>
      </c>
      <c r="H173" s="1" t="s">
        <v>700</v>
      </c>
      <c r="I173" s="1">
        <v>52646.237021499997</v>
      </c>
      <c r="J173" s="1" t="s">
        <v>701</v>
      </c>
    </row>
    <row r="174" spans="1:10" x14ac:dyDescent="0.25">
      <c r="A174" s="1" t="s">
        <v>702</v>
      </c>
      <c r="B174" s="2">
        <v>597156316</v>
      </c>
      <c r="C174" s="2" t="s">
        <v>556</v>
      </c>
      <c r="D174" s="4">
        <v>27174</v>
      </c>
      <c r="E174" s="1" t="s">
        <v>12</v>
      </c>
      <c r="F174" s="1" t="s">
        <v>422</v>
      </c>
      <c r="G174" s="1" t="s">
        <v>14</v>
      </c>
      <c r="H174" s="1" t="s">
        <v>703</v>
      </c>
      <c r="I174" s="1">
        <v>178562.80653120001</v>
      </c>
      <c r="J174" s="1" t="s">
        <v>704</v>
      </c>
    </row>
    <row r="175" spans="1:10" x14ac:dyDescent="0.25">
      <c r="A175" s="1" t="s">
        <v>705</v>
      </c>
      <c r="B175" s="2">
        <v>99604138</v>
      </c>
      <c r="C175" s="2" t="s">
        <v>62</v>
      </c>
      <c r="D175" s="4">
        <v>22791</v>
      </c>
      <c r="E175" s="1" t="s">
        <v>12</v>
      </c>
      <c r="F175" s="1" t="s">
        <v>24</v>
      </c>
      <c r="G175" s="1" t="s">
        <v>14</v>
      </c>
      <c r="H175" s="1" t="s">
        <v>706</v>
      </c>
      <c r="I175" s="1">
        <v>52167.6820056</v>
      </c>
      <c r="J175" s="1" t="s">
        <v>707</v>
      </c>
    </row>
    <row r="176" spans="1:10" x14ac:dyDescent="0.25">
      <c r="A176" s="1" t="s">
        <v>708</v>
      </c>
      <c r="B176" s="2">
        <v>293577198</v>
      </c>
      <c r="C176" s="2" t="s">
        <v>28</v>
      </c>
      <c r="D176" s="4">
        <v>32652.75</v>
      </c>
      <c r="E176" s="1" t="s">
        <v>12</v>
      </c>
      <c r="F176" s="1" t="s">
        <v>483</v>
      </c>
      <c r="G176" s="1" t="s">
        <v>14</v>
      </c>
      <c r="H176" s="1" t="s">
        <v>709</v>
      </c>
      <c r="I176" s="1">
        <v>110907.66959999999</v>
      </c>
      <c r="J176" s="1" t="s">
        <v>710</v>
      </c>
    </row>
    <row r="177" spans="1:10" x14ac:dyDescent="0.25">
      <c r="A177" s="1" t="s">
        <v>711</v>
      </c>
      <c r="B177" s="2">
        <v>288175420</v>
      </c>
      <c r="C177" s="2" t="s">
        <v>434</v>
      </c>
      <c r="D177" s="4">
        <v>28269.75</v>
      </c>
      <c r="E177" s="1" t="s">
        <v>12</v>
      </c>
      <c r="F177" s="1" t="s">
        <v>483</v>
      </c>
      <c r="G177" s="1" t="s">
        <v>14</v>
      </c>
      <c r="H177" s="1" t="s">
        <v>712</v>
      </c>
      <c r="I177" s="1">
        <v>10034.7544206</v>
      </c>
      <c r="J177" s="1" t="s">
        <v>713</v>
      </c>
    </row>
    <row r="178" spans="1:10" x14ac:dyDescent="0.25">
      <c r="A178" s="1" t="s">
        <v>714</v>
      </c>
      <c r="B178" s="2">
        <v>280885455</v>
      </c>
      <c r="C178" s="2" t="s">
        <v>212</v>
      </c>
      <c r="D178" s="4">
        <v>24252</v>
      </c>
      <c r="E178" s="1" t="s">
        <v>12</v>
      </c>
      <c r="F178" s="1" t="s">
        <v>241</v>
      </c>
      <c r="G178" s="1" t="s">
        <v>14</v>
      </c>
      <c r="H178" s="1" t="s">
        <v>715</v>
      </c>
      <c r="I178" s="1">
        <v>49103.588351999999</v>
      </c>
      <c r="J178" s="1" t="s">
        <v>716</v>
      </c>
    </row>
    <row r="179" spans="1:10" x14ac:dyDescent="0.25">
      <c r="A179" s="1" t="s">
        <v>717</v>
      </c>
      <c r="B179" s="2">
        <v>85427274</v>
      </c>
      <c r="C179" s="2" t="s">
        <v>28</v>
      </c>
      <c r="D179" s="4">
        <v>32652.75</v>
      </c>
      <c r="E179" s="1" t="s">
        <v>12</v>
      </c>
      <c r="F179" s="1" t="s">
        <v>185</v>
      </c>
      <c r="G179" s="1" t="s">
        <v>14</v>
      </c>
      <c r="H179" s="1" t="s">
        <v>718</v>
      </c>
      <c r="I179" s="1">
        <v>186893.02558079999</v>
      </c>
      <c r="J179" s="1" t="s">
        <v>719</v>
      </c>
    </row>
    <row r="180" spans="1:10" x14ac:dyDescent="0.25">
      <c r="A180" s="1" t="s">
        <v>720</v>
      </c>
      <c r="B180" s="2">
        <v>935203493</v>
      </c>
      <c r="C180" s="2" t="s">
        <v>203</v>
      </c>
      <c r="D180" s="4">
        <v>27539.25</v>
      </c>
      <c r="E180" s="1" t="s">
        <v>12</v>
      </c>
      <c r="F180" s="1" t="s">
        <v>721</v>
      </c>
      <c r="G180" s="1" t="s">
        <v>14</v>
      </c>
      <c r="H180" s="1" t="s">
        <v>722</v>
      </c>
      <c r="I180" s="1">
        <v>20948.656131</v>
      </c>
      <c r="J180" s="1" t="s">
        <v>723</v>
      </c>
    </row>
    <row r="181" spans="1:10" x14ac:dyDescent="0.25">
      <c r="A181" s="1" t="s">
        <v>724</v>
      </c>
      <c r="B181" s="2">
        <v>521387078</v>
      </c>
      <c r="C181" s="2" t="s">
        <v>470</v>
      </c>
      <c r="D181" s="4">
        <v>14755.5</v>
      </c>
      <c r="E181" s="1" t="s">
        <v>12</v>
      </c>
      <c r="F181" s="1" t="s">
        <v>404</v>
      </c>
      <c r="G181" s="1" t="s">
        <v>14</v>
      </c>
      <c r="H181" s="1" t="s">
        <v>725</v>
      </c>
      <c r="I181" s="1">
        <v>36011.162880000003</v>
      </c>
      <c r="J181" s="1" t="s">
        <v>726</v>
      </c>
    </row>
    <row r="182" spans="1:10" x14ac:dyDescent="0.25">
      <c r="A182" s="1" t="s">
        <v>727</v>
      </c>
      <c r="B182" s="2">
        <v>26306891</v>
      </c>
      <c r="C182" s="2" t="s">
        <v>203</v>
      </c>
      <c r="D182" s="4">
        <v>27539.25</v>
      </c>
      <c r="E182" s="1" t="s">
        <v>12</v>
      </c>
      <c r="F182" s="1" t="s">
        <v>487</v>
      </c>
      <c r="G182" s="1" t="s">
        <v>14</v>
      </c>
      <c r="H182" s="1" t="s">
        <v>728</v>
      </c>
      <c r="I182" s="1">
        <v>271243.12723072001</v>
      </c>
      <c r="J182" s="1" t="s">
        <v>729</v>
      </c>
    </row>
    <row r="183" spans="1:10" x14ac:dyDescent="0.25">
      <c r="A183" s="1" t="s">
        <v>730</v>
      </c>
      <c r="B183" s="2">
        <v>193328162</v>
      </c>
      <c r="C183" s="2" t="s">
        <v>226</v>
      </c>
      <c r="D183" s="4">
        <v>31557</v>
      </c>
      <c r="E183" s="1" t="s">
        <v>12</v>
      </c>
      <c r="F183" s="1" t="s">
        <v>731</v>
      </c>
      <c r="G183" s="1" t="s">
        <v>14</v>
      </c>
      <c r="H183" s="1" t="s">
        <v>732</v>
      </c>
      <c r="I183" s="1">
        <v>242934.96953232001</v>
      </c>
      <c r="J183" s="1" t="s">
        <v>733</v>
      </c>
    </row>
    <row r="184" spans="1:10" x14ac:dyDescent="0.25">
      <c r="A184" s="1" t="s">
        <v>734</v>
      </c>
      <c r="B184" s="2">
        <v>298165965</v>
      </c>
      <c r="C184" s="2" t="s">
        <v>498</v>
      </c>
      <c r="D184" s="4">
        <v>37766.25</v>
      </c>
      <c r="E184" s="1" t="s">
        <v>12</v>
      </c>
      <c r="F184" s="1" t="s">
        <v>53</v>
      </c>
      <c r="G184" s="1" t="s">
        <v>14</v>
      </c>
      <c r="H184" s="1" t="s">
        <v>735</v>
      </c>
      <c r="I184" s="1">
        <v>797373.924336</v>
      </c>
      <c r="J184" s="1" t="s">
        <v>736</v>
      </c>
    </row>
    <row r="185" spans="1:10" x14ac:dyDescent="0.25">
      <c r="A185" s="1" t="s">
        <v>737</v>
      </c>
      <c r="B185" s="2">
        <v>7396430</v>
      </c>
      <c r="C185" s="2" t="s">
        <v>38</v>
      </c>
      <c r="D185" s="4">
        <v>21330</v>
      </c>
      <c r="E185" s="1" t="s">
        <v>12</v>
      </c>
      <c r="F185" s="1" t="s">
        <v>519</v>
      </c>
      <c r="G185" s="1" t="s">
        <v>14</v>
      </c>
      <c r="H185" s="1" t="s">
        <v>738</v>
      </c>
      <c r="I185" s="1">
        <v>210588.7187385</v>
      </c>
      <c r="J185" s="1" t="s">
        <v>739</v>
      </c>
    </row>
    <row r="186" spans="1:10" x14ac:dyDescent="0.25">
      <c r="A186" s="1" t="s">
        <v>740</v>
      </c>
      <c r="B186" s="2">
        <v>699779800</v>
      </c>
      <c r="C186" s="2" t="s">
        <v>129</v>
      </c>
      <c r="D186" s="4">
        <v>15120.75</v>
      </c>
      <c r="E186" s="1" t="s">
        <v>12</v>
      </c>
      <c r="F186" s="1" t="s">
        <v>256</v>
      </c>
      <c r="G186" s="1" t="s">
        <v>14</v>
      </c>
      <c r="H186" s="1" t="s">
        <v>741</v>
      </c>
      <c r="I186" s="1">
        <v>52290.324678899997</v>
      </c>
      <c r="J186" s="1" t="s">
        <v>742</v>
      </c>
    </row>
    <row r="187" spans="1:10" x14ac:dyDescent="0.25">
      <c r="A187" s="1" t="s">
        <v>743</v>
      </c>
      <c r="B187" s="2">
        <v>193870717</v>
      </c>
      <c r="C187" s="2" t="s">
        <v>77</v>
      </c>
      <c r="D187" s="4">
        <v>23521.5</v>
      </c>
      <c r="E187" s="1" t="s">
        <v>12</v>
      </c>
      <c r="F187" s="1" t="s">
        <v>260</v>
      </c>
      <c r="G187" s="1" t="s">
        <v>14</v>
      </c>
      <c r="H187" s="1" t="s">
        <v>744</v>
      </c>
      <c r="I187" s="1">
        <v>90781.659554400001</v>
      </c>
      <c r="J187" s="1" t="s">
        <v>745</v>
      </c>
    </row>
    <row r="188" spans="1:10" x14ac:dyDescent="0.25">
      <c r="A188" s="1" t="s">
        <v>746</v>
      </c>
      <c r="B188" s="2">
        <v>269955394</v>
      </c>
      <c r="C188" s="2" t="s">
        <v>143</v>
      </c>
      <c r="D188" s="4">
        <v>34479</v>
      </c>
      <c r="E188" s="1" t="s">
        <v>12</v>
      </c>
      <c r="F188" s="1" t="s">
        <v>408</v>
      </c>
      <c r="G188" s="1" t="s">
        <v>14</v>
      </c>
      <c r="H188" s="1" t="s">
        <v>747</v>
      </c>
      <c r="I188" s="1">
        <v>90510.440679899999</v>
      </c>
      <c r="J188" s="1" t="s">
        <v>748</v>
      </c>
    </row>
    <row r="189" spans="1:10" x14ac:dyDescent="0.25">
      <c r="A189" s="1" t="s">
        <v>749</v>
      </c>
      <c r="B189" s="2">
        <v>659613431</v>
      </c>
      <c r="C189" s="2" t="s">
        <v>389</v>
      </c>
      <c r="D189" s="4">
        <v>29365.5</v>
      </c>
      <c r="E189" s="1" t="s">
        <v>12</v>
      </c>
      <c r="F189" s="1" t="s">
        <v>750</v>
      </c>
      <c r="G189" s="1" t="s">
        <v>14</v>
      </c>
      <c r="H189" s="1" t="s">
        <v>751</v>
      </c>
      <c r="I189" s="1">
        <v>88171.268889600004</v>
      </c>
      <c r="J189" s="1" t="s">
        <v>752</v>
      </c>
    </row>
    <row r="190" spans="1:10" x14ac:dyDescent="0.25">
      <c r="A190" s="1" t="s">
        <v>753</v>
      </c>
      <c r="B190" s="2">
        <v>439185918</v>
      </c>
      <c r="C190" s="2" t="s">
        <v>38</v>
      </c>
      <c r="D190" s="4">
        <v>21330</v>
      </c>
      <c r="E190" s="1" t="s">
        <v>12</v>
      </c>
      <c r="F190" s="1" t="s">
        <v>509</v>
      </c>
      <c r="G190" s="1" t="s">
        <v>14</v>
      </c>
      <c r="H190" s="1" t="s">
        <v>754</v>
      </c>
      <c r="I190" s="1">
        <v>17950.523904000001</v>
      </c>
      <c r="J190" s="1" t="s">
        <v>755</v>
      </c>
    </row>
    <row r="191" spans="1:10" x14ac:dyDescent="0.25">
      <c r="A191" s="1" t="s">
        <v>756</v>
      </c>
      <c r="B191" s="2">
        <v>748804136</v>
      </c>
      <c r="C191" s="2" t="s">
        <v>134</v>
      </c>
      <c r="D191" s="4">
        <v>37401</v>
      </c>
      <c r="E191" s="1" t="s">
        <v>12</v>
      </c>
      <c r="F191" s="1" t="s">
        <v>260</v>
      </c>
      <c r="G191" s="1" t="s">
        <v>14</v>
      </c>
      <c r="H191" s="1" t="s">
        <v>757</v>
      </c>
      <c r="I191" s="1">
        <v>340889.91667499999</v>
      </c>
      <c r="J191" s="1" t="s">
        <v>758</v>
      </c>
    </row>
    <row r="192" spans="1:10" x14ac:dyDescent="0.25">
      <c r="A192" s="1" t="s">
        <v>759</v>
      </c>
      <c r="B192" s="2">
        <v>442469610</v>
      </c>
      <c r="C192" s="2" t="s">
        <v>365</v>
      </c>
      <c r="D192" s="4">
        <v>37035.75</v>
      </c>
      <c r="E192" s="1" t="s">
        <v>12</v>
      </c>
      <c r="F192" s="1" t="s">
        <v>523</v>
      </c>
      <c r="G192" s="1" t="s">
        <v>14</v>
      </c>
      <c r="H192" s="1" t="s">
        <v>760</v>
      </c>
      <c r="I192" s="1">
        <v>177439.93024799999</v>
      </c>
      <c r="J192" s="1" t="s">
        <v>761</v>
      </c>
    </row>
    <row r="193" spans="1:10" x14ac:dyDescent="0.25">
      <c r="A193" s="1" t="s">
        <v>762</v>
      </c>
      <c r="B193" s="2">
        <v>748656439</v>
      </c>
      <c r="C193" s="2" t="s">
        <v>479</v>
      </c>
      <c r="D193" s="4">
        <v>33383.25</v>
      </c>
      <c r="E193" s="1" t="s">
        <v>12</v>
      </c>
      <c r="F193" s="1" t="s">
        <v>763</v>
      </c>
      <c r="G193" s="1" t="s">
        <v>14</v>
      </c>
      <c r="H193" s="1" t="s">
        <v>764</v>
      </c>
      <c r="I193" s="1">
        <v>105321.1465728</v>
      </c>
      <c r="J193" s="1" t="s">
        <v>765</v>
      </c>
    </row>
    <row r="194" spans="1:10" x14ac:dyDescent="0.25">
      <c r="A194" s="1" t="s">
        <v>766</v>
      </c>
      <c r="B194" s="2">
        <v>827408332</v>
      </c>
      <c r="C194" s="2" t="s">
        <v>357</v>
      </c>
      <c r="D194" s="4">
        <v>35209.5</v>
      </c>
      <c r="E194" s="1" t="s">
        <v>12</v>
      </c>
      <c r="F194" s="1" t="s">
        <v>767</v>
      </c>
      <c r="G194" s="1" t="s">
        <v>14</v>
      </c>
      <c r="H194" s="1" t="s">
        <v>768</v>
      </c>
      <c r="I194" s="1">
        <v>155952.06867450001</v>
      </c>
      <c r="J194" s="1" t="s">
        <v>769</v>
      </c>
    </row>
    <row r="195" spans="1:10" x14ac:dyDescent="0.25">
      <c r="A195" s="1" t="s">
        <v>770</v>
      </c>
      <c r="B195" s="2">
        <v>199102976</v>
      </c>
      <c r="C195" s="2" t="s">
        <v>309</v>
      </c>
      <c r="D195" s="4">
        <v>27904.5</v>
      </c>
      <c r="E195" s="1" t="s">
        <v>12</v>
      </c>
      <c r="F195" s="1" t="s">
        <v>426</v>
      </c>
      <c r="G195" s="1" t="s">
        <v>14</v>
      </c>
      <c r="H195" s="1" t="s">
        <v>771</v>
      </c>
      <c r="I195" s="1">
        <v>647997.37666559999</v>
      </c>
      <c r="J195" s="1" t="s">
        <v>772</v>
      </c>
    </row>
    <row r="196" spans="1:10" x14ac:dyDescent="0.25">
      <c r="A196" s="1" t="s">
        <v>773</v>
      </c>
      <c r="B196" s="2">
        <v>404799265</v>
      </c>
      <c r="C196" s="2" t="s">
        <v>62</v>
      </c>
      <c r="D196" s="4">
        <v>22791</v>
      </c>
      <c r="E196" s="1" t="s">
        <v>12</v>
      </c>
      <c r="F196" s="1" t="s">
        <v>774</v>
      </c>
      <c r="G196" s="1" t="s">
        <v>14</v>
      </c>
      <c r="H196" s="1" t="s">
        <v>775</v>
      </c>
      <c r="I196" s="1">
        <v>14355.95016832</v>
      </c>
      <c r="J196" s="1" t="s">
        <v>776</v>
      </c>
    </row>
    <row r="197" spans="1:10" x14ac:dyDescent="0.25">
      <c r="A197" s="1" t="s">
        <v>777</v>
      </c>
      <c r="B197" s="2">
        <v>239044363</v>
      </c>
      <c r="C197" s="2" t="s">
        <v>101</v>
      </c>
      <c r="D197" s="4">
        <v>19138.5</v>
      </c>
      <c r="E197" s="1" t="s">
        <v>12</v>
      </c>
      <c r="F197" s="1" t="s">
        <v>135</v>
      </c>
      <c r="G197" s="1" t="s">
        <v>14</v>
      </c>
      <c r="H197" s="1" t="s">
        <v>778</v>
      </c>
      <c r="I197" s="1">
        <v>337824.37768799998</v>
      </c>
      <c r="J197" s="1" t="s">
        <v>779</v>
      </c>
    </row>
    <row r="198" spans="1:10" x14ac:dyDescent="0.25">
      <c r="A198" s="1" t="s">
        <v>780</v>
      </c>
      <c r="B198" s="2">
        <v>340309780</v>
      </c>
      <c r="C198" s="2" t="s">
        <v>124</v>
      </c>
      <c r="D198" s="4">
        <v>14025</v>
      </c>
      <c r="E198" s="1" t="s">
        <v>12</v>
      </c>
      <c r="F198" s="1" t="s">
        <v>241</v>
      </c>
      <c r="G198" s="1" t="s">
        <v>14</v>
      </c>
      <c r="H198" s="1" t="s">
        <v>781</v>
      </c>
      <c r="I198" s="1">
        <v>268606.49400000001</v>
      </c>
      <c r="J198" s="1" t="s">
        <v>782</v>
      </c>
    </row>
    <row r="199" spans="1:10" x14ac:dyDescent="0.25">
      <c r="A199" s="1" t="s">
        <v>783</v>
      </c>
      <c r="B199" s="2">
        <v>3042125</v>
      </c>
      <c r="C199" s="2" t="s">
        <v>52</v>
      </c>
      <c r="D199" s="4">
        <v>20234.25</v>
      </c>
      <c r="E199" s="1" t="s">
        <v>12</v>
      </c>
      <c r="F199" s="1" t="s">
        <v>784</v>
      </c>
      <c r="G199" s="1" t="s">
        <v>14</v>
      </c>
      <c r="H199" s="1" t="s">
        <v>785</v>
      </c>
      <c r="I199" s="1">
        <v>108831.735675</v>
      </c>
      <c r="J199" s="1" t="s">
        <v>786</v>
      </c>
    </row>
    <row r="200" spans="1:10" x14ac:dyDescent="0.25">
      <c r="A200" s="1" t="s">
        <v>787</v>
      </c>
      <c r="B200" s="2">
        <v>398388608</v>
      </c>
      <c r="C200" s="2" t="s">
        <v>470</v>
      </c>
      <c r="D200" s="4">
        <v>14755.5</v>
      </c>
      <c r="E200" s="1" t="s">
        <v>12</v>
      </c>
      <c r="F200" s="1" t="s">
        <v>654</v>
      </c>
      <c r="G200" s="1" t="s">
        <v>14</v>
      </c>
      <c r="H200" s="1" t="s">
        <v>788</v>
      </c>
      <c r="I200" s="1">
        <v>239445.76845588</v>
      </c>
      <c r="J200" s="1" t="s">
        <v>789</v>
      </c>
    </row>
    <row r="201" spans="1:10" x14ac:dyDescent="0.25">
      <c r="A201" s="1" t="s">
        <v>790</v>
      </c>
      <c r="B201" s="2">
        <v>732500144</v>
      </c>
      <c r="C201" s="2" t="s">
        <v>240</v>
      </c>
      <c r="D201" s="4">
        <v>22060.5</v>
      </c>
      <c r="E201" s="1" t="s">
        <v>12</v>
      </c>
      <c r="F201" s="1" t="s">
        <v>204</v>
      </c>
      <c r="G201" s="1" t="s">
        <v>14</v>
      </c>
      <c r="H201" s="1" t="s">
        <v>791</v>
      </c>
      <c r="I201" s="1">
        <v>403706.81731101999</v>
      </c>
      <c r="J201" s="1" t="s">
        <v>792</v>
      </c>
    </row>
    <row r="202" spans="1:10" x14ac:dyDescent="0.25">
      <c r="A202" s="1" t="s">
        <v>793</v>
      </c>
      <c r="B202" s="2">
        <v>436529029</v>
      </c>
      <c r="C202" s="2" t="s">
        <v>365</v>
      </c>
      <c r="D202" s="4">
        <v>37035.75</v>
      </c>
      <c r="E202" s="1" t="s">
        <v>12</v>
      </c>
      <c r="F202" s="1" t="s">
        <v>794</v>
      </c>
      <c r="G202" s="1" t="s">
        <v>14</v>
      </c>
      <c r="H202" s="1" t="s">
        <v>795</v>
      </c>
      <c r="I202" s="1">
        <v>77124.420010260001</v>
      </c>
      <c r="J202" s="1" t="s">
        <v>796</v>
      </c>
    </row>
    <row r="203" spans="1:10" x14ac:dyDescent="0.25">
      <c r="A203" s="1" t="s">
        <v>797</v>
      </c>
      <c r="B203" s="2">
        <v>766253118</v>
      </c>
      <c r="C203" s="2" t="s">
        <v>134</v>
      </c>
      <c r="D203" s="4">
        <v>37401</v>
      </c>
      <c r="E203" s="1" t="s">
        <v>12</v>
      </c>
      <c r="F203" s="1" t="s">
        <v>68</v>
      </c>
      <c r="G203" s="1" t="s">
        <v>14</v>
      </c>
      <c r="H203" s="1" t="s">
        <v>798</v>
      </c>
      <c r="I203" s="1">
        <v>382006.39207499998</v>
      </c>
      <c r="J203" s="1" t="s">
        <v>799</v>
      </c>
    </row>
    <row r="204" spans="1:10" x14ac:dyDescent="0.25">
      <c r="A204" s="1" t="s">
        <v>800</v>
      </c>
      <c r="B204" s="2">
        <v>173356018</v>
      </c>
      <c r="C204" s="2" t="s">
        <v>67</v>
      </c>
      <c r="D204" s="4">
        <v>23156.25</v>
      </c>
      <c r="E204" s="1" t="s">
        <v>12</v>
      </c>
      <c r="F204" s="1" t="s">
        <v>176</v>
      </c>
      <c r="G204" s="1" t="s">
        <v>14</v>
      </c>
      <c r="H204" s="1" t="s">
        <v>801</v>
      </c>
      <c r="I204" s="1">
        <v>78074.947368180001</v>
      </c>
      <c r="J204" s="1" t="s">
        <v>802</v>
      </c>
    </row>
    <row r="205" spans="1:10" x14ac:dyDescent="0.25">
      <c r="A205" s="1" t="s">
        <v>803</v>
      </c>
      <c r="B205" s="2">
        <v>392257730</v>
      </c>
      <c r="C205" s="2" t="s">
        <v>162</v>
      </c>
      <c r="D205" s="4">
        <v>15851.25</v>
      </c>
      <c r="E205" s="1" t="s">
        <v>12</v>
      </c>
      <c r="F205" s="1" t="s">
        <v>767</v>
      </c>
      <c r="G205" s="1" t="s">
        <v>14</v>
      </c>
      <c r="H205" s="1" t="s">
        <v>804</v>
      </c>
      <c r="I205" s="1">
        <v>109748.5079229</v>
      </c>
      <c r="J205" s="1" t="s">
        <v>805</v>
      </c>
    </row>
    <row r="206" spans="1:10" x14ac:dyDescent="0.25">
      <c r="A206" s="1" t="s">
        <v>806</v>
      </c>
      <c r="B206" s="2">
        <v>226058119</v>
      </c>
      <c r="C206" s="2" t="s">
        <v>389</v>
      </c>
      <c r="D206" s="4">
        <v>29365.5</v>
      </c>
      <c r="E206" s="1" t="s">
        <v>12</v>
      </c>
      <c r="F206" s="1" t="s">
        <v>807</v>
      </c>
      <c r="G206" s="1" t="s">
        <v>14</v>
      </c>
      <c r="H206" s="1" t="s">
        <v>808</v>
      </c>
      <c r="I206" s="1">
        <v>179681.04086400001</v>
      </c>
      <c r="J206" s="1" t="s">
        <v>809</v>
      </c>
    </row>
    <row r="207" spans="1:10" x14ac:dyDescent="0.25">
      <c r="A207" s="1" t="s">
        <v>810</v>
      </c>
      <c r="B207" s="2">
        <v>986276311</v>
      </c>
      <c r="C207" s="2" t="s">
        <v>119</v>
      </c>
      <c r="D207" s="4">
        <v>24982.5</v>
      </c>
      <c r="E207" s="1" t="s">
        <v>12</v>
      </c>
      <c r="F207" s="1" t="s">
        <v>569</v>
      </c>
      <c r="G207" s="1" t="s">
        <v>14</v>
      </c>
      <c r="H207" s="1" t="s">
        <v>811</v>
      </c>
      <c r="I207" s="1">
        <v>124557.81195</v>
      </c>
      <c r="J207" s="1" t="s">
        <v>812</v>
      </c>
    </row>
    <row r="208" spans="1:10" x14ac:dyDescent="0.25">
      <c r="A208" s="1" t="s">
        <v>813</v>
      </c>
      <c r="B208" s="2">
        <v>684559377</v>
      </c>
      <c r="C208" s="2" t="s">
        <v>62</v>
      </c>
      <c r="D208" s="4">
        <v>22791</v>
      </c>
      <c r="E208" s="1" t="s">
        <v>12</v>
      </c>
      <c r="F208" s="1" t="s">
        <v>814</v>
      </c>
      <c r="G208" s="1" t="s">
        <v>14</v>
      </c>
      <c r="H208" s="1" t="s">
        <v>815</v>
      </c>
      <c r="I208" s="1">
        <v>73031.672582640007</v>
      </c>
      <c r="J208" s="1" t="s">
        <v>816</v>
      </c>
    </row>
    <row r="209" spans="1:10" x14ac:dyDescent="0.25">
      <c r="A209" s="1" t="s">
        <v>817</v>
      </c>
      <c r="B209" s="2">
        <v>285351921</v>
      </c>
      <c r="C209" s="2" t="s">
        <v>389</v>
      </c>
      <c r="D209" s="4">
        <v>29365.5</v>
      </c>
      <c r="E209" s="1" t="s">
        <v>12</v>
      </c>
      <c r="F209" s="1" t="s">
        <v>818</v>
      </c>
      <c r="G209" s="1" t="s">
        <v>14</v>
      </c>
      <c r="H209" s="1" t="s">
        <v>819</v>
      </c>
      <c r="I209" s="1">
        <v>27603.426815999999</v>
      </c>
      <c r="J209" s="1" t="s">
        <v>820</v>
      </c>
    </row>
    <row r="210" spans="1:10" x14ac:dyDescent="0.25">
      <c r="A210" s="1" t="s">
        <v>821</v>
      </c>
      <c r="B210" s="2">
        <v>233445574</v>
      </c>
      <c r="C210" s="2" t="s">
        <v>62</v>
      </c>
      <c r="D210" s="4">
        <v>22791</v>
      </c>
      <c r="E210" s="1" t="s">
        <v>12</v>
      </c>
      <c r="F210" s="1" t="s">
        <v>88</v>
      </c>
      <c r="G210" s="1" t="s">
        <v>14</v>
      </c>
      <c r="H210" s="1" t="s">
        <v>822</v>
      </c>
      <c r="I210" s="1">
        <v>53040.531455999997</v>
      </c>
      <c r="J210" s="1" t="s">
        <v>823</v>
      </c>
    </row>
    <row r="211" spans="1:10" x14ac:dyDescent="0.25">
      <c r="A211" s="1" t="s">
        <v>824</v>
      </c>
      <c r="B211" s="2">
        <v>769373972</v>
      </c>
      <c r="C211" s="2" t="s">
        <v>245</v>
      </c>
      <c r="D211" s="4">
        <v>19503.75</v>
      </c>
      <c r="E211" s="1" t="s">
        <v>12</v>
      </c>
      <c r="F211" s="1" t="s">
        <v>825</v>
      </c>
      <c r="G211" s="1" t="s">
        <v>14</v>
      </c>
      <c r="H211" s="1" t="s">
        <v>826</v>
      </c>
      <c r="I211" s="1">
        <v>194702.04876671999</v>
      </c>
      <c r="J211" s="1" t="s">
        <v>827</v>
      </c>
    </row>
    <row r="212" spans="1:10" x14ac:dyDescent="0.25">
      <c r="A212" s="1" t="s">
        <v>828</v>
      </c>
      <c r="B212" s="2">
        <v>309305273</v>
      </c>
      <c r="C212" s="2" t="s">
        <v>298</v>
      </c>
      <c r="D212" s="4">
        <v>38131.5</v>
      </c>
      <c r="E212" s="1" t="s">
        <v>12</v>
      </c>
      <c r="F212" s="1" t="s">
        <v>829</v>
      </c>
      <c r="G212" s="1" t="s">
        <v>14</v>
      </c>
      <c r="H212" s="1" t="s">
        <v>830</v>
      </c>
      <c r="I212" s="1">
        <v>76391.77591584</v>
      </c>
      <c r="J212" s="1" t="s">
        <v>831</v>
      </c>
    </row>
    <row r="213" spans="1:10" x14ac:dyDescent="0.25">
      <c r="A213" s="1" t="s">
        <v>832</v>
      </c>
      <c r="B213" s="2">
        <v>560230268</v>
      </c>
      <c r="C213" s="2" t="s">
        <v>212</v>
      </c>
      <c r="D213" s="4">
        <v>24252</v>
      </c>
      <c r="E213" s="1" t="s">
        <v>12</v>
      </c>
      <c r="F213" s="1" t="s">
        <v>19</v>
      </c>
      <c r="G213" s="1" t="s">
        <v>14</v>
      </c>
      <c r="H213" s="1" t="s">
        <v>833</v>
      </c>
      <c r="I213" s="1">
        <v>112415.63159039999</v>
      </c>
      <c r="J213" s="1" t="s">
        <v>834</v>
      </c>
    </row>
    <row r="214" spans="1:10" x14ac:dyDescent="0.25">
      <c r="A214" s="1" t="s">
        <v>835</v>
      </c>
      <c r="B214" s="2">
        <v>389143681</v>
      </c>
      <c r="C214" s="2" t="s">
        <v>72</v>
      </c>
      <c r="D214" s="4">
        <v>34844.25</v>
      </c>
      <c r="E214" s="1" t="s">
        <v>12</v>
      </c>
      <c r="F214" s="1" t="s">
        <v>34</v>
      </c>
      <c r="G214" s="1" t="s">
        <v>14</v>
      </c>
      <c r="H214" s="1" t="s">
        <v>836</v>
      </c>
      <c r="I214" s="1">
        <v>251708.17785984001</v>
      </c>
      <c r="J214" s="1" t="s">
        <v>837</v>
      </c>
    </row>
    <row r="215" spans="1:10" x14ac:dyDescent="0.25">
      <c r="A215" s="1" t="s">
        <v>838</v>
      </c>
      <c r="B215" s="2">
        <v>230054148</v>
      </c>
      <c r="C215" s="2" t="s">
        <v>322</v>
      </c>
      <c r="D215" s="4">
        <v>26443.5</v>
      </c>
      <c r="E215" s="1" t="s">
        <v>12</v>
      </c>
      <c r="F215" s="1" t="s">
        <v>487</v>
      </c>
      <c r="G215" s="1" t="s">
        <v>14</v>
      </c>
      <c r="H215" s="1" t="s">
        <v>839</v>
      </c>
      <c r="I215" s="1">
        <v>22997.3772288</v>
      </c>
      <c r="J215" s="1" t="s">
        <v>840</v>
      </c>
    </row>
    <row r="216" spans="1:10" x14ac:dyDescent="0.25">
      <c r="A216" s="1" t="s">
        <v>841</v>
      </c>
      <c r="B216" s="2">
        <v>641677481</v>
      </c>
      <c r="C216" s="2" t="s">
        <v>221</v>
      </c>
      <c r="D216" s="4">
        <v>33748.5</v>
      </c>
      <c r="E216" s="1" t="s">
        <v>12</v>
      </c>
      <c r="F216" s="1" t="s">
        <v>610</v>
      </c>
      <c r="G216" s="1" t="s">
        <v>14</v>
      </c>
      <c r="H216" s="1" t="s">
        <v>842</v>
      </c>
      <c r="I216" s="1">
        <v>33853.557000000001</v>
      </c>
      <c r="J216" s="1" t="s">
        <v>843</v>
      </c>
    </row>
    <row r="217" spans="1:10" x14ac:dyDescent="0.25">
      <c r="A217" s="1" t="s">
        <v>844</v>
      </c>
      <c r="B217" s="2">
        <v>332182225</v>
      </c>
      <c r="C217" s="2" t="s">
        <v>403</v>
      </c>
      <c r="D217" s="4">
        <v>31922.25</v>
      </c>
      <c r="E217" s="1" t="s">
        <v>12</v>
      </c>
      <c r="F217" s="1" t="s">
        <v>487</v>
      </c>
      <c r="G217" s="1" t="s">
        <v>14</v>
      </c>
      <c r="H217" s="1" t="s">
        <v>845</v>
      </c>
      <c r="I217" s="1">
        <v>749319.61275107996</v>
      </c>
      <c r="J217" s="1" t="s">
        <v>846</v>
      </c>
    </row>
    <row r="218" spans="1:10" x14ac:dyDescent="0.25">
      <c r="A218" s="1" t="s">
        <v>847</v>
      </c>
      <c r="B218" s="2">
        <v>95833293</v>
      </c>
      <c r="C218" s="2" t="s">
        <v>119</v>
      </c>
      <c r="D218" s="4">
        <v>24982.5</v>
      </c>
      <c r="E218" s="1" t="s">
        <v>12</v>
      </c>
      <c r="F218" s="1" t="s">
        <v>848</v>
      </c>
      <c r="G218" s="1" t="s">
        <v>14</v>
      </c>
      <c r="H218" s="1" t="s">
        <v>849</v>
      </c>
      <c r="I218" s="1">
        <v>115570.70316288</v>
      </c>
      <c r="J218" s="1" t="s">
        <v>850</v>
      </c>
    </row>
    <row r="219" spans="1:10" x14ac:dyDescent="0.25">
      <c r="A219" s="1" t="s">
        <v>851</v>
      </c>
      <c r="B219" s="2">
        <v>22535792</v>
      </c>
      <c r="C219" s="2" t="s">
        <v>124</v>
      </c>
      <c r="D219" s="4">
        <v>14025</v>
      </c>
      <c r="E219" s="1" t="s">
        <v>12</v>
      </c>
      <c r="F219" s="1" t="s">
        <v>852</v>
      </c>
      <c r="G219" s="1" t="s">
        <v>14</v>
      </c>
      <c r="H219" s="1" t="s">
        <v>853</v>
      </c>
      <c r="I219" s="1">
        <v>129873.95793152</v>
      </c>
      <c r="J219" s="1" t="s">
        <v>854</v>
      </c>
    </row>
    <row r="220" spans="1:10" x14ac:dyDescent="0.25">
      <c r="A220" s="1" t="s">
        <v>855</v>
      </c>
      <c r="B220" s="2">
        <v>826302558</v>
      </c>
      <c r="C220" s="2" t="s">
        <v>52</v>
      </c>
      <c r="D220" s="4">
        <v>20234.25</v>
      </c>
      <c r="E220" s="1" t="s">
        <v>12</v>
      </c>
      <c r="F220" s="1" t="s">
        <v>438</v>
      </c>
      <c r="G220" s="1" t="s">
        <v>14</v>
      </c>
      <c r="H220" s="1" t="s">
        <v>856</v>
      </c>
      <c r="I220" s="1">
        <v>360750.74656823999</v>
      </c>
      <c r="J220" s="1" t="s">
        <v>857</v>
      </c>
    </row>
    <row r="221" spans="1:10" x14ac:dyDescent="0.25">
      <c r="A221" s="1" t="s">
        <v>858</v>
      </c>
      <c r="B221" s="2">
        <v>858485094</v>
      </c>
      <c r="C221" s="2" t="s">
        <v>698</v>
      </c>
      <c r="D221" s="4">
        <v>18408</v>
      </c>
      <c r="E221" s="1" t="s">
        <v>12</v>
      </c>
      <c r="F221" s="1" t="s">
        <v>125</v>
      </c>
      <c r="G221" s="1" t="s">
        <v>14</v>
      </c>
      <c r="H221" s="1" t="s">
        <v>859</v>
      </c>
      <c r="I221" s="1">
        <v>277968.92397300003</v>
      </c>
      <c r="J221" s="1" t="s">
        <v>860</v>
      </c>
    </row>
    <row r="222" spans="1:10" x14ac:dyDescent="0.25">
      <c r="A222" s="1" t="s">
        <v>861</v>
      </c>
      <c r="B222" s="2">
        <v>610088704</v>
      </c>
      <c r="C222" s="2" t="s">
        <v>862</v>
      </c>
      <c r="D222" s="4">
        <v>24617.25</v>
      </c>
      <c r="E222" s="1" t="s">
        <v>12</v>
      </c>
      <c r="F222" s="1" t="s">
        <v>269</v>
      </c>
      <c r="G222" s="1" t="s">
        <v>14</v>
      </c>
      <c r="H222" s="1" t="s">
        <v>863</v>
      </c>
      <c r="I222" s="1">
        <v>271976.12937792001</v>
      </c>
      <c r="J222" s="1" t="s">
        <v>864</v>
      </c>
    </row>
    <row r="223" spans="1:10" x14ac:dyDescent="0.25">
      <c r="A223" s="1" t="s">
        <v>865</v>
      </c>
      <c r="B223" s="2">
        <v>276566478</v>
      </c>
      <c r="C223" s="2" t="s">
        <v>357</v>
      </c>
      <c r="D223" s="4">
        <v>35209.5</v>
      </c>
      <c r="E223" s="1" t="s">
        <v>12</v>
      </c>
      <c r="F223" s="1" t="s">
        <v>610</v>
      </c>
      <c r="G223" s="1" t="s">
        <v>14</v>
      </c>
      <c r="H223" s="1" t="s">
        <v>866</v>
      </c>
      <c r="I223" s="1">
        <v>589817.83961436001</v>
      </c>
      <c r="J223" s="1" t="s">
        <v>867</v>
      </c>
    </row>
    <row r="224" spans="1:10" x14ac:dyDescent="0.25">
      <c r="A224" s="1" t="s">
        <v>868</v>
      </c>
      <c r="B224" s="2">
        <v>91234414</v>
      </c>
      <c r="C224" s="2" t="s">
        <v>869</v>
      </c>
      <c r="D224" s="4">
        <v>17312.25</v>
      </c>
      <c r="E224" s="1" t="s">
        <v>12</v>
      </c>
      <c r="F224" s="1" t="s">
        <v>870</v>
      </c>
      <c r="G224" s="1" t="s">
        <v>14</v>
      </c>
      <c r="H224" s="1" t="s">
        <v>871</v>
      </c>
      <c r="I224" s="1">
        <v>50689.752573600003</v>
      </c>
      <c r="J224" s="1" t="s">
        <v>872</v>
      </c>
    </row>
    <row r="225" spans="1:10" x14ac:dyDescent="0.25">
      <c r="A225" s="1" t="s">
        <v>873</v>
      </c>
      <c r="B225" s="2">
        <v>379943259</v>
      </c>
      <c r="C225" s="2" t="s">
        <v>403</v>
      </c>
      <c r="D225" s="4">
        <v>31922.25</v>
      </c>
      <c r="E225" s="1" t="s">
        <v>12</v>
      </c>
      <c r="F225" s="1" t="s">
        <v>874</v>
      </c>
      <c r="G225" s="1" t="s">
        <v>14</v>
      </c>
      <c r="H225" s="1" t="s">
        <v>875</v>
      </c>
      <c r="I225" s="1">
        <v>46854.344132999999</v>
      </c>
      <c r="J225" s="1" t="s">
        <v>876</v>
      </c>
    </row>
    <row r="226" spans="1:10" x14ac:dyDescent="0.25">
      <c r="A226" s="1" t="s">
        <v>877</v>
      </c>
      <c r="B226" s="2">
        <v>689682218</v>
      </c>
      <c r="C226" s="2" t="s">
        <v>309</v>
      </c>
      <c r="D226" s="4">
        <v>27904.5</v>
      </c>
      <c r="E226" s="1" t="s">
        <v>12</v>
      </c>
      <c r="F226" s="1" t="s">
        <v>344</v>
      </c>
      <c r="G226" s="1" t="s">
        <v>14</v>
      </c>
      <c r="H226" s="1" t="s">
        <v>878</v>
      </c>
      <c r="I226" s="1">
        <v>229959.175644</v>
      </c>
      <c r="J226" s="1" t="s">
        <v>879</v>
      </c>
    </row>
    <row r="227" spans="1:10" x14ac:dyDescent="0.25">
      <c r="A227" s="1" t="s">
        <v>880</v>
      </c>
      <c r="B227" s="2">
        <v>901216031</v>
      </c>
      <c r="C227" s="2" t="s">
        <v>452</v>
      </c>
      <c r="D227" s="4">
        <v>26078.25</v>
      </c>
      <c r="E227" s="1" t="s">
        <v>12</v>
      </c>
      <c r="F227" s="1" t="s">
        <v>881</v>
      </c>
      <c r="G227" s="1" t="s">
        <v>14</v>
      </c>
      <c r="H227" s="1" t="s">
        <v>882</v>
      </c>
      <c r="I227" s="1">
        <v>269335.38471840002</v>
      </c>
      <c r="J227" s="1" t="s">
        <v>883</v>
      </c>
    </row>
    <row r="228" spans="1:10" x14ac:dyDescent="0.25">
      <c r="A228" s="1" t="s">
        <v>884</v>
      </c>
      <c r="B228" s="2">
        <v>501536033</v>
      </c>
      <c r="C228" s="2" t="s">
        <v>335</v>
      </c>
      <c r="D228" s="4">
        <v>19869</v>
      </c>
      <c r="E228" s="1" t="s">
        <v>12</v>
      </c>
      <c r="F228" s="1" t="s">
        <v>885</v>
      </c>
      <c r="G228" s="1" t="s">
        <v>14</v>
      </c>
      <c r="H228" s="1" t="s">
        <v>886</v>
      </c>
      <c r="I228" s="1">
        <v>229988.32422072001</v>
      </c>
      <c r="J228" s="1" t="s">
        <v>887</v>
      </c>
    </row>
    <row r="229" spans="1:10" x14ac:dyDescent="0.25">
      <c r="A229" s="1" t="s">
        <v>888</v>
      </c>
      <c r="B229" s="2">
        <v>733906808</v>
      </c>
      <c r="C229" s="2" t="s">
        <v>889</v>
      </c>
      <c r="D229" s="4">
        <v>30096</v>
      </c>
      <c r="E229" s="1" t="s">
        <v>12</v>
      </c>
      <c r="F229" s="1" t="s">
        <v>366</v>
      </c>
      <c r="G229" s="1" t="s">
        <v>14</v>
      </c>
      <c r="H229" s="1" t="s">
        <v>890</v>
      </c>
      <c r="I229" s="1">
        <v>353723.69789567997</v>
      </c>
      <c r="J229" s="1" t="s">
        <v>891</v>
      </c>
    </row>
    <row r="230" spans="1:10" x14ac:dyDescent="0.25">
      <c r="A230" s="1" t="s">
        <v>892</v>
      </c>
      <c r="B230" s="2">
        <v>525673689</v>
      </c>
      <c r="C230" s="2" t="s">
        <v>250</v>
      </c>
      <c r="D230" s="4">
        <v>18042.75</v>
      </c>
      <c r="E230" s="1" t="s">
        <v>12</v>
      </c>
      <c r="F230" s="1" t="s">
        <v>893</v>
      </c>
      <c r="G230" s="1" t="s">
        <v>14</v>
      </c>
      <c r="H230" s="1" t="s">
        <v>894</v>
      </c>
      <c r="I230" s="1">
        <v>235234.17034571999</v>
      </c>
      <c r="J230" s="1" t="s">
        <v>895</v>
      </c>
    </row>
    <row r="231" spans="1:10" x14ac:dyDescent="0.25">
      <c r="A231" s="1" t="s">
        <v>896</v>
      </c>
      <c r="B231" s="2">
        <v>652691099</v>
      </c>
      <c r="C231" s="2" t="s">
        <v>273</v>
      </c>
      <c r="D231" s="4">
        <v>20964.75</v>
      </c>
      <c r="E231" s="1" t="s">
        <v>12</v>
      </c>
      <c r="F231" s="1" t="s">
        <v>246</v>
      </c>
      <c r="G231" s="1" t="s">
        <v>14</v>
      </c>
      <c r="H231" s="1" t="s">
        <v>897</v>
      </c>
      <c r="I231" s="1">
        <v>176562.00287232001</v>
      </c>
      <c r="J231" s="1" t="s">
        <v>898</v>
      </c>
    </row>
    <row r="232" spans="1:10" x14ac:dyDescent="0.25">
      <c r="A232" s="1" t="s">
        <v>899</v>
      </c>
      <c r="B232" s="2">
        <v>666311180</v>
      </c>
      <c r="C232" s="2" t="s">
        <v>114</v>
      </c>
      <c r="D232" s="4">
        <v>20599.5</v>
      </c>
      <c r="E232" s="1" t="s">
        <v>12</v>
      </c>
      <c r="F232" s="1" t="s">
        <v>73</v>
      </c>
      <c r="G232" s="1" t="s">
        <v>14</v>
      </c>
      <c r="H232" s="1" t="s">
        <v>900</v>
      </c>
      <c r="I232" s="1">
        <v>604636.83705600002</v>
      </c>
      <c r="J232" s="1" t="s">
        <v>901</v>
      </c>
    </row>
    <row r="233" spans="1:10" x14ac:dyDescent="0.25">
      <c r="A233" s="1" t="s">
        <v>902</v>
      </c>
      <c r="B233" s="2">
        <v>214763067</v>
      </c>
      <c r="C233" s="2" t="s">
        <v>568</v>
      </c>
      <c r="D233" s="4">
        <v>25713</v>
      </c>
      <c r="E233" s="1" t="s">
        <v>12</v>
      </c>
      <c r="F233" s="1" t="s">
        <v>172</v>
      </c>
      <c r="G233" s="1" t="s">
        <v>14</v>
      </c>
      <c r="H233" s="1" t="s">
        <v>903</v>
      </c>
      <c r="I233" s="1">
        <v>0</v>
      </c>
      <c r="J233" s="1" t="s">
        <v>904</v>
      </c>
    </row>
    <row r="234" spans="1:10" x14ac:dyDescent="0.25">
      <c r="A234" s="1" t="s">
        <v>905</v>
      </c>
      <c r="B234" s="2">
        <v>182328587</v>
      </c>
      <c r="C234" s="2" t="s">
        <v>217</v>
      </c>
      <c r="D234" s="4">
        <v>38496.75</v>
      </c>
      <c r="E234" s="1" t="s">
        <v>12</v>
      </c>
      <c r="F234" s="1" t="s">
        <v>381</v>
      </c>
      <c r="G234" s="1" t="s">
        <v>14</v>
      </c>
      <c r="H234" s="1" t="s">
        <v>906</v>
      </c>
      <c r="I234" s="1">
        <v>228098.55218748</v>
      </c>
      <c r="J234" s="1" t="s">
        <v>907</v>
      </c>
    </row>
    <row r="235" spans="1:10" x14ac:dyDescent="0.25">
      <c r="A235" s="1" t="s">
        <v>908</v>
      </c>
      <c r="B235" s="2">
        <v>192418406</v>
      </c>
      <c r="C235" s="2" t="s">
        <v>203</v>
      </c>
      <c r="D235" s="4">
        <v>27539.25</v>
      </c>
      <c r="E235" s="1" t="s">
        <v>12</v>
      </c>
      <c r="F235" s="1" t="s">
        <v>909</v>
      </c>
      <c r="G235" s="1" t="s">
        <v>14</v>
      </c>
      <c r="H235" s="1" t="s">
        <v>910</v>
      </c>
      <c r="I235" s="1">
        <v>542655.47536200006</v>
      </c>
      <c r="J235" s="1" t="s">
        <v>911</v>
      </c>
    </row>
    <row r="236" spans="1:10" x14ac:dyDescent="0.25">
      <c r="A236" s="1" t="s">
        <v>912</v>
      </c>
      <c r="B236" s="2">
        <v>843491173</v>
      </c>
      <c r="C236" s="2" t="s">
        <v>143</v>
      </c>
      <c r="D236" s="4">
        <v>34479</v>
      </c>
      <c r="E236" s="1" t="s">
        <v>12</v>
      </c>
      <c r="F236" s="1" t="s">
        <v>68</v>
      </c>
      <c r="G236" s="1" t="s">
        <v>14</v>
      </c>
      <c r="H236" s="1" t="s">
        <v>913</v>
      </c>
      <c r="I236" s="1">
        <v>128291.3514504</v>
      </c>
      <c r="J236" s="1" t="s">
        <v>914</v>
      </c>
    </row>
    <row r="237" spans="1:10" x14ac:dyDescent="0.25">
      <c r="A237" s="1" t="s">
        <v>915</v>
      </c>
      <c r="B237" s="2">
        <v>361894531</v>
      </c>
      <c r="C237" s="2" t="s">
        <v>889</v>
      </c>
      <c r="D237" s="4">
        <v>30096</v>
      </c>
      <c r="E237" s="1" t="s">
        <v>12</v>
      </c>
      <c r="F237" s="1" t="s">
        <v>120</v>
      </c>
      <c r="G237" s="1" t="s">
        <v>14</v>
      </c>
      <c r="H237" s="1" t="s">
        <v>916</v>
      </c>
      <c r="I237" s="1">
        <v>183112.09643999999</v>
      </c>
      <c r="J237" s="1" t="s">
        <v>917</v>
      </c>
    </row>
    <row r="238" spans="1:10" x14ac:dyDescent="0.25">
      <c r="A238" s="1" t="s">
        <v>918</v>
      </c>
      <c r="B238" s="2">
        <v>439747446</v>
      </c>
      <c r="C238" s="2" t="s">
        <v>57</v>
      </c>
      <c r="D238" s="4">
        <v>34113.75</v>
      </c>
      <c r="E238" s="1" t="s">
        <v>12</v>
      </c>
      <c r="F238" s="1" t="s">
        <v>286</v>
      </c>
      <c r="G238" s="1" t="s">
        <v>14</v>
      </c>
      <c r="H238" s="1" t="s">
        <v>919</v>
      </c>
      <c r="I238" s="1">
        <v>108447.5698176</v>
      </c>
      <c r="J238" s="1" t="s">
        <v>920</v>
      </c>
    </row>
    <row r="239" spans="1:10" x14ac:dyDescent="0.25">
      <c r="A239" s="1" t="s">
        <v>921</v>
      </c>
      <c r="B239" s="2">
        <v>408750461</v>
      </c>
      <c r="C239" s="2" t="s">
        <v>240</v>
      </c>
      <c r="D239" s="4">
        <v>22060.5</v>
      </c>
      <c r="E239" s="1" t="s">
        <v>12</v>
      </c>
      <c r="F239" s="1" t="s">
        <v>163</v>
      </c>
      <c r="G239" s="1" t="s">
        <v>14</v>
      </c>
      <c r="H239" s="1" t="s">
        <v>922</v>
      </c>
      <c r="I239" s="1">
        <v>380882.48524800001</v>
      </c>
      <c r="J239" s="1" t="s">
        <v>923</v>
      </c>
    </row>
    <row r="240" spans="1:10" x14ac:dyDescent="0.25">
      <c r="A240" s="1" t="s">
        <v>924</v>
      </c>
      <c r="B240" s="2">
        <v>160327357</v>
      </c>
      <c r="C240" s="2" t="s">
        <v>180</v>
      </c>
      <c r="D240" s="4">
        <v>35940</v>
      </c>
      <c r="E240" s="1" t="s">
        <v>12</v>
      </c>
      <c r="F240" s="1" t="s">
        <v>340</v>
      </c>
      <c r="G240" s="1" t="s">
        <v>14</v>
      </c>
      <c r="H240" s="1" t="s">
        <v>925</v>
      </c>
      <c r="I240" s="1">
        <v>174471.51143688001</v>
      </c>
      <c r="J240" s="1" t="s">
        <v>926</v>
      </c>
    </row>
    <row r="241" spans="1:10" x14ac:dyDescent="0.25">
      <c r="A241" s="1" t="s">
        <v>927</v>
      </c>
      <c r="B241" s="2">
        <v>511307260</v>
      </c>
      <c r="C241" s="2" t="s">
        <v>250</v>
      </c>
      <c r="D241" s="4">
        <v>18042.75</v>
      </c>
      <c r="E241" s="1" t="s">
        <v>12</v>
      </c>
      <c r="F241" s="1" t="s">
        <v>199</v>
      </c>
      <c r="G241" s="1" t="s">
        <v>14</v>
      </c>
      <c r="H241" s="1" t="s">
        <v>928</v>
      </c>
      <c r="I241" s="1">
        <v>269621.77218948002</v>
      </c>
      <c r="J241" s="1" t="s">
        <v>929</v>
      </c>
    </row>
    <row r="242" spans="1:10" x14ac:dyDescent="0.25">
      <c r="A242" s="1" t="s">
        <v>930</v>
      </c>
      <c r="B242" s="2">
        <v>19187512</v>
      </c>
      <c r="C242" s="2" t="s">
        <v>281</v>
      </c>
      <c r="D242" s="4">
        <v>21695.25</v>
      </c>
      <c r="E242" s="1" t="s">
        <v>12</v>
      </c>
      <c r="F242" s="1" t="s">
        <v>327</v>
      </c>
      <c r="G242" s="1" t="s">
        <v>14</v>
      </c>
      <c r="H242" s="1" t="s">
        <v>931</v>
      </c>
      <c r="I242" s="1">
        <v>396819.53831520001</v>
      </c>
      <c r="J242" s="1" t="s">
        <v>932</v>
      </c>
    </row>
    <row r="243" spans="1:10" x14ac:dyDescent="0.25">
      <c r="A243" s="1" t="s">
        <v>933</v>
      </c>
      <c r="B243" s="2">
        <v>803923948</v>
      </c>
      <c r="C243" s="2" t="s">
        <v>134</v>
      </c>
      <c r="D243" s="4">
        <v>37401</v>
      </c>
      <c r="E243" s="1" t="s">
        <v>12</v>
      </c>
      <c r="F243" s="1" t="s">
        <v>610</v>
      </c>
      <c r="G243" s="1" t="s">
        <v>14</v>
      </c>
      <c r="H243" s="1" t="s">
        <v>934</v>
      </c>
      <c r="I243" s="1">
        <v>357648.76804608002</v>
      </c>
      <c r="J243" s="1" t="s">
        <v>935</v>
      </c>
    </row>
    <row r="244" spans="1:10" x14ac:dyDescent="0.25">
      <c r="A244" s="1" t="s">
        <v>936</v>
      </c>
      <c r="B244" s="2">
        <v>188972987</v>
      </c>
      <c r="C244" s="2" t="s">
        <v>357</v>
      </c>
      <c r="D244" s="4">
        <v>35209.5</v>
      </c>
      <c r="E244" s="1" t="s">
        <v>12</v>
      </c>
      <c r="F244" s="1" t="s">
        <v>274</v>
      </c>
      <c r="G244" s="1" t="s">
        <v>14</v>
      </c>
      <c r="H244" s="1" t="s">
        <v>937</v>
      </c>
      <c r="I244" s="1">
        <v>496393.01228159998</v>
      </c>
      <c r="J244" s="1" t="s">
        <v>938</v>
      </c>
    </row>
    <row r="245" spans="1:10" x14ac:dyDescent="0.25">
      <c r="A245" s="1" t="s">
        <v>939</v>
      </c>
      <c r="B245" s="2">
        <v>542438679</v>
      </c>
      <c r="C245" s="2" t="s">
        <v>77</v>
      </c>
      <c r="D245" s="4">
        <v>23521.5</v>
      </c>
      <c r="E245" s="1" t="s">
        <v>12</v>
      </c>
      <c r="F245" s="1" t="s">
        <v>940</v>
      </c>
      <c r="G245" s="1" t="s">
        <v>14</v>
      </c>
      <c r="H245" s="1" t="s">
        <v>941</v>
      </c>
      <c r="I245" s="1">
        <v>19766.941029000001</v>
      </c>
      <c r="J245" s="1" t="s">
        <v>942</v>
      </c>
    </row>
    <row r="246" spans="1:10" x14ac:dyDescent="0.25">
      <c r="A246" s="1" t="s">
        <v>943</v>
      </c>
      <c r="B246" s="2">
        <v>594432656</v>
      </c>
      <c r="C246" s="2" t="s">
        <v>606</v>
      </c>
      <c r="D246" s="4">
        <v>23886.75</v>
      </c>
      <c r="E246" s="1" t="s">
        <v>12</v>
      </c>
      <c r="F246" s="1" t="s">
        <v>246</v>
      </c>
      <c r="G246" s="1" t="s">
        <v>14</v>
      </c>
      <c r="H246" s="1" t="s">
        <v>944</v>
      </c>
      <c r="I246" s="1">
        <v>15399.309203520001</v>
      </c>
      <c r="J246" s="1" t="s">
        <v>945</v>
      </c>
    </row>
    <row r="247" spans="1:10" x14ac:dyDescent="0.25">
      <c r="A247" s="1" t="s">
        <v>946</v>
      </c>
      <c r="B247" s="2">
        <v>618150017</v>
      </c>
      <c r="C247" s="2" t="s">
        <v>268</v>
      </c>
      <c r="D247" s="4">
        <v>17677.5</v>
      </c>
      <c r="E247" s="1" t="s">
        <v>12</v>
      </c>
      <c r="F247" s="1" t="s">
        <v>947</v>
      </c>
      <c r="G247" s="1" t="s">
        <v>14</v>
      </c>
      <c r="H247" s="1" t="s">
        <v>948</v>
      </c>
      <c r="I247" s="1">
        <v>251878.16364983999</v>
      </c>
      <c r="J247" s="1" t="s">
        <v>949</v>
      </c>
    </row>
    <row r="248" spans="1:10" x14ac:dyDescent="0.25">
      <c r="A248" s="1" t="s">
        <v>950</v>
      </c>
      <c r="B248" s="2">
        <v>836052605</v>
      </c>
      <c r="C248" s="2" t="s">
        <v>194</v>
      </c>
      <c r="D248" s="4">
        <v>30826.5</v>
      </c>
      <c r="E248" s="1" t="s">
        <v>12</v>
      </c>
      <c r="F248" s="1" t="s">
        <v>951</v>
      </c>
      <c r="G248" s="1" t="s">
        <v>14</v>
      </c>
      <c r="H248" s="1" t="s">
        <v>952</v>
      </c>
      <c r="I248" s="1">
        <v>653669.47913903999</v>
      </c>
      <c r="J248" s="1" t="s">
        <v>953</v>
      </c>
    </row>
    <row r="249" spans="1:10" x14ac:dyDescent="0.25">
      <c r="A249" s="1" t="s">
        <v>954</v>
      </c>
      <c r="B249" s="2">
        <v>453799879</v>
      </c>
      <c r="C249" s="2" t="s">
        <v>124</v>
      </c>
      <c r="D249" s="4">
        <v>14025</v>
      </c>
      <c r="E249" s="1" t="s">
        <v>12</v>
      </c>
      <c r="F249" s="1" t="s">
        <v>955</v>
      </c>
      <c r="G249" s="1" t="s">
        <v>14</v>
      </c>
      <c r="H249" s="1" t="s">
        <v>956</v>
      </c>
      <c r="I249" s="1">
        <v>438456.24725760001</v>
      </c>
      <c r="J249" s="1" t="s">
        <v>957</v>
      </c>
    </row>
    <row r="250" spans="1:10" x14ac:dyDescent="0.25">
      <c r="A250" s="1" t="s">
        <v>958</v>
      </c>
      <c r="B250" s="2">
        <v>748986889</v>
      </c>
      <c r="C250" s="2" t="s">
        <v>348</v>
      </c>
      <c r="D250" s="4">
        <v>28635</v>
      </c>
      <c r="E250" s="1" t="s">
        <v>12</v>
      </c>
      <c r="F250" s="1" t="s">
        <v>222</v>
      </c>
      <c r="G250" s="1" t="s">
        <v>14</v>
      </c>
      <c r="H250" s="1" t="s">
        <v>959</v>
      </c>
      <c r="I250" s="1">
        <v>217090.514046</v>
      </c>
      <c r="J250" s="1" t="s">
        <v>960</v>
      </c>
    </row>
    <row r="251" spans="1:10" x14ac:dyDescent="0.25">
      <c r="A251" s="1" t="s">
        <v>961</v>
      </c>
      <c r="B251" s="2">
        <v>81816055</v>
      </c>
      <c r="C251" s="2" t="s">
        <v>470</v>
      </c>
      <c r="D251" s="4">
        <v>14755.5</v>
      </c>
      <c r="E251" s="1" t="s">
        <v>12</v>
      </c>
      <c r="F251" s="1" t="s">
        <v>340</v>
      </c>
      <c r="G251" s="1" t="s">
        <v>14</v>
      </c>
      <c r="H251" s="1" t="s">
        <v>962</v>
      </c>
      <c r="I251" s="1">
        <v>276007.12782719999</v>
      </c>
      <c r="J251" s="1" t="s">
        <v>963</v>
      </c>
    </row>
    <row r="252" spans="1:10" x14ac:dyDescent="0.25">
      <c r="A252" s="1" t="s">
        <v>964</v>
      </c>
      <c r="B252" s="2">
        <v>877065362</v>
      </c>
      <c r="C252" s="2" t="s">
        <v>189</v>
      </c>
      <c r="D252" s="4">
        <v>22425.75</v>
      </c>
      <c r="E252" s="1" t="s">
        <v>12</v>
      </c>
      <c r="F252" s="1" t="s">
        <v>965</v>
      </c>
      <c r="G252" s="1" t="s">
        <v>14</v>
      </c>
      <c r="H252" s="1" t="s">
        <v>966</v>
      </c>
      <c r="I252" s="1">
        <v>71372.346788159994</v>
      </c>
      <c r="J252" s="1" t="s">
        <v>967</v>
      </c>
    </row>
    <row r="253" spans="1:10" x14ac:dyDescent="0.25">
      <c r="A253" s="1" t="s">
        <v>968</v>
      </c>
      <c r="B253" s="2">
        <v>380865340</v>
      </c>
      <c r="C253" s="2" t="s">
        <v>226</v>
      </c>
      <c r="D253" s="4">
        <v>31557</v>
      </c>
      <c r="E253" s="1" t="s">
        <v>12</v>
      </c>
      <c r="F253" s="1" t="s">
        <v>426</v>
      </c>
      <c r="G253" s="1" t="s">
        <v>14</v>
      </c>
      <c r="H253" s="1" t="s">
        <v>969</v>
      </c>
      <c r="I253" s="1">
        <v>292471.89726719999</v>
      </c>
      <c r="J253" s="1" t="s">
        <v>970</v>
      </c>
    </row>
    <row r="254" spans="1:10" x14ac:dyDescent="0.25">
      <c r="A254" s="1" t="s">
        <v>971</v>
      </c>
      <c r="B254" s="2">
        <v>732081027</v>
      </c>
      <c r="C254" s="2" t="s">
        <v>33</v>
      </c>
      <c r="D254" s="4">
        <v>13659.75</v>
      </c>
      <c r="E254" s="1" t="s">
        <v>12</v>
      </c>
      <c r="F254" s="1" t="s">
        <v>825</v>
      </c>
      <c r="G254" s="1" t="s">
        <v>14</v>
      </c>
      <c r="H254" s="1" t="s">
        <v>972</v>
      </c>
      <c r="I254" s="1">
        <v>767802.24660384003</v>
      </c>
      <c r="J254" s="1" t="s">
        <v>973</v>
      </c>
    </row>
    <row r="255" spans="1:10" x14ac:dyDescent="0.25">
      <c r="A255" s="1" t="s">
        <v>974</v>
      </c>
      <c r="B255" s="2">
        <v>775922234</v>
      </c>
      <c r="C255" s="2" t="s">
        <v>245</v>
      </c>
      <c r="D255" s="4">
        <v>19503.75</v>
      </c>
      <c r="E255" s="1" t="s">
        <v>12</v>
      </c>
      <c r="F255" s="1" t="s">
        <v>63</v>
      </c>
      <c r="G255" s="1" t="s">
        <v>14</v>
      </c>
      <c r="H255" s="1" t="s">
        <v>975</v>
      </c>
      <c r="I255" s="1">
        <v>243373.43201600001</v>
      </c>
      <c r="J255" s="1" t="s">
        <v>976</v>
      </c>
    </row>
    <row r="256" spans="1:10" x14ac:dyDescent="0.25">
      <c r="A256" s="1" t="s">
        <v>977</v>
      </c>
      <c r="B256" s="2">
        <v>319451547</v>
      </c>
      <c r="C256" s="2" t="s">
        <v>434</v>
      </c>
      <c r="D256" s="4">
        <v>28269.75</v>
      </c>
      <c r="E256" s="1" t="s">
        <v>12</v>
      </c>
      <c r="F256" s="1" t="s">
        <v>978</v>
      </c>
      <c r="G256" s="1" t="s">
        <v>14</v>
      </c>
      <c r="H256" s="1" t="s">
        <v>979</v>
      </c>
      <c r="I256" s="1">
        <v>117898.6296768</v>
      </c>
      <c r="J256" s="1" t="s">
        <v>980</v>
      </c>
    </row>
    <row r="257" spans="1:10" x14ac:dyDescent="0.25">
      <c r="A257" s="1" t="s">
        <v>981</v>
      </c>
      <c r="B257" s="2">
        <v>904665173</v>
      </c>
      <c r="C257" s="2" t="s">
        <v>143</v>
      </c>
      <c r="D257" s="4">
        <v>34479</v>
      </c>
      <c r="E257" s="1" t="s">
        <v>12</v>
      </c>
      <c r="F257" s="1" t="s">
        <v>125</v>
      </c>
      <c r="G257" s="1" t="s">
        <v>14</v>
      </c>
      <c r="H257" s="1" t="s">
        <v>982</v>
      </c>
      <c r="I257" s="1">
        <v>272317.05304128001</v>
      </c>
      <c r="J257" s="1" t="s">
        <v>983</v>
      </c>
    </row>
    <row r="258" spans="1:10" x14ac:dyDescent="0.25">
      <c r="A258" s="1" t="s">
        <v>984</v>
      </c>
      <c r="B258" s="2">
        <v>420919990</v>
      </c>
      <c r="C258" s="2" t="s">
        <v>309</v>
      </c>
      <c r="D258" s="4">
        <v>27904.5</v>
      </c>
      <c r="E258" s="1" t="s">
        <v>12</v>
      </c>
      <c r="F258" s="1" t="s">
        <v>985</v>
      </c>
      <c r="G258" s="1" t="s">
        <v>14</v>
      </c>
      <c r="H258" s="1" t="s">
        <v>986</v>
      </c>
      <c r="I258" s="1">
        <v>127049.24031071999</v>
      </c>
      <c r="J258" s="1" t="s">
        <v>987</v>
      </c>
    </row>
    <row r="259" spans="1:10" x14ac:dyDescent="0.25">
      <c r="A259" s="1" t="s">
        <v>988</v>
      </c>
      <c r="B259" s="2">
        <v>3623213</v>
      </c>
      <c r="C259" s="2" t="s">
        <v>194</v>
      </c>
      <c r="D259" s="4">
        <v>30826.5</v>
      </c>
      <c r="E259" s="1" t="s">
        <v>12</v>
      </c>
      <c r="F259" s="1" t="s">
        <v>989</v>
      </c>
      <c r="G259" s="1" t="s">
        <v>14</v>
      </c>
      <c r="H259" s="1" t="s">
        <v>990</v>
      </c>
      <c r="I259" s="1">
        <v>63554.168160000001</v>
      </c>
      <c r="J259" s="1" t="s">
        <v>991</v>
      </c>
    </row>
    <row r="260" spans="1:10" x14ac:dyDescent="0.25">
      <c r="A260" s="1" t="s">
        <v>992</v>
      </c>
      <c r="B260" s="2">
        <v>13936702</v>
      </c>
      <c r="C260" s="2" t="s">
        <v>357</v>
      </c>
      <c r="D260" s="4">
        <v>35209.5</v>
      </c>
      <c r="E260" s="1" t="s">
        <v>12</v>
      </c>
      <c r="F260" s="1" t="s">
        <v>993</v>
      </c>
      <c r="G260" s="1" t="s">
        <v>14</v>
      </c>
      <c r="H260" s="1" t="s">
        <v>994</v>
      </c>
      <c r="I260" s="1">
        <v>378680.73542207998</v>
      </c>
      <c r="J260" s="1" t="s">
        <v>995</v>
      </c>
    </row>
    <row r="261" spans="1:10" x14ac:dyDescent="0.25">
      <c r="A261" s="1" t="s">
        <v>996</v>
      </c>
      <c r="B261" s="2">
        <v>190152480</v>
      </c>
      <c r="C261" s="2" t="s">
        <v>518</v>
      </c>
      <c r="D261" s="4">
        <v>35574.75</v>
      </c>
      <c r="E261" s="1" t="s">
        <v>12</v>
      </c>
      <c r="F261" s="1" t="s">
        <v>610</v>
      </c>
      <c r="G261" s="1" t="s">
        <v>14</v>
      </c>
      <c r="H261" s="1" t="s">
        <v>997</v>
      </c>
      <c r="I261" s="1">
        <v>96707.334405240006</v>
      </c>
      <c r="J261" s="1" t="s">
        <v>998</v>
      </c>
    </row>
    <row r="262" spans="1:10" x14ac:dyDescent="0.25">
      <c r="A262" s="1" t="s">
        <v>999</v>
      </c>
      <c r="B262" s="2">
        <v>767521408</v>
      </c>
      <c r="C262" s="2" t="s">
        <v>556</v>
      </c>
      <c r="D262" s="4">
        <v>27174</v>
      </c>
      <c r="E262" s="1" t="s">
        <v>12</v>
      </c>
      <c r="F262" s="1" t="s">
        <v>1000</v>
      </c>
      <c r="G262" s="1" t="s">
        <v>14</v>
      </c>
      <c r="H262" s="1" t="s">
        <v>1001</v>
      </c>
      <c r="I262" s="1">
        <v>33423.001920000002</v>
      </c>
      <c r="J262" s="1" t="s">
        <v>1002</v>
      </c>
    </row>
    <row r="263" spans="1:10" x14ac:dyDescent="0.25">
      <c r="A263" s="1" t="s">
        <v>1003</v>
      </c>
      <c r="B263" s="2">
        <v>685292999</v>
      </c>
      <c r="C263" s="2" t="s">
        <v>698</v>
      </c>
      <c r="D263" s="4">
        <v>18408</v>
      </c>
      <c r="E263" s="1" t="s">
        <v>12</v>
      </c>
      <c r="F263" s="1" t="s">
        <v>1004</v>
      </c>
      <c r="G263" s="1" t="s">
        <v>14</v>
      </c>
      <c r="H263" s="1" t="s">
        <v>1005</v>
      </c>
      <c r="I263" s="1">
        <v>191583.26553500001</v>
      </c>
      <c r="J263" s="1" t="s">
        <v>1006</v>
      </c>
    </row>
    <row r="264" spans="1:10" x14ac:dyDescent="0.25">
      <c r="A264" s="1" t="s">
        <v>1007</v>
      </c>
      <c r="B264" s="2">
        <v>547781025</v>
      </c>
      <c r="C264" s="2" t="s">
        <v>43</v>
      </c>
      <c r="D264" s="4">
        <v>36670.5</v>
      </c>
      <c r="E264" s="1" t="s">
        <v>12</v>
      </c>
      <c r="F264" s="1" t="s">
        <v>422</v>
      </c>
      <c r="G264" s="1" t="s">
        <v>14</v>
      </c>
      <c r="H264" s="1" t="s">
        <v>1008</v>
      </c>
      <c r="I264" s="1">
        <v>293291.2061604</v>
      </c>
      <c r="J264" s="1" t="s">
        <v>1009</v>
      </c>
    </row>
    <row r="265" spans="1:10" x14ac:dyDescent="0.25">
      <c r="A265" s="1" t="s">
        <v>334</v>
      </c>
      <c r="B265" s="2">
        <v>433389088</v>
      </c>
      <c r="C265" s="2" t="s">
        <v>661</v>
      </c>
      <c r="D265" s="4">
        <v>16216.5</v>
      </c>
      <c r="E265" s="1" t="s">
        <v>12</v>
      </c>
      <c r="F265" s="1" t="s">
        <v>463</v>
      </c>
      <c r="G265" s="1" t="s">
        <v>14</v>
      </c>
      <c r="H265" s="1" t="s">
        <v>1010</v>
      </c>
      <c r="I265" s="1">
        <v>456290.78375826002</v>
      </c>
      <c r="J265" s="1" t="s">
        <v>1011</v>
      </c>
    </row>
    <row r="266" spans="1:10" x14ac:dyDescent="0.25">
      <c r="A266" s="1" t="s">
        <v>1012</v>
      </c>
      <c r="B266" s="2">
        <v>475323517</v>
      </c>
      <c r="C266" s="2" t="s">
        <v>180</v>
      </c>
      <c r="D266" s="4">
        <v>35940</v>
      </c>
      <c r="E266" s="1" t="s">
        <v>12</v>
      </c>
      <c r="F266" s="1" t="s">
        <v>699</v>
      </c>
      <c r="G266" s="1" t="s">
        <v>14</v>
      </c>
      <c r="H266" s="1" t="s">
        <v>1013</v>
      </c>
      <c r="I266" s="1">
        <v>31449.434849280002</v>
      </c>
      <c r="J266" s="1" t="s">
        <v>1014</v>
      </c>
    </row>
    <row r="267" spans="1:10" x14ac:dyDescent="0.25">
      <c r="A267" s="1" t="s">
        <v>1015</v>
      </c>
      <c r="B267" s="2">
        <v>454950381</v>
      </c>
      <c r="C267" s="2" t="s">
        <v>87</v>
      </c>
      <c r="D267" s="4">
        <v>16581.75</v>
      </c>
      <c r="E267" s="1" t="s">
        <v>12</v>
      </c>
      <c r="F267" s="1" t="s">
        <v>1016</v>
      </c>
      <c r="G267" s="1" t="s">
        <v>14</v>
      </c>
      <c r="H267" s="1" t="s">
        <v>1017</v>
      </c>
      <c r="I267" s="1">
        <v>396175.17209087999</v>
      </c>
      <c r="J267" s="1" t="s">
        <v>1018</v>
      </c>
    </row>
    <row r="268" spans="1:10" x14ac:dyDescent="0.25">
      <c r="A268" s="1" t="s">
        <v>1019</v>
      </c>
      <c r="B268" s="2">
        <v>484947100</v>
      </c>
      <c r="C268" s="2" t="s">
        <v>67</v>
      </c>
      <c r="D268" s="4">
        <v>23156.25</v>
      </c>
      <c r="E268" s="1" t="s">
        <v>12</v>
      </c>
      <c r="F268" s="1" t="s">
        <v>139</v>
      </c>
      <c r="G268" s="1" t="s">
        <v>14</v>
      </c>
      <c r="H268" s="1" t="s">
        <v>1020</v>
      </c>
      <c r="I268" s="1">
        <v>79680.821126399998</v>
      </c>
      <c r="J268" s="1" t="s">
        <v>1021</v>
      </c>
    </row>
    <row r="269" spans="1:10" x14ac:dyDescent="0.25">
      <c r="A269" s="1" t="s">
        <v>1022</v>
      </c>
      <c r="B269" s="2">
        <v>292250743</v>
      </c>
      <c r="C269" s="2" t="s">
        <v>380</v>
      </c>
      <c r="D269" s="4">
        <v>14390.25</v>
      </c>
      <c r="E269" s="1" t="s">
        <v>12</v>
      </c>
      <c r="F269" s="1" t="s">
        <v>408</v>
      </c>
      <c r="G269" s="1" t="s">
        <v>14</v>
      </c>
      <c r="H269" s="1" t="s">
        <v>1023</v>
      </c>
      <c r="I269" s="1">
        <v>466170.348</v>
      </c>
      <c r="J269" s="1" t="s">
        <v>1024</v>
      </c>
    </row>
    <row r="270" spans="1:10" x14ac:dyDescent="0.25">
      <c r="A270" s="1" t="s">
        <v>1025</v>
      </c>
      <c r="B270" s="2">
        <v>854796709</v>
      </c>
      <c r="C270" s="2" t="s">
        <v>281</v>
      </c>
      <c r="D270" s="4">
        <v>21695.25</v>
      </c>
      <c r="E270" s="1" t="s">
        <v>12</v>
      </c>
      <c r="F270" s="1" t="s">
        <v>561</v>
      </c>
      <c r="G270" s="1" t="s">
        <v>14</v>
      </c>
      <c r="H270" s="1" t="s">
        <v>1026</v>
      </c>
      <c r="I270" s="1">
        <v>118266.2172648</v>
      </c>
      <c r="J270" s="1" t="s">
        <v>1027</v>
      </c>
    </row>
    <row r="271" spans="1:10" x14ac:dyDescent="0.25">
      <c r="A271" s="1" t="s">
        <v>1028</v>
      </c>
      <c r="B271" s="2">
        <v>445167434</v>
      </c>
      <c r="C271" s="2" t="s">
        <v>134</v>
      </c>
      <c r="D271" s="4">
        <v>37401</v>
      </c>
      <c r="E271" s="1" t="s">
        <v>12</v>
      </c>
      <c r="F271" s="1" t="s">
        <v>909</v>
      </c>
      <c r="G271" s="1" t="s">
        <v>14</v>
      </c>
      <c r="H271" s="1" t="s">
        <v>1029</v>
      </c>
      <c r="I271" s="1">
        <v>65017.487620799999</v>
      </c>
      <c r="J271" s="1" t="s">
        <v>1030</v>
      </c>
    </row>
    <row r="272" spans="1:10" x14ac:dyDescent="0.25">
      <c r="A272" s="1" t="s">
        <v>1031</v>
      </c>
      <c r="B272" s="2">
        <v>959542022</v>
      </c>
      <c r="C272" s="2" t="s">
        <v>889</v>
      </c>
      <c r="D272" s="4">
        <v>30096</v>
      </c>
      <c r="E272" s="1" t="s">
        <v>12</v>
      </c>
      <c r="F272" s="1" t="s">
        <v>314</v>
      </c>
      <c r="G272" s="1" t="s">
        <v>14</v>
      </c>
      <c r="H272" s="1" t="s">
        <v>1032</v>
      </c>
      <c r="I272" s="1">
        <v>281428.12697832001</v>
      </c>
      <c r="J272" s="1" t="s">
        <v>1033</v>
      </c>
    </row>
    <row r="273" spans="1:10" x14ac:dyDescent="0.25">
      <c r="A273" s="1" t="s">
        <v>1034</v>
      </c>
      <c r="B273" s="2">
        <v>866698786</v>
      </c>
      <c r="C273" s="2" t="s">
        <v>255</v>
      </c>
      <c r="D273" s="4">
        <v>25347.75</v>
      </c>
      <c r="E273" s="1" t="s">
        <v>12</v>
      </c>
      <c r="F273" s="1" t="s">
        <v>155</v>
      </c>
      <c r="G273" s="1" t="s">
        <v>14</v>
      </c>
      <c r="H273" s="1" t="s">
        <v>1035</v>
      </c>
      <c r="I273" s="1">
        <v>287037.11277359998</v>
      </c>
      <c r="J273" s="1" t="s">
        <v>1036</v>
      </c>
    </row>
    <row r="274" spans="1:10" x14ac:dyDescent="0.25">
      <c r="A274" s="1" t="s">
        <v>1037</v>
      </c>
      <c r="B274" s="2">
        <v>948591027</v>
      </c>
      <c r="C274" s="2" t="s">
        <v>434</v>
      </c>
      <c r="D274" s="4">
        <v>28269.75</v>
      </c>
      <c r="E274" s="1" t="s">
        <v>12</v>
      </c>
      <c r="F274" s="1" t="s">
        <v>491</v>
      </c>
      <c r="G274" s="1" t="s">
        <v>14</v>
      </c>
      <c r="H274" s="1" t="s">
        <v>1038</v>
      </c>
      <c r="I274" s="1">
        <v>107605.35448920001</v>
      </c>
      <c r="J274" s="1" t="s">
        <v>1039</v>
      </c>
    </row>
    <row r="275" spans="1:10" x14ac:dyDescent="0.25">
      <c r="A275" s="1" t="s">
        <v>1040</v>
      </c>
      <c r="B275" s="2">
        <v>929048698</v>
      </c>
      <c r="C275" s="2" t="s">
        <v>389</v>
      </c>
      <c r="D275" s="4">
        <v>29365.5</v>
      </c>
      <c r="E275" s="1" t="s">
        <v>12</v>
      </c>
      <c r="F275" s="1" t="s">
        <v>814</v>
      </c>
      <c r="G275" s="1" t="s">
        <v>14</v>
      </c>
      <c r="H275" s="1" t="s">
        <v>1041</v>
      </c>
      <c r="I275" s="1">
        <v>46306.063339200002</v>
      </c>
      <c r="J275" s="1" t="s">
        <v>1042</v>
      </c>
    </row>
    <row r="276" spans="1:10" x14ac:dyDescent="0.25">
      <c r="A276" s="1" t="s">
        <v>1043</v>
      </c>
      <c r="B276" s="2">
        <v>942234925</v>
      </c>
      <c r="C276" s="2" t="s">
        <v>57</v>
      </c>
      <c r="D276" s="4">
        <v>34113.75</v>
      </c>
      <c r="E276" s="1" t="s">
        <v>12</v>
      </c>
      <c r="F276" s="1" t="s">
        <v>286</v>
      </c>
      <c r="G276" s="1" t="s">
        <v>14</v>
      </c>
      <c r="H276" s="1" t="s">
        <v>1044</v>
      </c>
      <c r="I276" s="1">
        <v>80109.145512000003</v>
      </c>
      <c r="J276" s="1" t="s">
        <v>1045</v>
      </c>
    </row>
    <row r="277" spans="1:10" x14ac:dyDescent="0.25">
      <c r="A277" s="1" t="s">
        <v>1046</v>
      </c>
      <c r="B277" s="2">
        <v>254151592</v>
      </c>
      <c r="C277" s="2" t="s">
        <v>661</v>
      </c>
      <c r="D277" s="4">
        <v>16216.5</v>
      </c>
      <c r="E277" s="1" t="s">
        <v>12</v>
      </c>
      <c r="F277" s="1" t="s">
        <v>1047</v>
      </c>
      <c r="G277" s="1" t="s">
        <v>14</v>
      </c>
      <c r="H277" s="1" t="s">
        <v>1048</v>
      </c>
      <c r="I277" s="1">
        <v>62526.729060880003</v>
      </c>
      <c r="J277" s="1" t="s">
        <v>1049</v>
      </c>
    </row>
    <row r="278" spans="1:10" x14ac:dyDescent="0.25">
      <c r="A278" s="1" t="s">
        <v>1050</v>
      </c>
      <c r="B278" s="2">
        <v>684470860</v>
      </c>
      <c r="C278" s="2" t="s">
        <v>11</v>
      </c>
      <c r="D278" s="4">
        <v>36305.25</v>
      </c>
      <c r="E278" s="1" t="s">
        <v>12</v>
      </c>
      <c r="F278" s="1" t="s">
        <v>475</v>
      </c>
      <c r="G278" s="1" t="s">
        <v>14</v>
      </c>
      <c r="H278" s="1" t="s">
        <v>1051</v>
      </c>
      <c r="I278" s="1">
        <v>54616.363730639998</v>
      </c>
      <c r="J278" s="1" t="s">
        <v>1052</v>
      </c>
    </row>
    <row r="279" spans="1:10" x14ac:dyDescent="0.25">
      <c r="A279" s="1" t="s">
        <v>1053</v>
      </c>
      <c r="B279" s="2">
        <v>611669116</v>
      </c>
      <c r="C279" s="2" t="s">
        <v>573</v>
      </c>
      <c r="D279" s="4">
        <v>26808.75</v>
      </c>
      <c r="E279" s="1" t="s">
        <v>12</v>
      </c>
      <c r="F279" s="1" t="s">
        <v>1054</v>
      </c>
      <c r="G279" s="1" t="s">
        <v>14</v>
      </c>
      <c r="H279" s="1" t="s">
        <v>1055</v>
      </c>
      <c r="I279" s="1">
        <v>848030.44641119998</v>
      </c>
      <c r="J279" s="1" t="s">
        <v>1056</v>
      </c>
    </row>
    <row r="280" spans="1:10" x14ac:dyDescent="0.25">
      <c r="A280" s="1" t="s">
        <v>1057</v>
      </c>
      <c r="B280" s="2">
        <v>110491505</v>
      </c>
      <c r="C280" s="2" t="s">
        <v>869</v>
      </c>
      <c r="D280" s="4">
        <v>17312.25</v>
      </c>
      <c r="E280" s="1" t="s">
        <v>12</v>
      </c>
      <c r="F280" s="1" t="s">
        <v>213</v>
      </c>
      <c r="G280" s="1" t="s">
        <v>14</v>
      </c>
      <c r="H280" s="1" t="s">
        <v>1058</v>
      </c>
      <c r="I280" s="1">
        <v>121294.341</v>
      </c>
      <c r="J280" s="1" t="s">
        <v>1059</v>
      </c>
    </row>
    <row r="281" spans="1:10" x14ac:dyDescent="0.25">
      <c r="A281" s="1" t="s">
        <v>1060</v>
      </c>
      <c r="B281" s="2">
        <v>529114349</v>
      </c>
      <c r="C281" s="2" t="s">
        <v>606</v>
      </c>
      <c r="D281" s="4">
        <v>23886.75</v>
      </c>
      <c r="E281" s="1" t="s">
        <v>12</v>
      </c>
      <c r="F281" s="1" t="s">
        <v>549</v>
      </c>
      <c r="G281" s="1" t="s">
        <v>14</v>
      </c>
      <c r="H281" s="1" t="s">
        <v>1061</v>
      </c>
      <c r="I281" s="1">
        <v>10945.774057799999</v>
      </c>
      <c r="J281" s="1" t="s">
        <v>1062</v>
      </c>
    </row>
    <row r="282" spans="1:10" x14ac:dyDescent="0.25">
      <c r="A282" s="1" t="s">
        <v>1063</v>
      </c>
      <c r="B282" s="2">
        <v>606523970</v>
      </c>
      <c r="C282" s="2" t="s">
        <v>357</v>
      </c>
      <c r="D282" s="4">
        <v>35209.5</v>
      </c>
      <c r="E282" s="1" t="s">
        <v>12</v>
      </c>
      <c r="F282" s="1" t="s">
        <v>794</v>
      </c>
      <c r="G282" s="1" t="s">
        <v>14</v>
      </c>
      <c r="H282" s="1" t="s">
        <v>1064</v>
      </c>
      <c r="I282" s="1">
        <v>79662.178079999998</v>
      </c>
      <c r="J282" s="1" t="s">
        <v>1065</v>
      </c>
    </row>
    <row r="283" spans="1:10" x14ac:dyDescent="0.25">
      <c r="A283" s="1" t="s">
        <v>1066</v>
      </c>
      <c r="B283" s="2">
        <v>300286413</v>
      </c>
      <c r="C283" s="2" t="s">
        <v>18</v>
      </c>
      <c r="D283" s="4">
        <v>33018</v>
      </c>
      <c r="E283" s="1" t="s">
        <v>12</v>
      </c>
      <c r="F283" s="1" t="s">
        <v>208</v>
      </c>
      <c r="G283" s="1" t="s">
        <v>14</v>
      </c>
      <c r="H283" s="1" t="s">
        <v>1067</v>
      </c>
      <c r="I283" s="1">
        <v>246037.2154625</v>
      </c>
      <c r="J283" s="1" t="s">
        <v>1068</v>
      </c>
    </row>
    <row r="284" spans="1:10" x14ac:dyDescent="0.25">
      <c r="A284" s="1" t="s">
        <v>1069</v>
      </c>
      <c r="B284" s="2">
        <v>420833481</v>
      </c>
      <c r="C284" s="2" t="s">
        <v>573</v>
      </c>
      <c r="D284" s="4">
        <v>26808.75</v>
      </c>
      <c r="E284" s="1" t="s">
        <v>12</v>
      </c>
      <c r="F284" s="1" t="s">
        <v>286</v>
      </c>
      <c r="G284" s="1" t="s">
        <v>14</v>
      </c>
      <c r="H284" s="1" t="s">
        <v>1070</v>
      </c>
      <c r="I284" s="1">
        <v>436215.00476400001</v>
      </c>
      <c r="J284" s="1" t="s">
        <v>1071</v>
      </c>
    </row>
    <row r="285" spans="1:10" x14ac:dyDescent="0.25">
      <c r="A285" s="1" t="s">
        <v>1072</v>
      </c>
      <c r="B285" s="2">
        <v>533542112</v>
      </c>
      <c r="C285" s="2" t="s">
        <v>518</v>
      </c>
      <c r="D285" s="4">
        <v>35574.75</v>
      </c>
      <c r="E285" s="1" t="s">
        <v>12</v>
      </c>
      <c r="F285" s="1" t="s">
        <v>385</v>
      </c>
      <c r="G285" s="1" t="s">
        <v>14</v>
      </c>
      <c r="H285" s="1" t="s">
        <v>1073</v>
      </c>
      <c r="I285" s="1">
        <v>343060.98175440001</v>
      </c>
      <c r="J285" s="1" t="s">
        <v>1074</v>
      </c>
    </row>
    <row r="286" spans="1:10" x14ac:dyDescent="0.25">
      <c r="A286" s="1" t="s">
        <v>1075</v>
      </c>
      <c r="B286" s="2">
        <v>711900223</v>
      </c>
      <c r="C286" s="2" t="s">
        <v>255</v>
      </c>
      <c r="D286" s="4">
        <v>25347.75</v>
      </c>
      <c r="E286" s="1" t="s">
        <v>12</v>
      </c>
      <c r="F286" s="1" t="s">
        <v>1076</v>
      </c>
      <c r="G286" s="1" t="s">
        <v>14</v>
      </c>
      <c r="H286" s="1" t="s">
        <v>1077</v>
      </c>
      <c r="I286" s="1">
        <v>114264.91802880001</v>
      </c>
      <c r="J286" s="1" t="s">
        <v>1078</v>
      </c>
    </row>
    <row r="287" spans="1:10" x14ac:dyDescent="0.25">
      <c r="A287" s="1" t="s">
        <v>1079</v>
      </c>
      <c r="B287" s="2">
        <v>201813131</v>
      </c>
      <c r="C287" s="2" t="s">
        <v>154</v>
      </c>
      <c r="D287" s="4">
        <v>29730.75</v>
      </c>
      <c r="E287" s="1" t="s">
        <v>12</v>
      </c>
      <c r="F287" s="1" t="s">
        <v>591</v>
      </c>
      <c r="G287" s="1" t="s">
        <v>14</v>
      </c>
      <c r="H287" s="1" t="s">
        <v>1080</v>
      </c>
      <c r="I287" s="1">
        <v>267197.53499999997</v>
      </c>
      <c r="J287" s="1" t="s">
        <v>1081</v>
      </c>
    </row>
    <row r="288" spans="1:10" x14ac:dyDescent="0.25">
      <c r="A288" s="1" t="s">
        <v>1082</v>
      </c>
      <c r="B288" s="2">
        <v>553069848</v>
      </c>
      <c r="C288" s="2" t="s">
        <v>143</v>
      </c>
      <c r="D288" s="4">
        <v>34479</v>
      </c>
      <c r="E288" s="1" t="s">
        <v>12</v>
      </c>
      <c r="F288" s="1" t="s">
        <v>1083</v>
      </c>
      <c r="G288" s="1" t="s">
        <v>14</v>
      </c>
      <c r="H288" s="1" t="s">
        <v>1084</v>
      </c>
      <c r="I288" s="1">
        <v>17332.734326400001</v>
      </c>
      <c r="J288" s="1" t="s">
        <v>1085</v>
      </c>
    </row>
    <row r="289" spans="1:10" x14ac:dyDescent="0.25">
      <c r="A289" s="1" t="s">
        <v>1086</v>
      </c>
      <c r="B289" s="2">
        <v>48471431</v>
      </c>
      <c r="C289" s="2" t="s">
        <v>348</v>
      </c>
      <c r="D289" s="4">
        <v>28635</v>
      </c>
      <c r="E289" s="1" t="s">
        <v>12</v>
      </c>
      <c r="F289" s="1" t="s">
        <v>993</v>
      </c>
      <c r="G289" s="1" t="s">
        <v>14</v>
      </c>
      <c r="H289" s="1" t="s">
        <v>1087</v>
      </c>
      <c r="I289" s="1">
        <v>73669.131944099994</v>
      </c>
      <c r="J289" s="1" t="s">
        <v>1088</v>
      </c>
    </row>
    <row r="290" spans="1:10" x14ac:dyDescent="0.25">
      <c r="A290" s="1" t="s">
        <v>1089</v>
      </c>
      <c r="B290" s="2">
        <v>292303183</v>
      </c>
      <c r="C290" s="2" t="s">
        <v>124</v>
      </c>
      <c r="D290" s="4">
        <v>14025</v>
      </c>
      <c r="E290" s="1" t="s">
        <v>12</v>
      </c>
      <c r="F290" s="1" t="s">
        <v>1090</v>
      </c>
      <c r="G290" s="1" t="s">
        <v>14</v>
      </c>
      <c r="H290" s="1" t="s">
        <v>1091</v>
      </c>
      <c r="I290" s="1">
        <v>133514.34039299999</v>
      </c>
      <c r="J290" s="1" t="s">
        <v>1092</v>
      </c>
    </row>
    <row r="291" spans="1:10" x14ac:dyDescent="0.25">
      <c r="A291" s="1" t="s">
        <v>1093</v>
      </c>
      <c r="B291" s="2">
        <v>424993985</v>
      </c>
      <c r="C291" s="2" t="s">
        <v>573</v>
      </c>
      <c r="D291" s="4">
        <v>26808.75</v>
      </c>
      <c r="E291" s="1" t="s">
        <v>1094</v>
      </c>
      <c r="F291" s="1" t="s">
        <v>286</v>
      </c>
      <c r="G291" s="1" t="s">
        <v>14</v>
      </c>
      <c r="H291" s="1" t="s">
        <v>1095</v>
      </c>
      <c r="I291" s="1">
        <v>453725.61847415997</v>
      </c>
      <c r="J291" s="1" t="s">
        <v>1096</v>
      </c>
    </row>
    <row r="292" spans="1:10" x14ac:dyDescent="0.25">
      <c r="A292" s="1" t="s">
        <v>1097</v>
      </c>
      <c r="B292" s="2">
        <v>328206610</v>
      </c>
      <c r="C292" s="2" t="s">
        <v>322</v>
      </c>
      <c r="D292" s="4">
        <v>26443.5</v>
      </c>
      <c r="E292" s="1" t="s">
        <v>1094</v>
      </c>
      <c r="F292" s="1" t="s">
        <v>366</v>
      </c>
      <c r="G292" s="1" t="s">
        <v>14</v>
      </c>
      <c r="H292" s="1" t="s">
        <v>1098</v>
      </c>
      <c r="I292" s="1">
        <v>39493.3226688</v>
      </c>
      <c r="J292" s="1" t="s">
        <v>1099</v>
      </c>
    </row>
    <row r="293" spans="1:10" x14ac:dyDescent="0.25">
      <c r="A293" s="1" t="s">
        <v>1100</v>
      </c>
      <c r="B293" s="2">
        <v>381842320</v>
      </c>
      <c r="C293" s="2" t="s">
        <v>72</v>
      </c>
      <c r="D293" s="4">
        <v>34844.25</v>
      </c>
      <c r="E293" s="1" t="s">
        <v>1094</v>
      </c>
      <c r="F293" s="1" t="s">
        <v>256</v>
      </c>
      <c r="G293" s="1" t="s">
        <v>14</v>
      </c>
      <c r="H293" s="1" t="s">
        <v>1101</v>
      </c>
      <c r="I293" s="1">
        <v>143633.3838632</v>
      </c>
      <c r="J293" s="1" t="s">
        <v>1102</v>
      </c>
    </row>
    <row r="294" spans="1:10" x14ac:dyDescent="0.25">
      <c r="A294" s="1" t="s">
        <v>1103</v>
      </c>
      <c r="B294" s="2">
        <v>194085026</v>
      </c>
      <c r="C294" s="2" t="s">
        <v>194</v>
      </c>
      <c r="D294" s="4">
        <v>30826.5</v>
      </c>
      <c r="E294" s="1" t="s">
        <v>1094</v>
      </c>
      <c r="F294" s="1" t="s">
        <v>34</v>
      </c>
      <c r="G294" s="1" t="s">
        <v>14</v>
      </c>
      <c r="H294" s="1" t="s">
        <v>1104</v>
      </c>
      <c r="I294" s="1">
        <v>243895.755072</v>
      </c>
      <c r="J294" s="1" t="s">
        <v>1105</v>
      </c>
    </row>
    <row r="295" spans="1:10" x14ac:dyDescent="0.25">
      <c r="A295" s="1" t="s">
        <v>1106</v>
      </c>
      <c r="B295" s="2">
        <v>581636322</v>
      </c>
      <c r="C295" s="2" t="s">
        <v>180</v>
      </c>
      <c r="D295" s="4">
        <v>35940</v>
      </c>
      <c r="E295" s="1" t="s">
        <v>1094</v>
      </c>
      <c r="F295" s="1" t="s">
        <v>750</v>
      </c>
      <c r="G295" s="1" t="s">
        <v>14</v>
      </c>
      <c r="H295" s="1" t="s">
        <v>1107</v>
      </c>
      <c r="I295" s="1">
        <v>403537.55913449998</v>
      </c>
      <c r="J295" s="1" t="s">
        <v>1108</v>
      </c>
    </row>
    <row r="296" spans="1:10" x14ac:dyDescent="0.25">
      <c r="A296" s="1" t="s">
        <v>1109</v>
      </c>
      <c r="B296" s="2">
        <v>242987893</v>
      </c>
      <c r="C296" s="2" t="s">
        <v>273</v>
      </c>
      <c r="D296" s="4">
        <v>20964.75</v>
      </c>
      <c r="E296" s="1" t="s">
        <v>1094</v>
      </c>
      <c r="F296" s="1" t="s">
        <v>523</v>
      </c>
      <c r="G296" s="1" t="s">
        <v>14</v>
      </c>
      <c r="H296" s="1" t="s">
        <v>1110</v>
      </c>
      <c r="I296" s="1">
        <v>152667.38044800001</v>
      </c>
      <c r="J296" s="1" t="s">
        <v>1111</v>
      </c>
    </row>
    <row r="297" spans="1:10" x14ac:dyDescent="0.25">
      <c r="A297" s="1" t="s">
        <v>1112</v>
      </c>
      <c r="B297" s="2">
        <v>534752819</v>
      </c>
      <c r="C297" s="2" t="s">
        <v>862</v>
      </c>
      <c r="D297" s="4">
        <v>24617.25</v>
      </c>
      <c r="E297" s="1" t="s">
        <v>1094</v>
      </c>
      <c r="F297" s="1" t="s">
        <v>274</v>
      </c>
      <c r="G297" s="1" t="s">
        <v>14</v>
      </c>
      <c r="H297" s="1" t="s">
        <v>1113</v>
      </c>
      <c r="I297" s="1">
        <v>1025407.977552</v>
      </c>
      <c r="J297" s="1" t="s">
        <v>1114</v>
      </c>
    </row>
    <row r="298" spans="1:10" x14ac:dyDescent="0.25">
      <c r="A298" s="1" t="s">
        <v>1115</v>
      </c>
      <c r="B298" s="2">
        <v>135610632</v>
      </c>
      <c r="C298" s="2" t="s">
        <v>281</v>
      </c>
      <c r="D298" s="4">
        <v>21695.25</v>
      </c>
      <c r="E298" s="1" t="s">
        <v>1094</v>
      </c>
      <c r="F298" s="1" t="s">
        <v>825</v>
      </c>
      <c r="G298" s="1" t="s">
        <v>14</v>
      </c>
      <c r="H298" s="1" t="s">
        <v>1116</v>
      </c>
      <c r="I298" s="1">
        <v>38050.407780000001</v>
      </c>
      <c r="J298" s="1" t="s">
        <v>1117</v>
      </c>
    </row>
    <row r="299" spans="1:10" x14ac:dyDescent="0.25">
      <c r="A299" s="1" t="s">
        <v>1118</v>
      </c>
      <c r="B299" s="2">
        <v>961950727</v>
      </c>
      <c r="C299" s="2" t="s">
        <v>255</v>
      </c>
      <c r="D299" s="4">
        <v>25347.75</v>
      </c>
      <c r="E299" s="1" t="s">
        <v>1094</v>
      </c>
      <c r="F299" s="1" t="s">
        <v>1004</v>
      </c>
      <c r="G299" s="1" t="s">
        <v>14</v>
      </c>
      <c r="H299" s="1" t="s">
        <v>1119</v>
      </c>
      <c r="I299" s="1">
        <v>306295.15556639998</v>
      </c>
      <c r="J299" s="1" t="s">
        <v>1120</v>
      </c>
    </row>
    <row r="300" spans="1:10" x14ac:dyDescent="0.25">
      <c r="A300" s="1" t="s">
        <v>1121</v>
      </c>
      <c r="B300" s="2">
        <v>219530629</v>
      </c>
      <c r="C300" s="2" t="s">
        <v>162</v>
      </c>
      <c r="D300" s="4">
        <v>15851.25</v>
      </c>
      <c r="E300" s="1" t="s">
        <v>1094</v>
      </c>
      <c r="F300" s="1" t="s">
        <v>256</v>
      </c>
      <c r="G300" s="1" t="s">
        <v>14</v>
      </c>
      <c r="H300" s="1" t="s">
        <v>1122</v>
      </c>
      <c r="I300" s="1">
        <v>352361.6488125</v>
      </c>
      <c r="J300" s="1" t="s">
        <v>1123</v>
      </c>
    </row>
    <row r="301" spans="1:10" x14ac:dyDescent="0.25">
      <c r="A301" s="1" t="s">
        <v>1124</v>
      </c>
      <c r="B301" s="2">
        <v>534393886</v>
      </c>
      <c r="C301" s="2" t="s">
        <v>162</v>
      </c>
      <c r="D301" s="4">
        <v>15851.25</v>
      </c>
      <c r="E301" s="1" t="s">
        <v>1094</v>
      </c>
      <c r="F301" s="1" t="s">
        <v>475</v>
      </c>
      <c r="G301" s="1" t="s">
        <v>14</v>
      </c>
      <c r="H301" s="1" t="s">
        <v>1125</v>
      </c>
      <c r="I301" s="1">
        <v>169233.47136</v>
      </c>
      <c r="J301" s="1" t="s">
        <v>1126</v>
      </c>
    </row>
    <row r="302" spans="1:10" x14ac:dyDescent="0.25">
      <c r="A302" s="1" t="s">
        <v>1127</v>
      </c>
      <c r="B302" s="2">
        <v>843963225</v>
      </c>
      <c r="C302" s="2" t="s">
        <v>194</v>
      </c>
      <c r="D302" s="4">
        <v>30826.5</v>
      </c>
      <c r="E302" s="1" t="s">
        <v>1094</v>
      </c>
      <c r="F302" s="1" t="s">
        <v>1054</v>
      </c>
      <c r="G302" s="1" t="s">
        <v>14</v>
      </c>
      <c r="H302" s="1" t="s">
        <v>1128</v>
      </c>
      <c r="I302" s="1">
        <v>352445.31831599999</v>
      </c>
      <c r="J302" s="1" t="s">
        <v>1129</v>
      </c>
    </row>
    <row r="303" spans="1:10" x14ac:dyDescent="0.25">
      <c r="A303" s="1" t="s">
        <v>1130</v>
      </c>
      <c r="B303" s="2">
        <v>914643280</v>
      </c>
      <c r="C303" s="2" t="s">
        <v>189</v>
      </c>
      <c r="D303" s="4">
        <v>22425.75</v>
      </c>
      <c r="E303" s="1" t="s">
        <v>1094</v>
      </c>
      <c r="F303" s="1" t="s">
        <v>340</v>
      </c>
      <c r="G303" s="1" t="s">
        <v>14</v>
      </c>
      <c r="H303" s="1" t="s">
        <v>1131</v>
      </c>
      <c r="I303" s="1">
        <v>617937.22791360004</v>
      </c>
      <c r="J303" s="1" t="s">
        <v>1132</v>
      </c>
    </row>
    <row r="304" spans="1:10" x14ac:dyDescent="0.25">
      <c r="A304" s="1" t="s">
        <v>1133</v>
      </c>
      <c r="B304" s="2">
        <v>699815678</v>
      </c>
      <c r="C304" s="2" t="s">
        <v>240</v>
      </c>
      <c r="D304" s="4">
        <v>22060.5</v>
      </c>
      <c r="E304" s="1" t="s">
        <v>1094</v>
      </c>
      <c r="F304" s="1" t="s">
        <v>181</v>
      </c>
      <c r="G304" s="1" t="s">
        <v>14</v>
      </c>
      <c r="H304" s="1" t="s">
        <v>1134</v>
      </c>
      <c r="I304" s="1">
        <v>402862.16134943999</v>
      </c>
      <c r="J304" s="1" t="s">
        <v>1135</v>
      </c>
    </row>
    <row r="305" spans="1:10" x14ac:dyDescent="0.25">
      <c r="A305" s="1" t="s">
        <v>1136</v>
      </c>
      <c r="B305" s="2">
        <v>513420727</v>
      </c>
      <c r="C305" s="2" t="s">
        <v>82</v>
      </c>
      <c r="D305" s="4">
        <v>16947</v>
      </c>
      <c r="E305" s="1" t="s">
        <v>1094</v>
      </c>
      <c r="F305" s="1" t="s">
        <v>870</v>
      </c>
      <c r="G305" s="1" t="s">
        <v>14</v>
      </c>
      <c r="H305" s="1" t="s">
        <v>1137</v>
      </c>
      <c r="I305" s="1">
        <v>27278.323930440001</v>
      </c>
      <c r="J305" s="1" t="s">
        <v>1138</v>
      </c>
    </row>
    <row r="306" spans="1:10" x14ac:dyDescent="0.25">
      <c r="A306" s="1" t="s">
        <v>1139</v>
      </c>
      <c r="B306" s="2">
        <v>384256484</v>
      </c>
      <c r="C306" s="2" t="s">
        <v>573</v>
      </c>
      <c r="D306" s="4">
        <v>26808.75</v>
      </c>
      <c r="E306" s="1" t="s">
        <v>1094</v>
      </c>
      <c r="F306" s="1" t="s">
        <v>63</v>
      </c>
      <c r="G306" s="1" t="s">
        <v>14</v>
      </c>
      <c r="H306" s="1" t="s">
        <v>1140</v>
      </c>
      <c r="I306" s="1">
        <v>252617.40745920001</v>
      </c>
      <c r="J306" s="1" t="s">
        <v>1141</v>
      </c>
    </row>
    <row r="307" spans="1:10" x14ac:dyDescent="0.25">
      <c r="A307" s="1" t="s">
        <v>1142</v>
      </c>
      <c r="B307" s="2">
        <v>466642390</v>
      </c>
      <c r="C307" s="2" t="s">
        <v>154</v>
      </c>
      <c r="D307" s="4">
        <v>29730.75</v>
      </c>
      <c r="E307" s="1" t="s">
        <v>1094</v>
      </c>
      <c r="F307" s="1" t="s">
        <v>139</v>
      </c>
      <c r="G307" s="1" t="s">
        <v>14</v>
      </c>
      <c r="H307" s="1" t="s">
        <v>1143</v>
      </c>
      <c r="I307" s="1">
        <v>343470.45227040001</v>
      </c>
      <c r="J307" s="1" t="s">
        <v>1144</v>
      </c>
    </row>
    <row r="308" spans="1:10" x14ac:dyDescent="0.25">
      <c r="A308" s="1" t="s">
        <v>1145</v>
      </c>
      <c r="B308" s="2">
        <v>844409210</v>
      </c>
      <c r="C308" s="2" t="s">
        <v>240</v>
      </c>
      <c r="D308" s="4">
        <v>22060.5</v>
      </c>
      <c r="E308" s="1" t="s">
        <v>1094</v>
      </c>
      <c r="F308" s="1" t="s">
        <v>1146</v>
      </c>
      <c r="G308" s="1" t="s">
        <v>14</v>
      </c>
      <c r="H308" s="1" t="s">
        <v>1147</v>
      </c>
      <c r="I308" s="1">
        <v>1021939.896384</v>
      </c>
      <c r="J308" s="1" t="s">
        <v>1148</v>
      </c>
    </row>
    <row r="309" spans="1:10" x14ac:dyDescent="0.25">
      <c r="A309" s="1" t="s">
        <v>1149</v>
      </c>
      <c r="B309" s="2">
        <v>4103665</v>
      </c>
      <c r="C309" s="2" t="s">
        <v>154</v>
      </c>
      <c r="D309" s="4">
        <v>29730.75</v>
      </c>
      <c r="E309" s="1" t="s">
        <v>1094</v>
      </c>
      <c r="F309" s="1" t="s">
        <v>598</v>
      </c>
      <c r="G309" s="1" t="s">
        <v>14</v>
      </c>
      <c r="H309" s="1" t="s">
        <v>1150</v>
      </c>
      <c r="I309" s="1">
        <v>147703.29900480001</v>
      </c>
      <c r="J309" s="1" t="s">
        <v>1151</v>
      </c>
    </row>
    <row r="310" spans="1:10" x14ac:dyDescent="0.25">
      <c r="A310" s="1" t="s">
        <v>1152</v>
      </c>
      <c r="B310" s="2">
        <v>925817645</v>
      </c>
      <c r="C310" s="2" t="s">
        <v>698</v>
      </c>
      <c r="D310" s="4">
        <v>18408</v>
      </c>
      <c r="E310" s="1" t="s">
        <v>1094</v>
      </c>
      <c r="F310" s="1" t="s">
        <v>241</v>
      </c>
      <c r="G310" s="1" t="s">
        <v>14</v>
      </c>
      <c r="H310" s="1" t="s">
        <v>1153</v>
      </c>
      <c r="I310" s="1">
        <v>311392.12481760001</v>
      </c>
      <c r="J310" s="1" t="s">
        <v>1154</v>
      </c>
    </row>
    <row r="311" spans="1:10" x14ac:dyDescent="0.25">
      <c r="A311" s="1" t="s">
        <v>1155</v>
      </c>
      <c r="B311" s="2">
        <v>529597969</v>
      </c>
      <c r="C311" s="2" t="s">
        <v>124</v>
      </c>
      <c r="D311" s="4">
        <v>14025</v>
      </c>
      <c r="E311" s="1" t="s">
        <v>1094</v>
      </c>
      <c r="F311" s="1" t="s">
        <v>199</v>
      </c>
      <c r="G311" s="1" t="s">
        <v>14</v>
      </c>
      <c r="H311" s="1" t="s">
        <v>1156</v>
      </c>
      <c r="I311" s="1">
        <v>445004.83050192002</v>
      </c>
      <c r="J311" s="1" t="s">
        <v>1157</v>
      </c>
    </row>
    <row r="312" spans="1:10" x14ac:dyDescent="0.25">
      <c r="A312" s="1" t="s">
        <v>1158</v>
      </c>
      <c r="B312" s="2">
        <v>142941602</v>
      </c>
      <c r="C312" s="2" t="s">
        <v>124</v>
      </c>
      <c r="D312" s="4">
        <v>14025</v>
      </c>
      <c r="E312" s="1" t="s">
        <v>1094</v>
      </c>
      <c r="F312" s="1" t="s">
        <v>399</v>
      </c>
      <c r="G312" s="1" t="s">
        <v>14</v>
      </c>
      <c r="H312" s="1" t="s">
        <v>1159</v>
      </c>
      <c r="I312" s="1">
        <v>118282.5758016</v>
      </c>
      <c r="J312" s="1" t="s">
        <v>1160</v>
      </c>
    </row>
    <row r="313" spans="1:10" x14ac:dyDescent="0.25">
      <c r="A313" s="1" t="s">
        <v>1161</v>
      </c>
      <c r="B313" s="2">
        <v>142378480</v>
      </c>
      <c r="C313" s="2" t="s">
        <v>250</v>
      </c>
      <c r="D313" s="4">
        <v>18042.75</v>
      </c>
      <c r="E313" s="1" t="s">
        <v>1094</v>
      </c>
      <c r="F313" s="1" t="s">
        <v>68</v>
      </c>
      <c r="G313" s="1" t="s">
        <v>14</v>
      </c>
      <c r="H313" s="1" t="s">
        <v>1162</v>
      </c>
      <c r="I313" s="1">
        <v>54827.528744800002</v>
      </c>
      <c r="J313" s="1" t="s">
        <v>1163</v>
      </c>
    </row>
    <row r="314" spans="1:10" x14ac:dyDescent="0.25">
      <c r="A314" s="1" t="s">
        <v>1164</v>
      </c>
      <c r="B314" s="2">
        <v>526690732</v>
      </c>
      <c r="C314" s="2" t="s">
        <v>72</v>
      </c>
      <c r="D314" s="4">
        <v>34844.25</v>
      </c>
      <c r="E314" s="1" t="s">
        <v>1094</v>
      </c>
      <c r="F314" s="1" t="s">
        <v>176</v>
      </c>
      <c r="G314" s="1" t="s">
        <v>14</v>
      </c>
      <c r="H314" s="1" t="s">
        <v>1165</v>
      </c>
      <c r="I314" s="1">
        <v>135307.81161576</v>
      </c>
      <c r="J314" s="1" t="s">
        <v>1166</v>
      </c>
    </row>
    <row r="315" spans="1:10" x14ac:dyDescent="0.25">
      <c r="A315" s="1" t="s">
        <v>1167</v>
      </c>
      <c r="B315" s="2">
        <v>878940712</v>
      </c>
      <c r="C315" s="2" t="s">
        <v>862</v>
      </c>
      <c r="D315" s="4">
        <v>24617.25</v>
      </c>
      <c r="E315" s="1" t="s">
        <v>1094</v>
      </c>
      <c r="F315" s="1" t="s">
        <v>185</v>
      </c>
      <c r="G315" s="1" t="s">
        <v>14</v>
      </c>
      <c r="H315" s="1" t="s">
        <v>1168</v>
      </c>
      <c r="I315" s="1">
        <v>297388.22296679998</v>
      </c>
      <c r="J315" s="1" t="s">
        <v>850</v>
      </c>
    </row>
    <row r="316" spans="1:10" x14ac:dyDescent="0.25">
      <c r="A316" s="1" t="s">
        <v>1169</v>
      </c>
      <c r="B316" s="2">
        <v>225809402</v>
      </c>
      <c r="C316" s="2" t="s">
        <v>28</v>
      </c>
      <c r="D316" s="4">
        <v>32652.75</v>
      </c>
      <c r="E316" s="1" t="s">
        <v>1094</v>
      </c>
      <c r="F316" s="1" t="s">
        <v>172</v>
      </c>
      <c r="G316" s="1" t="s">
        <v>14</v>
      </c>
      <c r="H316" s="1" t="s">
        <v>1170</v>
      </c>
      <c r="I316" s="1">
        <v>101723.61910464001</v>
      </c>
      <c r="J316" s="1" t="s">
        <v>1171</v>
      </c>
    </row>
    <row r="317" spans="1:10" x14ac:dyDescent="0.25">
      <c r="A317" s="1" t="s">
        <v>1172</v>
      </c>
      <c r="B317" s="2">
        <v>120462979</v>
      </c>
      <c r="C317" s="2" t="s">
        <v>556</v>
      </c>
      <c r="D317" s="4">
        <v>27174</v>
      </c>
      <c r="E317" s="1" t="s">
        <v>1094</v>
      </c>
      <c r="F317" s="1" t="s">
        <v>1000</v>
      </c>
      <c r="G317" s="1" t="s">
        <v>14</v>
      </c>
      <c r="H317" s="1" t="s">
        <v>1173</v>
      </c>
      <c r="I317" s="1">
        <v>57687.180570359997</v>
      </c>
      <c r="J317" s="1" t="s">
        <v>1174</v>
      </c>
    </row>
    <row r="318" spans="1:10" x14ac:dyDescent="0.25">
      <c r="A318" s="1" t="s">
        <v>1175</v>
      </c>
      <c r="B318" s="2">
        <v>872920936</v>
      </c>
      <c r="C318" s="2" t="s">
        <v>250</v>
      </c>
      <c r="D318" s="4">
        <v>18042.75</v>
      </c>
      <c r="E318" s="1" t="s">
        <v>1094</v>
      </c>
      <c r="F318" s="1" t="s">
        <v>63</v>
      </c>
      <c r="G318" s="1" t="s">
        <v>14</v>
      </c>
      <c r="H318" s="1" t="s">
        <v>1176</v>
      </c>
      <c r="I318" s="1">
        <v>142284.43057920001</v>
      </c>
      <c r="J318" s="1" t="s">
        <v>1177</v>
      </c>
    </row>
    <row r="319" spans="1:10" x14ac:dyDescent="0.25">
      <c r="A319" s="1" t="s">
        <v>1178</v>
      </c>
      <c r="B319" s="2">
        <v>105117708</v>
      </c>
      <c r="C319" s="2" t="s">
        <v>82</v>
      </c>
      <c r="D319" s="4">
        <v>16947</v>
      </c>
      <c r="E319" s="1" t="s">
        <v>1094</v>
      </c>
      <c r="F319" s="1" t="s">
        <v>1000</v>
      </c>
      <c r="G319" s="1" t="s">
        <v>14</v>
      </c>
      <c r="H319" s="1" t="s">
        <v>1179</v>
      </c>
      <c r="I319" s="1">
        <v>514935.26172000001</v>
      </c>
      <c r="J319" s="1" t="s">
        <v>1180</v>
      </c>
    </row>
    <row r="320" spans="1:10" x14ac:dyDescent="0.25">
      <c r="A320" s="1" t="s">
        <v>1181</v>
      </c>
      <c r="B320" s="2">
        <v>239492799</v>
      </c>
      <c r="C320" s="2" t="s">
        <v>568</v>
      </c>
      <c r="D320" s="4">
        <v>25713</v>
      </c>
      <c r="E320" s="1" t="s">
        <v>1094</v>
      </c>
      <c r="F320" s="1" t="s">
        <v>93</v>
      </c>
      <c r="G320" s="1" t="s">
        <v>14</v>
      </c>
      <c r="H320" s="1" t="s">
        <v>1182</v>
      </c>
      <c r="I320" s="1">
        <v>223710.36898560001</v>
      </c>
      <c r="J320" s="1" t="s">
        <v>1183</v>
      </c>
    </row>
    <row r="321" spans="1:10" x14ac:dyDescent="0.25">
      <c r="A321" s="1" t="s">
        <v>1184</v>
      </c>
      <c r="B321" s="2">
        <v>657272913</v>
      </c>
      <c r="C321" s="2" t="s">
        <v>298</v>
      </c>
      <c r="D321" s="4">
        <v>38131.5</v>
      </c>
      <c r="E321" s="1" t="s">
        <v>1094</v>
      </c>
      <c r="F321" s="1" t="s">
        <v>102</v>
      </c>
      <c r="G321" s="1" t="s">
        <v>14</v>
      </c>
      <c r="H321" s="1" t="s">
        <v>1185</v>
      </c>
      <c r="I321" s="1">
        <v>248252.70297499999</v>
      </c>
      <c r="J321" s="1" t="s">
        <v>1186</v>
      </c>
    </row>
    <row r="322" spans="1:10" x14ac:dyDescent="0.25">
      <c r="A322" s="1" t="s">
        <v>1187</v>
      </c>
      <c r="B322" s="2">
        <v>21760390</v>
      </c>
      <c r="C322" s="2" t="s">
        <v>862</v>
      </c>
      <c r="D322" s="4">
        <v>24617.25</v>
      </c>
      <c r="E322" s="1" t="s">
        <v>1094</v>
      </c>
      <c r="F322" s="1" t="s">
        <v>1004</v>
      </c>
      <c r="G322" s="1" t="s">
        <v>14</v>
      </c>
      <c r="H322" s="1" t="s">
        <v>1188</v>
      </c>
      <c r="I322" s="1">
        <v>233836.02735359999</v>
      </c>
      <c r="J322" s="1" t="s">
        <v>1189</v>
      </c>
    </row>
    <row r="323" spans="1:10" x14ac:dyDescent="0.25">
      <c r="A323" s="1" t="s">
        <v>1190</v>
      </c>
      <c r="B323" s="2">
        <v>295040717</v>
      </c>
      <c r="C323" s="2" t="s">
        <v>72</v>
      </c>
      <c r="D323" s="4">
        <v>34844.25</v>
      </c>
      <c r="E323" s="1" t="s">
        <v>1094</v>
      </c>
      <c r="F323" s="1" t="s">
        <v>53</v>
      </c>
      <c r="G323" s="1" t="s">
        <v>14</v>
      </c>
      <c r="H323" s="1" t="s">
        <v>1191</v>
      </c>
      <c r="I323" s="1">
        <v>128349.40375984</v>
      </c>
      <c r="J323" s="1" t="s">
        <v>1192</v>
      </c>
    </row>
    <row r="324" spans="1:10" x14ac:dyDescent="0.25">
      <c r="A324" s="1" t="s">
        <v>1193</v>
      </c>
      <c r="B324" s="2">
        <v>178706576</v>
      </c>
      <c r="C324" s="2" t="s">
        <v>862</v>
      </c>
      <c r="D324" s="4">
        <v>24617.25</v>
      </c>
      <c r="E324" s="1" t="s">
        <v>1094</v>
      </c>
      <c r="F324" s="1" t="s">
        <v>353</v>
      </c>
      <c r="G324" s="1" t="s">
        <v>14</v>
      </c>
      <c r="H324" s="1" t="s">
        <v>1194</v>
      </c>
      <c r="I324" s="1">
        <v>36442.515375000003</v>
      </c>
      <c r="J324" s="1" t="s">
        <v>1195</v>
      </c>
    </row>
    <row r="325" spans="1:10" x14ac:dyDescent="0.25">
      <c r="A325" s="1" t="s">
        <v>1196</v>
      </c>
      <c r="B325" s="2">
        <v>22623932</v>
      </c>
      <c r="C325" s="2" t="s">
        <v>82</v>
      </c>
      <c r="D325" s="4">
        <v>16947</v>
      </c>
      <c r="E325" s="1" t="s">
        <v>1094</v>
      </c>
      <c r="F325" s="1" t="s">
        <v>1197</v>
      </c>
      <c r="G325" s="1" t="s">
        <v>14</v>
      </c>
      <c r="H325" s="1" t="s">
        <v>1198</v>
      </c>
      <c r="I325" s="1">
        <v>138691.94845967999</v>
      </c>
      <c r="J325" s="1" t="s">
        <v>1199</v>
      </c>
    </row>
    <row r="326" spans="1:10" x14ac:dyDescent="0.25">
      <c r="A326" s="1" t="s">
        <v>1200</v>
      </c>
      <c r="B326" s="2">
        <v>948267384</v>
      </c>
      <c r="C326" s="2" t="s">
        <v>1201</v>
      </c>
      <c r="D326" s="4">
        <v>30461.25</v>
      </c>
      <c r="E326" s="1" t="s">
        <v>1094</v>
      </c>
      <c r="F326" s="1" t="s">
        <v>125</v>
      </c>
      <c r="G326" s="1" t="s">
        <v>14</v>
      </c>
      <c r="H326" s="1" t="s">
        <v>1202</v>
      </c>
      <c r="I326" s="1">
        <v>103981.18034304</v>
      </c>
      <c r="J326" s="1" t="s">
        <v>1203</v>
      </c>
    </row>
    <row r="327" spans="1:10" x14ac:dyDescent="0.25">
      <c r="A327" s="1" t="s">
        <v>1204</v>
      </c>
      <c r="B327" s="2">
        <v>576517360</v>
      </c>
      <c r="C327" s="2" t="s">
        <v>47</v>
      </c>
      <c r="D327" s="4">
        <v>31191.75</v>
      </c>
      <c r="E327" s="1" t="s">
        <v>1094</v>
      </c>
      <c r="F327" s="1" t="s">
        <v>172</v>
      </c>
      <c r="G327" s="1" t="s">
        <v>14</v>
      </c>
      <c r="H327" s="1" t="s">
        <v>1205</v>
      </c>
      <c r="I327" s="1">
        <v>128009.78779904</v>
      </c>
      <c r="J327" s="1" t="s">
        <v>1206</v>
      </c>
    </row>
    <row r="328" spans="1:10" x14ac:dyDescent="0.25">
      <c r="A328" s="1" t="s">
        <v>1207</v>
      </c>
      <c r="B328" s="2">
        <v>144336359</v>
      </c>
      <c r="C328" s="2" t="s">
        <v>240</v>
      </c>
      <c r="D328" s="4">
        <v>22060.5</v>
      </c>
      <c r="E328" s="1" t="s">
        <v>1094</v>
      </c>
      <c r="F328" s="1" t="s">
        <v>349</v>
      </c>
      <c r="G328" s="1" t="s">
        <v>14</v>
      </c>
      <c r="H328" s="1" t="s">
        <v>1208</v>
      </c>
      <c r="I328" s="1">
        <v>218434.247064</v>
      </c>
      <c r="J328" s="1" t="s">
        <v>1209</v>
      </c>
    </row>
    <row r="329" spans="1:10" x14ac:dyDescent="0.25">
      <c r="A329" s="1" t="s">
        <v>1210</v>
      </c>
      <c r="B329" s="2">
        <v>301533948</v>
      </c>
      <c r="C329" s="2" t="s">
        <v>606</v>
      </c>
      <c r="D329" s="4">
        <v>23886.75</v>
      </c>
      <c r="E329" s="1" t="s">
        <v>1094</v>
      </c>
      <c r="F329" s="1" t="s">
        <v>251</v>
      </c>
      <c r="G329" s="1" t="s">
        <v>14</v>
      </c>
      <c r="H329" s="1" t="s">
        <v>1211</v>
      </c>
      <c r="I329" s="1">
        <v>248111.92320600001</v>
      </c>
      <c r="J329" s="1" t="s">
        <v>1212</v>
      </c>
    </row>
    <row r="330" spans="1:10" x14ac:dyDescent="0.25">
      <c r="A330" s="1" t="s">
        <v>1213</v>
      </c>
      <c r="B330" s="2">
        <v>894379240</v>
      </c>
      <c r="C330" s="2" t="s">
        <v>167</v>
      </c>
      <c r="D330" s="4">
        <v>18773.25</v>
      </c>
      <c r="E330" s="1" t="s">
        <v>1094</v>
      </c>
      <c r="F330" s="1" t="s">
        <v>73</v>
      </c>
      <c r="G330" s="1" t="s">
        <v>14</v>
      </c>
      <c r="H330" s="1" t="s">
        <v>1214</v>
      </c>
      <c r="I330" s="1">
        <v>127576.27584</v>
      </c>
      <c r="J330" s="1" t="s">
        <v>1215</v>
      </c>
    </row>
    <row r="331" spans="1:10" x14ac:dyDescent="0.25">
      <c r="A331" s="1" t="s">
        <v>1216</v>
      </c>
      <c r="B331" s="2">
        <v>169459563</v>
      </c>
      <c r="C331" s="2" t="s">
        <v>52</v>
      </c>
      <c r="D331" s="4">
        <v>20234.25</v>
      </c>
      <c r="E331" s="1" t="s">
        <v>1094</v>
      </c>
      <c r="F331" s="1" t="s">
        <v>598</v>
      </c>
      <c r="G331" s="1" t="s">
        <v>14</v>
      </c>
      <c r="H331" s="1" t="s">
        <v>1217</v>
      </c>
      <c r="I331" s="1">
        <v>155564.54713799999</v>
      </c>
      <c r="J331" s="1" t="s">
        <v>1218</v>
      </c>
    </row>
    <row r="332" spans="1:10" x14ac:dyDescent="0.25">
      <c r="A332" s="1" t="s">
        <v>1219</v>
      </c>
      <c r="B332" s="2">
        <v>252358075</v>
      </c>
      <c r="C332" s="2" t="s">
        <v>129</v>
      </c>
      <c r="D332" s="4">
        <v>15120.75</v>
      </c>
      <c r="E332" s="1" t="s">
        <v>1094</v>
      </c>
      <c r="F332" s="1" t="s">
        <v>1220</v>
      </c>
      <c r="G332" s="1" t="s">
        <v>14</v>
      </c>
      <c r="H332" s="1" t="s">
        <v>1221</v>
      </c>
      <c r="I332" s="1">
        <v>277726.12199999997</v>
      </c>
      <c r="J332" s="1" t="s">
        <v>1222</v>
      </c>
    </row>
    <row r="333" spans="1:10" x14ac:dyDescent="0.25">
      <c r="A333" s="1" t="s">
        <v>1223</v>
      </c>
      <c r="B333" s="2">
        <v>97698731</v>
      </c>
      <c r="C333" s="2" t="s">
        <v>322</v>
      </c>
      <c r="D333" s="4">
        <v>26443.5</v>
      </c>
      <c r="E333" s="1" t="s">
        <v>1094</v>
      </c>
      <c r="F333" s="1" t="s">
        <v>282</v>
      </c>
      <c r="G333" s="1" t="s">
        <v>14</v>
      </c>
      <c r="H333" s="1" t="s">
        <v>1224</v>
      </c>
      <c r="I333" s="1">
        <v>36464.574586050003</v>
      </c>
      <c r="J333" s="1" t="s">
        <v>1225</v>
      </c>
    </row>
    <row r="334" spans="1:10" x14ac:dyDescent="0.25">
      <c r="A334" s="1" t="s">
        <v>1226</v>
      </c>
      <c r="B334" s="2">
        <v>506875531</v>
      </c>
      <c r="C334" s="2" t="s">
        <v>194</v>
      </c>
      <c r="D334" s="4">
        <v>30826.5</v>
      </c>
      <c r="E334" s="1" t="s">
        <v>1094</v>
      </c>
      <c r="F334" s="1" t="s">
        <v>636</v>
      </c>
      <c r="G334" s="1" t="s">
        <v>14</v>
      </c>
      <c r="H334" s="1" t="s">
        <v>1227</v>
      </c>
      <c r="I334" s="1">
        <v>37512.085063680002</v>
      </c>
      <c r="J334" s="1" t="s">
        <v>1228</v>
      </c>
    </row>
    <row r="335" spans="1:10" x14ac:dyDescent="0.25">
      <c r="A335" s="1" t="s">
        <v>1229</v>
      </c>
      <c r="B335" s="2">
        <v>440841498</v>
      </c>
      <c r="C335" s="2" t="s">
        <v>167</v>
      </c>
      <c r="D335" s="4">
        <v>18773.25</v>
      </c>
      <c r="E335" s="1" t="s">
        <v>1094</v>
      </c>
      <c r="F335" s="1" t="s">
        <v>665</v>
      </c>
      <c r="G335" s="1" t="s">
        <v>14</v>
      </c>
      <c r="H335" s="1" t="s">
        <v>1230</v>
      </c>
      <c r="I335" s="1">
        <v>363493.99063151999</v>
      </c>
      <c r="J335" s="1" t="s">
        <v>1231</v>
      </c>
    </row>
    <row r="336" spans="1:10" x14ac:dyDescent="0.25">
      <c r="A336" s="1" t="s">
        <v>1232</v>
      </c>
      <c r="B336" s="2">
        <v>403244085</v>
      </c>
      <c r="C336" s="2" t="s">
        <v>67</v>
      </c>
      <c r="D336" s="4">
        <v>23156.25</v>
      </c>
      <c r="E336" s="1" t="s">
        <v>1094</v>
      </c>
      <c r="F336" s="1" t="s">
        <v>78</v>
      </c>
      <c r="G336" s="1" t="s">
        <v>14</v>
      </c>
      <c r="H336" s="1" t="s">
        <v>1233</v>
      </c>
      <c r="I336" s="1">
        <v>57451.118928000004</v>
      </c>
      <c r="J336" s="1" t="s">
        <v>1234</v>
      </c>
    </row>
    <row r="337" spans="1:10" x14ac:dyDescent="0.25">
      <c r="A337" s="1" t="s">
        <v>1235</v>
      </c>
      <c r="B337" s="2">
        <v>851201007</v>
      </c>
      <c r="C337" s="2" t="s">
        <v>268</v>
      </c>
      <c r="D337" s="4">
        <v>17677.5</v>
      </c>
      <c r="E337" s="1" t="s">
        <v>1094</v>
      </c>
      <c r="F337" s="1" t="s">
        <v>34</v>
      </c>
      <c r="G337" s="1" t="s">
        <v>14</v>
      </c>
      <c r="H337" s="1" t="s">
        <v>1236</v>
      </c>
      <c r="I337" s="1">
        <v>279596.5456284</v>
      </c>
      <c r="J337" s="1" t="s">
        <v>1237</v>
      </c>
    </row>
    <row r="338" spans="1:10" x14ac:dyDescent="0.25">
      <c r="A338" s="1" t="s">
        <v>1238</v>
      </c>
      <c r="B338" s="2">
        <v>132748811</v>
      </c>
      <c r="C338" s="2" t="s">
        <v>869</v>
      </c>
      <c r="D338" s="4">
        <v>17312.25</v>
      </c>
      <c r="E338" s="1" t="s">
        <v>1094</v>
      </c>
      <c r="F338" s="1" t="s">
        <v>227</v>
      </c>
      <c r="G338" s="1" t="s">
        <v>14</v>
      </c>
      <c r="H338" s="1" t="s">
        <v>1239</v>
      </c>
      <c r="I338" s="1">
        <v>786017.82273280004</v>
      </c>
      <c r="J338" s="1" t="s">
        <v>1240</v>
      </c>
    </row>
    <row r="339" spans="1:10" x14ac:dyDescent="0.25">
      <c r="A339" s="1" t="s">
        <v>1241</v>
      </c>
      <c r="B339" s="2">
        <v>73737578</v>
      </c>
      <c r="C339" s="2" t="s">
        <v>129</v>
      </c>
      <c r="D339" s="4">
        <v>15120.75</v>
      </c>
      <c r="E339" s="1" t="s">
        <v>1094</v>
      </c>
      <c r="F339" s="1" t="s">
        <v>1242</v>
      </c>
      <c r="G339" s="1" t="s">
        <v>14</v>
      </c>
      <c r="H339" s="1" t="s">
        <v>1243</v>
      </c>
      <c r="I339" s="1">
        <v>298167.28668090003</v>
      </c>
      <c r="J339" s="1" t="s">
        <v>1244</v>
      </c>
    </row>
    <row r="340" spans="1:10" x14ac:dyDescent="0.25">
      <c r="A340" s="1" t="s">
        <v>1245</v>
      </c>
      <c r="B340" s="2">
        <v>646777420</v>
      </c>
      <c r="C340" s="2" t="s">
        <v>129</v>
      </c>
      <c r="D340" s="4">
        <v>15120.75</v>
      </c>
      <c r="E340" s="1" t="s">
        <v>1094</v>
      </c>
      <c r="F340" s="1" t="s">
        <v>199</v>
      </c>
      <c r="G340" s="1" t="s">
        <v>14</v>
      </c>
      <c r="H340" s="1" t="s">
        <v>1246</v>
      </c>
      <c r="I340" s="1">
        <v>249132.11179535001</v>
      </c>
      <c r="J340" s="1" t="s">
        <v>1247</v>
      </c>
    </row>
    <row r="341" spans="1:10" x14ac:dyDescent="0.25">
      <c r="A341" s="1" t="s">
        <v>1248</v>
      </c>
      <c r="B341" s="2">
        <v>204639853</v>
      </c>
      <c r="C341" s="2" t="s">
        <v>67</v>
      </c>
      <c r="D341" s="4">
        <v>23156.25</v>
      </c>
      <c r="E341" s="1" t="s">
        <v>1094</v>
      </c>
      <c r="F341" s="1" t="s">
        <v>231</v>
      </c>
      <c r="G341" s="1" t="s">
        <v>14</v>
      </c>
      <c r="H341" s="1" t="s">
        <v>1249</v>
      </c>
      <c r="I341" s="1"/>
      <c r="J341" s="1" t="s">
        <v>1250</v>
      </c>
    </row>
    <row r="342" spans="1:10" x14ac:dyDescent="0.25">
      <c r="A342" s="1" t="s">
        <v>1251</v>
      </c>
      <c r="B342" s="2">
        <v>928702324</v>
      </c>
      <c r="C342" s="2" t="s">
        <v>498</v>
      </c>
      <c r="D342" s="4">
        <v>37766.25</v>
      </c>
      <c r="E342" s="1" t="s">
        <v>1094</v>
      </c>
      <c r="F342" s="1" t="s">
        <v>1252</v>
      </c>
      <c r="G342" s="1" t="s">
        <v>14</v>
      </c>
      <c r="H342" s="1" t="s">
        <v>1253</v>
      </c>
      <c r="I342" s="1">
        <v>32637.658651199999</v>
      </c>
      <c r="J342" s="1" t="s">
        <v>1254</v>
      </c>
    </row>
    <row r="343" spans="1:10" x14ac:dyDescent="0.25">
      <c r="A343" s="1" t="s">
        <v>1255</v>
      </c>
      <c r="B343" s="2">
        <v>122621145</v>
      </c>
      <c r="C343" s="2" t="s">
        <v>221</v>
      </c>
      <c r="D343" s="4">
        <v>33748.5</v>
      </c>
      <c r="E343" s="1" t="s">
        <v>1094</v>
      </c>
      <c r="F343" s="1" t="s">
        <v>83</v>
      </c>
      <c r="G343" s="1" t="s">
        <v>14</v>
      </c>
      <c r="H343" s="1" t="s">
        <v>1256</v>
      </c>
      <c r="I343" s="1">
        <v>3719.7591832799999</v>
      </c>
      <c r="J343" s="1" t="s">
        <v>1257</v>
      </c>
    </row>
    <row r="344" spans="1:10" x14ac:dyDescent="0.25">
      <c r="A344" s="1" t="s">
        <v>1258</v>
      </c>
      <c r="B344" s="2">
        <v>78082765</v>
      </c>
      <c r="C344" s="2" t="s">
        <v>661</v>
      </c>
      <c r="D344" s="4">
        <v>16216.5</v>
      </c>
      <c r="E344" s="1" t="s">
        <v>1094</v>
      </c>
      <c r="F344" s="1" t="s">
        <v>274</v>
      </c>
      <c r="G344" s="1" t="s">
        <v>14</v>
      </c>
      <c r="H344" s="1" t="s">
        <v>1259</v>
      </c>
      <c r="I344" s="1">
        <v>55476.950096879998</v>
      </c>
      <c r="J344" s="1" t="s">
        <v>1260</v>
      </c>
    </row>
    <row r="345" spans="1:10" x14ac:dyDescent="0.25">
      <c r="A345" s="1" t="s">
        <v>1261</v>
      </c>
      <c r="B345" s="2">
        <v>170783195</v>
      </c>
      <c r="C345" s="2" t="s">
        <v>518</v>
      </c>
      <c r="D345" s="4">
        <v>35574.75</v>
      </c>
      <c r="E345" s="1" t="s">
        <v>1094</v>
      </c>
      <c r="F345" s="1" t="s">
        <v>290</v>
      </c>
      <c r="G345" s="1" t="s">
        <v>14</v>
      </c>
      <c r="H345" s="1" t="s">
        <v>1262</v>
      </c>
      <c r="I345" s="1">
        <v>259385.06171424</v>
      </c>
      <c r="J345" s="1" t="s">
        <v>1263</v>
      </c>
    </row>
    <row r="346" spans="1:10" x14ac:dyDescent="0.25">
      <c r="A346" s="1" t="s">
        <v>1264</v>
      </c>
      <c r="B346" s="2">
        <v>231990058</v>
      </c>
      <c r="C346" s="2" t="s">
        <v>11</v>
      </c>
      <c r="D346" s="4">
        <v>36305.25</v>
      </c>
      <c r="E346" s="1" t="s">
        <v>1094</v>
      </c>
      <c r="F346" s="1" t="s">
        <v>340</v>
      </c>
      <c r="G346" s="1" t="s">
        <v>14</v>
      </c>
      <c r="H346" s="1" t="s">
        <v>1265</v>
      </c>
      <c r="I346" s="1">
        <v>71354.189949899999</v>
      </c>
      <c r="J346" s="1" t="s">
        <v>1266</v>
      </c>
    </row>
    <row r="347" spans="1:10" x14ac:dyDescent="0.25">
      <c r="A347" s="1" t="s">
        <v>1267</v>
      </c>
      <c r="B347" s="2">
        <v>461991682</v>
      </c>
      <c r="C347" s="2" t="s">
        <v>221</v>
      </c>
      <c r="D347" s="4">
        <v>33748.5</v>
      </c>
      <c r="E347" s="1" t="s">
        <v>1094</v>
      </c>
      <c r="F347" s="1" t="s">
        <v>989</v>
      </c>
      <c r="G347" s="1" t="s">
        <v>14</v>
      </c>
      <c r="H347" s="1" t="s">
        <v>1268</v>
      </c>
      <c r="I347" s="1">
        <v>240098.87160000001</v>
      </c>
      <c r="J347" s="1" t="s">
        <v>1269</v>
      </c>
    </row>
    <row r="348" spans="1:10" x14ac:dyDescent="0.25">
      <c r="A348" s="1" t="s">
        <v>1270</v>
      </c>
      <c r="B348" s="2">
        <v>812442483</v>
      </c>
      <c r="C348" s="2" t="s">
        <v>11</v>
      </c>
      <c r="D348" s="4">
        <v>36305.25</v>
      </c>
      <c r="E348" s="1" t="s">
        <v>1094</v>
      </c>
      <c r="F348" s="1" t="s">
        <v>63</v>
      </c>
      <c r="G348" s="1" t="s">
        <v>14</v>
      </c>
      <c r="H348" s="1" t="s">
        <v>1271</v>
      </c>
      <c r="I348" s="1">
        <v>1661769.8336102399</v>
      </c>
      <c r="J348" s="1" t="s">
        <v>1272</v>
      </c>
    </row>
    <row r="349" spans="1:10" x14ac:dyDescent="0.25">
      <c r="A349" s="1" t="s">
        <v>1273</v>
      </c>
      <c r="B349" s="2">
        <v>757646735</v>
      </c>
      <c r="C349" s="2" t="s">
        <v>77</v>
      </c>
      <c r="D349" s="4">
        <v>23521.5</v>
      </c>
      <c r="E349" s="1" t="s">
        <v>1094</v>
      </c>
      <c r="F349" s="1" t="s">
        <v>881</v>
      </c>
      <c r="G349" s="1" t="s">
        <v>14</v>
      </c>
      <c r="H349" s="1" t="s">
        <v>1274</v>
      </c>
      <c r="I349" s="1">
        <v>28706.52796928</v>
      </c>
      <c r="J349" s="1" t="s">
        <v>1275</v>
      </c>
    </row>
    <row r="350" spans="1:10" x14ac:dyDescent="0.25">
      <c r="A350" s="1" t="s">
        <v>1276</v>
      </c>
      <c r="B350" s="2">
        <v>262138687</v>
      </c>
      <c r="C350" s="2" t="s">
        <v>28</v>
      </c>
      <c r="D350" s="4">
        <v>32652.75</v>
      </c>
      <c r="E350" s="1" t="s">
        <v>1094</v>
      </c>
      <c r="F350" s="1" t="s">
        <v>1277</v>
      </c>
      <c r="G350" s="1" t="s">
        <v>14</v>
      </c>
      <c r="H350" s="1" t="s">
        <v>1278</v>
      </c>
      <c r="I350" s="1">
        <v>886562.19778749999</v>
      </c>
      <c r="J350" s="1" t="s">
        <v>1279</v>
      </c>
    </row>
    <row r="351" spans="1:10" x14ac:dyDescent="0.25">
      <c r="A351" s="1" t="s">
        <v>1280</v>
      </c>
      <c r="B351" s="2">
        <v>547525888</v>
      </c>
      <c r="C351" s="2" t="s">
        <v>203</v>
      </c>
      <c r="D351" s="4">
        <v>27539.25</v>
      </c>
      <c r="E351" s="1" t="s">
        <v>1094</v>
      </c>
      <c r="F351" s="1" t="s">
        <v>385</v>
      </c>
      <c r="G351" s="1" t="s">
        <v>14</v>
      </c>
      <c r="H351" s="1" t="s">
        <v>1281</v>
      </c>
      <c r="I351" s="1">
        <v>121257.3153168</v>
      </c>
      <c r="J351" s="1" t="s">
        <v>1282</v>
      </c>
    </row>
    <row r="352" spans="1:10" x14ac:dyDescent="0.25">
      <c r="A352" s="1" t="s">
        <v>1283</v>
      </c>
      <c r="B352" s="2">
        <v>167654139</v>
      </c>
      <c r="C352" s="2" t="s">
        <v>357</v>
      </c>
      <c r="D352" s="4">
        <v>35209.5</v>
      </c>
      <c r="E352" s="1" t="s">
        <v>1094</v>
      </c>
      <c r="F352" s="1" t="s">
        <v>731</v>
      </c>
      <c r="G352" s="1" t="s">
        <v>14</v>
      </c>
      <c r="H352" s="1" t="s">
        <v>1284</v>
      </c>
      <c r="I352" s="1">
        <v>9501.2359199999992</v>
      </c>
      <c r="J352" s="1" t="s">
        <v>1285</v>
      </c>
    </row>
    <row r="353" spans="1:10" x14ac:dyDescent="0.25">
      <c r="A353" s="1" t="s">
        <v>1286</v>
      </c>
      <c r="B353" s="2">
        <v>192928937</v>
      </c>
      <c r="C353" s="2" t="s">
        <v>281</v>
      </c>
      <c r="D353" s="4">
        <v>21695.25</v>
      </c>
      <c r="E353" s="1" t="s">
        <v>1094</v>
      </c>
      <c r="F353" s="1" t="s">
        <v>675</v>
      </c>
      <c r="G353" s="1" t="s">
        <v>14</v>
      </c>
      <c r="H353" s="1" t="s">
        <v>1287</v>
      </c>
      <c r="I353" s="1">
        <v>367776.47772000002</v>
      </c>
      <c r="J353" s="1" t="s">
        <v>1288</v>
      </c>
    </row>
    <row r="354" spans="1:10" x14ac:dyDescent="0.25">
      <c r="A354" s="1" t="s">
        <v>1289</v>
      </c>
      <c r="B354" s="2">
        <v>502376688</v>
      </c>
      <c r="C354" s="2" t="s">
        <v>134</v>
      </c>
      <c r="D354" s="4">
        <v>37401</v>
      </c>
      <c r="E354" s="1" t="s">
        <v>1094</v>
      </c>
      <c r="F354" s="1" t="s">
        <v>620</v>
      </c>
      <c r="G354" s="1" t="s">
        <v>14</v>
      </c>
      <c r="H354" s="1" t="s">
        <v>1290</v>
      </c>
      <c r="I354" s="1">
        <v>357956.38859551999</v>
      </c>
      <c r="J354" s="1" t="s">
        <v>1291</v>
      </c>
    </row>
    <row r="355" spans="1:10" x14ac:dyDescent="0.25">
      <c r="A355" s="1" t="s">
        <v>1292</v>
      </c>
      <c r="B355" s="2">
        <v>385409761</v>
      </c>
      <c r="C355" s="2" t="s">
        <v>119</v>
      </c>
      <c r="D355" s="4">
        <v>24982.5</v>
      </c>
      <c r="E355" s="1" t="s">
        <v>1094</v>
      </c>
      <c r="F355" s="1" t="s">
        <v>874</v>
      </c>
      <c r="G355" s="1" t="s">
        <v>14</v>
      </c>
      <c r="H355" s="1" t="s">
        <v>1293</v>
      </c>
      <c r="I355" s="1">
        <v>99759.150879840003</v>
      </c>
      <c r="J355" s="1" t="s">
        <v>1294</v>
      </c>
    </row>
    <row r="356" spans="1:10" x14ac:dyDescent="0.25">
      <c r="A356" s="1" t="s">
        <v>1295</v>
      </c>
      <c r="B356" s="2">
        <v>804813466</v>
      </c>
      <c r="C356" s="2" t="s">
        <v>212</v>
      </c>
      <c r="D356" s="4">
        <v>24252</v>
      </c>
      <c r="E356" s="1" t="s">
        <v>1094</v>
      </c>
      <c r="F356" s="1" t="s">
        <v>1252</v>
      </c>
      <c r="G356" s="1" t="s">
        <v>14</v>
      </c>
      <c r="H356" s="1" t="s">
        <v>1296</v>
      </c>
      <c r="I356" s="1">
        <v>142584.27484704001</v>
      </c>
      <c r="J356" s="1" t="s">
        <v>1297</v>
      </c>
    </row>
    <row r="357" spans="1:10" x14ac:dyDescent="0.25">
      <c r="A357" s="1" t="s">
        <v>1298</v>
      </c>
      <c r="B357" s="2">
        <v>715678008</v>
      </c>
      <c r="C357" s="2" t="s">
        <v>124</v>
      </c>
      <c r="D357" s="4">
        <v>14025</v>
      </c>
      <c r="E357" s="1" t="s">
        <v>1094</v>
      </c>
      <c r="F357" s="1" t="s">
        <v>471</v>
      </c>
      <c r="G357" s="1" t="s">
        <v>14</v>
      </c>
      <c r="H357" s="1" t="s">
        <v>1299</v>
      </c>
      <c r="I357" s="1">
        <v>39677.92452</v>
      </c>
      <c r="J357" s="1" t="s">
        <v>1300</v>
      </c>
    </row>
    <row r="358" spans="1:10" x14ac:dyDescent="0.25">
      <c r="A358" s="1" t="s">
        <v>1301</v>
      </c>
      <c r="B358" s="2">
        <v>258712750</v>
      </c>
      <c r="C358" s="2" t="s">
        <v>43</v>
      </c>
      <c r="D358" s="4">
        <v>36670.5</v>
      </c>
      <c r="E358" s="1" t="s">
        <v>1094</v>
      </c>
      <c r="F358" s="1" t="s">
        <v>426</v>
      </c>
      <c r="G358" s="1" t="s">
        <v>14</v>
      </c>
      <c r="H358" s="1"/>
      <c r="I358" s="1"/>
      <c r="J358" s="1" t="s">
        <v>1302</v>
      </c>
    </row>
    <row r="359" spans="1:10" x14ac:dyDescent="0.25">
      <c r="A359" s="1" t="s">
        <v>1303</v>
      </c>
      <c r="B359" s="2">
        <v>872032299</v>
      </c>
      <c r="C359" s="2" t="s">
        <v>194</v>
      </c>
      <c r="D359" s="4">
        <v>30826.5</v>
      </c>
      <c r="E359" s="1" t="s">
        <v>1094</v>
      </c>
      <c r="F359" s="1" t="s">
        <v>1304</v>
      </c>
      <c r="G359" s="1" t="s">
        <v>14</v>
      </c>
      <c r="H359" s="1" t="s">
        <v>1305</v>
      </c>
      <c r="I359" s="1">
        <v>132591.20670000001</v>
      </c>
      <c r="J359" s="1" t="s">
        <v>1306</v>
      </c>
    </row>
    <row r="360" spans="1:10" x14ac:dyDescent="0.25">
      <c r="A360" s="1" t="s">
        <v>1307</v>
      </c>
      <c r="B360" s="2">
        <v>729442003</v>
      </c>
      <c r="C360" s="2" t="s">
        <v>194</v>
      </c>
      <c r="D360" s="4">
        <v>30826.5</v>
      </c>
      <c r="E360" s="1" t="s">
        <v>1094</v>
      </c>
      <c r="F360" s="1" t="s">
        <v>1308</v>
      </c>
      <c r="G360" s="1" t="s">
        <v>14</v>
      </c>
      <c r="H360" s="1" t="s">
        <v>1309</v>
      </c>
      <c r="I360" s="1">
        <v>177840.432</v>
      </c>
      <c r="J360" s="1" t="s">
        <v>1310</v>
      </c>
    </row>
    <row r="361" spans="1:10" x14ac:dyDescent="0.25">
      <c r="A361" s="1" t="s">
        <v>1311</v>
      </c>
      <c r="B361" s="2">
        <v>449778041</v>
      </c>
      <c r="C361" s="2" t="s">
        <v>434</v>
      </c>
      <c r="D361" s="4">
        <v>28269.75</v>
      </c>
      <c r="E361" s="1" t="s">
        <v>1094</v>
      </c>
      <c r="F361" s="1" t="s">
        <v>68</v>
      </c>
      <c r="G361" s="1" t="s">
        <v>14</v>
      </c>
      <c r="H361" s="1" t="s">
        <v>1312</v>
      </c>
      <c r="I361" s="1">
        <v>40097.54623</v>
      </c>
      <c r="J361" s="1" t="s">
        <v>1313</v>
      </c>
    </row>
    <row r="362" spans="1:10" x14ac:dyDescent="0.25">
      <c r="A362" s="1" t="s">
        <v>1314</v>
      </c>
      <c r="B362" s="2">
        <v>796218942</v>
      </c>
      <c r="C362" s="2" t="s">
        <v>470</v>
      </c>
      <c r="D362" s="4">
        <v>14755.5</v>
      </c>
      <c r="E362" s="1" t="s">
        <v>1094</v>
      </c>
      <c r="F362" s="1" t="s">
        <v>483</v>
      </c>
      <c r="G362" s="1" t="s">
        <v>14</v>
      </c>
      <c r="H362" s="1" t="s">
        <v>1315</v>
      </c>
      <c r="I362" s="1">
        <v>81402.812789999996</v>
      </c>
      <c r="J362" s="1" t="s">
        <v>1316</v>
      </c>
    </row>
    <row r="363" spans="1:10" x14ac:dyDescent="0.25">
      <c r="A363" s="1" t="s">
        <v>1317</v>
      </c>
      <c r="B363" s="2">
        <v>900757172</v>
      </c>
      <c r="C363" s="2" t="s">
        <v>189</v>
      </c>
      <c r="D363" s="4">
        <v>22425.75</v>
      </c>
      <c r="E363" s="1" t="s">
        <v>1094</v>
      </c>
      <c r="F363" s="1" t="s">
        <v>699</v>
      </c>
      <c r="G363" s="1" t="s">
        <v>14</v>
      </c>
      <c r="H363" s="1" t="s">
        <v>1318</v>
      </c>
      <c r="I363" s="1">
        <v>248338.62387945</v>
      </c>
      <c r="J363" s="1" t="s">
        <v>1319</v>
      </c>
    </row>
    <row r="364" spans="1:10" x14ac:dyDescent="0.25">
      <c r="A364" s="1" t="s">
        <v>1320</v>
      </c>
      <c r="B364" s="2">
        <v>577319707</v>
      </c>
      <c r="C364" s="2" t="s">
        <v>1201</v>
      </c>
      <c r="D364" s="4">
        <v>30461.25</v>
      </c>
      <c r="E364" s="1" t="s">
        <v>1094</v>
      </c>
      <c r="F364" s="1" t="s">
        <v>951</v>
      </c>
      <c r="G364" s="1" t="s">
        <v>14</v>
      </c>
      <c r="H364" s="1" t="s">
        <v>1321</v>
      </c>
      <c r="I364" s="1">
        <v>38965.268764799999</v>
      </c>
      <c r="J364" s="1" t="s">
        <v>1322</v>
      </c>
    </row>
    <row r="365" spans="1:10" x14ac:dyDescent="0.25">
      <c r="A365" s="1" t="s">
        <v>1323</v>
      </c>
      <c r="B365" s="2">
        <v>35553470</v>
      </c>
      <c r="C365" s="2" t="s">
        <v>250</v>
      </c>
      <c r="D365" s="4">
        <v>18042.75</v>
      </c>
      <c r="E365" s="1" t="s">
        <v>1094</v>
      </c>
      <c r="F365" s="1" t="s">
        <v>430</v>
      </c>
      <c r="G365" s="1" t="s">
        <v>14</v>
      </c>
      <c r="H365" s="1" t="s">
        <v>1324</v>
      </c>
      <c r="I365" s="1">
        <v>101007.55791</v>
      </c>
      <c r="J365" s="1" t="s">
        <v>1325</v>
      </c>
    </row>
    <row r="366" spans="1:10" x14ac:dyDescent="0.25">
      <c r="A366" s="1" t="s">
        <v>1326</v>
      </c>
      <c r="B366" s="2">
        <v>506918699</v>
      </c>
      <c r="C366" s="2" t="s">
        <v>124</v>
      </c>
      <c r="D366" s="4">
        <v>14025</v>
      </c>
      <c r="E366" s="1" t="s">
        <v>1094</v>
      </c>
      <c r="F366" s="1" t="s">
        <v>881</v>
      </c>
      <c r="G366" s="1" t="s">
        <v>14</v>
      </c>
      <c r="H366" s="1" t="s">
        <v>1327</v>
      </c>
      <c r="I366" s="1">
        <v>101356.639944</v>
      </c>
      <c r="J366" s="1" t="s">
        <v>1328</v>
      </c>
    </row>
    <row r="367" spans="1:10" x14ac:dyDescent="0.25">
      <c r="A367" s="1" t="s">
        <v>1329</v>
      </c>
      <c r="B367" s="2">
        <v>521840446</v>
      </c>
      <c r="C367" s="2" t="s">
        <v>47</v>
      </c>
      <c r="D367" s="4">
        <v>31191.75</v>
      </c>
      <c r="E367" s="1" t="s">
        <v>1094</v>
      </c>
      <c r="F367" s="1" t="s">
        <v>344</v>
      </c>
      <c r="G367" s="1" t="s">
        <v>14</v>
      </c>
      <c r="H367" s="1" t="s">
        <v>1330</v>
      </c>
      <c r="I367" s="1">
        <v>202242.4005888</v>
      </c>
      <c r="J367" s="1" t="s">
        <v>1331</v>
      </c>
    </row>
    <row r="368" spans="1:10" x14ac:dyDescent="0.25">
      <c r="A368" s="1" t="s">
        <v>1332</v>
      </c>
      <c r="B368" s="2">
        <v>257404688</v>
      </c>
      <c r="C368" s="2" t="s">
        <v>556</v>
      </c>
      <c r="D368" s="4">
        <v>27174</v>
      </c>
      <c r="E368" s="1" t="s">
        <v>1094</v>
      </c>
      <c r="F368" s="1" t="s">
        <v>264</v>
      </c>
      <c r="G368" s="1" t="s">
        <v>14</v>
      </c>
      <c r="H368" s="1" t="s">
        <v>1333</v>
      </c>
      <c r="I368" s="1">
        <v>638850.60640895995</v>
      </c>
      <c r="J368" s="1" t="s">
        <v>1334</v>
      </c>
    </row>
    <row r="369" spans="1:10" x14ac:dyDescent="0.25">
      <c r="A369" s="1" t="s">
        <v>1335</v>
      </c>
      <c r="B369" s="2">
        <v>719348711</v>
      </c>
      <c r="C369" s="2" t="s">
        <v>194</v>
      </c>
      <c r="D369" s="4">
        <v>30826.5</v>
      </c>
      <c r="E369" s="1" t="s">
        <v>1094</v>
      </c>
      <c r="F369" s="1" t="s">
        <v>1336</v>
      </c>
      <c r="G369" s="1" t="s">
        <v>14</v>
      </c>
      <c r="H369" s="1" t="s">
        <v>1337</v>
      </c>
      <c r="I369" s="1">
        <v>282767.71668000001</v>
      </c>
      <c r="J369" s="1" t="s">
        <v>1338</v>
      </c>
    </row>
    <row r="370" spans="1:10" x14ac:dyDescent="0.25">
      <c r="A370" s="1" t="s">
        <v>1339</v>
      </c>
      <c r="B370" s="2">
        <v>711108813</v>
      </c>
      <c r="C370" s="2" t="s">
        <v>281</v>
      </c>
      <c r="D370" s="4">
        <v>21695.25</v>
      </c>
      <c r="E370" s="1" t="s">
        <v>1094</v>
      </c>
      <c r="F370" s="1" t="s">
        <v>665</v>
      </c>
      <c r="G370" s="1" t="s">
        <v>14</v>
      </c>
      <c r="H370" s="1" t="s">
        <v>1340</v>
      </c>
      <c r="I370" s="1">
        <v>301474.26904896001</v>
      </c>
      <c r="J370" s="1" t="s">
        <v>1341</v>
      </c>
    </row>
    <row r="371" spans="1:10" x14ac:dyDescent="0.25">
      <c r="A371" s="1" t="s">
        <v>1342</v>
      </c>
      <c r="B371" s="2">
        <v>694422009</v>
      </c>
      <c r="C371" s="2" t="s">
        <v>124</v>
      </c>
      <c r="D371" s="4">
        <v>14025</v>
      </c>
      <c r="E371" s="1" t="s">
        <v>1094</v>
      </c>
      <c r="F371" s="1" t="s">
        <v>63</v>
      </c>
      <c r="G371" s="1" t="s">
        <v>14</v>
      </c>
      <c r="H371" s="1" t="s">
        <v>1343</v>
      </c>
      <c r="I371" s="1">
        <v>205417.32925559999</v>
      </c>
      <c r="J371" s="1" t="s">
        <v>1344</v>
      </c>
    </row>
    <row r="372" spans="1:10" x14ac:dyDescent="0.25">
      <c r="A372" s="1" t="s">
        <v>1345</v>
      </c>
      <c r="B372" s="2">
        <v>783832158</v>
      </c>
      <c r="C372" s="2" t="s">
        <v>255</v>
      </c>
      <c r="D372" s="4">
        <v>25347.75</v>
      </c>
      <c r="E372" s="1" t="s">
        <v>1094</v>
      </c>
      <c r="F372" s="1" t="s">
        <v>395</v>
      </c>
      <c r="G372" s="1" t="s">
        <v>14</v>
      </c>
      <c r="H372" s="1" t="s">
        <v>1346</v>
      </c>
      <c r="I372" s="1">
        <v>378515.9363986</v>
      </c>
      <c r="J372" s="1" t="s">
        <v>1347</v>
      </c>
    </row>
    <row r="373" spans="1:10" x14ac:dyDescent="0.25">
      <c r="A373" s="1" t="s">
        <v>1348</v>
      </c>
      <c r="B373" s="2">
        <v>66026445</v>
      </c>
      <c r="C373" s="2" t="s">
        <v>143</v>
      </c>
      <c r="D373" s="4">
        <v>34479</v>
      </c>
      <c r="E373" s="1" t="s">
        <v>1094</v>
      </c>
      <c r="F373" s="1" t="s">
        <v>951</v>
      </c>
      <c r="G373" s="1" t="s">
        <v>14</v>
      </c>
      <c r="H373" s="1" t="s">
        <v>1349</v>
      </c>
      <c r="I373" s="1">
        <v>86583.816285120003</v>
      </c>
      <c r="J373" s="1" t="s">
        <v>1350</v>
      </c>
    </row>
    <row r="374" spans="1:10" x14ac:dyDescent="0.25">
      <c r="A374" s="1" t="s">
        <v>1351</v>
      </c>
      <c r="B374" s="2">
        <v>343908925</v>
      </c>
      <c r="C374" s="2" t="s">
        <v>513</v>
      </c>
      <c r="D374" s="4">
        <v>32287.5</v>
      </c>
      <c r="E374" s="1" t="s">
        <v>1094</v>
      </c>
      <c r="F374" s="1" t="s">
        <v>73</v>
      </c>
      <c r="G374" s="1" t="s">
        <v>14</v>
      </c>
      <c r="H374" s="1" t="s">
        <v>1352</v>
      </c>
      <c r="I374" s="1">
        <v>169790.6424636</v>
      </c>
      <c r="J374" s="1" t="s">
        <v>1353</v>
      </c>
    </row>
    <row r="375" spans="1:10" x14ac:dyDescent="0.25">
      <c r="A375" s="1" t="s">
        <v>1354</v>
      </c>
      <c r="B375" s="2">
        <v>848268059</v>
      </c>
      <c r="C375" s="2" t="s">
        <v>862</v>
      </c>
      <c r="D375" s="4">
        <v>24617.25</v>
      </c>
      <c r="E375" s="1" t="s">
        <v>1094</v>
      </c>
      <c r="F375" s="1" t="s">
        <v>172</v>
      </c>
      <c r="G375" s="1" t="s">
        <v>14</v>
      </c>
      <c r="H375" s="1" t="s">
        <v>1355</v>
      </c>
      <c r="I375" s="1">
        <v>12248.733879199999</v>
      </c>
      <c r="J375" s="1" t="s">
        <v>1356</v>
      </c>
    </row>
    <row r="376" spans="1:10" x14ac:dyDescent="0.25">
      <c r="A376" s="1" t="s">
        <v>1357</v>
      </c>
      <c r="B376" s="2">
        <v>213765198</v>
      </c>
      <c r="C376" s="2" t="s">
        <v>365</v>
      </c>
      <c r="D376" s="4">
        <v>37035.75</v>
      </c>
      <c r="E376" s="1" t="s">
        <v>1094</v>
      </c>
      <c r="F376" s="1" t="s">
        <v>274</v>
      </c>
      <c r="G376" s="1" t="s">
        <v>14</v>
      </c>
      <c r="H376" s="1"/>
      <c r="I376" s="1"/>
      <c r="J376" s="1" t="s">
        <v>1358</v>
      </c>
    </row>
    <row r="377" spans="1:10" x14ac:dyDescent="0.25">
      <c r="A377" s="1" t="s">
        <v>1359</v>
      </c>
      <c r="B377" s="2">
        <v>519706370</v>
      </c>
      <c r="C377" s="2" t="s">
        <v>245</v>
      </c>
      <c r="D377" s="4">
        <v>19503.75</v>
      </c>
      <c r="E377" s="1" t="s">
        <v>1094</v>
      </c>
      <c r="F377" s="1" t="s">
        <v>147</v>
      </c>
      <c r="G377" s="1" t="s">
        <v>14</v>
      </c>
      <c r="H377" s="1" t="s">
        <v>1360</v>
      </c>
      <c r="I377" s="1">
        <v>377737.50334320002</v>
      </c>
      <c r="J377" s="1" t="s">
        <v>1361</v>
      </c>
    </row>
    <row r="378" spans="1:10" x14ac:dyDescent="0.25">
      <c r="A378" s="1" t="s">
        <v>1362</v>
      </c>
      <c r="B378" s="2">
        <v>7308307</v>
      </c>
      <c r="C378" s="2" t="s">
        <v>226</v>
      </c>
      <c r="D378" s="4">
        <v>31557</v>
      </c>
      <c r="E378" s="1" t="s">
        <v>1094</v>
      </c>
      <c r="F378" s="1" t="s">
        <v>13</v>
      </c>
      <c r="G378" s="1" t="s">
        <v>14</v>
      </c>
      <c r="H378" s="1" t="s">
        <v>1363</v>
      </c>
      <c r="I378" s="1">
        <v>343972.50047999999</v>
      </c>
      <c r="J378" s="1" t="s">
        <v>1364</v>
      </c>
    </row>
    <row r="379" spans="1:10" x14ac:dyDescent="0.25">
      <c r="A379" s="1" t="s">
        <v>1365</v>
      </c>
      <c r="B379" s="2">
        <v>938249145</v>
      </c>
      <c r="C379" s="2" t="s">
        <v>47</v>
      </c>
      <c r="D379" s="4">
        <v>31191.75</v>
      </c>
      <c r="E379" s="1" t="s">
        <v>1094</v>
      </c>
      <c r="F379" s="1" t="s">
        <v>227</v>
      </c>
      <c r="G379" s="1" t="s">
        <v>14</v>
      </c>
      <c r="H379" s="1" t="s">
        <v>1366</v>
      </c>
      <c r="I379" s="1">
        <v>396217.13543999998</v>
      </c>
      <c r="J379" s="1" t="s">
        <v>1367</v>
      </c>
    </row>
    <row r="380" spans="1:10" x14ac:dyDescent="0.25">
      <c r="A380" s="1" t="s">
        <v>1368</v>
      </c>
      <c r="B380" s="2">
        <v>894934302</v>
      </c>
      <c r="C380" s="2" t="s">
        <v>479</v>
      </c>
      <c r="D380" s="4">
        <v>33383.25</v>
      </c>
      <c r="E380" s="1" t="s">
        <v>1094</v>
      </c>
      <c r="F380" s="1" t="s">
        <v>774</v>
      </c>
      <c r="G380" s="1" t="s">
        <v>14</v>
      </c>
      <c r="H380" s="1" t="s">
        <v>1369</v>
      </c>
      <c r="I380" s="1">
        <v>152164.77369999999</v>
      </c>
      <c r="J380" s="1" t="s">
        <v>1370</v>
      </c>
    </row>
    <row r="381" spans="1:10" x14ac:dyDescent="0.25">
      <c r="A381" s="1" t="s">
        <v>1371</v>
      </c>
      <c r="B381" s="2">
        <v>62136778</v>
      </c>
      <c r="C381" s="2" t="s">
        <v>92</v>
      </c>
      <c r="D381" s="4">
        <v>29000.25</v>
      </c>
      <c r="E381" s="1" t="s">
        <v>1094</v>
      </c>
      <c r="F381" s="1" t="s">
        <v>1372</v>
      </c>
      <c r="G381" s="1" t="s">
        <v>14</v>
      </c>
      <c r="H381" s="1" t="s">
        <v>1373</v>
      </c>
      <c r="I381" s="1">
        <v>153789.82133760001</v>
      </c>
      <c r="J381" s="1" t="s">
        <v>1374</v>
      </c>
    </row>
    <row r="382" spans="1:10" x14ac:dyDescent="0.25">
      <c r="A382" s="1" t="s">
        <v>1375</v>
      </c>
      <c r="B382" s="2">
        <v>104344203</v>
      </c>
      <c r="C382" s="2" t="s">
        <v>273</v>
      </c>
      <c r="D382" s="4">
        <v>20964.75</v>
      </c>
      <c r="E382" s="1" t="s">
        <v>1094</v>
      </c>
      <c r="F382" s="1" t="s">
        <v>181</v>
      </c>
      <c r="G382" s="1" t="s">
        <v>14</v>
      </c>
      <c r="H382" s="1" t="s">
        <v>1376</v>
      </c>
      <c r="I382" s="1">
        <v>809650.90944192</v>
      </c>
      <c r="J382" s="1" t="s">
        <v>1377</v>
      </c>
    </row>
    <row r="383" spans="1:10" x14ac:dyDescent="0.25">
      <c r="A383" s="1" t="s">
        <v>1378</v>
      </c>
      <c r="B383" s="2">
        <v>326543835</v>
      </c>
      <c r="C383" s="2" t="s">
        <v>357</v>
      </c>
      <c r="D383" s="4">
        <v>35209.5</v>
      </c>
      <c r="E383" s="1" t="s">
        <v>1094</v>
      </c>
      <c r="F383" s="1" t="s">
        <v>290</v>
      </c>
      <c r="G383" s="1" t="s">
        <v>14</v>
      </c>
      <c r="H383" s="1" t="s">
        <v>1379</v>
      </c>
      <c r="I383" s="1">
        <v>256729.55695920001</v>
      </c>
      <c r="J383" s="1" t="s">
        <v>1380</v>
      </c>
    </row>
    <row r="384" spans="1:10" x14ac:dyDescent="0.25">
      <c r="A384" s="1" t="s">
        <v>1381</v>
      </c>
      <c r="B384" s="2">
        <v>618776278</v>
      </c>
      <c r="C384" s="2" t="s">
        <v>452</v>
      </c>
      <c r="D384" s="4">
        <v>26078.25</v>
      </c>
      <c r="E384" s="1" t="s">
        <v>1094</v>
      </c>
      <c r="F384" s="1" t="s">
        <v>264</v>
      </c>
      <c r="G384" s="1" t="s">
        <v>14</v>
      </c>
      <c r="H384" s="1" t="s">
        <v>1382</v>
      </c>
      <c r="I384" s="1">
        <v>219513.55023359999</v>
      </c>
      <c r="J384" s="1" t="s">
        <v>1383</v>
      </c>
    </row>
    <row r="385" spans="1:10" x14ac:dyDescent="0.25">
      <c r="A385" s="1" t="s">
        <v>1384</v>
      </c>
      <c r="B385" s="2">
        <v>481270841</v>
      </c>
      <c r="C385" s="2" t="s">
        <v>52</v>
      </c>
      <c r="D385" s="4">
        <v>20234.25</v>
      </c>
      <c r="E385" s="1" t="s">
        <v>1094</v>
      </c>
      <c r="F385" s="1" t="s">
        <v>48</v>
      </c>
      <c r="G385" s="1" t="s">
        <v>14</v>
      </c>
      <c r="H385" s="1" t="s">
        <v>1385</v>
      </c>
      <c r="I385" s="1">
        <v>276331.55485319998</v>
      </c>
      <c r="J385" s="1" t="s">
        <v>1386</v>
      </c>
    </row>
    <row r="386" spans="1:10" x14ac:dyDescent="0.25">
      <c r="A386" s="1" t="s">
        <v>1387</v>
      </c>
      <c r="B386" s="2">
        <v>728558350</v>
      </c>
      <c r="C386" s="2" t="s">
        <v>43</v>
      </c>
      <c r="D386" s="4">
        <v>36670.5</v>
      </c>
      <c r="E386" s="1" t="s">
        <v>1094</v>
      </c>
      <c r="F386" s="1" t="s">
        <v>1388</v>
      </c>
      <c r="G386" s="1" t="s">
        <v>14</v>
      </c>
      <c r="H386" s="1" t="s">
        <v>1389</v>
      </c>
      <c r="I386" s="1">
        <v>84900.782668800006</v>
      </c>
      <c r="J386" s="1" t="s">
        <v>1390</v>
      </c>
    </row>
    <row r="387" spans="1:10" x14ac:dyDescent="0.25">
      <c r="A387" s="1" t="s">
        <v>1391</v>
      </c>
      <c r="B387" s="2">
        <v>385558417</v>
      </c>
      <c r="C387" s="2" t="s">
        <v>226</v>
      </c>
      <c r="D387" s="4">
        <v>31557</v>
      </c>
      <c r="E387" s="1" t="s">
        <v>1094</v>
      </c>
      <c r="F387" s="1" t="s">
        <v>48</v>
      </c>
      <c r="G387" s="1" t="s">
        <v>14</v>
      </c>
      <c r="H387" s="1" t="s">
        <v>1392</v>
      </c>
      <c r="I387" s="1">
        <v>50040.525600000001</v>
      </c>
      <c r="J387" s="1" t="s">
        <v>1393</v>
      </c>
    </row>
    <row r="388" spans="1:10" x14ac:dyDescent="0.25">
      <c r="A388" s="1" t="s">
        <v>1394</v>
      </c>
      <c r="B388" s="2">
        <v>852176724</v>
      </c>
      <c r="C388" s="2" t="s">
        <v>250</v>
      </c>
      <c r="D388" s="4">
        <v>18042.75</v>
      </c>
      <c r="E388" s="1" t="s">
        <v>1094</v>
      </c>
      <c r="F388" s="1" t="s">
        <v>251</v>
      </c>
      <c r="G388" s="1" t="s">
        <v>14</v>
      </c>
      <c r="H388" s="1" t="s">
        <v>1395</v>
      </c>
      <c r="I388" s="1">
        <v>503686.52137440001</v>
      </c>
      <c r="J388" s="1" t="s">
        <v>1396</v>
      </c>
    </row>
    <row r="389" spans="1:10" x14ac:dyDescent="0.25">
      <c r="A389" s="1" t="s">
        <v>1397</v>
      </c>
      <c r="B389" s="2">
        <v>370051676</v>
      </c>
      <c r="C389" s="2" t="s">
        <v>62</v>
      </c>
      <c r="D389" s="4">
        <v>22791</v>
      </c>
      <c r="E389" s="1" t="s">
        <v>1094</v>
      </c>
      <c r="F389" s="1" t="s">
        <v>675</v>
      </c>
      <c r="G389" s="1" t="s">
        <v>14</v>
      </c>
      <c r="H389" s="1"/>
      <c r="I389" s="1"/>
      <c r="J389" s="1" t="s">
        <v>1398</v>
      </c>
    </row>
    <row r="390" spans="1:10" x14ac:dyDescent="0.25">
      <c r="A390" s="1" t="s">
        <v>1399</v>
      </c>
      <c r="B390" s="2">
        <v>449540697</v>
      </c>
      <c r="C390" s="2" t="s">
        <v>194</v>
      </c>
      <c r="D390" s="4">
        <v>30826.5</v>
      </c>
      <c r="E390" s="1" t="s">
        <v>1094</v>
      </c>
      <c r="F390" s="1" t="s">
        <v>1400</v>
      </c>
      <c r="G390" s="1" t="s">
        <v>14</v>
      </c>
      <c r="H390" s="1" t="s">
        <v>1401</v>
      </c>
      <c r="I390" s="1">
        <v>281734.23104400001</v>
      </c>
      <c r="J390" s="1" t="s">
        <v>1402</v>
      </c>
    </row>
    <row r="391" spans="1:10" x14ac:dyDescent="0.25">
      <c r="A391" s="1" t="s">
        <v>1403</v>
      </c>
      <c r="B391" s="2">
        <v>467194584</v>
      </c>
      <c r="C391" s="2" t="s">
        <v>479</v>
      </c>
      <c r="D391" s="4">
        <v>33383.25</v>
      </c>
      <c r="E391" s="1" t="s">
        <v>1094</v>
      </c>
      <c r="F391" s="1" t="s">
        <v>1404</v>
      </c>
      <c r="G391" s="1" t="s">
        <v>14</v>
      </c>
      <c r="H391" s="1" t="s">
        <v>1405</v>
      </c>
      <c r="I391" s="1">
        <v>675321.76863359998</v>
      </c>
      <c r="J391" s="1" t="s">
        <v>1406</v>
      </c>
    </row>
    <row r="392" spans="1:10" x14ac:dyDescent="0.25">
      <c r="A392" s="1" t="s">
        <v>1407</v>
      </c>
      <c r="B392" s="2">
        <v>761224462</v>
      </c>
      <c r="C392" s="2" t="s">
        <v>92</v>
      </c>
      <c r="D392" s="4">
        <v>29000.25</v>
      </c>
      <c r="E392" s="1" t="s">
        <v>1094</v>
      </c>
      <c r="F392" s="1" t="s">
        <v>418</v>
      </c>
      <c r="G392" s="1" t="s">
        <v>14</v>
      </c>
      <c r="H392" s="1" t="s">
        <v>1408</v>
      </c>
      <c r="I392" s="1">
        <v>312885.01434400002</v>
      </c>
      <c r="J392" s="1" t="s">
        <v>1409</v>
      </c>
    </row>
    <row r="393" spans="1:10" x14ac:dyDescent="0.25">
      <c r="A393" s="1" t="s">
        <v>1410</v>
      </c>
      <c r="B393" s="2">
        <v>863983168</v>
      </c>
      <c r="C393" s="2" t="s">
        <v>322</v>
      </c>
      <c r="D393" s="4">
        <v>26443.5</v>
      </c>
      <c r="E393" s="1" t="s">
        <v>1094</v>
      </c>
      <c r="F393" s="1" t="s">
        <v>97</v>
      </c>
      <c r="G393" s="1" t="s">
        <v>14</v>
      </c>
      <c r="H393" s="1" t="s">
        <v>1411</v>
      </c>
      <c r="I393" s="1">
        <v>31743.8424576</v>
      </c>
      <c r="J393" s="1" t="s">
        <v>1412</v>
      </c>
    </row>
    <row r="394" spans="1:10" x14ac:dyDescent="0.25">
      <c r="A394" s="1" t="s">
        <v>1413</v>
      </c>
      <c r="B394" s="2">
        <v>877547043</v>
      </c>
      <c r="C394" s="2" t="s">
        <v>119</v>
      </c>
      <c r="D394" s="4">
        <v>24982.5</v>
      </c>
      <c r="E394" s="1" t="s">
        <v>1094</v>
      </c>
      <c r="F394" s="1" t="s">
        <v>602</v>
      </c>
      <c r="G394" s="1" t="s">
        <v>14</v>
      </c>
      <c r="H394" s="1" t="s">
        <v>1414</v>
      </c>
      <c r="I394" s="1">
        <v>25798.796859999999</v>
      </c>
      <c r="J394" s="1" t="s">
        <v>1415</v>
      </c>
    </row>
    <row r="395" spans="1:10" x14ac:dyDescent="0.25">
      <c r="A395" s="1" t="s">
        <v>1416</v>
      </c>
      <c r="B395" s="2">
        <v>763637230</v>
      </c>
      <c r="C395" s="2" t="s">
        <v>129</v>
      </c>
      <c r="D395" s="4">
        <v>15120.75</v>
      </c>
      <c r="E395" s="1" t="s">
        <v>1094</v>
      </c>
      <c r="F395" s="1" t="s">
        <v>102</v>
      </c>
      <c r="G395" s="1" t="s">
        <v>14</v>
      </c>
      <c r="H395" s="1" t="s">
        <v>1417</v>
      </c>
      <c r="I395" s="1">
        <v>118725.94034080001</v>
      </c>
      <c r="J395" s="1" t="s">
        <v>1418</v>
      </c>
    </row>
    <row r="396" spans="1:10" x14ac:dyDescent="0.25">
      <c r="A396" s="1" t="s">
        <v>1419</v>
      </c>
      <c r="B396" s="2">
        <v>527024190</v>
      </c>
      <c r="C396" s="2" t="s">
        <v>245</v>
      </c>
      <c r="D396" s="4">
        <v>19503.75</v>
      </c>
      <c r="E396" s="1" t="s">
        <v>1094</v>
      </c>
      <c r="F396" s="1" t="s">
        <v>829</v>
      </c>
      <c r="G396" s="1" t="s">
        <v>14</v>
      </c>
      <c r="H396" s="1" t="s">
        <v>1420</v>
      </c>
      <c r="I396" s="1">
        <v>63014.441570080002</v>
      </c>
      <c r="J396" s="1" t="s">
        <v>1421</v>
      </c>
    </row>
    <row r="397" spans="1:10" x14ac:dyDescent="0.25">
      <c r="A397" s="1" t="s">
        <v>1422</v>
      </c>
      <c r="B397" s="2">
        <v>842020221</v>
      </c>
      <c r="C397" s="2" t="s">
        <v>217</v>
      </c>
      <c r="D397" s="4">
        <v>38496.75</v>
      </c>
      <c r="E397" s="1" t="s">
        <v>1094</v>
      </c>
      <c r="F397" s="1" t="s">
        <v>784</v>
      </c>
      <c r="G397" s="1" t="s">
        <v>14</v>
      </c>
      <c r="H397" s="1" t="s">
        <v>1423</v>
      </c>
      <c r="I397" s="1">
        <v>17439.309023760001</v>
      </c>
      <c r="J397" s="1" t="s">
        <v>1424</v>
      </c>
    </row>
    <row r="398" spans="1:10" x14ac:dyDescent="0.25">
      <c r="A398" s="1" t="s">
        <v>1425</v>
      </c>
      <c r="B398" s="2">
        <v>254483229</v>
      </c>
      <c r="C398" s="2" t="s">
        <v>57</v>
      </c>
      <c r="D398" s="4">
        <v>34113.75</v>
      </c>
      <c r="E398" s="1" t="s">
        <v>1094</v>
      </c>
      <c r="F398" s="1" t="s">
        <v>1426</v>
      </c>
      <c r="G398" s="1" t="s">
        <v>14</v>
      </c>
      <c r="H398" s="1" t="s">
        <v>1427</v>
      </c>
      <c r="I398" s="1">
        <v>780070.85170560004</v>
      </c>
      <c r="J398" s="1" t="s">
        <v>1428</v>
      </c>
    </row>
    <row r="399" spans="1:10" x14ac:dyDescent="0.25">
      <c r="A399" s="1" t="s">
        <v>1429</v>
      </c>
      <c r="B399" s="2">
        <v>922947867</v>
      </c>
      <c r="C399" s="2" t="s">
        <v>513</v>
      </c>
      <c r="D399" s="4">
        <v>32287.5</v>
      </c>
      <c r="E399" s="1" t="s">
        <v>1094</v>
      </c>
      <c r="F399" s="1" t="s">
        <v>139</v>
      </c>
      <c r="G399" s="1" t="s">
        <v>14</v>
      </c>
      <c r="H399" s="1" t="s">
        <v>1430</v>
      </c>
      <c r="I399" s="1">
        <v>911671.97253719997</v>
      </c>
      <c r="J399" s="1" t="s">
        <v>1431</v>
      </c>
    </row>
    <row r="400" spans="1:10" x14ac:dyDescent="0.25">
      <c r="A400" s="1" t="s">
        <v>1432</v>
      </c>
      <c r="B400" s="2">
        <v>17142593</v>
      </c>
      <c r="C400" s="2" t="s">
        <v>143</v>
      </c>
      <c r="D400" s="4">
        <v>34479</v>
      </c>
      <c r="E400" s="1" t="s">
        <v>1094</v>
      </c>
      <c r="F400" s="1" t="s">
        <v>721</v>
      </c>
      <c r="G400" s="1" t="s">
        <v>14</v>
      </c>
      <c r="H400" s="1" t="s">
        <v>1433</v>
      </c>
      <c r="I400" s="1">
        <v>280771.27375499997</v>
      </c>
      <c r="J400" s="1" t="s">
        <v>1434</v>
      </c>
    </row>
    <row r="401" spans="1:10" x14ac:dyDescent="0.25">
      <c r="A401" s="1" t="s">
        <v>1435</v>
      </c>
      <c r="B401" s="2">
        <v>283169927</v>
      </c>
      <c r="C401" s="2" t="s">
        <v>28</v>
      </c>
      <c r="D401" s="4">
        <v>32652.75</v>
      </c>
      <c r="E401" s="1" t="s">
        <v>1094</v>
      </c>
      <c r="F401" s="1" t="s">
        <v>318</v>
      </c>
      <c r="G401" s="1" t="s">
        <v>14</v>
      </c>
      <c r="H401" s="1" t="s">
        <v>1436</v>
      </c>
      <c r="I401" s="1">
        <v>28723.808808239999</v>
      </c>
      <c r="J401" s="1" t="s">
        <v>1437</v>
      </c>
    </row>
    <row r="402" spans="1:10" x14ac:dyDescent="0.25">
      <c r="A402" s="1" t="s">
        <v>1438</v>
      </c>
      <c r="B402" s="2">
        <v>800032581</v>
      </c>
      <c r="C402" s="2" t="s">
        <v>62</v>
      </c>
      <c r="D402" s="4">
        <v>22791</v>
      </c>
      <c r="E402" s="1" t="s">
        <v>1094</v>
      </c>
      <c r="F402" s="1" t="s">
        <v>256</v>
      </c>
      <c r="G402" s="1" t="s">
        <v>14</v>
      </c>
      <c r="H402" s="1" t="s">
        <v>1439</v>
      </c>
      <c r="I402" s="1">
        <v>291140.56777788</v>
      </c>
      <c r="J402" s="1" t="s">
        <v>1440</v>
      </c>
    </row>
    <row r="403" spans="1:10" x14ac:dyDescent="0.25">
      <c r="A403" s="1" t="s">
        <v>892</v>
      </c>
      <c r="B403" s="2">
        <v>721237017</v>
      </c>
      <c r="C403" s="2" t="s">
        <v>23</v>
      </c>
      <c r="D403" s="4">
        <v>15486</v>
      </c>
      <c r="E403" s="1" t="s">
        <v>1094</v>
      </c>
      <c r="F403" s="1" t="s">
        <v>1242</v>
      </c>
      <c r="G403" s="1" t="s">
        <v>14</v>
      </c>
      <c r="H403" s="1" t="s">
        <v>1441</v>
      </c>
      <c r="I403" s="1">
        <v>78786.158649300007</v>
      </c>
      <c r="J403" s="1" t="s">
        <v>1442</v>
      </c>
    </row>
    <row r="404" spans="1:10" x14ac:dyDescent="0.25">
      <c r="A404" s="1" t="s">
        <v>1443</v>
      </c>
      <c r="B404" s="2">
        <v>98577196</v>
      </c>
      <c r="C404" s="2" t="s">
        <v>309</v>
      </c>
      <c r="D404" s="4">
        <v>27904.5</v>
      </c>
      <c r="E404" s="1" t="s">
        <v>1094</v>
      </c>
      <c r="F404" s="1" t="s">
        <v>399</v>
      </c>
      <c r="G404" s="1" t="s">
        <v>14</v>
      </c>
      <c r="H404" s="1" t="s">
        <v>1444</v>
      </c>
      <c r="I404" s="1">
        <v>58831.4496</v>
      </c>
      <c r="J404" s="1" t="s">
        <v>1445</v>
      </c>
    </row>
    <row r="405" spans="1:10" x14ac:dyDescent="0.25">
      <c r="A405" s="1" t="s">
        <v>1446</v>
      </c>
      <c r="B405" s="2">
        <v>333129687</v>
      </c>
      <c r="C405" s="2" t="s">
        <v>1201</v>
      </c>
      <c r="D405" s="4">
        <v>30461.25</v>
      </c>
      <c r="E405" s="1" t="s">
        <v>1094</v>
      </c>
      <c r="F405" s="1" t="s">
        <v>34</v>
      </c>
      <c r="G405" s="1" t="s">
        <v>14</v>
      </c>
      <c r="H405" s="1" t="s">
        <v>1447</v>
      </c>
      <c r="I405" s="1">
        <v>172342.39131648</v>
      </c>
      <c r="J405" s="1" t="s">
        <v>1448</v>
      </c>
    </row>
    <row r="406" spans="1:10" x14ac:dyDescent="0.25">
      <c r="A406" s="1" t="s">
        <v>1449</v>
      </c>
      <c r="B406" s="2">
        <v>301382196</v>
      </c>
      <c r="C406" s="2" t="s">
        <v>322</v>
      </c>
      <c r="D406" s="4">
        <v>26443.5</v>
      </c>
      <c r="E406" s="1" t="s">
        <v>1094</v>
      </c>
      <c r="F406" s="1" t="s">
        <v>1450</v>
      </c>
      <c r="G406" s="1" t="s">
        <v>14</v>
      </c>
      <c r="H406" s="1" t="s">
        <v>1451</v>
      </c>
      <c r="I406" s="1">
        <v>37062.00888768</v>
      </c>
      <c r="J406" s="1" t="s">
        <v>1452</v>
      </c>
    </row>
    <row r="407" spans="1:10" x14ac:dyDescent="0.25">
      <c r="A407" s="1" t="s">
        <v>1453</v>
      </c>
      <c r="B407" s="2">
        <v>93214941</v>
      </c>
      <c r="C407" s="2" t="s">
        <v>154</v>
      </c>
      <c r="D407" s="4">
        <v>29730.75</v>
      </c>
      <c r="E407" s="1" t="s">
        <v>1094</v>
      </c>
      <c r="F407" s="1" t="s">
        <v>993</v>
      </c>
      <c r="G407" s="1" t="s">
        <v>14</v>
      </c>
      <c r="H407" s="1" t="s">
        <v>1454</v>
      </c>
      <c r="I407" s="1">
        <v>255721.55202594001</v>
      </c>
      <c r="J407" s="1" t="s">
        <v>1455</v>
      </c>
    </row>
    <row r="408" spans="1:10" x14ac:dyDescent="0.25">
      <c r="A408" s="1" t="s">
        <v>1456</v>
      </c>
      <c r="B408" s="2">
        <v>468672741</v>
      </c>
      <c r="C408" s="2" t="s">
        <v>335</v>
      </c>
      <c r="D408" s="4">
        <v>19869</v>
      </c>
      <c r="E408" s="1" t="s">
        <v>1094</v>
      </c>
      <c r="F408" s="1" t="s">
        <v>135</v>
      </c>
      <c r="G408" s="1" t="s">
        <v>14</v>
      </c>
      <c r="H408" s="1" t="s">
        <v>1457</v>
      </c>
      <c r="I408" s="1">
        <v>569224.08925199998</v>
      </c>
      <c r="J408" s="1" t="s">
        <v>1458</v>
      </c>
    </row>
    <row r="409" spans="1:10" x14ac:dyDescent="0.25">
      <c r="A409" s="1" t="s">
        <v>1459</v>
      </c>
      <c r="B409" s="2">
        <v>233834163</v>
      </c>
      <c r="C409" s="2" t="s">
        <v>518</v>
      </c>
      <c r="D409" s="4">
        <v>35574.75</v>
      </c>
      <c r="E409" s="1" t="s">
        <v>1094</v>
      </c>
      <c r="F409" s="1" t="s">
        <v>1197</v>
      </c>
      <c r="G409" s="1" t="s">
        <v>14</v>
      </c>
      <c r="H409" s="1" t="s">
        <v>1460</v>
      </c>
      <c r="I409" s="1">
        <v>111956.350842</v>
      </c>
      <c r="J409" s="1" t="s">
        <v>1461</v>
      </c>
    </row>
    <row r="410" spans="1:10" x14ac:dyDescent="0.25">
      <c r="A410" s="1" t="s">
        <v>1462</v>
      </c>
      <c r="B410" s="2">
        <v>116404368</v>
      </c>
      <c r="C410" s="2" t="s">
        <v>869</v>
      </c>
      <c r="D410" s="4">
        <v>17312.25</v>
      </c>
      <c r="E410" s="1" t="s">
        <v>1094</v>
      </c>
      <c r="F410" s="1" t="s">
        <v>947</v>
      </c>
      <c r="G410" s="1" t="s">
        <v>14</v>
      </c>
      <c r="H410" s="1" t="s">
        <v>1463</v>
      </c>
      <c r="I410" s="1">
        <v>108981.92527560001</v>
      </c>
      <c r="J410" s="1" t="s">
        <v>1464</v>
      </c>
    </row>
    <row r="411" spans="1:10" x14ac:dyDescent="0.25">
      <c r="A411" s="1" t="s">
        <v>1465</v>
      </c>
      <c r="B411" s="2">
        <v>441796382</v>
      </c>
      <c r="C411" s="2" t="s">
        <v>365</v>
      </c>
      <c r="D411" s="4">
        <v>37035.75</v>
      </c>
      <c r="E411" s="1" t="s">
        <v>1094</v>
      </c>
      <c r="F411" s="1" t="s">
        <v>438</v>
      </c>
      <c r="G411" s="1" t="s">
        <v>14</v>
      </c>
      <c r="H411" s="1" t="s">
        <v>1466</v>
      </c>
      <c r="I411" s="1">
        <v>530522.88959999999</v>
      </c>
      <c r="J411" s="1" t="s">
        <v>1467</v>
      </c>
    </row>
    <row r="412" spans="1:10" x14ac:dyDescent="0.25">
      <c r="A412" s="1" t="s">
        <v>1468</v>
      </c>
      <c r="B412" s="2">
        <v>405553613</v>
      </c>
      <c r="C412" s="2" t="s">
        <v>124</v>
      </c>
      <c r="D412" s="4">
        <v>14025</v>
      </c>
      <c r="E412" s="1" t="s">
        <v>1094</v>
      </c>
      <c r="F412" s="1" t="s">
        <v>1469</v>
      </c>
      <c r="G412" s="1" t="s">
        <v>14</v>
      </c>
      <c r="H412" s="1" t="s">
        <v>1470</v>
      </c>
      <c r="I412" s="1">
        <v>808626.02464800002</v>
      </c>
      <c r="J412" s="1" t="s">
        <v>1471</v>
      </c>
    </row>
    <row r="413" spans="1:10" x14ac:dyDescent="0.25">
      <c r="A413" s="1" t="s">
        <v>1472</v>
      </c>
      <c r="B413" s="2">
        <v>339310494</v>
      </c>
      <c r="C413" s="2" t="s">
        <v>221</v>
      </c>
      <c r="D413" s="4">
        <v>33748.5</v>
      </c>
      <c r="E413" s="1" t="s">
        <v>1094</v>
      </c>
      <c r="F413" s="1" t="s">
        <v>1090</v>
      </c>
      <c r="G413" s="1" t="s">
        <v>14</v>
      </c>
      <c r="H413" s="1" t="s">
        <v>1473</v>
      </c>
      <c r="I413" s="1">
        <v>108315.90528000001</v>
      </c>
      <c r="J413" s="1" t="s">
        <v>1474</v>
      </c>
    </row>
    <row r="414" spans="1:10" x14ac:dyDescent="0.25">
      <c r="A414" s="1" t="s">
        <v>1475</v>
      </c>
      <c r="B414" s="2">
        <v>305329337</v>
      </c>
      <c r="C414" s="2" t="s">
        <v>33</v>
      </c>
      <c r="D414" s="4">
        <v>13659.75</v>
      </c>
      <c r="E414" s="1" t="s">
        <v>1094</v>
      </c>
      <c r="F414" s="1" t="s">
        <v>310</v>
      </c>
      <c r="G414" s="1" t="s">
        <v>14</v>
      </c>
      <c r="H414" s="1" t="s">
        <v>1476</v>
      </c>
      <c r="I414" s="1">
        <v>102196.3048704</v>
      </c>
      <c r="J414" s="1" t="s">
        <v>1477</v>
      </c>
    </row>
    <row r="415" spans="1:10" x14ac:dyDescent="0.25">
      <c r="A415" s="1" t="s">
        <v>1478</v>
      </c>
      <c r="B415" s="2">
        <v>314669857</v>
      </c>
      <c r="C415" s="2" t="s">
        <v>221</v>
      </c>
      <c r="D415" s="4">
        <v>33748.5</v>
      </c>
      <c r="E415" s="1" t="s">
        <v>1094</v>
      </c>
      <c r="F415" s="1" t="s">
        <v>1479</v>
      </c>
      <c r="G415" s="1" t="s">
        <v>14</v>
      </c>
      <c r="H415" s="1" t="s">
        <v>1480</v>
      </c>
      <c r="I415" s="1">
        <v>88086.050949600001</v>
      </c>
      <c r="J415" s="1" t="s">
        <v>1481</v>
      </c>
    </row>
    <row r="416" spans="1:10" x14ac:dyDescent="0.25">
      <c r="A416" s="1" t="s">
        <v>1482</v>
      </c>
      <c r="B416" s="2">
        <v>957223176</v>
      </c>
      <c r="C416" s="2" t="s">
        <v>119</v>
      </c>
      <c r="D416" s="4">
        <v>24982.5</v>
      </c>
      <c r="E416" s="1" t="s">
        <v>1094</v>
      </c>
      <c r="F416" s="1" t="s">
        <v>549</v>
      </c>
      <c r="G416" s="1" t="s">
        <v>14</v>
      </c>
      <c r="H416" s="1" t="s">
        <v>1483</v>
      </c>
      <c r="I416" s="1">
        <v>303042.24101331999</v>
      </c>
      <c r="J416" s="1" t="s">
        <v>1484</v>
      </c>
    </row>
    <row r="417" spans="1:10" x14ac:dyDescent="0.25">
      <c r="A417" s="1" t="s">
        <v>1485</v>
      </c>
      <c r="B417" s="2">
        <v>286598152</v>
      </c>
      <c r="C417" s="2" t="s">
        <v>62</v>
      </c>
      <c r="D417" s="4">
        <v>22791</v>
      </c>
      <c r="E417" s="1" t="s">
        <v>1094</v>
      </c>
      <c r="F417" s="1" t="s">
        <v>19</v>
      </c>
      <c r="G417" s="1" t="s">
        <v>14</v>
      </c>
      <c r="H417" s="1" t="s">
        <v>1486</v>
      </c>
      <c r="I417" s="1">
        <v>359004.15740700002</v>
      </c>
      <c r="J417" s="1" t="s">
        <v>1487</v>
      </c>
    </row>
    <row r="418" spans="1:10" x14ac:dyDescent="0.25">
      <c r="A418" s="1" t="s">
        <v>1488</v>
      </c>
      <c r="B418" s="2">
        <v>253730021</v>
      </c>
      <c r="C418" s="2" t="s">
        <v>365</v>
      </c>
      <c r="D418" s="4">
        <v>37035.75</v>
      </c>
      <c r="E418" s="1" t="s">
        <v>1094</v>
      </c>
      <c r="F418" s="1" t="s">
        <v>83</v>
      </c>
      <c r="G418" s="1" t="s">
        <v>14</v>
      </c>
      <c r="H418" s="1" t="s">
        <v>1489</v>
      </c>
      <c r="I418" s="1">
        <v>147006.74604</v>
      </c>
      <c r="J418" s="1" t="s">
        <v>1490</v>
      </c>
    </row>
    <row r="419" spans="1:10" x14ac:dyDescent="0.25">
      <c r="A419" s="1" t="s">
        <v>1491</v>
      </c>
      <c r="B419" s="2">
        <v>429910592</v>
      </c>
      <c r="C419" s="2" t="s">
        <v>18</v>
      </c>
      <c r="D419" s="4">
        <v>33018</v>
      </c>
      <c r="E419" s="1" t="s">
        <v>1094</v>
      </c>
      <c r="F419" s="1" t="s">
        <v>1308</v>
      </c>
      <c r="G419" s="1" t="s">
        <v>14</v>
      </c>
      <c r="H419" s="1" t="s">
        <v>1492</v>
      </c>
      <c r="I419" s="1">
        <v>317638.08896831999</v>
      </c>
      <c r="J419" s="1" t="s">
        <v>1493</v>
      </c>
    </row>
    <row r="420" spans="1:10" x14ac:dyDescent="0.25">
      <c r="A420" s="1" t="s">
        <v>1494</v>
      </c>
      <c r="B420" s="2">
        <v>797693035</v>
      </c>
      <c r="C420" s="2" t="s">
        <v>403</v>
      </c>
      <c r="D420" s="4">
        <v>31922.25</v>
      </c>
      <c r="E420" s="1" t="s">
        <v>1094</v>
      </c>
      <c r="F420" s="1" t="s">
        <v>549</v>
      </c>
      <c r="G420" s="1" t="s">
        <v>14</v>
      </c>
      <c r="H420" s="1" t="s">
        <v>1495</v>
      </c>
      <c r="I420" s="1">
        <v>91794.148205759993</v>
      </c>
      <c r="J420" s="1" t="s">
        <v>1496</v>
      </c>
    </row>
    <row r="421" spans="1:10" x14ac:dyDescent="0.25">
      <c r="A421" s="1" t="s">
        <v>1497</v>
      </c>
      <c r="B421" s="2">
        <v>598697376</v>
      </c>
      <c r="C421" s="2" t="s">
        <v>889</v>
      </c>
      <c r="D421" s="4">
        <v>30096</v>
      </c>
      <c r="E421" s="1" t="s">
        <v>1094</v>
      </c>
      <c r="F421" s="1" t="s">
        <v>1498</v>
      </c>
      <c r="G421" s="1" t="s">
        <v>14</v>
      </c>
      <c r="H421" s="1" t="s">
        <v>1499</v>
      </c>
      <c r="I421" s="1">
        <v>384180.74695599999</v>
      </c>
      <c r="J421" s="1" t="s">
        <v>1500</v>
      </c>
    </row>
    <row r="422" spans="1:10" x14ac:dyDescent="0.25">
      <c r="A422" s="1" t="s">
        <v>1501</v>
      </c>
      <c r="B422" s="2">
        <v>390723336</v>
      </c>
      <c r="C422" s="2" t="s">
        <v>357</v>
      </c>
      <c r="D422" s="4">
        <v>35209.5</v>
      </c>
      <c r="E422" s="1" t="s">
        <v>1094</v>
      </c>
      <c r="F422" s="1" t="s">
        <v>404</v>
      </c>
      <c r="G422" s="1" t="s">
        <v>14</v>
      </c>
      <c r="H422" s="1" t="s">
        <v>1502</v>
      </c>
      <c r="I422" s="1">
        <v>37273.872913200001</v>
      </c>
      <c r="J422" s="1" t="s">
        <v>1503</v>
      </c>
    </row>
    <row r="423" spans="1:10" x14ac:dyDescent="0.25">
      <c r="A423" s="1" t="s">
        <v>1504</v>
      </c>
      <c r="B423" s="2">
        <v>997146843</v>
      </c>
      <c r="C423" s="2" t="s">
        <v>226</v>
      </c>
      <c r="D423" s="4">
        <v>31557</v>
      </c>
      <c r="E423" s="1" t="s">
        <v>1094</v>
      </c>
      <c r="F423" s="1" t="s">
        <v>251</v>
      </c>
      <c r="G423" s="1" t="s">
        <v>14</v>
      </c>
      <c r="H423" s="1" t="s">
        <v>1505</v>
      </c>
      <c r="I423" s="1">
        <v>144330.58800071999</v>
      </c>
      <c r="J423" s="1" t="s">
        <v>1506</v>
      </c>
    </row>
    <row r="424" spans="1:10" x14ac:dyDescent="0.25">
      <c r="A424" s="1" t="s">
        <v>1507</v>
      </c>
      <c r="B424" s="2">
        <v>777546530</v>
      </c>
      <c r="C424" s="2" t="s">
        <v>43</v>
      </c>
      <c r="D424" s="4">
        <v>36670.5</v>
      </c>
      <c r="E424" s="1" t="s">
        <v>1094</v>
      </c>
      <c r="F424" s="1" t="s">
        <v>636</v>
      </c>
      <c r="G424" s="1" t="s">
        <v>14</v>
      </c>
      <c r="H424" s="1" t="s">
        <v>1508</v>
      </c>
      <c r="I424" s="1">
        <v>89006.353994999998</v>
      </c>
      <c r="J424" s="1" t="s">
        <v>1509</v>
      </c>
    </row>
    <row r="425" spans="1:10" x14ac:dyDescent="0.25">
      <c r="A425" s="1" t="s">
        <v>1510</v>
      </c>
      <c r="B425" s="2">
        <v>756973402</v>
      </c>
      <c r="C425" s="2" t="s">
        <v>82</v>
      </c>
      <c r="D425" s="4">
        <v>16947</v>
      </c>
      <c r="E425" s="1" t="s">
        <v>1094</v>
      </c>
      <c r="F425" s="1" t="s">
        <v>353</v>
      </c>
      <c r="G425" s="1" t="s">
        <v>14</v>
      </c>
      <c r="H425" s="1" t="s">
        <v>1511</v>
      </c>
      <c r="I425" s="1">
        <v>137282.75818949999</v>
      </c>
      <c r="J425" s="1" t="s">
        <v>1512</v>
      </c>
    </row>
    <row r="426" spans="1:10" x14ac:dyDescent="0.25">
      <c r="A426" s="1" t="s">
        <v>1513</v>
      </c>
      <c r="B426" s="2">
        <v>78979780</v>
      </c>
      <c r="C426" s="2" t="s">
        <v>114</v>
      </c>
      <c r="D426" s="4">
        <v>20599.5</v>
      </c>
      <c r="E426" s="1" t="s">
        <v>1094</v>
      </c>
      <c r="F426" s="1" t="s">
        <v>774</v>
      </c>
      <c r="G426" s="1" t="s">
        <v>14</v>
      </c>
      <c r="H426" s="1" t="s">
        <v>1514</v>
      </c>
      <c r="I426" s="1">
        <v>142689.81959999999</v>
      </c>
      <c r="J426" s="1" t="s">
        <v>1515</v>
      </c>
    </row>
    <row r="427" spans="1:10" x14ac:dyDescent="0.25">
      <c r="A427" s="1" t="s">
        <v>1516</v>
      </c>
      <c r="B427" s="2">
        <v>233064658</v>
      </c>
      <c r="C427" s="2" t="s">
        <v>134</v>
      </c>
      <c r="D427" s="4">
        <v>37401</v>
      </c>
      <c r="E427" s="1" t="s">
        <v>1094</v>
      </c>
      <c r="F427" s="1" t="s">
        <v>1517</v>
      </c>
      <c r="G427" s="1" t="s">
        <v>14</v>
      </c>
      <c r="H427" s="1" t="s">
        <v>1518</v>
      </c>
      <c r="I427" s="1">
        <v>21344.9948712</v>
      </c>
      <c r="J427" s="1" t="s">
        <v>1519</v>
      </c>
    </row>
    <row r="428" spans="1:10" x14ac:dyDescent="0.25">
      <c r="A428" s="1" t="s">
        <v>1520</v>
      </c>
      <c r="B428" s="2">
        <v>908541019</v>
      </c>
      <c r="C428" s="2" t="s">
        <v>67</v>
      </c>
      <c r="D428" s="4">
        <v>23156.25</v>
      </c>
      <c r="E428" s="1" t="s">
        <v>1094</v>
      </c>
      <c r="F428" s="1" t="s">
        <v>83</v>
      </c>
      <c r="G428" s="1" t="s">
        <v>14</v>
      </c>
      <c r="H428" s="1" t="s">
        <v>1521</v>
      </c>
      <c r="I428" s="1">
        <v>179850.26771712</v>
      </c>
      <c r="J428" s="1" t="s">
        <v>1522</v>
      </c>
    </row>
    <row r="429" spans="1:10" x14ac:dyDescent="0.25">
      <c r="A429" s="1" t="s">
        <v>1523</v>
      </c>
      <c r="B429" s="2">
        <v>619982087</v>
      </c>
      <c r="C429" s="2" t="s">
        <v>298</v>
      </c>
      <c r="D429" s="4">
        <v>38131.5</v>
      </c>
      <c r="E429" s="1" t="s">
        <v>1094</v>
      </c>
      <c r="F429" s="1" t="s">
        <v>204</v>
      </c>
      <c r="G429" s="1" t="s">
        <v>14</v>
      </c>
      <c r="H429" s="1" t="s">
        <v>1524</v>
      </c>
      <c r="I429" s="1">
        <v>179033.26814207999</v>
      </c>
      <c r="J429" s="1" t="s">
        <v>1525</v>
      </c>
    </row>
    <row r="430" spans="1:10" x14ac:dyDescent="0.25">
      <c r="A430" s="1" t="s">
        <v>1526</v>
      </c>
      <c r="B430" s="2">
        <v>5643565</v>
      </c>
      <c r="C430" s="2" t="s">
        <v>268</v>
      </c>
      <c r="D430" s="4">
        <v>17677.5</v>
      </c>
      <c r="E430" s="1" t="s">
        <v>1094</v>
      </c>
      <c r="F430" s="1" t="s">
        <v>1308</v>
      </c>
      <c r="G430" s="1" t="s">
        <v>14</v>
      </c>
      <c r="H430" s="1" t="s">
        <v>1527</v>
      </c>
      <c r="I430" s="1">
        <v>149780.42835942999</v>
      </c>
      <c r="J430" s="1" t="s">
        <v>1528</v>
      </c>
    </row>
    <row r="431" spans="1:10" x14ac:dyDescent="0.25">
      <c r="A431" s="1" t="s">
        <v>1529</v>
      </c>
      <c r="B431" s="2">
        <v>256372944</v>
      </c>
      <c r="C431" s="2" t="s">
        <v>322</v>
      </c>
      <c r="D431" s="4">
        <v>26443.5</v>
      </c>
      <c r="E431" s="1" t="s">
        <v>1094</v>
      </c>
      <c r="F431" s="1" t="s">
        <v>519</v>
      </c>
      <c r="G431" s="1" t="s">
        <v>14</v>
      </c>
      <c r="H431" s="1" t="s">
        <v>1530</v>
      </c>
      <c r="I431" s="1">
        <v>39101.435402399999</v>
      </c>
      <c r="J431" s="1" t="s">
        <v>1531</v>
      </c>
    </row>
    <row r="432" spans="1:10" x14ac:dyDescent="0.25">
      <c r="A432" s="1" t="s">
        <v>1532</v>
      </c>
      <c r="B432" s="2">
        <v>807984614</v>
      </c>
      <c r="C432" s="2" t="s">
        <v>518</v>
      </c>
      <c r="D432" s="4">
        <v>35574.75</v>
      </c>
      <c r="E432" s="1" t="s">
        <v>1094</v>
      </c>
      <c r="F432" s="1" t="s">
        <v>699</v>
      </c>
      <c r="G432" s="1" t="s">
        <v>14</v>
      </c>
      <c r="H432" s="1" t="s">
        <v>1533</v>
      </c>
      <c r="I432" s="1">
        <v>55228.138716239999</v>
      </c>
      <c r="J432" s="1" t="s">
        <v>1534</v>
      </c>
    </row>
    <row r="433" spans="1:10" x14ac:dyDescent="0.25">
      <c r="A433" s="1" t="s">
        <v>1535</v>
      </c>
      <c r="B433" s="2">
        <v>437806030</v>
      </c>
      <c r="C433" s="2" t="s">
        <v>268</v>
      </c>
      <c r="D433" s="4">
        <v>17677.5</v>
      </c>
      <c r="E433" s="1" t="s">
        <v>1094</v>
      </c>
      <c r="F433" s="1" t="s">
        <v>1536</v>
      </c>
      <c r="G433" s="1" t="s">
        <v>14</v>
      </c>
      <c r="H433" s="1" t="s">
        <v>1537</v>
      </c>
      <c r="I433" s="1">
        <v>110516.77215039999</v>
      </c>
      <c r="J433" s="1" t="s">
        <v>1538</v>
      </c>
    </row>
    <row r="434" spans="1:10" x14ac:dyDescent="0.25">
      <c r="A434" s="1" t="s">
        <v>1539</v>
      </c>
      <c r="B434" s="2">
        <v>557237783</v>
      </c>
      <c r="C434" s="2" t="s">
        <v>661</v>
      </c>
      <c r="D434" s="4">
        <v>16216.5</v>
      </c>
      <c r="E434" s="1" t="s">
        <v>1094</v>
      </c>
      <c r="F434" s="1" t="s">
        <v>993</v>
      </c>
      <c r="G434" s="1" t="s">
        <v>14</v>
      </c>
      <c r="H434" s="1" t="s">
        <v>1540</v>
      </c>
      <c r="I434" s="1">
        <v>152281.492344</v>
      </c>
      <c r="J434" s="1" t="s">
        <v>1541</v>
      </c>
    </row>
    <row r="435" spans="1:10" x14ac:dyDescent="0.25">
      <c r="A435" s="1" t="s">
        <v>1542</v>
      </c>
      <c r="B435" s="2">
        <v>136232022</v>
      </c>
      <c r="C435" s="2" t="s">
        <v>869</v>
      </c>
      <c r="D435" s="4">
        <v>17312.25</v>
      </c>
      <c r="E435" s="1" t="s">
        <v>1094</v>
      </c>
      <c r="F435" s="1" t="s">
        <v>1083</v>
      </c>
      <c r="G435" s="1" t="s">
        <v>14</v>
      </c>
      <c r="H435" s="1" t="s">
        <v>1543</v>
      </c>
      <c r="I435" s="1">
        <v>167388.96182328</v>
      </c>
      <c r="J435" s="1" t="s">
        <v>1544</v>
      </c>
    </row>
    <row r="436" spans="1:10" x14ac:dyDescent="0.25">
      <c r="A436" s="1" t="s">
        <v>1545</v>
      </c>
      <c r="B436" s="2">
        <v>351782665</v>
      </c>
      <c r="C436" s="2" t="s">
        <v>240</v>
      </c>
      <c r="D436" s="4">
        <v>22060.5</v>
      </c>
      <c r="E436" s="1" t="s">
        <v>1094</v>
      </c>
      <c r="F436" s="1" t="s">
        <v>471</v>
      </c>
      <c r="G436" s="1" t="s">
        <v>14</v>
      </c>
      <c r="H436" s="1" t="s">
        <v>1546</v>
      </c>
      <c r="I436" s="1">
        <v>78083.957128320006</v>
      </c>
      <c r="J436" s="1" t="s">
        <v>1547</v>
      </c>
    </row>
    <row r="437" spans="1:10" x14ac:dyDescent="0.25">
      <c r="A437" s="1" t="s">
        <v>1548</v>
      </c>
      <c r="B437" s="2">
        <v>683923673</v>
      </c>
      <c r="C437" s="2" t="s">
        <v>119</v>
      </c>
      <c r="D437" s="4">
        <v>24982.5</v>
      </c>
      <c r="E437" s="1" t="s">
        <v>1094</v>
      </c>
      <c r="F437" s="1" t="s">
        <v>763</v>
      </c>
      <c r="G437" s="1" t="s">
        <v>14</v>
      </c>
      <c r="H437" s="1" t="s">
        <v>1549</v>
      </c>
      <c r="I437" s="1">
        <v>672852.78991799999</v>
      </c>
      <c r="J437" s="1" t="s">
        <v>1550</v>
      </c>
    </row>
    <row r="438" spans="1:10" x14ac:dyDescent="0.25">
      <c r="A438" s="1" t="s">
        <v>1551</v>
      </c>
      <c r="B438" s="2">
        <v>420912357</v>
      </c>
      <c r="C438" s="2" t="s">
        <v>348</v>
      </c>
      <c r="D438" s="4">
        <v>28635</v>
      </c>
      <c r="E438" s="1" t="s">
        <v>1094</v>
      </c>
      <c r="F438" s="1" t="s">
        <v>909</v>
      </c>
      <c r="G438" s="1" t="s">
        <v>14</v>
      </c>
      <c r="H438" s="1" t="s">
        <v>1552</v>
      </c>
      <c r="I438" s="1">
        <v>6356.1838450499999</v>
      </c>
      <c r="J438" s="1" t="s">
        <v>1553</v>
      </c>
    </row>
    <row r="439" spans="1:10" x14ac:dyDescent="0.25">
      <c r="A439" s="1" t="s">
        <v>1554</v>
      </c>
      <c r="B439" s="2">
        <v>492942781</v>
      </c>
      <c r="C439" s="2" t="s">
        <v>167</v>
      </c>
      <c r="D439" s="4">
        <v>18773.25</v>
      </c>
      <c r="E439" s="1" t="s">
        <v>1094</v>
      </c>
      <c r="F439" s="1" t="s">
        <v>509</v>
      </c>
      <c r="G439" s="1" t="s">
        <v>14</v>
      </c>
      <c r="H439" s="1" t="s">
        <v>1555</v>
      </c>
      <c r="I439" s="1">
        <v>332718.81994563999</v>
      </c>
      <c r="J439" s="1" t="s">
        <v>1556</v>
      </c>
    </row>
    <row r="440" spans="1:10" x14ac:dyDescent="0.25">
      <c r="A440" s="1" t="s">
        <v>1557</v>
      </c>
      <c r="B440" s="2">
        <v>704858168</v>
      </c>
      <c r="C440" s="2" t="s">
        <v>62</v>
      </c>
      <c r="D440" s="4">
        <v>22791</v>
      </c>
      <c r="E440" s="1" t="s">
        <v>1094</v>
      </c>
      <c r="F440" s="1" t="s">
        <v>190</v>
      </c>
      <c r="G440" s="1" t="s">
        <v>14</v>
      </c>
      <c r="H440" s="1" t="s">
        <v>1558</v>
      </c>
      <c r="I440" s="1">
        <v>339783.812064</v>
      </c>
      <c r="J440" s="1" t="s">
        <v>1559</v>
      </c>
    </row>
    <row r="441" spans="1:10" x14ac:dyDescent="0.25">
      <c r="A441" s="1" t="s">
        <v>1560</v>
      </c>
      <c r="B441" s="2">
        <v>508621987</v>
      </c>
      <c r="C441" s="2" t="s">
        <v>18</v>
      </c>
      <c r="D441" s="4">
        <v>33018</v>
      </c>
      <c r="E441" s="1" t="s">
        <v>1094</v>
      </c>
      <c r="F441" s="1" t="s">
        <v>208</v>
      </c>
      <c r="G441" s="1" t="s">
        <v>14</v>
      </c>
      <c r="H441" s="1" t="s">
        <v>1561</v>
      </c>
      <c r="I441" s="1">
        <v>629134.168894</v>
      </c>
      <c r="J441" s="1" t="s">
        <v>1562</v>
      </c>
    </row>
    <row r="442" spans="1:10" x14ac:dyDescent="0.25">
      <c r="A442" s="1" t="s">
        <v>1563</v>
      </c>
      <c r="B442" s="2">
        <v>800899560</v>
      </c>
      <c r="C442" s="2" t="s">
        <v>268</v>
      </c>
      <c r="D442" s="4">
        <v>17677.5</v>
      </c>
      <c r="E442" s="1" t="s">
        <v>1094</v>
      </c>
      <c r="F442" s="1" t="s">
        <v>784</v>
      </c>
      <c r="G442" s="1" t="s">
        <v>14</v>
      </c>
      <c r="H442" s="1" t="s">
        <v>1564</v>
      </c>
      <c r="I442" s="1">
        <v>120675.200688</v>
      </c>
      <c r="J442" s="1" t="s">
        <v>1565</v>
      </c>
    </row>
    <row r="443" spans="1:10" x14ac:dyDescent="0.25">
      <c r="A443" s="1" t="s">
        <v>1566</v>
      </c>
      <c r="B443" s="2">
        <v>649755058</v>
      </c>
      <c r="C443" s="2" t="s">
        <v>245</v>
      </c>
      <c r="D443" s="4">
        <v>19503.75</v>
      </c>
      <c r="E443" s="1" t="s">
        <v>1094</v>
      </c>
      <c r="F443" s="1" t="s">
        <v>598</v>
      </c>
      <c r="G443" s="1" t="s">
        <v>14</v>
      </c>
      <c r="H443" s="1" t="s">
        <v>1567</v>
      </c>
      <c r="I443" s="1">
        <v>84444.506324639995</v>
      </c>
      <c r="J443" s="1" t="s">
        <v>1568</v>
      </c>
    </row>
    <row r="444" spans="1:10" x14ac:dyDescent="0.25">
      <c r="A444" s="1" t="s">
        <v>1569</v>
      </c>
      <c r="B444" s="2">
        <v>812543923</v>
      </c>
      <c r="C444" s="2" t="s">
        <v>72</v>
      </c>
      <c r="D444" s="4">
        <v>34844.25</v>
      </c>
      <c r="E444" s="1" t="s">
        <v>1094</v>
      </c>
      <c r="F444" s="1" t="s">
        <v>1308</v>
      </c>
      <c r="G444" s="1" t="s">
        <v>14</v>
      </c>
      <c r="H444" s="1" t="s">
        <v>1570</v>
      </c>
      <c r="I444" s="1">
        <v>65109.858362999999</v>
      </c>
      <c r="J444" s="1" t="s">
        <v>1571</v>
      </c>
    </row>
    <row r="445" spans="1:10" x14ac:dyDescent="0.25">
      <c r="A445" s="1" t="s">
        <v>1572</v>
      </c>
      <c r="B445" s="2">
        <v>676088200</v>
      </c>
      <c r="C445" s="2" t="s">
        <v>273</v>
      </c>
      <c r="D445" s="4">
        <v>20964.75</v>
      </c>
      <c r="E445" s="1" t="s">
        <v>1094</v>
      </c>
      <c r="F445" s="1" t="s">
        <v>814</v>
      </c>
      <c r="G445" s="1" t="s">
        <v>14</v>
      </c>
      <c r="H445" s="1" t="s">
        <v>1573</v>
      </c>
      <c r="I445" s="1">
        <v>77868.391608000005</v>
      </c>
      <c r="J445" s="1" t="s">
        <v>1574</v>
      </c>
    </row>
    <row r="446" spans="1:10" x14ac:dyDescent="0.25">
      <c r="A446" s="1" t="s">
        <v>1575</v>
      </c>
      <c r="B446" s="2">
        <v>451599744</v>
      </c>
      <c r="C446" s="2" t="s">
        <v>273</v>
      </c>
      <c r="D446" s="4">
        <v>20964.75</v>
      </c>
      <c r="E446" s="1" t="s">
        <v>1094</v>
      </c>
      <c r="F446" s="1" t="s">
        <v>1576</v>
      </c>
      <c r="G446" s="1" t="s">
        <v>14</v>
      </c>
      <c r="H446" s="1" t="s">
        <v>1577</v>
      </c>
      <c r="I446" s="1">
        <v>194125.6538991</v>
      </c>
      <c r="J446" s="1" t="s">
        <v>1578</v>
      </c>
    </row>
    <row r="447" spans="1:10" x14ac:dyDescent="0.25">
      <c r="A447" s="1" t="s">
        <v>1579</v>
      </c>
      <c r="B447" s="2">
        <v>93369459</v>
      </c>
      <c r="C447" s="2" t="s">
        <v>255</v>
      </c>
      <c r="D447" s="4">
        <v>25347.75</v>
      </c>
      <c r="E447" s="1" t="s">
        <v>1094</v>
      </c>
      <c r="F447" s="1" t="s">
        <v>587</v>
      </c>
      <c r="G447" s="1" t="s">
        <v>14</v>
      </c>
      <c r="H447" s="1" t="s">
        <v>1580</v>
      </c>
      <c r="I447" s="1">
        <v>330336.29325311998</v>
      </c>
      <c r="J447" s="1" t="s">
        <v>1581</v>
      </c>
    </row>
    <row r="448" spans="1:10" x14ac:dyDescent="0.25">
      <c r="A448" s="1" t="s">
        <v>1582</v>
      </c>
      <c r="B448" s="2">
        <v>875339308</v>
      </c>
      <c r="C448" s="2" t="s">
        <v>309</v>
      </c>
      <c r="D448" s="4">
        <v>27904.5</v>
      </c>
      <c r="E448" s="1" t="s">
        <v>1094</v>
      </c>
      <c r="F448" s="1" t="s">
        <v>574</v>
      </c>
      <c r="G448" s="1" t="s">
        <v>14</v>
      </c>
      <c r="H448" s="1" t="s">
        <v>1583</v>
      </c>
      <c r="I448" s="1">
        <v>52761.052431360004</v>
      </c>
      <c r="J448" s="1" t="s">
        <v>1584</v>
      </c>
    </row>
    <row r="449" spans="1:10" x14ac:dyDescent="0.25">
      <c r="A449" s="1" t="s">
        <v>1585</v>
      </c>
      <c r="B449" s="2">
        <v>309409121</v>
      </c>
      <c r="C449" s="2" t="s">
        <v>357</v>
      </c>
      <c r="D449" s="4">
        <v>35209.5</v>
      </c>
      <c r="E449" s="1" t="s">
        <v>1094</v>
      </c>
      <c r="F449" s="1" t="s">
        <v>241</v>
      </c>
      <c r="G449" s="1" t="s">
        <v>14</v>
      </c>
      <c r="H449" s="1" t="s">
        <v>1586</v>
      </c>
      <c r="I449" s="1">
        <v>72984.169964159999</v>
      </c>
      <c r="J449" s="1" t="s">
        <v>1587</v>
      </c>
    </row>
    <row r="450" spans="1:10" x14ac:dyDescent="0.25">
      <c r="A450" s="1" t="s">
        <v>1588</v>
      </c>
      <c r="B450" s="2">
        <v>66046046</v>
      </c>
      <c r="C450" s="2" t="s">
        <v>268</v>
      </c>
      <c r="D450" s="4">
        <v>17677.5</v>
      </c>
      <c r="E450" s="1" t="s">
        <v>1094</v>
      </c>
      <c r="F450" s="1" t="s">
        <v>172</v>
      </c>
      <c r="G450" s="1" t="s">
        <v>14</v>
      </c>
      <c r="H450" s="1" t="s">
        <v>1589</v>
      </c>
      <c r="I450" s="1">
        <v>52337.658758400001</v>
      </c>
      <c r="J450" s="1" t="s">
        <v>1590</v>
      </c>
    </row>
    <row r="451" spans="1:10" x14ac:dyDescent="0.25">
      <c r="A451" s="1" t="s">
        <v>1591</v>
      </c>
      <c r="B451" s="2">
        <v>897305315</v>
      </c>
      <c r="C451" s="2" t="s">
        <v>226</v>
      </c>
      <c r="D451" s="4">
        <v>31557</v>
      </c>
      <c r="E451" s="1" t="s">
        <v>1094</v>
      </c>
      <c r="F451" s="1" t="s">
        <v>88</v>
      </c>
      <c r="G451" s="1" t="s">
        <v>14</v>
      </c>
      <c r="H451" s="1" t="s">
        <v>1592</v>
      </c>
      <c r="I451" s="1">
        <v>54675.658023479999</v>
      </c>
      <c r="J451" s="1" t="s">
        <v>1593</v>
      </c>
    </row>
    <row r="452" spans="1:10" x14ac:dyDescent="0.25">
      <c r="A452" s="1" t="s">
        <v>1594</v>
      </c>
      <c r="B452" s="2">
        <v>868759038</v>
      </c>
      <c r="C452" s="2" t="s">
        <v>556</v>
      </c>
      <c r="D452" s="4">
        <v>27174</v>
      </c>
      <c r="E452" s="1" t="s">
        <v>1094</v>
      </c>
      <c r="F452" s="1" t="s">
        <v>807</v>
      </c>
      <c r="G452" s="1" t="s">
        <v>14</v>
      </c>
      <c r="H452" s="1" t="s">
        <v>1595</v>
      </c>
      <c r="I452" s="1">
        <v>18434.822979</v>
      </c>
      <c r="J452" s="1" t="s">
        <v>1596</v>
      </c>
    </row>
    <row r="453" spans="1:10" x14ac:dyDescent="0.25">
      <c r="A453" s="1" t="s">
        <v>1597</v>
      </c>
      <c r="B453" s="2">
        <v>266586720</v>
      </c>
      <c r="C453" s="2" t="s">
        <v>309</v>
      </c>
      <c r="D453" s="4">
        <v>27904.5</v>
      </c>
      <c r="E453" s="1" t="s">
        <v>1094</v>
      </c>
      <c r="F453" s="1" t="s">
        <v>139</v>
      </c>
      <c r="G453" s="1" t="s">
        <v>14</v>
      </c>
      <c r="H453" s="1" t="s">
        <v>1598</v>
      </c>
      <c r="I453" s="1">
        <v>323312.57378784003</v>
      </c>
      <c r="J453" s="1" t="s">
        <v>1599</v>
      </c>
    </row>
    <row r="454" spans="1:10" x14ac:dyDescent="0.25">
      <c r="A454" s="1" t="s">
        <v>1600</v>
      </c>
      <c r="B454" s="2">
        <v>872703743</v>
      </c>
      <c r="C454" s="2" t="s">
        <v>143</v>
      </c>
      <c r="D454" s="4">
        <v>34479</v>
      </c>
      <c r="E454" s="1" t="s">
        <v>1094</v>
      </c>
      <c r="F454" s="1" t="s">
        <v>1469</v>
      </c>
      <c r="G454" s="1" t="s">
        <v>14</v>
      </c>
      <c r="H454" s="1" t="s">
        <v>1601</v>
      </c>
      <c r="I454" s="1">
        <v>711770.43745500001</v>
      </c>
      <c r="J454" s="1" t="s">
        <v>1602</v>
      </c>
    </row>
    <row r="455" spans="1:10" x14ac:dyDescent="0.25">
      <c r="A455" s="1" t="s">
        <v>1603</v>
      </c>
      <c r="B455" s="2">
        <v>363199695</v>
      </c>
      <c r="C455" s="2" t="s">
        <v>67</v>
      </c>
      <c r="D455" s="4">
        <v>23156.25</v>
      </c>
      <c r="E455" s="1" t="s">
        <v>1094</v>
      </c>
      <c r="F455" s="1" t="s">
        <v>404</v>
      </c>
      <c r="G455" s="1" t="s">
        <v>14</v>
      </c>
      <c r="H455" s="1" t="s">
        <v>1604</v>
      </c>
      <c r="I455" s="1">
        <v>54707.779160159997</v>
      </c>
      <c r="J455" s="1" t="s">
        <v>1605</v>
      </c>
    </row>
    <row r="456" spans="1:10" x14ac:dyDescent="0.25">
      <c r="A456" s="1" t="s">
        <v>1606</v>
      </c>
      <c r="B456" s="2">
        <v>983753016</v>
      </c>
      <c r="C456" s="2" t="s">
        <v>518</v>
      </c>
      <c r="D456" s="4">
        <v>35574.75</v>
      </c>
      <c r="E456" s="1" t="s">
        <v>1094</v>
      </c>
      <c r="F456" s="1" t="s">
        <v>290</v>
      </c>
      <c r="G456" s="1" t="s">
        <v>14</v>
      </c>
      <c r="H456" s="1" t="s">
        <v>1607</v>
      </c>
      <c r="I456" s="1">
        <v>93055.008530399995</v>
      </c>
      <c r="J456" s="1" t="s">
        <v>1608</v>
      </c>
    </row>
    <row r="457" spans="1:10" x14ac:dyDescent="0.25">
      <c r="A457" s="1" t="s">
        <v>1609</v>
      </c>
      <c r="B457" s="2">
        <v>734281991</v>
      </c>
      <c r="C457" s="2" t="s">
        <v>452</v>
      </c>
      <c r="D457" s="4">
        <v>26078.25</v>
      </c>
      <c r="E457" s="1" t="s">
        <v>1094</v>
      </c>
      <c r="F457" s="1" t="s">
        <v>1610</v>
      </c>
      <c r="G457" s="1" t="s">
        <v>14</v>
      </c>
      <c r="H457" s="1" t="s">
        <v>1611</v>
      </c>
      <c r="I457" s="1">
        <v>112847.1715008</v>
      </c>
      <c r="J457" s="1" t="s">
        <v>1612</v>
      </c>
    </row>
    <row r="458" spans="1:10" x14ac:dyDescent="0.25">
      <c r="A458" s="1" t="s">
        <v>1613</v>
      </c>
      <c r="B458" s="2">
        <v>447009072</v>
      </c>
      <c r="C458" s="2" t="s">
        <v>698</v>
      </c>
      <c r="D458" s="4">
        <v>18408</v>
      </c>
      <c r="E458" s="1" t="s">
        <v>1094</v>
      </c>
      <c r="F458" s="1" t="s">
        <v>636</v>
      </c>
      <c r="G458" s="1" t="s">
        <v>14</v>
      </c>
      <c r="H458" s="1" t="s">
        <v>1614</v>
      </c>
      <c r="I458" s="1">
        <v>380338.08124928002</v>
      </c>
      <c r="J458" s="1" t="s">
        <v>1615</v>
      </c>
    </row>
    <row r="459" spans="1:10" x14ac:dyDescent="0.25">
      <c r="A459" s="1" t="s">
        <v>1616</v>
      </c>
      <c r="B459" s="2">
        <v>988169754</v>
      </c>
      <c r="C459" s="2" t="s">
        <v>281</v>
      </c>
      <c r="D459" s="4">
        <v>21695.25</v>
      </c>
      <c r="E459" s="1" t="s">
        <v>1094</v>
      </c>
      <c r="F459" s="1" t="s">
        <v>130</v>
      </c>
      <c r="G459" s="1" t="s">
        <v>14</v>
      </c>
      <c r="H459" s="1" t="s">
        <v>1617</v>
      </c>
      <c r="I459" s="1">
        <v>103573.24361999999</v>
      </c>
      <c r="J459" s="1" t="s">
        <v>1618</v>
      </c>
    </row>
    <row r="460" spans="1:10" x14ac:dyDescent="0.25">
      <c r="A460" s="1" t="s">
        <v>1619</v>
      </c>
      <c r="B460" s="2">
        <v>120568684</v>
      </c>
      <c r="C460" s="2" t="s">
        <v>47</v>
      </c>
      <c r="D460" s="4">
        <v>31191.75</v>
      </c>
      <c r="E460" s="1" t="s">
        <v>1094</v>
      </c>
      <c r="F460" s="1" t="s">
        <v>807</v>
      </c>
      <c r="G460" s="1" t="s">
        <v>14</v>
      </c>
      <c r="H460" s="1" t="s">
        <v>1620</v>
      </c>
      <c r="I460" s="1">
        <v>46324.804897800001</v>
      </c>
      <c r="J460" s="1" t="s">
        <v>1621</v>
      </c>
    </row>
    <row r="461" spans="1:10" x14ac:dyDescent="0.25">
      <c r="A461" s="1" t="s">
        <v>1622</v>
      </c>
      <c r="B461" s="2">
        <v>608845511</v>
      </c>
      <c r="C461" s="2" t="s">
        <v>273</v>
      </c>
      <c r="D461" s="4">
        <v>20964.75</v>
      </c>
      <c r="E461" s="1" t="s">
        <v>1094</v>
      </c>
      <c r="F461" s="1" t="s">
        <v>989</v>
      </c>
      <c r="G461" s="1" t="s">
        <v>14</v>
      </c>
      <c r="H461" s="1" t="s">
        <v>1623</v>
      </c>
      <c r="I461" s="1">
        <v>96594.014056800006</v>
      </c>
      <c r="J461" s="1" t="s">
        <v>1624</v>
      </c>
    </row>
    <row r="462" spans="1:10" x14ac:dyDescent="0.25">
      <c r="A462" s="1" t="s">
        <v>1625</v>
      </c>
      <c r="B462" s="2">
        <v>665456622</v>
      </c>
      <c r="C462" s="2" t="s">
        <v>240</v>
      </c>
      <c r="D462" s="4">
        <v>22060.5</v>
      </c>
      <c r="E462" s="1" t="s">
        <v>1094</v>
      </c>
      <c r="F462" s="1" t="s">
        <v>1626</v>
      </c>
      <c r="G462" s="1" t="s">
        <v>14</v>
      </c>
      <c r="H462" s="1" t="s">
        <v>1627</v>
      </c>
      <c r="I462" s="1">
        <v>144853.68817152001</v>
      </c>
      <c r="J462" s="1" t="s">
        <v>1628</v>
      </c>
    </row>
    <row r="463" spans="1:10" x14ac:dyDescent="0.25">
      <c r="A463" s="1" t="s">
        <v>1629</v>
      </c>
      <c r="B463" s="2">
        <v>61241884</v>
      </c>
      <c r="C463" s="2" t="s">
        <v>698</v>
      </c>
      <c r="D463" s="4">
        <v>18408</v>
      </c>
      <c r="E463" s="1" t="s">
        <v>1094</v>
      </c>
      <c r="F463" s="1" t="s">
        <v>1610</v>
      </c>
      <c r="G463" s="1" t="s">
        <v>14</v>
      </c>
      <c r="H463" s="1" t="s">
        <v>1630</v>
      </c>
      <c r="I463" s="1">
        <v>182613.96736000001</v>
      </c>
      <c r="J463" s="1" t="s">
        <v>1631</v>
      </c>
    </row>
    <row r="464" spans="1:10" x14ac:dyDescent="0.25">
      <c r="A464" s="1" t="s">
        <v>1632</v>
      </c>
      <c r="B464" s="2">
        <v>597098963</v>
      </c>
      <c r="C464" s="2" t="s">
        <v>1201</v>
      </c>
      <c r="D464" s="4">
        <v>30461.25</v>
      </c>
      <c r="E464" s="1" t="s">
        <v>1094</v>
      </c>
      <c r="F464" s="1" t="s">
        <v>29</v>
      </c>
      <c r="G464" s="1" t="s">
        <v>14</v>
      </c>
      <c r="H464" s="1" t="s">
        <v>1633</v>
      </c>
      <c r="I464" s="1">
        <v>8293.4882131199993</v>
      </c>
      <c r="J464" s="1" t="s">
        <v>1634</v>
      </c>
    </row>
    <row r="465" spans="1:10" x14ac:dyDescent="0.25">
      <c r="A465" s="1" t="s">
        <v>1635</v>
      </c>
      <c r="B465" s="2">
        <v>674382707</v>
      </c>
      <c r="C465" s="2" t="s">
        <v>479</v>
      </c>
      <c r="D465" s="4">
        <v>33383.25</v>
      </c>
      <c r="E465" s="1" t="s">
        <v>1094</v>
      </c>
      <c r="F465" s="1" t="s">
        <v>874</v>
      </c>
      <c r="G465" s="1" t="s">
        <v>14</v>
      </c>
      <c r="H465" s="1" t="s">
        <v>1636</v>
      </c>
      <c r="I465" s="1">
        <v>28247.197809599998</v>
      </c>
      <c r="J465" s="1" t="s">
        <v>1637</v>
      </c>
    </row>
    <row r="466" spans="1:10" x14ac:dyDescent="0.25">
      <c r="A466" s="1" t="s">
        <v>1638</v>
      </c>
      <c r="B466" s="2">
        <v>360971387</v>
      </c>
      <c r="C466" s="2" t="s">
        <v>357</v>
      </c>
      <c r="D466" s="4">
        <v>35209.5</v>
      </c>
      <c r="E466" s="1" t="s">
        <v>1094</v>
      </c>
      <c r="F466" s="1" t="s">
        <v>453</v>
      </c>
      <c r="G466" s="1" t="s">
        <v>14</v>
      </c>
      <c r="H466" s="1" t="s">
        <v>1639</v>
      </c>
      <c r="I466" s="1">
        <v>100277.79176448</v>
      </c>
      <c r="J466" s="1" t="s">
        <v>1640</v>
      </c>
    </row>
    <row r="467" spans="1:10" x14ac:dyDescent="0.25">
      <c r="A467" s="1" t="s">
        <v>1641</v>
      </c>
      <c r="B467" s="2">
        <v>327147302</v>
      </c>
      <c r="C467" s="2" t="s">
        <v>72</v>
      </c>
      <c r="D467" s="4">
        <v>34844.25</v>
      </c>
      <c r="E467" s="1" t="s">
        <v>1094</v>
      </c>
      <c r="F467" s="1" t="s">
        <v>213</v>
      </c>
      <c r="G467" s="1" t="s">
        <v>14</v>
      </c>
      <c r="H467" s="1" t="s">
        <v>1642</v>
      </c>
      <c r="I467" s="1">
        <v>81565.507223199995</v>
      </c>
      <c r="J467" s="1" t="s">
        <v>1643</v>
      </c>
    </row>
    <row r="468" spans="1:10" x14ac:dyDescent="0.25">
      <c r="A468" s="1" t="s">
        <v>1644</v>
      </c>
      <c r="B468" s="2">
        <v>570807611</v>
      </c>
      <c r="C468" s="2" t="s">
        <v>226</v>
      </c>
      <c r="D468" s="4">
        <v>31557</v>
      </c>
      <c r="E468" s="1" t="s">
        <v>1094</v>
      </c>
      <c r="F468" s="1" t="s">
        <v>514</v>
      </c>
      <c r="G468" s="1" t="s">
        <v>14</v>
      </c>
      <c r="H468" s="1"/>
      <c r="I468" s="1"/>
      <c r="J468" s="1" t="s">
        <v>1645</v>
      </c>
    </row>
    <row r="469" spans="1:10" x14ac:dyDescent="0.25">
      <c r="A469" s="1" t="s">
        <v>1646</v>
      </c>
      <c r="B469" s="2">
        <v>418929121</v>
      </c>
      <c r="C469" s="2" t="s">
        <v>101</v>
      </c>
      <c r="D469" s="4">
        <v>19138.5</v>
      </c>
      <c r="E469" s="1" t="s">
        <v>1094</v>
      </c>
      <c r="F469" s="1" t="s">
        <v>310</v>
      </c>
      <c r="G469" s="1" t="s">
        <v>14</v>
      </c>
      <c r="H469" s="1" t="s">
        <v>1647</v>
      </c>
      <c r="I469" s="1">
        <v>25539.191999999999</v>
      </c>
      <c r="J469" s="1" t="s">
        <v>1648</v>
      </c>
    </row>
    <row r="470" spans="1:10" x14ac:dyDescent="0.25">
      <c r="A470" s="1" t="s">
        <v>1649</v>
      </c>
      <c r="B470" s="2">
        <v>34376216</v>
      </c>
      <c r="C470" s="2" t="s">
        <v>245</v>
      </c>
      <c r="D470" s="4">
        <v>19503.75</v>
      </c>
      <c r="E470" s="1" t="s">
        <v>1094</v>
      </c>
      <c r="F470" s="1" t="s">
        <v>199</v>
      </c>
      <c r="G470" s="1" t="s">
        <v>14</v>
      </c>
      <c r="H470" s="1" t="s">
        <v>1650</v>
      </c>
      <c r="I470" s="1">
        <v>118620.443763</v>
      </c>
      <c r="J470" s="1" t="s">
        <v>1651</v>
      </c>
    </row>
    <row r="471" spans="1:10" x14ac:dyDescent="0.25">
      <c r="A471" s="1" t="s">
        <v>1652</v>
      </c>
      <c r="B471" s="2">
        <v>435160243</v>
      </c>
      <c r="C471" s="2" t="s">
        <v>67</v>
      </c>
      <c r="D471" s="4">
        <v>23156.25</v>
      </c>
      <c r="E471" s="1" t="s">
        <v>1094</v>
      </c>
      <c r="F471" s="1" t="s">
        <v>1450</v>
      </c>
      <c r="G471" s="1" t="s">
        <v>14</v>
      </c>
      <c r="H471" s="1" t="s">
        <v>1653</v>
      </c>
      <c r="I471" s="1">
        <v>601104.39949440002</v>
      </c>
      <c r="J471" s="1" t="s">
        <v>1654</v>
      </c>
    </row>
    <row r="472" spans="1:10" x14ac:dyDescent="0.25">
      <c r="A472" s="1" t="s">
        <v>1655</v>
      </c>
      <c r="B472" s="2">
        <v>982975265</v>
      </c>
      <c r="C472" s="2" t="s">
        <v>33</v>
      </c>
      <c r="D472" s="4">
        <v>13659.75</v>
      </c>
      <c r="E472" s="1" t="s">
        <v>1094</v>
      </c>
      <c r="F472" s="1" t="s">
        <v>825</v>
      </c>
      <c r="G472" s="1" t="s">
        <v>14</v>
      </c>
      <c r="H472" s="1" t="s">
        <v>1656</v>
      </c>
      <c r="I472" s="1">
        <v>337207.48185600003</v>
      </c>
      <c r="J472" s="1" t="s">
        <v>1657</v>
      </c>
    </row>
    <row r="473" spans="1:10" x14ac:dyDescent="0.25">
      <c r="A473" s="1" t="s">
        <v>1658</v>
      </c>
      <c r="B473" s="2">
        <v>282834053</v>
      </c>
      <c r="C473" s="2" t="s">
        <v>38</v>
      </c>
      <c r="D473" s="4">
        <v>21330</v>
      </c>
      <c r="E473" s="1" t="s">
        <v>1094</v>
      </c>
      <c r="F473" s="1" t="s">
        <v>1197</v>
      </c>
      <c r="G473" s="1" t="s">
        <v>14</v>
      </c>
      <c r="H473" s="1" t="s">
        <v>1659</v>
      </c>
      <c r="I473" s="1">
        <v>379375.57388544001</v>
      </c>
      <c r="J473" s="1" t="s">
        <v>1660</v>
      </c>
    </row>
    <row r="474" spans="1:10" x14ac:dyDescent="0.25">
      <c r="A474" s="1" t="s">
        <v>1661</v>
      </c>
      <c r="B474" s="2">
        <v>326185806</v>
      </c>
      <c r="C474" s="2" t="s">
        <v>57</v>
      </c>
      <c r="D474" s="4">
        <v>34113.75</v>
      </c>
      <c r="E474" s="1" t="s">
        <v>1094</v>
      </c>
      <c r="F474" s="1" t="s">
        <v>636</v>
      </c>
      <c r="G474" s="1" t="s">
        <v>14</v>
      </c>
      <c r="H474" s="1" t="s">
        <v>1662</v>
      </c>
      <c r="I474" s="1">
        <v>37333.115850000002</v>
      </c>
      <c r="J474" s="1" t="s">
        <v>1663</v>
      </c>
    </row>
    <row r="475" spans="1:10" x14ac:dyDescent="0.25">
      <c r="A475" s="1" t="s">
        <v>1664</v>
      </c>
      <c r="B475" s="2">
        <v>72428400</v>
      </c>
      <c r="C475" s="2" t="s">
        <v>698</v>
      </c>
      <c r="D475" s="4">
        <v>18408</v>
      </c>
      <c r="E475" s="1" t="s">
        <v>1094</v>
      </c>
      <c r="F475" s="1" t="s">
        <v>602</v>
      </c>
      <c r="G475" s="1" t="s">
        <v>14</v>
      </c>
      <c r="H475" s="1" t="s">
        <v>1665</v>
      </c>
      <c r="I475" s="1">
        <v>93876.662880000003</v>
      </c>
      <c r="J475" s="1" t="s">
        <v>1666</v>
      </c>
    </row>
    <row r="476" spans="1:10" x14ac:dyDescent="0.25">
      <c r="A476" s="1" t="s">
        <v>1667</v>
      </c>
      <c r="B476" s="2">
        <v>49880986</v>
      </c>
      <c r="C476" s="2" t="s">
        <v>38</v>
      </c>
      <c r="D476" s="4">
        <v>21330</v>
      </c>
      <c r="E476" s="1" t="s">
        <v>1094</v>
      </c>
      <c r="F476" s="1" t="s">
        <v>1252</v>
      </c>
      <c r="G476" s="1" t="s">
        <v>14</v>
      </c>
      <c r="H476" s="1" t="s">
        <v>1668</v>
      </c>
      <c r="I476" s="1">
        <v>12744.396087499999</v>
      </c>
      <c r="J476" s="1" t="s">
        <v>1669</v>
      </c>
    </row>
    <row r="477" spans="1:10" x14ac:dyDescent="0.25">
      <c r="A477" s="1" t="s">
        <v>1670</v>
      </c>
      <c r="B477" s="2">
        <v>650260310</v>
      </c>
      <c r="C477" s="2" t="s">
        <v>380</v>
      </c>
      <c r="D477" s="4">
        <v>14390.25</v>
      </c>
      <c r="E477" s="1" t="s">
        <v>1094</v>
      </c>
      <c r="F477" s="1" t="s">
        <v>172</v>
      </c>
      <c r="G477" s="1" t="s">
        <v>14</v>
      </c>
      <c r="H477" s="1" t="s">
        <v>1671</v>
      </c>
      <c r="I477" s="1">
        <v>29912.907024</v>
      </c>
      <c r="J477" s="1" t="s">
        <v>1672</v>
      </c>
    </row>
    <row r="478" spans="1:10" x14ac:dyDescent="0.25">
      <c r="A478" s="1" t="s">
        <v>1673</v>
      </c>
      <c r="B478" s="2">
        <v>880275552</v>
      </c>
      <c r="C478" s="2" t="s">
        <v>606</v>
      </c>
      <c r="D478" s="4">
        <v>23886.75</v>
      </c>
      <c r="E478" s="1" t="s">
        <v>1094</v>
      </c>
      <c r="F478" s="1" t="s">
        <v>1426</v>
      </c>
      <c r="G478" s="1" t="s">
        <v>14</v>
      </c>
      <c r="H478" s="1" t="s">
        <v>1674</v>
      </c>
      <c r="I478" s="1">
        <v>107171.228864</v>
      </c>
      <c r="J478" s="1" t="s">
        <v>1675</v>
      </c>
    </row>
    <row r="479" spans="1:10" x14ac:dyDescent="0.25">
      <c r="A479" s="1" t="s">
        <v>1676</v>
      </c>
      <c r="B479" s="2">
        <v>599636543</v>
      </c>
      <c r="C479" s="2" t="s">
        <v>33</v>
      </c>
      <c r="D479" s="4">
        <v>13659.75</v>
      </c>
      <c r="E479" s="1" t="s">
        <v>1094</v>
      </c>
      <c r="F479" s="1" t="s">
        <v>1242</v>
      </c>
      <c r="G479" s="1" t="s">
        <v>14</v>
      </c>
      <c r="H479" s="1" t="s">
        <v>1677</v>
      </c>
      <c r="I479" s="1">
        <v>318922.09751072002</v>
      </c>
      <c r="J479" s="1" t="s">
        <v>1678</v>
      </c>
    </row>
    <row r="480" spans="1:10" x14ac:dyDescent="0.25">
      <c r="A480" s="1" t="s">
        <v>1679</v>
      </c>
      <c r="B480" s="2">
        <v>156279764</v>
      </c>
      <c r="C480" s="2" t="s">
        <v>62</v>
      </c>
      <c r="D480" s="4">
        <v>22791</v>
      </c>
      <c r="E480" s="1" t="s">
        <v>1094</v>
      </c>
      <c r="F480" s="1" t="s">
        <v>1498</v>
      </c>
      <c r="G480" s="1" t="s">
        <v>14</v>
      </c>
      <c r="H480" s="1" t="s">
        <v>1680</v>
      </c>
      <c r="I480" s="1">
        <v>434013.27569600003</v>
      </c>
      <c r="J480" s="1" t="s">
        <v>1681</v>
      </c>
    </row>
    <row r="481" spans="1:10" x14ac:dyDescent="0.25">
      <c r="A481" s="1" t="s">
        <v>1682</v>
      </c>
      <c r="B481" s="2">
        <v>975805483</v>
      </c>
      <c r="C481" s="2" t="s">
        <v>889</v>
      </c>
      <c r="D481" s="4">
        <v>30096</v>
      </c>
      <c r="E481" s="1" t="s">
        <v>1094</v>
      </c>
      <c r="F481" s="1" t="s">
        <v>463</v>
      </c>
      <c r="G481" s="1" t="s">
        <v>14</v>
      </c>
      <c r="H481" s="1" t="s">
        <v>1683</v>
      </c>
      <c r="I481" s="1">
        <v>60560.524315199997</v>
      </c>
      <c r="J481" s="1" t="s">
        <v>1684</v>
      </c>
    </row>
    <row r="482" spans="1:10" x14ac:dyDescent="0.25">
      <c r="A482" s="1" t="s">
        <v>1685</v>
      </c>
      <c r="B482" s="2">
        <v>536372800</v>
      </c>
      <c r="C482" s="2" t="s">
        <v>212</v>
      </c>
      <c r="D482" s="4">
        <v>24252</v>
      </c>
      <c r="E482" s="1" t="s">
        <v>1094</v>
      </c>
      <c r="F482" s="1" t="s">
        <v>115</v>
      </c>
      <c r="G482" s="1" t="s">
        <v>14</v>
      </c>
      <c r="H482" s="1" t="s">
        <v>1686</v>
      </c>
      <c r="I482" s="1">
        <v>163266.2323076</v>
      </c>
      <c r="J482" s="1" t="s">
        <v>1687</v>
      </c>
    </row>
    <row r="483" spans="1:10" x14ac:dyDescent="0.25">
      <c r="A483" s="1" t="s">
        <v>1688</v>
      </c>
      <c r="B483" s="2">
        <v>205617031</v>
      </c>
      <c r="C483" s="2" t="s">
        <v>389</v>
      </c>
      <c r="D483" s="4">
        <v>29365.5</v>
      </c>
      <c r="E483" s="1" t="s">
        <v>1094</v>
      </c>
      <c r="F483" s="1" t="s">
        <v>1146</v>
      </c>
      <c r="G483" s="1" t="s">
        <v>14</v>
      </c>
      <c r="H483" s="1" t="s">
        <v>1689</v>
      </c>
      <c r="I483" s="1">
        <v>181323.67002749999</v>
      </c>
      <c r="J483" s="1" t="s">
        <v>1690</v>
      </c>
    </row>
    <row r="484" spans="1:10" x14ac:dyDescent="0.25">
      <c r="A484" s="1" t="s">
        <v>1691</v>
      </c>
      <c r="B484" s="2">
        <v>754637770</v>
      </c>
      <c r="C484" s="2" t="s">
        <v>862</v>
      </c>
      <c r="D484" s="4">
        <v>24617.25</v>
      </c>
      <c r="E484" s="1" t="s">
        <v>1094</v>
      </c>
      <c r="F484" s="1" t="s">
        <v>231</v>
      </c>
      <c r="G484" s="1" t="s">
        <v>14</v>
      </c>
      <c r="H484" s="1" t="s">
        <v>1692</v>
      </c>
      <c r="I484" s="1">
        <v>52204.924926</v>
      </c>
      <c r="J484" s="1" t="s">
        <v>1693</v>
      </c>
    </row>
    <row r="485" spans="1:10" x14ac:dyDescent="0.25">
      <c r="A485" s="1" t="s">
        <v>1694</v>
      </c>
      <c r="B485" s="2">
        <v>663494133</v>
      </c>
      <c r="C485" s="2" t="s">
        <v>18</v>
      </c>
      <c r="D485" s="4">
        <v>33018</v>
      </c>
      <c r="E485" s="1" t="s">
        <v>1094</v>
      </c>
      <c r="F485" s="1" t="s">
        <v>1695</v>
      </c>
      <c r="G485" s="1" t="s">
        <v>14</v>
      </c>
      <c r="H485" s="1" t="s">
        <v>1696</v>
      </c>
      <c r="I485" s="1">
        <v>116287.71305088</v>
      </c>
      <c r="J485" s="1" t="s">
        <v>1697</v>
      </c>
    </row>
    <row r="486" spans="1:10" x14ac:dyDescent="0.25">
      <c r="A486" s="1" t="s">
        <v>1698</v>
      </c>
      <c r="B486" s="2">
        <v>74610243</v>
      </c>
      <c r="C486" s="2" t="s">
        <v>143</v>
      </c>
      <c r="D486" s="4">
        <v>34479</v>
      </c>
      <c r="E486" s="1" t="s">
        <v>1094</v>
      </c>
      <c r="F486" s="1" t="s">
        <v>204</v>
      </c>
      <c r="G486" s="1" t="s">
        <v>14</v>
      </c>
      <c r="H486" s="1" t="s">
        <v>1699</v>
      </c>
      <c r="I486" s="1">
        <v>20878.883771199999</v>
      </c>
      <c r="J486" s="1" t="s">
        <v>1700</v>
      </c>
    </row>
    <row r="487" spans="1:10" x14ac:dyDescent="0.25">
      <c r="A487" s="1" t="s">
        <v>1701</v>
      </c>
      <c r="B487" s="2">
        <v>951114423</v>
      </c>
      <c r="C487" s="2" t="s">
        <v>129</v>
      </c>
      <c r="D487" s="4">
        <v>15120.75</v>
      </c>
      <c r="E487" s="1" t="s">
        <v>1094</v>
      </c>
      <c r="F487" s="1" t="s">
        <v>1702</v>
      </c>
      <c r="G487" s="1" t="s">
        <v>14</v>
      </c>
      <c r="H487" s="1" t="s">
        <v>1703</v>
      </c>
      <c r="I487" s="1">
        <v>268055.50387199997</v>
      </c>
      <c r="J487" s="1" t="s">
        <v>1704</v>
      </c>
    </row>
    <row r="488" spans="1:10" x14ac:dyDescent="0.25">
      <c r="A488" s="1" t="s">
        <v>1705</v>
      </c>
      <c r="B488" s="2">
        <v>171025223</v>
      </c>
      <c r="C488" s="2" t="s">
        <v>189</v>
      </c>
      <c r="D488" s="4">
        <v>22425.75</v>
      </c>
      <c r="E488" s="1" t="s">
        <v>1094</v>
      </c>
      <c r="F488" s="1" t="s">
        <v>549</v>
      </c>
      <c r="G488" s="1" t="s">
        <v>14</v>
      </c>
      <c r="H488" s="1" t="s">
        <v>1706</v>
      </c>
      <c r="I488" s="1">
        <v>198778.04154144</v>
      </c>
      <c r="J488" s="1" t="s">
        <v>1707</v>
      </c>
    </row>
    <row r="489" spans="1:10" x14ac:dyDescent="0.25">
      <c r="A489" s="1" t="s">
        <v>1708</v>
      </c>
      <c r="B489" s="2">
        <v>275932122</v>
      </c>
      <c r="C489" s="2" t="s">
        <v>498</v>
      </c>
      <c r="D489" s="4">
        <v>37766.25</v>
      </c>
      <c r="E489" s="1" t="s">
        <v>1094</v>
      </c>
      <c r="F489" s="1" t="s">
        <v>1498</v>
      </c>
      <c r="G489" s="1" t="s">
        <v>14</v>
      </c>
      <c r="H489" s="1" t="s">
        <v>1709</v>
      </c>
      <c r="I489" s="1">
        <v>32658.578503199999</v>
      </c>
      <c r="J489" s="1" t="s">
        <v>1710</v>
      </c>
    </row>
    <row r="490" spans="1:10" x14ac:dyDescent="0.25">
      <c r="A490" s="1" t="s">
        <v>1711</v>
      </c>
      <c r="B490" s="2">
        <v>253960066</v>
      </c>
      <c r="C490" s="2" t="s">
        <v>43</v>
      </c>
      <c r="D490" s="4">
        <v>36670.5</v>
      </c>
      <c r="E490" s="1" t="s">
        <v>1094</v>
      </c>
      <c r="F490" s="1" t="s">
        <v>370</v>
      </c>
      <c r="G490" s="1" t="s">
        <v>14</v>
      </c>
      <c r="H490" s="1" t="s">
        <v>1712</v>
      </c>
      <c r="I490" s="1">
        <v>341572.82769539999</v>
      </c>
      <c r="J490" s="1" t="s">
        <v>1713</v>
      </c>
    </row>
    <row r="491" spans="1:10" x14ac:dyDescent="0.25">
      <c r="A491" s="1" t="s">
        <v>1714</v>
      </c>
      <c r="B491" s="2">
        <v>545998935</v>
      </c>
      <c r="C491" s="2" t="s">
        <v>556</v>
      </c>
      <c r="D491" s="4">
        <v>27174</v>
      </c>
      <c r="E491" s="1" t="s">
        <v>1094</v>
      </c>
      <c r="F491" s="1" t="s">
        <v>106</v>
      </c>
      <c r="G491" s="1" t="s">
        <v>14</v>
      </c>
      <c r="H491" s="1" t="s">
        <v>1715</v>
      </c>
      <c r="I491" s="1">
        <v>504017.37695399998</v>
      </c>
      <c r="J491" s="1" t="s">
        <v>1716</v>
      </c>
    </row>
    <row r="492" spans="1:10" x14ac:dyDescent="0.25">
      <c r="A492" s="1" t="s">
        <v>1717</v>
      </c>
      <c r="B492" s="2">
        <v>33056746</v>
      </c>
      <c r="C492" s="2" t="s">
        <v>92</v>
      </c>
      <c r="D492" s="4">
        <v>29000.25</v>
      </c>
      <c r="E492" s="1" t="s">
        <v>1094</v>
      </c>
      <c r="F492" s="1" t="s">
        <v>88</v>
      </c>
      <c r="G492" s="1" t="s">
        <v>14</v>
      </c>
      <c r="H492" s="1" t="s">
        <v>1718</v>
      </c>
      <c r="I492" s="1">
        <v>100367.487528</v>
      </c>
      <c r="J492" s="1" t="s">
        <v>1719</v>
      </c>
    </row>
    <row r="493" spans="1:10" x14ac:dyDescent="0.25">
      <c r="A493" s="1" t="s">
        <v>1720</v>
      </c>
      <c r="B493" s="2">
        <v>915295189</v>
      </c>
      <c r="C493" s="2" t="s">
        <v>606</v>
      </c>
      <c r="D493" s="4">
        <v>23886.75</v>
      </c>
      <c r="E493" s="1" t="s">
        <v>1094</v>
      </c>
      <c r="F493" s="1" t="s">
        <v>1721</v>
      </c>
      <c r="G493" s="1" t="s">
        <v>14</v>
      </c>
      <c r="H493" s="1" t="s">
        <v>1722</v>
      </c>
      <c r="I493" s="1">
        <v>11453.319727849999</v>
      </c>
      <c r="J493" s="1" t="s">
        <v>1723</v>
      </c>
    </row>
    <row r="494" spans="1:10" x14ac:dyDescent="0.25">
      <c r="A494" s="1" t="s">
        <v>1724</v>
      </c>
      <c r="B494" s="2">
        <v>620261247</v>
      </c>
      <c r="C494" s="2" t="s">
        <v>23</v>
      </c>
      <c r="D494" s="4">
        <v>15486</v>
      </c>
      <c r="E494" s="1" t="s">
        <v>1094</v>
      </c>
      <c r="F494" s="1" t="s">
        <v>176</v>
      </c>
      <c r="G494" s="1" t="s">
        <v>14</v>
      </c>
      <c r="H494" s="1" t="s">
        <v>1725</v>
      </c>
      <c r="I494" s="1">
        <v>64494.387719999999</v>
      </c>
      <c r="J494" s="1" t="s">
        <v>1726</v>
      </c>
    </row>
    <row r="495" spans="1:10" x14ac:dyDescent="0.25">
      <c r="A495" s="1" t="s">
        <v>1727</v>
      </c>
      <c r="B495" s="2">
        <v>807694195</v>
      </c>
      <c r="C495" s="2" t="s">
        <v>203</v>
      </c>
      <c r="D495" s="4">
        <v>27539.25</v>
      </c>
      <c r="E495" s="1" t="s">
        <v>1094</v>
      </c>
      <c r="F495" s="1" t="s">
        <v>807</v>
      </c>
      <c r="G495" s="1" t="s">
        <v>14</v>
      </c>
      <c r="H495" s="1" t="s">
        <v>1728</v>
      </c>
      <c r="I495" s="1">
        <v>165164.32790616</v>
      </c>
      <c r="J495" s="1" t="s">
        <v>1729</v>
      </c>
    </row>
    <row r="496" spans="1:10" x14ac:dyDescent="0.25">
      <c r="A496" s="1" t="s">
        <v>1730</v>
      </c>
      <c r="B496" s="2">
        <v>214670045</v>
      </c>
      <c r="C496" s="2" t="s">
        <v>180</v>
      </c>
      <c r="D496" s="4">
        <v>35940</v>
      </c>
      <c r="E496" s="1" t="s">
        <v>1094</v>
      </c>
      <c r="F496" s="1" t="s">
        <v>1400</v>
      </c>
      <c r="G496" s="1" t="s">
        <v>14</v>
      </c>
      <c r="H496" s="1" t="s">
        <v>1731</v>
      </c>
      <c r="I496" s="1">
        <v>243793.36263240001</v>
      </c>
      <c r="J496" s="1" t="s">
        <v>1732</v>
      </c>
    </row>
    <row r="497" spans="1:10" x14ac:dyDescent="0.25">
      <c r="A497" s="1" t="s">
        <v>1733</v>
      </c>
      <c r="B497" s="2">
        <v>66474835</v>
      </c>
      <c r="C497" s="2" t="s">
        <v>403</v>
      </c>
      <c r="D497" s="4">
        <v>31922.25</v>
      </c>
      <c r="E497" s="1" t="s">
        <v>1094</v>
      </c>
      <c r="F497" s="1" t="s">
        <v>514</v>
      </c>
      <c r="G497" s="1" t="s">
        <v>14</v>
      </c>
      <c r="H497" s="1" t="s">
        <v>1734</v>
      </c>
      <c r="I497" s="1">
        <v>223767.035604</v>
      </c>
      <c r="J497" s="1" t="s">
        <v>1735</v>
      </c>
    </row>
    <row r="498" spans="1:10" x14ac:dyDescent="0.25">
      <c r="A498" s="1" t="s">
        <v>1736</v>
      </c>
      <c r="B498" s="2">
        <v>696887241</v>
      </c>
      <c r="C498" s="2" t="s">
        <v>389</v>
      </c>
      <c r="D498" s="4">
        <v>29365.5</v>
      </c>
      <c r="E498" s="1" t="s">
        <v>1094</v>
      </c>
      <c r="F498" s="1" t="s">
        <v>1576</v>
      </c>
      <c r="G498" s="1" t="s">
        <v>14</v>
      </c>
      <c r="H498" s="1" t="s">
        <v>1737</v>
      </c>
      <c r="I498" s="1">
        <v>436704.17662872002</v>
      </c>
      <c r="J498" s="1" t="s">
        <v>1738</v>
      </c>
    </row>
    <row r="499" spans="1:10" x14ac:dyDescent="0.25">
      <c r="A499" s="1" t="s">
        <v>1739</v>
      </c>
      <c r="B499" s="2">
        <v>177114036</v>
      </c>
      <c r="C499" s="2" t="s">
        <v>380</v>
      </c>
      <c r="D499" s="4">
        <v>14390.25</v>
      </c>
      <c r="E499" s="1" t="s">
        <v>1094</v>
      </c>
      <c r="F499" s="1" t="s">
        <v>569</v>
      </c>
      <c r="G499" s="1" t="s">
        <v>14</v>
      </c>
      <c r="H499" s="1" t="s">
        <v>1740</v>
      </c>
      <c r="I499" s="1">
        <v>402363.13673159998</v>
      </c>
      <c r="J499" s="1" t="s">
        <v>1741</v>
      </c>
    </row>
    <row r="500" spans="1:10" x14ac:dyDescent="0.25">
      <c r="A500" s="1" t="s">
        <v>1742</v>
      </c>
      <c r="B500" s="2">
        <v>905339990</v>
      </c>
      <c r="C500" s="2" t="s">
        <v>143</v>
      </c>
      <c r="D500" s="4">
        <v>34479</v>
      </c>
      <c r="E500" s="1" t="s">
        <v>1094</v>
      </c>
      <c r="F500" s="1" t="s">
        <v>1308</v>
      </c>
      <c r="G500" s="1" t="s">
        <v>14</v>
      </c>
      <c r="H500" s="1" t="s">
        <v>1743</v>
      </c>
      <c r="I500" s="1">
        <v>14641.826344200001</v>
      </c>
      <c r="J500" s="1" t="s">
        <v>1744</v>
      </c>
    </row>
    <row r="501" spans="1:10" x14ac:dyDescent="0.25">
      <c r="A501" s="1" t="s">
        <v>1745</v>
      </c>
      <c r="B501" s="2">
        <v>720643968</v>
      </c>
      <c r="C501" s="2" t="s">
        <v>154</v>
      </c>
      <c r="D501" s="4">
        <v>29730.75</v>
      </c>
      <c r="E501" s="1" t="s">
        <v>1094</v>
      </c>
      <c r="F501" s="1" t="s">
        <v>1746</v>
      </c>
      <c r="G501" s="1" t="s">
        <v>14</v>
      </c>
      <c r="H501" s="1" t="s">
        <v>1747</v>
      </c>
      <c r="I501" s="1">
        <v>63336.387116799997</v>
      </c>
      <c r="J501" s="1" t="s">
        <v>1748</v>
      </c>
    </row>
    <row r="502" spans="1:10" x14ac:dyDescent="0.25">
      <c r="A502" s="1" t="s">
        <v>1749</v>
      </c>
      <c r="B502" s="2">
        <v>572868273</v>
      </c>
      <c r="C502" s="2" t="s">
        <v>82</v>
      </c>
      <c r="D502" s="4">
        <v>16947</v>
      </c>
      <c r="E502" s="1" t="s">
        <v>1094</v>
      </c>
      <c r="F502" s="1" t="s">
        <v>654</v>
      </c>
      <c r="G502" s="1" t="s">
        <v>14</v>
      </c>
      <c r="H502" s="1" t="s">
        <v>1750</v>
      </c>
      <c r="I502" s="1">
        <v>123056.352375</v>
      </c>
      <c r="J502" s="1" t="s">
        <v>1751</v>
      </c>
    </row>
    <row r="503" spans="1:10" x14ac:dyDescent="0.25">
      <c r="A503" s="1" t="s">
        <v>1752</v>
      </c>
      <c r="B503" s="2">
        <v>211010103</v>
      </c>
      <c r="C503" s="2" t="s">
        <v>389</v>
      </c>
      <c r="D503" s="4">
        <v>29365.5</v>
      </c>
      <c r="E503" s="1" t="s">
        <v>1094</v>
      </c>
      <c r="F503" s="1" t="s">
        <v>1404</v>
      </c>
      <c r="G503" s="1" t="s">
        <v>14</v>
      </c>
      <c r="H503" s="1" t="s">
        <v>1753</v>
      </c>
      <c r="I503" s="1">
        <v>158013.41052924001</v>
      </c>
      <c r="J503" s="1" t="s">
        <v>1754</v>
      </c>
    </row>
    <row r="504" spans="1:10" x14ac:dyDescent="0.25">
      <c r="A504" s="1" t="s">
        <v>1755</v>
      </c>
      <c r="B504" s="2">
        <v>842344844</v>
      </c>
      <c r="C504" s="2" t="s">
        <v>23</v>
      </c>
      <c r="D504" s="4">
        <v>15486</v>
      </c>
      <c r="E504" s="1" t="s">
        <v>1094</v>
      </c>
      <c r="F504" s="1" t="s">
        <v>731</v>
      </c>
      <c r="G504" s="1" t="s">
        <v>14</v>
      </c>
      <c r="H504" s="1" t="s">
        <v>1756</v>
      </c>
      <c r="I504" s="1">
        <v>136755.95741808001</v>
      </c>
      <c r="J504" s="1" t="s">
        <v>1757</v>
      </c>
    </row>
    <row r="505" spans="1:10" x14ac:dyDescent="0.25">
      <c r="A505" s="1" t="s">
        <v>1758</v>
      </c>
      <c r="B505" s="2">
        <v>822210306</v>
      </c>
      <c r="C505" s="2" t="s">
        <v>498</v>
      </c>
      <c r="D505" s="4">
        <v>37766.25</v>
      </c>
      <c r="E505" s="1" t="s">
        <v>1094</v>
      </c>
      <c r="F505" s="1" t="s">
        <v>471</v>
      </c>
      <c r="G505" s="1" t="s">
        <v>14</v>
      </c>
      <c r="H505" s="1" t="s">
        <v>1759</v>
      </c>
      <c r="I505" s="1">
        <v>120234.36645</v>
      </c>
      <c r="J505" s="1" t="s">
        <v>1760</v>
      </c>
    </row>
    <row r="506" spans="1:10" x14ac:dyDescent="0.25">
      <c r="A506" s="1" t="s">
        <v>1761</v>
      </c>
      <c r="B506" s="2">
        <v>41020835</v>
      </c>
      <c r="C506" s="2" t="s">
        <v>298</v>
      </c>
      <c r="D506" s="4">
        <v>38131.5</v>
      </c>
      <c r="E506" s="1" t="s">
        <v>1094</v>
      </c>
      <c r="F506" s="1" t="s">
        <v>340</v>
      </c>
      <c r="G506" s="1" t="s">
        <v>14</v>
      </c>
      <c r="H506" s="1" t="s">
        <v>1762</v>
      </c>
      <c r="I506" s="1">
        <v>88661.246448000005</v>
      </c>
      <c r="J506" s="1" t="s">
        <v>1763</v>
      </c>
    </row>
    <row r="507" spans="1:10" x14ac:dyDescent="0.25">
      <c r="A507" s="1" t="s">
        <v>1764</v>
      </c>
      <c r="B507" s="2">
        <v>854757865</v>
      </c>
      <c r="C507" s="2" t="s">
        <v>403</v>
      </c>
      <c r="D507" s="4">
        <v>31922.25</v>
      </c>
      <c r="E507" s="1" t="s">
        <v>1094</v>
      </c>
      <c r="F507" s="1" t="s">
        <v>418</v>
      </c>
      <c r="G507" s="1" t="s">
        <v>14</v>
      </c>
      <c r="H507" s="1" t="s">
        <v>1765</v>
      </c>
      <c r="I507" s="1">
        <v>884436.81730560004</v>
      </c>
      <c r="J507" s="1" t="s">
        <v>1766</v>
      </c>
    </row>
    <row r="508" spans="1:10" x14ac:dyDescent="0.25">
      <c r="A508" s="1" t="s">
        <v>1767</v>
      </c>
      <c r="B508" s="2">
        <v>581114473</v>
      </c>
      <c r="C508" s="2" t="s">
        <v>203</v>
      </c>
      <c r="D508" s="4">
        <v>27539.25</v>
      </c>
      <c r="E508" s="1" t="s">
        <v>1094</v>
      </c>
      <c r="F508" s="1" t="s">
        <v>1090</v>
      </c>
      <c r="G508" s="1" t="s">
        <v>14</v>
      </c>
      <c r="H508" s="1" t="s">
        <v>1768</v>
      </c>
      <c r="I508" s="1">
        <v>130221.206577</v>
      </c>
      <c r="J508" s="1" t="s">
        <v>1769</v>
      </c>
    </row>
    <row r="509" spans="1:10" x14ac:dyDescent="0.25">
      <c r="A509" s="1" t="s">
        <v>1770</v>
      </c>
      <c r="B509" s="2">
        <v>496470356</v>
      </c>
      <c r="C509" s="2" t="s">
        <v>255</v>
      </c>
      <c r="D509" s="4">
        <v>25347.75</v>
      </c>
      <c r="E509" s="1" t="s">
        <v>1094</v>
      </c>
      <c r="F509" s="1" t="s">
        <v>231</v>
      </c>
      <c r="G509" s="1" t="s">
        <v>14</v>
      </c>
      <c r="H509" s="1" t="s">
        <v>1771</v>
      </c>
      <c r="I509" s="1">
        <v>196878.99797500001</v>
      </c>
      <c r="J509" s="1" t="s">
        <v>1772</v>
      </c>
    </row>
    <row r="510" spans="1:10" x14ac:dyDescent="0.25">
      <c r="A510" s="1" t="s">
        <v>1773</v>
      </c>
      <c r="B510" s="2">
        <v>662407649</v>
      </c>
      <c r="C510" s="2" t="s">
        <v>101</v>
      </c>
      <c r="D510" s="4">
        <v>19138.5</v>
      </c>
      <c r="E510" s="1" t="s">
        <v>1094</v>
      </c>
      <c r="F510" s="1" t="s">
        <v>381</v>
      </c>
      <c r="G510" s="1" t="s">
        <v>14</v>
      </c>
      <c r="H510" s="1" t="s">
        <v>1774</v>
      </c>
      <c r="I510" s="1">
        <v>76036.377779999995</v>
      </c>
      <c r="J510" s="1" t="s">
        <v>1775</v>
      </c>
    </row>
    <row r="511" spans="1:10" x14ac:dyDescent="0.25">
      <c r="A511" s="1" t="s">
        <v>1776</v>
      </c>
      <c r="B511" s="2">
        <v>794996007</v>
      </c>
      <c r="C511" s="2" t="s">
        <v>573</v>
      </c>
      <c r="D511" s="4">
        <v>26808.75</v>
      </c>
      <c r="E511" s="1" t="s">
        <v>1094</v>
      </c>
      <c r="F511" s="1" t="s">
        <v>385</v>
      </c>
      <c r="G511" s="1" t="s">
        <v>14</v>
      </c>
      <c r="H511" s="1" t="s">
        <v>1777</v>
      </c>
      <c r="I511" s="1">
        <v>892479.7413312</v>
      </c>
      <c r="J511" s="1" t="s">
        <v>1778</v>
      </c>
    </row>
    <row r="512" spans="1:10" x14ac:dyDescent="0.25">
      <c r="A512" s="1" t="s">
        <v>1779</v>
      </c>
      <c r="B512" s="2">
        <v>606950558</v>
      </c>
      <c r="C512" s="2" t="s">
        <v>212</v>
      </c>
      <c r="D512" s="4">
        <v>24252</v>
      </c>
      <c r="E512" s="1" t="s">
        <v>1094</v>
      </c>
      <c r="F512" s="1" t="s">
        <v>774</v>
      </c>
      <c r="G512" s="1" t="s">
        <v>14</v>
      </c>
      <c r="H512" s="1" t="s">
        <v>1780</v>
      </c>
      <c r="I512" s="1">
        <v>134675.945664</v>
      </c>
      <c r="J512" s="1" t="s">
        <v>1781</v>
      </c>
    </row>
    <row r="513" spans="1:10" x14ac:dyDescent="0.25">
      <c r="A513" s="1" t="s">
        <v>1782</v>
      </c>
      <c r="B513" s="2">
        <v>388867167</v>
      </c>
      <c r="C513" s="2" t="s">
        <v>281</v>
      </c>
      <c r="D513" s="4">
        <v>21695.25</v>
      </c>
      <c r="E513" s="1" t="s">
        <v>1094</v>
      </c>
      <c r="F513" s="1" t="s">
        <v>1054</v>
      </c>
      <c r="G513" s="1" t="s">
        <v>14</v>
      </c>
      <c r="H513" s="1" t="s">
        <v>1783</v>
      </c>
      <c r="I513" s="1">
        <v>262839.43888799998</v>
      </c>
      <c r="J513" s="1" t="s">
        <v>1784</v>
      </c>
    </row>
    <row r="514" spans="1:10" x14ac:dyDescent="0.25">
      <c r="A514" s="1" t="s">
        <v>1785</v>
      </c>
      <c r="B514" s="2">
        <v>573219712</v>
      </c>
      <c r="C514" s="2" t="s">
        <v>498</v>
      </c>
      <c r="D514" s="4">
        <v>37766.25</v>
      </c>
      <c r="E514" s="1" t="s">
        <v>1094</v>
      </c>
      <c r="F514" s="1" t="s">
        <v>93</v>
      </c>
      <c r="G514" s="1" t="s">
        <v>14</v>
      </c>
      <c r="H514" s="1" t="s">
        <v>1786</v>
      </c>
      <c r="I514" s="1">
        <v>212728.52502</v>
      </c>
      <c r="J514" s="1" t="s">
        <v>1787</v>
      </c>
    </row>
    <row r="515" spans="1:10" x14ac:dyDescent="0.25">
      <c r="A515" s="1" t="s">
        <v>1788</v>
      </c>
      <c r="B515" s="2">
        <v>106263958</v>
      </c>
      <c r="C515" s="2" t="s">
        <v>606</v>
      </c>
      <c r="D515" s="4">
        <v>23886.75</v>
      </c>
      <c r="E515" s="1" t="s">
        <v>1094</v>
      </c>
      <c r="F515" s="1" t="s">
        <v>1789</v>
      </c>
      <c r="G515" s="1" t="s">
        <v>14</v>
      </c>
      <c r="H515" s="1" t="s">
        <v>1790</v>
      </c>
      <c r="I515" s="1">
        <v>219803.35147679999</v>
      </c>
      <c r="J515" s="1" t="s">
        <v>1791</v>
      </c>
    </row>
    <row r="516" spans="1:10" x14ac:dyDescent="0.25">
      <c r="A516" s="1" t="s">
        <v>1792</v>
      </c>
      <c r="B516" s="2">
        <v>738835399</v>
      </c>
      <c r="C516" s="2" t="s">
        <v>23</v>
      </c>
      <c r="D516" s="4">
        <v>15486</v>
      </c>
      <c r="E516" s="1" t="s">
        <v>1094</v>
      </c>
      <c r="F516" s="1" t="s">
        <v>487</v>
      </c>
      <c r="G516" s="1" t="s">
        <v>14</v>
      </c>
      <c r="H516" s="1" t="s">
        <v>1793</v>
      </c>
      <c r="I516" s="1">
        <v>123090.7162968</v>
      </c>
      <c r="J516" s="1" t="s">
        <v>1794</v>
      </c>
    </row>
    <row r="517" spans="1:10" x14ac:dyDescent="0.25">
      <c r="A517" s="1" t="s">
        <v>1795</v>
      </c>
      <c r="B517" s="2">
        <v>963840560</v>
      </c>
      <c r="C517" s="2" t="s">
        <v>365</v>
      </c>
      <c r="D517" s="4">
        <v>37035.75</v>
      </c>
      <c r="E517" s="1" t="s">
        <v>1094</v>
      </c>
      <c r="F517" s="1" t="s">
        <v>978</v>
      </c>
      <c r="G517" s="1" t="s">
        <v>14</v>
      </c>
      <c r="H517" s="1" t="s">
        <v>1796</v>
      </c>
      <c r="I517" s="1">
        <v>31808.3832</v>
      </c>
      <c r="J517" s="1" t="s">
        <v>1797</v>
      </c>
    </row>
    <row r="518" spans="1:10" x14ac:dyDescent="0.25">
      <c r="A518" s="1" t="s">
        <v>1798</v>
      </c>
      <c r="B518" s="2">
        <v>369259451</v>
      </c>
      <c r="C518" s="2" t="s">
        <v>869</v>
      </c>
      <c r="D518" s="4">
        <v>17312.25</v>
      </c>
      <c r="E518" s="1" t="s">
        <v>1094</v>
      </c>
      <c r="F518" s="1" t="s">
        <v>1799</v>
      </c>
      <c r="G518" s="1" t="s">
        <v>14</v>
      </c>
      <c r="H518" s="1" t="s">
        <v>1800</v>
      </c>
      <c r="I518" s="1">
        <v>313458.82544465997</v>
      </c>
      <c r="J518" s="1" t="s">
        <v>1801</v>
      </c>
    </row>
    <row r="519" spans="1:10" x14ac:dyDescent="0.25">
      <c r="A519" s="1" t="s">
        <v>1802</v>
      </c>
      <c r="B519" s="2">
        <v>206212463</v>
      </c>
      <c r="C519" s="2" t="s">
        <v>348</v>
      </c>
      <c r="D519" s="4">
        <v>28635</v>
      </c>
      <c r="E519" s="1" t="s">
        <v>1094</v>
      </c>
      <c r="F519" s="1" t="s">
        <v>1469</v>
      </c>
      <c r="G519" s="1" t="s">
        <v>14</v>
      </c>
      <c r="H519" s="1" t="s">
        <v>1803</v>
      </c>
      <c r="I519" s="1">
        <v>166059.79698000001</v>
      </c>
      <c r="J519" s="1" t="s">
        <v>1804</v>
      </c>
    </row>
    <row r="520" spans="1:10" x14ac:dyDescent="0.25">
      <c r="A520" s="1" t="s">
        <v>1805</v>
      </c>
      <c r="B520" s="2">
        <v>517725391</v>
      </c>
      <c r="C520" s="2" t="s">
        <v>162</v>
      </c>
      <c r="D520" s="4">
        <v>15851.25</v>
      </c>
      <c r="E520" s="1" t="s">
        <v>1094</v>
      </c>
      <c r="F520" s="1" t="s">
        <v>1242</v>
      </c>
      <c r="G520" s="1" t="s">
        <v>14</v>
      </c>
      <c r="H520" s="1" t="s">
        <v>1806</v>
      </c>
      <c r="I520" s="1">
        <v>88082.288799999995</v>
      </c>
      <c r="J520" s="1" t="s">
        <v>1807</v>
      </c>
    </row>
    <row r="521" spans="1:10" x14ac:dyDescent="0.25">
      <c r="A521" s="1" t="s">
        <v>1808</v>
      </c>
      <c r="B521" s="2">
        <v>58914684</v>
      </c>
      <c r="C521" s="2" t="s">
        <v>309</v>
      </c>
      <c r="D521" s="4">
        <v>27904.5</v>
      </c>
      <c r="E521" s="1" t="s">
        <v>1094</v>
      </c>
      <c r="F521" s="1" t="s">
        <v>83</v>
      </c>
      <c r="G521" s="1" t="s">
        <v>14</v>
      </c>
      <c r="H521" s="1" t="s">
        <v>1809</v>
      </c>
      <c r="I521" s="1">
        <v>89759.601792000001</v>
      </c>
      <c r="J521" s="1" t="s">
        <v>1810</v>
      </c>
    </row>
    <row r="522" spans="1:10" x14ac:dyDescent="0.25">
      <c r="A522" s="1" t="s">
        <v>1811</v>
      </c>
      <c r="B522" s="2">
        <v>796857761</v>
      </c>
      <c r="C522" s="2" t="s">
        <v>255</v>
      </c>
      <c r="D522" s="4">
        <v>25347.75</v>
      </c>
      <c r="E522" s="1" t="s">
        <v>1094</v>
      </c>
      <c r="F522" s="1" t="s">
        <v>1016</v>
      </c>
      <c r="G522" s="1" t="s">
        <v>14</v>
      </c>
      <c r="H522" s="1" t="s">
        <v>1812</v>
      </c>
      <c r="I522" s="1">
        <v>108026.5041072</v>
      </c>
      <c r="J522" s="1" t="s">
        <v>1813</v>
      </c>
    </row>
    <row r="523" spans="1:10" x14ac:dyDescent="0.25">
      <c r="A523" s="1" t="s">
        <v>1814</v>
      </c>
      <c r="B523" s="2">
        <v>455747410</v>
      </c>
      <c r="C523" s="2" t="s">
        <v>380</v>
      </c>
      <c r="D523" s="4">
        <v>14390.25</v>
      </c>
      <c r="E523" s="1" t="s">
        <v>1094</v>
      </c>
      <c r="F523" s="1" t="s">
        <v>1815</v>
      </c>
      <c r="G523" s="1" t="s">
        <v>14</v>
      </c>
      <c r="H523" s="1" t="s">
        <v>1816</v>
      </c>
      <c r="I523" s="1">
        <v>277520.22045000002</v>
      </c>
      <c r="J523" s="1" t="s">
        <v>1817</v>
      </c>
    </row>
    <row r="524" spans="1:10" x14ac:dyDescent="0.25">
      <c r="A524" s="1" t="s">
        <v>1818</v>
      </c>
      <c r="B524" s="2">
        <v>595856727</v>
      </c>
      <c r="C524" s="2" t="s">
        <v>1201</v>
      </c>
      <c r="D524" s="4">
        <v>30461.25</v>
      </c>
      <c r="E524" s="1" t="s">
        <v>1094</v>
      </c>
      <c r="F524" s="1" t="s">
        <v>1426</v>
      </c>
      <c r="G524" s="1" t="s">
        <v>14</v>
      </c>
      <c r="H524" s="1" t="s">
        <v>1819</v>
      </c>
      <c r="I524" s="1">
        <v>233144.32190400001</v>
      </c>
      <c r="J524" s="1" t="s">
        <v>1820</v>
      </c>
    </row>
    <row r="525" spans="1:10" x14ac:dyDescent="0.25">
      <c r="A525" s="1" t="s">
        <v>1821</v>
      </c>
      <c r="B525" s="2">
        <v>882365290</v>
      </c>
      <c r="C525" s="2" t="s">
        <v>698</v>
      </c>
      <c r="D525" s="4">
        <v>18408</v>
      </c>
      <c r="E525" s="1" t="s">
        <v>1094</v>
      </c>
      <c r="F525" s="1" t="s">
        <v>327</v>
      </c>
      <c r="G525" s="1" t="s">
        <v>14</v>
      </c>
      <c r="H525" s="1" t="s">
        <v>1822</v>
      </c>
      <c r="I525" s="1">
        <v>87370.807751679997</v>
      </c>
      <c r="J525" s="1" t="s">
        <v>1823</v>
      </c>
    </row>
    <row r="526" spans="1:10" x14ac:dyDescent="0.25">
      <c r="A526" s="1" t="s">
        <v>1824</v>
      </c>
      <c r="B526" s="2">
        <v>973215190</v>
      </c>
      <c r="C526" s="2" t="s">
        <v>513</v>
      </c>
      <c r="D526" s="4">
        <v>32287.5</v>
      </c>
      <c r="E526" s="1" t="s">
        <v>1094</v>
      </c>
      <c r="F526" s="1" t="s">
        <v>195</v>
      </c>
      <c r="G526" s="1" t="s">
        <v>14</v>
      </c>
      <c r="H526" s="1" t="s">
        <v>1825</v>
      </c>
      <c r="I526" s="1">
        <v>156801.287916</v>
      </c>
      <c r="J526" s="1" t="s">
        <v>1826</v>
      </c>
    </row>
    <row r="527" spans="1:10" x14ac:dyDescent="0.25">
      <c r="A527" s="1" t="s">
        <v>1827</v>
      </c>
      <c r="B527" s="2">
        <v>275493319</v>
      </c>
      <c r="C527" s="2" t="s">
        <v>217</v>
      </c>
      <c r="D527" s="4">
        <v>38496.75</v>
      </c>
      <c r="E527" s="1" t="s">
        <v>1094</v>
      </c>
      <c r="F527" s="1" t="s">
        <v>344</v>
      </c>
      <c r="G527" s="1" t="s">
        <v>14</v>
      </c>
      <c r="H527" s="1" t="s">
        <v>1828</v>
      </c>
      <c r="I527" s="1">
        <v>635764.73769900005</v>
      </c>
      <c r="J527" s="1" t="s">
        <v>1829</v>
      </c>
    </row>
    <row r="528" spans="1:10" x14ac:dyDescent="0.25">
      <c r="A528" s="1" t="s">
        <v>1830</v>
      </c>
      <c r="B528" s="2">
        <v>280454740</v>
      </c>
      <c r="C528" s="2" t="s">
        <v>281</v>
      </c>
      <c r="D528" s="4">
        <v>21695.25</v>
      </c>
      <c r="E528" s="1" t="s">
        <v>1094</v>
      </c>
      <c r="F528" s="1" t="s">
        <v>636</v>
      </c>
      <c r="G528" s="1" t="s">
        <v>14</v>
      </c>
      <c r="H528" s="1" t="s">
        <v>1831</v>
      </c>
      <c r="I528" s="1">
        <v>46664.436718080004</v>
      </c>
      <c r="J528" s="1" t="s">
        <v>1832</v>
      </c>
    </row>
    <row r="529" spans="1:10" x14ac:dyDescent="0.25">
      <c r="A529" s="1" t="s">
        <v>1833</v>
      </c>
      <c r="B529" s="2">
        <v>513949179</v>
      </c>
      <c r="C529" s="2" t="s">
        <v>698</v>
      </c>
      <c r="D529" s="4">
        <v>18408</v>
      </c>
      <c r="E529" s="1" t="s">
        <v>1094</v>
      </c>
      <c r="F529" s="1" t="s">
        <v>336</v>
      </c>
      <c r="G529" s="1" t="s">
        <v>14</v>
      </c>
      <c r="H529" s="1" t="s">
        <v>1834</v>
      </c>
      <c r="I529" s="1">
        <v>174577.81285620001</v>
      </c>
      <c r="J529" s="1" t="s">
        <v>1835</v>
      </c>
    </row>
    <row r="530" spans="1:10" x14ac:dyDescent="0.25">
      <c r="A530" s="1" t="s">
        <v>1836</v>
      </c>
      <c r="B530" s="2">
        <v>530144089</v>
      </c>
      <c r="C530" s="2" t="s">
        <v>77</v>
      </c>
      <c r="D530" s="4">
        <v>23521.5</v>
      </c>
      <c r="E530" s="1" t="s">
        <v>1094</v>
      </c>
      <c r="F530" s="1" t="s">
        <v>665</v>
      </c>
      <c r="G530" s="1" t="s">
        <v>14</v>
      </c>
      <c r="H530" s="1" t="s">
        <v>1837</v>
      </c>
      <c r="I530" s="1">
        <v>295704.81942786003</v>
      </c>
      <c r="J530" s="1" t="s">
        <v>1838</v>
      </c>
    </row>
    <row r="531" spans="1:10" x14ac:dyDescent="0.25">
      <c r="A531" s="1" t="s">
        <v>1839</v>
      </c>
      <c r="B531" s="2">
        <v>789761993</v>
      </c>
      <c r="C531" s="2" t="s">
        <v>889</v>
      </c>
      <c r="D531" s="4">
        <v>30096</v>
      </c>
      <c r="E531" s="1" t="s">
        <v>1094</v>
      </c>
      <c r="F531" s="1" t="s">
        <v>1840</v>
      </c>
      <c r="G531" s="1" t="s">
        <v>14</v>
      </c>
      <c r="H531" s="1" t="s">
        <v>1841</v>
      </c>
      <c r="I531" s="1">
        <v>192757.28976000001</v>
      </c>
      <c r="J531" s="1" t="s">
        <v>1842</v>
      </c>
    </row>
    <row r="532" spans="1:10" x14ac:dyDescent="0.25">
      <c r="A532" s="1" t="s">
        <v>1843</v>
      </c>
      <c r="B532" s="2">
        <v>734506196</v>
      </c>
      <c r="C532" s="2" t="s">
        <v>513</v>
      </c>
      <c r="D532" s="4">
        <v>32287.5</v>
      </c>
      <c r="E532" s="1" t="s">
        <v>1094</v>
      </c>
      <c r="F532" s="1" t="s">
        <v>208</v>
      </c>
      <c r="G532" s="1" t="s">
        <v>14</v>
      </c>
      <c r="H532" s="1" t="s">
        <v>1844</v>
      </c>
      <c r="I532" s="1">
        <v>127330.82535679999</v>
      </c>
      <c r="J532" s="1" t="s">
        <v>1845</v>
      </c>
    </row>
    <row r="533" spans="1:10" x14ac:dyDescent="0.25">
      <c r="A533" s="1" t="s">
        <v>1846</v>
      </c>
      <c r="B533" s="2">
        <v>821766918</v>
      </c>
      <c r="C533" s="2" t="s">
        <v>92</v>
      </c>
      <c r="D533" s="4">
        <v>29000.25</v>
      </c>
      <c r="E533" s="1" t="s">
        <v>1094</v>
      </c>
      <c r="F533" s="1" t="s">
        <v>231</v>
      </c>
      <c r="G533" s="1" t="s">
        <v>14</v>
      </c>
      <c r="H533" s="1" t="s">
        <v>1847</v>
      </c>
      <c r="I533" s="1">
        <v>451930.92945</v>
      </c>
      <c r="J533" s="1" t="s">
        <v>1848</v>
      </c>
    </row>
    <row r="534" spans="1:10" x14ac:dyDescent="0.25">
      <c r="A534" s="1" t="s">
        <v>1849</v>
      </c>
      <c r="B534" s="2">
        <v>824553501</v>
      </c>
      <c r="C534" s="2" t="s">
        <v>134</v>
      </c>
      <c r="D534" s="4">
        <v>37401</v>
      </c>
      <c r="E534" s="1" t="s">
        <v>1094</v>
      </c>
      <c r="F534" s="1" t="s">
        <v>1004</v>
      </c>
      <c r="G534" s="1" t="s">
        <v>14</v>
      </c>
      <c r="H534" s="1" t="s">
        <v>1850</v>
      </c>
      <c r="I534" s="1">
        <v>440971.92457343999</v>
      </c>
      <c r="J534" s="1" t="s">
        <v>1851</v>
      </c>
    </row>
    <row r="535" spans="1:10" x14ac:dyDescent="0.25">
      <c r="A535" s="1" t="s">
        <v>1852</v>
      </c>
      <c r="B535" s="2">
        <v>88801304</v>
      </c>
      <c r="C535" s="2" t="s">
        <v>162</v>
      </c>
      <c r="D535" s="4">
        <v>15851.25</v>
      </c>
      <c r="E535" s="1" t="s">
        <v>1094</v>
      </c>
      <c r="F535" s="1" t="s">
        <v>29</v>
      </c>
      <c r="G535" s="1" t="s">
        <v>14</v>
      </c>
      <c r="H535" s="1" t="s">
        <v>1853</v>
      </c>
      <c r="I535" s="1">
        <v>67033.443455999994</v>
      </c>
      <c r="J535" s="1" t="s">
        <v>1854</v>
      </c>
    </row>
    <row r="536" spans="1:10" x14ac:dyDescent="0.25">
      <c r="A536" s="1" t="s">
        <v>1855</v>
      </c>
      <c r="B536" s="2">
        <v>975203713</v>
      </c>
      <c r="C536" s="2" t="s">
        <v>889</v>
      </c>
      <c r="D536" s="4">
        <v>30096</v>
      </c>
      <c r="E536" s="1" t="s">
        <v>1094</v>
      </c>
      <c r="F536" s="1" t="s">
        <v>336</v>
      </c>
      <c r="G536" s="1" t="s">
        <v>14</v>
      </c>
      <c r="H536" s="1" t="s">
        <v>1856</v>
      </c>
      <c r="I536" s="1">
        <v>288362.09686967998</v>
      </c>
      <c r="J536" s="1" t="s">
        <v>1857</v>
      </c>
    </row>
    <row r="537" spans="1:10" x14ac:dyDescent="0.25">
      <c r="A537" s="1" t="s">
        <v>1858</v>
      </c>
      <c r="B537" s="2">
        <v>717475855</v>
      </c>
      <c r="C537" s="2" t="s">
        <v>661</v>
      </c>
      <c r="D537" s="4">
        <v>16216.5</v>
      </c>
      <c r="E537" s="1" t="s">
        <v>1094</v>
      </c>
      <c r="F537" s="1" t="s">
        <v>1404</v>
      </c>
      <c r="G537" s="1" t="s">
        <v>14</v>
      </c>
      <c r="H537" s="1" t="s">
        <v>1859</v>
      </c>
      <c r="I537" s="1">
        <v>44811.093034960002</v>
      </c>
      <c r="J537" s="1" t="s">
        <v>1860</v>
      </c>
    </row>
    <row r="538" spans="1:10" x14ac:dyDescent="0.25">
      <c r="A538" s="1" t="s">
        <v>1861</v>
      </c>
      <c r="B538" s="2">
        <v>62120508</v>
      </c>
      <c r="C538" s="2" t="s">
        <v>33</v>
      </c>
      <c r="D538" s="4">
        <v>13659.75</v>
      </c>
      <c r="E538" s="1" t="s">
        <v>1094</v>
      </c>
      <c r="F538" s="1" t="s">
        <v>73</v>
      </c>
      <c r="G538" s="1" t="s">
        <v>14</v>
      </c>
      <c r="H538" s="1" t="s">
        <v>1862</v>
      </c>
      <c r="I538" s="1">
        <v>68530.235289599994</v>
      </c>
      <c r="J538" s="1" t="s">
        <v>117</v>
      </c>
    </row>
    <row r="539" spans="1:10" x14ac:dyDescent="0.25">
      <c r="A539" s="1" t="s">
        <v>1863</v>
      </c>
      <c r="B539" s="2">
        <v>295650834</v>
      </c>
      <c r="C539" s="2" t="s">
        <v>273</v>
      </c>
      <c r="D539" s="4">
        <v>20964.75</v>
      </c>
      <c r="E539" s="1" t="s">
        <v>1094</v>
      </c>
      <c r="F539" s="1" t="s">
        <v>947</v>
      </c>
      <c r="G539" s="1" t="s">
        <v>14</v>
      </c>
      <c r="H539" s="1" t="s">
        <v>1864</v>
      </c>
      <c r="I539" s="1">
        <v>564485.30712000001</v>
      </c>
      <c r="J539" s="1" t="s">
        <v>1865</v>
      </c>
    </row>
    <row r="540" spans="1:10" x14ac:dyDescent="0.25">
      <c r="A540" s="1" t="s">
        <v>1866</v>
      </c>
      <c r="B540" s="2">
        <v>796966460</v>
      </c>
      <c r="C540" s="2" t="s">
        <v>221</v>
      </c>
      <c r="D540" s="4">
        <v>33748.5</v>
      </c>
      <c r="E540" s="1" t="s">
        <v>1094</v>
      </c>
      <c r="F540" s="1" t="s">
        <v>53</v>
      </c>
      <c r="G540" s="1" t="s">
        <v>14</v>
      </c>
      <c r="H540" s="1" t="s">
        <v>1867</v>
      </c>
      <c r="I540" s="1">
        <v>246923.65711649999</v>
      </c>
      <c r="J540" s="1" t="s">
        <v>1868</v>
      </c>
    </row>
    <row r="541" spans="1:10" x14ac:dyDescent="0.25">
      <c r="A541" s="1" t="s">
        <v>1869</v>
      </c>
      <c r="B541" s="2">
        <v>487433294</v>
      </c>
      <c r="C541" s="2" t="s">
        <v>226</v>
      </c>
      <c r="D541" s="4">
        <v>31557</v>
      </c>
      <c r="E541" s="1" t="s">
        <v>1094</v>
      </c>
      <c r="F541" s="1" t="s">
        <v>829</v>
      </c>
      <c r="G541" s="1" t="s">
        <v>14</v>
      </c>
      <c r="H541" s="1" t="s">
        <v>1870</v>
      </c>
      <c r="I541" s="1">
        <v>135553.01558447999</v>
      </c>
      <c r="J541" s="1" t="s">
        <v>1871</v>
      </c>
    </row>
    <row r="542" spans="1:10" x14ac:dyDescent="0.25">
      <c r="A542" s="1" t="s">
        <v>1872</v>
      </c>
      <c r="B542" s="2">
        <v>752834105</v>
      </c>
      <c r="C542" s="2" t="s">
        <v>92</v>
      </c>
      <c r="D542" s="4">
        <v>29000.25</v>
      </c>
      <c r="E542" s="1" t="s">
        <v>1094</v>
      </c>
      <c r="F542" s="1" t="s">
        <v>1536</v>
      </c>
      <c r="G542" s="1" t="s">
        <v>14</v>
      </c>
      <c r="H542" s="1" t="s">
        <v>1873</v>
      </c>
      <c r="I542" s="1">
        <v>74023.654848000006</v>
      </c>
      <c r="J542" s="1" t="s">
        <v>1874</v>
      </c>
    </row>
    <row r="543" spans="1:10" x14ac:dyDescent="0.25">
      <c r="A543" s="1" t="s">
        <v>1875</v>
      </c>
      <c r="B543" s="2">
        <v>461606094</v>
      </c>
      <c r="C543" s="2" t="s">
        <v>52</v>
      </c>
      <c r="D543" s="4">
        <v>20234.25</v>
      </c>
      <c r="E543" s="1" t="s">
        <v>1094</v>
      </c>
      <c r="F543" s="1" t="s">
        <v>947</v>
      </c>
      <c r="G543" s="1" t="s">
        <v>14</v>
      </c>
      <c r="H543" s="1" t="s">
        <v>1876</v>
      </c>
      <c r="I543" s="1">
        <v>161172.57968639999</v>
      </c>
      <c r="J543" s="1" t="s">
        <v>1877</v>
      </c>
    </row>
    <row r="544" spans="1:10" x14ac:dyDescent="0.25">
      <c r="A544" s="1" t="s">
        <v>1878</v>
      </c>
      <c r="B544" s="2">
        <v>270121096</v>
      </c>
      <c r="C544" s="2" t="s">
        <v>62</v>
      </c>
      <c r="D544" s="4">
        <v>22791</v>
      </c>
      <c r="E544" s="1" t="s">
        <v>1094</v>
      </c>
      <c r="F544" s="1" t="s">
        <v>985</v>
      </c>
      <c r="G544" s="1" t="s">
        <v>14</v>
      </c>
      <c r="H544" s="1" t="s">
        <v>1879</v>
      </c>
      <c r="I544" s="1">
        <v>392268.1233408</v>
      </c>
      <c r="J544" s="1" t="s">
        <v>1880</v>
      </c>
    </row>
    <row r="545" spans="1:10" x14ac:dyDescent="0.25">
      <c r="A545" s="1" t="s">
        <v>1881</v>
      </c>
      <c r="B545" s="2">
        <v>901283973</v>
      </c>
      <c r="C545" s="2" t="s">
        <v>154</v>
      </c>
      <c r="D545" s="4">
        <v>29730.75</v>
      </c>
      <c r="E545" s="1" t="s">
        <v>1094</v>
      </c>
      <c r="F545" s="1" t="s">
        <v>951</v>
      </c>
      <c r="G545" s="1" t="s">
        <v>14</v>
      </c>
      <c r="H545" s="1" t="s">
        <v>1882</v>
      </c>
      <c r="I545" s="1">
        <v>12700.569798</v>
      </c>
      <c r="J545" s="1" t="s">
        <v>1883</v>
      </c>
    </row>
    <row r="546" spans="1:10" x14ac:dyDescent="0.25">
      <c r="A546" s="1" t="s">
        <v>1884</v>
      </c>
      <c r="B546" s="2">
        <v>55382792</v>
      </c>
      <c r="C546" s="2" t="s">
        <v>226</v>
      </c>
      <c r="D546" s="4">
        <v>31557</v>
      </c>
      <c r="E546" s="1" t="s">
        <v>1094</v>
      </c>
      <c r="F546" s="1" t="s">
        <v>807</v>
      </c>
      <c r="G546" s="1" t="s">
        <v>14</v>
      </c>
      <c r="H546" s="1" t="s">
        <v>1885</v>
      </c>
      <c r="I546" s="1">
        <v>177152.59330559999</v>
      </c>
      <c r="J546" s="1" t="s">
        <v>1886</v>
      </c>
    </row>
    <row r="547" spans="1:10" x14ac:dyDescent="0.25">
      <c r="A547" s="1" t="s">
        <v>1887</v>
      </c>
      <c r="B547" s="2">
        <v>125926431</v>
      </c>
      <c r="C547" s="2" t="s">
        <v>203</v>
      </c>
      <c r="D547" s="4">
        <v>27539.25</v>
      </c>
      <c r="E547" s="1" t="s">
        <v>1094</v>
      </c>
      <c r="F547" s="1" t="s">
        <v>1146</v>
      </c>
      <c r="G547" s="1" t="s">
        <v>14</v>
      </c>
      <c r="H547" s="1" t="s">
        <v>1888</v>
      </c>
      <c r="I547" s="1">
        <v>109324.940256</v>
      </c>
      <c r="J547" s="1" t="s">
        <v>1889</v>
      </c>
    </row>
    <row r="548" spans="1:10" x14ac:dyDescent="0.25">
      <c r="A548" s="1" t="s">
        <v>1890</v>
      </c>
      <c r="B548" s="2">
        <v>1830742</v>
      </c>
      <c r="C548" s="2" t="s">
        <v>268</v>
      </c>
      <c r="D548" s="4">
        <v>17677.5</v>
      </c>
      <c r="E548" s="1" t="s">
        <v>1094</v>
      </c>
      <c r="F548" s="1" t="s">
        <v>1479</v>
      </c>
      <c r="G548" s="1" t="s">
        <v>14</v>
      </c>
      <c r="H548" s="1" t="s">
        <v>1891</v>
      </c>
      <c r="I548" s="1">
        <v>263982.97860480001</v>
      </c>
      <c r="J548" s="1" t="s">
        <v>1892</v>
      </c>
    </row>
    <row r="549" spans="1:10" x14ac:dyDescent="0.25">
      <c r="A549" s="1" t="s">
        <v>1893</v>
      </c>
      <c r="B549" s="2">
        <v>759994906</v>
      </c>
      <c r="C549" s="2" t="s">
        <v>298</v>
      </c>
      <c r="D549" s="4">
        <v>38131.5</v>
      </c>
      <c r="E549" s="1" t="s">
        <v>1094</v>
      </c>
      <c r="F549" s="1" t="s">
        <v>893</v>
      </c>
      <c r="G549" s="1" t="s">
        <v>14</v>
      </c>
      <c r="H549" s="1" t="s">
        <v>1894</v>
      </c>
      <c r="I549" s="1">
        <v>190213.08367841999</v>
      </c>
      <c r="J549" s="1" t="s">
        <v>1895</v>
      </c>
    </row>
    <row r="550" spans="1:10" x14ac:dyDescent="0.25">
      <c r="A550" s="1" t="s">
        <v>1896</v>
      </c>
      <c r="B550" s="2">
        <v>429559355</v>
      </c>
      <c r="C550" s="2" t="s">
        <v>129</v>
      </c>
      <c r="D550" s="4">
        <v>15120.75</v>
      </c>
      <c r="E550" s="1" t="s">
        <v>1094</v>
      </c>
      <c r="F550" s="1" t="s">
        <v>222</v>
      </c>
      <c r="G550" s="1" t="s">
        <v>14</v>
      </c>
      <c r="H550" s="1" t="s">
        <v>1897</v>
      </c>
      <c r="I550" s="1">
        <v>31690.000943999999</v>
      </c>
      <c r="J550" s="1" t="s">
        <v>1898</v>
      </c>
    </row>
    <row r="551" spans="1:10" x14ac:dyDescent="0.25">
      <c r="A551" s="1" t="s">
        <v>1899</v>
      </c>
      <c r="B551" s="2">
        <v>332064480</v>
      </c>
      <c r="C551" s="2" t="s">
        <v>556</v>
      </c>
      <c r="D551" s="4">
        <v>27174</v>
      </c>
      <c r="E551" s="1" t="s">
        <v>1094</v>
      </c>
      <c r="F551" s="1" t="s">
        <v>825</v>
      </c>
      <c r="G551" s="1" t="s">
        <v>14</v>
      </c>
      <c r="H551" s="1" t="s">
        <v>1900</v>
      </c>
      <c r="I551" s="1">
        <v>358292.31228000001</v>
      </c>
      <c r="J551" s="1" t="s">
        <v>1901</v>
      </c>
    </row>
    <row r="552" spans="1:10" x14ac:dyDescent="0.25">
      <c r="A552" s="1" t="s">
        <v>1902</v>
      </c>
      <c r="B552" s="2">
        <v>321167975</v>
      </c>
      <c r="C552" s="2" t="s">
        <v>434</v>
      </c>
      <c r="D552" s="4">
        <v>28269.75</v>
      </c>
      <c r="E552" s="1" t="s">
        <v>1094</v>
      </c>
      <c r="F552" s="1" t="s">
        <v>549</v>
      </c>
      <c r="G552" s="1" t="s">
        <v>14</v>
      </c>
      <c r="H552" s="1" t="s">
        <v>1903</v>
      </c>
      <c r="I552" s="1">
        <v>955148.18911200005</v>
      </c>
      <c r="J552" s="1" t="s">
        <v>1904</v>
      </c>
    </row>
    <row r="553" spans="1:10" x14ac:dyDescent="0.25">
      <c r="A553" s="1" t="s">
        <v>1905</v>
      </c>
      <c r="B553" s="2">
        <v>918619771</v>
      </c>
      <c r="C553" s="2" t="s">
        <v>389</v>
      </c>
      <c r="D553" s="4">
        <v>29365.5</v>
      </c>
      <c r="E553" s="1" t="s">
        <v>1094</v>
      </c>
      <c r="F553" s="1" t="s">
        <v>1536</v>
      </c>
      <c r="G553" s="1" t="s">
        <v>14</v>
      </c>
      <c r="H553" s="1" t="s">
        <v>1906</v>
      </c>
      <c r="I553" s="1">
        <v>253264.35138549999</v>
      </c>
      <c r="J553" s="1" t="s">
        <v>1907</v>
      </c>
    </row>
    <row r="554" spans="1:10" x14ac:dyDescent="0.25">
      <c r="A554" s="1" t="s">
        <v>1908</v>
      </c>
      <c r="B554" s="2">
        <v>485114841</v>
      </c>
      <c r="C554" s="2" t="s">
        <v>434</v>
      </c>
      <c r="D554" s="4">
        <v>28269.75</v>
      </c>
      <c r="E554" s="1" t="s">
        <v>1094</v>
      </c>
      <c r="F554" s="1" t="s">
        <v>893</v>
      </c>
      <c r="G554" s="1" t="s">
        <v>14</v>
      </c>
      <c r="H554" s="1" t="s">
        <v>1909</v>
      </c>
      <c r="I554" s="1">
        <v>249837.38962559999</v>
      </c>
      <c r="J554" s="1" t="s">
        <v>1910</v>
      </c>
    </row>
    <row r="555" spans="1:10" x14ac:dyDescent="0.25">
      <c r="A555" s="1" t="s">
        <v>1911</v>
      </c>
      <c r="B555" s="2">
        <v>573934545</v>
      </c>
      <c r="C555" s="2" t="s">
        <v>23</v>
      </c>
      <c r="D555" s="4">
        <v>15486</v>
      </c>
      <c r="E555" s="1" t="s">
        <v>1094</v>
      </c>
      <c r="F555" s="1" t="s">
        <v>323</v>
      </c>
      <c r="G555" s="1" t="s">
        <v>14</v>
      </c>
      <c r="H555" s="1" t="s">
        <v>1912</v>
      </c>
      <c r="I555" s="1">
        <v>415136.01626111998</v>
      </c>
      <c r="J555" s="1" t="s">
        <v>1913</v>
      </c>
    </row>
    <row r="556" spans="1:10" x14ac:dyDescent="0.25">
      <c r="A556" s="1" t="s">
        <v>1914</v>
      </c>
      <c r="B556" s="2">
        <v>714585585</v>
      </c>
      <c r="C556" s="2" t="s">
        <v>862</v>
      </c>
      <c r="D556" s="4">
        <v>24617.25</v>
      </c>
      <c r="E556" s="1" t="s">
        <v>1094</v>
      </c>
      <c r="F556" s="1" t="s">
        <v>1721</v>
      </c>
      <c r="G556" s="1" t="s">
        <v>14</v>
      </c>
      <c r="H556" s="1" t="s">
        <v>1915</v>
      </c>
      <c r="I556" s="1">
        <v>282805.11462528002</v>
      </c>
      <c r="J556" s="1" t="s">
        <v>1916</v>
      </c>
    </row>
    <row r="557" spans="1:10" x14ac:dyDescent="0.25">
      <c r="A557" s="1" t="s">
        <v>1917</v>
      </c>
      <c r="B557" s="2">
        <v>820706182</v>
      </c>
      <c r="C557" s="2" t="s">
        <v>143</v>
      </c>
      <c r="D557" s="4">
        <v>34479</v>
      </c>
      <c r="E557" s="1" t="s">
        <v>1094</v>
      </c>
      <c r="F557" s="1" t="s">
        <v>246</v>
      </c>
      <c r="G557" s="1" t="s">
        <v>14</v>
      </c>
      <c r="H557" s="1" t="s">
        <v>1918</v>
      </c>
      <c r="I557" s="1">
        <v>77862.321935999993</v>
      </c>
      <c r="J557" s="1" t="s">
        <v>1919</v>
      </c>
    </row>
    <row r="558" spans="1:10" x14ac:dyDescent="0.25">
      <c r="A558" s="1" t="s">
        <v>1920</v>
      </c>
      <c r="B558" s="2">
        <v>305594163</v>
      </c>
      <c r="C558" s="2" t="s">
        <v>513</v>
      </c>
      <c r="D558" s="4">
        <v>32287.5</v>
      </c>
      <c r="E558" s="1" t="s">
        <v>1094</v>
      </c>
      <c r="F558" s="1" t="s">
        <v>955</v>
      </c>
      <c r="G558" s="1" t="s">
        <v>14</v>
      </c>
      <c r="H558" s="1" t="s">
        <v>1921</v>
      </c>
      <c r="I558" s="1">
        <v>271999.84307399997</v>
      </c>
      <c r="J558" s="1" t="s">
        <v>1922</v>
      </c>
    </row>
    <row r="559" spans="1:10" x14ac:dyDescent="0.25">
      <c r="A559" s="1" t="s">
        <v>1923</v>
      </c>
      <c r="B559" s="2">
        <v>718752181</v>
      </c>
      <c r="C559" s="2" t="s">
        <v>92</v>
      </c>
      <c r="D559" s="4">
        <v>29000.25</v>
      </c>
      <c r="E559" s="1" t="s">
        <v>1094</v>
      </c>
      <c r="F559" s="1" t="s">
        <v>418</v>
      </c>
      <c r="G559" s="1" t="s">
        <v>14</v>
      </c>
      <c r="H559" s="1" t="s">
        <v>1924</v>
      </c>
      <c r="I559" s="1">
        <v>592273.77693749999</v>
      </c>
      <c r="J559" s="1" t="s">
        <v>1925</v>
      </c>
    </row>
    <row r="560" spans="1:10" x14ac:dyDescent="0.25">
      <c r="A560" s="1" t="s">
        <v>1926</v>
      </c>
      <c r="B560" s="2">
        <v>447178999</v>
      </c>
      <c r="C560" s="2" t="s">
        <v>11</v>
      </c>
      <c r="D560" s="4">
        <v>36305.25</v>
      </c>
      <c r="E560" s="1" t="s">
        <v>1094</v>
      </c>
      <c r="F560" s="1" t="s">
        <v>1927</v>
      </c>
      <c r="G560" s="1" t="s">
        <v>14</v>
      </c>
      <c r="H560" s="1" t="s">
        <v>1928</v>
      </c>
      <c r="I560" s="1">
        <v>18783.595799999999</v>
      </c>
      <c r="J560" s="1" t="s">
        <v>1929</v>
      </c>
    </row>
    <row r="561" spans="1:10" x14ac:dyDescent="0.25">
      <c r="A561" s="1" t="s">
        <v>1930</v>
      </c>
      <c r="B561" s="2">
        <v>234611028</v>
      </c>
      <c r="C561" s="2" t="s">
        <v>357</v>
      </c>
      <c r="D561" s="4">
        <v>35209.5</v>
      </c>
      <c r="E561" s="1" t="s">
        <v>1094</v>
      </c>
      <c r="F561" s="1" t="s">
        <v>1576</v>
      </c>
      <c r="G561" s="1" t="s">
        <v>14</v>
      </c>
      <c r="H561" s="1" t="s">
        <v>1931</v>
      </c>
      <c r="I561" s="1">
        <v>500651.11515647999</v>
      </c>
      <c r="J561" s="1" t="s">
        <v>1932</v>
      </c>
    </row>
    <row r="562" spans="1:10" x14ac:dyDescent="0.25">
      <c r="A562" s="1" t="s">
        <v>1933</v>
      </c>
      <c r="B562" s="2">
        <v>244864582</v>
      </c>
      <c r="C562" s="2" t="s">
        <v>72</v>
      </c>
      <c r="D562" s="4">
        <v>34844.25</v>
      </c>
      <c r="E562" s="1" t="s">
        <v>1094</v>
      </c>
      <c r="F562" s="1" t="s">
        <v>483</v>
      </c>
      <c r="G562" s="1" t="s">
        <v>14</v>
      </c>
      <c r="H562" s="1" t="s">
        <v>1934</v>
      </c>
      <c r="I562" s="1">
        <v>360356.49686399999</v>
      </c>
      <c r="J562" s="1" t="s">
        <v>1935</v>
      </c>
    </row>
    <row r="563" spans="1:10" x14ac:dyDescent="0.25">
      <c r="A563" s="1" t="s">
        <v>1936</v>
      </c>
      <c r="B563" s="2">
        <v>882932304</v>
      </c>
      <c r="C563" s="2" t="s">
        <v>273</v>
      </c>
      <c r="D563" s="4">
        <v>20964.75</v>
      </c>
      <c r="E563" s="1" t="s">
        <v>1094</v>
      </c>
      <c r="F563" s="1" t="s">
        <v>115</v>
      </c>
      <c r="G563" s="1" t="s">
        <v>14</v>
      </c>
      <c r="H563" s="1" t="s">
        <v>1937</v>
      </c>
      <c r="I563" s="1">
        <v>55971.671606999997</v>
      </c>
      <c r="J563" s="1" t="s">
        <v>1938</v>
      </c>
    </row>
    <row r="564" spans="1:10" x14ac:dyDescent="0.25">
      <c r="A564" s="1" t="s">
        <v>1939</v>
      </c>
      <c r="B564" s="2">
        <v>129520261</v>
      </c>
      <c r="C564" s="2" t="s">
        <v>23</v>
      </c>
      <c r="D564" s="4">
        <v>15486</v>
      </c>
      <c r="E564" s="1" t="s">
        <v>1094</v>
      </c>
      <c r="F564" s="1" t="s">
        <v>381</v>
      </c>
      <c r="G564" s="1" t="s">
        <v>14</v>
      </c>
      <c r="H564" s="1" t="s">
        <v>1940</v>
      </c>
      <c r="I564" s="1">
        <v>174627.39501899999</v>
      </c>
      <c r="J564" s="1" t="s">
        <v>1941</v>
      </c>
    </row>
    <row r="565" spans="1:10" x14ac:dyDescent="0.25">
      <c r="A565" s="1" t="s">
        <v>1942</v>
      </c>
      <c r="B565" s="2">
        <v>267946420</v>
      </c>
      <c r="C565" s="2" t="s">
        <v>380</v>
      </c>
      <c r="D565" s="4">
        <v>14390.25</v>
      </c>
      <c r="E565" s="1" t="s">
        <v>1094</v>
      </c>
      <c r="F565" s="1" t="s">
        <v>1047</v>
      </c>
      <c r="G565" s="1" t="s">
        <v>14</v>
      </c>
      <c r="H565" s="1" t="s">
        <v>1943</v>
      </c>
      <c r="I565" s="1">
        <v>48829.662604800003</v>
      </c>
      <c r="J565" s="1" t="s">
        <v>1944</v>
      </c>
    </row>
    <row r="566" spans="1:10" x14ac:dyDescent="0.25">
      <c r="A566" s="1" t="s">
        <v>1945</v>
      </c>
      <c r="B566" s="2">
        <v>988116148</v>
      </c>
      <c r="C566" s="2" t="s">
        <v>268</v>
      </c>
      <c r="D566" s="4">
        <v>17677.5</v>
      </c>
      <c r="E566" s="1" t="s">
        <v>1094</v>
      </c>
      <c r="F566" s="1" t="s">
        <v>442</v>
      </c>
      <c r="G566" s="1" t="s">
        <v>14</v>
      </c>
      <c r="H566" s="1" t="s">
        <v>1946</v>
      </c>
      <c r="I566" s="1">
        <v>108722.2706304</v>
      </c>
      <c r="J566" s="1" t="s">
        <v>1947</v>
      </c>
    </row>
    <row r="567" spans="1:10" x14ac:dyDescent="0.25">
      <c r="A567" s="1" t="s">
        <v>1948</v>
      </c>
      <c r="B567" s="2">
        <v>599020472</v>
      </c>
      <c r="C567" s="2" t="s">
        <v>77</v>
      </c>
      <c r="D567" s="4">
        <v>23521.5</v>
      </c>
      <c r="E567" s="1" t="s">
        <v>1094</v>
      </c>
      <c r="F567" s="1" t="s">
        <v>13</v>
      </c>
      <c r="G567" s="1" t="s">
        <v>14</v>
      </c>
      <c r="H567" s="1" t="s">
        <v>1949</v>
      </c>
      <c r="I567" s="1">
        <v>277760.14204945997</v>
      </c>
      <c r="J567" s="1" t="s">
        <v>1950</v>
      </c>
    </row>
    <row r="568" spans="1:10" x14ac:dyDescent="0.25">
      <c r="A568" s="1" t="s">
        <v>1951</v>
      </c>
      <c r="B568" s="2">
        <v>87812959</v>
      </c>
      <c r="C568" s="2" t="s">
        <v>698</v>
      </c>
      <c r="D568" s="4">
        <v>18408</v>
      </c>
      <c r="E568" s="1" t="s">
        <v>1094</v>
      </c>
      <c r="F568" s="1" t="s">
        <v>1054</v>
      </c>
      <c r="G568" s="1" t="s">
        <v>14</v>
      </c>
      <c r="H568" s="1" t="s">
        <v>1952</v>
      </c>
      <c r="I568" s="1">
        <v>194915.59680761999</v>
      </c>
      <c r="J568" s="1" t="s">
        <v>1953</v>
      </c>
    </row>
    <row r="569" spans="1:10" x14ac:dyDescent="0.25">
      <c r="A569" s="1" t="s">
        <v>1954</v>
      </c>
      <c r="B569" s="2">
        <v>80693210</v>
      </c>
      <c r="C569" s="2" t="s">
        <v>255</v>
      </c>
      <c r="D569" s="4">
        <v>25347.75</v>
      </c>
      <c r="E569" s="1" t="s">
        <v>1094</v>
      </c>
      <c r="F569" s="1" t="s">
        <v>1047</v>
      </c>
      <c r="G569" s="1" t="s">
        <v>14</v>
      </c>
      <c r="H569" s="1" t="s">
        <v>1955</v>
      </c>
      <c r="I569" s="1">
        <v>92389.321643999996</v>
      </c>
      <c r="J569" s="1" t="s">
        <v>1956</v>
      </c>
    </row>
    <row r="570" spans="1:10" x14ac:dyDescent="0.25">
      <c r="A570" s="1" t="s">
        <v>1957</v>
      </c>
      <c r="B570" s="2">
        <v>49544460</v>
      </c>
      <c r="C570" s="2" t="s">
        <v>101</v>
      </c>
      <c r="D570" s="4">
        <v>19138.5</v>
      </c>
      <c r="E570" s="1" t="s">
        <v>1094</v>
      </c>
      <c r="F570" s="1" t="s">
        <v>1197</v>
      </c>
      <c r="G570" s="1" t="s">
        <v>14</v>
      </c>
      <c r="H570" s="1" t="s">
        <v>1958</v>
      </c>
      <c r="I570" s="1">
        <v>102417.013468</v>
      </c>
      <c r="J570" s="1" t="s">
        <v>1959</v>
      </c>
    </row>
    <row r="571" spans="1:10" x14ac:dyDescent="0.25">
      <c r="A571" s="1" t="s">
        <v>1960</v>
      </c>
      <c r="B571" s="2">
        <v>582912829</v>
      </c>
      <c r="C571" s="2" t="s">
        <v>298</v>
      </c>
      <c r="D571" s="4">
        <v>38131.5</v>
      </c>
      <c r="E571" s="1" t="s">
        <v>1094</v>
      </c>
      <c r="F571" s="1" t="s">
        <v>422</v>
      </c>
      <c r="G571" s="1" t="s">
        <v>14</v>
      </c>
      <c r="H571" s="1" t="s">
        <v>1961</v>
      </c>
      <c r="I571" s="1">
        <v>129063.75148799999</v>
      </c>
      <c r="J571" s="1" t="s">
        <v>1962</v>
      </c>
    </row>
    <row r="572" spans="1:10" x14ac:dyDescent="0.25">
      <c r="A572" s="1" t="s">
        <v>1963</v>
      </c>
      <c r="B572" s="2">
        <v>336343604</v>
      </c>
      <c r="C572" s="2" t="s">
        <v>167</v>
      </c>
      <c r="D572" s="4">
        <v>18773.25</v>
      </c>
      <c r="E572" s="1" t="s">
        <v>1094</v>
      </c>
      <c r="F572" s="1" t="s">
        <v>264</v>
      </c>
      <c r="G572" s="1" t="s">
        <v>1964</v>
      </c>
      <c r="H572" s="1" t="s">
        <v>1965</v>
      </c>
      <c r="I572" s="1">
        <v>395554.64584368002</v>
      </c>
      <c r="J572" s="1" t="s">
        <v>1966</v>
      </c>
    </row>
    <row r="573" spans="1:10" x14ac:dyDescent="0.25">
      <c r="A573" s="1" t="s">
        <v>1967</v>
      </c>
      <c r="B573" s="2">
        <v>480940191</v>
      </c>
      <c r="C573" s="2" t="s">
        <v>194</v>
      </c>
      <c r="D573" s="4">
        <v>30826.5</v>
      </c>
      <c r="E573" s="1" t="s">
        <v>1094</v>
      </c>
      <c r="F573" s="1" t="s">
        <v>1146</v>
      </c>
      <c r="G573" s="1" t="s">
        <v>1964</v>
      </c>
      <c r="H573" s="1" t="s">
        <v>1968</v>
      </c>
      <c r="I573" s="1">
        <v>113272.973532</v>
      </c>
      <c r="J573" s="1" t="s">
        <v>1969</v>
      </c>
    </row>
    <row r="574" spans="1:10" x14ac:dyDescent="0.25">
      <c r="A574" s="1" t="s">
        <v>1970</v>
      </c>
      <c r="B574" s="2">
        <v>560038029</v>
      </c>
      <c r="C574" s="2" t="s">
        <v>38</v>
      </c>
      <c r="D574" s="4">
        <v>21330</v>
      </c>
      <c r="E574" s="1" t="s">
        <v>1094</v>
      </c>
      <c r="F574" s="1" t="s">
        <v>598</v>
      </c>
      <c r="G574" s="1" t="s">
        <v>1964</v>
      </c>
      <c r="H574" s="1" t="s">
        <v>1971</v>
      </c>
      <c r="I574" s="1">
        <v>115700.704812</v>
      </c>
      <c r="J574" s="1" t="s">
        <v>1972</v>
      </c>
    </row>
    <row r="575" spans="1:10" x14ac:dyDescent="0.25">
      <c r="A575" s="1" t="s">
        <v>1973</v>
      </c>
      <c r="B575" s="2">
        <v>149904219</v>
      </c>
      <c r="C575" s="2" t="s">
        <v>67</v>
      </c>
      <c r="D575" s="4">
        <v>23156.25</v>
      </c>
      <c r="E575" s="1" t="s">
        <v>1094</v>
      </c>
      <c r="F575" s="1" t="s">
        <v>1146</v>
      </c>
      <c r="G575" s="1" t="s">
        <v>1964</v>
      </c>
      <c r="H575" s="1" t="s">
        <v>1974</v>
      </c>
      <c r="I575" s="1">
        <v>358926.13836799999</v>
      </c>
      <c r="J575" s="1" t="s">
        <v>1975</v>
      </c>
    </row>
    <row r="576" spans="1:10" x14ac:dyDescent="0.25">
      <c r="A576" s="1" t="s">
        <v>1976</v>
      </c>
      <c r="B576" s="2">
        <v>826442367</v>
      </c>
      <c r="C576" s="2" t="s">
        <v>518</v>
      </c>
      <c r="D576" s="4">
        <v>35574.75</v>
      </c>
      <c r="E576" s="1" t="s">
        <v>1094</v>
      </c>
      <c r="F576" s="1" t="s">
        <v>163</v>
      </c>
      <c r="G576" s="1" t="s">
        <v>1964</v>
      </c>
      <c r="H576" s="1" t="s">
        <v>1977</v>
      </c>
      <c r="I576" s="1">
        <v>237938.72581050001</v>
      </c>
      <c r="J576" s="1" t="s">
        <v>1978</v>
      </c>
    </row>
    <row r="577" spans="1:10" x14ac:dyDescent="0.25">
      <c r="A577" s="1" t="s">
        <v>1979</v>
      </c>
      <c r="B577" s="2">
        <v>833844484</v>
      </c>
      <c r="C577" s="2" t="s">
        <v>180</v>
      </c>
      <c r="D577" s="4">
        <v>35940</v>
      </c>
      <c r="E577" s="1" t="s">
        <v>1094</v>
      </c>
      <c r="F577" s="1" t="s">
        <v>1536</v>
      </c>
      <c r="G577" s="1" t="s">
        <v>1964</v>
      </c>
      <c r="H577" s="1" t="s">
        <v>1980</v>
      </c>
      <c r="I577" s="1">
        <v>607332.45523968001</v>
      </c>
      <c r="J577" s="1" t="s">
        <v>1981</v>
      </c>
    </row>
    <row r="578" spans="1:10" x14ac:dyDescent="0.25">
      <c r="A578" s="1" t="s">
        <v>1982</v>
      </c>
      <c r="B578" s="2">
        <v>528154145</v>
      </c>
      <c r="C578" s="2" t="s">
        <v>57</v>
      </c>
      <c r="D578" s="4">
        <v>34113.75</v>
      </c>
      <c r="E578" s="1" t="s">
        <v>1094</v>
      </c>
      <c r="F578" s="1" t="s">
        <v>471</v>
      </c>
      <c r="G578" s="1" t="s">
        <v>1964</v>
      </c>
      <c r="H578" s="1" t="s">
        <v>1983</v>
      </c>
      <c r="I578" s="1">
        <v>306437.94778752001</v>
      </c>
      <c r="J578" s="1" t="s">
        <v>1984</v>
      </c>
    </row>
    <row r="579" spans="1:10" x14ac:dyDescent="0.25">
      <c r="A579" s="1" t="s">
        <v>1985</v>
      </c>
      <c r="B579" s="2">
        <v>576840266</v>
      </c>
      <c r="C579" s="2" t="s">
        <v>250</v>
      </c>
      <c r="D579" s="4">
        <v>18042.75</v>
      </c>
      <c r="E579" s="1" t="s">
        <v>1094</v>
      </c>
      <c r="F579" s="1" t="s">
        <v>1047</v>
      </c>
      <c r="G579" s="1" t="s">
        <v>1964</v>
      </c>
      <c r="H579" s="1" t="s">
        <v>1986</v>
      </c>
      <c r="I579" s="1">
        <v>72776.96653392</v>
      </c>
      <c r="J579" s="1" t="s">
        <v>1987</v>
      </c>
    </row>
    <row r="580" spans="1:10" x14ac:dyDescent="0.25">
      <c r="A580" s="1" t="s">
        <v>1988</v>
      </c>
      <c r="B580" s="2">
        <v>23561794</v>
      </c>
      <c r="C580" s="2" t="s">
        <v>389</v>
      </c>
      <c r="D580" s="4">
        <v>29365.5</v>
      </c>
      <c r="E580" s="1" t="s">
        <v>1094</v>
      </c>
      <c r="F580" s="1" t="s">
        <v>549</v>
      </c>
      <c r="G580" s="1" t="s">
        <v>1964</v>
      </c>
      <c r="H580" s="1" t="s">
        <v>1989</v>
      </c>
      <c r="I580" s="1">
        <v>293878.13130000001</v>
      </c>
      <c r="J580" s="1" t="s">
        <v>1990</v>
      </c>
    </row>
    <row r="581" spans="1:10" x14ac:dyDescent="0.25">
      <c r="A581" s="1" t="s">
        <v>1991</v>
      </c>
      <c r="B581" s="2">
        <v>87668234</v>
      </c>
      <c r="C581" s="2" t="s">
        <v>33</v>
      </c>
      <c r="D581" s="4">
        <v>13659.75</v>
      </c>
      <c r="E581" s="1" t="s">
        <v>1094</v>
      </c>
      <c r="F581" s="1" t="s">
        <v>318</v>
      </c>
      <c r="G581" s="1" t="s">
        <v>1964</v>
      </c>
      <c r="H581" s="1" t="s">
        <v>1992</v>
      </c>
      <c r="I581" s="1">
        <v>230904.92606999999</v>
      </c>
      <c r="J581" s="1" t="s">
        <v>1993</v>
      </c>
    </row>
    <row r="582" spans="1:10" x14ac:dyDescent="0.25">
      <c r="A582" s="1" t="s">
        <v>1994</v>
      </c>
      <c r="B582" s="2">
        <v>465359014</v>
      </c>
      <c r="C582" s="2" t="s">
        <v>298</v>
      </c>
      <c r="D582" s="4">
        <v>38131.5</v>
      </c>
      <c r="E582" s="1" t="s">
        <v>1094</v>
      </c>
      <c r="F582" s="1" t="s">
        <v>514</v>
      </c>
      <c r="G582" s="1" t="s">
        <v>1964</v>
      </c>
      <c r="H582" s="1" t="s">
        <v>1995</v>
      </c>
      <c r="I582" s="1">
        <v>265214.96801855997</v>
      </c>
      <c r="J582" s="1" t="s">
        <v>1996</v>
      </c>
    </row>
    <row r="583" spans="1:10" x14ac:dyDescent="0.25">
      <c r="A583" s="1" t="s">
        <v>1997</v>
      </c>
      <c r="B583" s="2">
        <v>424243774</v>
      </c>
      <c r="C583" s="2" t="s">
        <v>498</v>
      </c>
      <c r="D583" s="4">
        <v>37766.25</v>
      </c>
      <c r="E583" s="1" t="s">
        <v>1094</v>
      </c>
      <c r="F583" s="1" t="s">
        <v>1016</v>
      </c>
      <c r="G583" s="1" t="s">
        <v>1964</v>
      </c>
      <c r="H583" s="1" t="s">
        <v>1998</v>
      </c>
      <c r="I583" s="1">
        <v>140744.3910912</v>
      </c>
      <c r="J583" s="1" t="s">
        <v>1999</v>
      </c>
    </row>
    <row r="584" spans="1:10" x14ac:dyDescent="0.25">
      <c r="A584" s="1" t="s">
        <v>2000</v>
      </c>
      <c r="B584" s="2">
        <v>749493329</v>
      </c>
      <c r="C584" s="2" t="s">
        <v>348</v>
      </c>
      <c r="D584" s="4">
        <v>28635</v>
      </c>
      <c r="E584" s="1" t="s">
        <v>1094</v>
      </c>
      <c r="F584" s="1" t="s">
        <v>361</v>
      </c>
      <c r="G584" s="1" t="s">
        <v>1964</v>
      </c>
      <c r="H584" s="1" t="s">
        <v>2001</v>
      </c>
      <c r="I584" s="1">
        <v>260406.07481088</v>
      </c>
      <c r="J584" s="1" t="s">
        <v>2002</v>
      </c>
    </row>
    <row r="585" spans="1:10" x14ac:dyDescent="0.25">
      <c r="A585" s="1" t="s">
        <v>2003</v>
      </c>
      <c r="B585" s="2">
        <v>998638943</v>
      </c>
      <c r="C585" s="2" t="s">
        <v>255</v>
      </c>
      <c r="D585" s="4">
        <v>25347.75</v>
      </c>
      <c r="E585" s="1" t="s">
        <v>1094</v>
      </c>
      <c r="F585" s="1" t="s">
        <v>260</v>
      </c>
      <c r="G585" s="1" t="s">
        <v>1964</v>
      </c>
      <c r="H585" s="1" t="s">
        <v>2004</v>
      </c>
      <c r="I585" s="1">
        <v>436826.86047000001</v>
      </c>
      <c r="J585" s="1" t="s">
        <v>2005</v>
      </c>
    </row>
    <row r="586" spans="1:10" x14ac:dyDescent="0.25">
      <c r="A586" s="1" t="s">
        <v>2006</v>
      </c>
      <c r="B586" s="2">
        <v>320612377</v>
      </c>
      <c r="C586" s="2" t="s">
        <v>479</v>
      </c>
      <c r="D586" s="4">
        <v>33383.25</v>
      </c>
      <c r="E586" s="1" t="s">
        <v>1094</v>
      </c>
      <c r="F586" s="1" t="s">
        <v>147</v>
      </c>
      <c r="G586" s="1" t="s">
        <v>1964</v>
      </c>
      <c r="H586" s="1" t="s">
        <v>2007</v>
      </c>
      <c r="I586" s="1">
        <v>1507703.6585951999</v>
      </c>
      <c r="J586" s="1" t="s">
        <v>2008</v>
      </c>
    </row>
    <row r="587" spans="1:10" x14ac:dyDescent="0.25">
      <c r="A587" s="1" t="s">
        <v>2009</v>
      </c>
      <c r="B587" s="2">
        <v>718505332</v>
      </c>
      <c r="C587" s="2" t="s">
        <v>568</v>
      </c>
      <c r="D587" s="4">
        <v>25713</v>
      </c>
      <c r="E587" s="1" t="s">
        <v>1094</v>
      </c>
      <c r="F587" s="1" t="s">
        <v>2010</v>
      </c>
      <c r="G587" s="1" t="s">
        <v>1964</v>
      </c>
      <c r="H587" s="1" t="s">
        <v>2011</v>
      </c>
      <c r="I587" s="1">
        <v>119731.0562448</v>
      </c>
      <c r="J587" s="1" t="s">
        <v>2012</v>
      </c>
    </row>
    <row r="588" spans="1:10" x14ac:dyDescent="0.25">
      <c r="A588" s="1" t="s">
        <v>2013</v>
      </c>
      <c r="B588" s="2">
        <v>472776950</v>
      </c>
      <c r="C588" s="2" t="s">
        <v>240</v>
      </c>
      <c r="D588" s="4">
        <v>22060.5</v>
      </c>
      <c r="E588" s="1" t="s">
        <v>1094</v>
      </c>
      <c r="F588" s="1" t="s">
        <v>78</v>
      </c>
      <c r="G588" s="1" t="s">
        <v>1964</v>
      </c>
      <c r="H588" s="1" t="s">
        <v>2014</v>
      </c>
      <c r="I588" s="1">
        <v>242423.74948848001</v>
      </c>
      <c r="J588" s="1" t="s">
        <v>2015</v>
      </c>
    </row>
    <row r="589" spans="1:10" x14ac:dyDescent="0.25">
      <c r="A589" s="1" t="s">
        <v>2016</v>
      </c>
      <c r="B589" s="2">
        <v>96082534</v>
      </c>
      <c r="C589" s="2" t="s">
        <v>661</v>
      </c>
      <c r="D589" s="4">
        <v>16216.5</v>
      </c>
      <c r="E589" s="1" t="s">
        <v>1094</v>
      </c>
      <c r="F589" s="1" t="s">
        <v>620</v>
      </c>
      <c r="G589" s="1" t="s">
        <v>1964</v>
      </c>
      <c r="H589" s="1" t="s">
        <v>2017</v>
      </c>
      <c r="I589" s="1">
        <v>211869.9151212</v>
      </c>
      <c r="J589" s="1" t="s">
        <v>2018</v>
      </c>
    </row>
    <row r="590" spans="1:10" x14ac:dyDescent="0.25">
      <c r="A590" s="1" t="s">
        <v>2019</v>
      </c>
      <c r="B590" s="2">
        <v>399764116</v>
      </c>
      <c r="C590" s="2" t="s">
        <v>452</v>
      </c>
      <c r="D590" s="4">
        <v>26078.25</v>
      </c>
      <c r="E590" s="1" t="s">
        <v>1094</v>
      </c>
      <c r="F590" s="1" t="s">
        <v>620</v>
      </c>
      <c r="G590" s="1" t="s">
        <v>1964</v>
      </c>
      <c r="H590" s="1" t="s">
        <v>2020</v>
      </c>
      <c r="I590" s="1">
        <v>117279.40028805</v>
      </c>
      <c r="J590" s="1" t="s">
        <v>2021</v>
      </c>
    </row>
    <row r="591" spans="1:10" x14ac:dyDescent="0.25">
      <c r="A591" s="1" t="s">
        <v>2022</v>
      </c>
      <c r="B591" s="2">
        <v>159795410</v>
      </c>
      <c r="C591" s="2" t="s">
        <v>212</v>
      </c>
      <c r="D591" s="4">
        <v>24252</v>
      </c>
      <c r="E591" s="1" t="s">
        <v>1094</v>
      </c>
      <c r="F591" s="1" t="s">
        <v>83</v>
      </c>
      <c r="G591" s="1" t="s">
        <v>1964</v>
      </c>
      <c r="H591" s="1" t="s">
        <v>2023</v>
      </c>
      <c r="I591" s="1">
        <v>210771.30814740001</v>
      </c>
      <c r="J591" s="1" t="s">
        <v>2024</v>
      </c>
    </row>
    <row r="592" spans="1:10" x14ac:dyDescent="0.25">
      <c r="A592" s="1" t="s">
        <v>2025</v>
      </c>
      <c r="B592" s="2">
        <v>228862962</v>
      </c>
      <c r="C592" s="2" t="s">
        <v>298</v>
      </c>
      <c r="D592" s="4">
        <v>38131.5</v>
      </c>
      <c r="E592" s="1" t="s">
        <v>1094</v>
      </c>
      <c r="F592" s="1" t="s">
        <v>24</v>
      </c>
      <c r="G592" s="1" t="s">
        <v>1964</v>
      </c>
      <c r="H592" s="1" t="s">
        <v>2026</v>
      </c>
      <c r="I592" s="1">
        <v>890617.08801296004</v>
      </c>
      <c r="J592" s="1" t="s">
        <v>2027</v>
      </c>
    </row>
    <row r="593" spans="1:10" x14ac:dyDescent="0.25">
      <c r="A593" s="1" t="s">
        <v>2028</v>
      </c>
      <c r="B593" s="2">
        <v>917410375</v>
      </c>
      <c r="C593" s="2" t="s">
        <v>11</v>
      </c>
      <c r="D593" s="4">
        <v>36305.25</v>
      </c>
      <c r="E593" s="1" t="s">
        <v>1094</v>
      </c>
      <c r="F593" s="1" t="s">
        <v>1927</v>
      </c>
      <c r="G593" s="1" t="s">
        <v>1964</v>
      </c>
      <c r="H593" s="1" t="s">
        <v>2029</v>
      </c>
      <c r="I593" s="1">
        <v>160023.15029409001</v>
      </c>
      <c r="J593" s="1" t="s">
        <v>2030</v>
      </c>
    </row>
    <row r="594" spans="1:10" x14ac:dyDescent="0.25">
      <c r="A594" s="1" t="s">
        <v>2031</v>
      </c>
      <c r="B594" s="2">
        <v>914302353</v>
      </c>
      <c r="C594" s="2" t="s">
        <v>124</v>
      </c>
      <c r="D594" s="4">
        <v>14025</v>
      </c>
      <c r="E594" s="1" t="s">
        <v>1094</v>
      </c>
      <c r="F594" s="1" t="s">
        <v>1517</v>
      </c>
      <c r="G594" s="1" t="s">
        <v>1964</v>
      </c>
      <c r="H594" s="1" t="s">
        <v>2032</v>
      </c>
      <c r="I594" s="1">
        <v>221006.79153504001</v>
      </c>
      <c r="J594" s="1" t="s">
        <v>2033</v>
      </c>
    </row>
    <row r="595" spans="1:10" x14ac:dyDescent="0.25">
      <c r="A595" s="1" t="s">
        <v>2034</v>
      </c>
      <c r="B595" s="2">
        <v>903350842</v>
      </c>
      <c r="C595" s="2" t="s">
        <v>403</v>
      </c>
      <c r="D595" s="4">
        <v>31922.25</v>
      </c>
      <c r="E595" s="1" t="s">
        <v>1094</v>
      </c>
      <c r="F595" s="1" t="s">
        <v>361</v>
      </c>
      <c r="G595" s="1" t="s">
        <v>1964</v>
      </c>
      <c r="H595" s="1" t="s">
        <v>2035</v>
      </c>
      <c r="I595" s="1">
        <v>269977.62797039998</v>
      </c>
      <c r="J595" s="1" t="s">
        <v>2036</v>
      </c>
    </row>
    <row r="596" spans="1:10" x14ac:dyDescent="0.25">
      <c r="A596" s="1" t="s">
        <v>2037</v>
      </c>
      <c r="B596" s="2">
        <v>920076730</v>
      </c>
      <c r="C596" s="2" t="s">
        <v>389</v>
      </c>
      <c r="D596" s="4">
        <v>29365.5</v>
      </c>
      <c r="E596" s="1" t="s">
        <v>1094</v>
      </c>
      <c r="F596" s="1" t="s">
        <v>881</v>
      </c>
      <c r="G596" s="1" t="s">
        <v>1964</v>
      </c>
      <c r="H596" s="1" t="s">
        <v>2038</v>
      </c>
      <c r="I596" s="1">
        <v>40649.1453368</v>
      </c>
      <c r="J596" s="1" t="s">
        <v>2039</v>
      </c>
    </row>
    <row r="597" spans="1:10" x14ac:dyDescent="0.25">
      <c r="A597" s="1" t="s">
        <v>2040</v>
      </c>
      <c r="B597" s="2">
        <v>56426361</v>
      </c>
      <c r="C597" s="2" t="s">
        <v>72</v>
      </c>
      <c r="D597" s="4">
        <v>34844.25</v>
      </c>
      <c r="E597" s="1" t="s">
        <v>1094</v>
      </c>
      <c r="F597" s="1" t="s">
        <v>893</v>
      </c>
      <c r="G597" s="1" t="s">
        <v>1964</v>
      </c>
      <c r="H597" s="1" t="s">
        <v>2041</v>
      </c>
      <c r="I597" s="1">
        <v>145106.87459267999</v>
      </c>
      <c r="J597" s="1" t="s">
        <v>2042</v>
      </c>
    </row>
    <row r="598" spans="1:10" x14ac:dyDescent="0.25">
      <c r="A598" s="1" t="s">
        <v>2043</v>
      </c>
      <c r="B598" s="2">
        <v>868988186</v>
      </c>
      <c r="C598" s="2" t="s">
        <v>661</v>
      </c>
      <c r="D598" s="4">
        <v>16216.5</v>
      </c>
      <c r="E598" s="1" t="s">
        <v>1094</v>
      </c>
      <c r="F598" s="1" t="s">
        <v>213</v>
      </c>
      <c r="G598" s="1" t="s">
        <v>1964</v>
      </c>
      <c r="H598" s="1" t="s">
        <v>2044</v>
      </c>
      <c r="I598" s="1">
        <v>60793.631183999998</v>
      </c>
      <c r="J598" s="1" t="s">
        <v>2045</v>
      </c>
    </row>
    <row r="599" spans="1:10" x14ac:dyDescent="0.25">
      <c r="A599" s="1" t="s">
        <v>2046</v>
      </c>
      <c r="B599" s="2">
        <v>2751625</v>
      </c>
      <c r="C599" s="2" t="s">
        <v>11</v>
      </c>
      <c r="D599" s="4">
        <v>36305.25</v>
      </c>
      <c r="E599" s="1" t="s">
        <v>1094</v>
      </c>
      <c r="F599" s="1" t="s">
        <v>58</v>
      </c>
      <c r="G599" s="1" t="s">
        <v>1964</v>
      </c>
      <c r="H599" s="1" t="s">
        <v>2047</v>
      </c>
      <c r="I599" s="1">
        <v>88665.156182880004</v>
      </c>
      <c r="J599" s="1" t="s">
        <v>2048</v>
      </c>
    </row>
    <row r="600" spans="1:10" x14ac:dyDescent="0.25">
      <c r="A600" s="1" t="s">
        <v>2049</v>
      </c>
      <c r="B600" s="2">
        <v>238274446</v>
      </c>
      <c r="C600" s="2" t="s">
        <v>180</v>
      </c>
      <c r="D600" s="4">
        <v>35940</v>
      </c>
      <c r="E600" s="1" t="s">
        <v>1094</v>
      </c>
      <c r="F600" s="1" t="s">
        <v>163</v>
      </c>
      <c r="G600" s="1" t="s">
        <v>1964</v>
      </c>
      <c r="H600" s="1" t="s">
        <v>2050</v>
      </c>
      <c r="I600" s="1">
        <v>549058.36473488004</v>
      </c>
      <c r="J600" s="1" t="s">
        <v>2051</v>
      </c>
    </row>
    <row r="601" spans="1:10" x14ac:dyDescent="0.25">
      <c r="A601" s="1" t="s">
        <v>2052</v>
      </c>
      <c r="B601" s="2">
        <v>827628726</v>
      </c>
      <c r="C601" s="2" t="s">
        <v>513</v>
      </c>
      <c r="D601" s="4">
        <v>32287.5</v>
      </c>
      <c r="E601" s="1" t="s">
        <v>1094</v>
      </c>
      <c r="F601" s="1" t="s">
        <v>557</v>
      </c>
      <c r="G601" s="1" t="s">
        <v>1964</v>
      </c>
      <c r="H601" s="1" t="s">
        <v>2053</v>
      </c>
      <c r="I601" s="1">
        <v>482631.15479599999</v>
      </c>
      <c r="J601" s="1" t="s">
        <v>2054</v>
      </c>
    </row>
    <row r="602" spans="1:10" x14ac:dyDescent="0.25">
      <c r="A602" s="1" t="s">
        <v>2055</v>
      </c>
      <c r="B602" s="2">
        <v>812197094</v>
      </c>
      <c r="C602" s="2" t="s">
        <v>119</v>
      </c>
      <c r="D602" s="4">
        <v>24982.5</v>
      </c>
      <c r="E602" s="1" t="s">
        <v>1094</v>
      </c>
      <c r="F602" s="1" t="s">
        <v>353</v>
      </c>
      <c r="G602" s="1" t="s">
        <v>1964</v>
      </c>
      <c r="H602" s="1" t="s">
        <v>2056</v>
      </c>
      <c r="I602" s="1">
        <v>22037.079138360001</v>
      </c>
      <c r="J602" s="1" t="s">
        <v>2057</v>
      </c>
    </row>
    <row r="603" spans="1:10" x14ac:dyDescent="0.25">
      <c r="A603" s="1" t="s">
        <v>2058</v>
      </c>
      <c r="B603" s="2">
        <v>325236685</v>
      </c>
      <c r="C603" s="2" t="s">
        <v>273</v>
      </c>
      <c r="D603" s="4">
        <v>20964.75</v>
      </c>
      <c r="E603" s="1" t="s">
        <v>1094</v>
      </c>
      <c r="F603" s="1" t="s">
        <v>1450</v>
      </c>
      <c r="G603" s="1" t="s">
        <v>1964</v>
      </c>
      <c r="H603" s="1" t="s">
        <v>2059</v>
      </c>
      <c r="I603" s="1">
        <v>352168.7598</v>
      </c>
      <c r="J603" s="1" t="s">
        <v>2060</v>
      </c>
    </row>
    <row r="604" spans="1:10" x14ac:dyDescent="0.25">
      <c r="A604" s="1" t="s">
        <v>2061</v>
      </c>
      <c r="B604" s="2">
        <v>536250463</v>
      </c>
      <c r="C604" s="2" t="s">
        <v>162</v>
      </c>
      <c r="D604" s="4">
        <v>15851.25</v>
      </c>
      <c r="E604" s="1" t="s">
        <v>1094</v>
      </c>
      <c r="F604" s="1" t="s">
        <v>784</v>
      </c>
      <c r="G604" s="1" t="s">
        <v>1964</v>
      </c>
      <c r="H604" s="1" t="s">
        <v>2062</v>
      </c>
      <c r="I604" s="1">
        <v>294704.7072</v>
      </c>
      <c r="J604" s="1" t="s">
        <v>2063</v>
      </c>
    </row>
    <row r="605" spans="1:10" x14ac:dyDescent="0.25">
      <c r="A605" s="1" t="s">
        <v>2064</v>
      </c>
      <c r="B605" s="2">
        <v>490762884</v>
      </c>
      <c r="C605" s="2" t="s">
        <v>518</v>
      </c>
      <c r="D605" s="4">
        <v>35574.75</v>
      </c>
      <c r="E605" s="1" t="s">
        <v>1094</v>
      </c>
      <c r="F605" s="1" t="s">
        <v>222</v>
      </c>
      <c r="G605" s="1" t="s">
        <v>1964</v>
      </c>
      <c r="H605" s="1" t="s">
        <v>2065</v>
      </c>
      <c r="I605" s="1">
        <v>29128.337502720002</v>
      </c>
      <c r="J605" s="1" t="s">
        <v>2066</v>
      </c>
    </row>
    <row r="606" spans="1:10" x14ac:dyDescent="0.25">
      <c r="A606" s="1" t="s">
        <v>2067</v>
      </c>
      <c r="B606" s="2">
        <v>672369839</v>
      </c>
      <c r="C606" s="2" t="s">
        <v>92</v>
      </c>
      <c r="D606" s="4">
        <v>29000.25</v>
      </c>
      <c r="E606" s="1" t="s">
        <v>1094</v>
      </c>
      <c r="F606" s="1" t="s">
        <v>1016</v>
      </c>
      <c r="G606" s="1" t="s">
        <v>1964</v>
      </c>
      <c r="H606" s="1" t="s">
        <v>2068</v>
      </c>
      <c r="I606" s="1">
        <v>501157.39294799999</v>
      </c>
      <c r="J606" s="1" t="s">
        <v>2069</v>
      </c>
    </row>
    <row r="607" spans="1:10" x14ac:dyDescent="0.25">
      <c r="A607" s="1" t="s">
        <v>2070</v>
      </c>
      <c r="B607" s="2">
        <v>605022139</v>
      </c>
      <c r="C607" s="2" t="s">
        <v>573</v>
      </c>
      <c r="D607" s="4">
        <v>26808.75</v>
      </c>
      <c r="E607" s="1" t="s">
        <v>1094</v>
      </c>
      <c r="F607" s="1" t="s">
        <v>274</v>
      </c>
      <c r="G607" s="1" t="s">
        <v>1964</v>
      </c>
      <c r="H607" s="1" t="s">
        <v>2071</v>
      </c>
      <c r="I607" s="1">
        <v>142344.76145065</v>
      </c>
      <c r="J607" s="1" t="s">
        <v>2072</v>
      </c>
    </row>
    <row r="608" spans="1:10" x14ac:dyDescent="0.25">
      <c r="A608" s="1" t="s">
        <v>2073</v>
      </c>
      <c r="B608" s="2">
        <v>68856654</v>
      </c>
      <c r="C608" s="2" t="s">
        <v>255</v>
      </c>
      <c r="D608" s="4">
        <v>25347.75</v>
      </c>
      <c r="E608" s="1" t="s">
        <v>1094</v>
      </c>
      <c r="F608" s="1" t="s">
        <v>852</v>
      </c>
      <c r="G608" s="1" t="s">
        <v>1964</v>
      </c>
      <c r="H608" s="1" t="s">
        <v>2074</v>
      </c>
      <c r="I608" s="1">
        <v>150169.39591679999</v>
      </c>
      <c r="J608" s="1" t="s">
        <v>2075</v>
      </c>
    </row>
    <row r="609" spans="1:10" x14ac:dyDescent="0.25">
      <c r="A609" s="1" t="s">
        <v>2076</v>
      </c>
      <c r="B609" s="2">
        <v>954809761</v>
      </c>
      <c r="C609" s="2" t="s">
        <v>322</v>
      </c>
      <c r="D609" s="4">
        <v>26443.5</v>
      </c>
      <c r="E609" s="1" t="s">
        <v>1094</v>
      </c>
      <c r="F609" s="1" t="s">
        <v>172</v>
      </c>
      <c r="G609" s="1" t="s">
        <v>1964</v>
      </c>
      <c r="H609" s="1" t="s">
        <v>2077</v>
      </c>
      <c r="I609" s="1">
        <v>66220.321003200006</v>
      </c>
      <c r="J609" s="1" t="s">
        <v>2078</v>
      </c>
    </row>
    <row r="610" spans="1:10" x14ac:dyDescent="0.25">
      <c r="A610" s="1" t="s">
        <v>2079</v>
      </c>
      <c r="B610" s="2">
        <v>839479823</v>
      </c>
      <c r="C610" s="2" t="s">
        <v>498</v>
      </c>
      <c r="D610" s="4">
        <v>37766.25</v>
      </c>
      <c r="E610" s="1" t="s">
        <v>1094</v>
      </c>
      <c r="F610" s="1" t="s">
        <v>1016</v>
      </c>
      <c r="G610" s="1" t="s">
        <v>1964</v>
      </c>
      <c r="H610" s="1" t="s">
        <v>2080</v>
      </c>
      <c r="I610" s="1">
        <v>45959.545031399997</v>
      </c>
      <c r="J610" s="1" t="s">
        <v>2081</v>
      </c>
    </row>
    <row r="611" spans="1:10" x14ac:dyDescent="0.25">
      <c r="A611" s="1" t="s">
        <v>2082</v>
      </c>
      <c r="B611" s="2">
        <v>587637962</v>
      </c>
      <c r="C611" s="2" t="s">
        <v>72</v>
      </c>
      <c r="D611" s="4">
        <v>34844.25</v>
      </c>
      <c r="E611" s="1" t="s">
        <v>1094</v>
      </c>
      <c r="F611" s="1" t="s">
        <v>549</v>
      </c>
      <c r="G611" s="1" t="s">
        <v>1964</v>
      </c>
      <c r="H611" s="1" t="s">
        <v>2083</v>
      </c>
      <c r="I611" s="1">
        <v>940520.92048199999</v>
      </c>
      <c r="J611" s="1" t="s">
        <v>2084</v>
      </c>
    </row>
    <row r="612" spans="1:10" x14ac:dyDescent="0.25">
      <c r="A612" s="1" t="s">
        <v>2085</v>
      </c>
      <c r="B612" s="2">
        <v>507007205</v>
      </c>
      <c r="C612" s="2" t="s">
        <v>268</v>
      </c>
      <c r="D612" s="4">
        <v>17677.5</v>
      </c>
      <c r="E612" s="1" t="s">
        <v>1094</v>
      </c>
      <c r="F612" s="1" t="s">
        <v>399</v>
      </c>
      <c r="G612" s="1" t="s">
        <v>1964</v>
      </c>
      <c r="H612" s="1" t="s">
        <v>2086</v>
      </c>
      <c r="I612" s="1">
        <v>162254.48663423999</v>
      </c>
      <c r="J612" s="1" t="s">
        <v>2087</v>
      </c>
    </row>
    <row r="613" spans="1:10" x14ac:dyDescent="0.25">
      <c r="A613" s="1" t="s">
        <v>2088</v>
      </c>
      <c r="B613" s="2">
        <v>135088606</v>
      </c>
      <c r="C613" s="2" t="s">
        <v>67</v>
      </c>
      <c r="D613" s="4">
        <v>23156.25</v>
      </c>
      <c r="E613" s="1" t="s">
        <v>1094</v>
      </c>
      <c r="F613" s="1" t="s">
        <v>1799</v>
      </c>
      <c r="G613" s="1" t="s">
        <v>1964</v>
      </c>
      <c r="H613" s="1" t="s">
        <v>2089</v>
      </c>
      <c r="I613" s="1">
        <v>440605.77220422</v>
      </c>
      <c r="J613" s="1" t="s">
        <v>2090</v>
      </c>
    </row>
    <row r="614" spans="1:10" x14ac:dyDescent="0.25">
      <c r="A614" s="1" t="s">
        <v>2091</v>
      </c>
      <c r="B614" s="2">
        <v>531630993</v>
      </c>
      <c r="C614" s="2" t="s">
        <v>82</v>
      </c>
      <c r="D614" s="4">
        <v>16947</v>
      </c>
      <c r="E614" s="1" t="s">
        <v>1094</v>
      </c>
      <c r="F614" s="1" t="s">
        <v>483</v>
      </c>
      <c r="G614" s="1" t="s">
        <v>1964</v>
      </c>
      <c r="H614" s="1" t="s">
        <v>2092</v>
      </c>
      <c r="I614" s="1">
        <v>414009.45848192001</v>
      </c>
      <c r="J614" s="1" t="s">
        <v>2093</v>
      </c>
    </row>
    <row r="615" spans="1:10" x14ac:dyDescent="0.25">
      <c r="A615" s="1" t="s">
        <v>2094</v>
      </c>
      <c r="B615" s="2">
        <v>724200436</v>
      </c>
      <c r="C615" s="2" t="s">
        <v>194</v>
      </c>
      <c r="D615" s="4">
        <v>30826.5</v>
      </c>
      <c r="E615" s="1" t="s">
        <v>1094</v>
      </c>
      <c r="F615" s="1" t="s">
        <v>1197</v>
      </c>
      <c r="G615" s="1" t="s">
        <v>1964</v>
      </c>
      <c r="H615" s="1" t="s">
        <v>2095</v>
      </c>
      <c r="I615" s="1">
        <v>148468.93875</v>
      </c>
      <c r="J615" s="1" t="s">
        <v>2096</v>
      </c>
    </row>
    <row r="616" spans="1:10" x14ac:dyDescent="0.25">
      <c r="A616" s="1" t="s">
        <v>2097</v>
      </c>
      <c r="B616" s="2">
        <v>279669956</v>
      </c>
      <c r="C616" s="2" t="s">
        <v>281</v>
      </c>
      <c r="D616" s="4">
        <v>21695.25</v>
      </c>
      <c r="E616" s="1" t="s">
        <v>1094</v>
      </c>
      <c r="F616" s="1" t="s">
        <v>256</v>
      </c>
      <c r="G616" s="1" t="s">
        <v>1964</v>
      </c>
      <c r="H616" s="1" t="s">
        <v>2098</v>
      </c>
      <c r="I616" s="1">
        <v>660641.46243479999</v>
      </c>
      <c r="J616" s="1" t="s">
        <v>2099</v>
      </c>
    </row>
    <row r="617" spans="1:10" x14ac:dyDescent="0.25">
      <c r="A617" s="1" t="s">
        <v>2100</v>
      </c>
      <c r="B617" s="2">
        <v>212430363</v>
      </c>
      <c r="C617" s="2" t="s">
        <v>124</v>
      </c>
      <c r="D617" s="4">
        <v>14025</v>
      </c>
      <c r="E617" s="1" t="s">
        <v>1094</v>
      </c>
      <c r="F617" s="1" t="s">
        <v>340</v>
      </c>
      <c r="G617" s="1" t="s">
        <v>1964</v>
      </c>
      <c r="H617" s="1" t="s">
        <v>2101</v>
      </c>
      <c r="I617" s="1">
        <v>245461.81161599999</v>
      </c>
      <c r="J617" s="1" t="s">
        <v>2102</v>
      </c>
    </row>
    <row r="618" spans="1:10" x14ac:dyDescent="0.25">
      <c r="A618" s="1" t="s">
        <v>2103</v>
      </c>
      <c r="B618" s="2">
        <v>318683016</v>
      </c>
      <c r="C618" s="2" t="s">
        <v>250</v>
      </c>
      <c r="D618" s="4">
        <v>18042.75</v>
      </c>
      <c r="E618" s="1" t="s">
        <v>1094</v>
      </c>
      <c r="F618" s="1" t="s">
        <v>1372</v>
      </c>
      <c r="G618" s="1" t="s">
        <v>1964</v>
      </c>
      <c r="H618" s="1" t="s">
        <v>2104</v>
      </c>
      <c r="I618" s="1">
        <v>107043.7167324</v>
      </c>
      <c r="J618" s="1" t="s">
        <v>2105</v>
      </c>
    </row>
    <row r="619" spans="1:10" x14ac:dyDescent="0.25">
      <c r="A619" s="1" t="s">
        <v>2106</v>
      </c>
      <c r="B619" s="2">
        <v>442507328</v>
      </c>
      <c r="C619" s="2" t="s">
        <v>38</v>
      </c>
      <c r="D619" s="4">
        <v>21330</v>
      </c>
      <c r="E619" s="1" t="s">
        <v>1094</v>
      </c>
      <c r="F619" s="1" t="s">
        <v>993</v>
      </c>
      <c r="G619" s="1" t="s">
        <v>1964</v>
      </c>
      <c r="H619" s="1" t="s">
        <v>2107</v>
      </c>
      <c r="I619" s="1">
        <v>76994.851076999999</v>
      </c>
      <c r="J619" s="1" t="s">
        <v>2108</v>
      </c>
    </row>
    <row r="620" spans="1:10" x14ac:dyDescent="0.25">
      <c r="A620" s="1" t="s">
        <v>2109</v>
      </c>
      <c r="B620" s="2">
        <v>194156147</v>
      </c>
      <c r="C620" s="2" t="s">
        <v>143</v>
      </c>
      <c r="D620" s="4">
        <v>34479</v>
      </c>
      <c r="E620" s="1" t="s">
        <v>1094</v>
      </c>
      <c r="F620" s="1" t="s">
        <v>318</v>
      </c>
      <c r="G620" s="1" t="s">
        <v>1964</v>
      </c>
      <c r="H620" s="1" t="s">
        <v>2110</v>
      </c>
      <c r="I620" s="1">
        <v>212782.55999715001</v>
      </c>
      <c r="J620" s="1" t="s">
        <v>2111</v>
      </c>
    </row>
    <row r="621" spans="1:10" x14ac:dyDescent="0.25">
      <c r="A621" s="1" t="s">
        <v>1917</v>
      </c>
      <c r="B621" s="2">
        <v>316783181</v>
      </c>
      <c r="C621" s="2" t="s">
        <v>101</v>
      </c>
      <c r="D621" s="4">
        <v>19138.5</v>
      </c>
      <c r="E621" s="1" t="s">
        <v>1094</v>
      </c>
      <c r="F621" s="1" t="s">
        <v>2112</v>
      </c>
      <c r="G621" s="1" t="s">
        <v>1964</v>
      </c>
      <c r="H621" s="1" t="s">
        <v>2113</v>
      </c>
      <c r="I621" s="1">
        <v>233753.0415552</v>
      </c>
      <c r="J621" s="1" t="s">
        <v>2114</v>
      </c>
    </row>
    <row r="622" spans="1:10" x14ac:dyDescent="0.25">
      <c r="A622" s="1" t="s">
        <v>2115</v>
      </c>
      <c r="B622" s="2">
        <v>54235781</v>
      </c>
      <c r="C622" s="2" t="s">
        <v>67</v>
      </c>
      <c r="D622" s="4">
        <v>23156.25</v>
      </c>
      <c r="E622" s="1" t="s">
        <v>1094</v>
      </c>
      <c r="F622" s="1" t="s">
        <v>794</v>
      </c>
      <c r="G622" s="1" t="s">
        <v>1964</v>
      </c>
      <c r="H622" s="1" t="s">
        <v>2116</v>
      </c>
      <c r="I622" s="1">
        <v>258895.00349999999</v>
      </c>
      <c r="J622" s="1" t="s">
        <v>2117</v>
      </c>
    </row>
    <row r="623" spans="1:10" x14ac:dyDescent="0.25">
      <c r="A623" s="1" t="s">
        <v>2118</v>
      </c>
      <c r="B623" s="2">
        <v>848503950</v>
      </c>
      <c r="C623" s="2" t="s">
        <v>568</v>
      </c>
      <c r="D623" s="4">
        <v>25713</v>
      </c>
      <c r="E623" s="1" t="s">
        <v>1094</v>
      </c>
      <c r="F623" s="1" t="s">
        <v>208</v>
      </c>
      <c r="G623" s="1" t="s">
        <v>1964</v>
      </c>
      <c r="H623" s="1" t="s">
        <v>2119</v>
      </c>
      <c r="I623" s="1">
        <v>22796.9310816</v>
      </c>
      <c r="J623" s="1" t="s">
        <v>2120</v>
      </c>
    </row>
    <row r="624" spans="1:10" x14ac:dyDescent="0.25">
      <c r="A624" s="1" t="s">
        <v>2121</v>
      </c>
      <c r="B624" s="2">
        <v>533584613</v>
      </c>
      <c r="C624" s="2" t="s">
        <v>348</v>
      </c>
      <c r="D624" s="4">
        <v>28635</v>
      </c>
      <c r="E624" s="1" t="s">
        <v>1094</v>
      </c>
      <c r="F624" s="1" t="s">
        <v>453</v>
      </c>
      <c r="G624" s="1" t="s">
        <v>1964</v>
      </c>
      <c r="H624" s="1" t="s">
        <v>2122</v>
      </c>
      <c r="I624" s="1">
        <v>86508.006270400001</v>
      </c>
      <c r="J624" s="1" t="s">
        <v>2123</v>
      </c>
    </row>
    <row r="625" spans="1:10" x14ac:dyDescent="0.25">
      <c r="A625" s="1" t="s">
        <v>2124</v>
      </c>
      <c r="B625" s="2">
        <v>908010774</v>
      </c>
      <c r="C625" s="2" t="s">
        <v>573</v>
      </c>
      <c r="D625" s="4">
        <v>26808.75</v>
      </c>
      <c r="E625" s="1" t="s">
        <v>1094</v>
      </c>
      <c r="F625" s="1" t="s">
        <v>1498</v>
      </c>
      <c r="G625" s="1" t="s">
        <v>1964</v>
      </c>
      <c r="H625" s="1" t="s">
        <v>2125</v>
      </c>
      <c r="I625" s="1">
        <v>227428.63574256</v>
      </c>
      <c r="J625" s="1" t="s">
        <v>2126</v>
      </c>
    </row>
    <row r="626" spans="1:10" x14ac:dyDescent="0.25">
      <c r="A626" s="1" t="s">
        <v>2127</v>
      </c>
      <c r="B626" s="2">
        <v>792457149</v>
      </c>
      <c r="C626" s="2" t="s">
        <v>77</v>
      </c>
      <c r="D626" s="4">
        <v>23521.5</v>
      </c>
      <c r="E626" s="1" t="s">
        <v>1094</v>
      </c>
      <c r="F626" s="1" t="s">
        <v>195</v>
      </c>
      <c r="G626" s="1" t="s">
        <v>1964</v>
      </c>
      <c r="H626" s="1" t="s">
        <v>2128</v>
      </c>
      <c r="I626" s="1">
        <v>424057.9419648</v>
      </c>
      <c r="J626" s="1" t="s">
        <v>2129</v>
      </c>
    </row>
    <row r="627" spans="1:10" x14ac:dyDescent="0.25">
      <c r="A627" s="1" t="s">
        <v>2130</v>
      </c>
      <c r="B627" s="2">
        <v>625733970</v>
      </c>
      <c r="C627" s="2" t="s">
        <v>189</v>
      </c>
      <c r="D627" s="4">
        <v>22425.75</v>
      </c>
      <c r="E627" s="1" t="s">
        <v>1094</v>
      </c>
      <c r="F627" s="1" t="s">
        <v>993</v>
      </c>
      <c r="G627" s="1" t="s">
        <v>1964</v>
      </c>
      <c r="H627" s="1" t="s">
        <v>2131</v>
      </c>
      <c r="I627" s="1">
        <v>218785.94411849999</v>
      </c>
      <c r="J627" s="1" t="s">
        <v>2132</v>
      </c>
    </row>
    <row r="628" spans="1:10" x14ac:dyDescent="0.25">
      <c r="A628" s="1" t="s">
        <v>2133</v>
      </c>
      <c r="B628" s="2">
        <v>446791839</v>
      </c>
      <c r="C628" s="2" t="s">
        <v>862</v>
      </c>
      <c r="D628" s="4">
        <v>24617.25</v>
      </c>
      <c r="E628" s="1" t="s">
        <v>1094</v>
      </c>
      <c r="F628" s="1" t="s">
        <v>385</v>
      </c>
      <c r="G628" s="1" t="s">
        <v>1964</v>
      </c>
      <c r="H628" s="1" t="s">
        <v>2134</v>
      </c>
      <c r="I628" s="1">
        <v>54941.117616000003</v>
      </c>
      <c r="J628" s="1" t="s">
        <v>2135</v>
      </c>
    </row>
    <row r="629" spans="1:10" x14ac:dyDescent="0.25">
      <c r="A629" s="1" t="s">
        <v>2136</v>
      </c>
      <c r="B629" s="2">
        <v>825405328</v>
      </c>
      <c r="C629" s="2" t="s">
        <v>862</v>
      </c>
      <c r="D629" s="4">
        <v>24617.25</v>
      </c>
      <c r="E629" s="1" t="s">
        <v>1094</v>
      </c>
      <c r="F629" s="1" t="s">
        <v>135</v>
      </c>
      <c r="G629" s="1" t="s">
        <v>1964</v>
      </c>
      <c r="H629" s="1" t="s">
        <v>2137</v>
      </c>
      <c r="I629" s="1">
        <v>122791.1861106</v>
      </c>
      <c r="J629" s="1" t="s">
        <v>2138</v>
      </c>
    </row>
    <row r="630" spans="1:10" x14ac:dyDescent="0.25">
      <c r="A630" s="1" t="s">
        <v>2139</v>
      </c>
      <c r="B630" s="2">
        <v>169553214</v>
      </c>
      <c r="C630" s="2" t="s">
        <v>62</v>
      </c>
      <c r="D630" s="4">
        <v>22791</v>
      </c>
      <c r="E630" s="1" t="s">
        <v>1094</v>
      </c>
      <c r="F630" s="1" t="s">
        <v>135</v>
      </c>
      <c r="G630" s="1" t="s">
        <v>1964</v>
      </c>
      <c r="H630" s="1" t="s">
        <v>2140</v>
      </c>
      <c r="I630" s="1">
        <v>820159.22301455995</v>
      </c>
      <c r="J630" s="1" t="s">
        <v>2141</v>
      </c>
    </row>
    <row r="631" spans="1:10" x14ac:dyDescent="0.25">
      <c r="A631" s="1" t="s">
        <v>2142</v>
      </c>
      <c r="B631" s="2">
        <v>204223409</v>
      </c>
      <c r="C631" s="2" t="s">
        <v>129</v>
      </c>
      <c r="D631" s="4">
        <v>15120.75</v>
      </c>
      <c r="E631" s="1" t="s">
        <v>1094</v>
      </c>
      <c r="F631" s="1" t="s">
        <v>1610</v>
      </c>
      <c r="G631" s="1" t="s">
        <v>1964</v>
      </c>
      <c r="H631" s="1" t="s">
        <v>2143</v>
      </c>
      <c r="I631" s="1">
        <v>36351.662764560002</v>
      </c>
      <c r="J631" s="1" t="s">
        <v>2144</v>
      </c>
    </row>
    <row r="632" spans="1:10" x14ac:dyDescent="0.25">
      <c r="A632" s="1" t="s">
        <v>2145</v>
      </c>
      <c r="B632" s="2">
        <v>227174666</v>
      </c>
      <c r="C632" s="2" t="s">
        <v>452</v>
      </c>
      <c r="D632" s="4">
        <v>26078.25</v>
      </c>
      <c r="E632" s="1" t="s">
        <v>1094</v>
      </c>
      <c r="F632" s="1" t="s">
        <v>527</v>
      </c>
      <c r="G632" s="1" t="s">
        <v>1964</v>
      </c>
      <c r="H632" s="1" t="s">
        <v>2146</v>
      </c>
      <c r="I632" s="1">
        <v>501866.96333676</v>
      </c>
      <c r="J632" s="1" t="s">
        <v>2147</v>
      </c>
    </row>
    <row r="633" spans="1:10" x14ac:dyDescent="0.25">
      <c r="A633" s="1" t="s">
        <v>2148</v>
      </c>
      <c r="B633" s="2">
        <v>919962728</v>
      </c>
      <c r="C633" s="2" t="s">
        <v>101</v>
      </c>
      <c r="D633" s="4">
        <v>19138.5</v>
      </c>
      <c r="E633" s="1" t="s">
        <v>1094</v>
      </c>
      <c r="F633" s="1" t="s">
        <v>1304</v>
      </c>
      <c r="G633" s="1" t="s">
        <v>1964</v>
      </c>
      <c r="H633" s="1" t="s">
        <v>2149</v>
      </c>
      <c r="I633" s="1">
        <v>73047.95667</v>
      </c>
      <c r="J633" s="1" t="s">
        <v>2150</v>
      </c>
    </row>
    <row r="634" spans="1:10" x14ac:dyDescent="0.25">
      <c r="A634" s="1" t="s">
        <v>2151</v>
      </c>
      <c r="B634" s="2">
        <v>533272771</v>
      </c>
      <c r="C634" s="2" t="s">
        <v>452</v>
      </c>
      <c r="D634" s="4">
        <v>26078.25</v>
      </c>
      <c r="E634" s="1" t="s">
        <v>1094</v>
      </c>
      <c r="F634" s="1" t="s">
        <v>176</v>
      </c>
      <c r="G634" s="1" t="s">
        <v>1964</v>
      </c>
      <c r="H634" s="1" t="s">
        <v>2152</v>
      </c>
      <c r="I634" s="1">
        <v>220755.66790095001</v>
      </c>
      <c r="J634" s="1" t="s">
        <v>2153</v>
      </c>
    </row>
    <row r="635" spans="1:10" x14ac:dyDescent="0.25">
      <c r="A635" s="1" t="s">
        <v>2154</v>
      </c>
      <c r="B635" s="2">
        <v>767656466</v>
      </c>
      <c r="C635" s="2" t="s">
        <v>452</v>
      </c>
      <c r="D635" s="4">
        <v>26078.25</v>
      </c>
      <c r="E635" s="1" t="s">
        <v>1094</v>
      </c>
      <c r="F635" s="1" t="s">
        <v>314</v>
      </c>
      <c r="G635" s="1" t="s">
        <v>1964</v>
      </c>
      <c r="H635" s="1" t="s">
        <v>2155</v>
      </c>
      <c r="I635" s="1">
        <v>145394.79375564001</v>
      </c>
      <c r="J635" s="1" t="s">
        <v>2156</v>
      </c>
    </row>
    <row r="636" spans="1:10" x14ac:dyDescent="0.25">
      <c r="A636" s="1" t="s">
        <v>2157</v>
      </c>
      <c r="B636" s="2">
        <v>375431415</v>
      </c>
      <c r="C636" s="2" t="s">
        <v>124</v>
      </c>
      <c r="D636" s="4">
        <v>14025</v>
      </c>
      <c r="E636" s="1" t="s">
        <v>1094</v>
      </c>
      <c r="F636" s="1" t="s">
        <v>353</v>
      </c>
      <c r="G636" s="1" t="s">
        <v>1964</v>
      </c>
      <c r="H636" s="1" t="s">
        <v>2158</v>
      </c>
      <c r="I636" s="1">
        <v>141345.65250036001</v>
      </c>
      <c r="J636" s="1" t="s">
        <v>2159</v>
      </c>
    </row>
    <row r="637" spans="1:10" x14ac:dyDescent="0.25">
      <c r="A637" s="1" t="s">
        <v>2160</v>
      </c>
      <c r="B637" s="2">
        <v>950004138</v>
      </c>
      <c r="C637" s="2" t="s">
        <v>452</v>
      </c>
      <c r="D637" s="4">
        <v>26078.25</v>
      </c>
      <c r="E637" s="1" t="s">
        <v>1094</v>
      </c>
      <c r="F637" s="1" t="s">
        <v>155</v>
      </c>
      <c r="G637" s="1" t="s">
        <v>1964</v>
      </c>
      <c r="H637" s="1" t="s">
        <v>2161</v>
      </c>
      <c r="I637" s="1">
        <v>806695.66850399994</v>
      </c>
      <c r="J637" s="1" t="s">
        <v>2162</v>
      </c>
    </row>
    <row r="638" spans="1:10" x14ac:dyDescent="0.25">
      <c r="A638" s="1" t="s">
        <v>2163</v>
      </c>
      <c r="B638" s="2">
        <v>274472571</v>
      </c>
      <c r="C638" s="2" t="s">
        <v>273</v>
      </c>
      <c r="D638" s="4">
        <v>20964.75</v>
      </c>
      <c r="E638" s="1" t="s">
        <v>1094</v>
      </c>
      <c r="F638" s="1" t="s">
        <v>1000</v>
      </c>
      <c r="G638" s="1" t="s">
        <v>1964</v>
      </c>
      <c r="H638" s="1" t="s">
        <v>2164</v>
      </c>
      <c r="I638" s="1">
        <v>70620.081839999999</v>
      </c>
      <c r="J638" s="1" t="s">
        <v>2165</v>
      </c>
    </row>
    <row r="639" spans="1:10" x14ac:dyDescent="0.25">
      <c r="A639" s="1" t="s">
        <v>2166</v>
      </c>
      <c r="B639" s="2">
        <v>780922230</v>
      </c>
      <c r="C639" s="2" t="s">
        <v>357</v>
      </c>
      <c r="D639" s="4">
        <v>35209.5</v>
      </c>
      <c r="E639" s="1" t="s">
        <v>1094</v>
      </c>
      <c r="F639" s="1" t="s">
        <v>331</v>
      </c>
      <c r="G639" s="1" t="s">
        <v>1964</v>
      </c>
      <c r="H639" s="1" t="s">
        <v>2167</v>
      </c>
      <c r="I639" s="1">
        <v>57781.862649000002</v>
      </c>
      <c r="J639" s="1" t="s">
        <v>2168</v>
      </c>
    </row>
    <row r="640" spans="1:10" x14ac:dyDescent="0.25">
      <c r="A640" s="1" t="s">
        <v>2169</v>
      </c>
      <c r="B640" s="2">
        <v>266560704</v>
      </c>
      <c r="C640" s="2" t="s">
        <v>67</v>
      </c>
      <c r="D640" s="4">
        <v>23156.25</v>
      </c>
      <c r="E640" s="1" t="s">
        <v>1094</v>
      </c>
      <c r="F640" s="1" t="s">
        <v>130</v>
      </c>
      <c r="G640" s="1" t="s">
        <v>1964</v>
      </c>
      <c r="H640" s="1" t="s">
        <v>2170</v>
      </c>
      <c r="I640" s="1">
        <v>138180.092512</v>
      </c>
      <c r="J640" s="1" t="s">
        <v>2171</v>
      </c>
    </row>
    <row r="641" spans="1:10" x14ac:dyDescent="0.25">
      <c r="A641" s="1" t="s">
        <v>2172</v>
      </c>
      <c r="B641" s="2">
        <v>363597849</v>
      </c>
      <c r="C641" s="2" t="s">
        <v>513</v>
      </c>
      <c r="D641" s="4">
        <v>32287.5</v>
      </c>
      <c r="E641" s="1" t="s">
        <v>1094</v>
      </c>
      <c r="F641" s="1" t="s">
        <v>1146</v>
      </c>
      <c r="G641" s="1" t="s">
        <v>1964</v>
      </c>
      <c r="H641" s="1" t="s">
        <v>2173</v>
      </c>
      <c r="I641" s="1">
        <v>86607.367339200006</v>
      </c>
      <c r="J641" s="1" t="s">
        <v>2174</v>
      </c>
    </row>
    <row r="642" spans="1:10" x14ac:dyDescent="0.25">
      <c r="A642" s="1" t="s">
        <v>2175</v>
      </c>
      <c r="B642" s="2">
        <v>395405823</v>
      </c>
      <c r="C642" s="2" t="s">
        <v>143</v>
      </c>
      <c r="D642" s="4">
        <v>34479</v>
      </c>
      <c r="E642" s="1" t="s">
        <v>1094</v>
      </c>
      <c r="F642" s="1" t="s">
        <v>2176</v>
      </c>
      <c r="G642" s="1" t="s">
        <v>1964</v>
      </c>
      <c r="H642" s="1" t="s">
        <v>2177</v>
      </c>
      <c r="I642" s="1">
        <v>290414.21288880002</v>
      </c>
      <c r="J642" s="1" t="s">
        <v>2178</v>
      </c>
    </row>
    <row r="643" spans="1:10" x14ac:dyDescent="0.25">
      <c r="A643" s="1" t="s">
        <v>2179</v>
      </c>
      <c r="B643" s="2">
        <v>740423327</v>
      </c>
      <c r="C643" s="2" t="s">
        <v>513</v>
      </c>
      <c r="D643" s="4">
        <v>32287.5</v>
      </c>
      <c r="E643" s="1" t="s">
        <v>1094</v>
      </c>
      <c r="F643" s="1" t="s">
        <v>370</v>
      </c>
      <c r="G643" s="1" t="s">
        <v>1964</v>
      </c>
      <c r="H643" s="1" t="s">
        <v>2180</v>
      </c>
      <c r="I643" s="1">
        <v>105814.222668</v>
      </c>
      <c r="J643" s="1" t="s">
        <v>2181</v>
      </c>
    </row>
    <row r="644" spans="1:10" x14ac:dyDescent="0.25">
      <c r="A644" s="1" t="s">
        <v>2182</v>
      </c>
      <c r="B644" s="2">
        <v>728731078</v>
      </c>
      <c r="C644" s="2" t="s">
        <v>23</v>
      </c>
      <c r="D644" s="4">
        <v>15486</v>
      </c>
      <c r="E644" s="1" t="s">
        <v>1094</v>
      </c>
      <c r="F644" s="1" t="s">
        <v>774</v>
      </c>
      <c r="G644" s="1" t="s">
        <v>1964</v>
      </c>
      <c r="H644" s="1" t="s">
        <v>2183</v>
      </c>
      <c r="I644" s="1">
        <v>594795.53251439997</v>
      </c>
      <c r="J644" s="1" t="s">
        <v>2184</v>
      </c>
    </row>
    <row r="645" spans="1:10" x14ac:dyDescent="0.25">
      <c r="A645" s="1" t="s">
        <v>2185</v>
      </c>
      <c r="B645" s="2">
        <v>936996307</v>
      </c>
      <c r="C645" s="2" t="s">
        <v>167</v>
      </c>
      <c r="D645" s="4">
        <v>18773.25</v>
      </c>
      <c r="E645" s="1" t="s">
        <v>1094</v>
      </c>
      <c r="F645" s="1" t="s">
        <v>1004</v>
      </c>
      <c r="G645" s="1" t="s">
        <v>1964</v>
      </c>
      <c r="H645" s="1" t="s">
        <v>2186</v>
      </c>
      <c r="I645" s="1">
        <v>331559.38000224001</v>
      </c>
      <c r="J645" s="1" t="s">
        <v>2187</v>
      </c>
    </row>
    <row r="646" spans="1:10" x14ac:dyDescent="0.25">
      <c r="A646" s="1" t="s">
        <v>2188</v>
      </c>
      <c r="B646" s="2">
        <v>934718350</v>
      </c>
      <c r="C646" s="2" t="s">
        <v>67</v>
      </c>
      <c r="D646" s="4">
        <v>23156.25</v>
      </c>
      <c r="E646" s="1" t="s">
        <v>1094</v>
      </c>
      <c r="F646" s="1" t="s">
        <v>139</v>
      </c>
      <c r="G646" s="1" t="s">
        <v>1964</v>
      </c>
      <c r="H646" s="1" t="s">
        <v>2189</v>
      </c>
      <c r="I646" s="1">
        <v>242444.36771296</v>
      </c>
      <c r="J646" s="1" t="s">
        <v>2190</v>
      </c>
    </row>
    <row r="647" spans="1:10" x14ac:dyDescent="0.25">
      <c r="A647" s="1" t="s">
        <v>2191</v>
      </c>
      <c r="B647" s="2">
        <v>36351620</v>
      </c>
      <c r="C647" s="2" t="s">
        <v>573</v>
      </c>
      <c r="D647" s="4">
        <v>26808.75</v>
      </c>
      <c r="E647" s="1" t="s">
        <v>1094</v>
      </c>
      <c r="F647" s="1" t="s">
        <v>874</v>
      </c>
      <c r="G647" s="1" t="s">
        <v>1964</v>
      </c>
      <c r="H647" s="1" t="s">
        <v>2192</v>
      </c>
      <c r="I647" s="1">
        <v>182998.26980820001</v>
      </c>
      <c r="J647" s="1" t="s">
        <v>2193</v>
      </c>
    </row>
    <row r="648" spans="1:10" x14ac:dyDescent="0.25">
      <c r="A648" s="1" t="s">
        <v>2194</v>
      </c>
      <c r="B648" s="2">
        <v>661401249</v>
      </c>
      <c r="C648" s="2" t="s">
        <v>226</v>
      </c>
      <c r="D648" s="4">
        <v>31557</v>
      </c>
      <c r="E648" s="1" t="s">
        <v>1094</v>
      </c>
      <c r="F648" s="1" t="s">
        <v>63</v>
      </c>
      <c r="G648" s="1" t="s">
        <v>1964</v>
      </c>
      <c r="H648" s="1" t="s">
        <v>2195</v>
      </c>
      <c r="I648" s="1">
        <v>339210.24109829997</v>
      </c>
      <c r="J648" s="1" t="s">
        <v>2196</v>
      </c>
    </row>
    <row r="649" spans="1:10" x14ac:dyDescent="0.25">
      <c r="A649" s="1" t="s">
        <v>2197</v>
      </c>
      <c r="B649" s="2">
        <v>843399380</v>
      </c>
      <c r="C649" s="2" t="s">
        <v>298</v>
      </c>
      <c r="D649" s="4">
        <v>38131.5</v>
      </c>
      <c r="E649" s="1" t="s">
        <v>1094</v>
      </c>
      <c r="F649" s="1" t="s">
        <v>2112</v>
      </c>
      <c r="G649" s="1" t="s">
        <v>1964</v>
      </c>
      <c r="H649" s="1" t="s">
        <v>2198</v>
      </c>
      <c r="I649" s="1">
        <v>65778.06898656</v>
      </c>
      <c r="J649" s="1" t="s">
        <v>2199</v>
      </c>
    </row>
    <row r="650" spans="1:10" x14ac:dyDescent="0.25">
      <c r="A650" s="1" t="s">
        <v>2200</v>
      </c>
      <c r="B650" s="2">
        <v>717143631</v>
      </c>
      <c r="C650" s="2" t="s">
        <v>240</v>
      </c>
      <c r="D650" s="4">
        <v>22060.5</v>
      </c>
      <c r="E650" s="1" t="s">
        <v>1094</v>
      </c>
      <c r="F650" s="1" t="s">
        <v>2201</v>
      </c>
      <c r="G650" s="1" t="s">
        <v>1964</v>
      </c>
      <c r="H650" s="1" t="s">
        <v>2202</v>
      </c>
      <c r="I650" s="1">
        <v>218525.29216000001</v>
      </c>
      <c r="J650" s="1" t="s">
        <v>2203</v>
      </c>
    </row>
    <row r="651" spans="1:10" x14ac:dyDescent="0.25">
      <c r="A651" s="1" t="s">
        <v>2204</v>
      </c>
      <c r="B651" s="2">
        <v>564894021</v>
      </c>
      <c r="C651" s="2" t="s">
        <v>134</v>
      </c>
      <c r="D651" s="4">
        <v>37401</v>
      </c>
      <c r="E651" s="1" t="s">
        <v>1094</v>
      </c>
      <c r="F651" s="1" t="s">
        <v>53</v>
      </c>
      <c r="G651" s="1" t="s">
        <v>1964</v>
      </c>
      <c r="H651" s="1" t="s">
        <v>2205</v>
      </c>
      <c r="I651" s="1">
        <v>299640.686949</v>
      </c>
      <c r="J651" s="1" t="s">
        <v>2206</v>
      </c>
    </row>
    <row r="652" spans="1:10" x14ac:dyDescent="0.25">
      <c r="A652" s="1" t="s">
        <v>2207</v>
      </c>
      <c r="B652" s="2">
        <v>984694071</v>
      </c>
      <c r="C652" s="2" t="s">
        <v>52</v>
      </c>
      <c r="D652" s="4">
        <v>20234.25</v>
      </c>
      <c r="E652" s="1" t="s">
        <v>1094</v>
      </c>
      <c r="F652" s="1" t="s">
        <v>2176</v>
      </c>
      <c r="G652" s="1" t="s">
        <v>1964</v>
      </c>
      <c r="H652" s="1" t="s">
        <v>2208</v>
      </c>
      <c r="I652" s="1">
        <v>321804.621897</v>
      </c>
      <c r="J652" s="1" t="s">
        <v>2209</v>
      </c>
    </row>
    <row r="653" spans="1:10" x14ac:dyDescent="0.25">
      <c r="A653" s="1" t="s">
        <v>2210</v>
      </c>
      <c r="B653" s="2">
        <v>325234622</v>
      </c>
      <c r="C653" s="2" t="s">
        <v>309</v>
      </c>
      <c r="D653" s="4">
        <v>27904.5</v>
      </c>
      <c r="E653" s="1" t="s">
        <v>1094</v>
      </c>
      <c r="F653" s="1" t="s">
        <v>2211</v>
      </c>
      <c r="G653" s="1" t="s">
        <v>1964</v>
      </c>
      <c r="H653" s="1" t="s">
        <v>2212</v>
      </c>
      <c r="I653" s="1">
        <v>45205.751606400001</v>
      </c>
      <c r="J653" s="1" t="s">
        <v>2213</v>
      </c>
    </row>
    <row r="654" spans="1:10" x14ac:dyDescent="0.25">
      <c r="A654" s="1" t="s">
        <v>2214</v>
      </c>
      <c r="B654" s="2">
        <v>842658068</v>
      </c>
      <c r="C654" s="2" t="s">
        <v>568</v>
      </c>
      <c r="D654" s="4">
        <v>25713</v>
      </c>
      <c r="E654" s="1" t="s">
        <v>1094</v>
      </c>
      <c r="F654" s="1" t="s">
        <v>509</v>
      </c>
      <c r="G654" s="1" t="s">
        <v>1964</v>
      </c>
      <c r="H654" s="1" t="s">
        <v>2215</v>
      </c>
      <c r="I654" s="1">
        <v>274328.66580000002</v>
      </c>
      <c r="J654" s="1" t="s">
        <v>2216</v>
      </c>
    </row>
    <row r="655" spans="1:10" x14ac:dyDescent="0.25">
      <c r="A655" s="1" t="s">
        <v>2217</v>
      </c>
      <c r="B655" s="2">
        <v>577626962</v>
      </c>
      <c r="C655" s="2" t="s">
        <v>365</v>
      </c>
      <c r="D655" s="4">
        <v>37035.75</v>
      </c>
      <c r="E655" s="1" t="s">
        <v>1094</v>
      </c>
      <c r="F655" s="1" t="s">
        <v>1721</v>
      </c>
      <c r="G655" s="1" t="s">
        <v>1964</v>
      </c>
      <c r="H655" s="1" t="s">
        <v>2218</v>
      </c>
      <c r="I655" s="1">
        <v>83573.374684800001</v>
      </c>
      <c r="J655" s="1" t="s">
        <v>2219</v>
      </c>
    </row>
    <row r="656" spans="1:10" x14ac:dyDescent="0.25">
      <c r="A656" s="1" t="s">
        <v>2220</v>
      </c>
      <c r="B656" s="2">
        <v>971201964</v>
      </c>
      <c r="C656" s="2" t="s">
        <v>250</v>
      </c>
      <c r="D656" s="4">
        <v>18042.75</v>
      </c>
      <c r="E656" s="1" t="s">
        <v>1094</v>
      </c>
      <c r="F656" s="1" t="s">
        <v>361</v>
      </c>
      <c r="G656" s="1" t="s">
        <v>1964</v>
      </c>
      <c r="H656" s="1" t="s">
        <v>2221</v>
      </c>
      <c r="I656" s="1">
        <v>743216.38824576</v>
      </c>
      <c r="J656" s="1" t="s">
        <v>2222</v>
      </c>
    </row>
    <row r="657" spans="1:10" x14ac:dyDescent="0.25">
      <c r="A657" s="1" t="s">
        <v>2223</v>
      </c>
      <c r="B657" s="2">
        <v>714735047</v>
      </c>
      <c r="C657" s="2" t="s">
        <v>114</v>
      </c>
      <c r="D657" s="4">
        <v>20599.5</v>
      </c>
      <c r="E657" s="1" t="s">
        <v>1094</v>
      </c>
      <c r="F657" s="1" t="s">
        <v>1815</v>
      </c>
      <c r="G657" s="1" t="s">
        <v>1964</v>
      </c>
      <c r="H657" s="1" t="s">
        <v>2224</v>
      </c>
      <c r="I657" s="1">
        <v>709354.89511128003</v>
      </c>
      <c r="J657" s="1" t="s">
        <v>2225</v>
      </c>
    </row>
    <row r="658" spans="1:10" x14ac:dyDescent="0.25">
      <c r="A658" s="1" t="s">
        <v>2226</v>
      </c>
      <c r="B658" s="2">
        <v>501130001</v>
      </c>
      <c r="C658" s="2" t="s">
        <v>52</v>
      </c>
      <c r="D658" s="4">
        <v>20234.25</v>
      </c>
      <c r="E658" s="1" t="s">
        <v>1094</v>
      </c>
      <c r="F658" s="1" t="s">
        <v>256</v>
      </c>
      <c r="G658" s="1" t="s">
        <v>1964</v>
      </c>
      <c r="H658" s="1" t="s">
        <v>2227</v>
      </c>
      <c r="I658" s="1">
        <v>49726.829879999998</v>
      </c>
      <c r="J658" s="1" t="s">
        <v>2228</v>
      </c>
    </row>
    <row r="659" spans="1:10" x14ac:dyDescent="0.25">
      <c r="A659" s="1" t="s">
        <v>2229</v>
      </c>
      <c r="B659" s="2">
        <v>908674660</v>
      </c>
      <c r="C659" s="2" t="s">
        <v>479</v>
      </c>
      <c r="D659" s="4">
        <v>33383.25</v>
      </c>
      <c r="E659" s="1" t="s">
        <v>1094</v>
      </c>
      <c r="F659" s="1" t="s">
        <v>418</v>
      </c>
      <c r="G659" s="1" t="s">
        <v>1964</v>
      </c>
      <c r="H659" s="1" t="s">
        <v>2230</v>
      </c>
      <c r="I659" s="1">
        <v>34192.703886000003</v>
      </c>
      <c r="J659" s="1" t="s">
        <v>2231</v>
      </c>
    </row>
    <row r="660" spans="1:10" x14ac:dyDescent="0.25">
      <c r="A660" s="1" t="s">
        <v>2232</v>
      </c>
      <c r="B660" s="2">
        <v>31819356</v>
      </c>
      <c r="C660" s="2" t="s">
        <v>298</v>
      </c>
      <c r="D660" s="4">
        <v>38131.5</v>
      </c>
      <c r="E660" s="1" t="s">
        <v>1094</v>
      </c>
      <c r="F660" s="1" t="s">
        <v>825</v>
      </c>
      <c r="G660" s="1" t="s">
        <v>1964</v>
      </c>
      <c r="H660" s="1" t="s">
        <v>2233</v>
      </c>
      <c r="I660" s="1">
        <v>255735.9937925</v>
      </c>
      <c r="J660" s="1" t="s">
        <v>2234</v>
      </c>
    </row>
    <row r="661" spans="1:10" x14ac:dyDescent="0.25">
      <c r="A661" s="1" t="s">
        <v>2235</v>
      </c>
      <c r="B661" s="2">
        <v>867117525</v>
      </c>
      <c r="C661" s="2" t="s">
        <v>240</v>
      </c>
      <c r="D661" s="4">
        <v>22060.5</v>
      </c>
      <c r="E661" s="1" t="s">
        <v>1094</v>
      </c>
      <c r="F661" s="1" t="s">
        <v>385</v>
      </c>
      <c r="G661" s="1" t="s">
        <v>1964</v>
      </c>
      <c r="H661" s="1" t="s">
        <v>2236</v>
      </c>
      <c r="I661" s="1">
        <v>200257.869504</v>
      </c>
      <c r="J661" s="1" t="s">
        <v>2237</v>
      </c>
    </row>
    <row r="662" spans="1:10" x14ac:dyDescent="0.25">
      <c r="A662" s="1" t="s">
        <v>2238</v>
      </c>
      <c r="B662" s="2">
        <v>101979748</v>
      </c>
      <c r="C662" s="2" t="s">
        <v>11</v>
      </c>
      <c r="D662" s="4">
        <v>36305.25</v>
      </c>
      <c r="E662" s="1" t="s">
        <v>1094</v>
      </c>
      <c r="F662" s="1" t="s">
        <v>591</v>
      </c>
      <c r="G662" s="1" t="s">
        <v>1964</v>
      </c>
      <c r="H662" s="1" t="s">
        <v>2239</v>
      </c>
      <c r="I662" s="1">
        <v>454672.41514464002</v>
      </c>
      <c r="J662" s="1" t="s">
        <v>2240</v>
      </c>
    </row>
    <row r="663" spans="1:10" x14ac:dyDescent="0.25">
      <c r="A663" s="1" t="s">
        <v>2241</v>
      </c>
      <c r="B663" s="2">
        <v>530188381</v>
      </c>
      <c r="C663" s="2" t="s">
        <v>119</v>
      </c>
      <c r="D663" s="4">
        <v>24982.5</v>
      </c>
      <c r="E663" s="1" t="s">
        <v>1094</v>
      </c>
      <c r="F663" s="1" t="s">
        <v>893</v>
      </c>
      <c r="G663" s="1" t="s">
        <v>1964</v>
      </c>
      <c r="H663" s="1" t="s">
        <v>2242</v>
      </c>
      <c r="I663" s="1">
        <v>20792.880288</v>
      </c>
      <c r="J663" s="1" t="s">
        <v>2243</v>
      </c>
    </row>
    <row r="664" spans="1:10" x14ac:dyDescent="0.25">
      <c r="A664" s="1" t="s">
        <v>2244</v>
      </c>
      <c r="B664" s="2">
        <v>573737289</v>
      </c>
      <c r="C664" s="2" t="s">
        <v>47</v>
      </c>
      <c r="D664" s="4">
        <v>31191.75</v>
      </c>
      <c r="E664" s="1" t="s">
        <v>1094</v>
      </c>
      <c r="F664" s="1" t="s">
        <v>1277</v>
      </c>
      <c r="G664" s="1" t="s">
        <v>1964</v>
      </c>
      <c r="H664" s="1" t="s">
        <v>2245</v>
      </c>
      <c r="I664" s="1">
        <v>90148.761360000004</v>
      </c>
      <c r="J664" s="1" t="s">
        <v>2246</v>
      </c>
    </row>
    <row r="665" spans="1:10" x14ac:dyDescent="0.25">
      <c r="A665" s="1" t="s">
        <v>2247</v>
      </c>
      <c r="B665" s="2">
        <v>219463777</v>
      </c>
      <c r="C665" s="2" t="s">
        <v>403</v>
      </c>
      <c r="D665" s="4">
        <v>31922.25</v>
      </c>
      <c r="E665" s="1" t="s">
        <v>1094</v>
      </c>
      <c r="F665" s="1" t="s">
        <v>422</v>
      </c>
      <c r="G665" s="1" t="s">
        <v>1964</v>
      </c>
      <c r="H665" s="1" t="s">
        <v>2248</v>
      </c>
      <c r="I665" s="1">
        <v>79346.423750400005</v>
      </c>
      <c r="J665" s="1" t="s">
        <v>2249</v>
      </c>
    </row>
    <row r="666" spans="1:10" x14ac:dyDescent="0.25">
      <c r="A666" s="1" t="s">
        <v>2250</v>
      </c>
      <c r="B666" s="2">
        <v>315015315</v>
      </c>
      <c r="C666" s="2" t="s">
        <v>1201</v>
      </c>
      <c r="D666" s="4">
        <v>30461.25</v>
      </c>
      <c r="E666" s="1" t="s">
        <v>1094</v>
      </c>
      <c r="F666" s="1" t="s">
        <v>951</v>
      </c>
      <c r="G666" s="1" t="s">
        <v>1964</v>
      </c>
      <c r="H666" s="1" t="s">
        <v>2251</v>
      </c>
      <c r="I666" s="1">
        <v>75153.736000000004</v>
      </c>
      <c r="J666" s="1" t="s">
        <v>2252</v>
      </c>
    </row>
    <row r="667" spans="1:10" x14ac:dyDescent="0.25">
      <c r="A667" s="1" t="s">
        <v>2253</v>
      </c>
      <c r="B667" s="2">
        <v>119671646</v>
      </c>
      <c r="C667" s="2" t="s">
        <v>518</v>
      </c>
      <c r="D667" s="4">
        <v>35574.75</v>
      </c>
      <c r="E667" s="1" t="s">
        <v>1094</v>
      </c>
      <c r="F667" s="1" t="s">
        <v>199</v>
      </c>
      <c r="G667" s="1" t="s">
        <v>1964</v>
      </c>
      <c r="H667" s="1" t="s">
        <v>2254</v>
      </c>
      <c r="I667" s="1">
        <v>70553.149867200002</v>
      </c>
      <c r="J667" s="1" t="s">
        <v>2255</v>
      </c>
    </row>
    <row r="668" spans="1:10" x14ac:dyDescent="0.25">
      <c r="A668" s="1" t="s">
        <v>2256</v>
      </c>
      <c r="B668" s="2">
        <v>108929038</v>
      </c>
      <c r="C668" s="2" t="s">
        <v>245</v>
      </c>
      <c r="D668" s="4">
        <v>19503.75</v>
      </c>
      <c r="E668" s="1" t="s">
        <v>1094</v>
      </c>
      <c r="F668" s="1" t="s">
        <v>102</v>
      </c>
      <c r="G668" s="1" t="s">
        <v>1964</v>
      </c>
      <c r="H668" s="1" t="s">
        <v>2257</v>
      </c>
      <c r="I668" s="1">
        <v>472970.533428</v>
      </c>
      <c r="J668" s="1" t="s">
        <v>2258</v>
      </c>
    </row>
    <row r="669" spans="1:10" x14ac:dyDescent="0.25">
      <c r="A669" s="1" t="s">
        <v>2259</v>
      </c>
      <c r="B669" s="2">
        <v>398490470</v>
      </c>
      <c r="C669" s="2" t="s">
        <v>82</v>
      </c>
      <c r="D669" s="4">
        <v>16947</v>
      </c>
      <c r="E669" s="1" t="s">
        <v>1094</v>
      </c>
      <c r="F669" s="1" t="s">
        <v>53</v>
      </c>
      <c r="G669" s="1" t="s">
        <v>1964</v>
      </c>
      <c r="H669" s="1" t="s">
        <v>2260</v>
      </c>
      <c r="I669" s="1">
        <v>532673.22129000002</v>
      </c>
      <c r="J669" s="1" t="s">
        <v>2261</v>
      </c>
    </row>
    <row r="670" spans="1:10" x14ac:dyDescent="0.25">
      <c r="A670" s="1" t="s">
        <v>2262</v>
      </c>
      <c r="B670" s="2">
        <v>325519065</v>
      </c>
      <c r="C670" s="2" t="s">
        <v>62</v>
      </c>
      <c r="D670" s="4">
        <v>22791</v>
      </c>
      <c r="E670" s="1" t="s">
        <v>1094</v>
      </c>
      <c r="F670" s="1" t="s">
        <v>1610</v>
      </c>
      <c r="G670" s="1" t="s">
        <v>1964</v>
      </c>
      <c r="H670" s="1" t="s">
        <v>2263</v>
      </c>
      <c r="I670" s="1">
        <v>66016.926990000007</v>
      </c>
      <c r="J670" s="1" t="s">
        <v>2264</v>
      </c>
    </row>
    <row r="671" spans="1:10" x14ac:dyDescent="0.25">
      <c r="A671" s="1" t="s">
        <v>2265</v>
      </c>
      <c r="B671" s="2">
        <v>552263215</v>
      </c>
      <c r="C671" s="2" t="s">
        <v>114</v>
      </c>
      <c r="D671" s="4">
        <v>20599.5</v>
      </c>
      <c r="E671" s="1" t="s">
        <v>1094</v>
      </c>
      <c r="F671" s="1" t="s">
        <v>1197</v>
      </c>
      <c r="G671" s="1" t="s">
        <v>1964</v>
      </c>
      <c r="H671" s="1" t="s">
        <v>2266</v>
      </c>
      <c r="I671" s="1">
        <v>60533.753616000002</v>
      </c>
      <c r="J671" s="1" t="s">
        <v>2267</v>
      </c>
    </row>
    <row r="672" spans="1:10" x14ac:dyDescent="0.25">
      <c r="A672" s="1" t="s">
        <v>2268</v>
      </c>
      <c r="B672" s="2">
        <v>892482644</v>
      </c>
      <c r="C672" s="2" t="s">
        <v>47</v>
      </c>
      <c r="D672" s="4">
        <v>31191.75</v>
      </c>
      <c r="E672" s="1" t="s">
        <v>1094</v>
      </c>
      <c r="F672" s="1" t="s">
        <v>1840</v>
      </c>
      <c r="G672" s="1" t="s">
        <v>1964</v>
      </c>
      <c r="H672" s="1" t="s">
        <v>2269</v>
      </c>
      <c r="I672" s="1">
        <v>234406.7210925</v>
      </c>
      <c r="J672" s="1" t="s">
        <v>2270</v>
      </c>
    </row>
    <row r="673" spans="1:10" x14ac:dyDescent="0.25">
      <c r="A673" s="1" t="s">
        <v>2271</v>
      </c>
      <c r="B673" s="2">
        <v>600474664</v>
      </c>
      <c r="C673" s="2" t="s">
        <v>134</v>
      </c>
      <c r="D673" s="4">
        <v>37401</v>
      </c>
      <c r="E673" s="1" t="s">
        <v>1094</v>
      </c>
      <c r="F673" s="1" t="s">
        <v>794</v>
      </c>
      <c r="G673" s="1" t="s">
        <v>1964</v>
      </c>
      <c r="H673" s="1" t="s">
        <v>2272</v>
      </c>
      <c r="I673" s="1">
        <v>61257.822525000003</v>
      </c>
      <c r="J673" s="1" t="s">
        <v>2273</v>
      </c>
    </row>
    <row r="674" spans="1:10" x14ac:dyDescent="0.25">
      <c r="A674" s="1" t="s">
        <v>2274</v>
      </c>
      <c r="B674" s="2">
        <v>291593618</v>
      </c>
      <c r="C674" s="2" t="s">
        <v>1201</v>
      </c>
      <c r="D674" s="4">
        <v>30461.25</v>
      </c>
      <c r="E674" s="1" t="s">
        <v>1094</v>
      </c>
      <c r="F674" s="1" t="s">
        <v>1721</v>
      </c>
      <c r="G674" s="1" t="s">
        <v>1964</v>
      </c>
      <c r="H674" s="1" t="s">
        <v>2275</v>
      </c>
      <c r="I674" s="1">
        <v>13198.50347376</v>
      </c>
      <c r="J674" s="1" t="s">
        <v>2276</v>
      </c>
    </row>
    <row r="675" spans="1:10" x14ac:dyDescent="0.25">
      <c r="A675" s="1" t="s">
        <v>2277</v>
      </c>
      <c r="B675" s="2">
        <v>992396243</v>
      </c>
      <c r="C675" s="2" t="s">
        <v>57</v>
      </c>
      <c r="D675" s="4">
        <v>34113.75</v>
      </c>
      <c r="E675" s="1" t="s">
        <v>1094</v>
      </c>
      <c r="F675" s="1" t="s">
        <v>2278</v>
      </c>
      <c r="G675" s="1" t="s">
        <v>1964</v>
      </c>
      <c r="H675" s="1" t="s">
        <v>2279</v>
      </c>
      <c r="I675" s="1">
        <v>135325.34901599999</v>
      </c>
      <c r="J675" s="1" t="s">
        <v>2280</v>
      </c>
    </row>
    <row r="676" spans="1:10" x14ac:dyDescent="0.25">
      <c r="A676" s="1" t="s">
        <v>2281</v>
      </c>
      <c r="B676" s="2">
        <v>396766385</v>
      </c>
      <c r="C676" s="2" t="s">
        <v>129</v>
      </c>
      <c r="D676" s="4">
        <v>15120.75</v>
      </c>
      <c r="E676" s="1" t="s">
        <v>1094</v>
      </c>
      <c r="F676" s="1" t="s">
        <v>172</v>
      </c>
      <c r="G676" s="1" t="s">
        <v>1964</v>
      </c>
      <c r="H676" s="1" t="s">
        <v>2282</v>
      </c>
      <c r="I676" s="1">
        <v>21923.907719999999</v>
      </c>
      <c r="J676" s="1" t="s">
        <v>2283</v>
      </c>
    </row>
    <row r="677" spans="1:10" x14ac:dyDescent="0.25">
      <c r="A677" s="1" t="s">
        <v>2284</v>
      </c>
      <c r="B677" s="2">
        <v>876221030</v>
      </c>
      <c r="C677" s="2" t="s">
        <v>309</v>
      </c>
      <c r="D677" s="4">
        <v>27904.5</v>
      </c>
      <c r="E677" s="1" t="s">
        <v>1094</v>
      </c>
      <c r="F677" s="1" t="s">
        <v>19</v>
      </c>
      <c r="G677" s="1" t="s">
        <v>1964</v>
      </c>
      <c r="H677" s="1" t="s">
        <v>2285</v>
      </c>
      <c r="I677" s="1">
        <v>133457.15479599999</v>
      </c>
      <c r="J677" s="1" t="s">
        <v>2286</v>
      </c>
    </row>
    <row r="678" spans="1:10" x14ac:dyDescent="0.25">
      <c r="A678" s="1" t="s">
        <v>2287</v>
      </c>
      <c r="B678" s="2">
        <v>919496575</v>
      </c>
      <c r="C678" s="2" t="s">
        <v>38</v>
      </c>
      <c r="D678" s="4">
        <v>21330</v>
      </c>
      <c r="E678" s="1" t="s">
        <v>1094</v>
      </c>
      <c r="F678" s="1" t="s">
        <v>874</v>
      </c>
      <c r="G678" s="1" t="s">
        <v>1964</v>
      </c>
      <c r="H678" s="1"/>
      <c r="I678" s="1"/>
      <c r="J678" s="1" t="s">
        <v>2288</v>
      </c>
    </row>
    <row r="679" spans="1:10" x14ac:dyDescent="0.25">
      <c r="A679" s="1" t="s">
        <v>2289</v>
      </c>
      <c r="B679" s="2">
        <v>133921993</v>
      </c>
      <c r="C679" s="2" t="s">
        <v>18</v>
      </c>
      <c r="D679" s="4">
        <v>33018</v>
      </c>
      <c r="E679" s="1" t="s">
        <v>1094</v>
      </c>
      <c r="F679" s="1" t="s">
        <v>989</v>
      </c>
      <c r="G679" s="1" t="s">
        <v>1964</v>
      </c>
      <c r="H679" s="1" t="s">
        <v>2290</v>
      </c>
      <c r="I679" s="1">
        <v>53066.858803199997</v>
      </c>
      <c r="J679" s="1" t="s">
        <v>2291</v>
      </c>
    </row>
    <row r="680" spans="1:10" x14ac:dyDescent="0.25">
      <c r="A680" s="1" t="s">
        <v>2292</v>
      </c>
      <c r="B680" s="2">
        <v>638990797</v>
      </c>
      <c r="C680" s="2" t="s">
        <v>189</v>
      </c>
      <c r="D680" s="4">
        <v>22425.75</v>
      </c>
      <c r="E680" s="1" t="s">
        <v>1094</v>
      </c>
      <c r="F680" s="1" t="s">
        <v>73</v>
      </c>
      <c r="G680" s="1" t="s">
        <v>1964</v>
      </c>
      <c r="H680" s="1" t="s">
        <v>2293</v>
      </c>
      <c r="I680" s="1">
        <v>37062.957524999998</v>
      </c>
      <c r="J680" s="1" t="s">
        <v>2294</v>
      </c>
    </row>
    <row r="681" spans="1:10" x14ac:dyDescent="0.25">
      <c r="A681" s="1" t="s">
        <v>2295</v>
      </c>
      <c r="B681" s="2">
        <v>380361195</v>
      </c>
      <c r="C681" s="2" t="s">
        <v>143</v>
      </c>
      <c r="D681" s="4">
        <v>34479</v>
      </c>
      <c r="E681" s="1" t="s">
        <v>1094</v>
      </c>
      <c r="F681" s="1" t="s">
        <v>78</v>
      </c>
      <c r="G681" s="1" t="s">
        <v>1964</v>
      </c>
      <c r="H681" s="1" t="s">
        <v>2296</v>
      </c>
      <c r="I681" s="1">
        <v>240797.0033214</v>
      </c>
      <c r="J681" s="1" t="s">
        <v>2297</v>
      </c>
    </row>
    <row r="682" spans="1:10" x14ac:dyDescent="0.25">
      <c r="A682" s="1" t="s">
        <v>2298</v>
      </c>
      <c r="B682" s="2">
        <v>959566153</v>
      </c>
      <c r="C682" s="2" t="s">
        <v>245</v>
      </c>
      <c r="D682" s="4">
        <v>19503.75</v>
      </c>
      <c r="E682" s="1" t="s">
        <v>1094</v>
      </c>
      <c r="F682" s="1" t="s">
        <v>318</v>
      </c>
      <c r="G682" s="1" t="s">
        <v>1964</v>
      </c>
      <c r="H682" s="1" t="s">
        <v>2299</v>
      </c>
      <c r="I682" s="1">
        <v>146365.32067722001</v>
      </c>
      <c r="J682" s="1" t="s">
        <v>2300</v>
      </c>
    </row>
    <row r="683" spans="1:10" x14ac:dyDescent="0.25">
      <c r="A683" s="1" t="s">
        <v>2301</v>
      </c>
      <c r="B683" s="2">
        <v>914636531</v>
      </c>
      <c r="C683" s="2" t="s">
        <v>322</v>
      </c>
      <c r="D683" s="4">
        <v>26443.5</v>
      </c>
      <c r="E683" s="1" t="s">
        <v>1094</v>
      </c>
      <c r="F683" s="1" t="s">
        <v>93</v>
      </c>
      <c r="G683" s="1" t="s">
        <v>1964</v>
      </c>
      <c r="H683" s="1" t="s">
        <v>2302</v>
      </c>
      <c r="I683" s="1">
        <v>278424.49558500003</v>
      </c>
      <c r="J683" s="1" t="s">
        <v>2303</v>
      </c>
    </row>
    <row r="684" spans="1:10" x14ac:dyDescent="0.25">
      <c r="A684" s="1" t="s">
        <v>2304</v>
      </c>
      <c r="B684" s="2">
        <v>983282046</v>
      </c>
      <c r="C684" s="2" t="s">
        <v>403</v>
      </c>
      <c r="D684" s="4">
        <v>31922.25</v>
      </c>
      <c r="E684" s="1" t="s">
        <v>1094</v>
      </c>
      <c r="F684" s="1" t="s">
        <v>102</v>
      </c>
      <c r="G684" s="1" t="s">
        <v>1964</v>
      </c>
      <c r="H684" s="1" t="s">
        <v>2305</v>
      </c>
      <c r="I684" s="1">
        <v>320999.4046368</v>
      </c>
      <c r="J684" s="1" t="s">
        <v>2306</v>
      </c>
    </row>
    <row r="685" spans="1:10" x14ac:dyDescent="0.25">
      <c r="A685" s="1" t="s">
        <v>2307</v>
      </c>
      <c r="B685" s="2">
        <v>313931055</v>
      </c>
      <c r="C685" s="2" t="s">
        <v>245</v>
      </c>
      <c r="D685" s="4">
        <v>19503.75</v>
      </c>
      <c r="E685" s="1" t="s">
        <v>1094</v>
      </c>
      <c r="F685" s="1" t="s">
        <v>1536</v>
      </c>
      <c r="G685" s="1" t="s">
        <v>1964</v>
      </c>
      <c r="H685" s="1" t="s">
        <v>2308</v>
      </c>
      <c r="I685" s="1">
        <v>437981.54104320001</v>
      </c>
      <c r="J685" s="1" t="s">
        <v>2309</v>
      </c>
    </row>
    <row r="686" spans="1:10" x14ac:dyDescent="0.25">
      <c r="A686" s="1" t="s">
        <v>2310</v>
      </c>
      <c r="B686" s="2">
        <v>611034975</v>
      </c>
      <c r="C686" s="2" t="s">
        <v>217</v>
      </c>
      <c r="D686" s="4">
        <v>38496.75</v>
      </c>
      <c r="E686" s="1" t="s">
        <v>1094</v>
      </c>
      <c r="F686" s="1" t="s">
        <v>2311</v>
      </c>
      <c r="G686" s="1" t="s">
        <v>1964</v>
      </c>
      <c r="H686" s="1" t="s">
        <v>2312</v>
      </c>
      <c r="I686" s="1">
        <v>82971.557311500001</v>
      </c>
      <c r="J686" s="1" t="s">
        <v>663</v>
      </c>
    </row>
    <row r="687" spans="1:10" x14ac:dyDescent="0.25">
      <c r="A687" s="1" t="s">
        <v>2313</v>
      </c>
      <c r="B687" s="2">
        <v>468624168</v>
      </c>
      <c r="C687" s="2" t="s">
        <v>322</v>
      </c>
      <c r="D687" s="4">
        <v>26443.5</v>
      </c>
      <c r="E687" s="1" t="s">
        <v>1094</v>
      </c>
      <c r="F687" s="1" t="s">
        <v>19</v>
      </c>
      <c r="G687" s="1" t="s">
        <v>1964</v>
      </c>
      <c r="H687" s="1" t="s">
        <v>2314</v>
      </c>
      <c r="I687" s="1">
        <v>328404.159567</v>
      </c>
      <c r="J687" s="1" t="s">
        <v>2315</v>
      </c>
    </row>
    <row r="688" spans="1:10" x14ac:dyDescent="0.25">
      <c r="A688" s="1" t="s">
        <v>2316</v>
      </c>
      <c r="B688" s="2">
        <v>638191269</v>
      </c>
      <c r="C688" s="2" t="s">
        <v>869</v>
      </c>
      <c r="D688" s="4">
        <v>17312.25</v>
      </c>
      <c r="E688" s="1" t="s">
        <v>1094</v>
      </c>
      <c r="F688" s="1" t="s">
        <v>404</v>
      </c>
      <c r="G688" s="1" t="s">
        <v>1964</v>
      </c>
      <c r="H688" s="1" t="s">
        <v>2317</v>
      </c>
      <c r="I688" s="1">
        <v>118826.49370560001</v>
      </c>
      <c r="J688" s="1" t="s">
        <v>2318</v>
      </c>
    </row>
    <row r="689" spans="1:10" x14ac:dyDescent="0.25">
      <c r="A689" s="1" t="s">
        <v>2319</v>
      </c>
      <c r="B689" s="2">
        <v>29580855</v>
      </c>
      <c r="C689" s="2" t="s">
        <v>167</v>
      </c>
      <c r="D689" s="4">
        <v>18773.25</v>
      </c>
      <c r="E689" s="1" t="s">
        <v>1094</v>
      </c>
      <c r="F689" s="1" t="s">
        <v>1626</v>
      </c>
      <c r="G689" s="1" t="s">
        <v>1964</v>
      </c>
      <c r="H689" s="1" t="s">
        <v>2320</v>
      </c>
      <c r="I689" s="1">
        <v>453748.46706</v>
      </c>
      <c r="J689" s="1" t="s">
        <v>2321</v>
      </c>
    </row>
    <row r="690" spans="1:10" x14ac:dyDescent="0.25">
      <c r="A690" s="1" t="s">
        <v>2322</v>
      </c>
      <c r="B690" s="2">
        <v>81969081</v>
      </c>
      <c r="C690" s="2" t="s">
        <v>33</v>
      </c>
      <c r="D690" s="4">
        <v>13659.75</v>
      </c>
      <c r="E690" s="1" t="s">
        <v>1094</v>
      </c>
      <c r="F690" s="1" t="s">
        <v>978</v>
      </c>
      <c r="G690" s="1" t="s">
        <v>1964</v>
      </c>
      <c r="H690" s="1" t="s">
        <v>2323</v>
      </c>
      <c r="I690" s="1">
        <v>372569.55254399998</v>
      </c>
      <c r="J690" s="1" t="s">
        <v>2324</v>
      </c>
    </row>
    <row r="691" spans="1:10" x14ac:dyDescent="0.25">
      <c r="A691" s="1" t="s">
        <v>2325</v>
      </c>
      <c r="B691" s="2">
        <v>789469598</v>
      </c>
      <c r="C691" s="2" t="s">
        <v>119</v>
      </c>
      <c r="D691" s="4">
        <v>24982.5</v>
      </c>
      <c r="E691" s="1" t="s">
        <v>1094</v>
      </c>
      <c r="F691" s="1" t="s">
        <v>115</v>
      </c>
      <c r="G691" s="1" t="s">
        <v>1964</v>
      </c>
      <c r="H691" s="1" t="s">
        <v>2326</v>
      </c>
      <c r="I691" s="1">
        <v>232087.7344968</v>
      </c>
      <c r="J691" s="1" t="s">
        <v>2327</v>
      </c>
    </row>
    <row r="692" spans="1:10" x14ac:dyDescent="0.25">
      <c r="A692" s="1" t="s">
        <v>2328</v>
      </c>
      <c r="B692" s="2">
        <v>722771004</v>
      </c>
      <c r="C692" s="2" t="s">
        <v>28</v>
      </c>
      <c r="D692" s="4">
        <v>32652.75</v>
      </c>
      <c r="E692" s="1" t="s">
        <v>1094</v>
      </c>
      <c r="F692" s="1" t="s">
        <v>1220</v>
      </c>
      <c r="G692" s="1" t="s">
        <v>1964</v>
      </c>
      <c r="H692" s="1" t="s">
        <v>2329</v>
      </c>
      <c r="I692" s="1">
        <v>1452705.4695383999</v>
      </c>
      <c r="J692" s="1" t="s">
        <v>2330</v>
      </c>
    </row>
    <row r="693" spans="1:10" x14ac:dyDescent="0.25">
      <c r="A693" s="1" t="s">
        <v>146</v>
      </c>
      <c r="B693" s="2">
        <v>727349705</v>
      </c>
      <c r="C693" s="2" t="s">
        <v>273</v>
      </c>
      <c r="D693" s="4">
        <v>20964.75</v>
      </c>
      <c r="E693" s="1" t="s">
        <v>1094</v>
      </c>
      <c r="F693" s="1" t="s">
        <v>19</v>
      </c>
      <c r="G693" s="1" t="s">
        <v>1964</v>
      </c>
      <c r="H693" s="1" t="s">
        <v>2331</v>
      </c>
      <c r="I693" s="1">
        <v>23522.213252199999</v>
      </c>
      <c r="J693" s="1" t="s">
        <v>2332</v>
      </c>
    </row>
    <row r="694" spans="1:10" x14ac:dyDescent="0.25">
      <c r="A694" s="1" t="s">
        <v>2333</v>
      </c>
      <c r="B694" s="2">
        <v>370740071</v>
      </c>
      <c r="C694" s="2" t="s">
        <v>606</v>
      </c>
      <c r="D694" s="4">
        <v>23886.75</v>
      </c>
      <c r="E694" s="1" t="s">
        <v>1094</v>
      </c>
      <c r="F694" s="1" t="s">
        <v>852</v>
      </c>
      <c r="G694" s="1" t="s">
        <v>1964</v>
      </c>
      <c r="H694" s="1" t="s">
        <v>2334</v>
      </c>
      <c r="I694" s="1">
        <v>383293.80334079999</v>
      </c>
      <c r="J694" s="1" t="s">
        <v>2335</v>
      </c>
    </row>
    <row r="695" spans="1:10" x14ac:dyDescent="0.25">
      <c r="A695" s="1" t="s">
        <v>2336</v>
      </c>
      <c r="B695" s="2">
        <v>89352225</v>
      </c>
      <c r="C695" s="2" t="s">
        <v>28</v>
      </c>
      <c r="D695" s="4">
        <v>32652.75</v>
      </c>
      <c r="E695" s="1" t="s">
        <v>1094</v>
      </c>
      <c r="F695" s="1" t="s">
        <v>1054</v>
      </c>
      <c r="G695" s="1" t="s">
        <v>1964</v>
      </c>
      <c r="H695" s="1" t="s">
        <v>2337</v>
      </c>
      <c r="I695" s="1">
        <v>53822.709819000003</v>
      </c>
      <c r="J695" s="1" t="s">
        <v>2338</v>
      </c>
    </row>
    <row r="696" spans="1:10" x14ac:dyDescent="0.25">
      <c r="A696" s="1" t="s">
        <v>2339</v>
      </c>
      <c r="B696" s="2">
        <v>943053239</v>
      </c>
      <c r="C696" s="2" t="s">
        <v>298</v>
      </c>
      <c r="D696" s="4">
        <v>38131.5</v>
      </c>
      <c r="E696" s="1" t="s">
        <v>1094</v>
      </c>
      <c r="F696" s="1" t="s">
        <v>172</v>
      </c>
      <c r="G696" s="1" t="s">
        <v>1964</v>
      </c>
      <c r="H696" s="1" t="s">
        <v>2340</v>
      </c>
      <c r="I696" s="1">
        <v>309872.50548072002</v>
      </c>
      <c r="J696" s="1" t="s">
        <v>2341</v>
      </c>
    </row>
    <row r="697" spans="1:10" x14ac:dyDescent="0.25">
      <c r="A697" s="1" t="s">
        <v>2342</v>
      </c>
      <c r="B697" s="2">
        <v>484515047</v>
      </c>
      <c r="C697" s="2" t="s">
        <v>43</v>
      </c>
      <c r="D697" s="4">
        <v>36670.5</v>
      </c>
      <c r="E697" s="1" t="s">
        <v>1094</v>
      </c>
      <c r="F697" s="1" t="s">
        <v>1277</v>
      </c>
      <c r="G697" s="1" t="s">
        <v>1964</v>
      </c>
      <c r="H697" s="1" t="s">
        <v>2343</v>
      </c>
      <c r="I697" s="1">
        <v>134562.07010400001</v>
      </c>
      <c r="J697" s="1" t="s">
        <v>2344</v>
      </c>
    </row>
    <row r="698" spans="1:10" x14ac:dyDescent="0.25">
      <c r="A698" s="1" t="s">
        <v>2345</v>
      </c>
      <c r="B698" s="2">
        <v>74546346</v>
      </c>
      <c r="C698" s="2" t="s">
        <v>11</v>
      </c>
      <c r="D698" s="4">
        <v>36305.25</v>
      </c>
      <c r="E698" s="1" t="s">
        <v>1094</v>
      </c>
      <c r="F698" s="1" t="s">
        <v>366</v>
      </c>
      <c r="G698" s="1" t="s">
        <v>1964</v>
      </c>
      <c r="H698" s="1" t="s">
        <v>2346</v>
      </c>
      <c r="I698" s="1">
        <v>128077.16753664</v>
      </c>
      <c r="J698" s="1" t="s">
        <v>2347</v>
      </c>
    </row>
    <row r="699" spans="1:10" x14ac:dyDescent="0.25">
      <c r="A699" s="1" t="s">
        <v>2348</v>
      </c>
      <c r="B699" s="2">
        <v>343054136</v>
      </c>
      <c r="C699" s="2" t="s">
        <v>250</v>
      </c>
      <c r="D699" s="4">
        <v>18042.75</v>
      </c>
      <c r="E699" s="1" t="s">
        <v>1094</v>
      </c>
      <c r="F699" s="1" t="s">
        <v>1076</v>
      </c>
      <c r="G699" s="1" t="s">
        <v>1964</v>
      </c>
      <c r="H699" s="1" t="s">
        <v>2349</v>
      </c>
      <c r="I699" s="1">
        <v>264584.23102800001</v>
      </c>
      <c r="J699" s="1" t="s">
        <v>2350</v>
      </c>
    </row>
    <row r="700" spans="1:10" x14ac:dyDescent="0.25">
      <c r="A700" s="1" t="s">
        <v>2351</v>
      </c>
      <c r="B700" s="2">
        <v>356089885</v>
      </c>
      <c r="C700" s="2" t="s">
        <v>869</v>
      </c>
      <c r="D700" s="4">
        <v>17312.25</v>
      </c>
      <c r="E700" s="1" t="s">
        <v>1094</v>
      </c>
      <c r="F700" s="1" t="s">
        <v>1927</v>
      </c>
      <c r="G700" s="1" t="s">
        <v>1964</v>
      </c>
      <c r="H700" s="1" t="s">
        <v>2352</v>
      </c>
      <c r="I700" s="1">
        <v>163641.75281999999</v>
      </c>
      <c r="J700" s="1" t="s">
        <v>2353</v>
      </c>
    </row>
    <row r="701" spans="1:10" x14ac:dyDescent="0.25">
      <c r="A701" s="1" t="s">
        <v>2354</v>
      </c>
      <c r="B701" s="2">
        <v>536974720</v>
      </c>
      <c r="C701" s="2" t="s">
        <v>298</v>
      </c>
      <c r="D701" s="4">
        <v>38131.5</v>
      </c>
      <c r="E701" s="1" t="s">
        <v>1094</v>
      </c>
      <c r="F701" s="1" t="s">
        <v>314</v>
      </c>
      <c r="G701" s="1" t="s">
        <v>1964</v>
      </c>
      <c r="H701" s="1" t="s">
        <v>2355</v>
      </c>
      <c r="I701" s="1">
        <v>29765.934659999999</v>
      </c>
      <c r="J701" s="1" t="s">
        <v>2356</v>
      </c>
    </row>
    <row r="702" spans="1:10" x14ac:dyDescent="0.25">
      <c r="A702" s="1" t="s">
        <v>2357</v>
      </c>
      <c r="B702" s="2">
        <v>169849703</v>
      </c>
      <c r="C702" s="2" t="s">
        <v>212</v>
      </c>
      <c r="D702" s="4">
        <v>24252</v>
      </c>
      <c r="E702" s="1" t="s">
        <v>1094</v>
      </c>
      <c r="F702" s="1" t="s">
        <v>636</v>
      </c>
      <c r="G702" s="1" t="s">
        <v>1964</v>
      </c>
      <c r="H702" s="1" t="s">
        <v>2358</v>
      </c>
      <c r="I702" s="1">
        <v>338370.72696</v>
      </c>
      <c r="J702" s="1" t="s">
        <v>2359</v>
      </c>
    </row>
    <row r="703" spans="1:10" x14ac:dyDescent="0.25">
      <c r="A703" s="1" t="s">
        <v>2360</v>
      </c>
      <c r="B703" s="2">
        <v>74276439</v>
      </c>
      <c r="C703" s="2" t="s">
        <v>57</v>
      </c>
      <c r="D703" s="4">
        <v>34113.75</v>
      </c>
      <c r="E703" s="1" t="s">
        <v>1094</v>
      </c>
      <c r="F703" s="1" t="s">
        <v>88</v>
      </c>
      <c r="G703" s="1" t="s">
        <v>1964</v>
      </c>
      <c r="H703" s="1" t="s">
        <v>2361</v>
      </c>
      <c r="I703" s="1">
        <v>10562.3167104</v>
      </c>
      <c r="J703" s="1" t="s">
        <v>2362</v>
      </c>
    </row>
    <row r="704" spans="1:10" x14ac:dyDescent="0.25">
      <c r="A704" s="1" t="s">
        <v>2363</v>
      </c>
      <c r="B704" s="2">
        <v>566170679</v>
      </c>
      <c r="C704" s="2" t="s">
        <v>250</v>
      </c>
      <c r="D704" s="4">
        <v>18042.75</v>
      </c>
      <c r="E704" s="1" t="s">
        <v>1094</v>
      </c>
      <c r="F704" s="1" t="s">
        <v>2364</v>
      </c>
      <c r="G704" s="1" t="s">
        <v>1964</v>
      </c>
      <c r="H704" s="1" t="s">
        <v>2365</v>
      </c>
      <c r="I704" s="1">
        <v>14653.472184</v>
      </c>
      <c r="J704" s="1" t="s">
        <v>2366</v>
      </c>
    </row>
    <row r="705" spans="1:10" x14ac:dyDescent="0.25">
      <c r="A705" s="1" t="s">
        <v>2367</v>
      </c>
      <c r="B705" s="2">
        <v>8487509</v>
      </c>
      <c r="C705" s="2" t="s">
        <v>862</v>
      </c>
      <c r="D705" s="4">
        <v>24617.25</v>
      </c>
      <c r="E705" s="1" t="s">
        <v>1094</v>
      </c>
      <c r="F705" s="1" t="s">
        <v>951</v>
      </c>
      <c r="G705" s="1" t="s">
        <v>1964</v>
      </c>
      <c r="H705" s="1" t="s">
        <v>2368</v>
      </c>
      <c r="I705" s="1">
        <v>51403.649931200001</v>
      </c>
      <c r="J705" s="1" t="s">
        <v>2369</v>
      </c>
    </row>
    <row r="706" spans="1:10" x14ac:dyDescent="0.25">
      <c r="A706" s="1" t="s">
        <v>2370</v>
      </c>
      <c r="B706" s="2">
        <v>336449990</v>
      </c>
      <c r="C706" s="2" t="s">
        <v>380</v>
      </c>
      <c r="D706" s="4">
        <v>14390.25</v>
      </c>
      <c r="E706" s="1" t="s">
        <v>1094</v>
      </c>
      <c r="F706" s="1" t="s">
        <v>63</v>
      </c>
      <c r="G706" s="1" t="s">
        <v>1964</v>
      </c>
      <c r="H706" s="1" t="s">
        <v>2371</v>
      </c>
      <c r="I706" s="1">
        <v>76431.968978399993</v>
      </c>
      <c r="J706" s="1" t="s">
        <v>2372</v>
      </c>
    </row>
    <row r="707" spans="1:10" x14ac:dyDescent="0.25">
      <c r="A707" s="1" t="s">
        <v>2373</v>
      </c>
      <c r="B707" s="2">
        <v>897973794</v>
      </c>
      <c r="C707" s="2" t="s">
        <v>661</v>
      </c>
      <c r="D707" s="4">
        <v>16216.5</v>
      </c>
      <c r="E707" s="1" t="s">
        <v>1094</v>
      </c>
      <c r="F707" s="1" t="s">
        <v>750</v>
      </c>
      <c r="G707" s="1" t="s">
        <v>1964</v>
      </c>
      <c r="H707" s="1" t="s">
        <v>2374</v>
      </c>
      <c r="I707" s="1">
        <v>265037.77439999999</v>
      </c>
      <c r="J707" s="1" t="s">
        <v>2375</v>
      </c>
    </row>
    <row r="708" spans="1:10" x14ac:dyDescent="0.25">
      <c r="A708" s="1" t="s">
        <v>2376</v>
      </c>
      <c r="B708" s="2">
        <v>563739834</v>
      </c>
      <c r="C708" s="2" t="s">
        <v>869</v>
      </c>
      <c r="D708" s="4">
        <v>17312.25</v>
      </c>
      <c r="E708" s="1" t="s">
        <v>1094</v>
      </c>
      <c r="F708" s="1" t="s">
        <v>993</v>
      </c>
      <c r="G708" s="1" t="s">
        <v>1964</v>
      </c>
      <c r="H708" s="1" t="s">
        <v>2377</v>
      </c>
      <c r="I708" s="1">
        <v>159426.75420540001</v>
      </c>
      <c r="J708" s="1" t="s">
        <v>2378</v>
      </c>
    </row>
    <row r="709" spans="1:10" x14ac:dyDescent="0.25">
      <c r="A709" s="1" t="s">
        <v>2379</v>
      </c>
      <c r="B709" s="2">
        <v>815025476</v>
      </c>
      <c r="C709" s="2" t="s">
        <v>194</v>
      </c>
      <c r="D709" s="4">
        <v>30826.5</v>
      </c>
      <c r="E709" s="1" t="s">
        <v>1094</v>
      </c>
      <c r="F709" s="1" t="s">
        <v>848</v>
      </c>
      <c r="G709" s="1" t="s">
        <v>1964</v>
      </c>
      <c r="H709" s="1" t="s">
        <v>2380</v>
      </c>
      <c r="I709" s="1">
        <v>267555.94699680002</v>
      </c>
      <c r="J709" s="1" t="s">
        <v>2381</v>
      </c>
    </row>
    <row r="710" spans="1:10" x14ac:dyDescent="0.25">
      <c r="A710" s="1" t="s">
        <v>2382</v>
      </c>
      <c r="B710" s="2">
        <v>200536311</v>
      </c>
      <c r="C710" s="2" t="s">
        <v>194</v>
      </c>
      <c r="D710" s="4">
        <v>30826.5</v>
      </c>
      <c r="E710" s="1" t="s">
        <v>1094</v>
      </c>
      <c r="F710" s="1" t="s">
        <v>340</v>
      </c>
      <c r="G710" s="1" t="s">
        <v>1964</v>
      </c>
      <c r="H710" s="1" t="s">
        <v>2383</v>
      </c>
      <c r="I710" s="1">
        <v>218354.73285999999</v>
      </c>
      <c r="J710" s="1" t="s">
        <v>1741</v>
      </c>
    </row>
    <row r="711" spans="1:10" x14ac:dyDescent="0.25">
      <c r="A711" s="1" t="s">
        <v>2384</v>
      </c>
      <c r="B711" s="2">
        <v>223296755</v>
      </c>
      <c r="C711" s="2" t="s">
        <v>226</v>
      </c>
      <c r="D711" s="4">
        <v>31557</v>
      </c>
      <c r="E711" s="1" t="s">
        <v>1094</v>
      </c>
      <c r="F711" s="1" t="s">
        <v>130</v>
      </c>
      <c r="G711" s="1" t="s">
        <v>1964</v>
      </c>
      <c r="H711" s="1" t="s">
        <v>2385</v>
      </c>
      <c r="I711" s="1">
        <v>190897.021224</v>
      </c>
      <c r="J711" s="1" t="s">
        <v>2386</v>
      </c>
    </row>
    <row r="712" spans="1:10" x14ac:dyDescent="0.25">
      <c r="A712" s="1" t="s">
        <v>2387</v>
      </c>
      <c r="B712" s="2">
        <v>523480343</v>
      </c>
      <c r="C712" s="2" t="s">
        <v>43</v>
      </c>
      <c r="D712" s="4">
        <v>36670.5</v>
      </c>
      <c r="E712" s="1" t="s">
        <v>1094</v>
      </c>
      <c r="F712" s="1" t="s">
        <v>978</v>
      </c>
      <c r="G712" s="1" t="s">
        <v>1964</v>
      </c>
      <c r="H712" s="1" t="s">
        <v>2388</v>
      </c>
      <c r="I712" s="1">
        <v>229271.79785328</v>
      </c>
      <c r="J712" s="1" t="s">
        <v>2389</v>
      </c>
    </row>
    <row r="713" spans="1:10" x14ac:dyDescent="0.25">
      <c r="A713" s="1" t="s">
        <v>2390</v>
      </c>
      <c r="B713" s="2">
        <v>709825618</v>
      </c>
      <c r="C713" s="2" t="s">
        <v>167</v>
      </c>
      <c r="D713" s="4">
        <v>18773.25</v>
      </c>
      <c r="E713" s="1" t="s">
        <v>1094</v>
      </c>
      <c r="F713" s="1" t="s">
        <v>438</v>
      </c>
      <c r="G713" s="1" t="s">
        <v>1964</v>
      </c>
      <c r="H713" s="1" t="s">
        <v>2391</v>
      </c>
      <c r="I713" s="1">
        <v>27793.126053</v>
      </c>
      <c r="J713" s="1" t="s">
        <v>2392</v>
      </c>
    </row>
    <row r="714" spans="1:10" x14ac:dyDescent="0.25">
      <c r="A714" s="1" t="s">
        <v>2393</v>
      </c>
      <c r="B714" s="2">
        <v>228197315</v>
      </c>
      <c r="C714" s="2" t="s">
        <v>403</v>
      </c>
      <c r="D714" s="4">
        <v>31922.25</v>
      </c>
      <c r="E714" s="1" t="s">
        <v>1094</v>
      </c>
      <c r="F714" s="1" t="s">
        <v>53</v>
      </c>
      <c r="G714" s="1" t="s">
        <v>1964</v>
      </c>
      <c r="H714" s="1" t="s">
        <v>2394</v>
      </c>
      <c r="I714" s="1">
        <v>155982.00230339999</v>
      </c>
      <c r="J714" s="1" t="s">
        <v>2395</v>
      </c>
    </row>
    <row r="715" spans="1:10" x14ac:dyDescent="0.25">
      <c r="A715" s="1" t="s">
        <v>2396</v>
      </c>
      <c r="B715" s="2">
        <v>281638263</v>
      </c>
      <c r="C715" s="2" t="s">
        <v>250</v>
      </c>
      <c r="D715" s="4">
        <v>18042.75</v>
      </c>
      <c r="E715" s="1" t="s">
        <v>12</v>
      </c>
      <c r="F715" s="1" t="s">
        <v>1536</v>
      </c>
      <c r="G715" s="1" t="s">
        <v>1964</v>
      </c>
      <c r="H715" s="1" t="s">
        <v>2397</v>
      </c>
      <c r="I715" s="1">
        <v>54500.054418</v>
      </c>
      <c r="J715" s="1" t="s">
        <v>2398</v>
      </c>
    </row>
    <row r="716" spans="1:10" x14ac:dyDescent="0.25">
      <c r="A716" s="1" t="s">
        <v>2399</v>
      </c>
      <c r="B716" s="2">
        <v>659116764</v>
      </c>
      <c r="C716" s="2" t="s">
        <v>212</v>
      </c>
      <c r="D716" s="4">
        <v>24252</v>
      </c>
      <c r="E716" s="1" t="s">
        <v>12</v>
      </c>
      <c r="F716" s="1" t="s">
        <v>2278</v>
      </c>
      <c r="G716" s="1" t="s">
        <v>1964</v>
      </c>
      <c r="H716" s="1" t="s">
        <v>2400</v>
      </c>
      <c r="I716" s="1">
        <v>436704.84290400002</v>
      </c>
      <c r="J716" s="1" t="s">
        <v>2401</v>
      </c>
    </row>
    <row r="717" spans="1:10" x14ac:dyDescent="0.25">
      <c r="A717" s="1" t="s">
        <v>2402</v>
      </c>
      <c r="B717" s="2">
        <v>40542685</v>
      </c>
      <c r="C717" s="2" t="s">
        <v>322</v>
      </c>
      <c r="D717" s="4">
        <v>26443.5</v>
      </c>
      <c r="E717" s="1" t="s">
        <v>12</v>
      </c>
      <c r="F717" s="1" t="s">
        <v>63</v>
      </c>
      <c r="G717" s="1" t="s">
        <v>1964</v>
      </c>
      <c r="H717" s="1" t="s">
        <v>2403</v>
      </c>
      <c r="I717" s="1">
        <v>215129.714355</v>
      </c>
      <c r="J717" s="1" t="s">
        <v>2404</v>
      </c>
    </row>
    <row r="718" spans="1:10" x14ac:dyDescent="0.25">
      <c r="A718" s="1" t="s">
        <v>2405</v>
      </c>
      <c r="B718" s="2">
        <v>832256671</v>
      </c>
      <c r="C718" s="2" t="s">
        <v>862</v>
      </c>
      <c r="D718" s="4">
        <v>24617.25</v>
      </c>
      <c r="E718" s="1" t="s">
        <v>12</v>
      </c>
      <c r="F718" s="1" t="s">
        <v>385</v>
      </c>
      <c r="G718" s="1" t="s">
        <v>1964</v>
      </c>
      <c r="H718" s="1" t="s">
        <v>2406</v>
      </c>
      <c r="I718" s="1">
        <v>8825.8732380000001</v>
      </c>
      <c r="J718" s="1" t="s">
        <v>2407</v>
      </c>
    </row>
    <row r="719" spans="1:10" x14ac:dyDescent="0.25">
      <c r="A719" s="1" t="s">
        <v>2408</v>
      </c>
      <c r="B719" s="2">
        <v>238742168</v>
      </c>
      <c r="C719" s="2" t="s">
        <v>189</v>
      </c>
      <c r="D719" s="4">
        <v>22425.75</v>
      </c>
      <c r="E719" s="1" t="s">
        <v>12</v>
      </c>
      <c r="F719" s="1" t="s">
        <v>39</v>
      </c>
      <c r="G719" s="1" t="s">
        <v>1964</v>
      </c>
      <c r="H719" s="1" t="s">
        <v>2409</v>
      </c>
      <c r="I719" s="1">
        <v>253337.83407072001</v>
      </c>
      <c r="J719" s="1" t="s">
        <v>2410</v>
      </c>
    </row>
    <row r="720" spans="1:10" x14ac:dyDescent="0.25">
      <c r="A720" s="1" t="s">
        <v>2411</v>
      </c>
      <c r="B720" s="2">
        <v>143713603</v>
      </c>
      <c r="C720" s="2" t="s">
        <v>52</v>
      </c>
      <c r="D720" s="4">
        <v>20234.25</v>
      </c>
      <c r="E720" s="1" t="s">
        <v>12</v>
      </c>
      <c r="F720" s="1" t="s">
        <v>665</v>
      </c>
      <c r="G720" s="1" t="s">
        <v>1964</v>
      </c>
      <c r="H720" s="1" t="s">
        <v>2412</v>
      </c>
      <c r="I720" s="1">
        <v>86634.7131276</v>
      </c>
      <c r="J720" s="1" t="s">
        <v>2413</v>
      </c>
    </row>
    <row r="721" spans="1:10" x14ac:dyDescent="0.25">
      <c r="A721" s="1" t="s">
        <v>2414</v>
      </c>
      <c r="B721" s="2">
        <v>600960976</v>
      </c>
      <c r="C721" s="2" t="s">
        <v>434</v>
      </c>
      <c r="D721" s="4">
        <v>28269.75</v>
      </c>
      <c r="E721" s="1" t="s">
        <v>12</v>
      </c>
      <c r="F721" s="1" t="s">
        <v>34</v>
      </c>
      <c r="G721" s="1" t="s">
        <v>1964</v>
      </c>
      <c r="H721" s="1" t="s">
        <v>2415</v>
      </c>
      <c r="I721" s="1">
        <v>181853.44117248</v>
      </c>
      <c r="J721" s="1" t="s">
        <v>2416</v>
      </c>
    </row>
    <row r="722" spans="1:10" x14ac:dyDescent="0.25">
      <c r="A722" s="1" t="s">
        <v>2417</v>
      </c>
      <c r="B722" s="2">
        <v>764436046</v>
      </c>
      <c r="C722" s="2" t="s">
        <v>573</v>
      </c>
      <c r="D722" s="4">
        <v>26808.75</v>
      </c>
      <c r="E722" s="1" t="s">
        <v>12</v>
      </c>
      <c r="F722" s="1" t="s">
        <v>527</v>
      </c>
      <c r="G722" s="1" t="s">
        <v>1964</v>
      </c>
      <c r="H722" s="1" t="s">
        <v>2418</v>
      </c>
      <c r="I722" s="1">
        <v>35341.565951999997</v>
      </c>
      <c r="J722" s="1" t="s">
        <v>2419</v>
      </c>
    </row>
    <row r="723" spans="1:10" x14ac:dyDescent="0.25">
      <c r="A723" s="1" t="s">
        <v>2420</v>
      </c>
      <c r="B723" s="2">
        <v>623024154</v>
      </c>
      <c r="C723" s="2" t="s">
        <v>434</v>
      </c>
      <c r="D723" s="4">
        <v>28269.75</v>
      </c>
      <c r="E723" s="1" t="s">
        <v>12</v>
      </c>
      <c r="F723" s="1" t="s">
        <v>1146</v>
      </c>
      <c r="G723" s="1" t="s">
        <v>1964</v>
      </c>
      <c r="H723" s="1" t="s">
        <v>2421</v>
      </c>
      <c r="I723" s="1">
        <v>633733.946352</v>
      </c>
      <c r="J723" s="1" t="s">
        <v>2422</v>
      </c>
    </row>
    <row r="724" spans="1:10" x14ac:dyDescent="0.25">
      <c r="A724" s="1" t="s">
        <v>2423</v>
      </c>
      <c r="B724" s="2">
        <v>663436500</v>
      </c>
      <c r="C724" s="2" t="s">
        <v>221</v>
      </c>
      <c r="D724" s="4">
        <v>33748.5</v>
      </c>
      <c r="E724" s="1" t="s">
        <v>12</v>
      </c>
      <c r="F724" s="1" t="s">
        <v>1927</v>
      </c>
      <c r="G724" s="1" t="s">
        <v>1964</v>
      </c>
      <c r="H724" s="1" t="s">
        <v>2424</v>
      </c>
      <c r="I724" s="1">
        <v>405478.05407999997</v>
      </c>
      <c r="J724" s="1" t="s">
        <v>2425</v>
      </c>
    </row>
    <row r="725" spans="1:10" x14ac:dyDescent="0.25">
      <c r="A725" s="1" t="s">
        <v>2426</v>
      </c>
      <c r="B725" s="2">
        <v>895923214</v>
      </c>
      <c r="C725" s="2" t="s">
        <v>365</v>
      </c>
      <c r="D725" s="4">
        <v>37035.75</v>
      </c>
      <c r="E725" s="1" t="s">
        <v>12</v>
      </c>
      <c r="F725" s="1" t="s">
        <v>294</v>
      </c>
      <c r="G725" s="1" t="s">
        <v>1964</v>
      </c>
      <c r="H725" s="1"/>
      <c r="I725" s="1"/>
      <c r="J725" s="1" t="s">
        <v>2427</v>
      </c>
    </row>
    <row r="726" spans="1:10" x14ac:dyDescent="0.25">
      <c r="A726" s="1" t="s">
        <v>2428</v>
      </c>
      <c r="B726" s="2">
        <v>219303195</v>
      </c>
      <c r="C726" s="2" t="s">
        <v>57</v>
      </c>
      <c r="D726" s="4">
        <v>34113.75</v>
      </c>
      <c r="E726" s="1" t="s">
        <v>12</v>
      </c>
      <c r="F726" s="1" t="s">
        <v>199</v>
      </c>
      <c r="G726" s="1" t="s">
        <v>1964</v>
      </c>
      <c r="H726" s="1" t="s">
        <v>2429</v>
      </c>
      <c r="I726" s="1">
        <v>26594.240399999999</v>
      </c>
      <c r="J726" s="1" t="s">
        <v>2430</v>
      </c>
    </row>
    <row r="727" spans="1:10" x14ac:dyDescent="0.25">
      <c r="A727" s="1" t="s">
        <v>2431</v>
      </c>
      <c r="B727" s="2">
        <v>860575496</v>
      </c>
      <c r="C727" s="2" t="s">
        <v>47</v>
      </c>
      <c r="D727" s="4">
        <v>31191.75</v>
      </c>
      <c r="E727" s="1" t="s">
        <v>12</v>
      </c>
      <c r="F727" s="1" t="s">
        <v>408</v>
      </c>
      <c r="G727" s="1" t="s">
        <v>1964</v>
      </c>
      <c r="H727" s="1" t="s">
        <v>2432</v>
      </c>
      <c r="I727" s="1">
        <v>171943.72675341001</v>
      </c>
      <c r="J727" s="1" t="s">
        <v>2433</v>
      </c>
    </row>
    <row r="728" spans="1:10" x14ac:dyDescent="0.25">
      <c r="A728" s="1" t="s">
        <v>2434</v>
      </c>
      <c r="B728" s="2">
        <v>75736460</v>
      </c>
      <c r="C728" s="2" t="s">
        <v>217</v>
      </c>
      <c r="D728" s="4">
        <v>38496.75</v>
      </c>
      <c r="E728" s="1" t="s">
        <v>12</v>
      </c>
      <c r="F728" s="1" t="s">
        <v>1695</v>
      </c>
      <c r="G728" s="1" t="s">
        <v>1964</v>
      </c>
      <c r="H728" s="1" t="s">
        <v>2435</v>
      </c>
      <c r="I728" s="1">
        <v>421098.56845055998</v>
      </c>
      <c r="J728" s="1" t="s">
        <v>2436</v>
      </c>
    </row>
    <row r="729" spans="1:10" x14ac:dyDescent="0.25">
      <c r="A729" s="1" t="s">
        <v>2437</v>
      </c>
      <c r="B729" s="2">
        <v>971310478</v>
      </c>
      <c r="C729" s="2" t="s">
        <v>556</v>
      </c>
      <c r="D729" s="4">
        <v>27174</v>
      </c>
      <c r="E729" s="1" t="s">
        <v>12</v>
      </c>
      <c r="F729" s="1" t="s">
        <v>574</v>
      </c>
      <c r="G729" s="1" t="s">
        <v>1964</v>
      </c>
      <c r="H729" s="1" t="s">
        <v>2438</v>
      </c>
      <c r="I729" s="1">
        <v>284659.38693983998</v>
      </c>
      <c r="J729" s="1" t="s">
        <v>2439</v>
      </c>
    </row>
    <row r="730" spans="1:10" x14ac:dyDescent="0.25">
      <c r="A730" s="1" t="s">
        <v>2440</v>
      </c>
      <c r="B730" s="2">
        <v>144814850</v>
      </c>
      <c r="C730" s="2" t="s">
        <v>194</v>
      </c>
      <c r="D730" s="4">
        <v>30826.5</v>
      </c>
      <c r="E730" s="1" t="s">
        <v>12</v>
      </c>
      <c r="F730" s="1" t="s">
        <v>1426</v>
      </c>
      <c r="G730" s="1" t="s">
        <v>1964</v>
      </c>
      <c r="H730" s="1" t="s">
        <v>2441</v>
      </c>
      <c r="I730" s="1">
        <v>35983.534579200001</v>
      </c>
      <c r="J730" s="1" t="s">
        <v>2442</v>
      </c>
    </row>
    <row r="731" spans="1:10" x14ac:dyDescent="0.25">
      <c r="A731" s="1" t="s">
        <v>2443</v>
      </c>
      <c r="B731" s="2">
        <v>838500892</v>
      </c>
      <c r="C731" s="2" t="s">
        <v>889</v>
      </c>
      <c r="D731" s="4">
        <v>30096</v>
      </c>
      <c r="E731" s="1" t="s">
        <v>12</v>
      </c>
      <c r="F731" s="1" t="s">
        <v>385</v>
      </c>
      <c r="G731" s="1" t="s">
        <v>1964</v>
      </c>
      <c r="H731" s="1" t="s">
        <v>2444</v>
      </c>
      <c r="I731" s="1">
        <v>186717.86607936001</v>
      </c>
      <c r="J731" s="1" t="s">
        <v>2445</v>
      </c>
    </row>
    <row r="732" spans="1:10" x14ac:dyDescent="0.25">
      <c r="A732" s="1" t="s">
        <v>2446</v>
      </c>
      <c r="B732" s="2">
        <v>915416749</v>
      </c>
      <c r="C732" s="2" t="s">
        <v>556</v>
      </c>
      <c r="D732" s="4">
        <v>27174</v>
      </c>
      <c r="E732" s="1" t="s">
        <v>12</v>
      </c>
      <c r="F732" s="1" t="s">
        <v>602</v>
      </c>
      <c r="G732" s="1" t="s">
        <v>1964</v>
      </c>
      <c r="H732" s="1" t="s">
        <v>2447</v>
      </c>
      <c r="I732" s="1">
        <v>163201.1290368</v>
      </c>
      <c r="J732" s="1" t="s">
        <v>2448</v>
      </c>
    </row>
    <row r="733" spans="1:10" x14ac:dyDescent="0.25">
      <c r="A733" s="1" t="s">
        <v>2449</v>
      </c>
      <c r="B733" s="2">
        <v>590390340</v>
      </c>
      <c r="C733" s="2" t="s">
        <v>101</v>
      </c>
      <c r="D733" s="4">
        <v>19138.5</v>
      </c>
      <c r="E733" s="1" t="s">
        <v>12</v>
      </c>
      <c r="F733" s="1" t="s">
        <v>408</v>
      </c>
      <c r="G733" s="1" t="s">
        <v>1964</v>
      </c>
      <c r="H733" s="1" t="s">
        <v>2450</v>
      </c>
      <c r="I733" s="1">
        <v>218902.42592064</v>
      </c>
      <c r="J733" s="1" t="s">
        <v>2451</v>
      </c>
    </row>
    <row r="734" spans="1:10" x14ac:dyDescent="0.25">
      <c r="A734" s="1" t="s">
        <v>2452</v>
      </c>
      <c r="B734" s="2">
        <v>45533935</v>
      </c>
      <c r="C734" s="2" t="s">
        <v>212</v>
      </c>
      <c r="D734" s="4">
        <v>24252</v>
      </c>
      <c r="E734" s="1" t="s">
        <v>12</v>
      </c>
      <c r="F734" s="1" t="s">
        <v>955</v>
      </c>
      <c r="G734" s="1" t="s">
        <v>1964</v>
      </c>
      <c r="H734" s="1" t="s">
        <v>2453</v>
      </c>
      <c r="I734" s="1">
        <v>458785.04489999998</v>
      </c>
      <c r="J734" s="1" t="s">
        <v>2454</v>
      </c>
    </row>
    <row r="735" spans="1:10" x14ac:dyDescent="0.25">
      <c r="A735" s="1" t="s">
        <v>2455</v>
      </c>
      <c r="B735" s="2">
        <v>704270517</v>
      </c>
      <c r="C735" s="2" t="s">
        <v>470</v>
      </c>
      <c r="D735" s="4">
        <v>14755.5</v>
      </c>
      <c r="E735" s="1" t="s">
        <v>12</v>
      </c>
      <c r="F735" s="1" t="s">
        <v>620</v>
      </c>
      <c r="G735" s="1" t="s">
        <v>1964</v>
      </c>
      <c r="H735" s="1" t="s">
        <v>2456</v>
      </c>
      <c r="I735" s="1">
        <v>539466.01614920003</v>
      </c>
      <c r="J735" s="1" t="s">
        <v>2457</v>
      </c>
    </row>
    <row r="736" spans="1:10" x14ac:dyDescent="0.25">
      <c r="A736" s="1" t="s">
        <v>2458</v>
      </c>
      <c r="B736" s="2">
        <v>922352562</v>
      </c>
      <c r="C736" s="2" t="s">
        <v>245</v>
      </c>
      <c r="D736" s="4">
        <v>19503.75</v>
      </c>
      <c r="E736" s="1" t="s">
        <v>12</v>
      </c>
      <c r="F736" s="1" t="s">
        <v>1789</v>
      </c>
      <c r="G736" s="1" t="s">
        <v>1964</v>
      </c>
      <c r="H736" s="1" t="s">
        <v>2459</v>
      </c>
      <c r="I736" s="1">
        <v>397898.41279999999</v>
      </c>
      <c r="J736" s="1" t="s">
        <v>2460</v>
      </c>
    </row>
    <row r="737" spans="1:10" x14ac:dyDescent="0.25">
      <c r="A737" s="1" t="s">
        <v>2461</v>
      </c>
      <c r="B737" s="2">
        <v>740796578</v>
      </c>
      <c r="C737" s="2" t="s">
        <v>869</v>
      </c>
      <c r="D737" s="4">
        <v>17312.25</v>
      </c>
      <c r="E737" s="1" t="s">
        <v>12</v>
      </c>
      <c r="F737" s="1" t="s">
        <v>527</v>
      </c>
      <c r="G737" s="1" t="s">
        <v>1964</v>
      </c>
      <c r="H737" s="1" t="s">
        <v>2462</v>
      </c>
      <c r="I737" s="1">
        <v>25584.136765439998</v>
      </c>
      <c r="J737" s="1" t="s">
        <v>2463</v>
      </c>
    </row>
    <row r="738" spans="1:10" x14ac:dyDescent="0.25">
      <c r="A738" s="1" t="s">
        <v>2464</v>
      </c>
      <c r="B738" s="2">
        <v>572282309</v>
      </c>
      <c r="C738" s="2" t="s">
        <v>221</v>
      </c>
      <c r="D738" s="4">
        <v>33748.5</v>
      </c>
      <c r="E738" s="1" t="s">
        <v>12</v>
      </c>
      <c r="F738" s="1" t="s">
        <v>665</v>
      </c>
      <c r="G738" s="1" t="s">
        <v>1964</v>
      </c>
      <c r="H738" s="1" t="s">
        <v>2465</v>
      </c>
      <c r="I738" s="1">
        <v>51589.186739999997</v>
      </c>
      <c r="J738" s="1" t="s">
        <v>2466</v>
      </c>
    </row>
    <row r="739" spans="1:10" x14ac:dyDescent="0.25">
      <c r="A739" s="1" t="s">
        <v>2467</v>
      </c>
      <c r="B739" s="2">
        <v>951603348</v>
      </c>
      <c r="C739" s="2" t="s">
        <v>365</v>
      </c>
      <c r="D739" s="4">
        <v>37035.75</v>
      </c>
      <c r="E739" s="1" t="s">
        <v>12</v>
      </c>
      <c r="F739" s="1" t="s">
        <v>509</v>
      </c>
      <c r="G739" s="1" t="s">
        <v>1964</v>
      </c>
      <c r="H739" s="1" t="s">
        <v>2468</v>
      </c>
      <c r="I739" s="1">
        <v>248286.51147455999</v>
      </c>
      <c r="J739" s="1" t="s">
        <v>2469</v>
      </c>
    </row>
    <row r="740" spans="1:10" x14ac:dyDescent="0.25">
      <c r="A740" s="1" t="s">
        <v>2470</v>
      </c>
      <c r="B740" s="2">
        <v>851449860</v>
      </c>
      <c r="C740" s="2" t="s">
        <v>226</v>
      </c>
      <c r="D740" s="4">
        <v>31557</v>
      </c>
      <c r="E740" s="1" t="s">
        <v>12</v>
      </c>
      <c r="F740" s="1" t="s">
        <v>731</v>
      </c>
      <c r="G740" s="1" t="s">
        <v>1964</v>
      </c>
      <c r="H740" s="1" t="s">
        <v>2471</v>
      </c>
      <c r="I740" s="1">
        <v>136357.33135200001</v>
      </c>
      <c r="J740" s="1" t="s">
        <v>2472</v>
      </c>
    </row>
    <row r="741" spans="1:10" x14ac:dyDescent="0.25">
      <c r="A741" s="1" t="s">
        <v>2473</v>
      </c>
      <c r="B741" s="2">
        <v>116907456</v>
      </c>
      <c r="C741" s="2" t="s">
        <v>114</v>
      </c>
      <c r="D741" s="4">
        <v>20599.5</v>
      </c>
      <c r="E741" s="1" t="s">
        <v>12</v>
      </c>
      <c r="F741" s="1" t="s">
        <v>181</v>
      </c>
      <c r="G741" s="1" t="s">
        <v>1964</v>
      </c>
      <c r="H741" s="1" t="s">
        <v>2474</v>
      </c>
      <c r="I741" s="1">
        <v>50833.552175999997</v>
      </c>
      <c r="J741" s="1" t="s">
        <v>2475</v>
      </c>
    </row>
    <row r="742" spans="1:10" x14ac:dyDescent="0.25">
      <c r="A742" s="1" t="s">
        <v>2476</v>
      </c>
      <c r="B742" s="2">
        <v>15136507</v>
      </c>
      <c r="C742" s="2" t="s">
        <v>335</v>
      </c>
      <c r="D742" s="4">
        <v>19869</v>
      </c>
      <c r="E742" s="1" t="s">
        <v>12</v>
      </c>
      <c r="F742" s="1" t="s">
        <v>344</v>
      </c>
      <c r="G742" s="1" t="s">
        <v>1964</v>
      </c>
      <c r="H742" s="1" t="s">
        <v>2477</v>
      </c>
      <c r="I742" s="1">
        <v>49420.82329344</v>
      </c>
      <c r="J742" s="1" t="s">
        <v>2478</v>
      </c>
    </row>
    <row r="743" spans="1:10" x14ac:dyDescent="0.25">
      <c r="A743" s="1" t="s">
        <v>2479</v>
      </c>
      <c r="B743" s="2">
        <v>280950175</v>
      </c>
      <c r="C743" s="2" t="s">
        <v>298</v>
      </c>
      <c r="D743" s="4">
        <v>38131.5</v>
      </c>
      <c r="E743" s="1" t="s">
        <v>12</v>
      </c>
      <c r="F743" s="1" t="s">
        <v>274</v>
      </c>
      <c r="G743" s="1" t="s">
        <v>1964</v>
      </c>
      <c r="H743" s="1" t="s">
        <v>2480</v>
      </c>
      <c r="I743" s="1">
        <v>13120.393633920001</v>
      </c>
      <c r="J743" s="1" t="s">
        <v>2481</v>
      </c>
    </row>
    <row r="744" spans="1:10" x14ac:dyDescent="0.25">
      <c r="A744" s="1" t="s">
        <v>2482</v>
      </c>
      <c r="B744" s="2">
        <v>662985666</v>
      </c>
      <c r="C744" s="2" t="s">
        <v>57</v>
      </c>
      <c r="D744" s="4">
        <v>34113.75</v>
      </c>
      <c r="E744" s="1" t="s">
        <v>12</v>
      </c>
      <c r="F744" s="1" t="s">
        <v>93</v>
      </c>
      <c r="G744" s="1" t="s">
        <v>1964</v>
      </c>
      <c r="H744" s="1" t="s">
        <v>2483</v>
      </c>
      <c r="I744" s="1">
        <v>68561.444145000001</v>
      </c>
      <c r="J744" s="1" t="s">
        <v>2484</v>
      </c>
    </row>
    <row r="745" spans="1:10" x14ac:dyDescent="0.25">
      <c r="A745" s="1" t="s">
        <v>2485</v>
      </c>
      <c r="B745" s="2">
        <v>102923023</v>
      </c>
      <c r="C745" s="2" t="s">
        <v>357</v>
      </c>
      <c r="D745" s="4">
        <v>35209.5</v>
      </c>
      <c r="E745" s="1" t="s">
        <v>12</v>
      </c>
      <c r="F745" s="1" t="s">
        <v>699</v>
      </c>
      <c r="G745" s="1" t="s">
        <v>1964</v>
      </c>
      <c r="H745" s="1" t="s">
        <v>2486</v>
      </c>
      <c r="I745" s="1">
        <v>103025.5624</v>
      </c>
      <c r="J745" s="1" t="s">
        <v>2487</v>
      </c>
    </row>
    <row r="746" spans="1:10" x14ac:dyDescent="0.25">
      <c r="A746" s="1" t="s">
        <v>2488</v>
      </c>
      <c r="B746" s="2">
        <v>596666418</v>
      </c>
      <c r="C746" s="2" t="s">
        <v>33</v>
      </c>
      <c r="D746" s="4">
        <v>13659.75</v>
      </c>
      <c r="E746" s="1" t="s">
        <v>12</v>
      </c>
      <c r="F746" s="1" t="s">
        <v>422</v>
      </c>
      <c r="G746" s="1" t="s">
        <v>1964</v>
      </c>
      <c r="H746" s="1" t="s">
        <v>2489</v>
      </c>
      <c r="I746" s="1">
        <v>466378.50133439997</v>
      </c>
      <c r="J746" s="1" t="s">
        <v>2490</v>
      </c>
    </row>
    <row r="747" spans="1:10" x14ac:dyDescent="0.25">
      <c r="A747" s="1" t="s">
        <v>2491</v>
      </c>
      <c r="B747" s="2">
        <v>447232108</v>
      </c>
      <c r="C747" s="2" t="s">
        <v>862</v>
      </c>
      <c r="D747" s="4">
        <v>24617.25</v>
      </c>
      <c r="E747" s="1" t="s">
        <v>12</v>
      </c>
      <c r="F747" s="1" t="s">
        <v>794</v>
      </c>
      <c r="G747" s="1" t="s">
        <v>1964</v>
      </c>
      <c r="H747" s="1" t="s">
        <v>2492</v>
      </c>
      <c r="I747" s="1">
        <v>182723.41983167999</v>
      </c>
      <c r="J747" s="1" t="s">
        <v>2493</v>
      </c>
    </row>
    <row r="748" spans="1:10" x14ac:dyDescent="0.25">
      <c r="A748" s="1" t="s">
        <v>2494</v>
      </c>
      <c r="B748" s="2">
        <v>680754600</v>
      </c>
      <c r="C748" s="2" t="s">
        <v>82</v>
      </c>
      <c r="D748" s="4">
        <v>16947</v>
      </c>
      <c r="E748" s="1" t="s">
        <v>12</v>
      </c>
      <c r="F748" s="1" t="s">
        <v>336</v>
      </c>
      <c r="G748" s="1" t="s">
        <v>1964</v>
      </c>
      <c r="H748" s="1" t="s">
        <v>2495</v>
      </c>
      <c r="I748" s="1">
        <v>518191.14522335998</v>
      </c>
      <c r="J748" s="1" t="s">
        <v>2496</v>
      </c>
    </row>
    <row r="749" spans="1:10" x14ac:dyDescent="0.25">
      <c r="A749" s="1" t="s">
        <v>2497</v>
      </c>
      <c r="B749" s="2">
        <v>864260743</v>
      </c>
      <c r="C749" s="2" t="s">
        <v>245</v>
      </c>
      <c r="D749" s="4">
        <v>19503.75</v>
      </c>
      <c r="E749" s="1" t="s">
        <v>12</v>
      </c>
      <c r="F749" s="1" t="s">
        <v>294</v>
      </c>
      <c r="G749" s="1" t="s">
        <v>1964</v>
      </c>
      <c r="H749" s="1" t="s">
        <v>2498</v>
      </c>
      <c r="I749" s="1">
        <v>52561.277075999998</v>
      </c>
      <c r="J749" s="1" t="s">
        <v>2499</v>
      </c>
    </row>
    <row r="750" spans="1:10" x14ac:dyDescent="0.25">
      <c r="A750" s="1" t="s">
        <v>2500</v>
      </c>
      <c r="B750" s="2">
        <v>870188039</v>
      </c>
      <c r="C750" s="2" t="s">
        <v>513</v>
      </c>
      <c r="D750" s="4">
        <v>32287.5</v>
      </c>
      <c r="E750" s="1" t="s">
        <v>12</v>
      </c>
      <c r="F750" s="1" t="s">
        <v>2501</v>
      </c>
      <c r="G750" s="1" t="s">
        <v>1964</v>
      </c>
      <c r="H750" s="1" t="s">
        <v>2502</v>
      </c>
      <c r="I750" s="1">
        <v>96473.966400000005</v>
      </c>
      <c r="J750" s="1" t="s">
        <v>2503</v>
      </c>
    </row>
    <row r="751" spans="1:10" x14ac:dyDescent="0.25">
      <c r="A751" s="1" t="s">
        <v>2504</v>
      </c>
      <c r="B751" s="2">
        <v>341172486</v>
      </c>
      <c r="C751" s="2" t="s">
        <v>47</v>
      </c>
      <c r="D751" s="4">
        <v>31191.75</v>
      </c>
      <c r="E751" s="1" t="s">
        <v>12</v>
      </c>
      <c r="F751" s="1" t="s">
        <v>110</v>
      </c>
      <c r="G751" s="1" t="s">
        <v>1964</v>
      </c>
      <c r="H751" s="1" t="s">
        <v>2505</v>
      </c>
      <c r="I751" s="1">
        <v>25142.458473899998</v>
      </c>
      <c r="J751" s="1" t="s">
        <v>2506</v>
      </c>
    </row>
    <row r="752" spans="1:10" x14ac:dyDescent="0.25">
      <c r="A752" s="1" t="s">
        <v>2507</v>
      </c>
      <c r="B752" s="2">
        <v>52532596</v>
      </c>
      <c r="C752" s="2" t="s">
        <v>67</v>
      </c>
      <c r="D752" s="4">
        <v>23156.25</v>
      </c>
      <c r="E752" s="1" t="s">
        <v>12</v>
      </c>
      <c r="F752" s="1" t="s">
        <v>327</v>
      </c>
      <c r="G752" s="1" t="s">
        <v>1964</v>
      </c>
      <c r="H752" s="1" t="s">
        <v>2508</v>
      </c>
      <c r="I752" s="1">
        <v>94176.805357639998</v>
      </c>
      <c r="J752" s="1" t="s">
        <v>2509</v>
      </c>
    </row>
    <row r="753" spans="1:10" x14ac:dyDescent="0.25">
      <c r="A753" s="1" t="s">
        <v>2510</v>
      </c>
      <c r="B753" s="2">
        <v>217297578</v>
      </c>
      <c r="C753" s="2" t="s">
        <v>281</v>
      </c>
      <c r="D753" s="4">
        <v>21695.25</v>
      </c>
      <c r="E753" s="1" t="s">
        <v>12</v>
      </c>
      <c r="F753" s="1" t="s">
        <v>115</v>
      </c>
      <c r="G753" s="1" t="s">
        <v>1964</v>
      </c>
      <c r="H753" s="1" t="s">
        <v>2511</v>
      </c>
      <c r="I753" s="1">
        <v>14733.074262399999</v>
      </c>
      <c r="J753" s="1" t="s">
        <v>2512</v>
      </c>
    </row>
    <row r="754" spans="1:10" x14ac:dyDescent="0.25">
      <c r="A754" s="1" t="s">
        <v>2513</v>
      </c>
      <c r="B754" s="2">
        <v>625915971</v>
      </c>
      <c r="C754" s="2" t="s">
        <v>869</v>
      </c>
      <c r="D754" s="4">
        <v>17312.25</v>
      </c>
      <c r="E754" s="1" t="s">
        <v>12</v>
      </c>
      <c r="F754" s="1" t="s">
        <v>404</v>
      </c>
      <c r="G754" s="1" t="s">
        <v>1964</v>
      </c>
      <c r="H754" s="1" t="s">
        <v>2514</v>
      </c>
      <c r="I754" s="1">
        <v>1096077.7059328</v>
      </c>
      <c r="J754" s="1" t="s">
        <v>1886</v>
      </c>
    </row>
    <row r="755" spans="1:10" x14ac:dyDescent="0.25">
      <c r="A755" s="1" t="s">
        <v>2515</v>
      </c>
      <c r="B755" s="2">
        <v>33666856</v>
      </c>
      <c r="C755" s="2" t="s">
        <v>189</v>
      </c>
      <c r="D755" s="4">
        <v>22425.75</v>
      </c>
      <c r="E755" s="1" t="s">
        <v>12</v>
      </c>
      <c r="F755" s="1" t="s">
        <v>172</v>
      </c>
      <c r="G755" s="1" t="s">
        <v>1964</v>
      </c>
      <c r="H755" s="1" t="s">
        <v>2516</v>
      </c>
      <c r="I755" s="1">
        <v>96444.209088000003</v>
      </c>
      <c r="J755" s="1" t="s">
        <v>2517</v>
      </c>
    </row>
    <row r="756" spans="1:10" x14ac:dyDescent="0.25">
      <c r="A756" s="1" t="s">
        <v>2518</v>
      </c>
      <c r="B756" s="2">
        <v>702117442</v>
      </c>
      <c r="C756" s="2" t="s">
        <v>72</v>
      </c>
      <c r="D756" s="4">
        <v>34844.25</v>
      </c>
      <c r="E756" s="1" t="s">
        <v>12</v>
      </c>
      <c r="F756" s="1" t="s">
        <v>110</v>
      </c>
      <c r="G756" s="1" t="s">
        <v>1964</v>
      </c>
      <c r="H756" s="1" t="s">
        <v>2519</v>
      </c>
      <c r="I756" s="1">
        <v>1326814.4339429999</v>
      </c>
      <c r="J756" s="1" t="s">
        <v>2520</v>
      </c>
    </row>
    <row r="757" spans="1:10" x14ac:dyDescent="0.25">
      <c r="A757" s="1" t="s">
        <v>2521</v>
      </c>
      <c r="B757" s="2">
        <v>309510957</v>
      </c>
      <c r="C757" s="2" t="s">
        <v>11</v>
      </c>
      <c r="D757" s="4">
        <v>36305.25</v>
      </c>
      <c r="E757" s="1" t="s">
        <v>12</v>
      </c>
      <c r="F757" s="1" t="s">
        <v>852</v>
      </c>
      <c r="G757" s="1" t="s">
        <v>1964</v>
      </c>
      <c r="H757" s="1" t="s">
        <v>2522</v>
      </c>
      <c r="I757" s="1">
        <v>55824.020640000002</v>
      </c>
      <c r="J757" s="1" t="s">
        <v>2523</v>
      </c>
    </row>
    <row r="758" spans="1:10" x14ac:dyDescent="0.25">
      <c r="A758" s="1" t="s">
        <v>2524</v>
      </c>
      <c r="B758" s="2">
        <v>72373489</v>
      </c>
      <c r="C758" s="2" t="s">
        <v>77</v>
      </c>
      <c r="D758" s="4">
        <v>23521.5</v>
      </c>
      <c r="E758" s="1" t="s">
        <v>12</v>
      </c>
      <c r="F758" s="1" t="s">
        <v>385</v>
      </c>
      <c r="G758" s="1" t="s">
        <v>1964</v>
      </c>
      <c r="H758" s="1" t="s">
        <v>2525</v>
      </c>
      <c r="I758" s="1">
        <v>31433.379514880002</v>
      </c>
      <c r="J758" s="1" t="s">
        <v>2526</v>
      </c>
    </row>
    <row r="759" spans="1:10" x14ac:dyDescent="0.25">
      <c r="A759" s="1" t="s">
        <v>2527</v>
      </c>
      <c r="B759" s="2">
        <v>111973946</v>
      </c>
      <c r="C759" s="2" t="s">
        <v>124</v>
      </c>
      <c r="D759" s="4">
        <v>14025</v>
      </c>
      <c r="E759" s="1" t="s">
        <v>12</v>
      </c>
      <c r="F759" s="1" t="s">
        <v>1000</v>
      </c>
      <c r="G759" s="1" t="s">
        <v>1964</v>
      </c>
      <c r="H759" s="1" t="s">
        <v>2528</v>
      </c>
      <c r="I759" s="1">
        <v>23433.661152000001</v>
      </c>
      <c r="J759" s="1" t="s">
        <v>2529</v>
      </c>
    </row>
    <row r="760" spans="1:10" x14ac:dyDescent="0.25">
      <c r="A760" s="1" t="s">
        <v>2530</v>
      </c>
      <c r="B760" s="2">
        <v>683244157</v>
      </c>
      <c r="C760" s="2" t="s">
        <v>606</v>
      </c>
      <c r="D760" s="4">
        <v>23886.75</v>
      </c>
      <c r="E760" s="1" t="s">
        <v>12</v>
      </c>
      <c r="F760" s="1" t="s">
        <v>327</v>
      </c>
      <c r="G760" s="1" t="s">
        <v>1964</v>
      </c>
      <c r="H760" s="1" t="s">
        <v>2531</v>
      </c>
      <c r="I760" s="1">
        <v>154240.88592959999</v>
      </c>
      <c r="J760" s="1" t="s">
        <v>2532</v>
      </c>
    </row>
    <row r="761" spans="1:10" x14ac:dyDescent="0.25">
      <c r="A761" s="1" t="s">
        <v>2533</v>
      </c>
      <c r="B761" s="2">
        <v>329567273</v>
      </c>
      <c r="C761" s="2" t="s">
        <v>77</v>
      </c>
      <c r="D761" s="4">
        <v>23521.5</v>
      </c>
      <c r="E761" s="1" t="s">
        <v>12</v>
      </c>
      <c r="F761" s="1" t="s">
        <v>989</v>
      </c>
      <c r="G761" s="1" t="s">
        <v>1964</v>
      </c>
      <c r="H761" s="1"/>
      <c r="I761" s="1"/>
      <c r="J761" s="1" t="s">
        <v>2534</v>
      </c>
    </row>
    <row r="762" spans="1:10" x14ac:dyDescent="0.25">
      <c r="A762" s="1" t="s">
        <v>2535</v>
      </c>
      <c r="B762" s="2">
        <v>928229617</v>
      </c>
      <c r="C762" s="2" t="s">
        <v>43</v>
      </c>
      <c r="D762" s="4">
        <v>36670.5</v>
      </c>
      <c r="E762" s="1" t="s">
        <v>12</v>
      </c>
      <c r="F762" s="1" t="s">
        <v>294</v>
      </c>
      <c r="G762" s="1" t="s">
        <v>1964</v>
      </c>
      <c r="H762" s="1" t="s">
        <v>2536</v>
      </c>
      <c r="I762" s="1">
        <v>18255.51509334</v>
      </c>
      <c r="J762" s="1" t="s">
        <v>2537</v>
      </c>
    </row>
    <row r="763" spans="1:10" x14ac:dyDescent="0.25">
      <c r="A763" s="1" t="s">
        <v>2538</v>
      </c>
      <c r="B763" s="2">
        <v>765711387</v>
      </c>
      <c r="C763" s="2" t="s">
        <v>479</v>
      </c>
      <c r="D763" s="4">
        <v>33383.25</v>
      </c>
      <c r="E763" s="1" t="s">
        <v>12</v>
      </c>
      <c r="F763" s="1" t="s">
        <v>58</v>
      </c>
      <c r="G763" s="1" t="s">
        <v>1964</v>
      </c>
      <c r="H763" s="1" t="s">
        <v>2539</v>
      </c>
      <c r="I763" s="1">
        <v>536905.71</v>
      </c>
      <c r="J763" s="1" t="s">
        <v>2540</v>
      </c>
    </row>
    <row r="764" spans="1:10" x14ac:dyDescent="0.25">
      <c r="A764" s="1" t="s">
        <v>2541</v>
      </c>
      <c r="B764" s="2">
        <v>22285799</v>
      </c>
      <c r="C764" s="2" t="s">
        <v>250</v>
      </c>
      <c r="D764" s="4">
        <v>18042.75</v>
      </c>
      <c r="E764" s="1" t="s">
        <v>12</v>
      </c>
      <c r="F764" s="1" t="s">
        <v>110</v>
      </c>
      <c r="G764" s="1" t="s">
        <v>1964</v>
      </c>
      <c r="H764" s="1" t="s">
        <v>2542</v>
      </c>
      <c r="I764" s="1">
        <v>624309.76826399995</v>
      </c>
      <c r="J764" s="1" t="s">
        <v>2543</v>
      </c>
    </row>
    <row r="765" spans="1:10" x14ac:dyDescent="0.25">
      <c r="A765" s="1" t="s">
        <v>2544</v>
      </c>
      <c r="B765" s="2">
        <v>566928383</v>
      </c>
      <c r="C765" s="2" t="s">
        <v>322</v>
      </c>
      <c r="D765" s="4">
        <v>26443.5</v>
      </c>
      <c r="E765" s="1" t="s">
        <v>12</v>
      </c>
      <c r="F765" s="1" t="s">
        <v>353</v>
      </c>
      <c r="G765" s="1" t="s">
        <v>1964</v>
      </c>
      <c r="H765" s="1" t="s">
        <v>2545</v>
      </c>
      <c r="I765" s="1">
        <v>161425.92994176</v>
      </c>
      <c r="J765" s="1" t="s">
        <v>2546</v>
      </c>
    </row>
    <row r="766" spans="1:10" x14ac:dyDescent="0.25">
      <c r="A766" s="1" t="s">
        <v>2547</v>
      </c>
      <c r="B766" s="2">
        <v>993143234</v>
      </c>
      <c r="C766" s="2" t="s">
        <v>389</v>
      </c>
      <c r="D766" s="4">
        <v>29365.5</v>
      </c>
      <c r="E766" s="1" t="s">
        <v>12</v>
      </c>
      <c r="F766" s="1" t="s">
        <v>314</v>
      </c>
      <c r="G766" s="1" t="s">
        <v>1964</v>
      </c>
      <c r="H766" s="1" t="s">
        <v>2548</v>
      </c>
      <c r="I766" s="1">
        <v>13914.94519008</v>
      </c>
      <c r="J766" s="1" t="s">
        <v>2549</v>
      </c>
    </row>
    <row r="767" spans="1:10" x14ac:dyDescent="0.25">
      <c r="A767" s="1" t="s">
        <v>2550</v>
      </c>
      <c r="B767" s="2">
        <v>947182432</v>
      </c>
      <c r="C767" s="2" t="s">
        <v>498</v>
      </c>
      <c r="D767" s="4">
        <v>37766.25</v>
      </c>
      <c r="E767" s="1" t="s">
        <v>12</v>
      </c>
      <c r="F767" s="1" t="s">
        <v>569</v>
      </c>
      <c r="G767" s="1" t="s">
        <v>1964</v>
      </c>
      <c r="H767" s="1" t="s">
        <v>2551</v>
      </c>
      <c r="I767" s="1">
        <v>67359.535776000004</v>
      </c>
      <c r="J767" s="1" t="s">
        <v>2552</v>
      </c>
    </row>
    <row r="768" spans="1:10" x14ac:dyDescent="0.25">
      <c r="A768" s="1" t="s">
        <v>2553</v>
      </c>
      <c r="B768" s="2">
        <v>419235443</v>
      </c>
      <c r="C768" s="2" t="s">
        <v>357</v>
      </c>
      <c r="D768" s="4">
        <v>35209.5</v>
      </c>
      <c r="E768" s="1" t="s">
        <v>12</v>
      </c>
      <c r="F768" s="1" t="s">
        <v>1220</v>
      </c>
      <c r="G768" s="1" t="s">
        <v>1964</v>
      </c>
      <c r="H768" s="1" t="s">
        <v>2554</v>
      </c>
      <c r="I768" s="1">
        <v>127074.4028631</v>
      </c>
      <c r="J768" s="1" t="s">
        <v>2555</v>
      </c>
    </row>
    <row r="769" spans="1:10" x14ac:dyDescent="0.25">
      <c r="A769" s="1" t="s">
        <v>2556</v>
      </c>
      <c r="B769" s="2">
        <v>345576680</v>
      </c>
      <c r="C769" s="2" t="s">
        <v>18</v>
      </c>
      <c r="D769" s="4">
        <v>33018</v>
      </c>
      <c r="E769" s="1" t="s">
        <v>12</v>
      </c>
      <c r="F769" s="1" t="s">
        <v>199</v>
      </c>
      <c r="G769" s="1" t="s">
        <v>1964</v>
      </c>
      <c r="H769" s="1" t="s">
        <v>2557</v>
      </c>
      <c r="I769" s="1">
        <v>93765.212006400005</v>
      </c>
      <c r="J769" s="1" t="s">
        <v>2558</v>
      </c>
    </row>
    <row r="770" spans="1:10" x14ac:dyDescent="0.25">
      <c r="A770" s="1" t="s">
        <v>2559</v>
      </c>
      <c r="B770" s="2">
        <v>231279389</v>
      </c>
      <c r="C770" s="2" t="s">
        <v>154</v>
      </c>
      <c r="D770" s="4">
        <v>29730.75</v>
      </c>
      <c r="E770" s="1" t="s">
        <v>12</v>
      </c>
      <c r="F770" s="1" t="s">
        <v>885</v>
      </c>
      <c r="G770" s="1" t="s">
        <v>1964</v>
      </c>
      <c r="H770" s="1" t="s">
        <v>2560</v>
      </c>
      <c r="I770" s="1">
        <v>64064.862754200003</v>
      </c>
      <c r="J770" s="1" t="s">
        <v>2561</v>
      </c>
    </row>
    <row r="771" spans="1:10" x14ac:dyDescent="0.25">
      <c r="A771" s="1" t="s">
        <v>2562</v>
      </c>
      <c r="B771" s="2">
        <v>682802685</v>
      </c>
      <c r="C771" s="2" t="s">
        <v>92</v>
      </c>
      <c r="D771" s="4">
        <v>29000.25</v>
      </c>
      <c r="E771" s="1" t="s">
        <v>12</v>
      </c>
      <c r="F771" s="1" t="s">
        <v>463</v>
      </c>
      <c r="G771" s="1" t="s">
        <v>1964</v>
      </c>
      <c r="H771" s="1" t="s">
        <v>2563</v>
      </c>
      <c r="I771" s="1">
        <v>6978.1411993499996</v>
      </c>
      <c r="J771" s="1" t="s">
        <v>2564</v>
      </c>
    </row>
    <row r="772" spans="1:10" x14ac:dyDescent="0.25">
      <c r="A772" s="1" t="s">
        <v>2565</v>
      </c>
      <c r="B772" s="2">
        <v>307334489</v>
      </c>
      <c r="C772" s="2" t="s">
        <v>255</v>
      </c>
      <c r="D772" s="4">
        <v>25347.75</v>
      </c>
      <c r="E772" s="1" t="s">
        <v>12</v>
      </c>
      <c r="F772" s="1" t="s">
        <v>989</v>
      </c>
      <c r="G772" s="1" t="s">
        <v>1964</v>
      </c>
      <c r="H772" s="1" t="s">
        <v>2566</v>
      </c>
      <c r="I772" s="1">
        <v>373656.16080000001</v>
      </c>
      <c r="J772" s="1" t="s">
        <v>2567</v>
      </c>
    </row>
    <row r="773" spans="1:10" x14ac:dyDescent="0.25">
      <c r="A773" s="1" t="s">
        <v>2568</v>
      </c>
      <c r="B773" s="2">
        <v>204385263</v>
      </c>
      <c r="C773" s="2" t="s">
        <v>92</v>
      </c>
      <c r="D773" s="4">
        <v>29000.25</v>
      </c>
      <c r="E773" s="1" t="s">
        <v>12</v>
      </c>
      <c r="F773" s="1" t="s">
        <v>305</v>
      </c>
      <c r="G773" s="1" t="s">
        <v>1964</v>
      </c>
      <c r="H773" s="1" t="s">
        <v>2569</v>
      </c>
      <c r="I773" s="1">
        <v>35877.822719999996</v>
      </c>
      <c r="J773" s="1" t="s">
        <v>2570</v>
      </c>
    </row>
    <row r="774" spans="1:10" x14ac:dyDescent="0.25">
      <c r="A774" s="1" t="s">
        <v>2571</v>
      </c>
      <c r="B774" s="2">
        <v>75043522</v>
      </c>
      <c r="C774" s="2" t="s">
        <v>167</v>
      </c>
      <c r="D774" s="4">
        <v>18773.25</v>
      </c>
      <c r="E774" s="1" t="s">
        <v>12</v>
      </c>
      <c r="F774" s="1" t="s">
        <v>251</v>
      </c>
      <c r="G774" s="1" t="s">
        <v>1964</v>
      </c>
      <c r="H774" s="1" t="s">
        <v>2572</v>
      </c>
      <c r="I774" s="1">
        <v>26913.388147199999</v>
      </c>
      <c r="J774" s="1" t="s">
        <v>2573</v>
      </c>
    </row>
    <row r="775" spans="1:10" x14ac:dyDescent="0.25">
      <c r="A775" s="1" t="s">
        <v>2574</v>
      </c>
      <c r="B775" s="2">
        <v>336282253</v>
      </c>
      <c r="C775" s="2" t="s">
        <v>498</v>
      </c>
      <c r="D775" s="4">
        <v>37766.25</v>
      </c>
      <c r="E775" s="1" t="s">
        <v>12</v>
      </c>
      <c r="F775" s="1" t="s">
        <v>870</v>
      </c>
      <c r="G775" s="1" t="s">
        <v>1964</v>
      </c>
      <c r="H775" s="1" t="s">
        <v>2575</v>
      </c>
      <c r="I775" s="1">
        <v>189398.8749312</v>
      </c>
      <c r="J775" s="1" t="s">
        <v>2576</v>
      </c>
    </row>
    <row r="776" spans="1:10" x14ac:dyDescent="0.25">
      <c r="A776" s="1" t="s">
        <v>2577</v>
      </c>
      <c r="B776" s="2">
        <v>312719421</v>
      </c>
      <c r="C776" s="2" t="s">
        <v>568</v>
      </c>
      <c r="D776" s="4">
        <v>25713</v>
      </c>
      <c r="E776" s="1" t="s">
        <v>12</v>
      </c>
      <c r="F776" s="1" t="s">
        <v>699</v>
      </c>
      <c r="G776" s="1" t="s">
        <v>1964</v>
      </c>
      <c r="H776" s="1" t="s">
        <v>2578</v>
      </c>
      <c r="I776" s="1">
        <v>62104.902796800001</v>
      </c>
      <c r="J776" s="1" t="s">
        <v>2579</v>
      </c>
    </row>
    <row r="777" spans="1:10" x14ac:dyDescent="0.25">
      <c r="A777" s="1" t="s">
        <v>2580</v>
      </c>
      <c r="B777" s="2">
        <v>795837717</v>
      </c>
      <c r="C777" s="2" t="s">
        <v>568</v>
      </c>
      <c r="D777" s="4">
        <v>25713</v>
      </c>
      <c r="E777" s="1" t="s">
        <v>12</v>
      </c>
      <c r="F777" s="1" t="s">
        <v>29</v>
      </c>
      <c r="G777" s="1" t="s">
        <v>1964</v>
      </c>
      <c r="H777" s="1" t="s">
        <v>2581</v>
      </c>
      <c r="I777" s="1">
        <v>65492.485355520002</v>
      </c>
      <c r="J777" s="1" t="s">
        <v>2582</v>
      </c>
    </row>
    <row r="778" spans="1:10" x14ac:dyDescent="0.25">
      <c r="A778" s="1" t="s">
        <v>2583</v>
      </c>
      <c r="B778" s="2">
        <v>484146094</v>
      </c>
      <c r="C778" s="2" t="s">
        <v>77</v>
      </c>
      <c r="D778" s="4">
        <v>23521.5</v>
      </c>
      <c r="E778" s="1" t="s">
        <v>12</v>
      </c>
      <c r="F778" s="1" t="s">
        <v>807</v>
      </c>
      <c r="G778" s="1" t="s">
        <v>1964</v>
      </c>
      <c r="H778" s="1" t="s">
        <v>2584</v>
      </c>
      <c r="I778" s="1">
        <v>34044.917759999997</v>
      </c>
      <c r="J778" s="1" t="s">
        <v>2585</v>
      </c>
    </row>
    <row r="779" spans="1:10" x14ac:dyDescent="0.25">
      <c r="A779" s="1" t="s">
        <v>2586</v>
      </c>
      <c r="B779" s="2">
        <v>767138580</v>
      </c>
      <c r="C779" s="2" t="s">
        <v>33</v>
      </c>
      <c r="D779" s="4">
        <v>13659.75</v>
      </c>
      <c r="E779" s="1" t="s">
        <v>12</v>
      </c>
      <c r="F779" s="1" t="s">
        <v>874</v>
      </c>
      <c r="G779" s="1" t="s">
        <v>1964</v>
      </c>
      <c r="H779" s="1" t="s">
        <v>2587</v>
      </c>
      <c r="I779" s="1">
        <v>94741.615001600003</v>
      </c>
      <c r="J779" s="1" t="s">
        <v>2588</v>
      </c>
    </row>
    <row r="780" spans="1:10" x14ac:dyDescent="0.25">
      <c r="A780" s="1" t="s">
        <v>2589</v>
      </c>
      <c r="B780" s="2">
        <v>63450113</v>
      </c>
      <c r="C780" s="2" t="s">
        <v>194</v>
      </c>
      <c r="D780" s="4">
        <v>30826.5</v>
      </c>
      <c r="E780" s="1" t="s">
        <v>12</v>
      </c>
      <c r="F780" s="1" t="s">
        <v>750</v>
      </c>
      <c r="G780" s="1" t="s">
        <v>1964</v>
      </c>
      <c r="H780" s="1" t="s">
        <v>2590</v>
      </c>
      <c r="I780" s="1">
        <v>61208.695548000003</v>
      </c>
      <c r="J780" s="1" t="s">
        <v>2591</v>
      </c>
    </row>
    <row r="781" spans="1:10" x14ac:dyDescent="0.25">
      <c r="A781" s="1" t="s">
        <v>2592</v>
      </c>
      <c r="B781" s="2">
        <v>434049617</v>
      </c>
      <c r="C781" s="2" t="s">
        <v>189</v>
      </c>
      <c r="D781" s="4">
        <v>22425.75</v>
      </c>
      <c r="E781" s="1" t="s">
        <v>12</v>
      </c>
      <c r="F781" s="1" t="s">
        <v>1308</v>
      </c>
      <c r="G781" s="1" t="s">
        <v>1964</v>
      </c>
      <c r="H781" s="1" t="s">
        <v>2593</v>
      </c>
      <c r="I781" s="1">
        <v>382273.65019088</v>
      </c>
      <c r="J781" s="1" t="s">
        <v>2594</v>
      </c>
    </row>
    <row r="782" spans="1:10" x14ac:dyDescent="0.25">
      <c r="A782" s="1" t="s">
        <v>2595</v>
      </c>
      <c r="B782" s="2">
        <v>551016266</v>
      </c>
      <c r="C782" s="2" t="s">
        <v>365</v>
      </c>
      <c r="D782" s="4">
        <v>37035.75</v>
      </c>
      <c r="E782" s="1" t="s">
        <v>12</v>
      </c>
      <c r="F782" s="1" t="s">
        <v>53</v>
      </c>
      <c r="G782" s="1" t="s">
        <v>1964</v>
      </c>
      <c r="H782" s="1" t="s">
        <v>2596</v>
      </c>
      <c r="I782" s="1">
        <v>115792.89613056</v>
      </c>
      <c r="J782" s="1" t="s">
        <v>2597</v>
      </c>
    </row>
    <row r="783" spans="1:10" x14ac:dyDescent="0.25">
      <c r="A783" s="1" t="s">
        <v>2598</v>
      </c>
      <c r="B783" s="2">
        <v>163998692</v>
      </c>
      <c r="C783" s="2" t="s">
        <v>869</v>
      </c>
      <c r="D783" s="4">
        <v>17312.25</v>
      </c>
      <c r="E783" s="1" t="s">
        <v>12</v>
      </c>
      <c r="F783" s="1" t="s">
        <v>814</v>
      </c>
      <c r="G783" s="1" t="s">
        <v>1964</v>
      </c>
      <c r="H783" s="1" t="s">
        <v>2599</v>
      </c>
      <c r="I783" s="1">
        <v>20368.6912859</v>
      </c>
      <c r="J783" s="1" t="s">
        <v>2600</v>
      </c>
    </row>
    <row r="784" spans="1:10" x14ac:dyDescent="0.25">
      <c r="A784" s="1" t="s">
        <v>2601</v>
      </c>
      <c r="B784" s="2">
        <v>136816964</v>
      </c>
      <c r="C784" s="2" t="s">
        <v>203</v>
      </c>
      <c r="D784" s="4">
        <v>27539.25</v>
      </c>
      <c r="E784" s="1" t="s">
        <v>12</v>
      </c>
      <c r="F784" s="1" t="s">
        <v>2602</v>
      </c>
      <c r="G784" s="1" t="s">
        <v>1964</v>
      </c>
      <c r="H784" s="1" t="s">
        <v>2603</v>
      </c>
      <c r="I784" s="1">
        <v>303148.37783999997</v>
      </c>
      <c r="J784" s="1" t="s">
        <v>2604</v>
      </c>
    </row>
    <row r="785" spans="1:10" x14ac:dyDescent="0.25">
      <c r="A785" s="1" t="s">
        <v>2605</v>
      </c>
      <c r="B785" s="2">
        <v>711840914</v>
      </c>
      <c r="C785" s="2" t="s">
        <v>479</v>
      </c>
      <c r="D785" s="4">
        <v>33383.25</v>
      </c>
      <c r="E785" s="1" t="s">
        <v>12</v>
      </c>
      <c r="F785" s="1" t="s">
        <v>314</v>
      </c>
      <c r="G785" s="1" t="s">
        <v>1964</v>
      </c>
      <c r="H785" s="1" t="s">
        <v>2606</v>
      </c>
      <c r="I785" s="1">
        <v>100191.784896</v>
      </c>
      <c r="J785" s="1" t="s">
        <v>2607</v>
      </c>
    </row>
    <row r="786" spans="1:10" x14ac:dyDescent="0.25">
      <c r="A786" s="1" t="s">
        <v>2608</v>
      </c>
      <c r="B786" s="2">
        <v>609763632</v>
      </c>
      <c r="C786" s="2" t="s">
        <v>67</v>
      </c>
      <c r="D786" s="4">
        <v>23156.25</v>
      </c>
      <c r="E786" s="1" t="s">
        <v>12</v>
      </c>
      <c r="F786" s="1" t="s">
        <v>767</v>
      </c>
      <c r="G786" s="1" t="s">
        <v>1964</v>
      </c>
      <c r="H786" s="1" t="s">
        <v>2609</v>
      </c>
      <c r="I786" s="1">
        <v>199688.06015999999</v>
      </c>
      <c r="J786" s="1" t="s">
        <v>2610</v>
      </c>
    </row>
    <row r="787" spans="1:10" x14ac:dyDescent="0.25">
      <c r="A787" s="1" t="s">
        <v>2611</v>
      </c>
      <c r="B787" s="2">
        <v>703426561</v>
      </c>
      <c r="C787" s="2" t="s">
        <v>298</v>
      </c>
      <c r="D787" s="4">
        <v>38131.5</v>
      </c>
      <c r="E787" s="1" t="s">
        <v>12</v>
      </c>
      <c r="F787" s="1" t="s">
        <v>893</v>
      </c>
      <c r="G787" s="1" t="s">
        <v>1964</v>
      </c>
      <c r="H787" s="1" t="s">
        <v>2612</v>
      </c>
      <c r="I787" s="1">
        <v>234582.30080207999</v>
      </c>
      <c r="J787" s="1" t="s">
        <v>2613</v>
      </c>
    </row>
    <row r="788" spans="1:10" x14ac:dyDescent="0.25">
      <c r="A788" s="1" t="s">
        <v>2614</v>
      </c>
      <c r="B788" s="2">
        <v>514798396</v>
      </c>
      <c r="C788" s="2" t="s">
        <v>573</v>
      </c>
      <c r="D788" s="4">
        <v>26808.75</v>
      </c>
      <c r="E788" s="1" t="s">
        <v>12</v>
      </c>
      <c r="F788" s="1" t="s">
        <v>499</v>
      </c>
      <c r="G788" s="1" t="s">
        <v>1964</v>
      </c>
      <c r="H788" s="1" t="s">
        <v>2615</v>
      </c>
      <c r="I788" s="1">
        <v>783688.37178239995</v>
      </c>
      <c r="J788" s="1" t="s">
        <v>2616</v>
      </c>
    </row>
    <row r="789" spans="1:10" x14ac:dyDescent="0.25">
      <c r="A789" s="1" t="s">
        <v>2617</v>
      </c>
      <c r="B789" s="2">
        <v>542215836</v>
      </c>
      <c r="C789" s="2" t="s">
        <v>124</v>
      </c>
      <c r="D789" s="4">
        <v>14025</v>
      </c>
      <c r="E789" s="1" t="s">
        <v>12</v>
      </c>
      <c r="F789" s="1" t="s">
        <v>1336</v>
      </c>
      <c r="G789" s="1" t="s">
        <v>1964</v>
      </c>
      <c r="H789" s="1" t="s">
        <v>2618</v>
      </c>
      <c r="I789" s="1">
        <v>81560.594707199998</v>
      </c>
      <c r="J789" s="1" t="s">
        <v>2619</v>
      </c>
    </row>
    <row r="790" spans="1:10" x14ac:dyDescent="0.25">
      <c r="A790" s="1" t="s">
        <v>2620</v>
      </c>
      <c r="B790" s="2">
        <v>313918958</v>
      </c>
      <c r="C790" s="2" t="s">
        <v>11</v>
      </c>
      <c r="D790" s="4">
        <v>36305.25</v>
      </c>
      <c r="E790" s="1" t="s">
        <v>12</v>
      </c>
      <c r="F790" s="1" t="s">
        <v>1610</v>
      </c>
      <c r="G790" s="1" t="s">
        <v>1964</v>
      </c>
      <c r="H790" s="1" t="s">
        <v>2621</v>
      </c>
      <c r="I790" s="1">
        <v>53879.383314120001</v>
      </c>
      <c r="J790" s="1" t="s">
        <v>2622</v>
      </c>
    </row>
    <row r="791" spans="1:10" x14ac:dyDescent="0.25">
      <c r="A791" s="1" t="s">
        <v>2623</v>
      </c>
      <c r="B791" s="2">
        <v>333256287</v>
      </c>
      <c r="C791" s="2" t="s">
        <v>452</v>
      </c>
      <c r="D791" s="4">
        <v>26078.25</v>
      </c>
      <c r="E791" s="1" t="s">
        <v>12</v>
      </c>
      <c r="F791" s="1" t="s">
        <v>106</v>
      </c>
      <c r="G791" s="1" t="s">
        <v>1964</v>
      </c>
      <c r="H791" s="1" t="s">
        <v>2624</v>
      </c>
      <c r="I791" s="1">
        <v>290972.29036500002</v>
      </c>
      <c r="J791" s="1" t="s">
        <v>2625</v>
      </c>
    </row>
    <row r="792" spans="1:10" x14ac:dyDescent="0.25">
      <c r="A792" s="1" t="s">
        <v>2626</v>
      </c>
      <c r="B792" s="2">
        <v>837917753</v>
      </c>
      <c r="C792" s="2" t="s">
        <v>62</v>
      </c>
      <c r="D792" s="4">
        <v>22791</v>
      </c>
      <c r="E792" s="1" t="s">
        <v>12</v>
      </c>
      <c r="F792" s="1" t="s">
        <v>147</v>
      </c>
      <c r="G792" s="1" t="s">
        <v>1964</v>
      </c>
      <c r="H792" s="1" t="s">
        <v>2627</v>
      </c>
      <c r="I792" s="1">
        <v>51954.037943039999</v>
      </c>
      <c r="J792" s="1" t="s">
        <v>2628</v>
      </c>
    </row>
    <row r="793" spans="1:10" x14ac:dyDescent="0.25">
      <c r="A793" s="1" t="s">
        <v>2629</v>
      </c>
      <c r="B793" s="2">
        <v>653396680</v>
      </c>
      <c r="C793" s="2" t="s">
        <v>322</v>
      </c>
      <c r="D793" s="4">
        <v>26443.5</v>
      </c>
      <c r="E793" s="1" t="s">
        <v>12</v>
      </c>
      <c r="F793" s="1" t="s">
        <v>767</v>
      </c>
      <c r="G793" s="1" t="s">
        <v>1964</v>
      </c>
      <c r="H793" s="1" t="s">
        <v>2630</v>
      </c>
      <c r="I793" s="1">
        <v>60174.598161599999</v>
      </c>
      <c r="J793" s="1" t="s">
        <v>2631</v>
      </c>
    </row>
    <row r="794" spans="1:10" x14ac:dyDescent="0.25">
      <c r="A794" s="1" t="s">
        <v>2632</v>
      </c>
      <c r="B794" s="2">
        <v>481741910</v>
      </c>
      <c r="C794" s="2" t="s">
        <v>162</v>
      </c>
      <c r="D794" s="4">
        <v>15851.25</v>
      </c>
      <c r="E794" s="1" t="s">
        <v>12</v>
      </c>
      <c r="F794" s="1" t="s">
        <v>1076</v>
      </c>
      <c r="G794" s="1" t="s">
        <v>1964</v>
      </c>
      <c r="H794" s="1" t="s">
        <v>2633</v>
      </c>
      <c r="I794" s="1">
        <v>306509.38011848001</v>
      </c>
      <c r="J794" s="1" t="s">
        <v>2634</v>
      </c>
    </row>
    <row r="795" spans="1:10" x14ac:dyDescent="0.25">
      <c r="A795" s="1" t="s">
        <v>2635</v>
      </c>
      <c r="B795" s="2">
        <v>475767486</v>
      </c>
      <c r="C795" s="2" t="s">
        <v>479</v>
      </c>
      <c r="D795" s="4">
        <v>33383.25</v>
      </c>
      <c r="E795" s="1" t="s">
        <v>12</v>
      </c>
      <c r="F795" s="1" t="s">
        <v>767</v>
      </c>
      <c r="G795" s="1" t="s">
        <v>1964</v>
      </c>
      <c r="H795" s="1" t="s">
        <v>2636</v>
      </c>
      <c r="I795" s="1">
        <v>885755.94370559999</v>
      </c>
      <c r="J795" s="1" t="s">
        <v>2637</v>
      </c>
    </row>
    <row r="796" spans="1:10" x14ac:dyDescent="0.25">
      <c r="A796" s="1" t="s">
        <v>2638</v>
      </c>
      <c r="B796" s="2">
        <v>739195463</v>
      </c>
      <c r="C796" s="2" t="s">
        <v>573</v>
      </c>
      <c r="D796" s="4">
        <v>26808.75</v>
      </c>
      <c r="E796" s="1" t="s">
        <v>12</v>
      </c>
      <c r="F796" s="1" t="s">
        <v>587</v>
      </c>
      <c r="G796" s="1" t="s">
        <v>1964</v>
      </c>
      <c r="H796" s="1" t="s">
        <v>2639</v>
      </c>
      <c r="I796" s="1">
        <v>438288.84653400001</v>
      </c>
      <c r="J796" s="1" t="s">
        <v>2640</v>
      </c>
    </row>
    <row r="797" spans="1:10" x14ac:dyDescent="0.25">
      <c r="A797" s="1" t="s">
        <v>2641</v>
      </c>
      <c r="B797" s="2">
        <v>359280637</v>
      </c>
      <c r="C797" s="2" t="s">
        <v>498</v>
      </c>
      <c r="D797" s="4">
        <v>37766.25</v>
      </c>
      <c r="E797" s="1" t="s">
        <v>12</v>
      </c>
      <c r="F797" s="1" t="s">
        <v>274</v>
      </c>
      <c r="G797" s="1" t="s">
        <v>1964</v>
      </c>
      <c r="H797" s="1" t="s">
        <v>2642</v>
      </c>
      <c r="I797" s="1">
        <v>951687.34989479999</v>
      </c>
      <c r="J797" s="1" t="s">
        <v>2643</v>
      </c>
    </row>
    <row r="798" spans="1:10" x14ac:dyDescent="0.25">
      <c r="A798" s="1" t="s">
        <v>2644</v>
      </c>
      <c r="B798" s="2">
        <v>1668456</v>
      </c>
      <c r="C798" s="2" t="s">
        <v>357</v>
      </c>
      <c r="D798" s="4">
        <v>35209.5</v>
      </c>
      <c r="E798" s="1" t="s">
        <v>12</v>
      </c>
      <c r="F798" s="1" t="s">
        <v>591</v>
      </c>
      <c r="G798" s="1" t="s">
        <v>1964</v>
      </c>
      <c r="H798" s="1" t="s">
        <v>2645</v>
      </c>
      <c r="I798" s="1">
        <v>133711.12062</v>
      </c>
      <c r="J798" s="1" t="s">
        <v>2646</v>
      </c>
    </row>
    <row r="799" spans="1:10" x14ac:dyDescent="0.25">
      <c r="A799" s="1" t="s">
        <v>2647</v>
      </c>
      <c r="B799" s="2">
        <v>761624255</v>
      </c>
      <c r="C799" s="2" t="s">
        <v>194</v>
      </c>
      <c r="D799" s="4">
        <v>30826.5</v>
      </c>
      <c r="E799" s="1" t="s">
        <v>12</v>
      </c>
      <c r="F799" s="1" t="s">
        <v>527</v>
      </c>
      <c r="G799" s="1" t="s">
        <v>1964</v>
      </c>
      <c r="H799" s="1" t="s">
        <v>2648</v>
      </c>
      <c r="I799" s="1">
        <v>188455.57479727999</v>
      </c>
      <c r="J799" s="1" t="s">
        <v>1959</v>
      </c>
    </row>
    <row r="800" spans="1:10" x14ac:dyDescent="0.25">
      <c r="A800" s="1" t="s">
        <v>2649</v>
      </c>
      <c r="B800" s="2">
        <v>261781838</v>
      </c>
      <c r="C800" s="2" t="s">
        <v>255</v>
      </c>
      <c r="D800" s="4">
        <v>25347.75</v>
      </c>
      <c r="E800" s="1" t="s">
        <v>12</v>
      </c>
      <c r="F800" s="1" t="s">
        <v>336</v>
      </c>
      <c r="G800" s="1" t="s">
        <v>1964</v>
      </c>
      <c r="H800" s="1" t="s">
        <v>2650</v>
      </c>
      <c r="I800" s="1">
        <v>24284.013160679999</v>
      </c>
      <c r="J800" s="1" t="s">
        <v>2651</v>
      </c>
    </row>
    <row r="801" spans="1:10" x14ac:dyDescent="0.25">
      <c r="A801" s="1" t="s">
        <v>2652</v>
      </c>
      <c r="B801" s="2">
        <v>924626830</v>
      </c>
      <c r="C801" s="2" t="s">
        <v>82</v>
      </c>
      <c r="D801" s="4">
        <v>16947</v>
      </c>
      <c r="E801" s="1" t="s">
        <v>12</v>
      </c>
      <c r="F801" s="1" t="s">
        <v>130</v>
      </c>
      <c r="G801" s="1" t="s">
        <v>1964</v>
      </c>
      <c r="H801" s="1" t="s">
        <v>2653</v>
      </c>
      <c r="I801" s="1">
        <v>124259.2801632</v>
      </c>
      <c r="J801" s="1" t="s">
        <v>2654</v>
      </c>
    </row>
    <row r="802" spans="1:10" x14ac:dyDescent="0.25">
      <c r="A802" s="1" t="s">
        <v>2655</v>
      </c>
      <c r="B802" s="2">
        <v>255843040</v>
      </c>
      <c r="C802" s="2" t="s">
        <v>57</v>
      </c>
      <c r="D802" s="4">
        <v>34113.75</v>
      </c>
      <c r="E802" s="1" t="s">
        <v>12</v>
      </c>
      <c r="F802" s="1" t="s">
        <v>591</v>
      </c>
      <c r="G802" s="1" t="s">
        <v>1964</v>
      </c>
      <c r="H802" s="1" t="s">
        <v>2656</v>
      </c>
      <c r="I802" s="1">
        <v>145851.80520959999</v>
      </c>
      <c r="J802" s="1" t="s">
        <v>2657</v>
      </c>
    </row>
    <row r="803" spans="1:10" x14ac:dyDescent="0.25">
      <c r="A803" s="1" t="s">
        <v>2658</v>
      </c>
      <c r="B803" s="2">
        <v>601011399</v>
      </c>
      <c r="C803" s="2" t="s">
        <v>568</v>
      </c>
      <c r="D803" s="4">
        <v>25713</v>
      </c>
      <c r="E803" s="1" t="s">
        <v>12</v>
      </c>
      <c r="F803" s="1" t="s">
        <v>404</v>
      </c>
      <c r="G803" s="1" t="s">
        <v>1964</v>
      </c>
      <c r="H803" s="1" t="s">
        <v>2659</v>
      </c>
      <c r="I803" s="1">
        <v>132558.958464</v>
      </c>
      <c r="J803" s="1" t="s">
        <v>2660</v>
      </c>
    </row>
    <row r="804" spans="1:10" x14ac:dyDescent="0.25">
      <c r="A804" s="1" t="s">
        <v>2661</v>
      </c>
      <c r="B804" s="2">
        <v>535286617</v>
      </c>
      <c r="C804" s="2" t="s">
        <v>273</v>
      </c>
      <c r="D804" s="4">
        <v>20964.75</v>
      </c>
      <c r="E804" s="1" t="s">
        <v>12</v>
      </c>
      <c r="F804" s="1" t="s">
        <v>569</v>
      </c>
      <c r="G804" s="1" t="s">
        <v>1964</v>
      </c>
      <c r="H804" s="1" t="s">
        <v>2662</v>
      </c>
      <c r="I804" s="1">
        <v>136354.70085336</v>
      </c>
      <c r="J804" s="1" t="s">
        <v>2663</v>
      </c>
    </row>
    <row r="805" spans="1:10" x14ac:dyDescent="0.25">
      <c r="A805" s="1" t="s">
        <v>2664</v>
      </c>
      <c r="B805" s="2">
        <v>626802694</v>
      </c>
      <c r="C805" s="2" t="s">
        <v>518</v>
      </c>
      <c r="D805" s="4">
        <v>35574.75</v>
      </c>
      <c r="E805" s="1" t="s">
        <v>12</v>
      </c>
      <c r="F805" s="1" t="s">
        <v>1004</v>
      </c>
      <c r="G805" s="1" t="s">
        <v>1964</v>
      </c>
      <c r="H805" s="1" t="s">
        <v>2665</v>
      </c>
      <c r="I805" s="1">
        <v>70386.544091160002</v>
      </c>
      <c r="J805" s="1" t="s">
        <v>2666</v>
      </c>
    </row>
    <row r="806" spans="1:10" x14ac:dyDescent="0.25">
      <c r="A806" s="1" t="s">
        <v>2667</v>
      </c>
      <c r="B806" s="2">
        <v>936697768</v>
      </c>
      <c r="C806" s="2" t="s">
        <v>389</v>
      </c>
      <c r="D806" s="4">
        <v>29365.5</v>
      </c>
      <c r="E806" s="1" t="s">
        <v>12</v>
      </c>
      <c r="F806" s="1" t="s">
        <v>951</v>
      </c>
      <c r="G806" s="1" t="s">
        <v>1964</v>
      </c>
      <c r="H806" s="1" t="s">
        <v>2668</v>
      </c>
      <c r="I806" s="1">
        <v>1724118.361424</v>
      </c>
      <c r="J806" s="1" t="s">
        <v>2669</v>
      </c>
    </row>
    <row r="807" spans="1:10" x14ac:dyDescent="0.25">
      <c r="A807" s="1" t="s">
        <v>2670</v>
      </c>
      <c r="B807" s="2">
        <v>586624757</v>
      </c>
      <c r="C807" s="2" t="s">
        <v>114</v>
      </c>
      <c r="D807" s="4">
        <v>20599.5</v>
      </c>
      <c r="E807" s="1" t="s">
        <v>12</v>
      </c>
      <c r="F807" s="1" t="s">
        <v>381</v>
      </c>
      <c r="G807" s="1" t="s">
        <v>1964</v>
      </c>
      <c r="H807" s="1" t="s">
        <v>2671</v>
      </c>
      <c r="I807" s="1">
        <v>109893.30748704</v>
      </c>
      <c r="J807" s="1" t="s">
        <v>2672</v>
      </c>
    </row>
    <row r="808" spans="1:10" x14ac:dyDescent="0.25">
      <c r="A808" s="1" t="s">
        <v>2673</v>
      </c>
      <c r="B808" s="2">
        <v>45087532</v>
      </c>
      <c r="C808" s="2" t="s">
        <v>194</v>
      </c>
      <c r="D808" s="4">
        <v>30826.5</v>
      </c>
      <c r="E808" s="1" t="s">
        <v>12</v>
      </c>
      <c r="F808" s="1" t="s">
        <v>1076</v>
      </c>
      <c r="G808" s="1" t="s">
        <v>1964</v>
      </c>
      <c r="H808" s="1" t="s">
        <v>2674</v>
      </c>
      <c r="I808" s="1">
        <v>58413.658275000002</v>
      </c>
      <c r="J808" s="1" t="s">
        <v>2675</v>
      </c>
    </row>
    <row r="809" spans="1:10" x14ac:dyDescent="0.25">
      <c r="A809" s="1" t="s">
        <v>2676</v>
      </c>
      <c r="B809" s="2">
        <v>756575263</v>
      </c>
      <c r="C809" s="2" t="s">
        <v>203</v>
      </c>
      <c r="D809" s="4">
        <v>27539.25</v>
      </c>
      <c r="E809" s="1" t="s">
        <v>12</v>
      </c>
      <c r="F809" s="1" t="s">
        <v>286</v>
      </c>
      <c r="G809" s="1" t="s">
        <v>1964</v>
      </c>
      <c r="H809" s="1" t="s">
        <v>2677</v>
      </c>
      <c r="I809" s="1">
        <v>593637.31107071997</v>
      </c>
      <c r="J809" s="1" t="s">
        <v>2678</v>
      </c>
    </row>
    <row r="810" spans="1:10" x14ac:dyDescent="0.25">
      <c r="A810" s="1" t="s">
        <v>2679</v>
      </c>
      <c r="B810" s="2">
        <v>968346736</v>
      </c>
      <c r="C810" s="2" t="s">
        <v>143</v>
      </c>
      <c r="D810" s="4">
        <v>34479</v>
      </c>
      <c r="E810" s="1" t="s">
        <v>12</v>
      </c>
      <c r="F810" s="1" t="s">
        <v>404</v>
      </c>
      <c r="G810" s="1" t="s">
        <v>1964</v>
      </c>
      <c r="H810" s="1" t="s">
        <v>2680</v>
      </c>
      <c r="I810" s="1">
        <v>270462.97830720001</v>
      </c>
      <c r="J810" s="1" t="s">
        <v>2681</v>
      </c>
    </row>
    <row r="811" spans="1:10" x14ac:dyDescent="0.25">
      <c r="A811" s="1" t="s">
        <v>2682</v>
      </c>
      <c r="B811" s="2">
        <v>506590361</v>
      </c>
      <c r="C811" s="2" t="s">
        <v>513</v>
      </c>
      <c r="D811" s="4">
        <v>32287.5</v>
      </c>
      <c r="E811" s="1" t="s">
        <v>12</v>
      </c>
      <c r="F811" s="1" t="s">
        <v>993</v>
      </c>
      <c r="G811" s="1" t="s">
        <v>1964</v>
      </c>
      <c r="H811" s="1" t="s">
        <v>2683</v>
      </c>
      <c r="I811" s="1">
        <v>725329.36491749994</v>
      </c>
      <c r="J811" s="1" t="s">
        <v>2684</v>
      </c>
    </row>
    <row r="812" spans="1:10" x14ac:dyDescent="0.25">
      <c r="A812" s="1" t="s">
        <v>2685</v>
      </c>
      <c r="B812" s="2">
        <v>844008963</v>
      </c>
      <c r="C812" s="2" t="s">
        <v>298</v>
      </c>
      <c r="D812" s="4">
        <v>38131.5</v>
      </c>
      <c r="E812" s="1" t="s">
        <v>12</v>
      </c>
      <c r="F812" s="1" t="s">
        <v>1927</v>
      </c>
      <c r="G812" s="1" t="s">
        <v>1964</v>
      </c>
      <c r="H812" s="1" t="s">
        <v>2686</v>
      </c>
      <c r="I812" s="1">
        <v>411133.64668991999</v>
      </c>
      <c r="J812" s="1" t="s">
        <v>2687</v>
      </c>
    </row>
    <row r="813" spans="1:10" x14ac:dyDescent="0.25">
      <c r="A813" s="1" t="s">
        <v>2688</v>
      </c>
      <c r="B813" s="2">
        <v>61180880</v>
      </c>
      <c r="C813" s="2" t="s">
        <v>298</v>
      </c>
      <c r="D813" s="4">
        <v>38131.5</v>
      </c>
      <c r="E813" s="1" t="s">
        <v>12</v>
      </c>
      <c r="F813" s="1" t="s">
        <v>269</v>
      </c>
      <c r="G813" s="1" t="s">
        <v>1964</v>
      </c>
      <c r="H813" s="1" t="s">
        <v>2689</v>
      </c>
      <c r="I813" s="1">
        <v>203526.03128783999</v>
      </c>
      <c r="J813" s="1" t="s">
        <v>2690</v>
      </c>
    </row>
    <row r="814" spans="1:10" x14ac:dyDescent="0.25">
      <c r="A814" s="1" t="s">
        <v>2691</v>
      </c>
      <c r="B814" s="2">
        <v>331172887</v>
      </c>
      <c r="C814" s="2" t="s">
        <v>470</v>
      </c>
      <c r="D814" s="4">
        <v>14755.5</v>
      </c>
      <c r="E814" s="1" t="s">
        <v>12</v>
      </c>
      <c r="F814" s="1" t="s">
        <v>955</v>
      </c>
      <c r="G814" s="1" t="s">
        <v>1964</v>
      </c>
      <c r="H814" s="1" t="s">
        <v>2692</v>
      </c>
      <c r="I814" s="1">
        <v>217056.97874699999</v>
      </c>
      <c r="J814" s="1" t="s">
        <v>2693</v>
      </c>
    </row>
    <row r="815" spans="1:10" x14ac:dyDescent="0.25">
      <c r="A815" s="1" t="s">
        <v>2694</v>
      </c>
      <c r="B815" s="2">
        <v>85031129</v>
      </c>
      <c r="C815" s="2" t="s">
        <v>245</v>
      </c>
      <c r="D815" s="4">
        <v>19503.75</v>
      </c>
      <c r="E815" s="1" t="s">
        <v>12</v>
      </c>
      <c r="F815" s="1" t="s">
        <v>29</v>
      </c>
      <c r="G815" s="1" t="s">
        <v>1964</v>
      </c>
      <c r="H815" s="1" t="s">
        <v>2695</v>
      </c>
      <c r="I815" s="1">
        <v>180326.383328</v>
      </c>
      <c r="J815" s="1" t="s">
        <v>2696</v>
      </c>
    </row>
    <row r="816" spans="1:10" x14ac:dyDescent="0.25">
      <c r="A816" s="1" t="s">
        <v>2697</v>
      </c>
      <c r="B816" s="2">
        <v>510476419</v>
      </c>
      <c r="C816" s="2" t="s">
        <v>380</v>
      </c>
      <c r="D816" s="4">
        <v>14390.25</v>
      </c>
      <c r="E816" s="1" t="s">
        <v>12</v>
      </c>
      <c r="F816" s="1" t="s">
        <v>893</v>
      </c>
      <c r="G816" s="1" t="s">
        <v>1964</v>
      </c>
      <c r="H816" s="1" t="s">
        <v>2698</v>
      </c>
      <c r="I816" s="1">
        <v>181088.21203200001</v>
      </c>
      <c r="J816" s="1" t="s">
        <v>2699</v>
      </c>
    </row>
    <row r="817" spans="1:10" x14ac:dyDescent="0.25">
      <c r="A817" s="1" t="s">
        <v>2700</v>
      </c>
      <c r="B817" s="2">
        <v>824314669</v>
      </c>
      <c r="C817" s="2" t="s">
        <v>862</v>
      </c>
      <c r="D817" s="4">
        <v>24617.25</v>
      </c>
      <c r="E817" s="1" t="s">
        <v>12</v>
      </c>
      <c r="F817" s="1" t="s">
        <v>438</v>
      </c>
      <c r="G817" s="1" t="s">
        <v>1964</v>
      </c>
      <c r="H817" s="1" t="s">
        <v>2701</v>
      </c>
      <c r="I817" s="1">
        <v>363970.60343199997</v>
      </c>
      <c r="J817" s="1" t="s">
        <v>2702</v>
      </c>
    </row>
    <row r="818" spans="1:10" x14ac:dyDescent="0.25">
      <c r="A818" s="1" t="s">
        <v>2703</v>
      </c>
      <c r="B818" s="2">
        <v>768022253</v>
      </c>
      <c r="C818" s="2" t="s">
        <v>298</v>
      </c>
      <c r="D818" s="4">
        <v>38131.5</v>
      </c>
      <c r="E818" s="1" t="s">
        <v>12</v>
      </c>
      <c r="F818" s="1" t="s">
        <v>721</v>
      </c>
      <c r="G818" s="1" t="s">
        <v>1964</v>
      </c>
      <c r="H818" s="1" t="s">
        <v>2704</v>
      </c>
      <c r="I818" s="1">
        <v>668783.21889599995</v>
      </c>
      <c r="J818" s="1" t="s">
        <v>2705</v>
      </c>
    </row>
    <row r="819" spans="1:10" x14ac:dyDescent="0.25">
      <c r="A819" s="1" t="s">
        <v>2706</v>
      </c>
      <c r="B819" s="2">
        <v>874847372</v>
      </c>
      <c r="C819" s="2" t="s">
        <v>18</v>
      </c>
      <c r="D819" s="4">
        <v>33018</v>
      </c>
      <c r="E819" s="1" t="s">
        <v>12</v>
      </c>
      <c r="F819" s="1" t="s">
        <v>139</v>
      </c>
      <c r="G819" s="1" t="s">
        <v>1964</v>
      </c>
      <c r="H819" s="1" t="s">
        <v>2707</v>
      </c>
      <c r="I819" s="1">
        <v>359536.12710444001</v>
      </c>
      <c r="J819" s="1" t="s">
        <v>2708</v>
      </c>
    </row>
    <row r="820" spans="1:10" x14ac:dyDescent="0.25">
      <c r="A820" s="1" t="s">
        <v>2709</v>
      </c>
      <c r="B820" s="2">
        <v>479252612</v>
      </c>
      <c r="C820" s="2" t="s">
        <v>194</v>
      </c>
      <c r="D820" s="4">
        <v>30826.5</v>
      </c>
      <c r="E820" s="1" t="s">
        <v>12</v>
      </c>
      <c r="F820" s="1" t="s">
        <v>246</v>
      </c>
      <c r="G820" s="1" t="s">
        <v>1964</v>
      </c>
      <c r="H820" s="1" t="s">
        <v>2710</v>
      </c>
      <c r="I820" s="1">
        <v>141350.11767345</v>
      </c>
      <c r="J820" s="1" t="s">
        <v>2711</v>
      </c>
    </row>
    <row r="821" spans="1:10" x14ac:dyDescent="0.25">
      <c r="A821" s="1" t="s">
        <v>2712</v>
      </c>
      <c r="B821" s="2">
        <v>859095392</v>
      </c>
      <c r="C821" s="2" t="s">
        <v>62</v>
      </c>
      <c r="D821" s="4">
        <v>22791</v>
      </c>
      <c r="E821" s="1" t="s">
        <v>12</v>
      </c>
      <c r="F821" s="1" t="s">
        <v>774</v>
      </c>
      <c r="G821" s="1" t="s">
        <v>1964</v>
      </c>
      <c r="H821" s="1" t="s">
        <v>2713</v>
      </c>
      <c r="I821" s="1">
        <v>124934.33642507999</v>
      </c>
      <c r="J821" s="1" t="s">
        <v>2714</v>
      </c>
    </row>
    <row r="822" spans="1:10" x14ac:dyDescent="0.25">
      <c r="A822" s="1" t="s">
        <v>2715</v>
      </c>
      <c r="B822" s="2">
        <v>355991638</v>
      </c>
      <c r="C822" s="2" t="s">
        <v>245</v>
      </c>
      <c r="D822" s="4">
        <v>19503.75</v>
      </c>
      <c r="E822" s="1" t="s">
        <v>12</v>
      </c>
      <c r="F822" s="1" t="s">
        <v>58</v>
      </c>
      <c r="G822" s="1" t="s">
        <v>1964</v>
      </c>
      <c r="H822" s="1" t="s">
        <v>2716</v>
      </c>
      <c r="I822" s="1">
        <v>90023.076360000006</v>
      </c>
      <c r="J822" s="1" t="s">
        <v>2717</v>
      </c>
    </row>
    <row r="823" spans="1:10" x14ac:dyDescent="0.25">
      <c r="A823" s="1" t="s">
        <v>2718</v>
      </c>
      <c r="B823" s="2">
        <v>566590562</v>
      </c>
      <c r="C823" s="2" t="s">
        <v>518</v>
      </c>
      <c r="D823" s="4">
        <v>35574.75</v>
      </c>
      <c r="E823" s="1" t="s">
        <v>12</v>
      </c>
      <c r="F823" s="1" t="s">
        <v>1702</v>
      </c>
      <c r="G823" s="1" t="s">
        <v>1964</v>
      </c>
      <c r="H823" s="1" t="s">
        <v>2719</v>
      </c>
      <c r="I823" s="1">
        <v>22362.599952</v>
      </c>
      <c r="J823" s="1" t="s">
        <v>2720</v>
      </c>
    </row>
    <row r="824" spans="1:10" x14ac:dyDescent="0.25">
      <c r="A824" s="1" t="s">
        <v>2721</v>
      </c>
      <c r="B824" s="2">
        <v>59844378</v>
      </c>
      <c r="C824" s="2" t="s">
        <v>1201</v>
      </c>
      <c r="D824" s="4">
        <v>30461.25</v>
      </c>
      <c r="E824" s="1" t="s">
        <v>12</v>
      </c>
      <c r="F824" s="1" t="s">
        <v>1840</v>
      </c>
      <c r="G824" s="1" t="s">
        <v>1964</v>
      </c>
      <c r="H824" s="1" t="s">
        <v>2722</v>
      </c>
      <c r="I824" s="1">
        <v>605843.38770347997</v>
      </c>
      <c r="J824" s="1" t="s">
        <v>2723</v>
      </c>
    </row>
    <row r="825" spans="1:10" x14ac:dyDescent="0.25">
      <c r="A825" s="1" t="s">
        <v>2724</v>
      </c>
      <c r="B825" s="2">
        <v>417867882</v>
      </c>
      <c r="C825" s="2" t="s">
        <v>18</v>
      </c>
      <c r="D825" s="4">
        <v>33018</v>
      </c>
      <c r="E825" s="1" t="s">
        <v>12</v>
      </c>
      <c r="F825" s="1" t="s">
        <v>1304</v>
      </c>
      <c r="G825" s="1" t="s">
        <v>1964</v>
      </c>
      <c r="H825" s="1" t="s">
        <v>2725</v>
      </c>
      <c r="I825" s="1">
        <v>303742.37821619998</v>
      </c>
      <c r="J825" s="1" t="s">
        <v>2726</v>
      </c>
    </row>
    <row r="826" spans="1:10" x14ac:dyDescent="0.25">
      <c r="A826" s="1" t="s">
        <v>2727</v>
      </c>
      <c r="B826" s="2">
        <v>665812247</v>
      </c>
      <c r="C826" s="2" t="s">
        <v>389</v>
      </c>
      <c r="D826" s="4">
        <v>29365.5</v>
      </c>
      <c r="E826" s="1" t="s">
        <v>12</v>
      </c>
      <c r="F826" s="1" t="s">
        <v>1469</v>
      </c>
      <c r="G826" s="1" t="s">
        <v>1964</v>
      </c>
      <c r="H826" s="1" t="s">
        <v>2728</v>
      </c>
      <c r="I826" s="1">
        <v>117057.0744252</v>
      </c>
      <c r="J826" s="1" t="s">
        <v>2729</v>
      </c>
    </row>
    <row r="827" spans="1:10" x14ac:dyDescent="0.25">
      <c r="A827" s="1" t="s">
        <v>2730</v>
      </c>
      <c r="B827" s="2">
        <v>131637976</v>
      </c>
      <c r="C827" s="2" t="s">
        <v>72</v>
      </c>
      <c r="D827" s="4">
        <v>34844.25</v>
      </c>
      <c r="E827" s="1" t="s">
        <v>12</v>
      </c>
      <c r="F827" s="1" t="s">
        <v>246</v>
      </c>
      <c r="G827" s="1" t="s">
        <v>1964</v>
      </c>
      <c r="H827" s="1" t="s">
        <v>2731</v>
      </c>
      <c r="I827" s="1">
        <v>112199.00563872</v>
      </c>
      <c r="J827" s="1" t="s">
        <v>2732</v>
      </c>
    </row>
    <row r="828" spans="1:10" x14ac:dyDescent="0.25">
      <c r="A828" s="1" t="s">
        <v>2733</v>
      </c>
      <c r="B828" s="2">
        <v>716638231</v>
      </c>
      <c r="C828" s="2" t="s">
        <v>212</v>
      </c>
      <c r="D828" s="4">
        <v>24252</v>
      </c>
      <c r="E828" s="1" t="s">
        <v>12</v>
      </c>
      <c r="F828" s="1" t="s">
        <v>163</v>
      </c>
      <c r="G828" s="1" t="s">
        <v>1964</v>
      </c>
      <c r="H828" s="1" t="s">
        <v>2734</v>
      </c>
      <c r="I828" s="1">
        <v>282214.51694127999</v>
      </c>
      <c r="J828" s="1" t="s">
        <v>2735</v>
      </c>
    </row>
    <row r="829" spans="1:10" x14ac:dyDescent="0.25">
      <c r="A829" s="1" t="s">
        <v>2736</v>
      </c>
      <c r="B829" s="2">
        <v>600924230</v>
      </c>
      <c r="C829" s="2" t="s">
        <v>513</v>
      </c>
      <c r="D829" s="4">
        <v>32287.5</v>
      </c>
      <c r="E829" s="1" t="s">
        <v>12</v>
      </c>
      <c r="F829" s="1" t="s">
        <v>176</v>
      </c>
      <c r="G829" s="1" t="s">
        <v>1964</v>
      </c>
      <c r="H829" s="1" t="s">
        <v>2737</v>
      </c>
      <c r="I829" s="1">
        <v>179262.46899024001</v>
      </c>
      <c r="J829" s="1" t="s">
        <v>2738</v>
      </c>
    </row>
    <row r="830" spans="1:10" x14ac:dyDescent="0.25">
      <c r="A830" s="1" t="s">
        <v>2739</v>
      </c>
      <c r="B830" s="2">
        <v>877103671</v>
      </c>
      <c r="C830" s="2" t="s">
        <v>57</v>
      </c>
      <c r="D830" s="4">
        <v>34113.75</v>
      </c>
      <c r="E830" s="1" t="s">
        <v>12</v>
      </c>
      <c r="F830" s="1" t="s">
        <v>491</v>
      </c>
      <c r="G830" s="1" t="s">
        <v>1964</v>
      </c>
      <c r="H830" s="1" t="s">
        <v>2740</v>
      </c>
      <c r="I830" s="1">
        <v>36406.831581999999</v>
      </c>
      <c r="J830" s="1" t="s">
        <v>2741</v>
      </c>
    </row>
    <row r="831" spans="1:10" x14ac:dyDescent="0.25">
      <c r="A831" s="1" t="s">
        <v>2742</v>
      </c>
      <c r="B831" s="2">
        <v>131306401</v>
      </c>
      <c r="C831" s="2" t="s">
        <v>309</v>
      </c>
      <c r="D831" s="4">
        <v>27904.5</v>
      </c>
      <c r="E831" s="1" t="s">
        <v>12</v>
      </c>
      <c r="F831" s="1" t="s">
        <v>422</v>
      </c>
      <c r="G831" s="1" t="s">
        <v>1964</v>
      </c>
      <c r="H831" s="1" t="s">
        <v>2743</v>
      </c>
      <c r="I831" s="1">
        <v>618955.47351935995</v>
      </c>
      <c r="J831" s="1" t="s">
        <v>2744</v>
      </c>
    </row>
    <row r="832" spans="1:10" x14ac:dyDescent="0.25">
      <c r="A832" s="1" t="s">
        <v>2745</v>
      </c>
      <c r="B832" s="2">
        <v>740328280</v>
      </c>
      <c r="C832" s="2" t="s">
        <v>470</v>
      </c>
      <c r="D832" s="4">
        <v>14755.5</v>
      </c>
      <c r="E832" s="1" t="s">
        <v>12</v>
      </c>
      <c r="F832" s="1" t="s">
        <v>1536</v>
      </c>
      <c r="G832" s="1" t="s">
        <v>1964</v>
      </c>
      <c r="H832" s="1" t="s">
        <v>2746</v>
      </c>
      <c r="I832" s="1">
        <v>30440.523375360001</v>
      </c>
      <c r="J832" s="1" t="s">
        <v>2747</v>
      </c>
    </row>
    <row r="833" spans="1:10" x14ac:dyDescent="0.25">
      <c r="A833" s="1" t="s">
        <v>2748</v>
      </c>
      <c r="B833" s="2">
        <v>506706025</v>
      </c>
      <c r="C833" s="2" t="s">
        <v>221</v>
      </c>
      <c r="D833" s="4">
        <v>33748.5</v>
      </c>
      <c r="E833" s="1" t="s">
        <v>12</v>
      </c>
      <c r="F833" s="1" t="s">
        <v>1695</v>
      </c>
      <c r="G833" s="1" t="s">
        <v>1964</v>
      </c>
      <c r="H833" s="1" t="s">
        <v>2749</v>
      </c>
      <c r="I833" s="1">
        <v>424949.11481568002</v>
      </c>
      <c r="J833" s="1" t="s">
        <v>2750</v>
      </c>
    </row>
    <row r="834" spans="1:10" x14ac:dyDescent="0.25">
      <c r="A834" s="1" t="s">
        <v>2751</v>
      </c>
      <c r="B834" s="2">
        <v>265864878</v>
      </c>
      <c r="C834" s="2" t="s">
        <v>365</v>
      </c>
      <c r="D834" s="4">
        <v>37035.75</v>
      </c>
      <c r="E834" s="1" t="s">
        <v>12</v>
      </c>
      <c r="F834" s="1" t="s">
        <v>1702</v>
      </c>
      <c r="G834" s="1" t="s">
        <v>1964</v>
      </c>
      <c r="H834" s="1" t="s">
        <v>2752</v>
      </c>
      <c r="I834" s="1">
        <v>388708.60105125001</v>
      </c>
      <c r="J834" s="1" t="s">
        <v>2753</v>
      </c>
    </row>
    <row r="835" spans="1:10" x14ac:dyDescent="0.25">
      <c r="A835" s="1" t="s">
        <v>2754</v>
      </c>
      <c r="B835" s="2">
        <v>735527609</v>
      </c>
      <c r="C835" s="2" t="s">
        <v>180</v>
      </c>
      <c r="D835" s="4">
        <v>35940</v>
      </c>
      <c r="E835" s="1" t="s">
        <v>12</v>
      </c>
      <c r="F835" s="1" t="s">
        <v>195</v>
      </c>
      <c r="G835" s="1" t="s">
        <v>1964</v>
      </c>
      <c r="H835" s="1" t="s">
        <v>2755</v>
      </c>
      <c r="I835" s="1">
        <v>1038705.7364424</v>
      </c>
      <c r="J835" s="1" t="s">
        <v>2756</v>
      </c>
    </row>
    <row r="836" spans="1:10" x14ac:dyDescent="0.25">
      <c r="A836" s="1" t="s">
        <v>2757</v>
      </c>
      <c r="B836" s="2">
        <v>319678340</v>
      </c>
      <c r="C836" s="2" t="s">
        <v>250</v>
      </c>
      <c r="D836" s="4">
        <v>18042.75</v>
      </c>
      <c r="E836" s="1" t="s">
        <v>12</v>
      </c>
      <c r="F836" s="1" t="s">
        <v>874</v>
      </c>
      <c r="G836" s="1" t="s">
        <v>1964</v>
      </c>
      <c r="H836" s="1" t="s">
        <v>2758</v>
      </c>
      <c r="I836" s="1">
        <v>123090.8123088</v>
      </c>
      <c r="J836" s="1" t="s">
        <v>2759</v>
      </c>
    </row>
    <row r="837" spans="1:10" x14ac:dyDescent="0.25">
      <c r="A837" s="1" t="s">
        <v>2760</v>
      </c>
      <c r="B837" s="2">
        <v>971704687</v>
      </c>
      <c r="C837" s="2" t="s">
        <v>556</v>
      </c>
      <c r="D837" s="4">
        <v>27174</v>
      </c>
      <c r="E837" s="1" t="s">
        <v>12</v>
      </c>
      <c r="F837" s="1" t="s">
        <v>286</v>
      </c>
      <c r="G837" s="1" t="s">
        <v>1964</v>
      </c>
      <c r="H837" s="1" t="s">
        <v>2761</v>
      </c>
      <c r="I837" s="1">
        <v>187942.85775359999</v>
      </c>
      <c r="J837" s="1" t="s">
        <v>2762</v>
      </c>
    </row>
    <row r="838" spans="1:10" x14ac:dyDescent="0.25">
      <c r="A838" s="1" t="s">
        <v>2763</v>
      </c>
      <c r="B838" s="2">
        <v>334726039</v>
      </c>
      <c r="C838" s="2" t="s">
        <v>143</v>
      </c>
      <c r="D838" s="4">
        <v>34479</v>
      </c>
      <c r="E838" s="1" t="s">
        <v>12</v>
      </c>
      <c r="F838" s="1" t="s">
        <v>818</v>
      </c>
      <c r="G838" s="1" t="s">
        <v>1964</v>
      </c>
      <c r="H838" s="1" t="s">
        <v>2764</v>
      </c>
      <c r="I838" s="1">
        <v>94169.160597599999</v>
      </c>
      <c r="J838" s="1" t="s">
        <v>2765</v>
      </c>
    </row>
    <row r="839" spans="1:10" x14ac:dyDescent="0.25">
      <c r="A839" s="1" t="s">
        <v>2766</v>
      </c>
      <c r="B839" s="2">
        <v>522730210</v>
      </c>
      <c r="C839" s="2" t="s">
        <v>556</v>
      </c>
      <c r="D839" s="4">
        <v>27174</v>
      </c>
      <c r="E839" s="1" t="s">
        <v>12</v>
      </c>
      <c r="F839" s="1" t="s">
        <v>731</v>
      </c>
      <c r="G839" s="1" t="s">
        <v>1964</v>
      </c>
      <c r="H839" s="1" t="s">
        <v>2767</v>
      </c>
      <c r="I839" s="1">
        <v>510194.03455019998</v>
      </c>
      <c r="J839" s="1" t="s">
        <v>2768</v>
      </c>
    </row>
    <row r="840" spans="1:10" x14ac:dyDescent="0.25">
      <c r="A840" s="1" t="s">
        <v>2769</v>
      </c>
      <c r="B840" s="2">
        <v>582771873</v>
      </c>
      <c r="C840" s="2" t="s">
        <v>154</v>
      </c>
      <c r="D840" s="4">
        <v>29730.75</v>
      </c>
      <c r="E840" s="1" t="s">
        <v>12</v>
      </c>
      <c r="F840" s="1" t="s">
        <v>19</v>
      </c>
      <c r="G840" s="1" t="s">
        <v>1964</v>
      </c>
      <c r="H840" s="1" t="s">
        <v>2770</v>
      </c>
      <c r="I840" s="1">
        <v>79312.898304000002</v>
      </c>
      <c r="J840" s="1" t="s">
        <v>2771</v>
      </c>
    </row>
    <row r="841" spans="1:10" x14ac:dyDescent="0.25">
      <c r="A841" s="1" t="s">
        <v>2772</v>
      </c>
      <c r="B841" s="2">
        <v>372447587</v>
      </c>
      <c r="C841" s="2" t="s">
        <v>309</v>
      </c>
      <c r="D841" s="4">
        <v>27904.5</v>
      </c>
      <c r="E841" s="1" t="s">
        <v>1094</v>
      </c>
      <c r="F841" s="1" t="s">
        <v>327</v>
      </c>
      <c r="G841" s="1" t="s">
        <v>2773</v>
      </c>
      <c r="H841" s="1" t="s">
        <v>2774</v>
      </c>
      <c r="I841" s="1">
        <v>279034.31836799998</v>
      </c>
      <c r="J841" s="1" t="s">
        <v>2775</v>
      </c>
    </row>
    <row r="842" spans="1:10" x14ac:dyDescent="0.25">
      <c r="A842" s="1" t="s">
        <v>2776</v>
      </c>
      <c r="B842" s="2">
        <v>26700503</v>
      </c>
      <c r="C842" s="2" t="s">
        <v>23</v>
      </c>
      <c r="D842" s="4">
        <v>15486</v>
      </c>
      <c r="E842" s="1" t="s">
        <v>1094</v>
      </c>
      <c r="F842" s="1" t="s">
        <v>893</v>
      </c>
      <c r="G842" s="1" t="s">
        <v>2773</v>
      </c>
      <c r="H842" s="1" t="s">
        <v>2777</v>
      </c>
      <c r="I842" s="1">
        <v>50252.39949312</v>
      </c>
      <c r="J842" s="1" t="s">
        <v>2778</v>
      </c>
    </row>
    <row r="843" spans="1:10" x14ac:dyDescent="0.25">
      <c r="A843" s="1" t="s">
        <v>2779</v>
      </c>
      <c r="B843" s="2">
        <v>788384508</v>
      </c>
      <c r="C843" s="2" t="s">
        <v>221</v>
      </c>
      <c r="D843" s="4">
        <v>33748.5</v>
      </c>
      <c r="E843" s="1" t="s">
        <v>1094</v>
      </c>
      <c r="F843" s="1" t="s">
        <v>24</v>
      </c>
      <c r="G843" s="1" t="s">
        <v>2773</v>
      </c>
      <c r="H843" s="1" t="s">
        <v>2780</v>
      </c>
      <c r="I843" s="1">
        <v>104556.74475168</v>
      </c>
      <c r="J843" s="1" t="s">
        <v>2781</v>
      </c>
    </row>
    <row r="844" spans="1:10" x14ac:dyDescent="0.25">
      <c r="A844" s="1" t="s">
        <v>2782</v>
      </c>
      <c r="B844" s="2">
        <v>302636014</v>
      </c>
      <c r="C844" s="2" t="s">
        <v>114</v>
      </c>
      <c r="D844" s="4">
        <v>20599.5</v>
      </c>
      <c r="E844" s="1" t="s">
        <v>1094</v>
      </c>
      <c r="F844" s="1" t="s">
        <v>264</v>
      </c>
      <c r="G844" s="1" t="s">
        <v>2773</v>
      </c>
      <c r="H844" s="1" t="s">
        <v>2783</v>
      </c>
      <c r="I844" s="1">
        <v>223391.32199999999</v>
      </c>
      <c r="J844" s="1" t="s">
        <v>2784</v>
      </c>
    </row>
    <row r="845" spans="1:10" x14ac:dyDescent="0.25">
      <c r="A845" s="1" t="s">
        <v>2785</v>
      </c>
      <c r="B845" s="2">
        <v>605123228</v>
      </c>
      <c r="C845" s="2" t="s">
        <v>67</v>
      </c>
      <c r="D845" s="4">
        <v>23156.25</v>
      </c>
      <c r="E845" s="1" t="s">
        <v>1094</v>
      </c>
      <c r="F845" s="1" t="s">
        <v>168</v>
      </c>
      <c r="G845" s="1" t="s">
        <v>2773</v>
      </c>
      <c r="H845" s="1" t="s">
        <v>2786</v>
      </c>
      <c r="I845" s="1">
        <v>28086.152371200002</v>
      </c>
      <c r="J845" s="1" t="s">
        <v>2787</v>
      </c>
    </row>
    <row r="846" spans="1:10" x14ac:dyDescent="0.25">
      <c r="A846" s="1" t="s">
        <v>2788</v>
      </c>
      <c r="B846" s="2">
        <v>25583562</v>
      </c>
      <c r="C846" s="2" t="s">
        <v>28</v>
      </c>
      <c r="D846" s="4">
        <v>32652.75</v>
      </c>
      <c r="E846" s="1" t="s">
        <v>1094</v>
      </c>
      <c r="F846" s="1" t="s">
        <v>1308</v>
      </c>
      <c r="G846" s="1" t="s">
        <v>2773</v>
      </c>
      <c r="H846" s="1" t="s">
        <v>2789</v>
      </c>
      <c r="I846" s="1">
        <v>11676.8608866</v>
      </c>
      <c r="J846" s="1" t="s">
        <v>2790</v>
      </c>
    </row>
    <row r="847" spans="1:10" x14ac:dyDescent="0.25">
      <c r="A847" s="1" t="s">
        <v>2791</v>
      </c>
      <c r="B847" s="2">
        <v>330939456</v>
      </c>
      <c r="C847" s="2" t="s">
        <v>380</v>
      </c>
      <c r="D847" s="4">
        <v>14390.25</v>
      </c>
      <c r="E847" s="1" t="s">
        <v>1094</v>
      </c>
      <c r="F847" s="1" t="s">
        <v>1746</v>
      </c>
      <c r="G847" s="1" t="s">
        <v>2773</v>
      </c>
      <c r="H847" s="1" t="s">
        <v>2792</v>
      </c>
      <c r="I847" s="1">
        <v>305644.7116632</v>
      </c>
      <c r="J847" s="1" t="s">
        <v>2793</v>
      </c>
    </row>
    <row r="848" spans="1:10" x14ac:dyDescent="0.25">
      <c r="A848" s="1" t="s">
        <v>2794</v>
      </c>
      <c r="B848" s="2">
        <v>885905521</v>
      </c>
      <c r="C848" s="2" t="s">
        <v>189</v>
      </c>
      <c r="D848" s="4">
        <v>22425.75</v>
      </c>
      <c r="E848" s="1" t="s">
        <v>1094</v>
      </c>
      <c r="F848" s="1" t="s">
        <v>682</v>
      </c>
      <c r="G848" s="1" t="s">
        <v>2773</v>
      </c>
      <c r="H848" s="1" t="s">
        <v>2795</v>
      </c>
      <c r="I848" s="1">
        <v>138770.376777</v>
      </c>
      <c r="J848" s="1" t="s">
        <v>2796</v>
      </c>
    </row>
    <row r="849" spans="1:10" x14ac:dyDescent="0.25">
      <c r="A849" s="1" t="s">
        <v>2797</v>
      </c>
      <c r="B849" s="2">
        <v>491768023</v>
      </c>
      <c r="C849" s="2" t="s">
        <v>43</v>
      </c>
      <c r="D849" s="4">
        <v>36670.5</v>
      </c>
      <c r="E849" s="1" t="s">
        <v>1094</v>
      </c>
      <c r="F849" s="1" t="s">
        <v>993</v>
      </c>
      <c r="G849" s="1" t="s">
        <v>2773</v>
      </c>
      <c r="H849" s="1" t="s">
        <v>2798</v>
      </c>
      <c r="I849" s="1">
        <v>569658.00705659995</v>
      </c>
      <c r="J849" s="1" t="s">
        <v>2799</v>
      </c>
    </row>
    <row r="850" spans="1:10" x14ac:dyDescent="0.25">
      <c r="A850" s="1" t="s">
        <v>2800</v>
      </c>
      <c r="B850" s="2">
        <v>137837802</v>
      </c>
      <c r="C850" s="2" t="s">
        <v>77</v>
      </c>
      <c r="D850" s="4">
        <v>23521.5</v>
      </c>
      <c r="E850" s="1" t="s">
        <v>1094</v>
      </c>
      <c r="F850" s="1" t="s">
        <v>1789</v>
      </c>
      <c r="G850" s="1" t="s">
        <v>2773</v>
      </c>
      <c r="H850" s="1" t="s">
        <v>2801</v>
      </c>
      <c r="I850" s="1">
        <v>55021.424942550002</v>
      </c>
      <c r="J850" s="1" t="s">
        <v>2802</v>
      </c>
    </row>
    <row r="851" spans="1:10" x14ac:dyDescent="0.25">
      <c r="A851" s="1" t="s">
        <v>2803</v>
      </c>
      <c r="B851" s="2">
        <v>753849343</v>
      </c>
      <c r="C851" s="2" t="s">
        <v>43</v>
      </c>
      <c r="D851" s="4">
        <v>36670.5</v>
      </c>
      <c r="E851" s="1" t="s">
        <v>1094</v>
      </c>
      <c r="F851" s="1" t="s">
        <v>1789</v>
      </c>
      <c r="G851" s="1" t="s">
        <v>2773</v>
      </c>
      <c r="H851" s="1" t="s">
        <v>2804</v>
      </c>
      <c r="I851" s="1">
        <v>108984.77716896</v>
      </c>
      <c r="J851" s="1" t="s">
        <v>2805</v>
      </c>
    </row>
    <row r="852" spans="1:10" x14ac:dyDescent="0.25">
      <c r="A852" s="1" t="s">
        <v>2806</v>
      </c>
      <c r="B852" s="2">
        <v>855984744</v>
      </c>
      <c r="C852" s="2" t="s">
        <v>124</v>
      </c>
      <c r="D852" s="4">
        <v>14025</v>
      </c>
      <c r="E852" s="1" t="s">
        <v>1094</v>
      </c>
      <c r="F852" s="1" t="s">
        <v>989</v>
      </c>
      <c r="G852" s="1" t="s">
        <v>2773</v>
      </c>
      <c r="H852" s="1" t="s">
        <v>2807</v>
      </c>
      <c r="I852" s="1">
        <v>349634.89007999998</v>
      </c>
      <c r="J852" s="1" t="s">
        <v>2808</v>
      </c>
    </row>
    <row r="853" spans="1:10" x14ac:dyDescent="0.25">
      <c r="A853" s="1" t="s">
        <v>2809</v>
      </c>
      <c r="B853" s="2">
        <v>684809927</v>
      </c>
      <c r="C853" s="2" t="s">
        <v>365</v>
      </c>
      <c r="D853" s="4">
        <v>37035.75</v>
      </c>
      <c r="E853" s="1" t="s">
        <v>1094</v>
      </c>
      <c r="F853" s="1" t="s">
        <v>2211</v>
      </c>
      <c r="G853" s="1" t="s">
        <v>2773</v>
      </c>
      <c r="H853" s="1" t="s">
        <v>2810</v>
      </c>
      <c r="I853" s="1">
        <v>113641.44343272</v>
      </c>
      <c r="J853" s="1" t="s">
        <v>2811</v>
      </c>
    </row>
    <row r="854" spans="1:10" x14ac:dyDescent="0.25">
      <c r="A854" s="1" t="s">
        <v>2812</v>
      </c>
      <c r="B854" s="2">
        <v>373928798</v>
      </c>
      <c r="C854" s="2" t="s">
        <v>212</v>
      </c>
      <c r="D854" s="4">
        <v>24252</v>
      </c>
      <c r="E854" s="1" t="s">
        <v>1094</v>
      </c>
      <c r="F854" s="1" t="s">
        <v>2176</v>
      </c>
      <c r="G854" s="1" t="s">
        <v>2773</v>
      </c>
      <c r="H854" s="1" t="s">
        <v>2813</v>
      </c>
      <c r="I854" s="1">
        <v>87837.352693199995</v>
      </c>
      <c r="J854" s="1" t="s">
        <v>2814</v>
      </c>
    </row>
    <row r="855" spans="1:10" x14ac:dyDescent="0.25">
      <c r="A855" s="1" t="s">
        <v>2815</v>
      </c>
      <c r="B855" s="2">
        <v>365392432</v>
      </c>
      <c r="C855" s="2" t="s">
        <v>606</v>
      </c>
      <c r="D855" s="4">
        <v>23886.75</v>
      </c>
      <c r="E855" s="1" t="s">
        <v>1094</v>
      </c>
      <c r="F855" s="1" t="s">
        <v>985</v>
      </c>
      <c r="G855" s="1" t="s">
        <v>2773</v>
      </c>
      <c r="H855" s="1" t="s">
        <v>2816</v>
      </c>
      <c r="I855" s="1">
        <v>66145.745838550007</v>
      </c>
      <c r="J855" s="1" t="s">
        <v>2817</v>
      </c>
    </row>
    <row r="856" spans="1:10" x14ac:dyDescent="0.25">
      <c r="A856" s="1" t="s">
        <v>2818</v>
      </c>
      <c r="B856" s="2">
        <v>58474603</v>
      </c>
      <c r="C856" s="2" t="s">
        <v>124</v>
      </c>
      <c r="D856" s="4">
        <v>14025</v>
      </c>
      <c r="E856" s="1" t="s">
        <v>1094</v>
      </c>
      <c r="F856" s="1" t="s">
        <v>1840</v>
      </c>
      <c r="G856" s="1" t="s">
        <v>2773</v>
      </c>
      <c r="H856" s="1" t="s">
        <v>2819</v>
      </c>
      <c r="I856" s="1">
        <v>41566.849551359999</v>
      </c>
      <c r="J856" s="1" t="s">
        <v>2820</v>
      </c>
    </row>
    <row r="857" spans="1:10" x14ac:dyDescent="0.25">
      <c r="A857" s="1" t="s">
        <v>2821</v>
      </c>
      <c r="B857" s="2">
        <v>496015471</v>
      </c>
      <c r="C857" s="2" t="s">
        <v>124</v>
      </c>
      <c r="D857" s="4">
        <v>14025</v>
      </c>
      <c r="E857" s="1" t="s">
        <v>1094</v>
      </c>
      <c r="F857" s="1" t="s">
        <v>2278</v>
      </c>
      <c r="G857" s="1" t="s">
        <v>2773</v>
      </c>
      <c r="H857" s="1" t="s">
        <v>2822</v>
      </c>
      <c r="I857" s="1">
        <v>719976.08336519997</v>
      </c>
      <c r="J857" s="1" t="s">
        <v>2823</v>
      </c>
    </row>
    <row r="858" spans="1:10" x14ac:dyDescent="0.25">
      <c r="A858" s="1" t="s">
        <v>2824</v>
      </c>
      <c r="B858" s="2">
        <v>102351529</v>
      </c>
      <c r="C858" s="2" t="s">
        <v>380</v>
      </c>
      <c r="D858" s="4">
        <v>14390.25</v>
      </c>
      <c r="E858" s="1" t="s">
        <v>1094</v>
      </c>
      <c r="F858" s="1" t="s">
        <v>1277</v>
      </c>
      <c r="G858" s="1" t="s">
        <v>2773</v>
      </c>
      <c r="H858" s="1" t="s">
        <v>2825</v>
      </c>
      <c r="I858" s="1">
        <v>44136.497916</v>
      </c>
      <c r="J858" s="1" t="s">
        <v>2826</v>
      </c>
    </row>
    <row r="859" spans="1:10" x14ac:dyDescent="0.25">
      <c r="A859" s="1" t="s">
        <v>2827</v>
      </c>
      <c r="B859" s="2">
        <v>501846306</v>
      </c>
      <c r="C859" s="2" t="s">
        <v>357</v>
      </c>
      <c r="D859" s="4">
        <v>35209.5</v>
      </c>
      <c r="E859" s="1" t="s">
        <v>1094</v>
      </c>
      <c r="F859" s="1" t="s">
        <v>1016</v>
      </c>
      <c r="G859" s="1" t="s">
        <v>2773</v>
      </c>
      <c r="H859" s="1" t="s">
        <v>2828</v>
      </c>
      <c r="I859" s="1">
        <v>14935.366483199999</v>
      </c>
      <c r="J859" s="1" t="s">
        <v>2829</v>
      </c>
    </row>
    <row r="860" spans="1:10" x14ac:dyDescent="0.25">
      <c r="A860" s="1" t="s">
        <v>2830</v>
      </c>
      <c r="B860" s="2">
        <v>710742690</v>
      </c>
      <c r="C860" s="2" t="s">
        <v>889</v>
      </c>
      <c r="D860" s="4">
        <v>30096</v>
      </c>
      <c r="E860" s="1" t="s">
        <v>1094</v>
      </c>
      <c r="F860" s="1" t="s">
        <v>430</v>
      </c>
      <c r="G860" s="1" t="s">
        <v>2773</v>
      </c>
      <c r="H860" s="1" t="s">
        <v>2831</v>
      </c>
      <c r="I860" s="1">
        <v>116883.177948</v>
      </c>
      <c r="J860" s="1" t="s">
        <v>2832</v>
      </c>
    </row>
    <row r="861" spans="1:10" x14ac:dyDescent="0.25">
      <c r="A861" s="1" t="s">
        <v>2833</v>
      </c>
      <c r="B861" s="2">
        <v>420775631</v>
      </c>
      <c r="C861" s="2" t="s">
        <v>434</v>
      </c>
      <c r="D861" s="4">
        <v>28269.75</v>
      </c>
      <c r="E861" s="1" t="s">
        <v>1094</v>
      </c>
      <c r="F861" s="1" t="s">
        <v>1047</v>
      </c>
      <c r="G861" s="1" t="s">
        <v>2773</v>
      </c>
      <c r="H861" s="1" t="s">
        <v>2834</v>
      </c>
      <c r="I861" s="1">
        <v>226244.11729920001</v>
      </c>
      <c r="J861" s="1" t="s">
        <v>2835</v>
      </c>
    </row>
    <row r="862" spans="1:10" x14ac:dyDescent="0.25">
      <c r="A862" s="1" t="s">
        <v>2836</v>
      </c>
      <c r="B862" s="2">
        <v>296971198</v>
      </c>
      <c r="C862" s="2" t="s">
        <v>38</v>
      </c>
      <c r="D862" s="4">
        <v>21330</v>
      </c>
      <c r="E862" s="1" t="s">
        <v>1094</v>
      </c>
      <c r="F862" s="1" t="s">
        <v>130</v>
      </c>
      <c r="G862" s="1" t="s">
        <v>2773</v>
      </c>
      <c r="H862" s="1" t="s">
        <v>2837</v>
      </c>
      <c r="I862" s="1">
        <v>424009.98039113998</v>
      </c>
      <c r="J862" s="1" t="s">
        <v>2838</v>
      </c>
    </row>
    <row r="863" spans="1:10" x14ac:dyDescent="0.25">
      <c r="A863" s="1" t="s">
        <v>2839</v>
      </c>
      <c r="B863" s="2">
        <v>462984968</v>
      </c>
      <c r="C863" s="2" t="s">
        <v>452</v>
      </c>
      <c r="D863" s="4">
        <v>26078.25</v>
      </c>
      <c r="E863" s="1" t="s">
        <v>1094</v>
      </c>
      <c r="F863" s="1" t="s">
        <v>1815</v>
      </c>
      <c r="G863" s="1" t="s">
        <v>2773</v>
      </c>
      <c r="H863" s="1" t="s">
        <v>2840</v>
      </c>
      <c r="I863" s="1">
        <v>115869.3888</v>
      </c>
      <c r="J863" s="1" t="s">
        <v>2841</v>
      </c>
    </row>
    <row r="864" spans="1:10" x14ac:dyDescent="0.25">
      <c r="A864" s="1" t="s">
        <v>2842</v>
      </c>
      <c r="B864" s="2">
        <v>675487854</v>
      </c>
      <c r="C864" s="2" t="s">
        <v>162</v>
      </c>
      <c r="D864" s="4">
        <v>15851.25</v>
      </c>
      <c r="E864" s="1" t="s">
        <v>1094</v>
      </c>
      <c r="F864" s="1" t="s">
        <v>985</v>
      </c>
      <c r="G864" s="1" t="s">
        <v>2773</v>
      </c>
      <c r="H864" s="1" t="s">
        <v>2843</v>
      </c>
      <c r="I864" s="1">
        <v>376317.64854684001</v>
      </c>
      <c r="J864" s="1" t="s">
        <v>2844</v>
      </c>
    </row>
    <row r="865" spans="1:10" x14ac:dyDescent="0.25">
      <c r="A865" s="1" t="s">
        <v>2845</v>
      </c>
      <c r="B865" s="2">
        <v>862925892</v>
      </c>
      <c r="C865" s="2" t="s">
        <v>212</v>
      </c>
      <c r="D865" s="4">
        <v>24252</v>
      </c>
      <c r="E865" s="1" t="s">
        <v>1094</v>
      </c>
      <c r="F865" s="1" t="s">
        <v>395</v>
      </c>
      <c r="G865" s="1" t="s">
        <v>2773</v>
      </c>
      <c r="H865" s="1" t="s">
        <v>2846</v>
      </c>
      <c r="I865" s="1">
        <v>83853.752411520007</v>
      </c>
      <c r="J865" s="1" t="s">
        <v>2847</v>
      </c>
    </row>
    <row r="866" spans="1:10" x14ac:dyDescent="0.25">
      <c r="A866" s="1" t="s">
        <v>2848</v>
      </c>
      <c r="B866" s="2">
        <v>288127588</v>
      </c>
      <c r="C866" s="2" t="s">
        <v>167</v>
      </c>
      <c r="D866" s="4">
        <v>18773.25</v>
      </c>
      <c r="E866" s="1" t="s">
        <v>1094</v>
      </c>
      <c r="F866" s="1" t="s">
        <v>385</v>
      </c>
      <c r="G866" s="1" t="s">
        <v>2773</v>
      </c>
      <c r="H866" s="1" t="s">
        <v>2849</v>
      </c>
      <c r="I866" s="1">
        <v>9006.0909840000004</v>
      </c>
      <c r="J866" s="1" t="s">
        <v>1657</v>
      </c>
    </row>
    <row r="867" spans="1:10" x14ac:dyDescent="0.25">
      <c r="A867" s="1" t="s">
        <v>2850</v>
      </c>
      <c r="B867" s="2">
        <v>122639053</v>
      </c>
      <c r="C867" s="2" t="s">
        <v>498</v>
      </c>
      <c r="D867" s="4">
        <v>37766.25</v>
      </c>
      <c r="E867" s="1" t="s">
        <v>1094</v>
      </c>
      <c r="F867" s="1" t="s">
        <v>426</v>
      </c>
      <c r="G867" s="1" t="s">
        <v>2773</v>
      </c>
      <c r="H867" s="1" t="s">
        <v>2851</v>
      </c>
      <c r="I867" s="1">
        <v>210003.28511999999</v>
      </c>
      <c r="J867" s="1" t="s">
        <v>2852</v>
      </c>
    </row>
    <row r="868" spans="1:10" x14ac:dyDescent="0.25">
      <c r="A868" s="1" t="s">
        <v>2853</v>
      </c>
      <c r="B868" s="2">
        <v>749620169</v>
      </c>
      <c r="C868" s="2" t="s">
        <v>556</v>
      </c>
      <c r="D868" s="4">
        <v>27174</v>
      </c>
      <c r="E868" s="1" t="s">
        <v>1094</v>
      </c>
      <c r="F868" s="1" t="s">
        <v>1927</v>
      </c>
      <c r="G868" s="1" t="s">
        <v>2773</v>
      </c>
      <c r="H868" s="1" t="s">
        <v>2854</v>
      </c>
      <c r="I868" s="1">
        <v>271014.53690220002</v>
      </c>
      <c r="J868" s="1" t="s">
        <v>2855</v>
      </c>
    </row>
    <row r="869" spans="1:10" x14ac:dyDescent="0.25">
      <c r="A869" s="1" t="s">
        <v>2856</v>
      </c>
      <c r="B869" s="2">
        <v>854144068</v>
      </c>
      <c r="C869" s="2" t="s">
        <v>119</v>
      </c>
      <c r="D869" s="4">
        <v>24982.5</v>
      </c>
      <c r="E869" s="1" t="s">
        <v>1094</v>
      </c>
      <c r="F869" s="1" t="s">
        <v>784</v>
      </c>
      <c r="G869" s="1" t="s">
        <v>2773</v>
      </c>
      <c r="H869" s="1" t="s">
        <v>2857</v>
      </c>
      <c r="I869" s="1">
        <v>770161.71929471998</v>
      </c>
      <c r="J869" s="1" t="s">
        <v>2858</v>
      </c>
    </row>
    <row r="870" spans="1:10" x14ac:dyDescent="0.25">
      <c r="A870" s="1" t="s">
        <v>2859</v>
      </c>
      <c r="B870" s="2">
        <v>380223109</v>
      </c>
      <c r="C870" s="2" t="s">
        <v>203</v>
      </c>
      <c r="D870" s="4">
        <v>27539.25</v>
      </c>
      <c r="E870" s="1" t="s">
        <v>1094</v>
      </c>
      <c r="F870" s="1" t="s">
        <v>135</v>
      </c>
      <c r="G870" s="1" t="s">
        <v>2773</v>
      </c>
      <c r="H870" s="1" t="s">
        <v>2860</v>
      </c>
      <c r="I870" s="1">
        <v>226021.16184479999</v>
      </c>
      <c r="J870" s="1" t="s">
        <v>2861</v>
      </c>
    </row>
    <row r="871" spans="1:10" x14ac:dyDescent="0.25">
      <c r="A871" s="1" t="s">
        <v>2862</v>
      </c>
      <c r="B871" s="2">
        <v>190990752</v>
      </c>
      <c r="C871" s="2" t="s">
        <v>470</v>
      </c>
      <c r="D871" s="4">
        <v>14755.5</v>
      </c>
      <c r="E871" s="1" t="s">
        <v>1094</v>
      </c>
      <c r="F871" s="1" t="s">
        <v>381</v>
      </c>
      <c r="G871" s="1" t="s">
        <v>2773</v>
      </c>
      <c r="H871" s="1" t="s">
        <v>2863</v>
      </c>
      <c r="I871" s="1">
        <v>156634.0772724</v>
      </c>
      <c r="J871" s="1" t="s">
        <v>2864</v>
      </c>
    </row>
    <row r="872" spans="1:10" x14ac:dyDescent="0.25">
      <c r="A872" s="1" t="s">
        <v>2865</v>
      </c>
      <c r="B872" s="2">
        <v>567668389</v>
      </c>
      <c r="C872" s="2" t="s">
        <v>479</v>
      </c>
      <c r="D872" s="4">
        <v>33383.25</v>
      </c>
      <c r="E872" s="1" t="s">
        <v>1094</v>
      </c>
      <c r="F872" s="1" t="s">
        <v>574</v>
      </c>
      <c r="G872" s="1" t="s">
        <v>2773</v>
      </c>
      <c r="H872" s="1" t="s">
        <v>2866</v>
      </c>
      <c r="I872" s="1">
        <v>50481.115176959996</v>
      </c>
      <c r="J872" s="1" t="s">
        <v>2867</v>
      </c>
    </row>
    <row r="873" spans="1:10" x14ac:dyDescent="0.25">
      <c r="A873" s="1" t="s">
        <v>2868</v>
      </c>
      <c r="B873" s="2">
        <v>232958073</v>
      </c>
      <c r="C873" s="2" t="s">
        <v>568</v>
      </c>
      <c r="D873" s="4">
        <v>25713</v>
      </c>
      <c r="E873" s="1" t="s">
        <v>1094</v>
      </c>
      <c r="F873" s="1" t="s">
        <v>139</v>
      </c>
      <c r="G873" s="1" t="s">
        <v>2773</v>
      </c>
      <c r="H873" s="1" t="s">
        <v>2869</v>
      </c>
      <c r="I873" s="1">
        <v>827309.34257400001</v>
      </c>
      <c r="J873" s="1" t="s">
        <v>2306</v>
      </c>
    </row>
    <row r="874" spans="1:10" x14ac:dyDescent="0.25">
      <c r="A874" s="1" t="s">
        <v>2870</v>
      </c>
      <c r="B874" s="2">
        <v>281763511</v>
      </c>
      <c r="C874" s="2" t="s">
        <v>162</v>
      </c>
      <c r="D874" s="4">
        <v>15851.25</v>
      </c>
      <c r="E874" s="1" t="s">
        <v>1094</v>
      </c>
      <c r="F874" s="1" t="s">
        <v>385</v>
      </c>
      <c r="G874" s="1" t="s">
        <v>2773</v>
      </c>
      <c r="H874" s="1" t="s">
        <v>2871</v>
      </c>
      <c r="I874" s="1">
        <v>44416.761121919997</v>
      </c>
      <c r="J874" s="1" t="s">
        <v>2872</v>
      </c>
    </row>
    <row r="875" spans="1:10" x14ac:dyDescent="0.25">
      <c r="A875" s="1" t="s">
        <v>2873</v>
      </c>
      <c r="B875" s="2">
        <v>913488559</v>
      </c>
      <c r="C875" s="2" t="s">
        <v>124</v>
      </c>
      <c r="D875" s="4">
        <v>14025</v>
      </c>
      <c r="E875" s="1" t="s">
        <v>1094</v>
      </c>
      <c r="F875" s="1" t="s">
        <v>115</v>
      </c>
      <c r="G875" s="1" t="s">
        <v>2773</v>
      </c>
      <c r="H875" s="1" t="s">
        <v>2874</v>
      </c>
      <c r="I875" s="1">
        <v>27436.312514000001</v>
      </c>
      <c r="J875" s="1" t="s">
        <v>2484</v>
      </c>
    </row>
    <row r="876" spans="1:10" x14ac:dyDescent="0.25">
      <c r="A876" s="1" t="s">
        <v>2875</v>
      </c>
      <c r="B876" s="2">
        <v>822220105</v>
      </c>
      <c r="C876" s="2" t="s">
        <v>862</v>
      </c>
      <c r="D876" s="4">
        <v>24617.25</v>
      </c>
      <c r="E876" s="1" t="s">
        <v>1094</v>
      </c>
      <c r="F876" s="1" t="s">
        <v>1054</v>
      </c>
      <c r="G876" s="1" t="s">
        <v>2773</v>
      </c>
      <c r="H876" s="1" t="s">
        <v>2876</v>
      </c>
      <c r="I876" s="1">
        <v>97762.199145599996</v>
      </c>
      <c r="J876" s="1" t="s">
        <v>2877</v>
      </c>
    </row>
    <row r="877" spans="1:10" x14ac:dyDescent="0.25">
      <c r="A877" s="1" t="s">
        <v>2878</v>
      </c>
      <c r="B877" s="2">
        <v>539938714</v>
      </c>
      <c r="C877" s="2" t="s">
        <v>268</v>
      </c>
      <c r="D877" s="4">
        <v>17677.5</v>
      </c>
      <c r="E877" s="1" t="s">
        <v>1094</v>
      </c>
      <c r="F877" s="1" t="s">
        <v>807</v>
      </c>
      <c r="G877" s="1" t="s">
        <v>2773</v>
      </c>
      <c r="H877" s="1" t="s">
        <v>2879</v>
      </c>
      <c r="I877" s="1">
        <v>120496.2897852</v>
      </c>
      <c r="J877" s="1" t="s">
        <v>2880</v>
      </c>
    </row>
    <row r="878" spans="1:10" x14ac:dyDescent="0.25">
      <c r="A878" s="1" t="s">
        <v>2881</v>
      </c>
      <c r="B878" s="2">
        <v>670368682</v>
      </c>
      <c r="C878" s="2" t="s">
        <v>335</v>
      </c>
      <c r="D878" s="4">
        <v>19869</v>
      </c>
      <c r="E878" s="1" t="s">
        <v>1094</v>
      </c>
      <c r="F878" s="1" t="s">
        <v>1308</v>
      </c>
      <c r="G878" s="1" t="s">
        <v>2773</v>
      </c>
      <c r="H878" s="1" t="s">
        <v>2882</v>
      </c>
      <c r="I878" s="1">
        <v>46477.953467400002</v>
      </c>
      <c r="J878" s="1" t="s">
        <v>2883</v>
      </c>
    </row>
    <row r="879" spans="1:10" x14ac:dyDescent="0.25">
      <c r="A879" s="1" t="s">
        <v>2884</v>
      </c>
      <c r="B879" s="2">
        <v>503978562</v>
      </c>
      <c r="C879" s="2" t="s">
        <v>226</v>
      </c>
      <c r="D879" s="4">
        <v>31557</v>
      </c>
      <c r="E879" s="1" t="s">
        <v>1094</v>
      </c>
      <c r="F879" s="1" t="s">
        <v>909</v>
      </c>
      <c r="G879" s="1" t="s">
        <v>2773</v>
      </c>
      <c r="H879" s="1" t="s">
        <v>2885</v>
      </c>
      <c r="I879" s="1">
        <v>772573.68390527996</v>
      </c>
      <c r="J879" s="1" t="s">
        <v>2886</v>
      </c>
    </row>
    <row r="880" spans="1:10" x14ac:dyDescent="0.25">
      <c r="A880" s="1" t="s">
        <v>2887</v>
      </c>
      <c r="B880" s="2">
        <v>394817617</v>
      </c>
      <c r="C880" s="2" t="s">
        <v>245</v>
      </c>
      <c r="D880" s="4">
        <v>19503.75</v>
      </c>
      <c r="E880" s="1" t="s">
        <v>1094</v>
      </c>
      <c r="F880" s="1" t="s">
        <v>514</v>
      </c>
      <c r="G880" s="1" t="s">
        <v>2773</v>
      </c>
      <c r="H880" s="1" t="s">
        <v>2888</v>
      </c>
      <c r="I880" s="1">
        <v>590612.44843380002</v>
      </c>
      <c r="J880" s="1" t="s">
        <v>2889</v>
      </c>
    </row>
    <row r="881" spans="1:10" x14ac:dyDescent="0.25">
      <c r="A881" s="1" t="s">
        <v>2890</v>
      </c>
      <c r="B881" s="2">
        <v>693697228</v>
      </c>
      <c r="C881" s="2" t="s">
        <v>452</v>
      </c>
      <c r="D881" s="4">
        <v>26078.25</v>
      </c>
      <c r="E881" s="1" t="s">
        <v>1094</v>
      </c>
      <c r="F881" s="1" t="s">
        <v>260</v>
      </c>
      <c r="G881" s="1" t="s">
        <v>2773</v>
      </c>
      <c r="H881" s="1" t="s">
        <v>2891</v>
      </c>
      <c r="I881" s="1">
        <v>39853.601623080001</v>
      </c>
      <c r="J881" s="1" t="s">
        <v>2892</v>
      </c>
    </row>
    <row r="882" spans="1:10" x14ac:dyDescent="0.25">
      <c r="A882" s="1" t="s">
        <v>2893</v>
      </c>
      <c r="B882" s="2">
        <v>366489606</v>
      </c>
      <c r="C882" s="2" t="s">
        <v>434</v>
      </c>
      <c r="D882" s="4">
        <v>28269.75</v>
      </c>
      <c r="E882" s="1" t="s">
        <v>1094</v>
      </c>
      <c r="F882" s="1" t="s">
        <v>1610</v>
      </c>
      <c r="G882" s="1" t="s">
        <v>2773</v>
      </c>
      <c r="H882" s="1" t="s">
        <v>2894</v>
      </c>
      <c r="I882" s="1">
        <v>156823.566391</v>
      </c>
      <c r="J882" s="1" t="s">
        <v>2895</v>
      </c>
    </row>
    <row r="883" spans="1:10" x14ac:dyDescent="0.25">
      <c r="A883" s="1" t="s">
        <v>2896</v>
      </c>
      <c r="B883" s="2">
        <v>113165911</v>
      </c>
      <c r="C883" s="2" t="s">
        <v>52</v>
      </c>
      <c r="D883" s="4">
        <v>20234.25</v>
      </c>
      <c r="E883" s="1" t="s">
        <v>1094</v>
      </c>
      <c r="F883" s="1" t="s">
        <v>106</v>
      </c>
      <c r="G883" s="1" t="s">
        <v>2773</v>
      </c>
      <c r="H883" s="1" t="s">
        <v>2897</v>
      </c>
      <c r="I883" s="1">
        <v>87052.087916639997</v>
      </c>
      <c r="J883" s="1" t="s">
        <v>2898</v>
      </c>
    </row>
    <row r="884" spans="1:10" x14ac:dyDescent="0.25">
      <c r="A884" s="1" t="s">
        <v>2899</v>
      </c>
      <c r="B884" s="2">
        <v>315387508</v>
      </c>
      <c r="C884" s="2" t="s">
        <v>129</v>
      </c>
      <c r="D884" s="4">
        <v>15120.75</v>
      </c>
      <c r="E884" s="1" t="s">
        <v>1094</v>
      </c>
      <c r="F884" s="1" t="s">
        <v>483</v>
      </c>
      <c r="G884" s="1" t="s">
        <v>2773</v>
      </c>
      <c r="H884" s="1" t="s">
        <v>2900</v>
      </c>
      <c r="I884" s="1">
        <v>798554.41469999996</v>
      </c>
      <c r="J884" s="1" t="s">
        <v>2901</v>
      </c>
    </row>
    <row r="885" spans="1:10" x14ac:dyDescent="0.25">
      <c r="A885" s="1" t="s">
        <v>2902</v>
      </c>
      <c r="B885" s="2">
        <v>456676656</v>
      </c>
      <c r="C885" s="2" t="s">
        <v>298</v>
      </c>
      <c r="D885" s="4">
        <v>38131.5</v>
      </c>
      <c r="E885" s="1" t="s">
        <v>1094</v>
      </c>
      <c r="F885" s="1" t="s">
        <v>318</v>
      </c>
      <c r="G885" s="1" t="s">
        <v>2773</v>
      </c>
      <c r="H885" s="1" t="s">
        <v>2903</v>
      </c>
      <c r="I885" s="1">
        <v>275526.95225999999</v>
      </c>
      <c r="J885" s="1" t="s">
        <v>2904</v>
      </c>
    </row>
    <row r="886" spans="1:10" x14ac:dyDescent="0.25">
      <c r="A886" s="1" t="s">
        <v>2905</v>
      </c>
      <c r="B886" s="2">
        <v>994174473</v>
      </c>
      <c r="C886" s="2" t="s">
        <v>357</v>
      </c>
      <c r="D886" s="4">
        <v>35209.5</v>
      </c>
      <c r="E886" s="1" t="s">
        <v>1094</v>
      </c>
      <c r="F886" s="1" t="s">
        <v>1840</v>
      </c>
      <c r="G886" s="1" t="s">
        <v>2773</v>
      </c>
      <c r="H886" s="1" t="s">
        <v>2906</v>
      </c>
      <c r="I886" s="1">
        <v>87793.706563200001</v>
      </c>
      <c r="J886" s="1" t="s">
        <v>2907</v>
      </c>
    </row>
    <row r="887" spans="1:10" x14ac:dyDescent="0.25">
      <c r="A887" s="1" t="s">
        <v>2908</v>
      </c>
      <c r="B887" s="2">
        <v>410565587</v>
      </c>
      <c r="C887" s="2" t="s">
        <v>348</v>
      </c>
      <c r="D887" s="4">
        <v>28635</v>
      </c>
      <c r="E887" s="1" t="s">
        <v>1094</v>
      </c>
      <c r="F887" s="1" t="s">
        <v>68</v>
      </c>
      <c r="G887" s="1" t="s">
        <v>2773</v>
      </c>
      <c r="H887" s="1" t="s">
        <v>2909</v>
      </c>
      <c r="I887" s="1">
        <v>305079.26359092002</v>
      </c>
      <c r="J887" s="1" t="s">
        <v>2910</v>
      </c>
    </row>
    <row r="888" spans="1:10" x14ac:dyDescent="0.25">
      <c r="A888" s="1" t="s">
        <v>2911</v>
      </c>
      <c r="B888" s="2">
        <v>923743468</v>
      </c>
      <c r="C888" s="2" t="s">
        <v>212</v>
      </c>
      <c r="D888" s="4">
        <v>24252</v>
      </c>
      <c r="E888" s="1" t="s">
        <v>1094</v>
      </c>
      <c r="F888" s="1" t="s">
        <v>499</v>
      </c>
      <c r="G888" s="1" t="s">
        <v>2773</v>
      </c>
      <c r="H888" s="1" t="s">
        <v>2912</v>
      </c>
      <c r="I888" s="1">
        <v>732957.46074000001</v>
      </c>
      <c r="J888" s="1" t="s">
        <v>2913</v>
      </c>
    </row>
    <row r="889" spans="1:10" x14ac:dyDescent="0.25">
      <c r="A889" s="1" t="s">
        <v>2914</v>
      </c>
      <c r="B889" s="2">
        <v>105868418</v>
      </c>
      <c r="C889" s="2" t="s">
        <v>403</v>
      </c>
      <c r="D889" s="4">
        <v>31922.25</v>
      </c>
      <c r="E889" s="1" t="s">
        <v>1094</v>
      </c>
      <c r="F889" s="1" t="s">
        <v>549</v>
      </c>
      <c r="G889" s="1" t="s">
        <v>2773</v>
      </c>
      <c r="H889" s="1" t="s">
        <v>2915</v>
      </c>
      <c r="I889" s="1">
        <v>315565.84111199999</v>
      </c>
      <c r="J889" s="1" t="s">
        <v>2916</v>
      </c>
    </row>
    <row r="890" spans="1:10" x14ac:dyDescent="0.25">
      <c r="A890" s="1" t="s">
        <v>2917</v>
      </c>
      <c r="B890" s="2">
        <v>466881314</v>
      </c>
      <c r="C890" s="2" t="s">
        <v>82</v>
      </c>
      <c r="D890" s="4">
        <v>16947</v>
      </c>
      <c r="E890" s="1" t="s">
        <v>1094</v>
      </c>
      <c r="F890" s="1" t="s">
        <v>353</v>
      </c>
      <c r="G890" s="1" t="s">
        <v>2773</v>
      </c>
      <c r="H890" s="1" t="s">
        <v>2918</v>
      </c>
      <c r="I890" s="1">
        <v>49013.391084839997</v>
      </c>
      <c r="J890" s="1" t="s">
        <v>2919</v>
      </c>
    </row>
    <row r="891" spans="1:10" x14ac:dyDescent="0.25">
      <c r="A891" s="1" t="s">
        <v>2920</v>
      </c>
      <c r="B891" s="2">
        <v>502344094</v>
      </c>
      <c r="C891" s="2" t="s">
        <v>698</v>
      </c>
      <c r="D891" s="4">
        <v>18408</v>
      </c>
      <c r="E891" s="1" t="s">
        <v>1094</v>
      </c>
      <c r="F891" s="1" t="s">
        <v>353</v>
      </c>
      <c r="G891" s="1" t="s">
        <v>2773</v>
      </c>
      <c r="H891" s="1" t="s">
        <v>2921</v>
      </c>
      <c r="I891" s="1">
        <v>167218.47531479999</v>
      </c>
      <c r="J891" s="1" t="s">
        <v>2922</v>
      </c>
    </row>
    <row r="892" spans="1:10" x14ac:dyDescent="0.25">
      <c r="A892" s="1" t="s">
        <v>2923</v>
      </c>
      <c r="B892" s="2">
        <v>163972762</v>
      </c>
      <c r="C892" s="2" t="s">
        <v>434</v>
      </c>
      <c r="D892" s="4">
        <v>28269.75</v>
      </c>
      <c r="E892" s="1" t="s">
        <v>1094</v>
      </c>
      <c r="F892" s="1" t="s">
        <v>199</v>
      </c>
      <c r="G892" s="1" t="s">
        <v>2773</v>
      </c>
      <c r="H892" s="1" t="s">
        <v>2924</v>
      </c>
      <c r="I892" s="1">
        <v>811248.91720256</v>
      </c>
      <c r="J892" s="1" t="s">
        <v>2925</v>
      </c>
    </row>
    <row r="893" spans="1:10" x14ac:dyDescent="0.25">
      <c r="A893" s="1" t="s">
        <v>2926</v>
      </c>
      <c r="B893" s="2">
        <v>620633359</v>
      </c>
      <c r="C893" s="2" t="s">
        <v>479</v>
      </c>
      <c r="D893" s="4">
        <v>33383.25</v>
      </c>
      <c r="E893" s="1" t="s">
        <v>1094</v>
      </c>
      <c r="F893" s="1" t="s">
        <v>2278</v>
      </c>
      <c r="G893" s="1" t="s">
        <v>2773</v>
      </c>
      <c r="H893" s="1" t="s">
        <v>2927</v>
      </c>
      <c r="I893" s="1">
        <v>131719.68900000001</v>
      </c>
      <c r="J893" s="1" t="s">
        <v>2928</v>
      </c>
    </row>
    <row r="894" spans="1:10" x14ac:dyDescent="0.25">
      <c r="A894" s="1" t="s">
        <v>2929</v>
      </c>
      <c r="B894" s="2">
        <v>620396227</v>
      </c>
      <c r="C894" s="2" t="s">
        <v>194</v>
      </c>
      <c r="D894" s="4">
        <v>30826.5</v>
      </c>
      <c r="E894" s="1" t="s">
        <v>1094</v>
      </c>
      <c r="F894" s="1" t="s">
        <v>68</v>
      </c>
      <c r="G894" s="1" t="s">
        <v>2773</v>
      </c>
      <c r="H894" s="1" t="s">
        <v>2930</v>
      </c>
      <c r="I894" s="1">
        <v>42485.21925984</v>
      </c>
      <c r="J894" s="1" t="s">
        <v>2931</v>
      </c>
    </row>
    <row r="895" spans="1:10" x14ac:dyDescent="0.25">
      <c r="A895" s="1" t="s">
        <v>2932</v>
      </c>
      <c r="B895" s="2">
        <v>177736275</v>
      </c>
      <c r="C895" s="2" t="s">
        <v>556</v>
      </c>
      <c r="D895" s="4">
        <v>27174</v>
      </c>
      <c r="E895" s="1" t="s">
        <v>1094</v>
      </c>
      <c r="F895" s="1" t="s">
        <v>870</v>
      </c>
      <c r="G895" s="1" t="s">
        <v>2773</v>
      </c>
      <c r="H895" s="1" t="s">
        <v>2933</v>
      </c>
      <c r="I895" s="1">
        <v>47612.076557760003</v>
      </c>
      <c r="J895" s="1" t="s">
        <v>2934</v>
      </c>
    </row>
    <row r="896" spans="1:10" x14ac:dyDescent="0.25">
      <c r="A896" s="1" t="s">
        <v>2935</v>
      </c>
      <c r="B896" s="2">
        <v>247728267</v>
      </c>
      <c r="C896" s="2" t="s">
        <v>221</v>
      </c>
      <c r="D896" s="4">
        <v>33748.5</v>
      </c>
      <c r="E896" s="1" t="s">
        <v>1094</v>
      </c>
      <c r="F896" s="1" t="s">
        <v>784</v>
      </c>
      <c r="G896" s="1" t="s">
        <v>2773</v>
      </c>
      <c r="H896" s="1" t="s">
        <v>2936</v>
      </c>
      <c r="I896" s="1">
        <v>641714.80932</v>
      </c>
      <c r="J896" s="1" t="s">
        <v>2937</v>
      </c>
    </row>
    <row r="897" spans="1:10" x14ac:dyDescent="0.25">
      <c r="A897" s="1" t="s">
        <v>2938</v>
      </c>
      <c r="B897" s="2">
        <v>97263710</v>
      </c>
      <c r="C897" s="2" t="s">
        <v>203</v>
      </c>
      <c r="D897" s="4">
        <v>27539.25</v>
      </c>
      <c r="E897" s="1" t="s">
        <v>1094</v>
      </c>
      <c r="F897" s="1" t="s">
        <v>83</v>
      </c>
      <c r="G897" s="1" t="s">
        <v>2773</v>
      </c>
      <c r="H897" s="1" t="s">
        <v>2939</v>
      </c>
      <c r="I897" s="1">
        <v>324275.319648</v>
      </c>
      <c r="J897" s="1" t="s">
        <v>2940</v>
      </c>
    </row>
    <row r="898" spans="1:10" x14ac:dyDescent="0.25">
      <c r="A898" s="1" t="s">
        <v>2941</v>
      </c>
      <c r="B898" s="2">
        <v>425771114</v>
      </c>
      <c r="C898" s="2" t="s">
        <v>661</v>
      </c>
      <c r="D898" s="4">
        <v>16216.5</v>
      </c>
      <c r="E898" s="1" t="s">
        <v>1094</v>
      </c>
      <c r="F898" s="1" t="s">
        <v>487</v>
      </c>
      <c r="G898" s="1" t="s">
        <v>2773</v>
      </c>
      <c r="H898" s="1" t="s">
        <v>2942</v>
      </c>
      <c r="I898" s="1">
        <v>197699.66726399999</v>
      </c>
      <c r="J898" s="1" t="s">
        <v>2943</v>
      </c>
    </row>
    <row r="899" spans="1:10" x14ac:dyDescent="0.25">
      <c r="A899" s="1" t="s">
        <v>2944</v>
      </c>
      <c r="B899" s="2">
        <v>870101837</v>
      </c>
      <c r="C899" s="2" t="s">
        <v>322</v>
      </c>
      <c r="D899" s="4">
        <v>26443.5</v>
      </c>
      <c r="E899" s="1" t="s">
        <v>1094</v>
      </c>
      <c r="F899" s="1" t="s">
        <v>1610</v>
      </c>
      <c r="G899" s="1" t="s">
        <v>2773</v>
      </c>
      <c r="H899" s="1" t="s">
        <v>2945</v>
      </c>
      <c r="I899" s="1">
        <v>189894.2698184</v>
      </c>
      <c r="J899" s="1" t="s">
        <v>2946</v>
      </c>
    </row>
    <row r="900" spans="1:10" x14ac:dyDescent="0.25">
      <c r="A900" s="1" t="s">
        <v>2947</v>
      </c>
      <c r="B900" s="2">
        <v>348946567</v>
      </c>
      <c r="C900" s="2" t="s">
        <v>281</v>
      </c>
      <c r="D900" s="4">
        <v>21695.25</v>
      </c>
      <c r="E900" s="1" t="s">
        <v>1094</v>
      </c>
      <c r="F900" s="1" t="s">
        <v>1400</v>
      </c>
      <c r="G900" s="1" t="s">
        <v>2773</v>
      </c>
      <c r="H900" s="1" t="s">
        <v>2948</v>
      </c>
      <c r="I900" s="1">
        <v>119813.299092</v>
      </c>
      <c r="J900" s="1" t="s">
        <v>2949</v>
      </c>
    </row>
    <row r="901" spans="1:10" x14ac:dyDescent="0.25">
      <c r="A901" s="1" t="s">
        <v>2950</v>
      </c>
      <c r="B901" s="2">
        <v>834782830</v>
      </c>
      <c r="C901" s="2" t="s">
        <v>357</v>
      </c>
      <c r="D901" s="4">
        <v>35209.5</v>
      </c>
      <c r="E901" s="1" t="s">
        <v>1094</v>
      </c>
      <c r="F901" s="1" t="s">
        <v>2201</v>
      </c>
      <c r="G901" s="1" t="s">
        <v>2773</v>
      </c>
      <c r="H901" s="1" t="s">
        <v>2951</v>
      </c>
      <c r="I901" s="1">
        <v>55758.329313959999</v>
      </c>
      <c r="J901" s="1" t="s">
        <v>2952</v>
      </c>
    </row>
    <row r="902" spans="1:10" x14ac:dyDescent="0.25">
      <c r="A902" s="1" t="s">
        <v>2953</v>
      </c>
      <c r="B902" s="2">
        <v>872982431</v>
      </c>
      <c r="C902" s="2" t="s">
        <v>203</v>
      </c>
      <c r="D902" s="4">
        <v>27539.25</v>
      </c>
      <c r="E902" s="1" t="s">
        <v>1094</v>
      </c>
      <c r="F902" s="1" t="s">
        <v>491</v>
      </c>
      <c r="G902" s="1" t="s">
        <v>2773</v>
      </c>
      <c r="H902" s="1" t="s">
        <v>2954</v>
      </c>
      <c r="I902" s="1">
        <v>52963.392622079999</v>
      </c>
      <c r="J902" s="1" t="s">
        <v>2955</v>
      </c>
    </row>
    <row r="903" spans="1:10" x14ac:dyDescent="0.25">
      <c r="A903" s="1" t="s">
        <v>2956</v>
      </c>
      <c r="B903" s="2">
        <v>930711869</v>
      </c>
      <c r="C903" s="2" t="s">
        <v>556</v>
      </c>
      <c r="D903" s="4">
        <v>27174</v>
      </c>
      <c r="E903" s="1" t="s">
        <v>1094</v>
      </c>
      <c r="F903" s="1" t="s">
        <v>370</v>
      </c>
      <c r="G903" s="1" t="s">
        <v>2773</v>
      </c>
      <c r="H903" s="1" t="s">
        <v>2957</v>
      </c>
      <c r="I903" s="1">
        <v>168784.05350400001</v>
      </c>
      <c r="J903" s="1" t="s">
        <v>2958</v>
      </c>
    </row>
    <row r="904" spans="1:10" x14ac:dyDescent="0.25">
      <c r="A904" s="1" t="s">
        <v>2959</v>
      </c>
      <c r="B904" s="2">
        <v>839510673</v>
      </c>
      <c r="C904" s="2" t="s">
        <v>380</v>
      </c>
      <c r="D904" s="4">
        <v>14390.25</v>
      </c>
      <c r="E904" s="1" t="s">
        <v>1094</v>
      </c>
      <c r="F904" s="1" t="s">
        <v>172</v>
      </c>
      <c r="G904" s="1" t="s">
        <v>2773</v>
      </c>
      <c r="H904" s="1" t="s">
        <v>2960</v>
      </c>
      <c r="I904" s="1">
        <v>320430.00011715002</v>
      </c>
      <c r="J904" s="1" t="s">
        <v>2961</v>
      </c>
    </row>
    <row r="905" spans="1:10" x14ac:dyDescent="0.25">
      <c r="A905" s="1" t="s">
        <v>2962</v>
      </c>
      <c r="B905" s="2">
        <v>399350201</v>
      </c>
      <c r="C905" s="2" t="s">
        <v>568</v>
      </c>
      <c r="D905" s="4">
        <v>25713</v>
      </c>
      <c r="E905" s="1" t="s">
        <v>1094</v>
      </c>
      <c r="F905" s="1" t="s">
        <v>208</v>
      </c>
      <c r="G905" s="1" t="s">
        <v>2773</v>
      </c>
      <c r="H905" s="1" t="s">
        <v>2963</v>
      </c>
      <c r="I905" s="1">
        <v>39745.300953600003</v>
      </c>
      <c r="J905" s="1" t="s">
        <v>2964</v>
      </c>
    </row>
    <row r="906" spans="1:10" x14ac:dyDescent="0.25">
      <c r="A906" s="1" t="s">
        <v>2965</v>
      </c>
      <c r="B906" s="2">
        <v>829001426</v>
      </c>
      <c r="C906" s="2" t="s">
        <v>189</v>
      </c>
      <c r="D906" s="4">
        <v>22425.75</v>
      </c>
      <c r="E906" s="1" t="s">
        <v>1094</v>
      </c>
      <c r="F906" s="1" t="s">
        <v>168</v>
      </c>
      <c r="G906" s="1" t="s">
        <v>2773</v>
      </c>
      <c r="H906" s="1" t="s">
        <v>2966</v>
      </c>
      <c r="I906" s="1">
        <v>539458.94149341004</v>
      </c>
      <c r="J906" s="1" t="s">
        <v>2967</v>
      </c>
    </row>
    <row r="907" spans="1:10" x14ac:dyDescent="0.25">
      <c r="A907" s="1" t="s">
        <v>2968</v>
      </c>
      <c r="B907" s="2">
        <v>422659041</v>
      </c>
      <c r="C907" s="2" t="s">
        <v>129</v>
      </c>
      <c r="D907" s="4">
        <v>15120.75</v>
      </c>
      <c r="E907" s="1" t="s">
        <v>1094</v>
      </c>
      <c r="F907" s="1" t="s">
        <v>1400</v>
      </c>
      <c r="G907" s="1" t="s">
        <v>2773</v>
      </c>
      <c r="H907" s="1" t="s">
        <v>2969</v>
      </c>
      <c r="I907" s="1">
        <v>283297.39121052</v>
      </c>
      <c r="J907" s="1" t="s">
        <v>2970</v>
      </c>
    </row>
    <row r="908" spans="1:10" x14ac:dyDescent="0.25">
      <c r="A908" s="1" t="s">
        <v>2971</v>
      </c>
      <c r="B908" s="2">
        <v>790275661</v>
      </c>
      <c r="C908" s="2" t="s">
        <v>162</v>
      </c>
      <c r="D908" s="4">
        <v>15851.25</v>
      </c>
      <c r="E908" s="1" t="s">
        <v>1094</v>
      </c>
      <c r="F908" s="1" t="s">
        <v>331</v>
      </c>
      <c r="G908" s="1" t="s">
        <v>2773</v>
      </c>
      <c r="H908" s="1" t="s">
        <v>2972</v>
      </c>
      <c r="I908" s="1">
        <v>144603.76082600001</v>
      </c>
      <c r="J908" s="1" t="s">
        <v>2973</v>
      </c>
    </row>
    <row r="909" spans="1:10" x14ac:dyDescent="0.25">
      <c r="A909" s="1" t="s">
        <v>2974</v>
      </c>
      <c r="B909" s="2">
        <v>551030874</v>
      </c>
      <c r="C909" s="2" t="s">
        <v>143</v>
      </c>
      <c r="D909" s="4">
        <v>34479</v>
      </c>
      <c r="E909" s="1" t="s">
        <v>1094</v>
      </c>
      <c r="F909" s="1" t="s">
        <v>172</v>
      </c>
      <c r="G909" s="1" t="s">
        <v>2773</v>
      </c>
      <c r="H909" s="1" t="s">
        <v>2975</v>
      </c>
      <c r="I909" s="1">
        <v>210324.235212</v>
      </c>
      <c r="J909" s="1" t="s">
        <v>2976</v>
      </c>
    </row>
    <row r="910" spans="1:10" x14ac:dyDescent="0.25">
      <c r="A910" s="1" t="s">
        <v>2977</v>
      </c>
      <c r="B910" s="2">
        <v>987000482</v>
      </c>
      <c r="C910" s="2" t="s">
        <v>154</v>
      </c>
      <c r="D910" s="4">
        <v>29730.75</v>
      </c>
      <c r="E910" s="1" t="s">
        <v>1094</v>
      </c>
      <c r="F910" s="1" t="s">
        <v>2364</v>
      </c>
      <c r="G910" s="1" t="s">
        <v>2773</v>
      </c>
      <c r="H910" s="1" t="s">
        <v>2978</v>
      </c>
      <c r="I910" s="1">
        <v>11615.325836399999</v>
      </c>
      <c r="J910" s="1" t="s">
        <v>2979</v>
      </c>
    </row>
    <row r="911" spans="1:10" x14ac:dyDescent="0.25">
      <c r="A911" s="1" t="s">
        <v>2980</v>
      </c>
      <c r="B911" s="2">
        <v>852265287</v>
      </c>
      <c r="C911" s="2" t="s">
        <v>479</v>
      </c>
      <c r="D911" s="4">
        <v>33383.25</v>
      </c>
      <c r="E911" s="1" t="s">
        <v>1094</v>
      </c>
      <c r="F911" s="1" t="s">
        <v>222</v>
      </c>
      <c r="G911" s="1" t="s">
        <v>2773</v>
      </c>
      <c r="H911" s="1" t="s">
        <v>2981</v>
      </c>
      <c r="I911" s="1">
        <v>93171.931269120003</v>
      </c>
      <c r="J911" s="1" t="s">
        <v>2982</v>
      </c>
    </row>
    <row r="912" spans="1:10" x14ac:dyDescent="0.25">
      <c r="A912" s="1" t="s">
        <v>2983</v>
      </c>
      <c r="B912" s="2">
        <v>921471761</v>
      </c>
      <c r="C912" s="2" t="s">
        <v>52</v>
      </c>
      <c r="D912" s="4">
        <v>20234.25</v>
      </c>
      <c r="E912" s="1" t="s">
        <v>1094</v>
      </c>
      <c r="F912" s="1" t="s">
        <v>172</v>
      </c>
      <c r="G912" s="1" t="s">
        <v>2773</v>
      </c>
      <c r="H912" s="1" t="s">
        <v>2984</v>
      </c>
      <c r="I912" s="1">
        <v>297799.72185600002</v>
      </c>
      <c r="J912" s="1" t="s">
        <v>2985</v>
      </c>
    </row>
    <row r="913" spans="1:10" x14ac:dyDescent="0.25">
      <c r="A913" s="1" t="s">
        <v>2986</v>
      </c>
      <c r="B913" s="2">
        <v>451071107</v>
      </c>
      <c r="C913" s="2" t="s">
        <v>403</v>
      </c>
      <c r="D913" s="4">
        <v>31922.25</v>
      </c>
      <c r="E913" s="1" t="s">
        <v>1094</v>
      </c>
      <c r="F913" s="1" t="s">
        <v>286</v>
      </c>
      <c r="G913" s="1" t="s">
        <v>2773</v>
      </c>
      <c r="H913" s="1" t="s">
        <v>2987</v>
      </c>
      <c r="I913" s="1">
        <v>48044.533555200003</v>
      </c>
      <c r="J913" s="1" t="s">
        <v>2988</v>
      </c>
    </row>
    <row r="914" spans="1:10" x14ac:dyDescent="0.25">
      <c r="A914" s="1" t="s">
        <v>2989</v>
      </c>
      <c r="B914" s="2">
        <v>33263608</v>
      </c>
      <c r="C914" s="2" t="s">
        <v>18</v>
      </c>
      <c r="D914" s="4">
        <v>33018</v>
      </c>
      <c r="E914" s="1" t="s">
        <v>1094</v>
      </c>
      <c r="F914" s="1" t="s">
        <v>222</v>
      </c>
      <c r="G914" s="1" t="s">
        <v>2773</v>
      </c>
      <c r="H914" s="1" t="s">
        <v>2990</v>
      </c>
      <c r="I914" s="1">
        <v>102929.94369</v>
      </c>
      <c r="J914" s="1" t="s">
        <v>2991</v>
      </c>
    </row>
    <row r="915" spans="1:10" x14ac:dyDescent="0.25">
      <c r="A915" s="1" t="s">
        <v>2992</v>
      </c>
      <c r="B915" s="2">
        <v>413036041</v>
      </c>
      <c r="C915" s="2" t="s">
        <v>348</v>
      </c>
      <c r="D915" s="4">
        <v>28635</v>
      </c>
      <c r="E915" s="1" t="s">
        <v>1094</v>
      </c>
      <c r="F915" s="1" t="s">
        <v>2112</v>
      </c>
      <c r="G915" s="1" t="s">
        <v>2773</v>
      </c>
      <c r="H915" s="1" t="s">
        <v>2993</v>
      </c>
      <c r="I915" s="1">
        <v>132798.6212805</v>
      </c>
      <c r="J915" s="1" t="s">
        <v>2994</v>
      </c>
    </row>
    <row r="916" spans="1:10" x14ac:dyDescent="0.25">
      <c r="A916" s="1" t="s">
        <v>2995</v>
      </c>
      <c r="B916" s="2">
        <v>722856850</v>
      </c>
      <c r="C916" s="2" t="s">
        <v>240</v>
      </c>
      <c r="D916" s="4">
        <v>22060.5</v>
      </c>
      <c r="E916" s="1" t="s">
        <v>1094</v>
      </c>
      <c r="F916" s="1" t="s">
        <v>314</v>
      </c>
      <c r="G916" s="1" t="s">
        <v>2773</v>
      </c>
      <c r="H916" s="1" t="s">
        <v>2996</v>
      </c>
      <c r="I916" s="1">
        <v>321145.24398407998</v>
      </c>
      <c r="J916" s="1" t="s">
        <v>2997</v>
      </c>
    </row>
    <row r="917" spans="1:10" x14ac:dyDescent="0.25">
      <c r="A917" s="1" t="s">
        <v>2998</v>
      </c>
      <c r="B917" s="2">
        <v>785675966</v>
      </c>
      <c r="C917" s="2" t="s">
        <v>661</v>
      </c>
      <c r="D917" s="4">
        <v>16216.5</v>
      </c>
      <c r="E917" s="1" t="s">
        <v>1094</v>
      </c>
      <c r="F917" s="1" t="s">
        <v>93</v>
      </c>
      <c r="G917" s="1" t="s">
        <v>2773</v>
      </c>
      <c r="H917" s="1" t="s">
        <v>2999</v>
      </c>
      <c r="I917" s="1">
        <v>195279.71614199999</v>
      </c>
      <c r="J917" s="1" t="s">
        <v>3000</v>
      </c>
    </row>
    <row r="918" spans="1:10" x14ac:dyDescent="0.25">
      <c r="A918" s="1" t="s">
        <v>3001</v>
      </c>
      <c r="B918" s="2">
        <v>978531360</v>
      </c>
      <c r="C918" s="2" t="s">
        <v>52</v>
      </c>
      <c r="D918" s="4">
        <v>20234.25</v>
      </c>
      <c r="E918" s="1" t="s">
        <v>1094</v>
      </c>
      <c r="F918" s="1" t="s">
        <v>1626</v>
      </c>
      <c r="G918" s="1" t="s">
        <v>2773</v>
      </c>
      <c r="H918" s="1" t="s">
        <v>3002</v>
      </c>
      <c r="I918" s="1">
        <v>134676.45153612</v>
      </c>
      <c r="J918" s="1" t="s">
        <v>3003</v>
      </c>
    </row>
    <row r="919" spans="1:10" x14ac:dyDescent="0.25">
      <c r="A919" s="1" t="s">
        <v>3004</v>
      </c>
      <c r="B919" s="2">
        <v>275081482</v>
      </c>
      <c r="C919" s="2" t="s">
        <v>479</v>
      </c>
      <c r="D919" s="4">
        <v>33383.25</v>
      </c>
      <c r="E919" s="1" t="s">
        <v>1094</v>
      </c>
      <c r="F919" s="1" t="s">
        <v>909</v>
      </c>
      <c r="G919" s="1" t="s">
        <v>2773</v>
      </c>
      <c r="H919" s="1" t="s">
        <v>3005</v>
      </c>
      <c r="I919" s="1">
        <v>367252.43801147997</v>
      </c>
      <c r="J919" s="1" t="s">
        <v>3006</v>
      </c>
    </row>
    <row r="920" spans="1:10" x14ac:dyDescent="0.25">
      <c r="A920" s="1" t="s">
        <v>3007</v>
      </c>
      <c r="B920" s="2">
        <v>679264656</v>
      </c>
      <c r="C920" s="2" t="s">
        <v>82</v>
      </c>
      <c r="D920" s="4">
        <v>16947</v>
      </c>
      <c r="E920" s="1" t="s">
        <v>1094</v>
      </c>
      <c r="F920" s="1" t="s">
        <v>172</v>
      </c>
      <c r="G920" s="1" t="s">
        <v>2773</v>
      </c>
      <c r="H920" s="1" t="s">
        <v>3008</v>
      </c>
      <c r="I920" s="1">
        <v>280356.1071584</v>
      </c>
      <c r="J920" s="1" t="s">
        <v>3009</v>
      </c>
    </row>
    <row r="921" spans="1:10" x14ac:dyDescent="0.25">
      <c r="A921" s="1" t="s">
        <v>3010</v>
      </c>
      <c r="B921" s="2">
        <v>898592859</v>
      </c>
      <c r="C921" s="2" t="s">
        <v>212</v>
      </c>
      <c r="D921" s="4">
        <v>24252</v>
      </c>
      <c r="E921" s="1" t="s">
        <v>1094</v>
      </c>
      <c r="F921" s="1" t="s">
        <v>591</v>
      </c>
      <c r="G921" s="1" t="s">
        <v>2773</v>
      </c>
      <c r="H921" s="1" t="s">
        <v>3011</v>
      </c>
      <c r="I921" s="1">
        <v>108042.232206</v>
      </c>
      <c r="J921" s="1" t="s">
        <v>3012</v>
      </c>
    </row>
    <row r="922" spans="1:10" x14ac:dyDescent="0.25">
      <c r="A922" s="1" t="s">
        <v>3013</v>
      </c>
      <c r="B922" s="2">
        <v>682477275</v>
      </c>
      <c r="C922" s="2" t="s">
        <v>82</v>
      </c>
      <c r="D922" s="4">
        <v>16947</v>
      </c>
      <c r="E922" s="1" t="s">
        <v>1094</v>
      </c>
      <c r="F922" s="1" t="s">
        <v>561</v>
      </c>
      <c r="G922" s="1" t="s">
        <v>2773</v>
      </c>
      <c r="H922" s="1" t="s">
        <v>3014</v>
      </c>
      <c r="I922" s="1">
        <v>333090.75857777998</v>
      </c>
      <c r="J922" s="1" t="s">
        <v>3015</v>
      </c>
    </row>
    <row r="923" spans="1:10" x14ac:dyDescent="0.25">
      <c r="A923" s="1" t="s">
        <v>3016</v>
      </c>
      <c r="B923" s="2">
        <v>62664000</v>
      </c>
      <c r="C923" s="2" t="s">
        <v>889</v>
      </c>
      <c r="D923" s="4">
        <v>30096</v>
      </c>
      <c r="E923" s="1" t="s">
        <v>1094</v>
      </c>
      <c r="F923" s="1" t="s">
        <v>366</v>
      </c>
      <c r="G923" s="1" t="s">
        <v>2773</v>
      </c>
      <c r="H923" s="1" t="s">
        <v>3017</v>
      </c>
      <c r="I923" s="1">
        <v>233046.96092652</v>
      </c>
      <c r="J923" s="1" t="s">
        <v>258</v>
      </c>
    </row>
    <row r="924" spans="1:10" x14ac:dyDescent="0.25">
      <c r="A924" s="1" t="s">
        <v>3018</v>
      </c>
      <c r="B924" s="2">
        <v>237951204</v>
      </c>
      <c r="C924" s="2" t="s">
        <v>452</v>
      </c>
      <c r="D924" s="4">
        <v>26078.25</v>
      </c>
      <c r="E924" s="1" t="s">
        <v>1094</v>
      </c>
      <c r="F924" s="1" t="s">
        <v>102</v>
      </c>
      <c r="G924" s="1" t="s">
        <v>2773</v>
      </c>
      <c r="H924" s="1" t="s">
        <v>3019</v>
      </c>
      <c r="I924" s="1">
        <v>278378.15617919998</v>
      </c>
      <c r="J924" s="1" t="s">
        <v>3020</v>
      </c>
    </row>
    <row r="925" spans="1:10" x14ac:dyDescent="0.25">
      <c r="A925" s="1" t="s">
        <v>3021</v>
      </c>
      <c r="B925" s="2">
        <v>960613747</v>
      </c>
      <c r="C925" s="2" t="s">
        <v>92</v>
      </c>
      <c r="D925" s="4">
        <v>29000.25</v>
      </c>
      <c r="E925" s="1" t="s">
        <v>1094</v>
      </c>
      <c r="F925" s="1" t="s">
        <v>269</v>
      </c>
      <c r="G925" s="1" t="s">
        <v>2773</v>
      </c>
      <c r="H925" s="1" t="s">
        <v>3022</v>
      </c>
      <c r="I925" s="1">
        <v>85884.196863999998</v>
      </c>
      <c r="J925" s="1" t="s">
        <v>3023</v>
      </c>
    </row>
    <row r="926" spans="1:10" x14ac:dyDescent="0.25">
      <c r="A926" s="1" t="s">
        <v>3024</v>
      </c>
      <c r="B926" s="2">
        <v>680696507</v>
      </c>
      <c r="C926" s="2" t="s">
        <v>250</v>
      </c>
      <c r="D926" s="4">
        <v>18042.75</v>
      </c>
      <c r="E926" s="1" t="s">
        <v>1094</v>
      </c>
      <c r="F926" s="1" t="s">
        <v>294</v>
      </c>
      <c r="G926" s="1" t="s">
        <v>2773</v>
      </c>
      <c r="H926" s="1" t="s">
        <v>3025</v>
      </c>
      <c r="I926" s="1">
        <v>97829.164635840003</v>
      </c>
      <c r="J926" s="1" t="s">
        <v>3026</v>
      </c>
    </row>
    <row r="927" spans="1:10" x14ac:dyDescent="0.25">
      <c r="A927" s="1" t="s">
        <v>3027</v>
      </c>
      <c r="B927" s="2">
        <v>318998783</v>
      </c>
      <c r="C927" s="2" t="s">
        <v>255</v>
      </c>
      <c r="D927" s="4">
        <v>25347.75</v>
      </c>
      <c r="E927" s="1" t="s">
        <v>1094</v>
      </c>
      <c r="F927" s="1" t="s">
        <v>2602</v>
      </c>
      <c r="G927" s="1" t="s">
        <v>2773</v>
      </c>
      <c r="H927" s="1" t="s">
        <v>3028</v>
      </c>
      <c r="I927" s="1">
        <v>78559.970579999994</v>
      </c>
      <c r="J927" s="1" t="s">
        <v>3029</v>
      </c>
    </row>
    <row r="928" spans="1:10" x14ac:dyDescent="0.25">
      <c r="A928" s="1" t="s">
        <v>3030</v>
      </c>
      <c r="B928" s="2">
        <v>409970645</v>
      </c>
      <c r="C928" s="2" t="s">
        <v>1201</v>
      </c>
      <c r="D928" s="4">
        <v>30461.25</v>
      </c>
      <c r="E928" s="1" t="s">
        <v>1094</v>
      </c>
      <c r="F928" s="1" t="s">
        <v>97</v>
      </c>
      <c r="G928" s="1" t="s">
        <v>2773</v>
      </c>
      <c r="H928" s="1" t="s">
        <v>3031</v>
      </c>
      <c r="I928" s="1">
        <v>443739.19379579998</v>
      </c>
      <c r="J928" s="1" t="s">
        <v>3032</v>
      </c>
    </row>
    <row r="929" spans="1:10" x14ac:dyDescent="0.25">
      <c r="A929" s="1" t="s">
        <v>3033</v>
      </c>
      <c r="B929" s="2">
        <v>693108756</v>
      </c>
      <c r="C929" s="2" t="s">
        <v>154</v>
      </c>
      <c r="D929" s="4">
        <v>29730.75</v>
      </c>
      <c r="E929" s="1" t="s">
        <v>1094</v>
      </c>
      <c r="F929" s="1" t="s">
        <v>130</v>
      </c>
      <c r="G929" s="1" t="s">
        <v>2773</v>
      </c>
      <c r="H929" s="1" t="s">
        <v>3034</v>
      </c>
      <c r="I929" s="1">
        <v>25028.430874559999</v>
      </c>
      <c r="J929" s="1" t="s">
        <v>3035</v>
      </c>
    </row>
    <row r="930" spans="1:10" x14ac:dyDescent="0.25">
      <c r="A930" s="1" t="s">
        <v>3036</v>
      </c>
      <c r="B930" s="2">
        <v>399577975</v>
      </c>
      <c r="C930" s="2" t="s">
        <v>67</v>
      </c>
      <c r="D930" s="4">
        <v>23156.25</v>
      </c>
      <c r="E930" s="1" t="s">
        <v>1094</v>
      </c>
      <c r="F930" s="1" t="s">
        <v>598</v>
      </c>
      <c r="G930" s="1" t="s">
        <v>2773</v>
      </c>
      <c r="H930" s="1" t="s">
        <v>3037</v>
      </c>
      <c r="I930" s="1">
        <v>52943.492160000002</v>
      </c>
      <c r="J930" s="1" t="s">
        <v>3038</v>
      </c>
    </row>
    <row r="931" spans="1:10" x14ac:dyDescent="0.25">
      <c r="A931" s="1" t="s">
        <v>3039</v>
      </c>
      <c r="B931" s="2">
        <v>86319276</v>
      </c>
      <c r="C931" s="2" t="s">
        <v>245</v>
      </c>
      <c r="D931" s="4">
        <v>19503.75</v>
      </c>
      <c r="E931" s="1" t="s">
        <v>1094</v>
      </c>
      <c r="F931" s="1" t="s">
        <v>310</v>
      </c>
      <c r="G931" s="1" t="s">
        <v>2773</v>
      </c>
      <c r="H931" s="1" t="s">
        <v>3040</v>
      </c>
      <c r="I931" s="1">
        <v>173076.97723799999</v>
      </c>
      <c r="J931" s="1" t="s">
        <v>3041</v>
      </c>
    </row>
    <row r="932" spans="1:10" x14ac:dyDescent="0.25">
      <c r="A932" s="1" t="s">
        <v>3042</v>
      </c>
      <c r="B932" s="2">
        <v>60755955</v>
      </c>
      <c r="C932" s="2" t="s">
        <v>518</v>
      </c>
      <c r="D932" s="4">
        <v>35574.75</v>
      </c>
      <c r="E932" s="1" t="s">
        <v>1094</v>
      </c>
      <c r="F932" s="1" t="s">
        <v>336</v>
      </c>
      <c r="G932" s="1" t="s">
        <v>2773</v>
      </c>
      <c r="H932" s="1" t="s">
        <v>3043</v>
      </c>
      <c r="I932" s="1">
        <v>349792.53579270002</v>
      </c>
      <c r="J932" s="1" t="s">
        <v>3044</v>
      </c>
    </row>
    <row r="933" spans="1:10" x14ac:dyDescent="0.25">
      <c r="A933" s="1" t="s">
        <v>3045</v>
      </c>
      <c r="B933" s="2">
        <v>949400175</v>
      </c>
      <c r="C933" s="2" t="s">
        <v>1201</v>
      </c>
      <c r="D933" s="4">
        <v>30461.25</v>
      </c>
      <c r="E933" s="1" t="s">
        <v>1094</v>
      </c>
      <c r="F933" s="1" t="s">
        <v>155</v>
      </c>
      <c r="G933" s="1" t="s">
        <v>2773</v>
      </c>
      <c r="H933" s="1" t="s">
        <v>3046</v>
      </c>
      <c r="I933" s="1">
        <v>103952.73106400001</v>
      </c>
      <c r="J933" s="1" t="s">
        <v>3047</v>
      </c>
    </row>
    <row r="934" spans="1:10" x14ac:dyDescent="0.25">
      <c r="A934" s="1" t="s">
        <v>3048</v>
      </c>
      <c r="B934" s="2">
        <v>734355758</v>
      </c>
      <c r="C934" s="2" t="s">
        <v>11</v>
      </c>
      <c r="D934" s="4">
        <v>36305.25</v>
      </c>
      <c r="E934" s="1" t="s">
        <v>1094</v>
      </c>
      <c r="F934" s="1" t="s">
        <v>1146</v>
      </c>
      <c r="G934" s="1" t="s">
        <v>2773</v>
      </c>
      <c r="H934" s="1" t="s">
        <v>3049</v>
      </c>
      <c r="I934" s="1">
        <v>344635.15740192001</v>
      </c>
      <c r="J934" s="1" t="s">
        <v>3050</v>
      </c>
    </row>
    <row r="935" spans="1:10" x14ac:dyDescent="0.25">
      <c r="A935" s="1" t="s">
        <v>3051</v>
      </c>
      <c r="B935" s="2">
        <v>298078818</v>
      </c>
      <c r="C935" s="2" t="s">
        <v>568</v>
      </c>
      <c r="D935" s="4">
        <v>25713</v>
      </c>
      <c r="E935" s="1" t="s">
        <v>1094</v>
      </c>
      <c r="F935" s="1" t="s">
        <v>213</v>
      </c>
      <c r="G935" s="1" t="s">
        <v>2773</v>
      </c>
      <c r="H935" s="1" t="s">
        <v>3052</v>
      </c>
      <c r="I935" s="1">
        <v>50588.475114000001</v>
      </c>
      <c r="J935" s="1" t="s">
        <v>3053</v>
      </c>
    </row>
    <row r="936" spans="1:10" x14ac:dyDescent="0.25">
      <c r="A936" s="1" t="s">
        <v>3054</v>
      </c>
      <c r="B936" s="2">
        <v>410815863</v>
      </c>
      <c r="C936" s="2" t="s">
        <v>1201</v>
      </c>
      <c r="D936" s="4">
        <v>30461.25</v>
      </c>
      <c r="E936" s="1" t="s">
        <v>1094</v>
      </c>
      <c r="F936" s="1" t="s">
        <v>370</v>
      </c>
      <c r="G936" s="1" t="s">
        <v>2773</v>
      </c>
      <c r="H936" s="1" t="s">
        <v>3055</v>
      </c>
      <c r="I936" s="1">
        <v>362411.03948400001</v>
      </c>
      <c r="J936" s="1" t="s">
        <v>3056</v>
      </c>
    </row>
    <row r="937" spans="1:10" x14ac:dyDescent="0.25">
      <c r="A937" s="1" t="s">
        <v>3057</v>
      </c>
      <c r="B937" s="2">
        <v>632127868</v>
      </c>
      <c r="C937" s="2" t="s">
        <v>47</v>
      </c>
      <c r="D937" s="4">
        <v>31191.75</v>
      </c>
      <c r="E937" s="1" t="s">
        <v>1094</v>
      </c>
      <c r="F937" s="1" t="s">
        <v>438</v>
      </c>
      <c r="G937" s="1" t="s">
        <v>3058</v>
      </c>
      <c r="H937" s="1" t="s">
        <v>3059</v>
      </c>
      <c r="I937" s="1">
        <v>365816.285263</v>
      </c>
      <c r="J937" s="1" t="s">
        <v>3060</v>
      </c>
    </row>
    <row r="938" spans="1:10" x14ac:dyDescent="0.25">
      <c r="A938" s="1" t="s">
        <v>3061</v>
      </c>
      <c r="B938" s="2">
        <v>82561349</v>
      </c>
      <c r="C938" s="2" t="s">
        <v>889</v>
      </c>
      <c r="D938" s="4">
        <v>30096</v>
      </c>
      <c r="E938" s="1" t="s">
        <v>1094</v>
      </c>
      <c r="F938" s="1" t="s">
        <v>814</v>
      </c>
      <c r="G938" s="1" t="s">
        <v>3058</v>
      </c>
      <c r="H938" s="1" t="s">
        <v>3062</v>
      </c>
      <c r="I938" s="1">
        <v>279851.44222079997</v>
      </c>
      <c r="J938" s="1" t="s">
        <v>3063</v>
      </c>
    </row>
    <row r="939" spans="1:10" x14ac:dyDescent="0.25">
      <c r="A939" s="1" t="s">
        <v>3064</v>
      </c>
      <c r="B939" s="2">
        <v>236168567</v>
      </c>
      <c r="C939" s="2" t="s">
        <v>62</v>
      </c>
      <c r="D939" s="4">
        <v>22791</v>
      </c>
      <c r="E939" s="1" t="s">
        <v>1094</v>
      </c>
      <c r="F939" s="1" t="s">
        <v>909</v>
      </c>
      <c r="G939" s="1" t="s">
        <v>3058</v>
      </c>
      <c r="H939" s="1" t="s">
        <v>3065</v>
      </c>
      <c r="I939" s="1">
        <v>269907.171072</v>
      </c>
      <c r="J939" s="1" t="s">
        <v>3066</v>
      </c>
    </row>
    <row r="940" spans="1:10" x14ac:dyDescent="0.25">
      <c r="A940" s="1" t="s">
        <v>3067</v>
      </c>
      <c r="B940" s="2">
        <v>458976633</v>
      </c>
      <c r="C940" s="2" t="s">
        <v>348</v>
      </c>
      <c r="D940" s="4">
        <v>28635</v>
      </c>
      <c r="E940" s="1" t="s">
        <v>1094</v>
      </c>
      <c r="F940" s="1" t="s">
        <v>874</v>
      </c>
      <c r="G940" s="1" t="s">
        <v>3058</v>
      </c>
      <c r="H940" s="1" t="s">
        <v>3068</v>
      </c>
      <c r="I940" s="1">
        <v>101709.086616</v>
      </c>
      <c r="J940" s="1" t="s">
        <v>3069</v>
      </c>
    </row>
    <row r="941" spans="1:10" x14ac:dyDescent="0.25">
      <c r="A941" s="1" t="s">
        <v>3070</v>
      </c>
      <c r="B941" s="2">
        <v>266596220</v>
      </c>
      <c r="C941" s="2" t="s">
        <v>143</v>
      </c>
      <c r="D941" s="4">
        <v>34479</v>
      </c>
      <c r="E941" s="1" t="s">
        <v>1094</v>
      </c>
      <c r="F941" s="1" t="s">
        <v>147</v>
      </c>
      <c r="G941" s="1" t="s">
        <v>3058</v>
      </c>
      <c r="H941" s="1" t="s">
        <v>3071</v>
      </c>
      <c r="I941" s="1">
        <v>151325.616996</v>
      </c>
      <c r="J941" s="1" t="s">
        <v>3072</v>
      </c>
    </row>
    <row r="942" spans="1:10" x14ac:dyDescent="0.25">
      <c r="A942" s="1" t="s">
        <v>3073</v>
      </c>
      <c r="B942" s="2">
        <v>364056266</v>
      </c>
      <c r="C942" s="2" t="s">
        <v>154</v>
      </c>
      <c r="D942" s="4">
        <v>29730.75</v>
      </c>
      <c r="E942" s="1" t="s">
        <v>1094</v>
      </c>
      <c r="F942" s="1" t="s">
        <v>1404</v>
      </c>
      <c r="G942" s="1" t="s">
        <v>3058</v>
      </c>
      <c r="H942" s="1" t="s">
        <v>3074</v>
      </c>
      <c r="I942" s="1">
        <v>354622.06469249999</v>
      </c>
      <c r="J942" s="1" t="s">
        <v>3075</v>
      </c>
    </row>
    <row r="943" spans="1:10" x14ac:dyDescent="0.25">
      <c r="A943" s="1" t="s">
        <v>3076</v>
      </c>
      <c r="B943" s="2">
        <v>680950958</v>
      </c>
      <c r="C943" s="2" t="s">
        <v>77</v>
      </c>
      <c r="D943" s="4">
        <v>23521.5</v>
      </c>
      <c r="E943" s="1" t="s">
        <v>1094</v>
      </c>
      <c r="F943" s="1" t="s">
        <v>97</v>
      </c>
      <c r="G943" s="1" t="s">
        <v>3058</v>
      </c>
      <c r="H943" s="1" t="s">
        <v>3077</v>
      </c>
      <c r="I943" s="1">
        <v>60222.038240000002</v>
      </c>
      <c r="J943" s="1" t="s">
        <v>3078</v>
      </c>
    </row>
    <row r="944" spans="1:10" x14ac:dyDescent="0.25">
      <c r="A944" s="1" t="s">
        <v>3079</v>
      </c>
      <c r="B944" s="2">
        <v>422083653</v>
      </c>
      <c r="C944" s="2" t="s">
        <v>365</v>
      </c>
      <c r="D944" s="4">
        <v>37035.75</v>
      </c>
      <c r="E944" s="1" t="s">
        <v>1094</v>
      </c>
      <c r="F944" s="1" t="s">
        <v>665</v>
      </c>
      <c r="G944" s="1" t="s">
        <v>3058</v>
      </c>
      <c r="H944" s="1" t="s">
        <v>3080</v>
      </c>
      <c r="I944" s="1">
        <v>145323.96203520001</v>
      </c>
      <c r="J944" s="1" t="s">
        <v>3081</v>
      </c>
    </row>
    <row r="945" spans="1:10" x14ac:dyDescent="0.25">
      <c r="A945" s="1" t="s">
        <v>3082</v>
      </c>
      <c r="B945" s="2">
        <v>962101713</v>
      </c>
      <c r="C945" s="2" t="s">
        <v>357</v>
      </c>
      <c r="D945" s="4">
        <v>35209.5</v>
      </c>
      <c r="E945" s="1" t="s">
        <v>1094</v>
      </c>
      <c r="F945" s="1" t="s">
        <v>874</v>
      </c>
      <c r="G945" s="1" t="s">
        <v>3058</v>
      </c>
      <c r="H945" s="1" t="s">
        <v>3083</v>
      </c>
      <c r="I945" s="1">
        <v>154035.28260119999</v>
      </c>
      <c r="J945" s="1" t="s">
        <v>3084</v>
      </c>
    </row>
    <row r="946" spans="1:10" x14ac:dyDescent="0.25">
      <c r="A946" s="1" t="s">
        <v>3085</v>
      </c>
      <c r="B946" s="2">
        <v>398534543</v>
      </c>
      <c r="C946" s="2" t="s">
        <v>661</v>
      </c>
      <c r="D946" s="4">
        <v>16216.5</v>
      </c>
      <c r="E946" s="1" t="s">
        <v>1094</v>
      </c>
      <c r="F946" s="1" t="s">
        <v>557</v>
      </c>
      <c r="G946" s="1" t="s">
        <v>3058</v>
      </c>
      <c r="H946" s="1" t="s">
        <v>3086</v>
      </c>
      <c r="I946" s="1">
        <v>537973.82324399997</v>
      </c>
      <c r="J946" s="1" t="s">
        <v>3087</v>
      </c>
    </row>
    <row r="947" spans="1:10" x14ac:dyDescent="0.25">
      <c r="A947" s="1" t="s">
        <v>3088</v>
      </c>
      <c r="B947" s="2">
        <v>202308669</v>
      </c>
      <c r="C947" s="2" t="s">
        <v>82</v>
      </c>
      <c r="D947" s="4">
        <v>16947</v>
      </c>
      <c r="E947" s="1" t="s">
        <v>1094</v>
      </c>
      <c r="F947" s="1" t="s">
        <v>168</v>
      </c>
      <c r="G947" s="1" t="s">
        <v>3058</v>
      </c>
      <c r="H947" s="1" t="s">
        <v>3089</v>
      </c>
      <c r="I947" s="1">
        <v>122548.69069632</v>
      </c>
      <c r="J947" s="1" t="s">
        <v>3090</v>
      </c>
    </row>
    <row r="948" spans="1:10" x14ac:dyDescent="0.25">
      <c r="A948" s="1" t="s">
        <v>3091</v>
      </c>
      <c r="B948" s="2">
        <v>958854196</v>
      </c>
      <c r="C948" s="2" t="s">
        <v>67</v>
      </c>
      <c r="D948" s="4">
        <v>23156.25</v>
      </c>
      <c r="E948" s="1" t="s">
        <v>1094</v>
      </c>
      <c r="F948" s="1" t="s">
        <v>185</v>
      </c>
      <c r="G948" s="1" t="s">
        <v>3058</v>
      </c>
      <c r="H948" s="1" t="s">
        <v>3092</v>
      </c>
      <c r="I948" s="1">
        <v>270329.78232</v>
      </c>
      <c r="J948" s="1" t="s">
        <v>3093</v>
      </c>
    </row>
    <row r="949" spans="1:10" x14ac:dyDescent="0.25">
      <c r="A949" s="1" t="s">
        <v>3094</v>
      </c>
      <c r="B949" s="2">
        <v>605959171</v>
      </c>
      <c r="C949" s="2" t="s">
        <v>268</v>
      </c>
      <c r="D949" s="4">
        <v>17677.5</v>
      </c>
      <c r="E949" s="1" t="s">
        <v>1094</v>
      </c>
      <c r="F949" s="1" t="s">
        <v>1746</v>
      </c>
      <c r="G949" s="1" t="s">
        <v>3058</v>
      </c>
      <c r="H949" s="1" t="s">
        <v>3095</v>
      </c>
      <c r="I949" s="1">
        <v>133476.67686400001</v>
      </c>
      <c r="J949" s="1" t="s">
        <v>3096</v>
      </c>
    </row>
    <row r="950" spans="1:10" x14ac:dyDescent="0.25">
      <c r="A950" s="1" t="s">
        <v>3097</v>
      </c>
      <c r="B950" s="2">
        <v>500749732</v>
      </c>
      <c r="C950" s="2" t="s">
        <v>889</v>
      </c>
      <c r="D950" s="4">
        <v>30096</v>
      </c>
      <c r="E950" s="1" t="s">
        <v>1094</v>
      </c>
      <c r="F950" s="1" t="s">
        <v>13</v>
      </c>
      <c r="G950" s="1" t="s">
        <v>3058</v>
      </c>
      <c r="H950" s="1" t="s">
        <v>3098</v>
      </c>
      <c r="I950" s="1">
        <v>97444.418399999995</v>
      </c>
      <c r="J950" s="1" t="s">
        <v>3099</v>
      </c>
    </row>
    <row r="951" spans="1:10" x14ac:dyDescent="0.25">
      <c r="A951" s="1" t="s">
        <v>3100</v>
      </c>
      <c r="B951" s="2">
        <v>202455505</v>
      </c>
      <c r="C951" s="2" t="s">
        <v>240</v>
      </c>
      <c r="D951" s="4">
        <v>22060.5</v>
      </c>
      <c r="E951" s="1" t="s">
        <v>1094</v>
      </c>
      <c r="F951" s="1" t="s">
        <v>947</v>
      </c>
      <c r="G951" s="1" t="s">
        <v>3058</v>
      </c>
      <c r="H951" s="1" t="s">
        <v>3101</v>
      </c>
      <c r="I951" s="1">
        <v>341354.27641152003</v>
      </c>
      <c r="J951" s="1" t="s">
        <v>3102</v>
      </c>
    </row>
    <row r="952" spans="1:10" x14ac:dyDescent="0.25">
      <c r="A952" s="1" t="s">
        <v>3103</v>
      </c>
      <c r="B952" s="2">
        <v>50505862</v>
      </c>
      <c r="C952" s="2" t="s">
        <v>365</v>
      </c>
      <c r="D952" s="4">
        <v>37035.75</v>
      </c>
      <c r="E952" s="1" t="s">
        <v>1094</v>
      </c>
      <c r="F952" s="1" t="s">
        <v>483</v>
      </c>
      <c r="G952" s="1" t="s">
        <v>3058</v>
      </c>
      <c r="H952" s="1" t="s">
        <v>3104</v>
      </c>
      <c r="I952" s="1">
        <v>234087.08549688</v>
      </c>
      <c r="J952" s="1" t="s">
        <v>3105</v>
      </c>
    </row>
    <row r="953" spans="1:10" x14ac:dyDescent="0.25">
      <c r="A953" s="1" t="s">
        <v>3106</v>
      </c>
      <c r="B953" s="2">
        <v>992336100</v>
      </c>
      <c r="C953" s="2" t="s">
        <v>452</v>
      </c>
      <c r="D953" s="4">
        <v>26078.25</v>
      </c>
      <c r="E953" s="1" t="s">
        <v>1094</v>
      </c>
      <c r="F953" s="1" t="s">
        <v>487</v>
      </c>
      <c r="G953" s="1" t="s">
        <v>3058</v>
      </c>
      <c r="H953" s="1" t="s">
        <v>3107</v>
      </c>
      <c r="I953" s="1">
        <v>210004.15031388</v>
      </c>
      <c r="J953" s="1" t="s">
        <v>3108</v>
      </c>
    </row>
    <row r="954" spans="1:10" x14ac:dyDescent="0.25">
      <c r="A954" s="1" t="s">
        <v>3109</v>
      </c>
      <c r="B954" s="2">
        <v>698205626</v>
      </c>
      <c r="C954" s="2" t="s">
        <v>47</v>
      </c>
      <c r="D954" s="4">
        <v>31191.75</v>
      </c>
      <c r="E954" s="1" t="s">
        <v>1094</v>
      </c>
      <c r="F954" s="1" t="s">
        <v>947</v>
      </c>
      <c r="G954" s="1" t="s">
        <v>3058</v>
      </c>
      <c r="H954" s="1" t="s">
        <v>3110</v>
      </c>
      <c r="I954" s="1">
        <v>386775.49534199998</v>
      </c>
      <c r="J954" s="1" t="s">
        <v>3111</v>
      </c>
    </row>
    <row r="955" spans="1:10" x14ac:dyDescent="0.25">
      <c r="A955" s="1" t="s">
        <v>3112</v>
      </c>
      <c r="B955" s="2">
        <v>900885875</v>
      </c>
      <c r="C955" s="2" t="s">
        <v>92</v>
      </c>
      <c r="D955" s="4">
        <v>29000.25</v>
      </c>
      <c r="E955" s="1" t="s">
        <v>1094</v>
      </c>
      <c r="F955" s="1" t="s">
        <v>2201</v>
      </c>
      <c r="G955" s="1" t="s">
        <v>3058</v>
      </c>
      <c r="H955" s="1" t="s">
        <v>3113</v>
      </c>
      <c r="I955" s="1">
        <v>389467.50983280002</v>
      </c>
      <c r="J955" s="1" t="s">
        <v>3114</v>
      </c>
    </row>
    <row r="956" spans="1:10" x14ac:dyDescent="0.25">
      <c r="A956" s="1" t="s">
        <v>3115</v>
      </c>
      <c r="B956" s="2">
        <v>717625204</v>
      </c>
      <c r="C956" s="2" t="s">
        <v>28</v>
      </c>
      <c r="D956" s="4">
        <v>32652.75</v>
      </c>
      <c r="E956" s="1" t="s">
        <v>1094</v>
      </c>
      <c r="F956" s="1" t="s">
        <v>106</v>
      </c>
      <c r="G956" s="1" t="s">
        <v>3058</v>
      </c>
      <c r="H956" s="1" t="s">
        <v>3116</v>
      </c>
      <c r="I956" s="1">
        <v>249833.88766335999</v>
      </c>
      <c r="J956" s="1" t="s">
        <v>3117</v>
      </c>
    </row>
    <row r="957" spans="1:10" x14ac:dyDescent="0.25">
      <c r="A957" s="1" t="s">
        <v>3118</v>
      </c>
      <c r="B957" s="2">
        <v>97710211</v>
      </c>
      <c r="C957" s="2" t="s">
        <v>18</v>
      </c>
      <c r="D957" s="4">
        <v>33018</v>
      </c>
      <c r="E957" s="1" t="s">
        <v>1094</v>
      </c>
      <c r="F957" s="1" t="s">
        <v>264</v>
      </c>
      <c r="G957" s="1" t="s">
        <v>3058</v>
      </c>
      <c r="H957" s="1" t="s">
        <v>3119</v>
      </c>
      <c r="I957" s="1">
        <v>192916.2876256</v>
      </c>
      <c r="J957" s="1" t="s">
        <v>3120</v>
      </c>
    </row>
    <row r="958" spans="1:10" x14ac:dyDescent="0.25">
      <c r="A958" s="1" t="s">
        <v>3121</v>
      </c>
      <c r="B958" s="2">
        <v>791457586</v>
      </c>
      <c r="C958" s="2" t="s">
        <v>23</v>
      </c>
      <c r="D958" s="4">
        <v>15486</v>
      </c>
      <c r="E958" s="1" t="s">
        <v>1094</v>
      </c>
      <c r="F958" s="1" t="s">
        <v>1220</v>
      </c>
      <c r="G958" s="1" t="s">
        <v>3058</v>
      </c>
      <c r="H958" s="1" t="s">
        <v>3122</v>
      </c>
      <c r="I958" s="1">
        <v>181743.64243199999</v>
      </c>
      <c r="J958" s="1" t="s">
        <v>3123</v>
      </c>
    </row>
    <row r="959" spans="1:10" x14ac:dyDescent="0.25">
      <c r="A959" s="1" t="s">
        <v>3124</v>
      </c>
      <c r="B959" s="2">
        <v>620975002</v>
      </c>
      <c r="C959" s="2" t="s">
        <v>194</v>
      </c>
      <c r="D959" s="4">
        <v>30826.5</v>
      </c>
      <c r="E959" s="1" t="s">
        <v>1094</v>
      </c>
      <c r="F959" s="1" t="s">
        <v>155</v>
      </c>
      <c r="G959" s="1" t="s">
        <v>3058</v>
      </c>
      <c r="H959" s="1" t="s">
        <v>3125</v>
      </c>
      <c r="I959" s="1">
        <v>487849.10803200002</v>
      </c>
      <c r="J959" s="1" t="s">
        <v>3126</v>
      </c>
    </row>
    <row r="960" spans="1:10" x14ac:dyDescent="0.25">
      <c r="A960" s="1" t="s">
        <v>3127</v>
      </c>
      <c r="B960" s="2">
        <v>191350100</v>
      </c>
      <c r="C960" s="2" t="s">
        <v>203</v>
      </c>
      <c r="D960" s="4">
        <v>27539.25</v>
      </c>
      <c r="E960" s="1" t="s">
        <v>1094</v>
      </c>
      <c r="F960" s="1" t="s">
        <v>807</v>
      </c>
      <c r="G960" s="1" t="s">
        <v>3058</v>
      </c>
      <c r="H960" s="1" t="s">
        <v>3128</v>
      </c>
      <c r="I960" s="1">
        <v>1712270.2842530999</v>
      </c>
      <c r="J960" s="1" t="s">
        <v>3129</v>
      </c>
    </row>
    <row r="961" spans="1:10" x14ac:dyDescent="0.25">
      <c r="A961" s="1" t="s">
        <v>3130</v>
      </c>
      <c r="B961" s="2">
        <v>99730338</v>
      </c>
      <c r="C961" s="2" t="s">
        <v>87</v>
      </c>
      <c r="D961" s="4">
        <v>16581.75</v>
      </c>
      <c r="E961" s="1" t="s">
        <v>1094</v>
      </c>
      <c r="F961" s="1" t="s">
        <v>940</v>
      </c>
      <c r="G961" s="1" t="s">
        <v>3058</v>
      </c>
      <c r="H961" s="1" t="s">
        <v>3131</v>
      </c>
      <c r="I961" s="1">
        <v>37946.472586880001</v>
      </c>
      <c r="J961" s="1" t="s">
        <v>3132</v>
      </c>
    </row>
    <row r="962" spans="1:10" x14ac:dyDescent="0.25">
      <c r="A962" s="1" t="s">
        <v>3133</v>
      </c>
      <c r="B962" s="2">
        <v>380741591</v>
      </c>
      <c r="C962" s="2" t="s">
        <v>203</v>
      </c>
      <c r="D962" s="4">
        <v>27539.25</v>
      </c>
      <c r="E962" s="1" t="s">
        <v>1094</v>
      </c>
      <c r="F962" s="1" t="s">
        <v>395</v>
      </c>
      <c r="G962" s="1" t="s">
        <v>3058</v>
      </c>
      <c r="H962" s="1" t="s">
        <v>3134</v>
      </c>
      <c r="I962" s="1">
        <v>572699.43244799995</v>
      </c>
      <c r="J962" s="1" t="s">
        <v>3135</v>
      </c>
    </row>
    <row r="963" spans="1:10" x14ac:dyDescent="0.25">
      <c r="A963" s="1" t="s">
        <v>3136</v>
      </c>
      <c r="B963" s="2">
        <v>914905766</v>
      </c>
      <c r="C963" s="2" t="s">
        <v>226</v>
      </c>
      <c r="D963" s="4">
        <v>31557</v>
      </c>
      <c r="E963" s="1" t="s">
        <v>1094</v>
      </c>
      <c r="F963" s="1" t="s">
        <v>1610</v>
      </c>
      <c r="G963" s="1" t="s">
        <v>3058</v>
      </c>
      <c r="H963" s="1" t="s">
        <v>3137</v>
      </c>
      <c r="I963" s="1">
        <v>37557.157791999998</v>
      </c>
      <c r="J963" s="1" t="s">
        <v>3138</v>
      </c>
    </row>
    <row r="964" spans="1:10" x14ac:dyDescent="0.25">
      <c r="A964" s="1" t="s">
        <v>3139</v>
      </c>
      <c r="B964" s="2">
        <v>726027966</v>
      </c>
      <c r="C964" s="2" t="s">
        <v>862</v>
      </c>
      <c r="D964" s="4">
        <v>24617.25</v>
      </c>
      <c r="E964" s="1" t="s">
        <v>1094</v>
      </c>
      <c r="F964" s="1" t="s">
        <v>682</v>
      </c>
      <c r="G964" s="1" t="s">
        <v>3058</v>
      </c>
      <c r="H964" s="1" t="s">
        <v>3140</v>
      </c>
      <c r="I964" s="1">
        <v>113900.14018647</v>
      </c>
      <c r="J964" s="1" t="s">
        <v>2490</v>
      </c>
    </row>
    <row r="965" spans="1:10" x14ac:dyDescent="0.25">
      <c r="A965" s="1" t="s">
        <v>3141</v>
      </c>
      <c r="B965" s="2">
        <v>919517989</v>
      </c>
      <c r="C965" s="2" t="s">
        <v>180</v>
      </c>
      <c r="D965" s="4">
        <v>35940</v>
      </c>
      <c r="E965" s="1" t="s">
        <v>1094</v>
      </c>
      <c r="F965" s="1" t="s">
        <v>763</v>
      </c>
      <c r="G965" s="1" t="s">
        <v>3058</v>
      </c>
      <c r="H965" s="1" t="s">
        <v>3142</v>
      </c>
      <c r="I965" s="1">
        <v>170534.33265960001</v>
      </c>
      <c r="J965" s="1" t="s">
        <v>3143</v>
      </c>
    </row>
    <row r="966" spans="1:10" x14ac:dyDescent="0.25">
      <c r="A966" s="1" t="s">
        <v>3144</v>
      </c>
      <c r="B966" s="2">
        <v>318255015</v>
      </c>
      <c r="C966" s="2" t="s">
        <v>38</v>
      </c>
      <c r="D966" s="4">
        <v>21330</v>
      </c>
      <c r="E966" s="1" t="s">
        <v>1094</v>
      </c>
      <c r="F966" s="1" t="s">
        <v>399</v>
      </c>
      <c r="G966" s="1" t="s">
        <v>3058</v>
      </c>
      <c r="H966" s="1" t="s">
        <v>3145</v>
      </c>
      <c r="I966" s="1">
        <v>541771.89828695997</v>
      </c>
      <c r="J966" s="1" t="s">
        <v>3146</v>
      </c>
    </row>
    <row r="967" spans="1:10" x14ac:dyDescent="0.25">
      <c r="A967" s="1" t="s">
        <v>3147</v>
      </c>
      <c r="B967" s="2">
        <v>262721547</v>
      </c>
      <c r="C967" s="2" t="s">
        <v>380</v>
      </c>
      <c r="D967" s="4">
        <v>14390.25</v>
      </c>
      <c r="E967" s="1" t="s">
        <v>1094</v>
      </c>
      <c r="F967" s="1" t="s">
        <v>951</v>
      </c>
      <c r="G967" s="1" t="s">
        <v>3058</v>
      </c>
      <c r="H967" s="1" t="s">
        <v>3148</v>
      </c>
      <c r="I967" s="1">
        <v>149828.00390879999</v>
      </c>
      <c r="J967" s="1" t="s">
        <v>3149</v>
      </c>
    </row>
    <row r="968" spans="1:10" x14ac:dyDescent="0.25">
      <c r="A968" s="1" t="s">
        <v>3150</v>
      </c>
      <c r="B968" s="2">
        <v>346926199</v>
      </c>
      <c r="C968" s="2" t="s">
        <v>154</v>
      </c>
      <c r="D968" s="4">
        <v>29730.75</v>
      </c>
      <c r="E968" s="1" t="s">
        <v>1094</v>
      </c>
      <c r="F968" s="1" t="s">
        <v>68</v>
      </c>
      <c r="G968" s="1" t="s">
        <v>3058</v>
      </c>
      <c r="H968" s="1" t="s">
        <v>3151</v>
      </c>
      <c r="I968" s="1">
        <v>169617.40236288001</v>
      </c>
      <c r="J968" s="1" t="s">
        <v>3152</v>
      </c>
    </row>
    <row r="969" spans="1:10" x14ac:dyDescent="0.25">
      <c r="A969" s="1" t="s">
        <v>3153</v>
      </c>
      <c r="B969" s="2">
        <v>982383276</v>
      </c>
      <c r="C969" s="2" t="s">
        <v>43</v>
      </c>
      <c r="D969" s="4">
        <v>36670.5</v>
      </c>
      <c r="E969" s="1" t="s">
        <v>1094</v>
      </c>
      <c r="F969" s="1" t="s">
        <v>349</v>
      </c>
      <c r="G969" s="1" t="s">
        <v>3058</v>
      </c>
      <c r="H969" s="1" t="s">
        <v>3154</v>
      </c>
      <c r="I969" s="1">
        <v>585630.10874367994</v>
      </c>
      <c r="J969" s="1" t="s">
        <v>3155</v>
      </c>
    </row>
    <row r="970" spans="1:10" x14ac:dyDescent="0.25">
      <c r="A970" s="1" t="s">
        <v>3156</v>
      </c>
      <c r="B970" s="2">
        <v>685862122</v>
      </c>
      <c r="C970" s="2" t="s">
        <v>101</v>
      </c>
      <c r="D970" s="4">
        <v>19138.5</v>
      </c>
      <c r="E970" s="1" t="s">
        <v>1094</v>
      </c>
      <c r="F970" s="1" t="s">
        <v>610</v>
      </c>
      <c r="G970" s="1" t="s">
        <v>3058</v>
      </c>
      <c r="H970" s="1" t="s">
        <v>3157</v>
      </c>
      <c r="I970" s="1">
        <v>193966.5141414</v>
      </c>
      <c r="J970" s="1" t="s">
        <v>3158</v>
      </c>
    </row>
    <row r="971" spans="1:10" x14ac:dyDescent="0.25">
      <c r="A971" s="1" t="s">
        <v>3159</v>
      </c>
      <c r="B971" s="2">
        <v>844326792</v>
      </c>
      <c r="C971" s="2" t="s">
        <v>114</v>
      </c>
      <c r="D971" s="4">
        <v>20599.5</v>
      </c>
      <c r="E971" s="1" t="s">
        <v>1094</v>
      </c>
      <c r="F971" s="1" t="s">
        <v>331</v>
      </c>
      <c r="G971" s="1" t="s">
        <v>3058</v>
      </c>
      <c r="H971" s="1" t="s">
        <v>3160</v>
      </c>
      <c r="I971" s="1">
        <v>441629.21146805998</v>
      </c>
      <c r="J971" s="1" t="s">
        <v>3161</v>
      </c>
    </row>
    <row r="972" spans="1:10" x14ac:dyDescent="0.25">
      <c r="A972" s="1" t="s">
        <v>3162</v>
      </c>
      <c r="B972" s="2">
        <v>806218567</v>
      </c>
      <c r="C972" s="2" t="s">
        <v>167</v>
      </c>
      <c r="D972" s="4">
        <v>18773.25</v>
      </c>
      <c r="E972" s="1" t="s">
        <v>1094</v>
      </c>
      <c r="F972" s="1" t="s">
        <v>591</v>
      </c>
      <c r="G972" s="1" t="s">
        <v>3058</v>
      </c>
      <c r="H972" s="1" t="s">
        <v>3163</v>
      </c>
      <c r="I972" s="1">
        <v>75294.362051999997</v>
      </c>
      <c r="J972" s="1" t="s">
        <v>3164</v>
      </c>
    </row>
    <row r="973" spans="1:10" x14ac:dyDescent="0.25">
      <c r="A973" s="1" t="s">
        <v>3165</v>
      </c>
      <c r="B973" s="2">
        <v>490053873</v>
      </c>
      <c r="C973" s="2" t="s">
        <v>281</v>
      </c>
      <c r="D973" s="4">
        <v>21695.25</v>
      </c>
      <c r="E973" s="1" t="s">
        <v>1094</v>
      </c>
      <c r="F973" s="1" t="s">
        <v>750</v>
      </c>
      <c r="G973" s="1" t="s">
        <v>3058</v>
      </c>
      <c r="H973" s="1" t="s">
        <v>3166</v>
      </c>
      <c r="I973" s="1">
        <v>181444.88796336</v>
      </c>
      <c r="J973" s="1" t="s">
        <v>3167</v>
      </c>
    </row>
    <row r="974" spans="1:10" x14ac:dyDescent="0.25">
      <c r="A974" s="1" t="s">
        <v>3168</v>
      </c>
      <c r="B974" s="2">
        <v>293382229</v>
      </c>
      <c r="C974" s="2" t="s">
        <v>33</v>
      </c>
      <c r="D974" s="4">
        <v>13659.75</v>
      </c>
      <c r="E974" s="1" t="s">
        <v>1094</v>
      </c>
      <c r="F974" s="1" t="s">
        <v>1146</v>
      </c>
      <c r="G974" s="1" t="s">
        <v>3058</v>
      </c>
      <c r="H974" s="1" t="s">
        <v>3169</v>
      </c>
      <c r="I974" s="1">
        <v>301822.66805039998</v>
      </c>
      <c r="J974" s="1" t="s">
        <v>3170</v>
      </c>
    </row>
    <row r="975" spans="1:10" x14ac:dyDescent="0.25">
      <c r="A975" s="1" t="s">
        <v>3171</v>
      </c>
      <c r="B975" s="2">
        <v>841019660</v>
      </c>
      <c r="C975" s="2" t="s">
        <v>518</v>
      </c>
      <c r="D975" s="4">
        <v>35574.75</v>
      </c>
      <c r="E975" s="1" t="s">
        <v>1094</v>
      </c>
      <c r="F975" s="1" t="s">
        <v>1400</v>
      </c>
      <c r="G975" s="1" t="s">
        <v>3058</v>
      </c>
      <c r="H975" s="1" t="s">
        <v>3172</v>
      </c>
      <c r="I975" s="1">
        <v>173072.963349</v>
      </c>
      <c r="J975" s="1" t="s">
        <v>3173</v>
      </c>
    </row>
    <row r="976" spans="1:10" x14ac:dyDescent="0.25">
      <c r="A976" s="1" t="s">
        <v>3174</v>
      </c>
      <c r="B976" s="2">
        <v>965515907</v>
      </c>
      <c r="C976" s="2" t="s">
        <v>335</v>
      </c>
      <c r="D976" s="4">
        <v>19869</v>
      </c>
      <c r="E976" s="1" t="s">
        <v>1094</v>
      </c>
      <c r="F976" s="1" t="s">
        <v>1252</v>
      </c>
      <c r="G976" s="1" t="s">
        <v>3058</v>
      </c>
      <c r="H976" s="1" t="s">
        <v>3175</v>
      </c>
      <c r="I976" s="1">
        <v>211564.6428</v>
      </c>
      <c r="J976" s="1" t="s">
        <v>3176</v>
      </c>
    </row>
    <row r="977" spans="1:10" x14ac:dyDescent="0.25">
      <c r="A977" s="1" t="s">
        <v>3177</v>
      </c>
      <c r="B977" s="2">
        <v>247238450</v>
      </c>
      <c r="C977" s="2" t="s">
        <v>38</v>
      </c>
      <c r="D977" s="4">
        <v>21330</v>
      </c>
      <c r="E977" s="1" t="s">
        <v>1094</v>
      </c>
      <c r="F977" s="1" t="s">
        <v>442</v>
      </c>
      <c r="G977" s="1" t="s">
        <v>3058</v>
      </c>
      <c r="H977" s="1" t="s">
        <v>3178</v>
      </c>
      <c r="I977" s="1">
        <v>50869.563558000002</v>
      </c>
      <c r="J977" s="1" t="s">
        <v>3179</v>
      </c>
    </row>
    <row r="978" spans="1:10" x14ac:dyDescent="0.25">
      <c r="A978" s="1" t="s">
        <v>3180</v>
      </c>
      <c r="B978" s="2">
        <v>741790644</v>
      </c>
      <c r="C978" s="2" t="s">
        <v>62</v>
      </c>
      <c r="D978" s="4">
        <v>22791</v>
      </c>
      <c r="E978" s="1" t="s">
        <v>1094</v>
      </c>
      <c r="F978" s="1" t="s">
        <v>331</v>
      </c>
      <c r="G978" s="1" t="s">
        <v>3058</v>
      </c>
      <c r="H978" s="1" t="s">
        <v>3181</v>
      </c>
      <c r="I978" s="1">
        <v>84228.2551656</v>
      </c>
      <c r="J978" s="1" t="s">
        <v>3182</v>
      </c>
    </row>
    <row r="979" spans="1:10" x14ac:dyDescent="0.25">
      <c r="A979" s="1" t="s">
        <v>3183</v>
      </c>
      <c r="B979" s="2">
        <v>64911273</v>
      </c>
      <c r="C979" s="2" t="s">
        <v>189</v>
      </c>
      <c r="D979" s="4">
        <v>22425.75</v>
      </c>
      <c r="E979" s="1" t="s">
        <v>1094</v>
      </c>
      <c r="F979" s="1" t="s">
        <v>344</v>
      </c>
      <c r="G979" s="1" t="s">
        <v>3058</v>
      </c>
      <c r="H979" s="1" t="s">
        <v>3184</v>
      </c>
      <c r="I979" s="1">
        <v>298160.38068960002</v>
      </c>
      <c r="J979" s="1" t="s">
        <v>3185</v>
      </c>
    </row>
    <row r="980" spans="1:10" x14ac:dyDescent="0.25">
      <c r="A980" s="1" t="s">
        <v>3186</v>
      </c>
      <c r="B980" s="2">
        <v>797666813</v>
      </c>
      <c r="C980" s="2" t="s">
        <v>273</v>
      </c>
      <c r="D980" s="4">
        <v>20964.75</v>
      </c>
      <c r="E980" s="1" t="s">
        <v>1094</v>
      </c>
      <c r="F980" s="1" t="s">
        <v>260</v>
      </c>
      <c r="G980" s="1" t="s">
        <v>3058</v>
      </c>
      <c r="H980" s="1" t="s">
        <v>3187</v>
      </c>
      <c r="I980" s="1">
        <v>436548.42457407998</v>
      </c>
      <c r="J980" s="1" t="s">
        <v>3188</v>
      </c>
    </row>
    <row r="981" spans="1:10" x14ac:dyDescent="0.25">
      <c r="A981" s="1" t="s">
        <v>3189</v>
      </c>
      <c r="B981" s="2">
        <v>561087774</v>
      </c>
      <c r="C981" s="2" t="s">
        <v>167</v>
      </c>
      <c r="D981" s="4">
        <v>18773.25</v>
      </c>
      <c r="E981" s="1" t="s">
        <v>1094</v>
      </c>
      <c r="F981" s="1" t="s">
        <v>323</v>
      </c>
      <c r="G981" s="1" t="s">
        <v>3058</v>
      </c>
      <c r="H981" s="1" t="s">
        <v>3190</v>
      </c>
      <c r="I981" s="1">
        <v>78349.9009104</v>
      </c>
      <c r="J981" s="1" t="s">
        <v>3191</v>
      </c>
    </row>
    <row r="982" spans="1:10" x14ac:dyDescent="0.25">
      <c r="A982" s="1" t="s">
        <v>3192</v>
      </c>
      <c r="B982" s="2">
        <v>866750682</v>
      </c>
      <c r="C982" s="2" t="s">
        <v>72</v>
      </c>
      <c r="D982" s="4">
        <v>34844.25</v>
      </c>
      <c r="E982" s="1" t="s">
        <v>1094</v>
      </c>
      <c r="F982" s="1" t="s">
        <v>471</v>
      </c>
      <c r="G982" s="1" t="s">
        <v>3058</v>
      </c>
      <c r="H982" s="1" t="s">
        <v>3193</v>
      </c>
      <c r="I982" s="1">
        <v>130472.46148247999</v>
      </c>
      <c r="J982" s="1" t="s">
        <v>3194</v>
      </c>
    </row>
    <row r="983" spans="1:10" x14ac:dyDescent="0.25">
      <c r="A983" s="1" t="s">
        <v>3195</v>
      </c>
      <c r="B983" s="2">
        <v>940671188</v>
      </c>
      <c r="C983" s="2" t="s">
        <v>124</v>
      </c>
      <c r="D983" s="4">
        <v>14025</v>
      </c>
      <c r="E983" s="1" t="s">
        <v>1094</v>
      </c>
      <c r="F983" s="1" t="s">
        <v>246</v>
      </c>
      <c r="G983" s="1" t="s">
        <v>3058</v>
      </c>
      <c r="H983" s="1" t="s">
        <v>3196</v>
      </c>
      <c r="I983" s="1">
        <v>25501.75992</v>
      </c>
      <c r="J983" s="1" t="s">
        <v>3197</v>
      </c>
    </row>
    <row r="984" spans="1:10" x14ac:dyDescent="0.25">
      <c r="A984" s="1" t="s">
        <v>3198</v>
      </c>
      <c r="B984" s="2">
        <v>363716149</v>
      </c>
      <c r="C984" s="2" t="s">
        <v>124</v>
      </c>
      <c r="D984" s="4">
        <v>14025</v>
      </c>
      <c r="E984" s="1" t="s">
        <v>1094</v>
      </c>
      <c r="F984" s="1" t="s">
        <v>349</v>
      </c>
      <c r="G984" s="1" t="s">
        <v>3058</v>
      </c>
      <c r="H984" s="1" t="s">
        <v>3199</v>
      </c>
      <c r="I984" s="1">
        <v>53435.4326784</v>
      </c>
      <c r="J984" s="1" t="s">
        <v>3200</v>
      </c>
    </row>
    <row r="985" spans="1:10" x14ac:dyDescent="0.25">
      <c r="A985" s="1" t="s">
        <v>3201</v>
      </c>
      <c r="B985" s="2">
        <v>360188989</v>
      </c>
      <c r="C985" s="2" t="s">
        <v>167</v>
      </c>
      <c r="D985" s="4">
        <v>18773.25</v>
      </c>
      <c r="E985" s="1" t="s">
        <v>1094</v>
      </c>
      <c r="F985" s="1" t="s">
        <v>305</v>
      </c>
      <c r="G985" s="1" t="s">
        <v>3058</v>
      </c>
      <c r="H985" s="1" t="s">
        <v>3202</v>
      </c>
      <c r="I985" s="1">
        <v>773983.59748200001</v>
      </c>
      <c r="J985" s="1" t="s">
        <v>3203</v>
      </c>
    </row>
    <row r="986" spans="1:10" x14ac:dyDescent="0.25">
      <c r="A986" s="1" t="s">
        <v>3204</v>
      </c>
      <c r="B986" s="2">
        <v>128921572</v>
      </c>
      <c r="C986" s="2" t="s">
        <v>189</v>
      </c>
      <c r="D986" s="4">
        <v>22425.75</v>
      </c>
      <c r="E986" s="1" t="s">
        <v>1094</v>
      </c>
      <c r="F986" s="1" t="s">
        <v>1626</v>
      </c>
      <c r="G986" s="1" t="s">
        <v>3058</v>
      </c>
      <c r="H986" s="1" t="s">
        <v>3205</v>
      </c>
      <c r="I986" s="1">
        <v>56955.503001600002</v>
      </c>
      <c r="J986" s="1" t="s">
        <v>3206</v>
      </c>
    </row>
    <row r="987" spans="1:10" x14ac:dyDescent="0.25">
      <c r="A987" s="1" t="s">
        <v>3207</v>
      </c>
      <c r="B987" s="2">
        <v>258310082</v>
      </c>
      <c r="C987" s="2" t="s">
        <v>28</v>
      </c>
      <c r="D987" s="4">
        <v>32652.75</v>
      </c>
      <c r="E987" s="1" t="s">
        <v>1094</v>
      </c>
      <c r="F987" s="1" t="s">
        <v>135</v>
      </c>
      <c r="G987" s="1" t="s">
        <v>3058</v>
      </c>
      <c r="H987" s="1" t="s">
        <v>3208</v>
      </c>
      <c r="I987" s="1">
        <v>188024.90563584</v>
      </c>
      <c r="J987" s="1" t="s">
        <v>3209</v>
      </c>
    </row>
    <row r="988" spans="1:10" x14ac:dyDescent="0.25">
      <c r="A988" s="1" t="s">
        <v>3210</v>
      </c>
      <c r="B988" s="2">
        <v>104099391</v>
      </c>
      <c r="C988" s="2" t="s">
        <v>403</v>
      </c>
      <c r="D988" s="4">
        <v>31922.25</v>
      </c>
      <c r="E988" s="1" t="s">
        <v>1094</v>
      </c>
      <c r="F988" s="1" t="s">
        <v>955</v>
      </c>
      <c r="G988" s="1" t="s">
        <v>3058</v>
      </c>
      <c r="H988" s="1" t="s">
        <v>3211</v>
      </c>
      <c r="I988" s="1">
        <v>660587.30534159997</v>
      </c>
      <c r="J988" s="1" t="s">
        <v>3212</v>
      </c>
    </row>
    <row r="989" spans="1:10" x14ac:dyDescent="0.25">
      <c r="A989" s="1" t="s">
        <v>3213</v>
      </c>
      <c r="B989" s="2">
        <v>389587350</v>
      </c>
      <c r="C989" s="2" t="s">
        <v>189</v>
      </c>
      <c r="D989" s="4">
        <v>22425.75</v>
      </c>
      <c r="E989" s="1" t="s">
        <v>1094</v>
      </c>
      <c r="F989" s="1" t="s">
        <v>1242</v>
      </c>
      <c r="G989" s="1" t="s">
        <v>3058</v>
      </c>
      <c r="H989" s="1" t="s">
        <v>3214</v>
      </c>
      <c r="I989" s="1">
        <v>324567.11599199998</v>
      </c>
      <c r="J989" s="1" t="s">
        <v>3215</v>
      </c>
    </row>
    <row r="990" spans="1:10" x14ac:dyDescent="0.25">
      <c r="A990" s="1" t="s">
        <v>3216</v>
      </c>
      <c r="B990" s="2">
        <v>127626624</v>
      </c>
      <c r="C990" s="2" t="s">
        <v>357</v>
      </c>
      <c r="D990" s="4">
        <v>35209.5</v>
      </c>
      <c r="E990" s="1" t="s">
        <v>1094</v>
      </c>
      <c r="F990" s="1" t="s">
        <v>172</v>
      </c>
      <c r="G990" s="1" t="s">
        <v>3058</v>
      </c>
      <c r="H990" s="1" t="s">
        <v>3217</v>
      </c>
      <c r="I990" s="1">
        <v>290498.52923699998</v>
      </c>
      <c r="J990" s="1" t="s">
        <v>3218</v>
      </c>
    </row>
    <row r="991" spans="1:10" x14ac:dyDescent="0.25">
      <c r="A991" s="1" t="s">
        <v>3219</v>
      </c>
      <c r="B991" s="2">
        <v>767203930</v>
      </c>
      <c r="C991" s="2" t="s">
        <v>498</v>
      </c>
      <c r="D991" s="4">
        <v>37766.25</v>
      </c>
      <c r="E991" s="1" t="s">
        <v>1094</v>
      </c>
      <c r="F991" s="1" t="s">
        <v>965</v>
      </c>
      <c r="G991" s="1" t="s">
        <v>3058</v>
      </c>
      <c r="H991" s="1" t="s">
        <v>3220</v>
      </c>
      <c r="I991" s="1">
        <v>32955.193958399999</v>
      </c>
      <c r="J991" s="1" t="s">
        <v>3221</v>
      </c>
    </row>
    <row r="992" spans="1:10" x14ac:dyDescent="0.25">
      <c r="A992" s="1" t="s">
        <v>3222</v>
      </c>
      <c r="B992" s="2">
        <v>881804070</v>
      </c>
      <c r="C992" s="2" t="s">
        <v>87</v>
      </c>
      <c r="D992" s="4">
        <v>16581.75</v>
      </c>
      <c r="E992" s="1" t="s">
        <v>1094</v>
      </c>
      <c r="F992" s="1" t="s">
        <v>731</v>
      </c>
      <c r="G992" s="1" t="s">
        <v>3058</v>
      </c>
      <c r="H992" s="1" t="s">
        <v>3223</v>
      </c>
      <c r="I992" s="1">
        <v>436441.45590864</v>
      </c>
      <c r="J992" s="1" t="s">
        <v>3224</v>
      </c>
    </row>
    <row r="993" spans="1:10" x14ac:dyDescent="0.25">
      <c r="A993" s="1" t="s">
        <v>3225</v>
      </c>
      <c r="B993" s="2">
        <v>832315873</v>
      </c>
      <c r="C993" s="2" t="s">
        <v>77</v>
      </c>
      <c r="D993" s="4">
        <v>23521.5</v>
      </c>
      <c r="E993" s="1" t="s">
        <v>1094</v>
      </c>
      <c r="F993" s="1" t="s">
        <v>721</v>
      </c>
      <c r="G993" s="1" t="s">
        <v>3058</v>
      </c>
      <c r="H993" s="1" t="s">
        <v>3226</v>
      </c>
      <c r="I993" s="1">
        <v>68295.056255999996</v>
      </c>
      <c r="J993" s="1" t="s">
        <v>3227</v>
      </c>
    </row>
    <row r="994" spans="1:10" x14ac:dyDescent="0.25">
      <c r="A994" s="1" t="s">
        <v>3228</v>
      </c>
      <c r="B994" s="2">
        <v>717220415</v>
      </c>
      <c r="C994" s="2" t="s">
        <v>573</v>
      </c>
      <c r="D994" s="4">
        <v>26808.75</v>
      </c>
      <c r="E994" s="1" t="s">
        <v>1094</v>
      </c>
      <c r="F994" s="1" t="s">
        <v>1626</v>
      </c>
      <c r="G994" s="1" t="s">
        <v>3058</v>
      </c>
      <c r="H994" s="1" t="s">
        <v>3229</v>
      </c>
      <c r="I994" s="1">
        <v>41720.068305000001</v>
      </c>
      <c r="J994" s="1" t="s">
        <v>3230</v>
      </c>
    </row>
    <row r="995" spans="1:10" x14ac:dyDescent="0.25">
      <c r="A995" s="1" t="s">
        <v>3231</v>
      </c>
      <c r="B995" s="2">
        <v>75645378</v>
      </c>
      <c r="C995" s="2" t="s">
        <v>250</v>
      </c>
      <c r="D995" s="4">
        <v>18042.75</v>
      </c>
      <c r="E995" s="1" t="s">
        <v>1094</v>
      </c>
      <c r="F995" s="1" t="s">
        <v>1746</v>
      </c>
      <c r="G995" s="1" t="s">
        <v>3058</v>
      </c>
      <c r="H995" s="1" t="s">
        <v>3232</v>
      </c>
      <c r="I995" s="1">
        <v>272234.4315912</v>
      </c>
      <c r="J995" s="1" t="s">
        <v>3233</v>
      </c>
    </row>
    <row r="996" spans="1:10" x14ac:dyDescent="0.25">
      <c r="A996" s="1" t="s">
        <v>3234</v>
      </c>
      <c r="B996" s="2">
        <v>896912247</v>
      </c>
      <c r="C996" s="2" t="s">
        <v>573</v>
      </c>
      <c r="D996" s="4">
        <v>26808.75</v>
      </c>
      <c r="E996" s="1" t="s">
        <v>1094</v>
      </c>
      <c r="F996" s="1" t="s">
        <v>2278</v>
      </c>
      <c r="G996" s="1" t="s">
        <v>3058</v>
      </c>
      <c r="H996" s="1" t="s">
        <v>3235</v>
      </c>
      <c r="I996" s="1">
        <v>65591.992922399993</v>
      </c>
      <c r="J996" s="1" t="s">
        <v>3236</v>
      </c>
    </row>
    <row r="997" spans="1:10" x14ac:dyDescent="0.25">
      <c r="A997" s="1" t="s">
        <v>3237</v>
      </c>
      <c r="B997" s="2">
        <v>612724567</v>
      </c>
      <c r="C997" s="2" t="s">
        <v>403</v>
      </c>
      <c r="D997" s="4">
        <v>31922.25</v>
      </c>
      <c r="E997" s="1" t="s">
        <v>1094</v>
      </c>
      <c r="F997" s="1" t="s">
        <v>1469</v>
      </c>
      <c r="G997" s="1" t="s">
        <v>3058</v>
      </c>
      <c r="H997" s="1" t="s">
        <v>3238</v>
      </c>
      <c r="I997" s="1">
        <v>537088.27553280001</v>
      </c>
      <c r="J997" s="1" t="s">
        <v>3239</v>
      </c>
    </row>
    <row r="998" spans="1:10" x14ac:dyDescent="0.25">
      <c r="A998" s="1" t="s">
        <v>3240</v>
      </c>
      <c r="B998" s="2">
        <v>296439878</v>
      </c>
      <c r="C998" s="2" t="s">
        <v>273</v>
      </c>
      <c r="D998" s="4">
        <v>20964.75</v>
      </c>
      <c r="E998" s="1" t="s">
        <v>1094</v>
      </c>
      <c r="F998" s="1" t="s">
        <v>885</v>
      </c>
      <c r="G998" s="1" t="s">
        <v>3058</v>
      </c>
      <c r="H998" s="1" t="s">
        <v>3241</v>
      </c>
      <c r="I998" s="1">
        <v>14035.20008128</v>
      </c>
      <c r="J998" s="1" t="s">
        <v>3242</v>
      </c>
    </row>
    <row r="999" spans="1:10" x14ac:dyDescent="0.25">
      <c r="A999" s="1" t="s">
        <v>3243</v>
      </c>
      <c r="B999" s="2">
        <v>402846524</v>
      </c>
      <c r="C999" s="2" t="s">
        <v>513</v>
      </c>
      <c r="D999" s="4">
        <v>32287.5</v>
      </c>
      <c r="E999" s="1" t="s">
        <v>1094</v>
      </c>
      <c r="F999" s="1" t="s">
        <v>106</v>
      </c>
      <c r="G999" s="1" t="s">
        <v>3058</v>
      </c>
      <c r="H999" s="1" t="s">
        <v>3244</v>
      </c>
      <c r="I999" s="1">
        <v>1241535.07247616</v>
      </c>
      <c r="J999" s="1" t="s">
        <v>3245</v>
      </c>
    </row>
    <row r="1000" spans="1:10" x14ac:dyDescent="0.25">
      <c r="A1000" s="1" t="s">
        <v>3246</v>
      </c>
      <c r="B1000" s="2">
        <v>631528098</v>
      </c>
      <c r="C1000" s="2" t="s">
        <v>212</v>
      </c>
      <c r="D1000" s="4">
        <v>24252</v>
      </c>
      <c r="E1000" s="1" t="s">
        <v>1094</v>
      </c>
      <c r="F1000" s="1" t="s">
        <v>1840</v>
      </c>
      <c r="G1000" s="1" t="s">
        <v>3058</v>
      </c>
      <c r="H1000" s="1" t="s">
        <v>3247</v>
      </c>
      <c r="I1000" s="1">
        <v>714332.35289856</v>
      </c>
      <c r="J1000" s="1" t="s">
        <v>3248</v>
      </c>
    </row>
    <row r="1001" spans="1:10" x14ac:dyDescent="0.25">
      <c r="A1001" s="1" t="s">
        <v>3249</v>
      </c>
      <c r="B1001" s="2">
        <v>588615194</v>
      </c>
      <c r="C1001" s="2" t="s">
        <v>226</v>
      </c>
      <c r="D1001" s="4">
        <v>31557</v>
      </c>
      <c r="E1001" s="1" t="s">
        <v>1094</v>
      </c>
      <c r="F1001" s="1" t="s">
        <v>509</v>
      </c>
      <c r="G1001" s="1" t="s">
        <v>3058</v>
      </c>
      <c r="H1001" s="1" t="s">
        <v>3250</v>
      </c>
      <c r="I1001" s="1">
        <v>37910.700872100002</v>
      </c>
      <c r="J1001" s="1" t="s">
        <v>3251</v>
      </c>
    </row>
    <row r="1002" spans="1:10" x14ac:dyDescent="0.25">
      <c r="A1002" s="1" t="s">
        <v>3252</v>
      </c>
      <c r="B1002" s="2">
        <v>557921020</v>
      </c>
      <c r="C1002" s="2" t="s">
        <v>72</v>
      </c>
      <c r="D1002" s="4">
        <v>34844.25</v>
      </c>
      <c r="E1002" s="1" t="s">
        <v>1094</v>
      </c>
      <c r="F1002" s="1" t="s">
        <v>231</v>
      </c>
      <c r="G1002" s="1" t="s">
        <v>3058</v>
      </c>
      <c r="H1002" s="1" t="s">
        <v>3253</v>
      </c>
      <c r="I1002" s="1">
        <v>773673.69647567999</v>
      </c>
      <c r="J1002" s="1" t="s">
        <v>3254</v>
      </c>
    </row>
    <row r="1003" spans="1:10" x14ac:dyDescent="0.25">
      <c r="A1003" s="1" t="s">
        <v>3255</v>
      </c>
      <c r="B1003" s="2">
        <v>206071219</v>
      </c>
      <c r="C1003" s="2" t="s">
        <v>77</v>
      </c>
      <c r="D1003" s="4">
        <v>23521.5</v>
      </c>
      <c r="E1003" s="1" t="s">
        <v>1094</v>
      </c>
      <c r="F1003" s="1" t="s">
        <v>1308</v>
      </c>
      <c r="G1003" s="1" t="s">
        <v>3058</v>
      </c>
      <c r="H1003" s="1" t="s">
        <v>3256</v>
      </c>
      <c r="I1003" s="1">
        <v>172530.63877896001</v>
      </c>
      <c r="J1003" s="1" t="s">
        <v>3257</v>
      </c>
    </row>
    <row r="1004" spans="1:10" x14ac:dyDescent="0.25">
      <c r="A1004" s="1" t="s">
        <v>3258</v>
      </c>
      <c r="B1004" s="2">
        <v>254387170</v>
      </c>
      <c r="C1004" s="2" t="s">
        <v>114</v>
      </c>
      <c r="D1004" s="4">
        <v>20599.5</v>
      </c>
      <c r="E1004" s="1" t="s">
        <v>1094</v>
      </c>
      <c r="F1004" s="1" t="s">
        <v>909</v>
      </c>
      <c r="G1004" s="1" t="s">
        <v>3058</v>
      </c>
      <c r="H1004" s="1" t="s">
        <v>3259</v>
      </c>
      <c r="I1004" s="1">
        <v>1053435.8469623399</v>
      </c>
      <c r="J1004" s="1" t="s">
        <v>3260</v>
      </c>
    </row>
    <row r="1005" spans="1:10" x14ac:dyDescent="0.25">
      <c r="A1005" s="1" t="s">
        <v>3261</v>
      </c>
      <c r="B1005" s="2">
        <v>146974938</v>
      </c>
      <c r="C1005" s="2" t="s">
        <v>101</v>
      </c>
      <c r="D1005" s="4">
        <v>19138.5</v>
      </c>
      <c r="E1005" s="1" t="s">
        <v>1094</v>
      </c>
      <c r="F1005" s="1" t="s">
        <v>1721</v>
      </c>
      <c r="G1005" s="1" t="s">
        <v>3058</v>
      </c>
      <c r="H1005" s="1" t="s">
        <v>3262</v>
      </c>
      <c r="I1005" s="1">
        <v>37268.162369999998</v>
      </c>
      <c r="J1005" s="1" t="s">
        <v>3263</v>
      </c>
    </row>
    <row r="1006" spans="1:10" x14ac:dyDescent="0.25">
      <c r="A1006" s="1" t="s">
        <v>3264</v>
      </c>
      <c r="B1006" s="2">
        <v>229181229</v>
      </c>
      <c r="C1006" s="2" t="s">
        <v>518</v>
      </c>
      <c r="D1006" s="4">
        <v>35574.75</v>
      </c>
      <c r="E1006" s="1" t="s">
        <v>1094</v>
      </c>
      <c r="F1006" s="1" t="s">
        <v>241</v>
      </c>
      <c r="G1006" s="1" t="s">
        <v>3058</v>
      </c>
      <c r="H1006" s="1" t="s">
        <v>3265</v>
      </c>
      <c r="I1006" s="1">
        <v>5757.8675962500001</v>
      </c>
      <c r="J1006" s="1" t="s">
        <v>3266</v>
      </c>
    </row>
    <row r="1007" spans="1:10" x14ac:dyDescent="0.25">
      <c r="A1007" s="1" t="s">
        <v>3267</v>
      </c>
      <c r="B1007" s="2">
        <v>227862330</v>
      </c>
      <c r="C1007" s="2" t="s">
        <v>38</v>
      </c>
      <c r="D1007" s="4">
        <v>21330</v>
      </c>
      <c r="E1007" s="1" t="s">
        <v>1094</v>
      </c>
      <c r="F1007" s="1" t="s">
        <v>1400</v>
      </c>
      <c r="G1007" s="1" t="s">
        <v>3058</v>
      </c>
      <c r="H1007" s="1" t="s">
        <v>3268</v>
      </c>
      <c r="I1007" s="1">
        <v>266637.82824971998</v>
      </c>
      <c r="J1007" s="1" t="s">
        <v>3269</v>
      </c>
    </row>
    <row r="1008" spans="1:10" x14ac:dyDescent="0.25">
      <c r="A1008" s="1" t="s">
        <v>3270</v>
      </c>
      <c r="B1008" s="2">
        <v>948292434</v>
      </c>
      <c r="C1008" s="2" t="s">
        <v>309</v>
      </c>
      <c r="D1008" s="4">
        <v>27904.5</v>
      </c>
      <c r="E1008" s="1" t="s">
        <v>1094</v>
      </c>
      <c r="F1008" s="1" t="s">
        <v>1076</v>
      </c>
      <c r="G1008" s="1" t="s">
        <v>3058</v>
      </c>
      <c r="H1008" s="1" t="s">
        <v>3271</v>
      </c>
      <c r="I1008" s="1">
        <v>102052.4740956</v>
      </c>
      <c r="J1008" s="1" t="s">
        <v>3272</v>
      </c>
    </row>
    <row r="1009" spans="1:10" x14ac:dyDescent="0.25">
      <c r="A1009" s="1" t="s">
        <v>3273</v>
      </c>
      <c r="B1009" s="2">
        <v>247505720</v>
      </c>
      <c r="C1009" s="2" t="s">
        <v>221</v>
      </c>
      <c r="D1009" s="4">
        <v>33748.5</v>
      </c>
      <c r="E1009" s="1" t="s">
        <v>1094</v>
      </c>
      <c r="F1009" s="1" t="s">
        <v>523</v>
      </c>
      <c r="G1009" s="1" t="s">
        <v>3058</v>
      </c>
      <c r="H1009" s="1" t="s">
        <v>3274</v>
      </c>
      <c r="I1009" s="1">
        <v>712403.72821079998</v>
      </c>
      <c r="J1009" s="1" t="s">
        <v>3275</v>
      </c>
    </row>
    <row r="1010" spans="1:10" x14ac:dyDescent="0.25">
      <c r="A1010" s="1" t="s">
        <v>3276</v>
      </c>
      <c r="B1010" s="2">
        <v>7702909</v>
      </c>
      <c r="C1010" s="2" t="s">
        <v>281</v>
      </c>
      <c r="D1010" s="4">
        <v>21695.25</v>
      </c>
      <c r="E1010" s="1" t="s">
        <v>1094</v>
      </c>
      <c r="F1010" s="1" t="s">
        <v>852</v>
      </c>
      <c r="G1010" s="1" t="s">
        <v>3058</v>
      </c>
      <c r="H1010" s="1" t="s">
        <v>3277</v>
      </c>
      <c r="I1010" s="1">
        <v>14479.710375000001</v>
      </c>
      <c r="J1010" s="1" t="s">
        <v>3278</v>
      </c>
    </row>
    <row r="1011" spans="1:10" x14ac:dyDescent="0.25">
      <c r="A1011" s="1" t="s">
        <v>3279</v>
      </c>
      <c r="B1011" s="2">
        <v>307405988</v>
      </c>
      <c r="C1011" s="2" t="s">
        <v>309</v>
      </c>
      <c r="D1011" s="4">
        <v>27904.5</v>
      </c>
      <c r="E1011" s="1" t="s">
        <v>1094</v>
      </c>
      <c r="F1011" s="1" t="s">
        <v>527</v>
      </c>
      <c r="G1011" s="1" t="s">
        <v>3058</v>
      </c>
      <c r="H1011" s="1" t="s">
        <v>3280</v>
      </c>
      <c r="I1011" s="1">
        <v>317756.04570527998</v>
      </c>
      <c r="J1011" s="1" t="s">
        <v>3281</v>
      </c>
    </row>
    <row r="1012" spans="1:10" x14ac:dyDescent="0.25">
      <c r="A1012" s="1" t="s">
        <v>3282</v>
      </c>
      <c r="B1012" s="2">
        <v>493486761</v>
      </c>
      <c r="C1012" s="2" t="s">
        <v>573</v>
      </c>
      <c r="D1012" s="4">
        <v>26808.75</v>
      </c>
      <c r="E1012" s="1" t="s">
        <v>1094</v>
      </c>
      <c r="F1012" s="1" t="s">
        <v>130</v>
      </c>
      <c r="G1012" s="1" t="s">
        <v>3058</v>
      </c>
      <c r="H1012" s="1" t="s">
        <v>3283</v>
      </c>
      <c r="I1012" s="1">
        <v>93473.477797440006</v>
      </c>
      <c r="J1012" s="1" t="s">
        <v>3284</v>
      </c>
    </row>
    <row r="1013" spans="1:10" x14ac:dyDescent="0.25">
      <c r="A1013" s="1" t="s">
        <v>3285</v>
      </c>
      <c r="B1013" s="2">
        <v>421235085</v>
      </c>
      <c r="C1013" s="2" t="s">
        <v>189</v>
      </c>
      <c r="D1013" s="4">
        <v>22425.75</v>
      </c>
      <c r="E1013" s="1" t="s">
        <v>1094</v>
      </c>
      <c r="F1013" s="1" t="s">
        <v>818</v>
      </c>
      <c r="G1013" s="1" t="s">
        <v>3058</v>
      </c>
      <c r="H1013" s="1" t="s">
        <v>3286</v>
      </c>
      <c r="I1013" s="1">
        <v>452631.81750528002</v>
      </c>
      <c r="J1013" s="1" t="s">
        <v>3287</v>
      </c>
    </row>
    <row r="1014" spans="1:10" x14ac:dyDescent="0.25">
      <c r="A1014" s="1" t="s">
        <v>3288</v>
      </c>
      <c r="B1014" s="2">
        <v>795569153</v>
      </c>
      <c r="C1014" s="2" t="s">
        <v>162</v>
      </c>
      <c r="D1014" s="4">
        <v>15851.25</v>
      </c>
      <c r="E1014" s="1" t="s">
        <v>1094</v>
      </c>
      <c r="F1014" s="1" t="s">
        <v>2211</v>
      </c>
      <c r="G1014" s="1" t="s">
        <v>3058</v>
      </c>
      <c r="H1014" s="1" t="s">
        <v>3289</v>
      </c>
      <c r="I1014" s="1">
        <v>231097.30882559999</v>
      </c>
      <c r="J1014" s="1" t="s">
        <v>3290</v>
      </c>
    </row>
    <row r="1015" spans="1:10" x14ac:dyDescent="0.25">
      <c r="A1015" s="1" t="s">
        <v>3291</v>
      </c>
      <c r="B1015" s="2">
        <v>875596647</v>
      </c>
      <c r="C1015" s="2" t="s">
        <v>250</v>
      </c>
      <c r="D1015" s="4">
        <v>18042.75</v>
      </c>
      <c r="E1015" s="1" t="s">
        <v>1094</v>
      </c>
      <c r="F1015" s="1" t="s">
        <v>784</v>
      </c>
      <c r="G1015" s="1" t="s">
        <v>3058</v>
      </c>
      <c r="H1015" s="1" t="s">
        <v>3292</v>
      </c>
      <c r="I1015" s="1">
        <v>292636.10891592002</v>
      </c>
      <c r="J1015" s="1" t="s">
        <v>3293</v>
      </c>
    </row>
    <row r="1016" spans="1:10" x14ac:dyDescent="0.25">
      <c r="A1016" s="1" t="s">
        <v>3294</v>
      </c>
      <c r="B1016" s="2">
        <v>737911540</v>
      </c>
      <c r="C1016" s="2" t="s">
        <v>82</v>
      </c>
      <c r="D1016" s="4">
        <v>16947</v>
      </c>
      <c r="E1016" s="1" t="s">
        <v>1094</v>
      </c>
      <c r="F1016" s="1" t="s">
        <v>1517</v>
      </c>
      <c r="G1016" s="1" t="s">
        <v>3058</v>
      </c>
      <c r="H1016" s="1" t="s">
        <v>3295</v>
      </c>
      <c r="I1016" s="1">
        <v>346802.55770160002</v>
      </c>
      <c r="J1016" s="1" t="s">
        <v>3296</v>
      </c>
    </row>
    <row r="1017" spans="1:10" x14ac:dyDescent="0.25">
      <c r="A1017" s="1" t="s">
        <v>3297</v>
      </c>
      <c r="B1017" s="2">
        <v>140511338</v>
      </c>
      <c r="C1017" s="2" t="s">
        <v>309</v>
      </c>
      <c r="D1017" s="4">
        <v>27904.5</v>
      </c>
      <c r="E1017" s="1" t="s">
        <v>1094</v>
      </c>
      <c r="F1017" s="1" t="s">
        <v>1576</v>
      </c>
      <c r="G1017" s="1" t="s">
        <v>3058</v>
      </c>
      <c r="H1017" s="1" t="s">
        <v>3298</v>
      </c>
      <c r="I1017" s="1">
        <v>98781.686451000001</v>
      </c>
      <c r="J1017" s="1" t="s">
        <v>3299</v>
      </c>
    </row>
    <row r="1018" spans="1:10" x14ac:dyDescent="0.25">
      <c r="A1018" s="1" t="s">
        <v>3300</v>
      </c>
      <c r="B1018" s="2">
        <v>549557294</v>
      </c>
      <c r="C1018" s="2" t="s">
        <v>1201</v>
      </c>
      <c r="D1018" s="4">
        <v>30461.25</v>
      </c>
      <c r="E1018" s="1" t="s">
        <v>1094</v>
      </c>
      <c r="F1018" s="1" t="s">
        <v>349</v>
      </c>
      <c r="G1018" s="1" t="s">
        <v>3058</v>
      </c>
      <c r="H1018" s="1" t="s">
        <v>3301</v>
      </c>
      <c r="I1018" s="1">
        <v>124959.1570624</v>
      </c>
      <c r="J1018" s="1" t="s">
        <v>3302</v>
      </c>
    </row>
    <row r="1019" spans="1:10" x14ac:dyDescent="0.25">
      <c r="A1019" s="1" t="s">
        <v>3303</v>
      </c>
      <c r="B1019" s="2">
        <v>677896146</v>
      </c>
      <c r="C1019" s="2" t="s">
        <v>212</v>
      </c>
      <c r="D1019" s="4">
        <v>24252</v>
      </c>
      <c r="E1019" s="1" t="s">
        <v>1094</v>
      </c>
      <c r="F1019" s="1" t="s">
        <v>135</v>
      </c>
      <c r="G1019" s="1" t="s">
        <v>3058</v>
      </c>
      <c r="H1019" s="1" t="s">
        <v>3304</v>
      </c>
      <c r="I1019" s="1">
        <v>21087.438518080002</v>
      </c>
      <c r="J1019" s="1" t="s">
        <v>3305</v>
      </c>
    </row>
    <row r="1020" spans="1:10" x14ac:dyDescent="0.25">
      <c r="A1020" s="1" t="s">
        <v>3306</v>
      </c>
      <c r="B1020" s="2">
        <v>543597632</v>
      </c>
      <c r="C1020" s="2" t="s">
        <v>470</v>
      </c>
      <c r="D1020" s="4">
        <v>14755.5</v>
      </c>
      <c r="E1020" s="1" t="s">
        <v>1094</v>
      </c>
      <c r="F1020" s="1" t="s">
        <v>574</v>
      </c>
      <c r="G1020" s="1" t="s">
        <v>3058</v>
      </c>
      <c r="H1020" s="1" t="s">
        <v>3307</v>
      </c>
      <c r="I1020" s="1">
        <v>33387.837599999999</v>
      </c>
      <c r="J1020" s="1" t="s">
        <v>3308</v>
      </c>
    </row>
    <row r="1021" spans="1:10" x14ac:dyDescent="0.25">
      <c r="A1021" s="1" t="s">
        <v>3309</v>
      </c>
      <c r="B1021" s="2">
        <v>87826690</v>
      </c>
      <c r="C1021" s="2" t="s">
        <v>273</v>
      </c>
      <c r="D1021" s="4">
        <v>20964.75</v>
      </c>
      <c r="E1021" s="1" t="s">
        <v>1094</v>
      </c>
      <c r="F1021" s="1" t="s">
        <v>251</v>
      </c>
      <c r="G1021" s="1" t="s">
        <v>3058</v>
      </c>
      <c r="H1021" s="1" t="s">
        <v>3310</v>
      </c>
      <c r="I1021" s="1">
        <v>61842.630360000003</v>
      </c>
      <c r="J1021" s="1" t="s">
        <v>3311</v>
      </c>
    </row>
    <row r="1022" spans="1:10" x14ac:dyDescent="0.25">
      <c r="A1022" s="1" t="s">
        <v>3312</v>
      </c>
      <c r="B1022" s="2">
        <v>203801183</v>
      </c>
      <c r="C1022" s="2" t="s">
        <v>189</v>
      </c>
      <c r="D1022" s="4">
        <v>22425.75</v>
      </c>
      <c r="E1022" s="1" t="s">
        <v>1094</v>
      </c>
      <c r="F1022" s="1" t="s">
        <v>1083</v>
      </c>
      <c r="G1022" s="1" t="s">
        <v>3058</v>
      </c>
      <c r="H1022" s="1" t="s">
        <v>3313</v>
      </c>
      <c r="I1022" s="1">
        <v>20663.589315599998</v>
      </c>
      <c r="J1022" s="1" t="s">
        <v>3314</v>
      </c>
    </row>
    <row r="1023" spans="1:10" x14ac:dyDescent="0.25">
      <c r="A1023" s="1" t="s">
        <v>3315</v>
      </c>
      <c r="B1023" s="2">
        <v>395085982</v>
      </c>
      <c r="C1023" s="2" t="s">
        <v>18</v>
      </c>
      <c r="D1023" s="4">
        <v>33018</v>
      </c>
      <c r="E1023" s="1" t="s">
        <v>1094</v>
      </c>
      <c r="F1023" s="1" t="s">
        <v>557</v>
      </c>
      <c r="G1023" s="1" t="s">
        <v>3058</v>
      </c>
      <c r="H1023" s="1" t="s">
        <v>3316</v>
      </c>
      <c r="I1023" s="1">
        <v>169196.44803264001</v>
      </c>
      <c r="J1023" s="1" t="s">
        <v>3317</v>
      </c>
    </row>
    <row r="1024" spans="1:10" x14ac:dyDescent="0.25">
      <c r="A1024" s="1" t="s">
        <v>3318</v>
      </c>
      <c r="B1024" s="2">
        <v>4815836</v>
      </c>
      <c r="C1024" s="2" t="s">
        <v>434</v>
      </c>
      <c r="D1024" s="4">
        <v>28269.75</v>
      </c>
      <c r="E1024" s="1" t="s">
        <v>1094</v>
      </c>
      <c r="F1024" s="1" t="s">
        <v>475</v>
      </c>
      <c r="G1024" s="1" t="s">
        <v>3058</v>
      </c>
      <c r="H1024" s="1" t="s">
        <v>3319</v>
      </c>
      <c r="I1024" s="1">
        <v>326481.15149999998</v>
      </c>
      <c r="J1024" s="1" t="s">
        <v>3320</v>
      </c>
    </row>
    <row r="1025" spans="1:10" x14ac:dyDescent="0.25">
      <c r="A1025" s="1" t="s">
        <v>3321</v>
      </c>
      <c r="B1025" s="2">
        <v>232806399</v>
      </c>
      <c r="C1025" s="2" t="s">
        <v>217</v>
      </c>
      <c r="D1025" s="4">
        <v>38496.75</v>
      </c>
      <c r="E1025" s="1" t="s">
        <v>1094</v>
      </c>
      <c r="F1025" s="1" t="s">
        <v>1308</v>
      </c>
      <c r="G1025" s="1" t="s">
        <v>3058</v>
      </c>
      <c r="H1025" s="1" t="s">
        <v>3322</v>
      </c>
      <c r="I1025" s="1">
        <v>240779.3195704</v>
      </c>
      <c r="J1025" s="1" t="s">
        <v>3323</v>
      </c>
    </row>
    <row r="1026" spans="1:10" x14ac:dyDescent="0.25">
      <c r="A1026" s="1" t="s">
        <v>3324</v>
      </c>
      <c r="B1026" s="2">
        <v>260904080</v>
      </c>
      <c r="C1026" s="2" t="s">
        <v>335</v>
      </c>
      <c r="D1026" s="4">
        <v>19869</v>
      </c>
      <c r="E1026" s="1" t="s">
        <v>1094</v>
      </c>
      <c r="F1026" s="1" t="s">
        <v>366</v>
      </c>
      <c r="G1026" s="1" t="s">
        <v>3058</v>
      </c>
      <c r="H1026" s="1" t="s">
        <v>3325</v>
      </c>
      <c r="I1026" s="1">
        <v>383897.03311359999</v>
      </c>
      <c r="J1026" s="1" t="s">
        <v>3326</v>
      </c>
    </row>
    <row r="1027" spans="1:10" x14ac:dyDescent="0.25">
      <c r="A1027" s="1" t="s">
        <v>3327</v>
      </c>
      <c r="B1027" s="2">
        <v>81065796</v>
      </c>
      <c r="C1027" s="2" t="s">
        <v>403</v>
      </c>
      <c r="D1027" s="4">
        <v>31922.25</v>
      </c>
      <c r="E1027" s="1" t="s">
        <v>1094</v>
      </c>
      <c r="F1027" s="1" t="s">
        <v>1400</v>
      </c>
      <c r="G1027" s="1" t="s">
        <v>3058</v>
      </c>
      <c r="H1027" s="1" t="s">
        <v>3328</v>
      </c>
      <c r="I1027" s="1">
        <v>72197.553795839995</v>
      </c>
      <c r="J1027" s="1" t="s">
        <v>3329</v>
      </c>
    </row>
    <row r="1028" spans="1:10" x14ac:dyDescent="0.25">
      <c r="A1028" s="1" t="s">
        <v>3330</v>
      </c>
      <c r="B1028" s="2">
        <v>585061240</v>
      </c>
      <c r="C1028" s="2" t="s">
        <v>11</v>
      </c>
      <c r="D1028" s="4">
        <v>36305.25</v>
      </c>
      <c r="E1028" s="1" t="s">
        <v>1094</v>
      </c>
      <c r="F1028" s="1" t="s">
        <v>483</v>
      </c>
      <c r="G1028" s="1" t="s">
        <v>3331</v>
      </c>
      <c r="H1028" s="1" t="s">
        <v>3332</v>
      </c>
      <c r="I1028" s="1">
        <v>238310.37143100001</v>
      </c>
      <c r="J1028" s="1" t="s">
        <v>3333</v>
      </c>
    </row>
    <row r="1029" spans="1:10" x14ac:dyDescent="0.25">
      <c r="A1029" s="1" t="s">
        <v>3334</v>
      </c>
      <c r="B1029" s="2">
        <v>391831896</v>
      </c>
      <c r="C1029" s="2" t="s">
        <v>661</v>
      </c>
      <c r="D1029" s="4">
        <v>16216.5</v>
      </c>
      <c r="E1029" s="1" t="s">
        <v>1094</v>
      </c>
      <c r="F1029" s="1" t="s">
        <v>110</v>
      </c>
      <c r="G1029" s="1" t="s">
        <v>3331</v>
      </c>
      <c r="H1029" s="1" t="s">
        <v>3335</v>
      </c>
      <c r="I1029" s="1">
        <v>136672.18546176</v>
      </c>
      <c r="J1029" s="1" t="s">
        <v>3336</v>
      </c>
    </row>
    <row r="1030" spans="1:10" x14ac:dyDescent="0.25">
      <c r="A1030" s="1" t="s">
        <v>3337</v>
      </c>
      <c r="B1030" s="2">
        <v>9217797</v>
      </c>
      <c r="C1030" s="2" t="s">
        <v>556</v>
      </c>
      <c r="D1030" s="4">
        <v>27174</v>
      </c>
      <c r="E1030" s="1" t="s">
        <v>1094</v>
      </c>
      <c r="F1030" s="1" t="s">
        <v>852</v>
      </c>
      <c r="G1030" s="1" t="s">
        <v>3331</v>
      </c>
      <c r="H1030" s="1" t="s">
        <v>3338</v>
      </c>
      <c r="I1030" s="1">
        <v>369795.91162500001</v>
      </c>
      <c r="J1030" s="1" t="s">
        <v>3339</v>
      </c>
    </row>
    <row r="1031" spans="1:10" x14ac:dyDescent="0.25">
      <c r="A1031" s="1" t="s">
        <v>3340</v>
      </c>
      <c r="B1031" s="2">
        <v>426567296</v>
      </c>
      <c r="C1031" s="2" t="s">
        <v>573</v>
      </c>
      <c r="D1031" s="4">
        <v>26808.75</v>
      </c>
      <c r="E1031" s="1" t="s">
        <v>1094</v>
      </c>
      <c r="F1031" s="1" t="s">
        <v>408</v>
      </c>
      <c r="G1031" s="1" t="s">
        <v>3331</v>
      </c>
      <c r="H1031" s="1" t="s">
        <v>3341</v>
      </c>
      <c r="I1031" s="1">
        <v>80786.5219296</v>
      </c>
      <c r="J1031" s="1" t="s">
        <v>3342</v>
      </c>
    </row>
    <row r="1032" spans="1:10" x14ac:dyDescent="0.25">
      <c r="A1032" s="1" t="s">
        <v>3343</v>
      </c>
      <c r="B1032" s="2">
        <v>842115961</v>
      </c>
      <c r="C1032" s="2" t="s">
        <v>77</v>
      </c>
      <c r="D1032" s="4">
        <v>23521.5</v>
      </c>
      <c r="E1032" s="1" t="s">
        <v>1094</v>
      </c>
      <c r="F1032" s="1" t="s">
        <v>509</v>
      </c>
      <c r="G1032" s="1" t="s">
        <v>3331</v>
      </c>
      <c r="H1032" s="1" t="s">
        <v>3344</v>
      </c>
      <c r="I1032" s="1">
        <v>80997.505575839998</v>
      </c>
      <c r="J1032" s="1" t="s">
        <v>2389</v>
      </c>
    </row>
    <row r="1033" spans="1:10" x14ac:dyDescent="0.25">
      <c r="A1033" s="1" t="s">
        <v>3345</v>
      </c>
      <c r="B1033" s="2">
        <v>336103947</v>
      </c>
      <c r="C1033" s="2" t="s">
        <v>167</v>
      </c>
      <c r="D1033" s="4">
        <v>18773.25</v>
      </c>
      <c r="E1033" s="1" t="s">
        <v>1094</v>
      </c>
      <c r="F1033" s="1" t="s">
        <v>870</v>
      </c>
      <c r="G1033" s="1" t="s">
        <v>3331</v>
      </c>
      <c r="H1033" s="1" t="s">
        <v>3346</v>
      </c>
      <c r="I1033" s="1">
        <v>17675.083479680001</v>
      </c>
      <c r="J1033" s="1" t="s">
        <v>3347</v>
      </c>
    </row>
    <row r="1034" spans="1:10" x14ac:dyDescent="0.25">
      <c r="A1034" s="1" t="s">
        <v>3348</v>
      </c>
      <c r="B1034" s="2">
        <v>302136341</v>
      </c>
      <c r="C1034" s="2" t="s">
        <v>273</v>
      </c>
      <c r="D1034" s="4">
        <v>20964.75</v>
      </c>
      <c r="E1034" s="1" t="s">
        <v>1094</v>
      </c>
      <c r="F1034" s="1" t="s">
        <v>699</v>
      </c>
      <c r="G1034" s="1" t="s">
        <v>3331</v>
      </c>
      <c r="H1034" s="1" t="s">
        <v>3349</v>
      </c>
      <c r="I1034" s="1">
        <v>322175.03641176003</v>
      </c>
      <c r="J1034" s="1" t="s">
        <v>3350</v>
      </c>
    </row>
    <row r="1035" spans="1:10" x14ac:dyDescent="0.25">
      <c r="A1035" s="1" t="s">
        <v>3351</v>
      </c>
      <c r="B1035" s="2">
        <v>622588489</v>
      </c>
      <c r="C1035" s="2" t="s">
        <v>226</v>
      </c>
      <c r="D1035" s="4">
        <v>31557</v>
      </c>
      <c r="E1035" s="1" t="s">
        <v>1094</v>
      </c>
      <c r="F1035" s="1" t="s">
        <v>63</v>
      </c>
      <c r="G1035" s="1" t="s">
        <v>3331</v>
      </c>
      <c r="H1035" s="1" t="s">
        <v>3352</v>
      </c>
      <c r="I1035" s="1">
        <v>103246.31616</v>
      </c>
      <c r="J1035" s="1" t="s">
        <v>3353</v>
      </c>
    </row>
    <row r="1036" spans="1:10" x14ac:dyDescent="0.25">
      <c r="A1036" s="1" t="s">
        <v>3354</v>
      </c>
      <c r="B1036" s="2">
        <v>293887331</v>
      </c>
      <c r="C1036" s="2" t="s">
        <v>189</v>
      </c>
      <c r="D1036" s="4">
        <v>22425.75</v>
      </c>
      <c r="E1036" s="1" t="s">
        <v>1094</v>
      </c>
      <c r="F1036" s="1" t="s">
        <v>1308</v>
      </c>
      <c r="G1036" s="1" t="s">
        <v>3331</v>
      </c>
      <c r="H1036" s="1" t="s">
        <v>3355</v>
      </c>
      <c r="I1036" s="1">
        <v>442493.92074239999</v>
      </c>
      <c r="J1036" s="1" t="s">
        <v>3356</v>
      </c>
    </row>
    <row r="1037" spans="1:10" x14ac:dyDescent="0.25">
      <c r="A1037" s="1" t="s">
        <v>3357</v>
      </c>
      <c r="B1037" s="2">
        <v>763515984</v>
      </c>
      <c r="C1037" s="2" t="s">
        <v>357</v>
      </c>
      <c r="D1037" s="4">
        <v>35209.5</v>
      </c>
      <c r="E1037" s="1" t="s">
        <v>1094</v>
      </c>
      <c r="F1037" s="1" t="s">
        <v>955</v>
      </c>
      <c r="G1037" s="1" t="s">
        <v>3331</v>
      </c>
      <c r="H1037" s="1" t="s">
        <v>3358</v>
      </c>
      <c r="I1037" s="1">
        <v>50265.674315999997</v>
      </c>
      <c r="J1037" s="1" t="s">
        <v>812</v>
      </c>
    </row>
    <row r="1038" spans="1:10" x14ac:dyDescent="0.25">
      <c r="A1038" s="1" t="s">
        <v>3359</v>
      </c>
      <c r="B1038" s="2">
        <v>110539166</v>
      </c>
      <c r="C1038" s="2" t="s">
        <v>661</v>
      </c>
      <c r="D1038" s="4">
        <v>16216.5</v>
      </c>
      <c r="E1038" s="1" t="s">
        <v>1094</v>
      </c>
      <c r="F1038" s="1" t="s">
        <v>1388</v>
      </c>
      <c r="G1038" s="1" t="s">
        <v>3331</v>
      </c>
      <c r="H1038" s="1" t="s">
        <v>3360</v>
      </c>
      <c r="I1038" s="1">
        <v>31988.158821000001</v>
      </c>
      <c r="J1038" s="1" t="s">
        <v>3361</v>
      </c>
    </row>
    <row r="1039" spans="1:10" x14ac:dyDescent="0.25">
      <c r="A1039" s="1" t="s">
        <v>3362</v>
      </c>
      <c r="B1039" s="2">
        <v>443868936</v>
      </c>
      <c r="C1039" s="2" t="s">
        <v>226</v>
      </c>
      <c r="D1039" s="4">
        <v>31557</v>
      </c>
      <c r="E1039" s="1" t="s">
        <v>1094</v>
      </c>
      <c r="F1039" s="1" t="s">
        <v>13</v>
      </c>
      <c r="G1039" s="1" t="s">
        <v>3331</v>
      </c>
      <c r="H1039" s="1" t="s">
        <v>3363</v>
      </c>
      <c r="I1039" s="1">
        <v>302826.91505299998</v>
      </c>
      <c r="J1039" s="1" t="s">
        <v>3364</v>
      </c>
    </row>
    <row r="1040" spans="1:10" x14ac:dyDescent="0.25">
      <c r="A1040" s="1" t="s">
        <v>3365</v>
      </c>
      <c r="B1040" s="2">
        <v>854450415</v>
      </c>
      <c r="C1040" s="2" t="s">
        <v>114</v>
      </c>
      <c r="D1040" s="4">
        <v>20599.5</v>
      </c>
      <c r="E1040" s="1" t="s">
        <v>1094</v>
      </c>
      <c r="F1040" s="1" t="s">
        <v>24</v>
      </c>
      <c r="G1040" s="1" t="s">
        <v>3331</v>
      </c>
      <c r="H1040" s="1" t="s">
        <v>3366</v>
      </c>
      <c r="I1040" s="1">
        <v>252028.82011944</v>
      </c>
      <c r="J1040" s="1" t="s">
        <v>3367</v>
      </c>
    </row>
    <row r="1041" spans="1:10" x14ac:dyDescent="0.25">
      <c r="A1041" s="1" t="s">
        <v>3368</v>
      </c>
      <c r="B1041" s="2">
        <v>856632217</v>
      </c>
      <c r="C1041" s="2" t="s">
        <v>134</v>
      </c>
      <c r="D1041" s="4">
        <v>37401</v>
      </c>
      <c r="E1041" s="1" t="s">
        <v>1094</v>
      </c>
      <c r="F1041" s="1" t="s">
        <v>241</v>
      </c>
      <c r="G1041" s="1" t="s">
        <v>3331</v>
      </c>
      <c r="H1041" s="1" t="s">
        <v>3369</v>
      </c>
      <c r="I1041" s="1">
        <v>203635.5477156</v>
      </c>
      <c r="J1041" s="1" t="s">
        <v>3370</v>
      </c>
    </row>
    <row r="1042" spans="1:10" x14ac:dyDescent="0.25">
      <c r="A1042" s="1" t="s">
        <v>3371</v>
      </c>
      <c r="B1042" s="2">
        <v>747064172</v>
      </c>
      <c r="C1042" s="2" t="s">
        <v>82</v>
      </c>
      <c r="D1042" s="4">
        <v>16947</v>
      </c>
      <c r="E1042" s="1" t="s">
        <v>1094</v>
      </c>
      <c r="F1042" s="1" t="s">
        <v>721</v>
      </c>
      <c r="G1042" s="1" t="s">
        <v>3331</v>
      </c>
      <c r="H1042" s="1" t="s">
        <v>3372</v>
      </c>
      <c r="I1042" s="1">
        <v>100717.741152</v>
      </c>
      <c r="J1042" s="1" t="s">
        <v>3373</v>
      </c>
    </row>
    <row r="1043" spans="1:10" x14ac:dyDescent="0.25">
      <c r="A1043" s="1" t="s">
        <v>3374</v>
      </c>
      <c r="B1043" s="2">
        <v>604247718</v>
      </c>
      <c r="C1043" s="2" t="s">
        <v>28</v>
      </c>
      <c r="D1043" s="4">
        <v>32652.75</v>
      </c>
      <c r="E1043" s="1" t="s">
        <v>1094</v>
      </c>
      <c r="F1043" s="1" t="s">
        <v>366</v>
      </c>
      <c r="G1043" s="1" t="s">
        <v>3331</v>
      </c>
      <c r="H1043" s="1" t="s">
        <v>3375</v>
      </c>
      <c r="I1043" s="1">
        <v>160092.49366400001</v>
      </c>
      <c r="J1043" s="1" t="s">
        <v>3376</v>
      </c>
    </row>
    <row r="1044" spans="1:10" x14ac:dyDescent="0.25">
      <c r="A1044" s="1" t="s">
        <v>3377</v>
      </c>
      <c r="B1044" s="2">
        <v>164264097</v>
      </c>
      <c r="C1044" s="2" t="s">
        <v>889</v>
      </c>
      <c r="D1044" s="4">
        <v>30096</v>
      </c>
      <c r="E1044" s="1" t="s">
        <v>1094</v>
      </c>
      <c r="F1044" s="1" t="s">
        <v>340</v>
      </c>
      <c r="G1044" s="1" t="s">
        <v>3331</v>
      </c>
      <c r="H1044" s="1" t="s">
        <v>3378</v>
      </c>
      <c r="I1044" s="1">
        <v>146313.36635160001</v>
      </c>
      <c r="J1044" s="1" t="s">
        <v>3379</v>
      </c>
    </row>
    <row r="1045" spans="1:10" x14ac:dyDescent="0.25">
      <c r="A1045" s="1" t="s">
        <v>3380</v>
      </c>
      <c r="B1045" s="2">
        <v>352606622</v>
      </c>
      <c r="C1045" s="2" t="s">
        <v>889</v>
      </c>
      <c r="D1045" s="4">
        <v>30096</v>
      </c>
      <c r="E1045" s="1" t="s">
        <v>1094</v>
      </c>
      <c r="F1045" s="1" t="s">
        <v>825</v>
      </c>
      <c r="G1045" s="1" t="s">
        <v>3331</v>
      </c>
      <c r="H1045" s="1" t="s">
        <v>3381</v>
      </c>
      <c r="I1045" s="1">
        <v>142349.2395192</v>
      </c>
      <c r="J1045" s="1" t="s">
        <v>3382</v>
      </c>
    </row>
    <row r="1046" spans="1:10" x14ac:dyDescent="0.25">
      <c r="A1046" s="1" t="s">
        <v>3383</v>
      </c>
      <c r="B1046" s="2">
        <v>533258710</v>
      </c>
      <c r="C1046" s="2" t="s">
        <v>889</v>
      </c>
      <c r="D1046" s="4">
        <v>30096</v>
      </c>
      <c r="E1046" s="1" t="s">
        <v>1094</v>
      </c>
      <c r="F1046" s="1" t="s">
        <v>336</v>
      </c>
      <c r="G1046" s="1" t="s">
        <v>3331</v>
      </c>
      <c r="H1046" s="1" t="s">
        <v>3384</v>
      </c>
      <c r="I1046" s="1">
        <v>67737.058334400004</v>
      </c>
      <c r="J1046" s="1" t="s">
        <v>3385</v>
      </c>
    </row>
    <row r="1047" spans="1:10" x14ac:dyDescent="0.25">
      <c r="A1047" s="1" t="s">
        <v>3386</v>
      </c>
      <c r="B1047" s="2">
        <v>473113900</v>
      </c>
      <c r="C1047" s="2" t="s">
        <v>28</v>
      </c>
      <c r="D1047" s="4">
        <v>32652.75</v>
      </c>
      <c r="E1047" s="1" t="s">
        <v>1094</v>
      </c>
      <c r="F1047" s="1" t="s">
        <v>1815</v>
      </c>
      <c r="G1047" s="1" t="s">
        <v>3331</v>
      </c>
      <c r="H1047" s="1" t="s">
        <v>3387</v>
      </c>
      <c r="I1047" s="1">
        <v>216447.0208992</v>
      </c>
      <c r="J1047" s="1" t="s">
        <v>3388</v>
      </c>
    </row>
    <row r="1048" spans="1:10" x14ac:dyDescent="0.25">
      <c r="A1048" s="1" t="s">
        <v>3150</v>
      </c>
      <c r="B1048" s="2">
        <v>67031087</v>
      </c>
      <c r="C1048" s="2" t="s">
        <v>335</v>
      </c>
      <c r="D1048" s="4">
        <v>19869</v>
      </c>
      <c r="E1048" s="1" t="s">
        <v>1094</v>
      </c>
      <c r="F1048" s="1" t="s">
        <v>487</v>
      </c>
      <c r="G1048" s="1" t="s">
        <v>3331</v>
      </c>
      <c r="H1048" s="1" t="s">
        <v>3389</v>
      </c>
      <c r="I1048" s="1">
        <v>50586.991529359999</v>
      </c>
      <c r="J1048" s="1" t="s">
        <v>3390</v>
      </c>
    </row>
    <row r="1049" spans="1:10" x14ac:dyDescent="0.25">
      <c r="A1049" s="1" t="s">
        <v>3391</v>
      </c>
      <c r="B1049" s="2">
        <v>627656339</v>
      </c>
      <c r="C1049" s="2" t="s">
        <v>114</v>
      </c>
      <c r="D1049" s="4">
        <v>20599.5</v>
      </c>
      <c r="E1049" s="1" t="s">
        <v>1094</v>
      </c>
      <c r="F1049" s="1" t="s">
        <v>135</v>
      </c>
      <c r="G1049" s="1" t="s">
        <v>3331</v>
      </c>
      <c r="H1049" s="1" t="s">
        <v>3392</v>
      </c>
      <c r="I1049" s="1">
        <v>83507.800896000001</v>
      </c>
      <c r="J1049" s="1" t="s">
        <v>3393</v>
      </c>
    </row>
    <row r="1050" spans="1:10" x14ac:dyDescent="0.25">
      <c r="A1050" s="1" t="s">
        <v>3394</v>
      </c>
      <c r="B1050" s="2">
        <v>713762240</v>
      </c>
      <c r="C1050" s="2" t="s">
        <v>143</v>
      </c>
      <c r="D1050" s="4">
        <v>34479</v>
      </c>
      <c r="E1050" s="1" t="s">
        <v>1094</v>
      </c>
      <c r="F1050" s="1" t="s">
        <v>327</v>
      </c>
      <c r="G1050" s="1" t="s">
        <v>3331</v>
      </c>
      <c r="H1050" s="1" t="s">
        <v>3395</v>
      </c>
      <c r="I1050" s="1">
        <v>47415.836908800004</v>
      </c>
      <c r="J1050" s="1" t="s">
        <v>3396</v>
      </c>
    </row>
    <row r="1051" spans="1:10" x14ac:dyDescent="0.25">
      <c r="A1051" s="1" t="s">
        <v>3397</v>
      </c>
      <c r="B1051" s="2">
        <v>289592807</v>
      </c>
      <c r="C1051" s="2" t="s">
        <v>661</v>
      </c>
      <c r="D1051" s="4">
        <v>16216.5</v>
      </c>
      <c r="E1051" s="1" t="s">
        <v>1094</v>
      </c>
      <c r="F1051" s="1" t="s">
        <v>349</v>
      </c>
      <c r="G1051" s="1" t="s">
        <v>3331</v>
      </c>
      <c r="H1051" s="1" t="s">
        <v>3398</v>
      </c>
      <c r="I1051" s="1">
        <v>27099.263452800002</v>
      </c>
      <c r="J1051" s="1" t="s">
        <v>3399</v>
      </c>
    </row>
    <row r="1052" spans="1:10" x14ac:dyDescent="0.25">
      <c r="A1052" s="1" t="s">
        <v>3400</v>
      </c>
      <c r="B1052" s="2">
        <v>815571796</v>
      </c>
      <c r="C1052" s="2" t="s">
        <v>62</v>
      </c>
      <c r="D1052" s="4">
        <v>22791</v>
      </c>
      <c r="E1052" s="1" t="s">
        <v>1094</v>
      </c>
      <c r="F1052" s="1" t="s">
        <v>1336</v>
      </c>
      <c r="G1052" s="1" t="s">
        <v>3331</v>
      </c>
      <c r="H1052" s="1" t="s">
        <v>3401</v>
      </c>
      <c r="I1052" s="1">
        <v>147384.42068196001</v>
      </c>
      <c r="J1052" s="1" t="s">
        <v>3402</v>
      </c>
    </row>
    <row r="1053" spans="1:10" x14ac:dyDescent="0.25">
      <c r="A1053" s="1" t="s">
        <v>3403</v>
      </c>
      <c r="B1053" s="2">
        <v>390143585</v>
      </c>
      <c r="C1053" s="2" t="s">
        <v>869</v>
      </c>
      <c r="D1053" s="4">
        <v>17312.25</v>
      </c>
      <c r="E1053" s="1" t="s">
        <v>1094</v>
      </c>
      <c r="F1053" s="1" t="s">
        <v>344</v>
      </c>
      <c r="G1053" s="1" t="s">
        <v>3331</v>
      </c>
      <c r="H1053" s="1" t="s">
        <v>3404</v>
      </c>
      <c r="I1053" s="1">
        <v>424345.83052356</v>
      </c>
      <c r="J1053" s="1" t="s">
        <v>3405</v>
      </c>
    </row>
    <row r="1054" spans="1:10" x14ac:dyDescent="0.25">
      <c r="A1054" s="1" t="s">
        <v>3406</v>
      </c>
      <c r="B1054" s="2">
        <v>26450599</v>
      </c>
      <c r="C1054" s="2" t="s">
        <v>322</v>
      </c>
      <c r="D1054" s="4">
        <v>26443.5</v>
      </c>
      <c r="E1054" s="1" t="s">
        <v>1094</v>
      </c>
      <c r="F1054" s="1" t="s">
        <v>344</v>
      </c>
      <c r="G1054" s="1" t="s">
        <v>3331</v>
      </c>
      <c r="H1054" s="1" t="s">
        <v>3407</v>
      </c>
      <c r="I1054" s="1">
        <v>941053.3330176</v>
      </c>
      <c r="J1054" s="1" t="s">
        <v>3408</v>
      </c>
    </row>
    <row r="1055" spans="1:10" x14ac:dyDescent="0.25">
      <c r="A1055" s="1" t="s">
        <v>3409</v>
      </c>
      <c r="B1055" s="2">
        <v>925626195</v>
      </c>
      <c r="C1055" s="2" t="s">
        <v>606</v>
      </c>
      <c r="D1055" s="4">
        <v>23886.75</v>
      </c>
      <c r="E1055" s="1" t="s">
        <v>1094</v>
      </c>
      <c r="F1055" s="1" t="s">
        <v>395</v>
      </c>
      <c r="G1055" s="1" t="s">
        <v>3331</v>
      </c>
      <c r="H1055" s="1" t="s">
        <v>3410</v>
      </c>
      <c r="I1055" s="1">
        <v>164360.76516288001</v>
      </c>
      <c r="J1055" s="1" t="s">
        <v>3411</v>
      </c>
    </row>
    <row r="1056" spans="1:10" x14ac:dyDescent="0.25">
      <c r="A1056" s="1" t="s">
        <v>3412</v>
      </c>
      <c r="B1056" s="2">
        <v>764702977</v>
      </c>
      <c r="C1056" s="2" t="s">
        <v>212</v>
      </c>
      <c r="D1056" s="4">
        <v>24252</v>
      </c>
      <c r="E1056" s="1" t="s">
        <v>1094</v>
      </c>
      <c r="F1056" s="1" t="s">
        <v>699</v>
      </c>
      <c r="G1056" s="1" t="s">
        <v>3331</v>
      </c>
      <c r="H1056" s="1" t="s">
        <v>3413</v>
      </c>
      <c r="I1056" s="1">
        <v>72986.857292159999</v>
      </c>
      <c r="J1056" s="1" t="s">
        <v>3414</v>
      </c>
    </row>
    <row r="1057" spans="1:10" x14ac:dyDescent="0.25">
      <c r="A1057" s="1" t="s">
        <v>3415</v>
      </c>
      <c r="B1057" s="2">
        <v>791085065</v>
      </c>
      <c r="C1057" s="2" t="s">
        <v>154</v>
      </c>
      <c r="D1057" s="4">
        <v>29730.75</v>
      </c>
      <c r="E1057" s="1" t="s">
        <v>1094</v>
      </c>
      <c r="F1057" s="1" t="s">
        <v>29</v>
      </c>
      <c r="G1057" s="1" t="s">
        <v>3331</v>
      </c>
      <c r="H1057" s="1" t="s">
        <v>3416</v>
      </c>
      <c r="I1057" s="1">
        <v>148593.745685</v>
      </c>
      <c r="J1057" s="1" t="s">
        <v>3417</v>
      </c>
    </row>
    <row r="1058" spans="1:10" x14ac:dyDescent="0.25">
      <c r="A1058" s="1" t="s">
        <v>3418</v>
      </c>
      <c r="B1058" s="2">
        <v>139492099</v>
      </c>
      <c r="C1058" s="2" t="s">
        <v>82</v>
      </c>
      <c r="D1058" s="4">
        <v>16947</v>
      </c>
      <c r="E1058" s="1" t="s">
        <v>1094</v>
      </c>
      <c r="F1058" s="1" t="s">
        <v>2311</v>
      </c>
      <c r="G1058" s="1" t="s">
        <v>3331</v>
      </c>
      <c r="H1058" s="1" t="s">
        <v>3419</v>
      </c>
      <c r="I1058" s="1">
        <v>484396.19771400001</v>
      </c>
      <c r="J1058" s="1" t="s">
        <v>3420</v>
      </c>
    </row>
    <row r="1059" spans="1:10" x14ac:dyDescent="0.25">
      <c r="A1059" s="1" t="s">
        <v>3421</v>
      </c>
      <c r="B1059" s="2">
        <v>961089566</v>
      </c>
      <c r="C1059" s="2" t="s">
        <v>52</v>
      </c>
      <c r="D1059" s="4">
        <v>20234.25</v>
      </c>
      <c r="E1059" s="1" t="s">
        <v>1094</v>
      </c>
      <c r="F1059" s="1" t="s">
        <v>68</v>
      </c>
      <c r="G1059" s="1" t="s">
        <v>3331</v>
      </c>
      <c r="H1059" s="1" t="s">
        <v>3422</v>
      </c>
      <c r="I1059" s="1">
        <v>66819.792568320001</v>
      </c>
      <c r="J1059" s="1" t="s">
        <v>3423</v>
      </c>
    </row>
    <row r="1060" spans="1:10" x14ac:dyDescent="0.25">
      <c r="A1060" s="1" t="s">
        <v>3424</v>
      </c>
      <c r="B1060" s="2">
        <v>481503965</v>
      </c>
      <c r="C1060" s="2" t="s">
        <v>162</v>
      </c>
      <c r="D1060" s="4">
        <v>15851.25</v>
      </c>
      <c r="E1060" s="1" t="s">
        <v>1094</v>
      </c>
      <c r="F1060" s="1" t="s">
        <v>471</v>
      </c>
      <c r="G1060" s="1" t="s">
        <v>3331</v>
      </c>
      <c r="H1060" s="1" t="s">
        <v>3425</v>
      </c>
      <c r="I1060" s="1"/>
      <c r="J1060" s="1" t="s">
        <v>3426</v>
      </c>
    </row>
    <row r="1061" spans="1:10" x14ac:dyDescent="0.25">
      <c r="A1061" s="1" t="s">
        <v>3427</v>
      </c>
      <c r="B1061" s="2">
        <v>475387218</v>
      </c>
      <c r="C1061" s="2" t="s">
        <v>124</v>
      </c>
      <c r="D1061" s="4">
        <v>14025</v>
      </c>
      <c r="E1061" s="1" t="s">
        <v>1094</v>
      </c>
      <c r="F1061" s="1" t="s">
        <v>53</v>
      </c>
      <c r="G1061" s="1" t="s">
        <v>3331</v>
      </c>
      <c r="H1061" s="1"/>
      <c r="I1061" s="1">
        <v>0</v>
      </c>
      <c r="J1061" s="1" t="s">
        <v>1962</v>
      </c>
    </row>
    <row r="1062" spans="1:10" x14ac:dyDescent="0.25">
      <c r="A1062" s="1" t="s">
        <v>3428</v>
      </c>
      <c r="B1062" s="2">
        <v>952742530</v>
      </c>
      <c r="C1062" s="2" t="s">
        <v>862</v>
      </c>
      <c r="D1062" s="4">
        <v>24617.25</v>
      </c>
      <c r="E1062" s="1" t="s">
        <v>1094</v>
      </c>
      <c r="F1062" s="1" t="s">
        <v>106</v>
      </c>
      <c r="G1062" s="1" t="s">
        <v>3331</v>
      </c>
      <c r="H1062" s="1" t="s">
        <v>3429</v>
      </c>
      <c r="I1062" s="1">
        <v>49600.190021759998</v>
      </c>
      <c r="J1062" s="1" t="s">
        <v>3430</v>
      </c>
    </row>
    <row r="1063" spans="1:10" x14ac:dyDescent="0.25">
      <c r="A1063" s="1" t="s">
        <v>3431</v>
      </c>
      <c r="B1063" s="2">
        <v>207469289</v>
      </c>
      <c r="C1063" s="2" t="s">
        <v>869</v>
      </c>
      <c r="D1063" s="4">
        <v>17312.25</v>
      </c>
      <c r="E1063" s="1" t="s">
        <v>1094</v>
      </c>
      <c r="F1063" s="1" t="s">
        <v>591</v>
      </c>
      <c r="G1063" s="1" t="s">
        <v>3331</v>
      </c>
      <c r="H1063" s="1" t="s">
        <v>3432</v>
      </c>
      <c r="I1063" s="1">
        <v>829877.42459664005</v>
      </c>
      <c r="J1063" s="1" t="s">
        <v>3433</v>
      </c>
    </row>
    <row r="1064" spans="1:10" x14ac:dyDescent="0.25">
      <c r="A1064" s="1" t="s">
        <v>3434</v>
      </c>
      <c r="B1064" s="2">
        <v>649667256</v>
      </c>
      <c r="C1064" s="2" t="s">
        <v>573</v>
      </c>
      <c r="D1064" s="4">
        <v>26808.75</v>
      </c>
      <c r="E1064" s="1" t="s">
        <v>1094</v>
      </c>
      <c r="F1064" s="1" t="s">
        <v>874</v>
      </c>
      <c r="G1064" s="1" t="s">
        <v>3331</v>
      </c>
      <c r="H1064" s="1" t="s">
        <v>3435</v>
      </c>
      <c r="I1064" s="1">
        <v>808666.17044040002</v>
      </c>
      <c r="J1064" s="1" t="s">
        <v>3436</v>
      </c>
    </row>
    <row r="1065" spans="1:10" x14ac:dyDescent="0.25">
      <c r="A1065" s="1" t="s">
        <v>3437</v>
      </c>
      <c r="B1065" s="2">
        <v>863428067</v>
      </c>
      <c r="C1065" s="2" t="s">
        <v>470</v>
      </c>
      <c r="D1065" s="4">
        <v>14755.5</v>
      </c>
      <c r="E1065" s="1" t="s">
        <v>1094</v>
      </c>
      <c r="F1065" s="1" t="s">
        <v>13</v>
      </c>
      <c r="G1065" s="1" t="s">
        <v>3331</v>
      </c>
      <c r="H1065" s="1" t="s">
        <v>3438</v>
      </c>
      <c r="I1065" s="1">
        <v>4864.4326504800001</v>
      </c>
      <c r="J1065" s="1" t="s">
        <v>3439</v>
      </c>
    </row>
    <row r="1066" spans="1:10" x14ac:dyDescent="0.25">
      <c r="A1066" s="1" t="s">
        <v>3440</v>
      </c>
      <c r="B1066" s="2">
        <v>758391242</v>
      </c>
      <c r="C1066" s="2" t="s">
        <v>92</v>
      </c>
      <c r="D1066" s="4">
        <v>29000.25</v>
      </c>
      <c r="E1066" s="1" t="s">
        <v>1094</v>
      </c>
      <c r="F1066" s="1" t="s">
        <v>1626</v>
      </c>
      <c r="G1066" s="1" t="s">
        <v>3331</v>
      </c>
      <c r="H1066" s="1" t="s">
        <v>3441</v>
      </c>
      <c r="I1066" s="1">
        <v>283888.99976256001</v>
      </c>
      <c r="J1066" s="1" t="s">
        <v>3442</v>
      </c>
    </row>
    <row r="1067" spans="1:10" x14ac:dyDescent="0.25">
      <c r="A1067" s="1" t="s">
        <v>3443</v>
      </c>
      <c r="B1067" s="2">
        <v>647583601</v>
      </c>
      <c r="C1067" s="2" t="s">
        <v>1201</v>
      </c>
      <c r="D1067" s="4">
        <v>30461.25</v>
      </c>
      <c r="E1067" s="1" t="s">
        <v>1094</v>
      </c>
      <c r="F1067" s="1" t="s">
        <v>2311</v>
      </c>
      <c r="G1067" s="1" t="s">
        <v>3331</v>
      </c>
      <c r="H1067" s="1" t="s">
        <v>3444</v>
      </c>
      <c r="I1067" s="1">
        <v>66617.539472639997</v>
      </c>
      <c r="J1067" s="1" t="s">
        <v>3445</v>
      </c>
    </row>
    <row r="1068" spans="1:10" x14ac:dyDescent="0.25">
      <c r="A1068" s="1" t="s">
        <v>3446</v>
      </c>
      <c r="B1068" s="2">
        <v>336758713</v>
      </c>
      <c r="C1068" s="2" t="s">
        <v>217</v>
      </c>
      <c r="D1068" s="4">
        <v>38496.75</v>
      </c>
      <c r="E1068" s="1" t="s">
        <v>1094</v>
      </c>
      <c r="F1068" s="1" t="s">
        <v>509</v>
      </c>
      <c r="G1068" s="1" t="s">
        <v>3331</v>
      </c>
      <c r="H1068" s="1" t="s">
        <v>3447</v>
      </c>
      <c r="I1068" s="1">
        <v>103131.0532395</v>
      </c>
      <c r="J1068" s="1" t="s">
        <v>3448</v>
      </c>
    </row>
    <row r="1069" spans="1:10" x14ac:dyDescent="0.25">
      <c r="A1069" s="1" t="s">
        <v>3449</v>
      </c>
      <c r="B1069" s="2">
        <v>358235140</v>
      </c>
      <c r="C1069" s="2" t="s">
        <v>568</v>
      </c>
      <c r="D1069" s="4">
        <v>25713</v>
      </c>
      <c r="E1069" s="1" t="s">
        <v>1094</v>
      </c>
      <c r="F1069" s="1" t="s">
        <v>139</v>
      </c>
      <c r="G1069" s="1" t="s">
        <v>3331</v>
      </c>
      <c r="H1069" s="1" t="s">
        <v>3450</v>
      </c>
      <c r="I1069" s="1">
        <v>19000.186883999999</v>
      </c>
      <c r="J1069" s="1" t="s">
        <v>3451</v>
      </c>
    </row>
    <row r="1070" spans="1:10" x14ac:dyDescent="0.25">
      <c r="A1070" s="1" t="s">
        <v>3452</v>
      </c>
      <c r="B1070" s="2">
        <v>491584738</v>
      </c>
      <c r="C1070" s="2" t="s">
        <v>606</v>
      </c>
      <c r="D1070" s="4">
        <v>23886.75</v>
      </c>
      <c r="E1070" s="1" t="s">
        <v>1094</v>
      </c>
      <c r="F1070" s="1" t="s">
        <v>487</v>
      </c>
      <c r="G1070" s="1" t="s">
        <v>3331</v>
      </c>
      <c r="H1070" s="1" t="s">
        <v>3453</v>
      </c>
      <c r="I1070" s="1">
        <v>28738.636893120001</v>
      </c>
      <c r="J1070" s="1" t="s">
        <v>3454</v>
      </c>
    </row>
    <row r="1071" spans="1:10" x14ac:dyDescent="0.25">
      <c r="A1071" s="1" t="s">
        <v>3455</v>
      </c>
      <c r="B1071" s="2">
        <v>577191519</v>
      </c>
      <c r="C1071" s="2" t="s">
        <v>212</v>
      </c>
      <c r="D1071" s="4">
        <v>24252</v>
      </c>
      <c r="E1071" s="1" t="s">
        <v>1094</v>
      </c>
      <c r="F1071" s="1" t="s">
        <v>168</v>
      </c>
      <c r="G1071" s="1" t="s">
        <v>3331</v>
      </c>
      <c r="H1071" s="1" t="s">
        <v>3456</v>
      </c>
      <c r="I1071" s="1">
        <v>119213.44680960001</v>
      </c>
      <c r="J1071" s="1" t="s">
        <v>3457</v>
      </c>
    </row>
    <row r="1072" spans="1:10" x14ac:dyDescent="0.25">
      <c r="A1072" s="1" t="s">
        <v>3458</v>
      </c>
      <c r="B1072" s="2">
        <v>781721872</v>
      </c>
      <c r="C1072" s="2" t="s">
        <v>221</v>
      </c>
      <c r="D1072" s="4">
        <v>33748.5</v>
      </c>
      <c r="E1072" s="1" t="s">
        <v>1094</v>
      </c>
      <c r="F1072" s="1" t="s">
        <v>591</v>
      </c>
      <c r="G1072" s="1" t="s">
        <v>3331</v>
      </c>
      <c r="H1072" s="1" t="s">
        <v>3459</v>
      </c>
      <c r="I1072" s="1">
        <v>141072.28310070001</v>
      </c>
      <c r="J1072" s="1" t="s">
        <v>3460</v>
      </c>
    </row>
    <row r="1073" spans="1:10" x14ac:dyDescent="0.25">
      <c r="A1073" s="1" t="s">
        <v>3461</v>
      </c>
      <c r="B1073" s="2">
        <v>940465945</v>
      </c>
      <c r="C1073" s="2" t="s">
        <v>434</v>
      </c>
      <c r="D1073" s="4">
        <v>28269.75</v>
      </c>
      <c r="E1073" s="1" t="s">
        <v>1094</v>
      </c>
      <c r="F1073" s="1" t="s">
        <v>453</v>
      </c>
      <c r="G1073" s="1" t="s">
        <v>3331</v>
      </c>
      <c r="H1073" s="1" t="s">
        <v>3462</v>
      </c>
      <c r="I1073" s="1">
        <v>32164.9317792</v>
      </c>
      <c r="J1073" s="1" t="s">
        <v>3463</v>
      </c>
    </row>
    <row r="1074" spans="1:10" x14ac:dyDescent="0.25">
      <c r="A1074" s="1" t="s">
        <v>3464</v>
      </c>
      <c r="B1074" s="2">
        <v>604787250</v>
      </c>
      <c r="C1074" s="2" t="s">
        <v>212</v>
      </c>
      <c r="D1074" s="4">
        <v>24252</v>
      </c>
      <c r="E1074" s="1" t="s">
        <v>1094</v>
      </c>
      <c r="F1074" s="1" t="s">
        <v>2112</v>
      </c>
      <c r="G1074" s="1" t="s">
        <v>3331</v>
      </c>
      <c r="H1074" s="1"/>
      <c r="I1074" s="1"/>
      <c r="J1074" s="1" t="s">
        <v>3465</v>
      </c>
    </row>
    <row r="1075" spans="1:10" x14ac:dyDescent="0.25">
      <c r="A1075" s="1" t="s">
        <v>3466</v>
      </c>
      <c r="B1075" s="2">
        <v>375118877</v>
      </c>
      <c r="C1075" s="2" t="s">
        <v>273</v>
      </c>
      <c r="D1075" s="4">
        <v>20964.75</v>
      </c>
      <c r="E1075" s="1" t="s">
        <v>1094</v>
      </c>
      <c r="F1075" s="1" t="s">
        <v>2112</v>
      </c>
      <c r="G1075" s="1" t="s">
        <v>3331</v>
      </c>
      <c r="H1075" s="1" t="s">
        <v>3467</v>
      </c>
      <c r="I1075" s="1">
        <v>458017.49876256002</v>
      </c>
      <c r="J1075" s="1" t="s">
        <v>3468</v>
      </c>
    </row>
    <row r="1076" spans="1:10" x14ac:dyDescent="0.25">
      <c r="A1076" s="1" t="s">
        <v>3469</v>
      </c>
      <c r="B1076" s="2">
        <v>90580934</v>
      </c>
      <c r="C1076" s="2" t="s">
        <v>281</v>
      </c>
      <c r="D1076" s="4">
        <v>21695.25</v>
      </c>
      <c r="E1076" s="1" t="s">
        <v>1094</v>
      </c>
      <c r="F1076" s="1" t="s">
        <v>750</v>
      </c>
      <c r="G1076" s="1" t="s">
        <v>3331</v>
      </c>
      <c r="H1076" s="1" t="s">
        <v>3470</v>
      </c>
      <c r="I1076" s="1">
        <v>622404.84354048001</v>
      </c>
      <c r="J1076" s="1" t="s">
        <v>3471</v>
      </c>
    </row>
    <row r="1077" spans="1:10" x14ac:dyDescent="0.25">
      <c r="A1077" s="1" t="s">
        <v>3472</v>
      </c>
      <c r="B1077" s="2">
        <v>544751140</v>
      </c>
      <c r="C1077" s="2" t="s">
        <v>72</v>
      </c>
      <c r="D1077" s="4">
        <v>34844.25</v>
      </c>
      <c r="E1077" s="1" t="s">
        <v>1094</v>
      </c>
      <c r="F1077" s="1" t="s">
        <v>163</v>
      </c>
      <c r="G1077" s="1" t="s">
        <v>3331</v>
      </c>
      <c r="H1077" s="1" t="s">
        <v>3473</v>
      </c>
      <c r="I1077" s="1">
        <v>389208.134448</v>
      </c>
      <c r="J1077" s="1" t="s">
        <v>3474</v>
      </c>
    </row>
    <row r="1078" spans="1:10" x14ac:dyDescent="0.25">
      <c r="A1078" s="1" t="s">
        <v>3475</v>
      </c>
      <c r="B1078" s="2">
        <v>392445704</v>
      </c>
      <c r="C1078" s="2" t="s">
        <v>250</v>
      </c>
      <c r="D1078" s="4">
        <v>18042.75</v>
      </c>
      <c r="E1078" s="1" t="s">
        <v>1094</v>
      </c>
      <c r="F1078" s="1" t="s">
        <v>852</v>
      </c>
      <c r="G1078" s="1" t="s">
        <v>3331</v>
      </c>
      <c r="H1078" s="1" t="s">
        <v>903</v>
      </c>
      <c r="I1078" s="1">
        <v>0</v>
      </c>
      <c r="J1078" s="1" t="s">
        <v>3476</v>
      </c>
    </row>
    <row r="1079" spans="1:10" x14ac:dyDescent="0.25">
      <c r="A1079" s="1" t="s">
        <v>3477</v>
      </c>
      <c r="B1079" s="2">
        <v>783211608</v>
      </c>
      <c r="C1079" s="2" t="s">
        <v>556</v>
      </c>
      <c r="D1079" s="4">
        <v>27174</v>
      </c>
      <c r="E1079" s="1" t="s">
        <v>1094</v>
      </c>
      <c r="F1079" s="1" t="s">
        <v>1469</v>
      </c>
      <c r="G1079" s="1" t="s">
        <v>3331</v>
      </c>
      <c r="H1079" s="1" t="s">
        <v>3478</v>
      </c>
      <c r="I1079" s="1">
        <v>167643.98342999999</v>
      </c>
      <c r="J1079" s="1" t="s">
        <v>3479</v>
      </c>
    </row>
    <row r="1080" spans="1:10" x14ac:dyDescent="0.25">
      <c r="A1080" s="1" t="s">
        <v>3480</v>
      </c>
      <c r="B1080" s="2">
        <v>174963334</v>
      </c>
      <c r="C1080" s="2" t="s">
        <v>57</v>
      </c>
      <c r="D1080" s="4">
        <v>34113.75</v>
      </c>
      <c r="E1080" s="1" t="s">
        <v>1094</v>
      </c>
      <c r="F1080" s="1" t="s">
        <v>509</v>
      </c>
      <c r="G1080" s="1" t="s">
        <v>3331</v>
      </c>
      <c r="H1080" s="1" t="s">
        <v>3481</v>
      </c>
      <c r="I1080" s="1">
        <v>251797.50396</v>
      </c>
      <c r="J1080" s="1" t="s">
        <v>3482</v>
      </c>
    </row>
    <row r="1081" spans="1:10" x14ac:dyDescent="0.25">
      <c r="A1081" s="1" t="s">
        <v>3483</v>
      </c>
      <c r="B1081" s="2">
        <v>949212330</v>
      </c>
      <c r="C1081" s="2" t="s">
        <v>479</v>
      </c>
      <c r="D1081" s="4">
        <v>33383.25</v>
      </c>
      <c r="E1081" s="1" t="s">
        <v>1094</v>
      </c>
      <c r="F1081" s="1" t="s">
        <v>636</v>
      </c>
      <c r="G1081" s="1" t="s">
        <v>3331</v>
      </c>
      <c r="H1081" s="1" t="s">
        <v>3484</v>
      </c>
      <c r="I1081" s="1">
        <v>361322.40396000003</v>
      </c>
      <c r="J1081" s="1" t="s">
        <v>3485</v>
      </c>
    </row>
    <row r="1082" spans="1:10" x14ac:dyDescent="0.25">
      <c r="A1082" s="1" t="s">
        <v>3486</v>
      </c>
      <c r="B1082" s="2">
        <v>484916169</v>
      </c>
      <c r="C1082" s="2" t="s">
        <v>245</v>
      </c>
      <c r="D1082" s="4">
        <v>19503.75</v>
      </c>
      <c r="E1082" s="1" t="s">
        <v>1094</v>
      </c>
      <c r="F1082" s="1" t="s">
        <v>361</v>
      </c>
      <c r="G1082" s="1" t="s">
        <v>3331</v>
      </c>
      <c r="H1082" s="1" t="s">
        <v>3487</v>
      </c>
      <c r="I1082" s="1">
        <v>23835.639324960001</v>
      </c>
      <c r="J1082" s="1" t="s">
        <v>3488</v>
      </c>
    </row>
    <row r="1083" spans="1:10" x14ac:dyDescent="0.25">
      <c r="A1083" s="1" t="s">
        <v>3489</v>
      </c>
      <c r="B1083" s="2">
        <v>538814178</v>
      </c>
      <c r="C1083" s="2" t="s">
        <v>434</v>
      </c>
      <c r="D1083" s="4">
        <v>28269.75</v>
      </c>
      <c r="E1083" s="1" t="s">
        <v>1094</v>
      </c>
      <c r="F1083" s="1" t="s">
        <v>53</v>
      </c>
      <c r="G1083" s="1" t="s">
        <v>3331</v>
      </c>
      <c r="H1083" s="1" t="s">
        <v>3490</v>
      </c>
      <c r="I1083" s="1">
        <v>272161.94859839999</v>
      </c>
      <c r="J1083" s="1" t="s">
        <v>3491</v>
      </c>
    </row>
    <row r="1084" spans="1:10" x14ac:dyDescent="0.25">
      <c r="A1084" s="1" t="s">
        <v>3492</v>
      </c>
      <c r="B1084" s="2">
        <v>594344028</v>
      </c>
      <c r="C1084" s="2" t="s">
        <v>114</v>
      </c>
      <c r="D1084" s="4">
        <v>20599.5</v>
      </c>
      <c r="E1084" s="1" t="s">
        <v>1094</v>
      </c>
      <c r="F1084" s="1" t="s">
        <v>519</v>
      </c>
      <c r="G1084" s="1" t="s">
        <v>3331</v>
      </c>
      <c r="H1084" s="1" t="s">
        <v>3493</v>
      </c>
      <c r="I1084" s="1">
        <v>160854.1823856</v>
      </c>
      <c r="J1084" s="1" t="s">
        <v>3494</v>
      </c>
    </row>
    <row r="1085" spans="1:10" x14ac:dyDescent="0.25">
      <c r="A1085" s="1" t="s">
        <v>3495</v>
      </c>
      <c r="B1085" s="2">
        <v>753092163</v>
      </c>
      <c r="C1085" s="2" t="s">
        <v>245</v>
      </c>
      <c r="D1085" s="4">
        <v>19503.75</v>
      </c>
      <c r="E1085" s="1" t="s">
        <v>1094</v>
      </c>
      <c r="F1085" s="1" t="s">
        <v>241</v>
      </c>
      <c r="G1085" s="1" t="s">
        <v>3331</v>
      </c>
      <c r="H1085" s="1" t="s">
        <v>3496</v>
      </c>
      <c r="I1085" s="1">
        <v>339719.36870592</v>
      </c>
      <c r="J1085" s="1" t="s">
        <v>3497</v>
      </c>
    </row>
    <row r="1086" spans="1:10" x14ac:dyDescent="0.25">
      <c r="A1086" s="1" t="s">
        <v>3498</v>
      </c>
      <c r="B1086" s="2">
        <v>934160358</v>
      </c>
      <c r="C1086" s="2" t="s">
        <v>389</v>
      </c>
      <c r="D1086" s="4">
        <v>29365.5</v>
      </c>
      <c r="E1086" s="1" t="s">
        <v>1094</v>
      </c>
      <c r="F1086" s="1" t="s">
        <v>561</v>
      </c>
      <c r="G1086" s="1" t="s">
        <v>3331</v>
      </c>
      <c r="H1086" s="1" t="s">
        <v>3499</v>
      </c>
      <c r="I1086" s="1">
        <v>302809.89374999999</v>
      </c>
      <c r="J1086" s="1" t="s">
        <v>3500</v>
      </c>
    </row>
    <row r="1087" spans="1:10" x14ac:dyDescent="0.25">
      <c r="A1087" s="1" t="s">
        <v>3501</v>
      </c>
      <c r="B1087" s="2">
        <v>341161434</v>
      </c>
      <c r="C1087" s="2" t="s">
        <v>698</v>
      </c>
      <c r="D1087" s="4">
        <v>18408</v>
      </c>
      <c r="E1087" s="1" t="s">
        <v>1094</v>
      </c>
      <c r="F1087" s="1" t="s">
        <v>185</v>
      </c>
      <c r="G1087" s="1" t="s">
        <v>3331</v>
      </c>
      <c r="H1087" s="1" t="s">
        <v>3502</v>
      </c>
      <c r="I1087" s="1">
        <v>323160.19923600001</v>
      </c>
      <c r="J1087" s="1" t="s">
        <v>3503</v>
      </c>
    </row>
    <row r="1088" spans="1:10" x14ac:dyDescent="0.25">
      <c r="A1088" s="1" t="s">
        <v>3504</v>
      </c>
      <c r="B1088" s="2">
        <v>128139351</v>
      </c>
      <c r="C1088" s="2" t="s">
        <v>194</v>
      </c>
      <c r="D1088" s="4">
        <v>30826.5</v>
      </c>
      <c r="E1088" s="1" t="s">
        <v>1094</v>
      </c>
      <c r="F1088" s="1" t="s">
        <v>135</v>
      </c>
      <c r="G1088" s="1" t="s">
        <v>3331</v>
      </c>
      <c r="H1088" s="1" t="s">
        <v>3505</v>
      </c>
      <c r="I1088" s="1">
        <v>5698.7699472000004</v>
      </c>
      <c r="J1088" s="1" t="s">
        <v>3506</v>
      </c>
    </row>
    <row r="1089" spans="1:10" x14ac:dyDescent="0.25">
      <c r="A1089" s="1" t="s">
        <v>3507</v>
      </c>
      <c r="B1089" s="2">
        <v>458486536</v>
      </c>
      <c r="C1089" s="2" t="s">
        <v>124</v>
      </c>
      <c r="D1089" s="4">
        <v>14025</v>
      </c>
      <c r="E1089" s="1" t="s">
        <v>1094</v>
      </c>
      <c r="F1089" s="1" t="s">
        <v>139</v>
      </c>
      <c r="G1089" s="1" t="s">
        <v>3331</v>
      </c>
      <c r="H1089" s="1" t="s">
        <v>3508</v>
      </c>
      <c r="I1089" s="1">
        <v>1426470.7100579999</v>
      </c>
      <c r="J1089" s="1" t="s">
        <v>3509</v>
      </c>
    </row>
    <row r="1090" spans="1:10" x14ac:dyDescent="0.25">
      <c r="A1090" s="1" t="s">
        <v>3510</v>
      </c>
      <c r="B1090" s="2">
        <v>913765998</v>
      </c>
      <c r="C1090" s="2" t="s">
        <v>28</v>
      </c>
      <c r="D1090" s="4">
        <v>32652.75</v>
      </c>
      <c r="E1090" s="1" t="s">
        <v>1094</v>
      </c>
      <c r="F1090" s="1" t="s">
        <v>404</v>
      </c>
      <c r="G1090" s="1" t="s">
        <v>3331</v>
      </c>
      <c r="H1090" s="1" t="s">
        <v>3511</v>
      </c>
      <c r="I1090" s="1">
        <v>46245.793741200003</v>
      </c>
      <c r="J1090" s="1" t="s">
        <v>3512</v>
      </c>
    </row>
    <row r="1091" spans="1:10" x14ac:dyDescent="0.25">
      <c r="A1091" s="1" t="s">
        <v>3513</v>
      </c>
      <c r="B1091" s="2">
        <v>86849828</v>
      </c>
      <c r="C1091" s="2" t="s">
        <v>273</v>
      </c>
      <c r="D1091" s="4">
        <v>20964.75</v>
      </c>
      <c r="E1091" s="1" t="s">
        <v>1094</v>
      </c>
      <c r="F1091" s="1" t="s">
        <v>310</v>
      </c>
      <c r="G1091" s="1" t="s">
        <v>3331</v>
      </c>
      <c r="H1091" s="1" t="s">
        <v>3514</v>
      </c>
      <c r="I1091" s="1">
        <v>25658.167408000001</v>
      </c>
      <c r="J1091" s="1" t="s">
        <v>3515</v>
      </c>
    </row>
    <row r="1092" spans="1:10" x14ac:dyDescent="0.25">
      <c r="A1092" s="1" t="s">
        <v>3516</v>
      </c>
      <c r="B1092" s="2">
        <v>938304870</v>
      </c>
      <c r="C1092" s="2" t="s">
        <v>154</v>
      </c>
      <c r="D1092" s="4">
        <v>29730.75</v>
      </c>
      <c r="E1092" s="1" t="s">
        <v>1094</v>
      </c>
      <c r="F1092" s="1" t="s">
        <v>2112</v>
      </c>
      <c r="G1092" s="1" t="s">
        <v>3331</v>
      </c>
      <c r="H1092" s="1" t="s">
        <v>3517</v>
      </c>
      <c r="I1092" s="1">
        <v>436849.18976159999</v>
      </c>
      <c r="J1092" s="1" t="s">
        <v>3518</v>
      </c>
    </row>
    <row r="1093" spans="1:10" x14ac:dyDescent="0.25">
      <c r="A1093" s="1" t="s">
        <v>3519</v>
      </c>
      <c r="B1093" s="2">
        <v>986667087</v>
      </c>
      <c r="C1093" s="2" t="s">
        <v>180</v>
      </c>
      <c r="D1093" s="4">
        <v>35940</v>
      </c>
      <c r="E1093" s="1" t="s">
        <v>1094</v>
      </c>
      <c r="F1093" s="1" t="s">
        <v>251</v>
      </c>
      <c r="G1093" s="1" t="s">
        <v>3331</v>
      </c>
      <c r="H1093" s="1" t="s">
        <v>3520</v>
      </c>
      <c r="I1093" s="1">
        <v>405047.6528553</v>
      </c>
      <c r="J1093" s="1" t="s">
        <v>3521</v>
      </c>
    </row>
    <row r="1094" spans="1:10" x14ac:dyDescent="0.25">
      <c r="A1094" s="1" t="s">
        <v>3522</v>
      </c>
      <c r="B1094" s="2">
        <v>79330836</v>
      </c>
      <c r="C1094" s="2" t="s">
        <v>47</v>
      </c>
      <c r="D1094" s="4">
        <v>31191.75</v>
      </c>
      <c r="E1094" s="1" t="s">
        <v>1094</v>
      </c>
      <c r="F1094" s="1" t="s">
        <v>636</v>
      </c>
      <c r="G1094" s="1" t="s">
        <v>3331</v>
      </c>
      <c r="H1094" s="1" t="s">
        <v>3523</v>
      </c>
      <c r="I1094" s="1">
        <v>102576.69243359999</v>
      </c>
      <c r="J1094" s="1" t="s">
        <v>3524</v>
      </c>
    </row>
    <row r="1095" spans="1:10" x14ac:dyDescent="0.25">
      <c r="A1095" s="1" t="s">
        <v>3525</v>
      </c>
      <c r="B1095" s="2">
        <v>155982015</v>
      </c>
      <c r="C1095" s="2" t="s">
        <v>357</v>
      </c>
      <c r="D1095" s="4">
        <v>35209.5</v>
      </c>
      <c r="E1095" s="1" t="s">
        <v>1094</v>
      </c>
      <c r="F1095" s="1" t="s">
        <v>989</v>
      </c>
      <c r="G1095" s="1" t="s">
        <v>3331</v>
      </c>
      <c r="H1095" s="1" t="s">
        <v>3526</v>
      </c>
      <c r="I1095" s="1">
        <v>395276.30414999998</v>
      </c>
      <c r="J1095" s="1" t="s">
        <v>3527</v>
      </c>
    </row>
    <row r="1096" spans="1:10" x14ac:dyDescent="0.25">
      <c r="A1096" s="1" t="s">
        <v>3528</v>
      </c>
      <c r="B1096" s="2">
        <v>190313081</v>
      </c>
      <c r="C1096" s="2" t="s">
        <v>389</v>
      </c>
      <c r="D1096" s="4">
        <v>29365.5</v>
      </c>
      <c r="E1096" s="1" t="s">
        <v>1094</v>
      </c>
      <c r="F1096" s="1" t="s">
        <v>102</v>
      </c>
      <c r="G1096" s="1" t="s">
        <v>3331</v>
      </c>
      <c r="H1096" s="1" t="s">
        <v>3529</v>
      </c>
      <c r="I1096" s="1">
        <v>9286.8120648000004</v>
      </c>
      <c r="J1096" s="1" t="s">
        <v>3530</v>
      </c>
    </row>
    <row r="1097" spans="1:10" x14ac:dyDescent="0.25">
      <c r="A1097" s="1" t="s">
        <v>3531</v>
      </c>
      <c r="B1097" s="2">
        <v>785304769</v>
      </c>
      <c r="C1097" s="2" t="s">
        <v>389</v>
      </c>
      <c r="D1097" s="4">
        <v>29365.5</v>
      </c>
      <c r="E1097" s="1" t="s">
        <v>1094</v>
      </c>
      <c r="F1097" s="1" t="s">
        <v>1047</v>
      </c>
      <c r="G1097" s="1" t="s">
        <v>3331</v>
      </c>
      <c r="H1097" s="1" t="s">
        <v>3532</v>
      </c>
      <c r="I1097" s="1">
        <v>227027.06923103999</v>
      </c>
      <c r="J1097" s="1" t="s">
        <v>3533</v>
      </c>
    </row>
    <row r="1098" spans="1:10" x14ac:dyDescent="0.25">
      <c r="A1098" s="1" t="s">
        <v>3534</v>
      </c>
      <c r="B1098" s="2">
        <v>957820001</v>
      </c>
      <c r="C1098" s="2" t="s">
        <v>72</v>
      </c>
      <c r="D1098" s="4">
        <v>34844.25</v>
      </c>
      <c r="E1098" s="1" t="s">
        <v>1094</v>
      </c>
      <c r="F1098" s="1" t="s">
        <v>587</v>
      </c>
      <c r="G1098" s="1" t="s">
        <v>3331</v>
      </c>
      <c r="H1098" s="1" t="s">
        <v>3535</v>
      </c>
      <c r="I1098" s="1">
        <v>335137.27104000002</v>
      </c>
      <c r="J1098" s="1" t="s">
        <v>3536</v>
      </c>
    </row>
    <row r="1099" spans="1:10" x14ac:dyDescent="0.25">
      <c r="A1099" s="1" t="s">
        <v>3537</v>
      </c>
      <c r="B1099" s="2">
        <v>59456070</v>
      </c>
      <c r="C1099" s="2" t="s">
        <v>57</v>
      </c>
      <c r="D1099" s="4">
        <v>34113.75</v>
      </c>
      <c r="E1099" s="1" t="s">
        <v>1094</v>
      </c>
      <c r="F1099" s="1" t="s">
        <v>665</v>
      </c>
      <c r="G1099" s="1" t="s">
        <v>3331</v>
      </c>
      <c r="H1099" s="1" t="s">
        <v>3538</v>
      </c>
      <c r="I1099" s="1">
        <v>492563.70889920002</v>
      </c>
      <c r="J1099" s="1" t="s">
        <v>3539</v>
      </c>
    </row>
    <row r="1100" spans="1:10" x14ac:dyDescent="0.25">
      <c r="A1100" s="1" t="s">
        <v>3540</v>
      </c>
      <c r="B1100" s="2">
        <v>506229434</v>
      </c>
      <c r="C1100" s="2" t="s">
        <v>52</v>
      </c>
      <c r="D1100" s="4">
        <v>20234.25</v>
      </c>
      <c r="E1100" s="1" t="s">
        <v>1094</v>
      </c>
      <c r="F1100" s="1" t="s">
        <v>491</v>
      </c>
      <c r="G1100" s="1" t="s">
        <v>3331</v>
      </c>
      <c r="H1100" s="1" t="s">
        <v>3541</v>
      </c>
      <c r="I1100" s="1">
        <v>72812.002792319996</v>
      </c>
      <c r="J1100" s="1" t="s">
        <v>3542</v>
      </c>
    </row>
    <row r="1101" spans="1:10" x14ac:dyDescent="0.25">
      <c r="A1101" s="1" t="s">
        <v>3543</v>
      </c>
      <c r="B1101" s="2">
        <v>899152166</v>
      </c>
      <c r="C1101" s="2" t="s">
        <v>268</v>
      </c>
      <c r="D1101" s="4">
        <v>17677.5</v>
      </c>
      <c r="E1101" s="1" t="s">
        <v>1094</v>
      </c>
      <c r="F1101" s="1" t="s">
        <v>527</v>
      </c>
      <c r="G1101" s="1" t="s">
        <v>3331</v>
      </c>
      <c r="H1101" s="1" t="s">
        <v>3544</v>
      </c>
      <c r="I1101" s="1">
        <v>159495.25999175999</v>
      </c>
      <c r="J1101" s="1" t="s">
        <v>3545</v>
      </c>
    </row>
    <row r="1102" spans="1:10" x14ac:dyDescent="0.25">
      <c r="A1102" s="1" t="s">
        <v>3546</v>
      </c>
      <c r="B1102" s="2">
        <v>897859446</v>
      </c>
      <c r="C1102" s="2" t="s">
        <v>221</v>
      </c>
      <c r="D1102" s="4">
        <v>33748.5</v>
      </c>
      <c r="E1102" s="1" t="s">
        <v>1094</v>
      </c>
      <c r="F1102" s="1" t="s">
        <v>1610</v>
      </c>
      <c r="G1102" s="1" t="s">
        <v>3331</v>
      </c>
      <c r="H1102" s="1" t="s">
        <v>3547</v>
      </c>
      <c r="I1102" s="1">
        <v>138713.1467904</v>
      </c>
      <c r="J1102" s="1" t="s">
        <v>3548</v>
      </c>
    </row>
    <row r="1103" spans="1:10" x14ac:dyDescent="0.25">
      <c r="A1103" s="1" t="s">
        <v>3549</v>
      </c>
      <c r="B1103" s="2">
        <v>687532679</v>
      </c>
      <c r="C1103" s="2" t="s">
        <v>114</v>
      </c>
      <c r="D1103" s="4">
        <v>20599.5</v>
      </c>
      <c r="E1103" s="1" t="s">
        <v>1094</v>
      </c>
      <c r="F1103" s="1" t="s">
        <v>1450</v>
      </c>
      <c r="G1103" s="1" t="s">
        <v>3331</v>
      </c>
      <c r="H1103" s="1" t="s">
        <v>3550</v>
      </c>
      <c r="I1103" s="1">
        <v>604555.08411059994</v>
      </c>
      <c r="J1103" s="1" t="s">
        <v>3551</v>
      </c>
    </row>
    <row r="1104" spans="1:10" x14ac:dyDescent="0.25">
      <c r="A1104" s="1" t="s">
        <v>3552</v>
      </c>
      <c r="B1104" s="2">
        <v>51357710</v>
      </c>
      <c r="C1104" s="2" t="s">
        <v>513</v>
      </c>
      <c r="D1104" s="4">
        <v>32287.5</v>
      </c>
      <c r="E1104" s="1" t="s">
        <v>1094</v>
      </c>
      <c r="F1104" s="1" t="s">
        <v>852</v>
      </c>
      <c r="G1104" s="1" t="s">
        <v>3331</v>
      </c>
      <c r="H1104" s="1" t="s">
        <v>3553</v>
      </c>
      <c r="I1104" s="1">
        <v>777078.12759975996</v>
      </c>
      <c r="J1104" s="1" t="s">
        <v>3554</v>
      </c>
    </row>
    <row r="1105" spans="1:10" x14ac:dyDescent="0.25">
      <c r="A1105" s="1" t="s">
        <v>3555</v>
      </c>
      <c r="B1105" s="2">
        <v>743760254</v>
      </c>
      <c r="C1105" s="2" t="s">
        <v>119</v>
      </c>
      <c r="D1105" s="4">
        <v>24982.5</v>
      </c>
      <c r="E1105" s="1" t="s">
        <v>1094</v>
      </c>
      <c r="F1105" s="1" t="s">
        <v>699</v>
      </c>
      <c r="G1105" s="1" t="s">
        <v>3331</v>
      </c>
      <c r="H1105" s="1" t="s">
        <v>3556</v>
      </c>
      <c r="I1105" s="1">
        <v>398157.61863327998</v>
      </c>
      <c r="J1105" s="1" t="s">
        <v>3557</v>
      </c>
    </row>
    <row r="1106" spans="1:10" x14ac:dyDescent="0.25">
      <c r="A1106" s="1" t="s">
        <v>3558</v>
      </c>
      <c r="B1106" s="2">
        <v>49939240</v>
      </c>
      <c r="C1106" s="2" t="s">
        <v>143</v>
      </c>
      <c r="D1106" s="4">
        <v>34479</v>
      </c>
      <c r="E1106" s="1" t="s">
        <v>1094</v>
      </c>
      <c r="F1106" s="1" t="s">
        <v>574</v>
      </c>
      <c r="G1106" s="1" t="s">
        <v>3331</v>
      </c>
      <c r="H1106" s="1" t="s">
        <v>3559</v>
      </c>
      <c r="I1106" s="1">
        <v>359052.0600771</v>
      </c>
      <c r="J1106" s="1" t="s">
        <v>3560</v>
      </c>
    </row>
    <row r="1107" spans="1:10" x14ac:dyDescent="0.25">
      <c r="A1107" s="1" t="s">
        <v>3561</v>
      </c>
      <c r="B1107" s="2">
        <v>534723497</v>
      </c>
      <c r="C1107" s="2" t="s">
        <v>568</v>
      </c>
      <c r="D1107" s="4">
        <v>25713</v>
      </c>
      <c r="E1107" s="1" t="s">
        <v>1094</v>
      </c>
      <c r="F1107" s="1" t="s">
        <v>310</v>
      </c>
      <c r="G1107" s="1" t="s">
        <v>3331</v>
      </c>
      <c r="H1107" s="1" t="s">
        <v>3562</v>
      </c>
      <c r="I1107" s="1">
        <v>368647.66658736003</v>
      </c>
      <c r="J1107" s="1" t="s">
        <v>3563</v>
      </c>
    </row>
    <row r="1108" spans="1:10" x14ac:dyDescent="0.25">
      <c r="A1108" s="1" t="s">
        <v>3564</v>
      </c>
      <c r="B1108" s="2">
        <v>304491419</v>
      </c>
      <c r="C1108" s="2" t="s">
        <v>11</v>
      </c>
      <c r="D1108" s="4">
        <v>36305.25</v>
      </c>
      <c r="E1108" s="1" t="s">
        <v>1094</v>
      </c>
      <c r="F1108" s="1" t="s">
        <v>24</v>
      </c>
      <c r="G1108" s="1" t="s">
        <v>3331</v>
      </c>
      <c r="H1108" s="1" t="s">
        <v>3565</v>
      </c>
      <c r="I1108" s="1">
        <v>154816.14737232</v>
      </c>
      <c r="J1108" s="1" t="s">
        <v>3566</v>
      </c>
    </row>
    <row r="1109" spans="1:10" x14ac:dyDescent="0.25">
      <c r="A1109" s="1" t="s">
        <v>3567</v>
      </c>
      <c r="B1109" s="2">
        <v>395255433</v>
      </c>
      <c r="C1109" s="2" t="s">
        <v>273</v>
      </c>
      <c r="D1109" s="4">
        <v>20964.75</v>
      </c>
      <c r="E1109" s="1" t="s">
        <v>1094</v>
      </c>
      <c r="F1109" s="1" t="s">
        <v>290</v>
      </c>
      <c r="G1109" s="1" t="s">
        <v>3331</v>
      </c>
      <c r="H1109" s="1" t="s">
        <v>3568</v>
      </c>
      <c r="I1109" s="1">
        <v>113076.52435199999</v>
      </c>
      <c r="J1109" s="1" t="s">
        <v>3569</v>
      </c>
    </row>
    <row r="1110" spans="1:10" x14ac:dyDescent="0.25">
      <c r="A1110" s="1" t="s">
        <v>3570</v>
      </c>
      <c r="B1110" s="2">
        <v>941457744</v>
      </c>
      <c r="C1110" s="2" t="s">
        <v>403</v>
      </c>
      <c r="D1110" s="4">
        <v>31922.25</v>
      </c>
      <c r="E1110" s="1" t="s">
        <v>1094</v>
      </c>
      <c r="F1110" s="1" t="s">
        <v>1626</v>
      </c>
      <c r="G1110" s="1" t="s">
        <v>3331</v>
      </c>
      <c r="H1110" s="1" t="s">
        <v>3571</v>
      </c>
      <c r="I1110" s="1">
        <v>10275.493283440001</v>
      </c>
      <c r="J1110" s="1" t="s">
        <v>3572</v>
      </c>
    </row>
    <row r="1111" spans="1:10" x14ac:dyDescent="0.25">
      <c r="A1111" s="1" t="s">
        <v>3573</v>
      </c>
      <c r="B1111" s="2">
        <v>771470202</v>
      </c>
      <c r="C1111" s="2" t="s">
        <v>498</v>
      </c>
      <c r="D1111" s="4">
        <v>37766.25</v>
      </c>
      <c r="E1111" s="1" t="s">
        <v>1094</v>
      </c>
      <c r="F1111" s="1" t="s">
        <v>1000</v>
      </c>
      <c r="G1111" s="1" t="s">
        <v>3331</v>
      </c>
      <c r="H1111" s="1" t="s">
        <v>3574</v>
      </c>
      <c r="I1111" s="1">
        <v>76916.904865920005</v>
      </c>
      <c r="J1111" s="1" t="s">
        <v>3575</v>
      </c>
    </row>
    <row r="1112" spans="1:10" x14ac:dyDescent="0.25">
      <c r="A1112" s="1" t="s">
        <v>3576</v>
      </c>
      <c r="B1112" s="2">
        <v>736027965</v>
      </c>
      <c r="C1112" s="2" t="s">
        <v>434</v>
      </c>
      <c r="D1112" s="4">
        <v>28269.75</v>
      </c>
      <c r="E1112" s="1" t="s">
        <v>1094</v>
      </c>
      <c r="F1112" s="1" t="s">
        <v>1450</v>
      </c>
      <c r="G1112" s="1" t="s">
        <v>3331</v>
      </c>
      <c r="H1112" s="1" t="s">
        <v>3577</v>
      </c>
      <c r="I1112" s="1">
        <v>286209.10631250002</v>
      </c>
      <c r="J1112" s="1" t="s">
        <v>3578</v>
      </c>
    </row>
    <row r="1113" spans="1:10" x14ac:dyDescent="0.25">
      <c r="A1113" s="1" t="s">
        <v>3579</v>
      </c>
      <c r="B1113" s="2">
        <v>413570128</v>
      </c>
      <c r="C1113" s="2" t="s">
        <v>1201</v>
      </c>
      <c r="D1113" s="4">
        <v>30461.25</v>
      </c>
      <c r="E1113" s="1" t="s">
        <v>1094</v>
      </c>
      <c r="F1113" s="1" t="s">
        <v>269</v>
      </c>
      <c r="G1113" s="1" t="s">
        <v>3331</v>
      </c>
      <c r="H1113" s="1" t="s">
        <v>3580</v>
      </c>
      <c r="I1113" s="1">
        <v>314274.48655949999</v>
      </c>
      <c r="J1113" s="1" t="s">
        <v>3581</v>
      </c>
    </row>
    <row r="1114" spans="1:10" x14ac:dyDescent="0.25">
      <c r="A1114" s="1" t="s">
        <v>3582</v>
      </c>
      <c r="B1114" s="2">
        <v>709800799</v>
      </c>
      <c r="C1114" s="2" t="s">
        <v>479</v>
      </c>
      <c r="D1114" s="4">
        <v>33383.25</v>
      </c>
      <c r="E1114" s="1" t="s">
        <v>1094</v>
      </c>
      <c r="F1114" s="1" t="s">
        <v>574</v>
      </c>
      <c r="G1114" s="1" t="s">
        <v>3583</v>
      </c>
      <c r="H1114" s="1" t="s">
        <v>3584</v>
      </c>
      <c r="I1114" s="1">
        <v>87621.842296799994</v>
      </c>
      <c r="J1114" s="1" t="s">
        <v>3585</v>
      </c>
    </row>
    <row r="1115" spans="1:10" x14ac:dyDescent="0.25">
      <c r="A1115" s="1" t="s">
        <v>3586</v>
      </c>
      <c r="B1115" s="2">
        <v>325892800</v>
      </c>
      <c r="C1115" s="2" t="s">
        <v>52</v>
      </c>
      <c r="D1115" s="4">
        <v>20234.25</v>
      </c>
      <c r="E1115" s="1" t="s">
        <v>1094</v>
      </c>
      <c r="F1115" s="1" t="s">
        <v>978</v>
      </c>
      <c r="G1115" s="1" t="s">
        <v>3583</v>
      </c>
      <c r="H1115" s="1" t="s">
        <v>3587</v>
      </c>
      <c r="I1115" s="1">
        <v>237654.3853816</v>
      </c>
      <c r="J1115" s="1" t="s">
        <v>3588</v>
      </c>
    </row>
    <row r="1116" spans="1:10" x14ac:dyDescent="0.25">
      <c r="A1116" s="1" t="s">
        <v>3589</v>
      </c>
      <c r="B1116" s="2">
        <v>377778135</v>
      </c>
      <c r="C1116" s="2" t="s">
        <v>87</v>
      </c>
      <c r="D1116" s="4">
        <v>16581.75</v>
      </c>
      <c r="E1116" s="1" t="s">
        <v>1094</v>
      </c>
      <c r="F1116" s="1" t="s">
        <v>290</v>
      </c>
      <c r="G1116" s="1" t="s">
        <v>3583</v>
      </c>
      <c r="H1116" s="1" t="s">
        <v>3590</v>
      </c>
      <c r="I1116" s="1">
        <v>107399.53348992</v>
      </c>
      <c r="J1116" s="1" t="s">
        <v>3591</v>
      </c>
    </row>
    <row r="1117" spans="1:10" x14ac:dyDescent="0.25">
      <c r="A1117" s="1" t="s">
        <v>3592</v>
      </c>
      <c r="B1117" s="2">
        <v>216474393</v>
      </c>
      <c r="C1117" s="2" t="s">
        <v>77</v>
      </c>
      <c r="D1117" s="4">
        <v>23521.5</v>
      </c>
      <c r="E1117" s="1" t="s">
        <v>1094</v>
      </c>
      <c r="F1117" s="1" t="s">
        <v>1626</v>
      </c>
      <c r="G1117" s="1" t="s">
        <v>3583</v>
      </c>
      <c r="H1117" s="1" t="s">
        <v>3593</v>
      </c>
      <c r="I1117" s="1">
        <v>719171.63136</v>
      </c>
      <c r="J1117" s="1" t="s">
        <v>3594</v>
      </c>
    </row>
    <row r="1118" spans="1:10" x14ac:dyDescent="0.25">
      <c r="A1118" s="1" t="s">
        <v>3595</v>
      </c>
      <c r="B1118" s="2">
        <v>807793857</v>
      </c>
      <c r="C1118" s="2" t="s">
        <v>143</v>
      </c>
      <c r="D1118" s="4">
        <v>34479</v>
      </c>
      <c r="E1118" s="1" t="s">
        <v>1094</v>
      </c>
      <c r="F1118" s="1" t="s">
        <v>814</v>
      </c>
      <c r="G1118" s="1" t="s">
        <v>3583</v>
      </c>
      <c r="H1118" s="1" t="s">
        <v>3596</v>
      </c>
      <c r="I1118" s="1">
        <v>210911.64412796</v>
      </c>
      <c r="J1118" s="1" t="s">
        <v>3597</v>
      </c>
    </row>
    <row r="1119" spans="1:10" x14ac:dyDescent="0.25">
      <c r="A1119" s="1" t="s">
        <v>3598</v>
      </c>
      <c r="B1119" s="2">
        <v>764853701</v>
      </c>
      <c r="C1119" s="2" t="s">
        <v>250</v>
      </c>
      <c r="D1119" s="4">
        <v>18042.75</v>
      </c>
      <c r="E1119" s="1" t="s">
        <v>1094</v>
      </c>
      <c r="F1119" s="1" t="s">
        <v>290</v>
      </c>
      <c r="G1119" s="1" t="s">
        <v>3583</v>
      </c>
      <c r="H1119" s="1" t="s">
        <v>3599</v>
      </c>
      <c r="I1119" s="1">
        <v>63301.372799999997</v>
      </c>
      <c r="J1119" s="1" t="s">
        <v>3600</v>
      </c>
    </row>
    <row r="1120" spans="1:10" x14ac:dyDescent="0.25">
      <c r="A1120" s="1" t="s">
        <v>3601</v>
      </c>
      <c r="B1120" s="2">
        <v>243026401</v>
      </c>
      <c r="C1120" s="2" t="s">
        <v>869</v>
      </c>
      <c r="D1120" s="4">
        <v>17312.25</v>
      </c>
      <c r="E1120" s="1" t="s">
        <v>1094</v>
      </c>
      <c r="F1120" s="1" t="s">
        <v>120</v>
      </c>
      <c r="G1120" s="1" t="s">
        <v>3583</v>
      </c>
      <c r="H1120" s="1" t="s">
        <v>3602</v>
      </c>
      <c r="I1120" s="1">
        <v>73050.023249279999</v>
      </c>
      <c r="J1120" s="1" t="s">
        <v>3603</v>
      </c>
    </row>
    <row r="1121" spans="1:10" x14ac:dyDescent="0.25">
      <c r="A1121" s="1" t="s">
        <v>3604</v>
      </c>
      <c r="B1121" s="2">
        <v>86568311</v>
      </c>
      <c r="C1121" s="2" t="s">
        <v>114</v>
      </c>
      <c r="D1121" s="4">
        <v>20599.5</v>
      </c>
      <c r="E1121" s="1" t="s">
        <v>1094</v>
      </c>
      <c r="F1121" s="1" t="s">
        <v>1076</v>
      </c>
      <c r="G1121" s="1" t="s">
        <v>3583</v>
      </c>
      <c r="H1121" s="1" t="s">
        <v>3605</v>
      </c>
      <c r="I1121" s="1">
        <v>169299.74121984001</v>
      </c>
      <c r="J1121" s="1" t="s">
        <v>3606</v>
      </c>
    </row>
    <row r="1122" spans="1:10" x14ac:dyDescent="0.25">
      <c r="A1122" s="1" t="s">
        <v>3607</v>
      </c>
      <c r="B1122" s="2">
        <v>119496083</v>
      </c>
      <c r="C1122" s="2" t="s">
        <v>698</v>
      </c>
      <c r="D1122" s="4">
        <v>18408</v>
      </c>
      <c r="E1122" s="1" t="s">
        <v>1094</v>
      </c>
      <c r="F1122" s="1" t="s">
        <v>97</v>
      </c>
      <c r="G1122" s="1" t="s">
        <v>3583</v>
      </c>
      <c r="H1122" s="1" t="s">
        <v>3608</v>
      </c>
      <c r="I1122" s="1">
        <v>431125.96411007998</v>
      </c>
      <c r="J1122" s="1" t="s">
        <v>3609</v>
      </c>
    </row>
    <row r="1123" spans="1:10" x14ac:dyDescent="0.25">
      <c r="A1123" s="1" t="s">
        <v>711</v>
      </c>
      <c r="B1123" s="2">
        <v>439347146</v>
      </c>
      <c r="C1123" s="2" t="s">
        <v>67</v>
      </c>
      <c r="D1123" s="4">
        <v>23156.25</v>
      </c>
      <c r="E1123" s="1" t="s">
        <v>1094</v>
      </c>
      <c r="F1123" s="1" t="s">
        <v>951</v>
      </c>
      <c r="G1123" s="1" t="s">
        <v>3583</v>
      </c>
      <c r="H1123" s="1" t="s">
        <v>3610</v>
      </c>
      <c r="I1123" s="1">
        <v>79100.773539839996</v>
      </c>
      <c r="J1123" s="1" t="s">
        <v>3611</v>
      </c>
    </row>
    <row r="1124" spans="1:10" x14ac:dyDescent="0.25">
      <c r="A1124" s="1" t="s">
        <v>3612</v>
      </c>
      <c r="B1124" s="2">
        <v>155187023</v>
      </c>
      <c r="C1124" s="2" t="s">
        <v>226</v>
      </c>
      <c r="D1124" s="4">
        <v>31557</v>
      </c>
      <c r="E1124" s="1" t="s">
        <v>1094</v>
      </c>
      <c r="F1124" s="1" t="s">
        <v>251</v>
      </c>
      <c r="G1124" s="1" t="s">
        <v>3583</v>
      </c>
      <c r="H1124" s="1" t="s">
        <v>3613</v>
      </c>
      <c r="I1124" s="1">
        <v>116636.0058864</v>
      </c>
      <c r="J1124" s="1" t="s">
        <v>3614</v>
      </c>
    </row>
    <row r="1125" spans="1:10" x14ac:dyDescent="0.25">
      <c r="A1125" s="1" t="s">
        <v>3615</v>
      </c>
      <c r="B1125" s="2">
        <v>102279352</v>
      </c>
      <c r="C1125" s="2" t="s">
        <v>28</v>
      </c>
      <c r="D1125" s="4">
        <v>32652.75</v>
      </c>
      <c r="E1125" s="1" t="s">
        <v>1094</v>
      </c>
      <c r="F1125" s="1" t="s">
        <v>1308</v>
      </c>
      <c r="G1125" s="1" t="s">
        <v>3583</v>
      </c>
      <c r="H1125" s="1" t="s">
        <v>3616</v>
      </c>
      <c r="I1125" s="1">
        <v>324812.81055599998</v>
      </c>
      <c r="J1125" s="1" t="s">
        <v>3617</v>
      </c>
    </row>
    <row r="1126" spans="1:10" x14ac:dyDescent="0.25">
      <c r="A1126" s="1" t="s">
        <v>3618</v>
      </c>
      <c r="B1126" s="2">
        <v>862739449</v>
      </c>
      <c r="C1126" s="2" t="s">
        <v>167</v>
      </c>
      <c r="D1126" s="4">
        <v>18773.25</v>
      </c>
      <c r="E1126" s="1" t="s">
        <v>1094</v>
      </c>
      <c r="F1126" s="1" t="s">
        <v>870</v>
      </c>
      <c r="G1126" s="1" t="s">
        <v>3583</v>
      </c>
      <c r="H1126" s="1" t="s">
        <v>3619</v>
      </c>
      <c r="I1126" s="1">
        <v>111022.40863999999</v>
      </c>
      <c r="J1126" s="1" t="s">
        <v>3620</v>
      </c>
    </row>
    <row r="1127" spans="1:10" x14ac:dyDescent="0.25">
      <c r="A1127" s="1" t="s">
        <v>3621</v>
      </c>
      <c r="B1127" s="2">
        <v>141025410</v>
      </c>
      <c r="C1127" s="2" t="s">
        <v>28</v>
      </c>
      <c r="D1127" s="4">
        <v>32652.75</v>
      </c>
      <c r="E1127" s="1" t="s">
        <v>1094</v>
      </c>
      <c r="F1127" s="1" t="s">
        <v>147</v>
      </c>
      <c r="G1127" s="1" t="s">
        <v>3583</v>
      </c>
      <c r="H1127" s="1" t="s">
        <v>3622</v>
      </c>
      <c r="I1127" s="1">
        <v>76491.210056800002</v>
      </c>
      <c r="J1127" s="1" t="s">
        <v>3623</v>
      </c>
    </row>
    <row r="1128" spans="1:10" x14ac:dyDescent="0.25">
      <c r="A1128" s="1" t="s">
        <v>3624</v>
      </c>
      <c r="B1128" s="2">
        <v>372978269</v>
      </c>
      <c r="C1128" s="2" t="s">
        <v>212</v>
      </c>
      <c r="D1128" s="4">
        <v>24252</v>
      </c>
      <c r="E1128" s="1" t="s">
        <v>1094</v>
      </c>
      <c r="F1128" s="1" t="s">
        <v>591</v>
      </c>
      <c r="G1128" s="1" t="s">
        <v>3583</v>
      </c>
      <c r="H1128" s="1" t="s">
        <v>3625</v>
      </c>
      <c r="I1128" s="1">
        <v>46284.646744799997</v>
      </c>
      <c r="J1128" s="1" t="s">
        <v>3626</v>
      </c>
    </row>
    <row r="1129" spans="1:10" x14ac:dyDescent="0.25">
      <c r="A1129" s="1" t="s">
        <v>3627</v>
      </c>
      <c r="B1129" s="2">
        <v>670581735</v>
      </c>
      <c r="C1129" s="2" t="s">
        <v>143</v>
      </c>
      <c r="D1129" s="4">
        <v>34479</v>
      </c>
      <c r="E1129" s="1" t="s">
        <v>1094</v>
      </c>
      <c r="F1129" s="1" t="s">
        <v>93</v>
      </c>
      <c r="G1129" s="1" t="s">
        <v>3583</v>
      </c>
      <c r="H1129" s="1" t="s">
        <v>3628</v>
      </c>
      <c r="I1129" s="1">
        <v>246315.59568</v>
      </c>
      <c r="J1129" s="1" t="s">
        <v>3629</v>
      </c>
    </row>
    <row r="1130" spans="1:10" x14ac:dyDescent="0.25">
      <c r="A1130" s="1" t="s">
        <v>3630</v>
      </c>
      <c r="B1130" s="2">
        <v>546321656</v>
      </c>
      <c r="C1130" s="2" t="s">
        <v>67</v>
      </c>
      <c r="D1130" s="4">
        <v>23156.25</v>
      </c>
      <c r="E1130" s="1" t="s">
        <v>1094</v>
      </c>
      <c r="F1130" s="1" t="s">
        <v>499</v>
      </c>
      <c r="G1130" s="1" t="s">
        <v>3583</v>
      </c>
      <c r="H1130" s="1" t="s">
        <v>3631</v>
      </c>
      <c r="I1130" s="1">
        <v>249666.35786399999</v>
      </c>
      <c r="J1130" s="1" t="s">
        <v>3632</v>
      </c>
    </row>
    <row r="1131" spans="1:10" x14ac:dyDescent="0.25">
      <c r="A1131" s="1" t="s">
        <v>3633</v>
      </c>
      <c r="B1131" s="2">
        <v>388888615</v>
      </c>
      <c r="C1131" s="2" t="s">
        <v>470</v>
      </c>
      <c r="D1131" s="4">
        <v>14755.5</v>
      </c>
      <c r="E1131" s="1" t="s">
        <v>1094</v>
      </c>
      <c r="F1131" s="1" t="s">
        <v>1220</v>
      </c>
      <c r="G1131" s="1" t="s">
        <v>3583</v>
      </c>
      <c r="H1131" s="1" t="s">
        <v>903</v>
      </c>
      <c r="I1131" s="1">
        <v>0</v>
      </c>
      <c r="J1131" s="1" t="s">
        <v>3634</v>
      </c>
    </row>
    <row r="1132" spans="1:10" x14ac:dyDescent="0.25">
      <c r="A1132" s="1" t="s">
        <v>3635</v>
      </c>
      <c r="B1132" s="2">
        <v>833544299</v>
      </c>
      <c r="C1132" s="2" t="s">
        <v>348</v>
      </c>
      <c r="D1132" s="4">
        <v>28635</v>
      </c>
      <c r="E1132" s="1" t="s">
        <v>1094</v>
      </c>
      <c r="F1132" s="1" t="s">
        <v>256</v>
      </c>
      <c r="G1132" s="1" t="s">
        <v>3583</v>
      </c>
      <c r="H1132" s="1" t="s">
        <v>3636</v>
      </c>
      <c r="I1132" s="1">
        <v>1218924.26642679</v>
      </c>
      <c r="J1132" s="1" t="s">
        <v>3637</v>
      </c>
    </row>
    <row r="1133" spans="1:10" x14ac:dyDescent="0.25">
      <c r="A1133" s="1" t="s">
        <v>3638</v>
      </c>
      <c r="B1133" s="2">
        <v>570375422</v>
      </c>
      <c r="C1133" s="2" t="s">
        <v>77</v>
      </c>
      <c r="D1133" s="4">
        <v>23521.5</v>
      </c>
      <c r="E1133" s="1" t="s">
        <v>1094</v>
      </c>
      <c r="F1133" s="1" t="s">
        <v>1004</v>
      </c>
      <c r="G1133" s="1" t="s">
        <v>3583</v>
      </c>
      <c r="H1133" s="1" t="s">
        <v>3639</v>
      </c>
      <c r="I1133" s="1">
        <v>145880.59240704001</v>
      </c>
      <c r="J1133" s="1" t="s">
        <v>3640</v>
      </c>
    </row>
    <row r="1134" spans="1:10" x14ac:dyDescent="0.25">
      <c r="A1134" s="1" t="s">
        <v>3641</v>
      </c>
      <c r="B1134" s="2">
        <v>775848712</v>
      </c>
      <c r="C1134" s="2" t="s">
        <v>281</v>
      </c>
      <c r="D1134" s="4">
        <v>21695.25</v>
      </c>
      <c r="E1134" s="1" t="s">
        <v>1094</v>
      </c>
      <c r="F1134" s="1" t="s">
        <v>774</v>
      </c>
      <c r="G1134" s="1" t="s">
        <v>3583</v>
      </c>
      <c r="H1134" s="1" t="s">
        <v>3642</v>
      </c>
      <c r="I1134" s="1">
        <v>125510.37135</v>
      </c>
      <c r="J1134" s="1" t="s">
        <v>3643</v>
      </c>
    </row>
    <row r="1135" spans="1:10" x14ac:dyDescent="0.25">
      <c r="A1135" s="1" t="s">
        <v>3644</v>
      </c>
      <c r="B1135" s="2">
        <v>301903886</v>
      </c>
      <c r="C1135" s="2" t="s">
        <v>869</v>
      </c>
      <c r="D1135" s="4">
        <v>17312.25</v>
      </c>
      <c r="E1135" s="1" t="s">
        <v>1094</v>
      </c>
      <c r="F1135" s="1" t="s">
        <v>893</v>
      </c>
      <c r="G1135" s="1" t="s">
        <v>3583</v>
      </c>
      <c r="H1135" s="1" t="s">
        <v>3645</v>
      </c>
      <c r="I1135" s="1">
        <v>282233.89523700002</v>
      </c>
      <c r="J1135" s="1" t="s">
        <v>3646</v>
      </c>
    </row>
    <row r="1136" spans="1:10" x14ac:dyDescent="0.25">
      <c r="A1136" s="1" t="s">
        <v>3647</v>
      </c>
      <c r="B1136" s="2">
        <v>488871183</v>
      </c>
      <c r="C1136" s="2" t="s">
        <v>23</v>
      </c>
      <c r="D1136" s="4">
        <v>15486</v>
      </c>
      <c r="E1136" s="1" t="s">
        <v>1094</v>
      </c>
      <c r="F1136" s="1" t="s">
        <v>1927</v>
      </c>
      <c r="G1136" s="1" t="s">
        <v>3583</v>
      </c>
      <c r="H1136" s="1" t="s">
        <v>3648</v>
      </c>
      <c r="I1136" s="1">
        <v>71536.446936120003</v>
      </c>
      <c r="J1136" s="1" t="s">
        <v>3649</v>
      </c>
    </row>
    <row r="1137" spans="1:10" x14ac:dyDescent="0.25">
      <c r="A1137" s="1" t="s">
        <v>3650</v>
      </c>
      <c r="B1137" s="2">
        <v>799549503</v>
      </c>
      <c r="C1137" s="2" t="s">
        <v>72</v>
      </c>
      <c r="D1137" s="4">
        <v>34844.25</v>
      </c>
      <c r="E1137" s="1" t="s">
        <v>1094</v>
      </c>
      <c r="F1137" s="1" t="s">
        <v>527</v>
      </c>
      <c r="G1137" s="1" t="s">
        <v>3583</v>
      </c>
      <c r="H1137" s="1" t="s">
        <v>3651</v>
      </c>
      <c r="I1137" s="1">
        <v>188576.08928694</v>
      </c>
      <c r="J1137" s="1" t="s">
        <v>3652</v>
      </c>
    </row>
    <row r="1138" spans="1:10" x14ac:dyDescent="0.25">
      <c r="A1138" s="1" t="s">
        <v>3653</v>
      </c>
      <c r="B1138" s="2">
        <v>422111244</v>
      </c>
      <c r="C1138" s="2" t="s">
        <v>365</v>
      </c>
      <c r="D1138" s="4">
        <v>37035.75</v>
      </c>
      <c r="E1138" s="1" t="s">
        <v>1094</v>
      </c>
      <c r="F1138" s="1" t="s">
        <v>366</v>
      </c>
      <c r="G1138" s="1" t="s">
        <v>3583</v>
      </c>
      <c r="H1138" s="1" t="s">
        <v>3654</v>
      </c>
      <c r="I1138" s="1">
        <v>31824.1715946</v>
      </c>
      <c r="J1138" s="1" t="s">
        <v>3655</v>
      </c>
    </row>
    <row r="1139" spans="1:10" x14ac:dyDescent="0.25">
      <c r="A1139" s="1" t="s">
        <v>3656</v>
      </c>
      <c r="B1139" s="2">
        <v>300991991</v>
      </c>
      <c r="C1139" s="2" t="s">
        <v>268</v>
      </c>
      <c r="D1139" s="4">
        <v>17677.5</v>
      </c>
      <c r="E1139" s="1" t="s">
        <v>1094</v>
      </c>
      <c r="F1139" s="1" t="s">
        <v>1721</v>
      </c>
      <c r="G1139" s="1" t="s">
        <v>3583</v>
      </c>
      <c r="H1139" s="1" t="s">
        <v>3657</v>
      </c>
      <c r="I1139" s="1">
        <v>29633.561099999999</v>
      </c>
      <c r="J1139" s="1" t="s">
        <v>3658</v>
      </c>
    </row>
    <row r="1140" spans="1:10" x14ac:dyDescent="0.25">
      <c r="A1140" s="1" t="s">
        <v>3659</v>
      </c>
      <c r="B1140" s="2">
        <v>530044811</v>
      </c>
      <c r="C1140" s="2" t="s">
        <v>203</v>
      </c>
      <c r="D1140" s="4">
        <v>27539.25</v>
      </c>
      <c r="E1140" s="1" t="s">
        <v>1094</v>
      </c>
      <c r="F1140" s="1" t="s">
        <v>430</v>
      </c>
      <c r="G1140" s="1" t="s">
        <v>3583</v>
      </c>
      <c r="H1140" s="1" t="s">
        <v>3660</v>
      </c>
      <c r="I1140" s="1">
        <v>40066.208582400002</v>
      </c>
      <c r="J1140" s="1" t="s">
        <v>3661</v>
      </c>
    </row>
    <row r="1141" spans="1:10" x14ac:dyDescent="0.25">
      <c r="A1141" s="1" t="s">
        <v>3662</v>
      </c>
      <c r="B1141" s="2">
        <v>188701933</v>
      </c>
      <c r="C1141" s="2" t="s">
        <v>309</v>
      </c>
      <c r="D1141" s="4">
        <v>27904.5</v>
      </c>
      <c r="E1141" s="1" t="s">
        <v>1094</v>
      </c>
      <c r="F1141" s="1" t="s">
        <v>549</v>
      </c>
      <c r="G1141" s="1" t="s">
        <v>3583</v>
      </c>
      <c r="H1141" s="1" t="s">
        <v>3663</v>
      </c>
      <c r="I1141" s="1">
        <v>103475.19896448001</v>
      </c>
      <c r="J1141" s="1" t="s">
        <v>3664</v>
      </c>
    </row>
    <row r="1142" spans="1:10" x14ac:dyDescent="0.25">
      <c r="A1142" s="1" t="s">
        <v>3665</v>
      </c>
      <c r="B1142" s="2">
        <v>531964292</v>
      </c>
      <c r="C1142" s="2" t="s">
        <v>194</v>
      </c>
      <c r="D1142" s="4">
        <v>30826.5</v>
      </c>
      <c r="E1142" s="1" t="s">
        <v>1094</v>
      </c>
      <c r="F1142" s="1" t="s">
        <v>314</v>
      </c>
      <c r="G1142" s="1" t="s">
        <v>3583</v>
      </c>
      <c r="H1142" s="1" t="s">
        <v>3666</v>
      </c>
      <c r="I1142" s="1">
        <v>163827.99575999999</v>
      </c>
      <c r="J1142" s="1" t="s">
        <v>3667</v>
      </c>
    </row>
    <row r="1143" spans="1:10" x14ac:dyDescent="0.25">
      <c r="A1143" s="1" t="s">
        <v>3668</v>
      </c>
      <c r="B1143" s="2">
        <v>561221117</v>
      </c>
      <c r="C1143" s="2" t="s">
        <v>33</v>
      </c>
      <c r="D1143" s="4">
        <v>13659.75</v>
      </c>
      <c r="E1143" s="1" t="s">
        <v>1094</v>
      </c>
      <c r="F1143" s="1" t="s">
        <v>794</v>
      </c>
      <c r="G1143" s="1" t="s">
        <v>3583</v>
      </c>
      <c r="H1143" s="1" t="s">
        <v>3669</v>
      </c>
      <c r="I1143" s="1">
        <v>263367.52573823999</v>
      </c>
      <c r="J1143" s="1" t="s">
        <v>3670</v>
      </c>
    </row>
    <row r="1144" spans="1:10" x14ac:dyDescent="0.25">
      <c r="A1144" s="1" t="s">
        <v>3671</v>
      </c>
      <c r="B1144" s="2">
        <v>864373705</v>
      </c>
      <c r="C1144" s="2" t="s">
        <v>143</v>
      </c>
      <c r="D1144" s="4">
        <v>34479</v>
      </c>
      <c r="E1144" s="1" t="s">
        <v>1094</v>
      </c>
      <c r="F1144" s="1" t="s">
        <v>204</v>
      </c>
      <c r="G1144" s="1" t="s">
        <v>3583</v>
      </c>
      <c r="H1144" s="1" t="s">
        <v>3672</v>
      </c>
      <c r="I1144" s="1">
        <v>19700.821795200001</v>
      </c>
      <c r="J1144" s="1" t="s">
        <v>3673</v>
      </c>
    </row>
    <row r="1145" spans="1:10" x14ac:dyDescent="0.25">
      <c r="A1145" s="1" t="s">
        <v>3674</v>
      </c>
      <c r="B1145" s="2">
        <v>880869357</v>
      </c>
      <c r="C1145" s="2" t="s">
        <v>189</v>
      </c>
      <c r="D1145" s="4">
        <v>22425.75</v>
      </c>
      <c r="E1145" s="1" t="s">
        <v>1094</v>
      </c>
      <c r="F1145" s="1" t="s">
        <v>665</v>
      </c>
      <c r="G1145" s="1" t="s">
        <v>3583</v>
      </c>
      <c r="H1145" s="1" t="s">
        <v>3675</v>
      </c>
      <c r="I1145" s="1">
        <v>479563.75267416</v>
      </c>
      <c r="J1145" s="1" t="s">
        <v>3676</v>
      </c>
    </row>
    <row r="1146" spans="1:10" x14ac:dyDescent="0.25">
      <c r="A1146" s="1" t="s">
        <v>3677</v>
      </c>
      <c r="B1146" s="2">
        <v>298165137</v>
      </c>
      <c r="C1146" s="2" t="s">
        <v>479</v>
      </c>
      <c r="D1146" s="4">
        <v>33383.25</v>
      </c>
      <c r="E1146" s="1" t="s">
        <v>1094</v>
      </c>
      <c r="F1146" s="1" t="s">
        <v>246</v>
      </c>
      <c r="G1146" s="1" t="s">
        <v>3583</v>
      </c>
      <c r="H1146" s="1" t="s">
        <v>3678</v>
      </c>
      <c r="I1146" s="1">
        <v>61420.476904800002</v>
      </c>
      <c r="J1146" s="1" t="s">
        <v>3679</v>
      </c>
    </row>
    <row r="1147" spans="1:10" x14ac:dyDescent="0.25">
      <c r="A1147" s="1" t="s">
        <v>3680</v>
      </c>
      <c r="B1147" s="2">
        <v>209983747</v>
      </c>
      <c r="C1147" s="2" t="s">
        <v>568</v>
      </c>
      <c r="D1147" s="4">
        <v>25713</v>
      </c>
      <c r="E1147" s="1" t="s">
        <v>1094</v>
      </c>
      <c r="F1147" s="1" t="s">
        <v>331</v>
      </c>
      <c r="G1147" s="1" t="s">
        <v>3583</v>
      </c>
      <c r="H1147" s="1" t="s">
        <v>3681</v>
      </c>
      <c r="I1147" s="1">
        <v>78185.317391999997</v>
      </c>
      <c r="J1147" s="1" t="s">
        <v>3682</v>
      </c>
    </row>
    <row r="1148" spans="1:10" x14ac:dyDescent="0.25">
      <c r="A1148" s="1" t="s">
        <v>3683</v>
      </c>
      <c r="B1148" s="2">
        <v>73715561</v>
      </c>
      <c r="C1148" s="2" t="s">
        <v>82</v>
      </c>
      <c r="D1148" s="4">
        <v>16947</v>
      </c>
      <c r="E1148" s="1" t="s">
        <v>1094</v>
      </c>
      <c r="F1148" s="1" t="s">
        <v>442</v>
      </c>
      <c r="G1148" s="1" t="s">
        <v>3583</v>
      </c>
      <c r="H1148" s="1" t="s">
        <v>3684</v>
      </c>
      <c r="I1148" s="1">
        <v>76064.626176000005</v>
      </c>
      <c r="J1148" s="1" t="s">
        <v>3685</v>
      </c>
    </row>
    <row r="1149" spans="1:10" x14ac:dyDescent="0.25">
      <c r="A1149" s="1" t="s">
        <v>3686</v>
      </c>
      <c r="B1149" s="2">
        <v>281357239</v>
      </c>
      <c r="C1149" s="2" t="s">
        <v>62</v>
      </c>
      <c r="D1149" s="4">
        <v>22791</v>
      </c>
      <c r="E1149" s="1" t="s">
        <v>1094</v>
      </c>
      <c r="F1149" s="1" t="s">
        <v>88</v>
      </c>
      <c r="G1149" s="1" t="s">
        <v>3583</v>
      </c>
      <c r="H1149" s="1" t="s">
        <v>3687</v>
      </c>
      <c r="I1149" s="1">
        <v>21988.216972800001</v>
      </c>
      <c r="J1149" s="1" t="s">
        <v>3688</v>
      </c>
    </row>
    <row r="1150" spans="1:10" x14ac:dyDescent="0.25">
      <c r="A1150" s="1" t="s">
        <v>3689</v>
      </c>
      <c r="B1150" s="2">
        <v>626387942</v>
      </c>
      <c r="C1150" s="2" t="s">
        <v>322</v>
      </c>
      <c r="D1150" s="4">
        <v>26443.5</v>
      </c>
      <c r="E1150" s="1" t="s">
        <v>1094</v>
      </c>
      <c r="F1150" s="1" t="s">
        <v>1426</v>
      </c>
      <c r="G1150" s="1" t="s">
        <v>3583</v>
      </c>
      <c r="H1150" s="1" t="s">
        <v>3690</v>
      </c>
      <c r="I1150" s="1">
        <v>525303.87881408003</v>
      </c>
      <c r="J1150" s="1" t="s">
        <v>3691</v>
      </c>
    </row>
    <row r="1151" spans="1:10" x14ac:dyDescent="0.25">
      <c r="A1151" s="1" t="s">
        <v>3692</v>
      </c>
      <c r="B1151" s="2">
        <v>975361259</v>
      </c>
      <c r="C1151" s="2" t="s">
        <v>470</v>
      </c>
      <c r="D1151" s="4">
        <v>14755.5</v>
      </c>
      <c r="E1151" s="1" t="s">
        <v>1094</v>
      </c>
      <c r="F1151" s="1" t="s">
        <v>1372</v>
      </c>
      <c r="G1151" s="1" t="s">
        <v>3583</v>
      </c>
      <c r="H1151" s="1" t="s">
        <v>3693</v>
      </c>
      <c r="I1151" s="1">
        <v>429217.01549999998</v>
      </c>
      <c r="J1151" s="1" t="s">
        <v>3694</v>
      </c>
    </row>
    <row r="1152" spans="1:10" x14ac:dyDescent="0.25">
      <c r="A1152" s="1" t="s">
        <v>3695</v>
      </c>
      <c r="B1152" s="2">
        <v>58064170</v>
      </c>
      <c r="C1152" s="2" t="s">
        <v>154</v>
      </c>
      <c r="D1152" s="4">
        <v>29730.75</v>
      </c>
      <c r="E1152" s="1" t="s">
        <v>1094</v>
      </c>
      <c r="F1152" s="1" t="s">
        <v>438</v>
      </c>
      <c r="G1152" s="1" t="s">
        <v>3583</v>
      </c>
      <c r="H1152" s="1" t="s">
        <v>3696</v>
      </c>
      <c r="I1152" s="1">
        <v>176932.89366684001</v>
      </c>
      <c r="J1152" s="1" t="s">
        <v>3697</v>
      </c>
    </row>
    <row r="1153" spans="1:10" x14ac:dyDescent="0.25">
      <c r="A1153" s="1" t="s">
        <v>3698</v>
      </c>
      <c r="B1153" s="2">
        <v>533428499</v>
      </c>
      <c r="C1153" s="2" t="s">
        <v>568</v>
      </c>
      <c r="D1153" s="4">
        <v>25713</v>
      </c>
      <c r="E1153" s="1" t="s">
        <v>1094</v>
      </c>
      <c r="F1153" s="1" t="s">
        <v>499</v>
      </c>
      <c r="G1153" s="1" t="s">
        <v>3583</v>
      </c>
      <c r="H1153" s="1" t="s">
        <v>3699</v>
      </c>
      <c r="I1153" s="1">
        <v>585679.36705823999</v>
      </c>
      <c r="J1153" s="1" t="s">
        <v>3700</v>
      </c>
    </row>
    <row r="1154" spans="1:10" x14ac:dyDescent="0.25">
      <c r="A1154" s="1" t="s">
        <v>3701</v>
      </c>
      <c r="B1154" s="2">
        <v>609847194</v>
      </c>
      <c r="C1154" s="2" t="s">
        <v>240</v>
      </c>
      <c r="D1154" s="4">
        <v>22060.5</v>
      </c>
      <c r="E1154" s="1" t="s">
        <v>1094</v>
      </c>
      <c r="F1154" s="1" t="s">
        <v>1695</v>
      </c>
      <c r="G1154" s="1" t="s">
        <v>3583</v>
      </c>
      <c r="H1154" s="1" t="s">
        <v>3702</v>
      </c>
      <c r="I1154" s="1">
        <v>712214.54889683996</v>
      </c>
      <c r="J1154" s="1" t="s">
        <v>3703</v>
      </c>
    </row>
    <row r="1155" spans="1:10" x14ac:dyDescent="0.25">
      <c r="A1155" s="1" t="s">
        <v>3704</v>
      </c>
      <c r="B1155" s="2">
        <v>769549463</v>
      </c>
      <c r="C1155" s="2" t="s">
        <v>143</v>
      </c>
      <c r="D1155" s="4">
        <v>34479</v>
      </c>
      <c r="E1155" s="1" t="s">
        <v>1094</v>
      </c>
      <c r="F1155" s="1" t="s">
        <v>274</v>
      </c>
      <c r="G1155" s="1" t="s">
        <v>3583</v>
      </c>
      <c r="H1155" s="1" t="s">
        <v>3705</v>
      </c>
      <c r="I1155" s="1">
        <v>114366.67101552</v>
      </c>
      <c r="J1155" s="1" t="s">
        <v>3706</v>
      </c>
    </row>
    <row r="1156" spans="1:10" x14ac:dyDescent="0.25">
      <c r="A1156" s="1" t="s">
        <v>3707</v>
      </c>
      <c r="B1156" s="2">
        <v>698278129</v>
      </c>
      <c r="C1156" s="2" t="s">
        <v>124</v>
      </c>
      <c r="D1156" s="4">
        <v>14025</v>
      </c>
      <c r="E1156" s="1" t="s">
        <v>1094</v>
      </c>
      <c r="F1156" s="1" t="s">
        <v>549</v>
      </c>
      <c r="G1156" s="1" t="s">
        <v>3583</v>
      </c>
      <c r="H1156" s="1" t="s">
        <v>3708</v>
      </c>
      <c r="I1156" s="1">
        <v>138695.346009</v>
      </c>
      <c r="J1156" s="1" t="s">
        <v>3709</v>
      </c>
    </row>
    <row r="1157" spans="1:10" x14ac:dyDescent="0.25">
      <c r="A1157" s="1" t="s">
        <v>3710</v>
      </c>
      <c r="B1157" s="2">
        <v>78420388</v>
      </c>
      <c r="C1157" s="2" t="s">
        <v>869</v>
      </c>
      <c r="D1157" s="4">
        <v>17312.25</v>
      </c>
      <c r="E1157" s="1" t="s">
        <v>1094</v>
      </c>
      <c r="F1157" s="1" t="s">
        <v>1336</v>
      </c>
      <c r="G1157" s="1" t="s">
        <v>3583</v>
      </c>
      <c r="H1157" s="1" t="s">
        <v>3711</v>
      </c>
      <c r="I1157" s="1">
        <v>29329.124267520001</v>
      </c>
      <c r="J1157" s="1" t="s">
        <v>3712</v>
      </c>
    </row>
    <row r="1158" spans="1:10" x14ac:dyDescent="0.25">
      <c r="A1158" s="1" t="s">
        <v>3713</v>
      </c>
      <c r="B1158" s="2">
        <v>883512569</v>
      </c>
      <c r="C1158" s="2" t="s">
        <v>57</v>
      </c>
      <c r="D1158" s="4">
        <v>34113.75</v>
      </c>
      <c r="E1158" s="1" t="s">
        <v>1094</v>
      </c>
      <c r="F1158" s="1" t="s">
        <v>106</v>
      </c>
      <c r="G1158" s="1" t="s">
        <v>3583</v>
      </c>
      <c r="H1158" s="1" t="s">
        <v>3714</v>
      </c>
      <c r="I1158" s="1">
        <v>299657.71872</v>
      </c>
      <c r="J1158" s="1" t="s">
        <v>3715</v>
      </c>
    </row>
    <row r="1159" spans="1:10" x14ac:dyDescent="0.25">
      <c r="A1159" s="1" t="s">
        <v>3716</v>
      </c>
      <c r="B1159" s="2">
        <v>837381379</v>
      </c>
      <c r="C1159" s="2" t="s">
        <v>889</v>
      </c>
      <c r="D1159" s="4">
        <v>30096</v>
      </c>
      <c r="E1159" s="1" t="s">
        <v>1094</v>
      </c>
      <c r="F1159" s="1" t="s">
        <v>825</v>
      </c>
      <c r="G1159" s="1" t="s">
        <v>3583</v>
      </c>
      <c r="H1159" s="1" t="s">
        <v>3717</v>
      </c>
      <c r="I1159" s="1">
        <v>116403.3109044</v>
      </c>
      <c r="J1159" s="1" t="s">
        <v>3718</v>
      </c>
    </row>
    <row r="1160" spans="1:10" x14ac:dyDescent="0.25">
      <c r="A1160" s="1" t="s">
        <v>3719</v>
      </c>
      <c r="B1160" s="2">
        <v>743729432</v>
      </c>
      <c r="C1160" s="2" t="s">
        <v>403</v>
      </c>
      <c r="D1160" s="4">
        <v>31922.25</v>
      </c>
      <c r="E1160" s="1" t="s">
        <v>1094</v>
      </c>
      <c r="F1160" s="1" t="s">
        <v>1479</v>
      </c>
      <c r="G1160" s="1" t="s">
        <v>3583</v>
      </c>
      <c r="H1160" s="1" t="s">
        <v>3720</v>
      </c>
      <c r="I1160" s="1">
        <v>475358.49115659</v>
      </c>
      <c r="J1160" s="1" t="s">
        <v>3721</v>
      </c>
    </row>
    <row r="1161" spans="1:10" x14ac:dyDescent="0.25">
      <c r="A1161" s="1" t="s">
        <v>3722</v>
      </c>
      <c r="B1161" s="2">
        <v>979658552</v>
      </c>
      <c r="C1161" s="2" t="s">
        <v>217</v>
      </c>
      <c r="D1161" s="4">
        <v>38496.75</v>
      </c>
      <c r="E1161" s="1" t="s">
        <v>1094</v>
      </c>
      <c r="F1161" s="1" t="s">
        <v>1000</v>
      </c>
      <c r="G1161" s="1" t="s">
        <v>3583</v>
      </c>
      <c r="H1161" s="1" t="s">
        <v>3723</v>
      </c>
      <c r="I1161" s="1">
        <v>508795.98306852003</v>
      </c>
      <c r="J1161" s="1" t="s">
        <v>3724</v>
      </c>
    </row>
    <row r="1162" spans="1:10" x14ac:dyDescent="0.25">
      <c r="A1162" s="1" t="s">
        <v>3725</v>
      </c>
      <c r="B1162" s="2">
        <v>732570568</v>
      </c>
      <c r="C1162" s="2" t="s">
        <v>357</v>
      </c>
      <c r="D1162" s="4">
        <v>35209.5</v>
      </c>
      <c r="E1162" s="1" t="s">
        <v>1094</v>
      </c>
      <c r="F1162" s="1" t="s">
        <v>336</v>
      </c>
      <c r="G1162" s="1" t="s">
        <v>3583</v>
      </c>
      <c r="H1162" s="1" t="s">
        <v>3726</v>
      </c>
      <c r="I1162" s="1">
        <v>97219.253762399996</v>
      </c>
      <c r="J1162" s="1" t="s">
        <v>3727</v>
      </c>
    </row>
    <row r="1163" spans="1:10" x14ac:dyDescent="0.25">
      <c r="A1163" s="1" t="s">
        <v>3728</v>
      </c>
      <c r="B1163" s="2">
        <v>637508439</v>
      </c>
      <c r="C1163" s="2" t="s">
        <v>365</v>
      </c>
      <c r="D1163" s="4">
        <v>37035.75</v>
      </c>
      <c r="E1163" s="1" t="s">
        <v>1094</v>
      </c>
      <c r="F1163" s="1" t="s">
        <v>519</v>
      </c>
      <c r="G1163" s="1" t="s">
        <v>3583</v>
      </c>
      <c r="H1163" s="1" t="s">
        <v>3729</v>
      </c>
      <c r="I1163" s="1">
        <v>441589.531005</v>
      </c>
      <c r="J1163" s="1" t="s">
        <v>3730</v>
      </c>
    </row>
    <row r="1164" spans="1:10" x14ac:dyDescent="0.25">
      <c r="A1164" s="1" t="s">
        <v>3731</v>
      </c>
      <c r="B1164" s="2">
        <v>514324684</v>
      </c>
      <c r="C1164" s="2" t="s">
        <v>573</v>
      </c>
      <c r="D1164" s="4">
        <v>26808.75</v>
      </c>
      <c r="E1164" s="1" t="s">
        <v>1094</v>
      </c>
      <c r="F1164" s="1" t="s">
        <v>404</v>
      </c>
      <c r="G1164" s="1" t="s">
        <v>3583</v>
      </c>
      <c r="H1164" s="1" t="s">
        <v>3732</v>
      </c>
      <c r="I1164" s="1">
        <v>176358.48519168</v>
      </c>
      <c r="J1164" s="1" t="s">
        <v>3733</v>
      </c>
    </row>
    <row r="1165" spans="1:10" x14ac:dyDescent="0.25">
      <c r="A1165" s="1" t="s">
        <v>3734</v>
      </c>
      <c r="B1165" s="2">
        <v>311412009</v>
      </c>
      <c r="C1165" s="2" t="s">
        <v>573</v>
      </c>
      <c r="D1165" s="4">
        <v>26808.75</v>
      </c>
      <c r="E1165" s="1" t="s">
        <v>1094</v>
      </c>
      <c r="F1165" s="1" t="s">
        <v>1054</v>
      </c>
      <c r="G1165" s="1" t="s">
        <v>3583</v>
      </c>
      <c r="H1165" s="1" t="s">
        <v>3735</v>
      </c>
      <c r="I1165" s="1">
        <v>361899.67230143998</v>
      </c>
      <c r="J1165" s="1" t="s">
        <v>3736</v>
      </c>
    </row>
    <row r="1166" spans="1:10" x14ac:dyDescent="0.25">
      <c r="A1166" s="1" t="s">
        <v>3737</v>
      </c>
      <c r="B1166" s="2">
        <v>532531255</v>
      </c>
      <c r="C1166" s="2" t="s">
        <v>869</v>
      </c>
      <c r="D1166" s="4">
        <v>17312.25</v>
      </c>
      <c r="E1166" s="1" t="s">
        <v>1094</v>
      </c>
      <c r="F1166" s="1" t="s">
        <v>361</v>
      </c>
      <c r="G1166" s="1" t="s">
        <v>3583</v>
      </c>
      <c r="H1166" s="1" t="s">
        <v>3738</v>
      </c>
      <c r="I1166" s="1">
        <v>410431.28256000002</v>
      </c>
      <c r="J1166" s="1" t="s">
        <v>3739</v>
      </c>
    </row>
    <row r="1167" spans="1:10" x14ac:dyDescent="0.25">
      <c r="A1167" s="1" t="s">
        <v>3740</v>
      </c>
      <c r="B1167" s="2">
        <v>469919023</v>
      </c>
      <c r="C1167" s="2" t="s">
        <v>661</v>
      </c>
      <c r="D1167" s="4">
        <v>16216.5</v>
      </c>
      <c r="E1167" s="1" t="s">
        <v>1094</v>
      </c>
      <c r="F1167" s="1" t="s">
        <v>185</v>
      </c>
      <c r="G1167" s="1" t="s">
        <v>3583</v>
      </c>
      <c r="H1167" s="1" t="s">
        <v>3741</v>
      </c>
      <c r="I1167" s="1">
        <v>45145.606888200004</v>
      </c>
      <c r="J1167" s="1" t="s">
        <v>3742</v>
      </c>
    </row>
    <row r="1168" spans="1:10" x14ac:dyDescent="0.25">
      <c r="A1168" s="1" t="s">
        <v>3743</v>
      </c>
      <c r="B1168" s="2">
        <v>128772613</v>
      </c>
      <c r="C1168" s="2" t="s">
        <v>67</v>
      </c>
      <c r="D1168" s="4">
        <v>23156.25</v>
      </c>
      <c r="E1168" s="1" t="s">
        <v>1094</v>
      </c>
      <c r="F1168" s="1" t="s">
        <v>794</v>
      </c>
      <c r="G1168" s="1" t="s">
        <v>3583</v>
      </c>
      <c r="H1168" s="1" t="s">
        <v>3744</v>
      </c>
      <c r="I1168" s="1">
        <v>228611.45087423999</v>
      </c>
      <c r="J1168" s="1" t="s">
        <v>3745</v>
      </c>
    </row>
    <row r="1169" spans="1:10" x14ac:dyDescent="0.25">
      <c r="A1169" s="1" t="s">
        <v>3746</v>
      </c>
      <c r="B1169" s="2">
        <v>231227309</v>
      </c>
      <c r="C1169" s="2" t="s">
        <v>162</v>
      </c>
      <c r="D1169" s="4">
        <v>15851.25</v>
      </c>
      <c r="E1169" s="1" t="s">
        <v>1094</v>
      </c>
      <c r="F1169" s="1" t="s">
        <v>340</v>
      </c>
      <c r="G1169" s="1" t="s">
        <v>3583</v>
      </c>
      <c r="H1169" s="1" t="s">
        <v>3747</v>
      </c>
      <c r="I1169" s="1">
        <v>675057.55500000005</v>
      </c>
      <c r="J1169" s="1" t="s">
        <v>3748</v>
      </c>
    </row>
    <row r="1170" spans="1:10" x14ac:dyDescent="0.25">
      <c r="A1170" s="1" t="s">
        <v>3749</v>
      </c>
      <c r="B1170" s="2">
        <v>221419824</v>
      </c>
      <c r="C1170" s="2" t="s">
        <v>189</v>
      </c>
      <c r="D1170" s="4">
        <v>22425.75</v>
      </c>
      <c r="E1170" s="1" t="s">
        <v>1094</v>
      </c>
      <c r="F1170" s="1" t="s">
        <v>985</v>
      </c>
      <c r="G1170" s="1" t="s">
        <v>3583</v>
      </c>
      <c r="H1170" s="1" t="s">
        <v>3750</v>
      </c>
      <c r="I1170" s="1">
        <v>438798.30059519998</v>
      </c>
      <c r="J1170" s="1" t="s">
        <v>3751</v>
      </c>
    </row>
    <row r="1171" spans="1:10" x14ac:dyDescent="0.25">
      <c r="A1171" s="1" t="s">
        <v>3752</v>
      </c>
      <c r="B1171" s="2">
        <v>569324298</v>
      </c>
      <c r="C1171" s="2" t="s">
        <v>47</v>
      </c>
      <c r="D1171" s="4">
        <v>31191.75</v>
      </c>
      <c r="E1171" s="1" t="s">
        <v>1094</v>
      </c>
      <c r="F1171" s="1" t="s">
        <v>893</v>
      </c>
      <c r="G1171" s="1" t="s">
        <v>3583</v>
      </c>
      <c r="H1171" s="1" t="s">
        <v>3753</v>
      </c>
      <c r="I1171" s="1">
        <v>104755.51011249999</v>
      </c>
      <c r="J1171" s="1" t="s">
        <v>3754</v>
      </c>
    </row>
    <row r="1172" spans="1:10" x14ac:dyDescent="0.25">
      <c r="A1172" s="1" t="s">
        <v>3755</v>
      </c>
      <c r="B1172" s="2">
        <v>413318974</v>
      </c>
      <c r="C1172" s="2" t="s">
        <v>203</v>
      </c>
      <c r="D1172" s="4">
        <v>27539.25</v>
      </c>
      <c r="E1172" s="1" t="s">
        <v>1094</v>
      </c>
      <c r="F1172" s="1" t="s">
        <v>172</v>
      </c>
      <c r="G1172" s="1" t="s">
        <v>3583</v>
      </c>
      <c r="H1172" s="1" t="s">
        <v>3756</v>
      </c>
      <c r="I1172" s="1">
        <v>231128.39601</v>
      </c>
      <c r="J1172" s="1" t="s">
        <v>3757</v>
      </c>
    </row>
    <row r="1173" spans="1:10" x14ac:dyDescent="0.25">
      <c r="A1173" s="1" t="s">
        <v>3758</v>
      </c>
      <c r="B1173" s="2">
        <v>212545544</v>
      </c>
      <c r="C1173" s="2" t="s">
        <v>87</v>
      </c>
      <c r="D1173" s="4">
        <v>16581.75</v>
      </c>
      <c r="E1173" s="1" t="s">
        <v>1094</v>
      </c>
      <c r="F1173" s="1" t="s">
        <v>509</v>
      </c>
      <c r="G1173" s="1" t="s">
        <v>3583</v>
      </c>
      <c r="H1173" s="1" t="s">
        <v>3759</v>
      </c>
      <c r="I1173" s="1">
        <v>238939.51344119999</v>
      </c>
      <c r="J1173" s="1" t="s">
        <v>3760</v>
      </c>
    </row>
    <row r="1174" spans="1:10" x14ac:dyDescent="0.25">
      <c r="A1174" s="1" t="s">
        <v>3761</v>
      </c>
      <c r="B1174" s="2">
        <v>636582864</v>
      </c>
      <c r="C1174" s="2" t="s">
        <v>217</v>
      </c>
      <c r="D1174" s="4">
        <v>38496.75</v>
      </c>
      <c r="E1174" s="1" t="s">
        <v>1094</v>
      </c>
      <c r="F1174" s="1" t="s">
        <v>256</v>
      </c>
      <c r="G1174" s="1" t="s">
        <v>3583</v>
      </c>
      <c r="H1174" s="1" t="s">
        <v>3762</v>
      </c>
      <c r="I1174" s="1">
        <v>159826.97153472001</v>
      </c>
      <c r="J1174" s="1" t="s">
        <v>3763</v>
      </c>
    </row>
    <row r="1175" spans="1:10" x14ac:dyDescent="0.25">
      <c r="A1175" s="1" t="s">
        <v>3764</v>
      </c>
      <c r="B1175" s="2">
        <v>80721655</v>
      </c>
      <c r="C1175" s="2" t="s">
        <v>217</v>
      </c>
      <c r="D1175" s="4">
        <v>38496.75</v>
      </c>
      <c r="E1175" s="1" t="s">
        <v>1094</v>
      </c>
      <c r="F1175" s="1" t="s">
        <v>3765</v>
      </c>
      <c r="G1175" s="1" t="s">
        <v>3583</v>
      </c>
      <c r="H1175" s="1" t="s">
        <v>3766</v>
      </c>
      <c r="I1175" s="1">
        <v>347012.22528000001</v>
      </c>
      <c r="J1175" s="1" t="s">
        <v>3767</v>
      </c>
    </row>
    <row r="1176" spans="1:10" x14ac:dyDescent="0.25">
      <c r="A1176" s="1" t="s">
        <v>3768</v>
      </c>
      <c r="B1176" s="2">
        <v>536980993</v>
      </c>
      <c r="C1176" s="2" t="s">
        <v>309</v>
      </c>
      <c r="D1176" s="4">
        <v>27904.5</v>
      </c>
      <c r="E1176" s="1" t="s">
        <v>1094</v>
      </c>
      <c r="F1176" s="1" t="s">
        <v>282</v>
      </c>
      <c r="G1176" s="1" t="s">
        <v>3583</v>
      </c>
      <c r="H1176" s="1" t="s">
        <v>3769</v>
      </c>
      <c r="I1176" s="1">
        <v>59093.9333061</v>
      </c>
      <c r="J1176" s="1" t="s">
        <v>3770</v>
      </c>
    </row>
    <row r="1177" spans="1:10" x14ac:dyDescent="0.25">
      <c r="A1177" s="1" t="s">
        <v>3771</v>
      </c>
      <c r="B1177" s="2">
        <v>957356866</v>
      </c>
      <c r="C1177" s="2" t="s">
        <v>470</v>
      </c>
      <c r="D1177" s="4">
        <v>14755.5</v>
      </c>
      <c r="E1177" s="1" t="s">
        <v>1094</v>
      </c>
      <c r="F1177" s="1" t="s">
        <v>438</v>
      </c>
      <c r="G1177" s="1" t="s">
        <v>3583</v>
      </c>
      <c r="H1177" s="1" t="s">
        <v>3772</v>
      </c>
      <c r="I1177" s="1">
        <v>807664.12318200001</v>
      </c>
      <c r="J1177" s="1" t="s">
        <v>3773</v>
      </c>
    </row>
    <row r="1178" spans="1:10" x14ac:dyDescent="0.25">
      <c r="A1178" s="1" t="s">
        <v>3774</v>
      </c>
      <c r="B1178" s="2">
        <v>602486864</v>
      </c>
      <c r="C1178" s="2" t="s">
        <v>212</v>
      </c>
      <c r="D1178" s="4">
        <v>24252</v>
      </c>
      <c r="E1178" s="1" t="s">
        <v>1094</v>
      </c>
      <c r="F1178" s="1" t="s">
        <v>19</v>
      </c>
      <c r="G1178" s="1" t="s">
        <v>3583</v>
      </c>
      <c r="H1178" s="1" t="s">
        <v>3775</v>
      </c>
      <c r="I1178" s="1">
        <v>86670.017216640001</v>
      </c>
      <c r="J1178" s="1" t="s">
        <v>3776</v>
      </c>
    </row>
    <row r="1179" spans="1:10" x14ac:dyDescent="0.25">
      <c r="A1179" s="1" t="s">
        <v>3777</v>
      </c>
      <c r="B1179" s="2">
        <v>537093774</v>
      </c>
      <c r="C1179" s="2" t="s">
        <v>389</v>
      </c>
      <c r="D1179" s="4">
        <v>29365.5</v>
      </c>
      <c r="E1179" s="1" t="s">
        <v>1094</v>
      </c>
      <c r="F1179" s="1" t="s">
        <v>1479</v>
      </c>
      <c r="G1179" s="1" t="s">
        <v>3583</v>
      </c>
      <c r="H1179" s="1" t="s">
        <v>3778</v>
      </c>
      <c r="I1179" s="1">
        <v>192216.28771800001</v>
      </c>
      <c r="J1179" s="1" t="s">
        <v>3779</v>
      </c>
    </row>
    <row r="1180" spans="1:10" x14ac:dyDescent="0.25">
      <c r="A1180" s="1" t="s">
        <v>3780</v>
      </c>
      <c r="B1180" s="2">
        <v>169329241</v>
      </c>
      <c r="C1180" s="2" t="s">
        <v>245</v>
      </c>
      <c r="D1180" s="4">
        <v>19503.75</v>
      </c>
      <c r="E1180" s="1" t="s">
        <v>1094</v>
      </c>
      <c r="F1180" s="1" t="s">
        <v>909</v>
      </c>
      <c r="G1180" s="1" t="s">
        <v>3583</v>
      </c>
      <c r="H1180" s="1" t="s">
        <v>3781</v>
      </c>
      <c r="I1180" s="1">
        <v>340068.63608249999</v>
      </c>
      <c r="J1180" s="1" t="s">
        <v>3782</v>
      </c>
    </row>
    <row r="1181" spans="1:10" x14ac:dyDescent="0.25">
      <c r="A1181" s="1" t="s">
        <v>3783</v>
      </c>
      <c r="B1181" s="2">
        <v>45923697</v>
      </c>
      <c r="C1181" s="2" t="s">
        <v>389</v>
      </c>
      <c r="D1181" s="4">
        <v>29365.5</v>
      </c>
      <c r="E1181" s="1" t="s">
        <v>1094</v>
      </c>
      <c r="F1181" s="1" t="s">
        <v>294</v>
      </c>
      <c r="G1181" s="1" t="s">
        <v>3583</v>
      </c>
      <c r="H1181" s="1" t="s">
        <v>3784</v>
      </c>
      <c r="I1181" s="1">
        <v>435192.84357119998</v>
      </c>
      <c r="J1181" s="1" t="s">
        <v>3785</v>
      </c>
    </row>
    <row r="1182" spans="1:10" x14ac:dyDescent="0.25">
      <c r="A1182" s="1" t="s">
        <v>3786</v>
      </c>
      <c r="B1182" s="2">
        <v>86444898</v>
      </c>
      <c r="C1182" s="2" t="s">
        <v>357</v>
      </c>
      <c r="D1182" s="4">
        <v>35209.5</v>
      </c>
      <c r="E1182" s="1" t="s">
        <v>1094</v>
      </c>
      <c r="F1182" s="1" t="s">
        <v>53</v>
      </c>
      <c r="G1182" s="1" t="s">
        <v>3583</v>
      </c>
      <c r="H1182" s="1" t="s">
        <v>3787</v>
      </c>
      <c r="I1182" s="1">
        <v>138353.99362048</v>
      </c>
      <c r="J1182" s="1" t="s">
        <v>3788</v>
      </c>
    </row>
    <row r="1183" spans="1:10" x14ac:dyDescent="0.25">
      <c r="A1183" s="1" t="s">
        <v>3789</v>
      </c>
      <c r="B1183" s="2">
        <v>316447593</v>
      </c>
      <c r="C1183" s="2" t="s">
        <v>479</v>
      </c>
      <c r="D1183" s="4">
        <v>33383.25</v>
      </c>
      <c r="E1183" s="1" t="s">
        <v>1094</v>
      </c>
      <c r="F1183" s="1" t="s">
        <v>2278</v>
      </c>
      <c r="G1183" s="1" t="s">
        <v>3583</v>
      </c>
      <c r="H1183" s="1" t="s">
        <v>3790</v>
      </c>
      <c r="I1183" s="1">
        <v>160072.40447079999</v>
      </c>
      <c r="J1183" s="1" t="s">
        <v>3791</v>
      </c>
    </row>
    <row r="1184" spans="1:10" x14ac:dyDescent="0.25">
      <c r="A1184" s="1" t="s">
        <v>3792</v>
      </c>
      <c r="B1184" s="2">
        <v>280609285</v>
      </c>
      <c r="C1184" s="2" t="s">
        <v>365</v>
      </c>
      <c r="D1184" s="4">
        <v>37035.75</v>
      </c>
      <c r="E1184" s="1" t="s">
        <v>1094</v>
      </c>
      <c r="F1184" s="1" t="s">
        <v>163</v>
      </c>
      <c r="G1184" s="1" t="s">
        <v>3583</v>
      </c>
      <c r="H1184" s="1" t="s">
        <v>3793</v>
      </c>
      <c r="I1184" s="1">
        <v>71046.717191999996</v>
      </c>
      <c r="J1184" s="1" t="s">
        <v>3794</v>
      </c>
    </row>
    <row r="1185" spans="1:10" x14ac:dyDescent="0.25">
      <c r="A1185" s="1" t="s">
        <v>3795</v>
      </c>
      <c r="B1185" s="2">
        <v>181717514</v>
      </c>
      <c r="C1185" s="2" t="s">
        <v>606</v>
      </c>
      <c r="D1185" s="4">
        <v>23886.75</v>
      </c>
      <c r="E1185" s="1" t="s">
        <v>1094</v>
      </c>
      <c r="F1185" s="1" t="s">
        <v>231</v>
      </c>
      <c r="G1185" s="1" t="s">
        <v>3583</v>
      </c>
      <c r="H1185" s="1" t="s">
        <v>3796</v>
      </c>
      <c r="I1185" s="1">
        <v>460521.32704200002</v>
      </c>
      <c r="J1185" s="1" t="s">
        <v>3797</v>
      </c>
    </row>
    <row r="1186" spans="1:10" x14ac:dyDescent="0.25">
      <c r="A1186" s="1" t="s">
        <v>3798</v>
      </c>
      <c r="B1186" s="2">
        <v>300585242</v>
      </c>
      <c r="C1186" s="2" t="s">
        <v>87</v>
      </c>
      <c r="D1186" s="4">
        <v>16581.75</v>
      </c>
      <c r="E1186" s="1" t="s">
        <v>1094</v>
      </c>
      <c r="F1186" s="1" t="s">
        <v>260</v>
      </c>
      <c r="G1186" s="1" t="s">
        <v>3583</v>
      </c>
      <c r="H1186" s="1" t="s">
        <v>3799</v>
      </c>
      <c r="I1186" s="1">
        <v>12407.499904800001</v>
      </c>
      <c r="J1186" s="1" t="s">
        <v>3800</v>
      </c>
    </row>
    <row r="1187" spans="1:10" x14ac:dyDescent="0.25">
      <c r="A1187" s="1" t="s">
        <v>3801</v>
      </c>
      <c r="B1187" s="2">
        <v>53789429</v>
      </c>
      <c r="C1187" s="2" t="s">
        <v>62</v>
      </c>
      <c r="D1187" s="4">
        <v>22791</v>
      </c>
      <c r="E1187" s="1" t="s">
        <v>1094</v>
      </c>
      <c r="F1187" s="1" t="s">
        <v>336</v>
      </c>
      <c r="G1187" s="1" t="s">
        <v>3583</v>
      </c>
      <c r="H1187" s="1" t="s">
        <v>3802</v>
      </c>
      <c r="I1187" s="1">
        <v>34011.029882880001</v>
      </c>
      <c r="J1187" s="1" t="s">
        <v>3803</v>
      </c>
    </row>
    <row r="1188" spans="1:10" x14ac:dyDescent="0.25">
      <c r="A1188" s="1" t="s">
        <v>3804</v>
      </c>
      <c r="B1188" s="2">
        <v>577024399</v>
      </c>
      <c r="C1188" s="2" t="s">
        <v>479</v>
      </c>
      <c r="D1188" s="4">
        <v>33383.25</v>
      </c>
      <c r="E1188" s="1" t="s">
        <v>1094</v>
      </c>
      <c r="F1188" s="1" t="s">
        <v>818</v>
      </c>
      <c r="G1188" s="1" t="s">
        <v>3583</v>
      </c>
      <c r="H1188" s="1" t="s">
        <v>3805</v>
      </c>
      <c r="I1188" s="1">
        <v>224468.90140500001</v>
      </c>
      <c r="J1188" s="1" t="s">
        <v>3806</v>
      </c>
    </row>
    <row r="1189" spans="1:10" x14ac:dyDescent="0.25">
      <c r="A1189" s="1" t="s">
        <v>3807</v>
      </c>
      <c r="B1189" s="2">
        <v>756553453</v>
      </c>
      <c r="C1189" s="2" t="s">
        <v>322</v>
      </c>
      <c r="D1189" s="4">
        <v>26443.5</v>
      </c>
      <c r="E1189" s="1" t="s">
        <v>1094</v>
      </c>
      <c r="F1189" s="1" t="s">
        <v>442</v>
      </c>
      <c r="G1189" s="1" t="s">
        <v>3583</v>
      </c>
      <c r="H1189" s="1" t="s">
        <v>3808</v>
      </c>
      <c r="I1189" s="1">
        <v>152892.57229946001</v>
      </c>
      <c r="J1189" s="1" t="s">
        <v>3809</v>
      </c>
    </row>
    <row r="1190" spans="1:10" x14ac:dyDescent="0.25">
      <c r="A1190" s="1" t="s">
        <v>3810</v>
      </c>
      <c r="B1190" s="2">
        <v>671026250</v>
      </c>
      <c r="C1190" s="2" t="s">
        <v>129</v>
      </c>
      <c r="D1190" s="4">
        <v>15120.75</v>
      </c>
      <c r="E1190" s="1" t="s">
        <v>1094</v>
      </c>
      <c r="F1190" s="1" t="s">
        <v>1083</v>
      </c>
      <c r="G1190" s="1" t="s">
        <v>3583</v>
      </c>
      <c r="H1190" s="1" t="s">
        <v>3811</v>
      </c>
      <c r="I1190" s="1">
        <v>431784.22264832002</v>
      </c>
      <c r="J1190" s="1" t="s">
        <v>3812</v>
      </c>
    </row>
    <row r="1191" spans="1:10" x14ac:dyDescent="0.25">
      <c r="A1191" s="1" t="s">
        <v>3813</v>
      </c>
      <c r="B1191" s="2">
        <v>988403910</v>
      </c>
      <c r="C1191" s="2" t="s">
        <v>92</v>
      </c>
      <c r="D1191" s="4">
        <v>29000.25</v>
      </c>
      <c r="E1191" s="1" t="s">
        <v>1094</v>
      </c>
      <c r="F1191" s="1" t="s">
        <v>147</v>
      </c>
      <c r="G1191" s="1" t="s">
        <v>3583</v>
      </c>
      <c r="H1191" s="1" t="s">
        <v>3814</v>
      </c>
      <c r="I1191" s="1">
        <v>371744.49360384</v>
      </c>
      <c r="J1191" s="1" t="s">
        <v>3815</v>
      </c>
    </row>
    <row r="1192" spans="1:10" x14ac:dyDescent="0.25">
      <c r="A1192" s="1" t="s">
        <v>3816</v>
      </c>
      <c r="B1192" s="2">
        <v>62293485</v>
      </c>
      <c r="C1192" s="2" t="s">
        <v>889</v>
      </c>
      <c r="D1192" s="4">
        <v>30096</v>
      </c>
      <c r="E1192" s="1" t="s">
        <v>1094</v>
      </c>
      <c r="F1192" s="1" t="s">
        <v>1016</v>
      </c>
      <c r="G1192" s="1" t="s">
        <v>3583</v>
      </c>
      <c r="H1192" s="1" t="s">
        <v>3817</v>
      </c>
      <c r="I1192" s="1">
        <v>41616.43204752</v>
      </c>
      <c r="J1192" s="1" t="s">
        <v>3818</v>
      </c>
    </row>
    <row r="1193" spans="1:10" x14ac:dyDescent="0.25">
      <c r="A1193" s="1" t="s">
        <v>3819</v>
      </c>
      <c r="B1193" s="2">
        <v>591586123</v>
      </c>
      <c r="C1193" s="2" t="s">
        <v>434</v>
      </c>
      <c r="D1193" s="4">
        <v>28269.75</v>
      </c>
      <c r="E1193" s="1" t="s">
        <v>1094</v>
      </c>
      <c r="F1193" s="1" t="s">
        <v>1308</v>
      </c>
      <c r="G1193" s="1" t="s">
        <v>3820</v>
      </c>
      <c r="H1193" s="1" t="s">
        <v>3821</v>
      </c>
      <c r="I1193" s="1">
        <v>34734.696479999999</v>
      </c>
      <c r="J1193" s="1" t="s">
        <v>3822</v>
      </c>
    </row>
    <row r="1194" spans="1:10" x14ac:dyDescent="0.25">
      <c r="A1194" s="1" t="s">
        <v>3823</v>
      </c>
      <c r="B1194" s="2">
        <v>35748373</v>
      </c>
      <c r="C1194" s="2" t="s">
        <v>869</v>
      </c>
      <c r="D1194" s="4">
        <v>17312.25</v>
      </c>
      <c r="E1194" s="1" t="s">
        <v>1094</v>
      </c>
      <c r="F1194" s="1" t="s">
        <v>39</v>
      </c>
      <c r="G1194" s="1" t="s">
        <v>3820</v>
      </c>
      <c r="H1194" s="1" t="s">
        <v>3824</v>
      </c>
      <c r="I1194" s="1">
        <v>319668.23468160001</v>
      </c>
      <c r="J1194" s="1" t="s">
        <v>3825</v>
      </c>
    </row>
    <row r="1195" spans="1:10" x14ac:dyDescent="0.25">
      <c r="A1195" s="1" t="s">
        <v>3826</v>
      </c>
      <c r="B1195" s="2">
        <v>769276182</v>
      </c>
      <c r="C1195" s="2" t="s">
        <v>119</v>
      </c>
      <c r="D1195" s="4">
        <v>24982.5</v>
      </c>
      <c r="E1195" s="1" t="s">
        <v>1094</v>
      </c>
      <c r="F1195" s="1" t="s">
        <v>155</v>
      </c>
      <c r="G1195" s="1" t="s">
        <v>3820</v>
      </c>
      <c r="H1195" s="1" t="s">
        <v>3827</v>
      </c>
      <c r="I1195" s="1">
        <v>609559.24302000005</v>
      </c>
      <c r="J1195" s="1" t="s">
        <v>3828</v>
      </c>
    </row>
    <row r="1196" spans="1:10" x14ac:dyDescent="0.25">
      <c r="A1196" s="1" t="s">
        <v>3829</v>
      </c>
      <c r="B1196" s="2">
        <v>84076632</v>
      </c>
      <c r="C1196" s="2" t="s">
        <v>92</v>
      </c>
      <c r="D1196" s="4">
        <v>29000.25</v>
      </c>
      <c r="E1196" s="1" t="s">
        <v>1094</v>
      </c>
      <c r="F1196" s="1" t="s">
        <v>269</v>
      </c>
      <c r="G1196" s="1" t="s">
        <v>3820</v>
      </c>
      <c r="H1196" s="1" t="s">
        <v>3830</v>
      </c>
      <c r="I1196" s="1">
        <v>190216.40601599999</v>
      </c>
      <c r="J1196" s="1" t="s">
        <v>3831</v>
      </c>
    </row>
    <row r="1197" spans="1:10" x14ac:dyDescent="0.25">
      <c r="A1197" s="1" t="s">
        <v>3832</v>
      </c>
      <c r="B1197" s="2">
        <v>944241378</v>
      </c>
      <c r="C1197" s="2" t="s">
        <v>38</v>
      </c>
      <c r="D1197" s="4">
        <v>21330</v>
      </c>
      <c r="E1197" s="1" t="s">
        <v>1094</v>
      </c>
      <c r="F1197" s="1" t="s">
        <v>874</v>
      </c>
      <c r="G1197" s="1" t="s">
        <v>3820</v>
      </c>
      <c r="H1197" s="1" t="s">
        <v>3833</v>
      </c>
      <c r="I1197" s="1">
        <v>496243.73547000001</v>
      </c>
      <c r="J1197" s="1" t="s">
        <v>3834</v>
      </c>
    </row>
    <row r="1198" spans="1:10" x14ac:dyDescent="0.25">
      <c r="A1198" s="1" t="s">
        <v>3835</v>
      </c>
      <c r="B1198" s="2">
        <v>241349621</v>
      </c>
      <c r="C1198" s="2" t="s">
        <v>57</v>
      </c>
      <c r="D1198" s="4">
        <v>34113.75</v>
      </c>
      <c r="E1198" s="1" t="s">
        <v>1094</v>
      </c>
      <c r="F1198" s="1" t="s">
        <v>251</v>
      </c>
      <c r="G1198" s="1" t="s">
        <v>3820</v>
      </c>
      <c r="H1198" s="1" t="s">
        <v>3836</v>
      </c>
      <c r="I1198" s="1">
        <v>87816.669695999997</v>
      </c>
      <c r="J1198" s="1" t="s">
        <v>3837</v>
      </c>
    </row>
    <row r="1199" spans="1:10" x14ac:dyDescent="0.25">
      <c r="A1199" s="1" t="s">
        <v>3838</v>
      </c>
      <c r="B1199" s="2">
        <v>453797642</v>
      </c>
      <c r="C1199" s="2" t="s">
        <v>606</v>
      </c>
      <c r="D1199" s="4">
        <v>23886.75</v>
      </c>
      <c r="E1199" s="1" t="s">
        <v>1094</v>
      </c>
      <c r="F1199" s="1" t="s">
        <v>204</v>
      </c>
      <c r="G1199" s="1" t="s">
        <v>3820</v>
      </c>
      <c r="H1199" s="1" t="s">
        <v>3839</v>
      </c>
      <c r="I1199" s="1">
        <v>223624.05111599999</v>
      </c>
      <c r="J1199" s="1" t="s">
        <v>3840</v>
      </c>
    </row>
    <row r="1200" spans="1:10" x14ac:dyDescent="0.25">
      <c r="A1200" s="1" t="s">
        <v>3841</v>
      </c>
      <c r="B1200" s="2">
        <v>264313658</v>
      </c>
      <c r="C1200" s="2" t="s">
        <v>255</v>
      </c>
      <c r="D1200" s="4">
        <v>25347.75</v>
      </c>
      <c r="E1200" s="1" t="s">
        <v>1094</v>
      </c>
      <c r="F1200" s="1" t="s">
        <v>115</v>
      </c>
      <c r="G1200" s="1" t="s">
        <v>3820</v>
      </c>
      <c r="H1200" s="1" t="s">
        <v>3842</v>
      </c>
      <c r="I1200" s="1">
        <v>35321.591289600001</v>
      </c>
      <c r="J1200" s="1" t="s">
        <v>3843</v>
      </c>
    </row>
    <row r="1201" spans="1:10" x14ac:dyDescent="0.25">
      <c r="A1201" s="1" t="s">
        <v>3844</v>
      </c>
      <c r="B1201" s="2">
        <v>242827746</v>
      </c>
      <c r="C1201" s="2" t="s">
        <v>556</v>
      </c>
      <c r="D1201" s="4">
        <v>27174</v>
      </c>
      <c r="E1201" s="1" t="s">
        <v>1094</v>
      </c>
      <c r="F1201" s="1" t="s">
        <v>395</v>
      </c>
      <c r="G1201" s="1" t="s">
        <v>3820</v>
      </c>
      <c r="H1201" s="1" t="s">
        <v>3845</v>
      </c>
      <c r="I1201" s="1">
        <v>157044.36352049999</v>
      </c>
      <c r="J1201" s="1" t="s">
        <v>3846</v>
      </c>
    </row>
    <row r="1202" spans="1:10" x14ac:dyDescent="0.25">
      <c r="A1202" s="1" t="s">
        <v>3847</v>
      </c>
      <c r="B1202" s="2">
        <v>978339880</v>
      </c>
      <c r="C1202" s="2" t="s">
        <v>154</v>
      </c>
      <c r="D1202" s="4">
        <v>29730.75</v>
      </c>
      <c r="E1202" s="1" t="s">
        <v>1094</v>
      </c>
      <c r="F1202" s="1" t="s">
        <v>39</v>
      </c>
      <c r="G1202" s="1" t="s">
        <v>3820</v>
      </c>
      <c r="H1202" s="1" t="s">
        <v>3848</v>
      </c>
      <c r="I1202" s="1">
        <v>165798.07168428</v>
      </c>
      <c r="J1202" s="1" t="s">
        <v>3849</v>
      </c>
    </row>
    <row r="1203" spans="1:10" x14ac:dyDescent="0.25">
      <c r="A1203" s="1" t="s">
        <v>3850</v>
      </c>
      <c r="B1203" s="2">
        <v>569470438</v>
      </c>
      <c r="C1203" s="2" t="s">
        <v>87</v>
      </c>
      <c r="D1203" s="4">
        <v>16581.75</v>
      </c>
      <c r="E1203" s="1" t="s">
        <v>1094</v>
      </c>
      <c r="F1203" s="1" t="s">
        <v>731</v>
      </c>
      <c r="G1203" s="1" t="s">
        <v>3820</v>
      </c>
      <c r="H1203" s="1" t="s">
        <v>3851</v>
      </c>
      <c r="I1203" s="1">
        <v>177499.04184143999</v>
      </c>
      <c r="J1203" s="1" t="s">
        <v>3852</v>
      </c>
    </row>
    <row r="1204" spans="1:10" x14ac:dyDescent="0.25">
      <c r="A1204" s="1" t="s">
        <v>3853</v>
      </c>
      <c r="B1204" s="2">
        <v>809277578</v>
      </c>
      <c r="C1204" s="2" t="s">
        <v>513</v>
      </c>
      <c r="D1204" s="4">
        <v>32287.5</v>
      </c>
      <c r="E1204" s="1" t="s">
        <v>1094</v>
      </c>
      <c r="F1204" s="1" t="s">
        <v>784</v>
      </c>
      <c r="G1204" s="1" t="s">
        <v>3820</v>
      </c>
      <c r="H1204" s="1" t="s">
        <v>3854</v>
      </c>
      <c r="I1204" s="1">
        <v>1051691.2627848</v>
      </c>
      <c r="J1204" s="1" t="s">
        <v>3855</v>
      </c>
    </row>
    <row r="1205" spans="1:10" x14ac:dyDescent="0.25">
      <c r="A1205" s="1" t="s">
        <v>3856</v>
      </c>
      <c r="B1205" s="2">
        <v>809256062</v>
      </c>
      <c r="C1205" s="2" t="s">
        <v>309</v>
      </c>
      <c r="D1205" s="4">
        <v>27904.5</v>
      </c>
      <c r="E1205" s="1" t="s">
        <v>1094</v>
      </c>
      <c r="F1205" s="1" t="s">
        <v>181</v>
      </c>
      <c r="G1205" s="1" t="s">
        <v>3820</v>
      </c>
      <c r="H1205" s="1" t="s">
        <v>3857</v>
      </c>
      <c r="I1205" s="1">
        <v>42546.521001599998</v>
      </c>
      <c r="J1205" s="1" t="s">
        <v>3858</v>
      </c>
    </row>
    <row r="1206" spans="1:10" x14ac:dyDescent="0.25">
      <c r="A1206" s="1" t="s">
        <v>3859</v>
      </c>
      <c r="B1206" s="2">
        <v>755287115</v>
      </c>
      <c r="C1206" s="2" t="s">
        <v>180</v>
      </c>
      <c r="D1206" s="4">
        <v>35940</v>
      </c>
      <c r="E1206" s="1" t="s">
        <v>1094</v>
      </c>
      <c r="F1206" s="1" t="s">
        <v>947</v>
      </c>
      <c r="G1206" s="1" t="s">
        <v>3820</v>
      </c>
      <c r="H1206" s="1" t="s">
        <v>3860</v>
      </c>
      <c r="I1206" s="1">
        <v>165820.11600000001</v>
      </c>
      <c r="J1206" s="1" t="s">
        <v>3861</v>
      </c>
    </row>
    <row r="1207" spans="1:10" x14ac:dyDescent="0.25">
      <c r="A1207" s="1" t="s">
        <v>3862</v>
      </c>
      <c r="B1207" s="2">
        <v>186179051</v>
      </c>
      <c r="C1207" s="2" t="s">
        <v>698</v>
      </c>
      <c r="D1207" s="4">
        <v>18408</v>
      </c>
      <c r="E1207" s="1" t="s">
        <v>1094</v>
      </c>
      <c r="F1207" s="1" t="s">
        <v>475</v>
      </c>
      <c r="G1207" s="1" t="s">
        <v>3820</v>
      </c>
      <c r="H1207" s="1" t="s">
        <v>3863</v>
      </c>
      <c r="I1207" s="1">
        <v>97834.337952000002</v>
      </c>
      <c r="J1207" s="1" t="s">
        <v>3864</v>
      </c>
    </row>
    <row r="1208" spans="1:10" x14ac:dyDescent="0.25">
      <c r="A1208" s="1" t="s">
        <v>3865</v>
      </c>
      <c r="B1208" s="2">
        <v>240556415</v>
      </c>
      <c r="C1208" s="2" t="s">
        <v>698</v>
      </c>
      <c r="D1208" s="4">
        <v>18408</v>
      </c>
      <c r="E1208" s="1" t="s">
        <v>1094</v>
      </c>
      <c r="F1208" s="1" t="s">
        <v>370</v>
      </c>
      <c r="G1208" s="1" t="s">
        <v>3820</v>
      </c>
      <c r="H1208" s="1" t="s">
        <v>3866</v>
      </c>
      <c r="I1208" s="1">
        <v>236464.93246072001</v>
      </c>
      <c r="J1208" s="1" t="s">
        <v>3867</v>
      </c>
    </row>
    <row r="1209" spans="1:10" x14ac:dyDescent="0.25">
      <c r="A1209" s="1" t="s">
        <v>3868</v>
      </c>
      <c r="B1209" s="2">
        <v>828205412</v>
      </c>
      <c r="C1209" s="2" t="s">
        <v>403</v>
      </c>
      <c r="D1209" s="4">
        <v>31922.25</v>
      </c>
      <c r="E1209" s="1" t="s">
        <v>1094</v>
      </c>
      <c r="F1209" s="1" t="s">
        <v>1146</v>
      </c>
      <c r="G1209" s="1" t="s">
        <v>3820</v>
      </c>
      <c r="H1209" s="1" t="s">
        <v>3869</v>
      </c>
      <c r="I1209" s="1">
        <v>265646.00201216002</v>
      </c>
      <c r="J1209" s="1" t="s">
        <v>3870</v>
      </c>
    </row>
    <row r="1210" spans="1:10" x14ac:dyDescent="0.25">
      <c r="A1210" s="1" t="s">
        <v>3871</v>
      </c>
      <c r="B1210" s="2">
        <v>750833059</v>
      </c>
      <c r="C1210" s="2" t="s">
        <v>298</v>
      </c>
      <c r="D1210" s="4">
        <v>38131.5</v>
      </c>
      <c r="E1210" s="1" t="s">
        <v>1094</v>
      </c>
      <c r="F1210" s="1" t="s">
        <v>2602</v>
      </c>
      <c r="G1210" s="1" t="s">
        <v>3820</v>
      </c>
      <c r="H1210" s="1" t="s">
        <v>3872</v>
      </c>
      <c r="I1210" s="1">
        <v>624865.4118</v>
      </c>
      <c r="J1210" s="1" t="s">
        <v>3873</v>
      </c>
    </row>
    <row r="1211" spans="1:10" x14ac:dyDescent="0.25">
      <c r="A1211" s="1" t="s">
        <v>3874</v>
      </c>
      <c r="B1211" s="2">
        <v>724632770</v>
      </c>
      <c r="C1211" s="2" t="s">
        <v>862</v>
      </c>
      <c r="D1211" s="4">
        <v>24617.25</v>
      </c>
      <c r="E1211" s="1" t="s">
        <v>1094</v>
      </c>
      <c r="F1211" s="1" t="s">
        <v>1469</v>
      </c>
      <c r="G1211" s="1" t="s">
        <v>3820</v>
      </c>
      <c r="H1211" s="1" t="s">
        <v>3875</v>
      </c>
      <c r="I1211" s="1">
        <v>60741.760226400002</v>
      </c>
      <c r="J1211" s="1" t="s">
        <v>3876</v>
      </c>
    </row>
    <row r="1212" spans="1:10" x14ac:dyDescent="0.25">
      <c r="A1212" s="1" t="s">
        <v>3877</v>
      </c>
      <c r="B1212" s="2">
        <v>710192330</v>
      </c>
      <c r="C1212" s="2" t="s">
        <v>124</v>
      </c>
      <c r="D1212" s="4">
        <v>14025</v>
      </c>
      <c r="E1212" s="1" t="s">
        <v>1094</v>
      </c>
      <c r="F1212" s="1" t="s">
        <v>491</v>
      </c>
      <c r="G1212" s="1" t="s">
        <v>3820</v>
      </c>
      <c r="H1212" s="1" t="s">
        <v>903</v>
      </c>
      <c r="I1212" s="1"/>
      <c r="J1212" s="1" t="s">
        <v>3878</v>
      </c>
    </row>
    <row r="1213" spans="1:10" x14ac:dyDescent="0.25">
      <c r="A1213" s="1" t="s">
        <v>3879</v>
      </c>
      <c r="B1213" s="2">
        <v>598205796</v>
      </c>
      <c r="C1213" s="2" t="s">
        <v>452</v>
      </c>
      <c r="D1213" s="4">
        <v>26078.25</v>
      </c>
      <c r="E1213" s="1" t="s">
        <v>1094</v>
      </c>
      <c r="F1213" s="1" t="s">
        <v>1695</v>
      </c>
      <c r="G1213" s="1" t="s">
        <v>3820</v>
      </c>
      <c r="H1213" s="1" t="s">
        <v>3880</v>
      </c>
      <c r="I1213" s="1">
        <v>145355.31179519999</v>
      </c>
      <c r="J1213" s="1" t="s">
        <v>3881</v>
      </c>
    </row>
    <row r="1214" spans="1:10" x14ac:dyDescent="0.25">
      <c r="A1214" s="1" t="s">
        <v>3882</v>
      </c>
      <c r="B1214" s="2">
        <v>545620904</v>
      </c>
      <c r="C1214" s="2" t="s">
        <v>226</v>
      </c>
      <c r="D1214" s="4">
        <v>31557</v>
      </c>
      <c r="E1214" s="1" t="s">
        <v>1094</v>
      </c>
      <c r="F1214" s="1" t="s">
        <v>2501</v>
      </c>
      <c r="G1214" s="1" t="s">
        <v>3820</v>
      </c>
      <c r="H1214" s="1" t="s">
        <v>3883</v>
      </c>
      <c r="I1214" s="1">
        <v>174982.80643200001</v>
      </c>
      <c r="J1214" s="1" t="s">
        <v>3884</v>
      </c>
    </row>
    <row r="1215" spans="1:10" x14ac:dyDescent="0.25">
      <c r="A1215" s="1" t="s">
        <v>3885</v>
      </c>
      <c r="B1215" s="2">
        <v>345662756</v>
      </c>
      <c r="C1215" s="2" t="s">
        <v>134</v>
      </c>
      <c r="D1215" s="4">
        <v>37401</v>
      </c>
      <c r="E1215" s="1" t="s">
        <v>1094</v>
      </c>
      <c r="F1215" s="1" t="s">
        <v>549</v>
      </c>
      <c r="G1215" s="1" t="s">
        <v>3820</v>
      </c>
      <c r="H1215" s="1" t="s">
        <v>3886</v>
      </c>
      <c r="I1215" s="1">
        <v>136214.74707750001</v>
      </c>
      <c r="J1215" s="1" t="s">
        <v>3887</v>
      </c>
    </row>
    <row r="1216" spans="1:10" x14ac:dyDescent="0.25">
      <c r="A1216" s="1" t="s">
        <v>3888</v>
      </c>
      <c r="B1216" s="2">
        <v>759284715</v>
      </c>
      <c r="C1216" s="2" t="s">
        <v>87</v>
      </c>
      <c r="D1216" s="4">
        <v>16581.75</v>
      </c>
      <c r="E1216" s="1" t="s">
        <v>1094</v>
      </c>
      <c r="F1216" s="1" t="s">
        <v>569</v>
      </c>
      <c r="G1216" s="1" t="s">
        <v>3820</v>
      </c>
      <c r="H1216" s="1" t="s">
        <v>3889</v>
      </c>
      <c r="I1216" s="1">
        <v>574097.65874999994</v>
      </c>
      <c r="J1216" s="1" t="s">
        <v>3890</v>
      </c>
    </row>
    <row r="1217" spans="1:10" x14ac:dyDescent="0.25">
      <c r="A1217" s="1" t="s">
        <v>3891</v>
      </c>
      <c r="B1217" s="2">
        <v>580097927</v>
      </c>
      <c r="C1217" s="2" t="s">
        <v>573</v>
      </c>
      <c r="D1217" s="4">
        <v>26808.75</v>
      </c>
      <c r="E1217" s="1" t="s">
        <v>1094</v>
      </c>
      <c r="F1217" s="1" t="s">
        <v>176</v>
      </c>
      <c r="G1217" s="1" t="s">
        <v>3820</v>
      </c>
      <c r="H1217" s="1" t="s">
        <v>3892</v>
      </c>
      <c r="I1217" s="1">
        <v>323321.52174300002</v>
      </c>
      <c r="J1217" s="1" t="s">
        <v>3893</v>
      </c>
    </row>
    <row r="1218" spans="1:10" x14ac:dyDescent="0.25">
      <c r="A1218" s="1" t="s">
        <v>3894</v>
      </c>
      <c r="B1218" s="2">
        <v>203688626</v>
      </c>
      <c r="C1218" s="2" t="s">
        <v>250</v>
      </c>
      <c r="D1218" s="4">
        <v>18042.75</v>
      </c>
      <c r="E1218" s="1" t="s">
        <v>1094</v>
      </c>
      <c r="F1218" s="1" t="s">
        <v>654</v>
      </c>
      <c r="G1218" s="1" t="s">
        <v>3820</v>
      </c>
      <c r="H1218" s="1" t="s">
        <v>3895</v>
      </c>
      <c r="I1218" s="1">
        <v>73915.779270960003</v>
      </c>
      <c r="J1218" s="1" t="s">
        <v>3896</v>
      </c>
    </row>
    <row r="1219" spans="1:10" x14ac:dyDescent="0.25">
      <c r="A1219" s="1" t="s">
        <v>3897</v>
      </c>
      <c r="B1219" s="2">
        <v>6178667</v>
      </c>
      <c r="C1219" s="2" t="s">
        <v>119</v>
      </c>
      <c r="D1219" s="4">
        <v>24982.5</v>
      </c>
      <c r="E1219" s="1" t="s">
        <v>1094</v>
      </c>
      <c r="F1219" s="1" t="s">
        <v>231</v>
      </c>
      <c r="G1219" s="1" t="s">
        <v>3820</v>
      </c>
      <c r="H1219" s="1" t="s">
        <v>3898</v>
      </c>
      <c r="I1219" s="1">
        <v>68229.395239499994</v>
      </c>
      <c r="J1219" s="1" t="s">
        <v>3899</v>
      </c>
    </row>
    <row r="1220" spans="1:10" x14ac:dyDescent="0.25">
      <c r="A1220" s="1" t="s">
        <v>3900</v>
      </c>
      <c r="B1220" s="2">
        <v>868121015</v>
      </c>
      <c r="C1220" s="2" t="s">
        <v>162</v>
      </c>
      <c r="D1220" s="4">
        <v>15851.25</v>
      </c>
      <c r="E1220" s="1" t="s">
        <v>1094</v>
      </c>
      <c r="F1220" s="1" t="s">
        <v>185</v>
      </c>
      <c r="G1220" s="1" t="s">
        <v>3820</v>
      </c>
      <c r="H1220" s="1" t="s">
        <v>3901</v>
      </c>
      <c r="I1220" s="1">
        <v>185213.06839199999</v>
      </c>
      <c r="J1220" s="1" t="s">
        <v>3902</v>
      </c>
    </row>
    <row r="1221" spans="1:10" x14ac:dyDescent="0.25">
      <c r="A1221" s="1" t="s">
        <v>3903</v>
      </c>
      <c r="B1221" s="2">
        <v>851913195</v>
      </c>
      <c r="C1221" s="2" t="s">
        <v>357</v>
      </c>
      <c r="D1221" s="4">
        <v>35209.5</v>
      </c>
      <c r="E1221" s="1" t="s">
        <v>1094</v>
      </c>
      <c r="F1221" s="1" t="s">
        <v>1450</v>
      </c>
      <c r="G1221" s="1" t="s">
        <v>3820</v>
      </c>
      <c r="H1221" s="1" t="s">
        <v>3904</v>
      </c>
      <c r="I1221" s="1">
        <v>72249.213656160005</v>
      </c>
      <c r="J1221" s="1" t="s">
        <v>3905</v>
      </c>
    </row>
    <row r="1222" spans="1:10" x14ac:dyDescent="0.25">
      <c r="A1222" s="1" t="s">
        <v>3906</v>
      </c>
      <c r="B1222" s="2">
        <v>460927729</v>
      </c>
      <c r="C1222" s="2" t="s">
        <v>18</v>
      </c>
      <c r="D1222" s="4">
        <v>33018</v>
      </c>
      <c r="E1222" s="1" t="s">
        <v>1094</v>
      </c>
      <c r="F1222" s="1" t="s">
        <v>1308</v>
      </c>
      <c r="G1222" s="1" t="s">
        <v>3820</v>
      </c>
      <c r="H1222" s="1" t="s">
        <v>3907</v>
      </c>
      <c r="I1222" s="1">
        <v>402389.45197200001</v>
      </c>
      <c r="J1222" s="1" t="s">
        <v>3908</v>
      </c>
    </row>
    <row r="1223" spans="1:10" x14ac:dyDescent="0.25">
      <c r="A1223" s="1" t="s">
        <v>3909</v>
      </c>
      <c r="B1223" s="2">
        <v>455584049</v>
      </c>
      <c r="C1223" s="2" t="s">
        <v>268</v>
      </c>
      <c r="D1223" s="4">
        <v>17677.5</v>
      </c>
      <c r="E1223" s="1" t="s">
        <v>1094</v>
      </c>
      <c r="F1223" s="1" t="s">
        <v>88</v>
      </c>
      <c r="G1223" s="1" t="s">
        <v>3820</v>
      </c>
      <c r="H1223" s="1"/>
      <c r="I1223" s="1">
        <v>0</v>
      </c>
      <c r="J1223" s="1" t="s">
        <v>3910</v>
      </c>
    </row>
    <row r="1224" spans="1:10" x14ac:dyDescent="0.25">
      <c r="A1224" s="1" t="s">
        <v>3911</v>
      </c>
      <c r="B1224" s="2">
        <v>444161122</v>
      </c>
      <c r="C1224" s="2" t="s">
        <v>573</v>
      </c>
      <c r="D1224" s="4">
        <v>26808.75</v>
      </c>
      <c r="E1224" s="1" t="s">
        <v>1094</v>
      </c>
      <c r="F1224" s="1" t="s">
        <v>294</v>
      </c>
      <c r="G1224" s="1" t="s">
        <v>3820</v>
      </c>
      <c r="H1224" s="1" t="s">
        <v>3912</v>
      </c>
      <c r="I1224" s="1">
        <v>71888.151192000005</v>
      </c>
      <c r="J1224" s="1" t="s">
        <v>3913</v>
      </c>
    </row>
    <row r="1225" spans="1:10" x14ac:dyDescent="0.25">
      <c r="A1225" s="1" t="s">
        <v>3914</v>
      </c>
      <c r="B1225" s="2">
        <v>468361528</v>
      </c>
      <c r="C1225" s="2" t="s">
        <v>167</v>
      </c>
      <c r="D1225" s="4">
        <v>18773.25</v>
      </c>
      <c r="E1225" s="1" t="s">
        <v>1094</v>
      </c>
      <c r="F1225" s="1" t="s">
        <v>318</v>
      </c>
      <c r="G1225" s="1" t="s">
        <v>3820</v>
      </c>
      <c r="H1225" s="1" t="s">
        <v>3915</v>
      </c>
      <c r="I1225" s="1">
        <v>133994.80787615999</v>
      </c>
      <c r="J1225" s="1" t="s">
        <v>3916</v>
      </c>
    </row>
    <row r="1226" spans="1:10" x14ac:dyDescent="0.25">
      <c r="A1226" s="1" t="s">
        <v>3917</v>
      </c>
      <c r="B1226" s="2">
        <v>915663500</v>
      </c>
      <c r="C1226" s="2" t="s">
        <v>47</v>
      </c>
      <c r="D1226" s="4">
        <v>31191.75</v>
      </c>
      <c r="E1226" s="1" t="s">
        <v>1094</v>
      </c>
      <c r="F1226" s="1" t="s">
        <v>1400</v>
      </c>
      <c r="G1226" s="1" t="s">
        <v>3820</v>
      </c>
      <c r="H1226" s="1" t="s">
        <v>3918</v>
      </c>
      <c r="I1226" s="1">
        <v>112479.6113964</v>
      </c>
      <c r="J1226" s="1" t="s">
        <v>3919</v>
      </c>
    </row>
    <row r="1227" spans="1:10" x14ac:dyDescent="0.25">
      <c r="A1227" s="1" t="s">
        <v>3920</v>
      </c>
      <c r="B1227" s="2">
        <v>683652420</v>
      </c>
      <c r="C1227" s="2" t="s">
        <v>67</v>
      </c>
      <c r="D1227" s="4">
        <v>23156.25</v>
      </c>
      <c r="E1227" s="1" t="s">
        <v>1094</v>
      </c>
      <c r="F1227" s="1" t="s">
        <v>1517</v>
      </c>
      <c r="G1227" s="1" t="s">
        <v>3820</v>
      </c>
      <c r="H1227" s="1" t="s">
        <v>3921</v>
      </c>
      <c r="I1227" s="1">
        <v>31293.060765120001</v>
      </c>
      <c r="J1227" s="1" t="s">
        <v>3922</v>
      </c>
    </row>
    <row r="1228" spans="1:10" x14ac:dyDescent="0.25">
      <c r="A1228" s="1" t="s">
        <v>3923</v>
      </c>
      <c r="B1228" s="2">
        <v>487111219</v>
      </c>
      <c r="C1228" s="2" t="s">
        <v>77</v>
      </c>
      <c r="D1228" s="4">
        <v>23521.5</v>
      </c>
      <c r="E1228" s="1" t="s">
        <v>1094</v>
      </c>
      <c r="F1228" s="1" t="s">
        <v>1054</v>
      </c>
      <c r="G1228" s="1" t="s">
        <v>3820</v>
      </c>
      <c r="H1228" s="1" t="s">
        <v>3924</v>
      </c>
      <c r="I1228" s="1">
        <v>523374.96103200002</v>
      </c>
      <c r="J1228" s="1" t="s">
        <v>3925</v>
      </c>
    </row>
    <row r="1229" spans="1:10" x14ac:dyDescent="0.25">
      <c r="A1229" s="1" t="s">
        <v>3926</v>
      </c>
      <c r="B1229" s="2">
        <v>177481325</v>
      </c>
      <c r="C1229" s="2" t="s">
        <v>189</v>
      </c>
      <c r="D1229" s="4">
        <v>22425.75</v>
      </c>
      <c r="E1229" s="1" t="s">
        <v>1094</v>
      </c>
      <c r="F1229" s="1" t="s">
        <v>620</v>
      </c>
      <c r="G1229" s="1" t="s">
        <v>3820</v>
      </c>
      <c r="H1229" s="1" t="s">
        <v>3927</v>
      </c>
      <c r="I1229" s="1">
        <v>148663.87913888</v>
      </c>
      <c r="J1229" s="1" t="s">
        <v>3928</v>
      </c>
    </row>
    <row r="1230" spans="1:10" x14ac:dyDescent="0.25">
      <c r="A1230" s="1" t="s">
        <v>3929</v>
      </c>
      <c r="B1230" s="2">
        <v>45676466</v>
      </c>
      <c r="C1230" s="2" t="s">
        <v>38</v>
      </c>
      <c r="D1230" s="4">
        <v>21330</v>
      </c>
      <c r="E1230" s="1" t="s">
        <v>1094</v>
      </c>
      <c r="F1230" s="1" t="s">
        <v>569</v>
      </c>
      <c r="G1230" s="1" t="s">
        <v>3820</v>
      </c>
      <c r="H1230" s="1" t="s">
        <v>3930</v>
      </c>
      <c r="I1230" s="1">
        <v>65651.857109999997</v>
      </c>
      <c r="J1230" s="1" t="s">
        <v>3931</v>
      </c>
    </row>
    <row r="1231" spans="1:10" x14ac:dyDescent="0.25">
      <c r="A1231" s="1" t="s">
        <v>3932</v>
      </c>
      <c r="B1231" s="2">
        <v>423463338</v>
      </c>
      <c r="C1231" s="2" t="s">
        <v>194</v>
      </c>
      <c r="D1231" s="4">
        <v>30826.5</v>
      </c>
      <c r="E1231" s="1" t="s">
        <v>1094</v>
      </c>
      <c r="F1231" s="1" t="s">
        <v>260</v>
      </c>
      <c r="G1231" s="1" t="s">
        <v>3820</v>
      </c>
      <c r="H1231" s="1" t="s">
        <v>3933</v>
      </c>
      <c r="I1231" s="1">
        <v>168867.8693856</v>
      </c>
      <c r="J1231" s="1" t="s">
        <v>3934</v>
      </c>
    </row>
    <row r="1232" spans="1:10" x14ac:dyDescent="0.25">
      <c r="A1232" s="1" t="s">
        <v>3935</v>
      </c>
      <c r="B1232" s="2">
        <v>719080829</v>
      </c>
      <c r="C1232" s="2" t="s">
        <v>309</v>
      </c>
      <c r="D1232" s="4">
        <v>27904.5</v>
      </c>
      <c r="E1232" s="1" t="s">
        <v>1094</v>
      </c>
      <c r="F1232" s="1" t="s">
        <v>940</v>
      </c>
      <c r="G1232" s="1" t="s">
        <v>3820</v>
      </c>
      <c r="H1232" s="1" t="s">
        <v>3936</v>
      </c>
      <c r="I1232" s="1">
        <v>548432.45182079996</v>
      </c>
      <c r="J1232" s="1" t="s">
        <v>3937</v>
      </c>
    </row>
    <row r="1233" spans="1:10" x14ac:dyDescent="0.25">
      <c r="A1233" s="1" t="s">
        <v>3938</v>
      </c>
      <c r="B1233" s="2">
        <v>227697458</v>
      </c>
      <c r="C1233" s="2" t="s">
        <v>268</v>
      </c>
      <c r="D1233" s="4">
        <v>17677.5</v>
      </c>
      <c r="E1233" s="1" t="s">
        <v>1094</v>
      </c>
      <c r="F1233" s="1" t="s">
        <v>814</v>
      </c>
      <c r="G1233" s="1" t="s">
        <v>3820</v>
      </c>
      <c r="H1233" s="1" t="s">
        <v>3939</v>
      </c>
      <c r="I1233" s="1">
        <v>376850.71915919997</v>
      </c>
      <c r="J1233" s="1" t="s">
        <v>3940</v>
      </c>
    </row>
    <row r="1234" spans="1:10" x14ac:dyDescent="0.25">
      <c r="A1234" s="1" t="s">
        <v>3941</v>
      </c>
      <c r="B1234" s="2">
        <v>827798637</v>
      </c>
      <c r="C1234" s="2" t="s">
        <v>11</v>
      </c>
      <c r="D1234" s="4">
        <v>36305.25</v>
      </c>
      <c r="E1234" s="1" t="s">
        <v>1094</v>
      </c>
      <c r="F1234" s="1" t="s">
        <v>557</v>
      </c>
      <c r="G1234" s="1" t="s">
        <v>3820</v>
      </c>
      <c r="H1234" s="1" t="s">
        <v>3942</v>
      </c>
      <c r="I1234" s="1">
        <v>84981.846126959994</v>
      </c>
      <c r="J1234" s="1" t="s">
        <v>3943</v>
      </c>
    </row>
    <row r="1235" spans="1:10" x14ac:dyDescent="0.25">
      <c r="A1235" s="1" t="s">
        <v>3944</v>
      </c>
      <c r="B1235" s="2">
        <v>759203632</v>
      </c>
      <c r="C1235" s="2" t="s">
        <v>57</v>
      </c>
      <c r="D1235" s="4">
        <v>34113.75</v>
      </c>
      <c r="E1235" s="1" t="s">
        <v>1094</v>
      </c>
      <c r="F1235" s="1" t="s">
        <v>852</v>
      </c>
      <c r="G1235" s="1" t="s">
        <v>3820</v>
      </c>
      <c r="H1235" s="1" t="s">
        <v>3945</v>
      </c>
      <c r="I1235" s="1">
        <v>322509.28666320001</v>
      </c>
      <c r="J1235" s="1" t="s">
        <v>3946</v>
      </c>
    </row>
    <row r="1236" spans="1:10" x14ac:dyDescent="0.25">
      <c r="A1236" s="1" t="s">
        <v>3947</v>
      </c>
      <c r="B1236" s="2">
        <v>787049222</v>
      </c>
      <c r="C1236" s="2" t="s">
        <v>470</v>
      </c>
      <c r="D1236" s="4">
        <v>14755.5</v>
      </c>
      <c r="E1236" s="1" t="s">
        <v>1094</v>
      </c>
      <c r="F1236" s="1" t="s">
        <v>1016</v>
      </c>
      <c r="G1236" s="1" t="s">
        <v>3820</v>
      </c>
      <c r="H1236" s="1" t="s">
        <v>3948</v>
      </c>
      <c r="I1236" s="1">
        <v>238979.38026239999</v>
      </c>
      <c r="J1236" s="1" t="s">
        <v>3949</v>
      </c>
    </row>
    <row r="1237" spans="1:10" x14ac:dyDescent="0.25">
      <c r="A1237" s="1" t="s">
        <v>3950</v>
      </c>
      <c r="B1237" s="2">
        <v>824575644</v>
      </c>
      <c r="C1237" s="2" t="s">
        <v>661</v>
      </c>
      <c r="D1237" s="4">
        <v>16216.5</v>
      </c>
      <c r="E1237" s="1" t="s">
        <v>1094</v>
      </c>
      <c r="F1237" s="1" t="s">
        <v>514</v>
      </c>
      <c r="G1237" s="1" t="s">
        <v>3820</v>
      </c>
      <c r="H1237" s="1" t="s">
        <v>3951</v>
      </c>
      <c r="I1237" s="1">
        <v>34510.157760000002</v>
      </c>
      <c r="J1237" s="1" t="s">
        <v>3952</v>
      </c>
    </row>
    <row r="1238" spans="1:10" x14ac:dyDescent="0.25">
      <c r="A1238" s="1" t="s">
        <v>3953</v>
      </c>
      <c r="B1238" s="2">
        <v>843771917</v>
      </c>
      <c r="C1238" s="2" t="s">
        <v>38</v>
      </c>
      <c r="D1238" s="4">
        <v>21330</v>
      </c>
      <c r="E1238" s="1" t="s">
        <v>1094</v>
      </c>
      <c r="F1238" s="1" t="s">
        <v>1498</v>
      </c>
      <c r="G1238" s="1" t="s">
        <v>3820</v>
      </c>
      <c r="H1238" s="1" t="s">
        <v>3954</v>
      </c>
      <c r="I1238" s="1">
        <v>22322.978772120001</v>
      </c>
      <c r="J1238" s="1" t="s">
        <v>3955</v>
      </c>
    </row>
    <row r="1239" spans="1:10" x14ac:dyDescent="0.25">
      <c r="A1239" s="1" t="s">
        <v>3956</v>
      </c>
      <c r="B1239" s="2">
        <v>588250372</v>
      </c>
      <c r="C1239" s="2" t="s">
        <v>57</v>
      </c>
      <c r="D1239" s="4">
        <v>34113.75</v>
      </c>
      <c r="E1239" s="1" t="s">
        <v>1094</v>
      </c>
      <c r="F1239" s="1" t="s">
        <v>34</v>
      </c>
      <c r="G1239" s="1" t="s">
        <v>3820</v>
      </c>
      <c r="H1239" s="1" t="s">
        <v>3957</v>
      </c>
      <c r="I1239" s="1">
        <v>48435.205104000001</v>
      </c>
      <c r="J1239" s="1" t="s">
        <v>3958</v>
      </c>
    </row>
    <row r="1240" spans="1:10" x14ac:dyDescent="0.25">
      <c r="A1240" s="1" t="s">
        <v>3959</v>
      </c>
      <c r="B1240" s="2">
        <v>324385875</v>
      </c>
      <c r="C1240" s="2" t="s">
        <v>221</v>
      </c>
      <c r="D1240" s="4">
        <v>33748.5</v>
      </c>
      <c r="E1240" s="1" t="s">
        <v>1094</v>
      </c>
      <c r="F1240" s="1" t="s">
        <v>1746</v>
      </c>
      <c r="G1240" s="1" t="s">
        <v>3820</v>
      </c>
      <c r="H1240" s="1" t="s">
        <v>3960</v>
      </c>
      <c r="I1240" s="1">
        <v>328594.616064</v>
      </c>
      <c r="J1240" s="1" t="s">
        <v>3961</v>
      </c>
    </row>
    <row r="1241" spans="1:10" x14ac:dyDescent="0.25">
      <c r="A1241" s="1" t="s">
        <v>3962</v>
      </c>
      <c r="B1241" s="2">
        <v>355683346</v>
      </c>
      <c r="C1241" s="2" t="s">
        <v>28</v>
      </c>
      <c r="D1241" s="4">
        <v>32652.75</v>
      </c>
      <c r="E1241" s="1" t="s">
        <v>1094</v>
      </c>
      <c r="F1241" s="1" t="s">
        <v>763</v>
      </c>
      <c r="G1241" s="1" t="s">
        <v>3820</v>
      </c>
      <c r="H1241" s="1" t="s">
        <v>3963</v>
      </c>
      <c r="I1241" s="1">
        <v>90704.562923520003</v>
      </c>
      <c r="J1241" s="1" t="s">
        <v>3964</v>
      </c>
    </row>
    <row r="1242" spans="1:10" x14ac:dyDescent="0.25">
      <c r="A1242" s="1" t="s">
        <v>3965</v>
      </c>
      <c r="B1242" s="2">
        <v>417849788</v>
      </c>
      <c r="C1242" s="2" t="s">
        <v>194</v>
      </c>
      <c r="D1242" s="4">
        <v>30826.5</v>
      </c>
      <c r="E1242" s="1" t="s">
        <v>1094</v>
      </c>
      <c r="F1242" s="1" t="s">
        <v>985</v>
      </c>
      <c r="G1242" s="1" t="s">
        <v>3820</v>
      </c>
      <c r="H1242" s="1" t="s">
        <v>3966</v>
      </c>
      <c r="I1242" s="1">
        <v>30129.085308000002</v>
      </c>
      <c r="J1242" s="1" t="s">
        <v>3967</v>
      </c>
    </row>
    <row r="1243" spans="1:10" x14ac:dyDescent="0.25">
      <c r="A1243" s="1" t="s">
        <v>3968</v>
      </c>
      <c r="B1243" s="2">
        <v>330775749</v>
      </c>
      <c r="C1243" s="2" t="s">
        <v>77</v>
      </c>
      <c r="D1243" s="4">
        <v>23521.5</v>
      </c>
      <c r="E1243" s="1" t="s">
        <v>1094</v>
      </c>
      <c r="F1243" s="1" t="s">
        <v>53</v>
      </c>
      <c r="G1243" s="1" t="s">
        <v>3820</v>
      </c>
      <c r="H1243" s="1" t="s">
        <v>903</v>
      </c>
      <c r="I1243" s="1">
        <v>0</v>
      </c>
      <c r="J1243" s="1" t="s">
        <v>3969</v>
      </c>
    </row>
    <row r="1244" spans="1:10" x14ac:dyDescent="0.25">
      <c r="A1244" s="1" t="s">
        <v>3970</v>
      </c>
      <c r="B1244" s="2">
        <v>627379463</v>
      </c>
      <c r="C1244" s="2" t="s">
        <v>365</v>
      </c>
      <c r="D1244" s="4">
        <v>37035.75</v>
      </c>
      <c r="E1244" s="1" t="s">
        <v>1094</v>
      </c>
      <c r="F1244" s="1" t="s">
        <v>1400</v>
      </c>
      <c r="G1244" s="1" t="s">
        <v>3820</v>
      </c>
      <c r="H1244" s="1" t="s">
        <v>3971</v>
      </c>
      <c r="I1244" s="1">
        <v>178176.130065</v>
      </c>
      <c r="J1244" s="1" t="s">
        <v>3972</v>
      </c>
    </row>
    <row r="1245" spans="1:10" x14ac:dyDescent="0.25">
      <c r="A1245" s="1" t="s">
        <v>3973</v>
      </c>
      <c r="B1245" s="2">
        <v>643947604</v>
      </c>
      <c r="C1245" s="2" t="s">
        <v>143</v>
      </c>
      <c r="D1245" s="4">
        <v>34479</v>
      </c>
      <c r="E1245" s="1" t="s">
        <v>1094</v>
      </c>
      <c r="F1245" s="1" t="s">
        <v>185</v>
      </c>
      <c r="G1245" s="1" t="s">
        <v>3820</v>
      </c>
      <c r="H1245" s="1" t="s">
        <v>3974</v>
      </c>
      <c r="I1245" s="1">
        <v>108849.2214656</v>
      </c>
      <c r="J1245" s="1" t="s">
        <v>3975</v>
      </c>
    </row>
    <row r="1246" spans="1:10" x14ac:dyDescent="0.25">
      <c r="A1246" s="1" t="s">
        <v>3976</v>
      </c>
      <c r="B1246" s="2">
        <v>674675698</v>
      </c>
      <c r="C1246" s="2" t="s">
        <v>212</v>
      </c>
      <c r="D1246" s="4">
        <v>24252</v>
      </c>
      <c r="E1246" s="1" t="s">
        <v>1094</v>
      </c>
      <c r="F1246" s="1" t="s">
        <v>985</v>
      </c>
      <c r="G1246" s="1" t="s">
        <v>3820</v>
      </c>
      <c r="H1246" s="1" t="s">
        <v>3977</v>
      </c>
      <c r="I1246" s="1">
        <v>194575.7444352</v>
      </c>
      <c r="J1246" s="1" t="s">
        <v>3978</v>
      </c>
    </row>
    <row r="1247" spans="1:10" x14ac:dyDescent="0.25">
      <c r="A1247" s="1" t="s">
        <v>3979</v>
      </c>
      <c r="B1247" s="2">
        <v>415090871</v>
      </c>
      <c r="C1247" s="2" t="s">
        <v>889</v>
      </c>
      <c r="D1247" s="4">
        <v>30096</v>
      </c>
      <c r="E1247" s="1" t="s">
        <v>1094</v>
      </c>
      <c r="F1247" s="1" t="s">
        <v>231</v>
      </c>
      <c r="G1247" s="1" t="s">
        <v>3820</v>
      </c>
      <c r="H1247" s="1" t="s">
        <v>3980</v>
      </c>
      <c r="I1247" s="1">
        <v>132289.5361536</v>
      </c>
      <c r="J1247" s="1" t="s">
        <v>3981</v>
      </c>
    </row>
    <row r="1248" spans="1:10" x14ac:dyDescent="0.25">
      <c r="A1248" s="1" t="s">
        <v>3982</v>
      </c>
      <c r="B1248" s="2">
        <v>420374851</v>
      </c>
      <c r="C1248" s="2" t="s">
        <v>143</v>
      </c>
      <c r="D1248" s="4">
        <v>34479</v>
      </c>
      <c r="E1248" s="1" t="s">
        <v>1094</v>
      </c>
      <c r="F1248" s="1" t="s">
        <v>814</v>
      </c>
      <c r="G1248" s="1" t="s">
        <v>3820</v>
      </c>
      <c r="H1248" s="1" t="s">
        <v>3983</v>
      </c>
      <c r="I1248" s="1">
        <v>427186.35648000002</v>
      </c>
      <c r="J1248" s="1" t="s">
        <v>3984</v>
      </c>
    </row>
    <row r="1249" spans="1:10" x14ac:dyDescent="0.25">
      <c r="A1249" s="1" t="s">
        <v>3985</v>
      </c>
      <c r="B1249" s="2">
        <v>42101618</v>
      </c>
      <c r="C1249" s="2" t="s">
        <v>87</v>
      </c>
      <c r="D1249" s="4">
        <v>16581.75</v>
      </c>
      <c r="E1249" s="1" t="s">
        <v>1094</v>
      </c>
      <c r="F1249" s="1" t="s">
        <v>381</v>
      </c>
      <c r="G1249" s="1" t="s">
        <v>3820</v>
      </c>
      <c r="H1249" s="1" t="s">
        <v>3986</v>
      </c>
      <c r="I1249" s="1">
        <v>43208.917425</v>
      </c>
      <c r="J1249" s="1" t="s">
        <v>3987</v>
      </c>
    </row>
    <row r="1250" spans="1:10" x14ac:dyDescent="0.25">
      <c r="A1250" s="1" t="s">
        <v>3988</v>
      </c>
      <c r="B1250" s="2">
        <v>682080114</v>
      </c>
      <c r="C1250" s="2" t="s">
        <v>606</v>
      </c>
      <c r="D1250" s="4">
        <v>23886.75</v>
      </c>
      <c r="E1250" s="1" t="s">
        <v>1094</v>
      </c>
      <c r="F1250" s="1" t="s">
        <v>366</v>
      </c>
      <c r="G1250" s="1" t="s">
        <v>3820</v>
      </c>
      <c r="H1250" s="1" t="s">
        <v>3989</v>
      </c>
      <c r="I1250" s="1">
        <v>67720.096886400002</v>
      </c>
      <c r="J1250" s="1" t="s">
        <v>3990</v>
      </c>
    </row>
    <row r="1251" spans="1:10" x14ac:dyDescent="0.25">
      <c r="A1251" s="1" t="s">
        <v>3991</v>
      </c>
      <c r="B1251" s="2">
        <v>42504617</v>
      </c>
      <c r="C1251" s="2" t="s">
        <v>255</v>
      </c>
      <c r="D1251" s="4">
        <v>25347.75</v>
      </c>
      <c r="E1251" s="1" t="s">
        <v>1094</v>
      </c>
      <c r="F1251" s="1" t="s">
        <v>1220</v>
      </c>
      <c r="G1251" s="1" t="s">
        <v>3820</v>
      </c>
      <c r="H1251" s="1" t="s">
        <v>3992</v>
      </c>
      <c r="I1251" s="1">
        <v>215821.45399815001</v>
      </c>
      <c r="J1251" s="1" t="s">
        <v>3993</v>
      </c>
    </row>
    <row r="1252" spans="1:10" x14ac:dyDescent="0.25">
      <c r="A1252" s="1" t="s">
        <v>3994</v>
      </c>
      <c r="B1252" s="2">
        <v>122103886</v>
      </c>
      <c r="C1252" s="2" t="s">
        <v>23</v>
      </c>
      <c r="D1252" s="4">
        <v>15486</v>
      </c>
      <c r="E1252" s="1" t="s">
        <v>1094</v>
      </c>
      <c r="F1252" s="1" t="s">
        <v>1372</v>
      </c>
      <c r="G1252" s="1" t="s">
        <v>3820</v>
      </c>
      <c r="H1252" s="1" t="s">
        <v>3995</v>
      </c>
      <c r="I1252" s="1">
        <v>29469.220290000001</v>
      </c>
      <c r="J1252" s="1" t="s">
        <v>3996</v>
      </c>
    </row>
    <row r="1253" spans="1:10" x14ac:dyDescent="0.25">
      <c r="A1253" s="1" t="s">
        <v>3997</v>
      </c>
      <c r="B1253" s="2">
        <v>750048021</v>
      </c>
      <c r="C1253" s="2" t="s">
        <v>162</v>
      </c>
      <c r="D1253" s="4">
        <v>15851.25</v>
      </c>
      <c r="E1253" s="1" t="s">
        <v>1094</v>
      </c>
      <c r="F1253" s="1" t="s">
        <v>370</v>
      </c>
      <c r="G1253" s="1" t="s">
        <v>3820</v>
      </c>
      <c r="H1253" s="1" t="s">
        <v>3998</v>
      </c>
      <c r="I1253" s="1">
        <v>26276.215820400001</v>
      </c>
      <c r="J1253" s="1" t="s">
        <v>3999</v>
      </c>
    </row>
    <row r="1254" spans="1:10" x14ac:dyDescent="0.25">
      <c r="A1254" s="1" t="s">
        <v>4000</v>
      </c>
      <c r="B1254" s="2">
        <v>968465790</v>
      </c>
      <c r="C1254" s="2" t="s">
        <v>43</v>
      </c>
      <c r="D1254" s="4">
        <v>36670.5</v>
      </c>
      <c r="E1254" s="1" t="s">
        <v>1094</v>
      </c>
      <c r="F1254" s="1" t="s">
        <v>282</v>
      </c>
      <c r="G1254" s="1" t="s">
        <v>3820</v>
      </c>
      <c r="H1254" s="1" t="s">
        <v>4001</v>
      </c>
      <c r="I1254" s="1">
        <v>111084.90539850001</v>
      </c>
      <c r="J1254" s="1" t="s">
        <v>4002</v>
      </c>
    </row>
    <row r="1255" spans="1:10" x14ac:dyDescent="0.25">
      <c r="A1255" s="1" t="s">
        <v>4003</v>
      </c>
      <c r="B1255" s="2">
        <v>985217845</v>
      </c>
      <c r="C1255" s="2" t="s">
        <v>180</v>
      </c>
      <c r="D1255" s="4">
        <v>35940</v>
      </c>
      <c r="E1255" s="1" t="s">
        <v>1094</v>
      </c>
      <c r="F1255" s="1" t="s">
        <v>241</v>
      </c>
      <c r="G1255" s="1" t="s">
        <v>3820</v>
      </c>
      <c r="H1255" s="1" t="s">
        <v>4004</v>
      </c>
      <c r="I1255" s="1">
        <v>52604.57389824</v>
      </c>
      <c r="J1255" s="1" t="s">
        <v>4005</v>
      </c>
    </row>
    <row r="1256" spans="1:10" x14ac:dyDescent="0.25">
      <c r="A1256" s="1" t="s">
        <v>4006</v>
      </c>
      <c r="B1256" s="2">
        <v>173938904</v>
      </c>
      <c r="C1256" s="2" t="s">
        <v>203</v>
      </c>
      <c r="D1256" s="4">
        <v>27539.25</v>
      </c>
      <c r="E1256" s="1" t="s">
        <v>1094</v>
      </c>
      <c r="F1256" s="1" t="s">
        <v>870</v>
      </c>
      <c r="G1256" s="1" t="s">
        <v>3820</v>
      </c>
      <c r="H1256" s="1" t="s">
        <v>4007</v>
      </c>
      <c r="I1256" s="1">
        <v>620166.68603099999</v>
      </c>
      <c r="J1256" s="1" t="s">
        <v>4008</v>
      </c>
    </row>
    <row r="1257" spans="1:10" x14ac:dyDescent="0.25">
      <c r="A1257" s="1" t="s">
        <v>4009</v>
      </c>
      <c r="B1257" s="2">
        <v>666765095</v>
      </c>
      <c r="C1257" s="2" t="s">
        <v>862</v>
      </c>
      <c r="D1257" s="4">
        <v>24617.25</v>
      </c>
      <c r="E1257" s="1" t="s">
        <v>1094</v>
      </c>
      <c r="F1257" s="1" t="s">
        <v>385</v>
      </c>
      <c r="G1257" s="1" t="s">
        <v>3820</v>
      </c>
      <c r="H1257" s="1" t="s">
        <v>4010</v>
      </c>
      <c r="I1257" s="1">
        <v>95773.107338999995</v>
      </c>
      <c r="J1257" s="1" t="s">
        <v>4011</v>
      </c>
    </row>
    <row r="1258" spans="1:10" x14ac:dyDescent="0.25">
      <c r="A1258" s="1" t="s">
        <v>4012</v>
      </c>
      <c r="B1258" s="2">
        <v>137444563</v>
      </c>
      <c r="C1258" s="2" t="s">
        <v>33</v>
      </c>
      <c r="D1258" s="4">
        <v>13659.75</v>
      </c>
      <c r="E1258" s="1" t="s">
        <v>1094</v>
      </c>
      <c r="F1258" s="1" t="s">
        <v>1789</v>
      </c>
      <c r="G1258" s="1" t="s">
        <v>3820</v>
      </c>
      <c r="H1258" s="1" t="s">
        <v>903</v>
      </c>
      <c r="I1258" s="1"/>
      <c r="J1258" s="1" t="s">
        <v>4013</v>
      </c>
    </row>
    <row r="1259" spans="1:10" x14ac:dyDescent="0.25">
      <c r="A1259" s="1" t="s">
        <v>4014</v>
      </c>
      <c r="B1259" s="2">
        <v>82435985</v>
      </c>
      <c r="C1259" s="2" t="s">
        <v>18</v>
      </c>
      <c r="D1259" s="4">
        <v>33018</v>
      </c>
      <c r="E1259" s="1" t="s">
        <v>1094</v>
      </c>
      <c r="F1259" s="1" t="s">
        <v>699</v>
      </c>
      <c r="G1259" s="1" t="s">
        <v>3820</v>
      </c>
      <c r="H1259" s="1" t="s">
        <v>4015</v>
      </c>
      <c r="I1259" s="1">
        <v>206329.91250480001</v>
      </c>
      <c r="J1259" s="1" t="s">
        <v>4016</v>
      </c>
    </row>
    <row r="1260" spans="1:10" x14ac:dyDescent="0.25">
      <c r="A1260" s="1" t="s">
        <v>4017</v>
      </c>
      <c r="B1260" s="2">
        <v>21780220</v>
      </c>
      <c r="C1260" s="2" t="s">
        <v>180</v>
      </c>
      <c r="D1260" s="4">
        <v>35940</v>
      </c>
      <c r="E1260" s="1" t="s">
        <v>1094</v>
      </c>
      <c r="F1260" s="1" t="s">
        <v>327</v>
      </c>
      <c r="G1260" s="1" t="s">
        <v>3820</v>
      </c>
      <c r="H1260" s="1" t="s">
        <v>4018</v>
      </c>
      <c r="I1260" s="1">
        <v>140851.20067200001</v>
      </c>
      <c r="J1260" s="1" t="s">
        <v>4019</v>
      </c>
    </row>
    <row r="1261" spans="1:10" x14ac:dyDescent="0.25">
      <c r="A1261" s="1" t="s">
        <v>4020</v>
      </c>
      <c r="B1261" s="2">
        <v>97106568</v>
      </c>
      <c r="C1261" s="2" t="s">
        <v>606</v>
      </c>
      <c r="D1261" s="4">
        <v>23886.75</v>
      </c>
      <c r="E1261" s="1" t="s">
        <v>1094</v>
      </c>
      <c r="F1261" s="1" t="s">
        <v>318</v>
      </c>
      <c r="G1261" s="1" t="s">
        <v>3820</v>
      </c>
      <c r="H1261" s="1" t="s">
        <v>4021</v>
      </c>
      <c r="I1261" s="1">
        <v>297538.12870424998</v>
      </c>
      <c r="J1261" s="1" t="s">
        <v>4022</v>
      </c>
    </row>
    <row r="1262" spans="1:10" x14ac:dyDescent="0.25">
      <c r="A1262" s="1" t="s">
        <v>4023</v>
      </c>
      <c r="B1262" s="2">
        <v>844852319</v>
      </c>
      <c r="C1262" s="2" t="s">
        <v>143</v>
      </c>
      <c r="D1262" s="4">
        <v>34479</v>
      </c>
      <c r="E1262" s="1" t="s">
        <v>1094</v>
      </c>
      <c r="F1262" s="1" t="s">
        <v>636</v>
      </c>
      <c r="G1262" s="1" t="s">
        <v>3820</v>
      </c>
      <c r="H1262" s="1" t="s">
        <v>4024</v>
      </c>
      <c r="I1262" s="1">
        <v>92197.850611999995</v>
      </c>
      <c r="J1262" s="1" t="s">
        <v>4025</v>
      </c>
    </row>
    <row r="1263" spans="1:10" x14ac:dyDescent="0.25">
      <c r="A1263" s="1" t="s">
        <v>4026</v>
      </c>
      <c r="B1263" s="2">
        <v>431133207</v>
      </c>
      <c r="C1263" s="2" t="s">
        <v>309</v>
      </c>
      <c r="D1263" s="4">
        <v>27904.5</v>
      </c>
      <c r="E1263" s="1" t="s">
        <v>1094</v>
      </c>
      <c r="F1263" s="1" t="s">
        <v>19</v>
      </c>
      <c r="G1263" s="1" t="s">
        <v>3820</v>
      </c>
      <c r="H1263" s="1" t="s">
        <v>4027</v>
      </c>
      <c r="I1263" s="1">
        <v>1176170.3925528</v>
      </c>
      <c r="J1263" s="1" t="s">
        <v>4028</v>
      </c>
    </row>
    <row r="1264" spans="1:10" x14ac:dyDescent="0.25">
      <c r="A1264" s="1" t="s">
        <v>4029</v>
      </c>
      <c r="B1264" s="2">
        <v>711464485</v>
      </c>
      <c r="C1264" s="2" t="s">
        <v>57</v>
      </c>
      <c r="D1264" s="4">
        <v>34113.75</v>
      </c>
      <c r="E1264" s="1" t="s">
        <v>1094</v>
      </c>
      <c r="F1264" s="1" t="s">
        <v>475</v>
      </c>
      <c r="G1264" s="1" t="s">
        <v>3820</v>
      </c>
      <c r="H1264" s="1" t="s">
        <v>4030</v>
      </c>
      <c r="I1264" s="1">
        <v>337404.65980319999</v>
      </c>
      <c r="J1264" s="1" t="s">
        <v>4031</v>
      </c>
    </row>
    <row r="1265" spans="1:10" x14ac:dyDescent="0.25">
      <c r="A1265" s="1" t="s">
        <v>4032</v>
      </c>
      <c r="B1265" s="2">
        <v>668426800</v>
      </c>
      <c r="C1265" s="2" t="s">
        <v>180</v>
      </c>
      <c r="D1265" s="4">
        <v>35940</v>
      </c>
      <c r="E1265" s="1" t="s">
        <v>1094</v>
      </c>
      <c r="F1265" s="1" t="s">
        <v>195</v>
      </c>
      <c r="G1265" s="1" t="s">
        <v>3820</v>
      </c>
      <c r="H1265" s="1" t="s">
        <v>4033</v>
      </c>
      <c r="I1265" s="1">
        <v>113859.7971</v>
      </c>
      <c r="J1265" s="1" t="s">
        <v>4034</v>
      </c>
    </row>
    <row r="1266" spans="1:10" x14ac:dyDescent="0.25">
      <c r="A1266" s="1" t="s">
        <v>4035</v>
      </c>
      <c r="B1266" s="2">
        <v>268335121</v>
      </c>
      <c r="C1266" s="2" t="s">
        <v>33</v>
      </c>
      <c r="D1266" s="4">
        <v>13659.75</v>
      </c>
      <c r="E1266" s="1" t="s">
        <v>1094</v>
      </c>
      <c r="F1266" s="1" t="s">
        <v>404</v>
      </c>
      <c r="G1266" s="1" t="s">
        <v>3820</v>
      </c>
      <c r="H1266" s="1" t="s">
        <v>4036</v>
      </c>
      <c r="I1266" s="1">
        <v>232610.0190732</v>
      </c>
      <c r="J1266" s="1" t="s">
        <v>4037</v>
      </c>
    </row>
    <row r="1267" spans="1:10" x14ac:dyDescent="0.25">
      <c r="A1267" s="1" t="s">
        <v>4038</v>
      </c>
      <c r="B1267" s="2">
        <v>721613645</v>
      </c>
      <c r="C1267" s="2" t="s">
        <v>194</v>
      </c>
      <c r="D1267" s="4">
        <v>30826.5</v>
      </c>
      <c r="E1267" s="1" t="s">
        <v>1094</v>
      </c>
      <c r="F1267" s="1" t="s">
        <v>349</v>
      </c>
      <c r="G1267" s="1" t="s">
        <v>3820</v>
      </c>
      <c r="H1267" s="1" t="s">
        <v>4039</v>
      </c>
      <c r="I1267" s="1">
        <v>1076595.28925859</v>
      </c>
      <c r="J1267" s="1" t="s">
        <v>4040</v>
      </c>
    </row>
    <row r="1268" spans="1:10" x14ac:dyDescent="0.25">
      <c r="A1268" s="1" t="s">
        <v>4041</v>
      </c>
      <c r="B1268" s="2">
        <v>201107405</v>
      </c>
      <c r="C1268" s="2" t="s">
        <v>134</v>
      </c>
      <c r="D1268" s="4">
        <v>37401</v>
      </c>
      <c r="E1268" s="1" t="s">
        <v>1094</v>
      </c>
      <c r="F1268" s="1" t="s">
        <v>366</v>
      </c>
      <c r="G1268" s="1" t="s">
        <v>3820</v>
      </c>
      <c r="H1268" s="1" t="s">
        <v>4042</v>
      </c>
      <c r="I1268" s="1">
        <v>71442.263034450007</v>
      </c>
      <c r="J1268" s="1" t="s">
        <v>4043</v>
      </c>
    </row>
    <row r="1269" spans="1:10" x14ac:dyDescent="0.25">
      <c r="A1269" s="1" t="s">
        <v>4044</v>
      </c>
      <c r="B1269" s="2">
        <v>634403569</v>
      </c>
      <c r="C1269" s="2" t="s">
        <v>245</v>
      </c>
      <c r="D1269" s="4">
        <v>19503.75</v>
      </c>
      <c r="E1269" s="1" t="s">
        <v>1094</v>
      </c>
      <c r="F1269" s="1" t="s">
        <v>83</v>
      </c>
      <c r="G1269" s="1" t="s">
        <v>3820</v>
      </c>
      <c r="H1269" s="1" t="s">
        <v>4045</v>
      </c>
      <c r="I1269" s="1">
        <v>165774.24448200001</v>
      </c>
      <c r="J1269" s="1" t="s">
        <v>4046</v>
      </c>
    </row>
    <row r="1270" spans="1:10" x14ac:dyDescent="0.25">
      <c r="A1270" s="1" t="s">
        <v>4047</v>
      </c>
      <c r="B1270" s="2">
        <v>599241201</v>
      </c>
      <c r="C1270" s="2" t="s">
        <v>11</v>
      </c>
      <c r="D1270" s="4">
        <v>36305.25</v>
      </c>
      <c r="E1270" s="1" t="s">
        <v>1094</v>
      </c>
      <c r="F1270" s="1" t="s">
        <v>385</v>
      </c>
      <c r="G1270" s="1" t="s">
        <v>3820</v>
      </c>
      <c r="H1270" s="1" t="s">
        <v>4048</v>
      </c>
      <c r="I1270" s="1">
        <v>341783.99433359999</v>
      </c>
      <c r="J1270" s="1" t="s">
        <v>4049</v>
      </c>
    </row>
    <row r="1271" spans="1:10" x14ac:dyDescent="0.25">
      <c r="A1271" s="1" t="s">
        <v>4050</v>
      </c>
      <c r="B1271" s="2">
        <v>642538814</v>
      </c>
      <c r="C1271" s="2" t="s">
        <v>129</v>
      </c>
      <c r="D1271" s="4">
        <v>15120.75</v>
      </c>
      <c r="E1271" s="1" t="s">
        <v>1094</v>
      </c>
      <c r="F1271" s="1" t="s">
        <v>344</v>
      </c>
      <c r="G1271" s="1" t="s">
        <v>3820</v>
      </c>
      <c r="H1271" s="1" t="s">
        <v>4051</v>
      </c>
      <c r="I1271" s="1">
        <v>13609.4505856</v>
      </c>
      <c r="J1271" s="1" t="s">
        <v>4052</v>
      </c>
    </row>
    <row r="1272" spans="1:10" x14ac:dyDescent="0.25">
      <c r="A1272" s="1" t="s">
        <v>4053</v>
      </c>
      <c r="B1272" s="2">
        <v>821191889</v>
      </c>
      <c r="C1272" s="2" t="s">
        <v>403</v>
      </c>
      <c r="D1272" s="4">
        <v>31922.25</v>
      </c>
      <c r="E1272" s="1" t="s">
        <v>1094</v>
      </c>
      <c r="F1272" s="1" t="s">
        <v>1242</v>
      </c>
      <c r="G1272" s="1" t="s">
        <v>4054</v>
      </c>
      <c r="H1272" s="1" t="s">
        <v>4055</v>
      </c>
      <c r="I1272" s="1">
        <v>1566778.1533864001</v>
      </c>
      <c r="J1272" s="1" t="s">
        <v>4056</v>
      </c>
    </row>
    <row r="1273" spans="1:10" x14ac:dyDescent="0.25">
      <c r="A1273" s="1" t="s">
        <v>4057</v>
      </c>
      <c r="B1273" s="2">
        <v>700452434</v>
      </c>
      <c r="C1273" s="2" t="s">
        <v>38</v>
      </c>
      <c r="D1273" s="4">
        <v>21330</v>
      </c>
      <c r="E1273" s="1" t="s">
        <v>1094</v>
      </c>
      <c r="F1273" s="1" t="s">
        <v>509</v>
      </c>
      <c r="G1273" s="1" t="s">
        <v>4058</v>
      </c>
      <c r="H1273" s="1" t="s">
        <v>4059</v>
      </c>
      <c r="I1273" s="1">
        <v>1225362.3495859201</v>
      </c>
      <c r="J1273" s="1" t="s">
        <v>4060</v>
      </c>
    </row>
    <row r="1274" spans="1:10" x14ac:dyDescent="0.25">
      <c r="A1274" s="1" t="s">
        <v>4061</v>
      </c>
      <c r="B1274" s="2">
        <v>394538360</v>
      </c>
      <c r="C1274" s="2" t="s">
        <v>498</v>
      </c>
      <c r="D1274" s="4">
        <v>37766.25</v>
      </c>
      <c r="E1274" s="1" t="s">
        <v>1094</v>
      </c>
      <c r="F1274" s="1" t="s">
        <v>1789</v>
      </c>
      <c r="G1274" s="1" t="s">
        <v>4062</v>
      </c>
      <c r="H1274" s="1" t="s">
        <v>4063</v>
      </c>
      <c r="I1274" s="1">
        <v>61895.922180959999</v>
      </c>
      <c r="J1274" s="1" t="s">
        <v>4064</v>
      </c>
    </row>
    <row r="1275" spans="1:10" x14ac:dyDescent="0.25">
      <c r="A1275" s="1" t="s">
        <v>4065</v>
      </c>
      <c r="B1275" s="2">
        <v>224684162</v>
      </c>
      <c r="C1275" s="2" t="s">
        <v>212</v>
      </c>
      <c r="D1275" s="4">
        <v>24252</v>
      </c>
      <c r="E1275" s="1" t="s">
        <v>1094</v>
      </c>
      <c r="F1275" s="1" t="s">
        <v>442</v>
      </c>
      <c r="G1275" s="1" t="s">
        <v>4066</v>
      </c>
      <c r="H1275" s="1" t="s">
        <v>4067</v>
      </c>
      <c r="I1275" s="1">
        <v>205328.33470656001</v>
      </c>
      <c r="J1275" s="1" t="s">
        <v>4068</v>
      </c>
    </row>
    <row r="1276" spans="1:10" x14ac:dyDescent="0.25">
      <c r="A1276" s="1" t="s">
        <v>4069</v>
      </c>
      <c r="B1276" s="2">
        <v>665442138</v>
      </c>
      <c r="C1276" s="2" t="s">
        <v>28</v>
      </c>
      <c r="D1276" s="4">
        <v>32652.75</v>
      </c>
      <c r="E1276" s="1" t="s">
        <v>1094</v>
      </c>
      <c r="F1276" s="1" t="s">
        <v>598</v>
      </c>
      <c r="G1276" s="1" t="s">
        <v>4070</v>
      </c>
      <c r="H1276" s="1" t="s">
        <v>4071</v>
      </c>
      <c r="I1276" s="1">
        <v>152555.271048</v>
      </c>
      <c r="J1276" s="1" t="s">
        <v>4072</v>
      </c>
    </row>
    <row r="1277" spans="1:10" x14ac:dyDescent="0.25">
      <c r="A1277" s="1" t="s">
        <v>4073</v>
      </c>
      <c r="B1277" s="2">
        <v>394316664</v>
      </c>
      <c r="C1277" s="2" t="s">
        <v>889</v>
      </c>
      <c r="D1277" s="4">
        <v>30096</v>
      </c>
      <c r="E1277" s="1" t="s">
        <v>1094</v>
      </c>
      <c r="F1277" s="1" t="s">
        <v>602</v>
      </c>
      <c r="G1277" s="1" t="s">
        <v>4074</v>
      </c>
      <c r="H1277" s="1" t="s">
        <v>4075</v>
      </c>
      <c r="I1277" s="1">
        <v>497267.80030619999</v>
      </c>
      <c r="J1277" s="1" t="s">
        <v>4076</v>
      </c>
    </row>
    <row r="1278" spans="1:10" x14ac:dyDescent="0.25">
      <c r="A1278" s="1" t="s">
        <v>4077</v>
      </c>
      <c r="B1278" s="2">
        <v>401834483</v>
      </c>
      <c r="C1278" s="2" t="s">
        <v>143</v>
      </c>
      <c r="D1278" s="4">
        <v>34479</v>
      </c>
      <c r="E1278" s="1" t="s">
        <v>1094</v>
      </c>
      <c r="F1278" s="1" t="s">
        <v>1304</v>
      </c>
      <c r="G1278" s="1" t="s">
        <v>4074</v>
      </c>
      <c r="H1278" s="1" t="s">
        <v>4078</v>
      </c>
      <c r="I1278" s="1">
        <v>263127.29554188001</v>
      </c>
      <c r="J1278" s="1" t="s">
        <v>4079</v>
      </c>
    </row>
    <row r="1279" spans="1:10" x14ac:dyDescent="0.25">
      <c r="A1279" s="1" t="s">
        <v>4080</v>
      </c>
      <c r="B1279" s="2">
        <v>542326392</v>
      </c>
      <c r="C1279" s="2" t="s">
        <v>226</v>
      </c>
      <c r="D1279" s="4">
        <v>31557</v>
      </c>
      <c r="E1279" s="1" t="s">
        <v>1094</v>
      </c>
      <c r="F1279" s="1" t="s">
        <v>323</v>
      </c>
      <c r="G1279" s="1" t="s">
        <v>4066</v>
      </c>
      <c r="H1279" s="1" t="s">
        <v>4081</v>
      </c>
      <c r="I1279" s="1">
        <v>266182.14669312001</v>
      </c>
      <c r="J1279" s="1" t="s">
        <v>4082</v>
      </c>
    </row>
    <row r="1280" spans="1:10" x14ac:dyDescent="0.25">
      <c r="A1280" s="1" t="s">
        <v>4083</v>
      </c>
      <c r="B1280" s="2">
        <v>822216007</v>
      </c>
      <c r="C1280" s="2" t="s">
        <v>862</v>
      </c>
      <c r="D1280" s="4">
        <v>24617.25</v>
      </c>
      <c r="E1280" s="1" t="s">
        <v>1094</v>
      </c>
      <c r="F1280" s="1" t="s">
        <v>818</v>
      </c>
      <c r="G1280" s="1" t="s">
        <v>4084</v>
      </c>
      <c r="H1280" s="1" t="s">
        <v>4085</v>
      </c>
      <c r="I1280" s="1">
        <v>29866.00022016</v>
      </c>
      <c r="J1280" s="1" t="s">
        <v>4086</v>
      </c>
    </row>
    <row r="1281" spans="1:10" x14ac:dyDescent="0.25">
      <c r="A1281" s="1" t="s">
        <v>4087</v>
      </c>
      <c r="B1281" s="2">
        <v>993386241</v>
      </c>
      <c r="C1281" s="2" t="s">
        <v>298</v>
      </c>
      <c r="D1281" s="4">
        <v>38131.5</v>
      </c>
      <c r="E1281" s="1" t="s">
        <v>1094</v>
      </c>
      <c r="F1281" s="1" t="s">
        <v>818</v>
      </c>
      <c r="G1281" s="1" t="s">
        <v>4088</v>
      </c>
      <c r="H1281" s="1" t="s">
        <v>4089</v>
      </c>
      <c r="I1281" s="1">
        <v>451327.25776319997</v>
      </c>
      <c r="J1281" s="1" t="s">
        <v>4090</v>
      </c>
    </row>
    <row r="1282" spans="1:10" x14ac:dyDescent="0.25">
      <c r="A1282" s="1" t="s">
        <v>4091</v>
      </c>
      <c r="B1282" s="2">
        <v>396282935</v>
      </c>
      <c r="C1282" s="2" t="s">
        <v>322</v>
      </c>
      <c r="D1282" s="4">
        <v>26443.5</v>
      </c>
      <c r="E1282" s="1" t="s">
        <v>1094</v>
      </c>
      <c r="F1282" s="1" t="s">
        <v>78</v>
      </c>
      <c r="G1282" s="1" t="s">
        <v>4054</v>
      </c>
      <c r="H1282" s="1" t="s">
        <v>4092</v>
      </c>
      <c r="I1282" s="1">
        <v>402636.11564735998</v>
      </c>
      <c r="J1282" s="1" t="s">
        <v>4093</v>
      </c>
    </row>
    <row r="1283" spans="1:10" x14ac:dyDescent="0.25">
      <c r="A1283" s="1" t="s">
        <v>4094</v>
      </c>
      <c r="B1283" s="2">
        <v>836878256</v>
      </c>
      <c r="C1283" s="2" t="s">
        <v>452</v>
      </c>
      <c r="D1283" s="4">
        <v>26078.25</v>
      </c>
      <c r="E1283" s="1" t="s">
        <v>1094</v>
      </c>
      <c r="F1283" s="1" t="s">
        <v>610</v>
      </c>
      <c r="G1283" s="1" t="s">
        <v>4095</v>
      </c>
      <c r="H1283" s="1" t="s">
        <v>4096</v>
      </c>
      <c r="I1283" s="1">
        <v>72661.886156160006</v>
      </c>
      <c r="J1283" s="1" t="s">
        <v>4097</v>
      </c>
    </row>
    <row r="1284" spans="1:10" x14ac:dyDescent="0.25">
      <c r="A1284" s="1" t="s">
        <v>4098</v>
      </c>
      <c r="B1284" s="2">
        <v>967533698</v>
      </c>
      <c r="C1284" s="2" t="s">
        <v>18</v>
      </c>
      <c r="D1284" s="4">
        <v>33018</v>
      </c>
      <c r="E1284" s="1" t="s">
        <v>1094</v>
      </c>
      <c r="F1284" s="1" t="s">
        <v>1479</v>
      </c>
      <c r="G1284" s="1" t="s">
        <v>4099</v>
      </c>
      <c r="H1284" s="1" t="s">
        <v>4100</v>
      </c>
      <c r="I1284" s="1">
        <v>123682.46937228</v>
      </c>
      <c r="J1284" s="1" t="s">
        <v>1637</v>
      </c>
    </row>
    <row r="1285" spans="1:10" x14ac:dyDescent="0.25">
      <c r="A1285" s="1" t="s">
        <v>4101</v>
      </c>
      <c r="B1285" s="2">
        <v>675064127</v>
      </c>
      <c r="C1285" s="2" t="s">
        <v>698</v>
      </c>
      <c r="D1285" s="4">
        <v>18408</v>
      </c>
      <c r="E1285" s="1" t="s">
        <v>1094</v>
      </c>
      <c r="F1285" s="1" t="s">
        <v>870</v>
      </c>
      <c r="G1285" s="1" t="s">
        <v>4074</v>
      </c>
      <c r="H1285" s="1" t="s">
        <v>4102</v>
      </c>
      <c r="I1285" s="1">
        <v>226767.76520200001</v>
      </c>
      <c r="J1285" s="1" t="s">
        <v>4103</v>
      </c>
    </row>
    <row r="1286" spans="1:10" x14ac:dyDescent="0.25">
      <c r="A1286" s="1" t="s">
        <v>4104</v>
      </c>
      <c r="B1286" s="2">
        <v>295093225</v>
      </c>
      <c r="C1286" s="2" t="s">
        <v>281</v>
      </c>
      <c r="D1286" s="4">
        <v>21695.25</v>
      </c>
      <c r="E1286" s="1" t="s">
        <v>1094</v>
      </c>
      <c r="F1286" s="1" t="s">
        <v>155</v>
      </c>
      <c r="G1286" s="1" t="s">
        <v>4105</v>
      </c>
      <c r="H1286" s="1" t="s">
        <v>4106</v>
      </c>
      <c r="I1286" s="1">
        <v>430668.98174700001</v>
      </c>
      <c r="J1286" s="1" t="s">
        <v>4107</v>
      </c>
    </row>
    <row r="1287" spans="1:10" x14ac:dyDescent="0.25">
      <c r="A1287" s="1" t="s">
        <v>4108</v>
      </c>
      <c r="B1287" s="2">
        <v>923681663</v>
      </c>
      <c r="C1287" s="2" t="s">
        <v>556</v>
      </c>
      <c r="D1287" s="4">
        <v>27174</v>
      </c>
      <c r="E1287" s="1" t="s">
        <v>1094</v>
      </c>
      <c r="F1287" s="1" t="s">
        <v>2278</v>
      </c>
      <c r="G1287" s="1" t="s">
        <v>4074</v>
      </c>
      <c r="H1287" s="1" t="s">
        <v>4109</v>
      </c>
      <c r="I1287" s="1">
        <v>593881.92779580003</v>
      </c>
      <c r="J1287" s="1" t="s">
        <v>4110</v>
      </c>
    </row>
    <row r="1288" spans="1:10" x14ac:dyDescent="0.25">
      <c r="A1288" s="1" t="s">
        <v>4111</v>
      </c>
      <c r="B1288" s="2">
        <v>464585211</v>
      </c>
      <c r="C1288" s="2" t="s">
        <v>380</v>
      </c>
      <c r="D1288" s="4">
        <v>14390.25</v>
      </c>
      <c r="E1288" s="1" t="s">
        <v>1094</v>
      </c>
      <c r="F1288" s="1" t="s">
        <v>246</v>
      </c>
      <c r="G1288" s="1" t="s">
        <v>4112</v>
      </c>
      <c r="H1288" s="1" t="s">
        <v>4113</v>
      </c>
      <c r="I1288" s="1">
        <v>15045.6081204</v>
      </c>
      <c r="J1288" s="1" t="s">
        <v>4114</v>
      </c>
    </row>
    <row r="1289" spans="1:10" x14ac:dyDescent="0.25">
      <c r="A1289" s="1" t="s">
        <v>4115</v>
      </c>
      <c r="B1289" s="2">
        <v>490805157</v>
      </c>
      <c r="C1289" s="2" t="s">
        <v>452</v>
      </c>
      <c r="D1289" s="4">
        <v>26078.25</v>
      </c>
      <c r="E1289" s="1" t="s">
        <v>1094</v>
      </c>
      <c r="F1289" s="1" t="s">
        <v>610</v>
      </c>
      <c r="G1289" s="1" t="s">
        <v>4112</v>
      </c>
      <c r="H1289" s="1" t="s">
        <v>4116</v>
      </c>
      <c r="I1289" s="1">
        <v>198783.78239159999</v>
      </c>
      <c r="J1289" s="1" t="s">
        <v>4117</v>
      </c>
    </row>
    <row r="1290" spans="1:10" x14ac:dyDescent="0.25">
      <c r="A1290" s="1" t="s">
        <v>4118</v>
      </c>
      <c r="B1290" s="2">
        <v>993940864</v>
      </c>
      <c r="C1290" s="2" t="s">
        <v>268</v>
      </c>
      <c r="D1290" s="4">
        <v>17677.5</v>
      </c>
      <c r="E1290" s="1" t="s">
        <v>1094</v>
      </c>
      <c r="F1290" s="1" t="s">
        <v>453</v>
      </c>
      <c r="G1290" s="1" t="s">
        <v>4119</v>
      </c>
      <c r="H1290" s="1" t="s">
        <v>4120</v>
      </c>
      <c r="I1290" s="1">
        <v>259335.38893824001</v>
      </c>
      <c r="J1290" s="1" t="s">
        <v>4121</v>
      </c>
    </row>
    <row r="1291" spans="1:10" x14ac:dyDescent="0.25">
      <c r="A1291" s="1" t="s">
        <v>1357</v>
      </c>
      <c r="B1291" s="2">
        <v>586071653</v>
      </c>
      <c r="C1291" s="2" t="s">
        <v>862</v>
      </c>
      <c r="D1291" s="4">
        <v>24617.25</v>
      </c>
      <c r="E1291" s="1" t="s">
        <v>1094</v>
      </c>
      <c r="F1291" s="1" t="s">
        <v>1426</v>
      </c>
      <c r="G1291" s="1" t="s">
        <v>4084</v>
      </c>
      <c r="H1291" s="1" t="s">
        <v>4122</v>
      </c>
      <c r="I1291" s="1">
        <v>356604.69961710001</v>
      </c>
      <c r="J1291" s="1" t="s">
        <v>4123</v>
      </c>
    </row>
    <row r="1292" spans="1:10" x14ac:dyDescent="0.25">
      <c r="A1292" s="1" t="s">
        <v>4124</v>
      </c>
      <c r="B1292" s="2">
        <v>881946883</v>
      </c>
      <c r="C1292" s="2" t="s">
        <v>889</v>
      </c>
      <c r="D1292" s="4">
        <v>30096</v>
      </c>
      <c r="E1292" s="1" t="s">
        <v>1094</v>
      </c>
      <c r="F1292" s="1" t="s">
        <v>120</v>
      </c>
      <c r="G1292" s="1" t="s">
        <v>4084</v>
      </c>
      <c r="H1292" s="1" t="s">
        <v>4125</v>
      </c>
      <c r="I1292" s="1">
        <v>359860.1997312</v>
      </c>
      <c r="J1292" s="1" t="s">
        <v>4126</v>
      </c>
    </row>
    <row r="1293" spans="1:10" x14ac:dyDescent="0.25">
      <c r="A1293" s="1" t="s">
        <v>4127</v>
      </c>
      <c r="B1293" s="2">
        <v>157033921</v>
      </c>
      <c r="C1293" s="2" t="s">
        <v>250</v>
      </c>
      <c r="D1293" s="4">
        <v>18042.75</v>
      </c>
      <c r="E1293" s="1" t="s">
        <v>1094</v>
      </c>
      <c r="F1293" s="1" t="s">
        <v>774</v>
      </c>
      <c r="G1293" s="1" t="s">
        <v>4066</v>
      </c>
      <c r="H1293" s="1" t="s">
        <v>4128</v>
      </c>
      <c r="I1293" s="1">
        <v>114310.25995199999</v>
      </c>
      <c r="J1293" s="1" t="s">
        <v>4129</v>
      </c>
    </row>
    <row r="1294" spans="1:10" x14ac:dyDescent="0.25">
      <c r="A1294" s="1" t="s">
        <v>4130</v>
      </c>
      <c r="B1294" s="2">
        <v>368729411</v>
      </c>
      <c r="C1294" s="2" t="s">
        <v>129</v>
      </c>
      <c r="D1294" s="4">
        <v>15120.75</v>
      </c>
      <c r="E1294" s="1" t="s">
        <v>1094</v>
      </c>
      <c r="F1294" s="1" t="s">
        <v>940</v>
      </c>
      <c r="G1294" s="1" t="s">
        <v>4062</v>
      </c>
      <c r="H1294" s="1" t="s">
        <v>4131</v>
      </c>
      <c r="I1294" s="1">
        <v>270976.65709823999</v>
      </c>
      <c r="J1294" s="1" t="s">
        <v>4132</v>
      </c>
    </row>
    <row r="1295" spans="1:10" x14ac:dyDescent="0.25">
      <c r="A1295" s="1" t="s">
        <v>4133</v>
      </c>
      <c r="B1295" s="2">
        <v>175122483</v>
      </c>
      <c r="C1295" s="2" t="s">
        <v>47</v>
      </c>
      <c r="D1295" s="4">
        <v>31191.75</v>
      </c>
      <c r="E1295" s="1" t="s">
        <v>1094</v>
      </c>
      <c r="F1295" s="1" t="s">
        <v>130</v>
      </c>
      <c r="G1295" s="1" t="s">
        <v>4074</v>
      </c>
      <c r="H1295" s="1" t="s">
        <v>4134</v>
      </c>
      <c r="I1295" s="1">
        <v>27809.10468</v>
      </c>
      <c r="J1295" s="1" t="s">
        <v>4135</v>
      </c>
    </row>
    <row r="1296" spans="1:10" x14ac:dyDescent="0.25">
      <c r="A1296" s="1" t="s">
        <v>4136</v>
      </c>
      <c r="B1296" s="2">
        <v>803664316</v>
      </c>
      <c r="C1296" s="2" t="s">
        <v>389</v>
      </c>
      <c r="D1296" s="4">
        <v>29365.5</v>
      </c>
      <c r="E1296" s="1" t="s">
        <v>1094</v>
      </c>
      <c r="F1296" s="1" t="s">
        <v>574</v>
      </c>
      <c r="G1296" s="1" t="s">
        <v>4088</v>
      </c>
      <c r="H1296" s="1" t="s">
        <v>4137</v>
      </c>
      <c r="I1296" s="1">
        <v>281832.01150080003</v>
      </c>
      <c r="J1296" s="1" t="s">
        <v>507</v>
      </c>
    </row>
    <row r="1297" spans="1:10" x14ac:dyDescent="0.25">
      <c r="A1297" s="1" t="s">
        <v>4138</v>
      </c>
      <c r="B1297" s="2">
        <v>97905680</v>
      </c>
      <c r="C1297" s="2" t="s">
        <v>194</v>
      </c>
      <c r="D1297" s="4">
        <v>30826.5</v>
      </c>
      <c r="E1297" s="1" t="s">
        <v>1094</v>
      </c>
      <c r="F1297" s="1" t="s">
        <v>1815</v>
      </c>
      <c r="G1297" s="1" t="s">
        <v>4095</v>
      </c>
      <c r="H1297" s="1" t="s">
        <v>4139</v>
      </c>
      <c r="I1297" s="1">
        <v>132520.82975999999</v>
      </c>
      <c r="J1297" s="1" t="s">
        <v>4140</v>
      </c>
    </row>
    <row r="1298" spans="1:10" x14ac:dyDescent="0.25">
      <c r="A1298" s="1" t="s">
        <v>4141</v>
      </c>
      <c r="B1298" s="2">
        <v>446276731</v>
      </c>
      <c r="C1298" s="2" t="s">
        <v>255</v>
      </c>
      <c r="D1298" s="4">
        <v>25347.75</v>
      </c>
      <c r="E1298" s="1" t="s">
        <v>1094</v>
      </c>
      <c r="F1298" s="1" t="s">
        <v>190</v>
      </c>
      <c r="G1298" s="1" t="s">
        <v>4074</v>
      </c>
      <c r="H1298" s="1" t="s">
        <v>4142</v>
      </c>
      <c r="I1298" s="1">
        <v>107419.5453789</v>
      </c>
      <c r="J1298" s="1" t="s">
        <v>4143</v>
      </c>
    </row>
    <row r="1299" spans="1:10" x14ac:dyDescent="0.25">
      <c r="A1299" s="1" t="s">
        <v>4144</v>
      </c>
      <c r="B1299" s="2">
        <v>318114026</v>
      </c>
      <c r="C1299" s="2" t="s">
        <v>114</v>
      </c>
      <c r="D1299" s="4">
        <v>20599.5</v>
      </c>
      <c r="E1299" s="1" t="s">
        <v>1094</v>
      </c>
      <c r="F1299" s="1" t="s">
        <v>1308</v>
      </c>
      <c r="G1299" s="1" t="s">
        <v>4088</v>
      </c>
      <c r="H1299" s="1" t="s">
        <v>4145</v>
      </c>
      <c r="I1299" s="1">
        <v>202689.80137728</v>
      </c>
      <c r="J1299" s="1" t="s">
        <v>4146</v>
      </c>
    </row>
    <row r="1300" spans="1:10" x14ac:dyDescent="0.25">
      <c r="A1300" s="1" t="s">
        <v>4147</v>
      </c>
      <c r="B1300" s="2">
        <v>480416516</v>
      </c>
      <c r="C1300" s="2" t="s">
        <v>281</v>
      </c>
      <c r="D1300" s="4">
        <v>21695.25</v>
      </c>
      <c r="E1300" s="1" t="s">
        <v>1094</v>
      </c>
      <c r="F1300" s="1" t="s">
        <v>102</v>
      </c>
      <c r="G1300" s="1" t="s">
        <v>4148</v>
      </c>
      <c r="H1300" s="1" t="s">
        <v>4149</v>
      </c>
      <c r="I1300" s="1">
        <v>9802.5950811599996</v>
      </c>
      <c r="J1300" s="1" t="s">
        <v>4150</v>
      </c>
    </row>
    <row r="1301" spans="1:10" x14ac:dyDescent="0.25">
      <c r="A1301" s="1" t="s">
        <v>4151</v>
      </c>
      <c r="B1301" s="2">
        <v>776653935</v>
      </c>
      <c r="C1301" s="2" t="s">
        <v>568</v>
      </c>
      <c r="D1301" s="4">
        <v>25713</v>
      </c>
      <c r="E1301" s="1" t="s">
        <v>1094</v>
      </c>
      <c r="F1301" s="1" t="s">
        <v>130</v>
      </c>
      <c r="G1301" s="1" t="s">
        <v>4105</v>
      </c>
      <c r="H1301" s="1" t="s">
        <v>4152</v>
      </c>
      <c r="I1301" s="1">
        <v>309004.6954572</v>
      </c>
      <c r="J1301" s="1" t="s">
        <v>4153</v>
      </c>
    </row>
    <row r="1302" spans="1:10" x14ac:dyDescent="0.25">
      <c r="A1302" s="1" t="s">
        <v>4154</v>
      </c>
      <c r="B1302" s="2">
        <v>768605932</v>
      </c>
      <c r="C1302" s="2" t="s">
        <v>134</v>
      </c>
      <c r="D1302" s="4">
        <v>37401</v>
      </c>
      <c r="E1302" s="1" t="s">
        <v>1094</v>
      </c>
      <c r="F1302" s="1" t="s">
        <v>305</v>
      </c>
      <c r="G1302" s="1" t="s">
        <v>4119</v>
      </c>
      <c r="H1302" s="1" t="s">
        <v>4155</v>
      </c>
      <c r="I1302" s="1">
        <v>349158.27464999998</v>
      </c>
      <c r="J1302" s="1" t="s">
        <v>4156</v>
      </c>
    </row>
    <row r="1303" spans="1:10" x14ac:dyDescent="0.25">
      <c r="A1303" s="1" t="s">
        <v>4157</v>
      </c>
      <c r="B1303" s="2">
        <v>38705523</v>
      </c>
      <c r="C1303" s="2" t="s">
        <v>322</v>
      </c>
      <c r="D1303" s="4">
        <v>26443.5</v>
      </c>
      <c r="E1303" s="1" t="s">
        <v>1094</v>
      </c>
      <c r="F1303" s="1" t="s">
        <v>881</v>
      </c>
      <c r="G1303" s="1" t="s">
        <v>4070</v>
      </c>
      <c r="H1303" s="1" t="s">
        <v>4158</v>
      </c>
      <c r="I1303" s="1">
        <v>76154.406174000003</v>
      </c>
      <c r="J1303" s="1" t="s">
        <v>4159</v>
      </c>
    </row>
    <row r="1304" spans="1:10" x14ac:dyDescent="0.25">
      <c r="A1304" s="1" t="s">
        <v>4160</v>
      </c>
      <c r="B1304" s="2">
        <v>104083137</v>
      </c>
      <c r="C1304" s="2" t="s">
        <v>335</v>
      </c>
      <c r="D1304" s="4">
        <v>19869</v>
      </c>
      <c r="E1304" s="1" t="s">
        <v>1094</v>
      </c>
      <c r="F1304" s="1" t="s">
        <v>1626</v>
      </c>
      <c r="G1304" s="1" t="s">
        <v>4105</v>
      </c>
      <c r="H1304" s="1" t="s">
        <v>4161</v>
      </c>
      <c r="I1304" s="1">
        <v>349116.67774080002</v>
      </c>
      <c r="J1304" s="1" t="s">
        <v>4162</v>
      </c>
    </row>
    <row r="1305" spans="1:10" x14ac:dyDescent="0.25">
      <c r="A1305" s="1" t="s">
        <v>4163</v>
      </c>
      <c r="B1305" s="2">
        <v>680718153</v>
      </c>
      <c r="C1305" s="2" t="s">
        <v>18</v>
      </c>
      <c r="D1305" s="4">
        <v>33018</v>
      </c>
      <c r="E1305" s="1" t="s">
        <v>1094</v>
      </c>
      <c r="F1305" s="1" t="s">
        <v>1695</v>
      </c>
      <c r="G1305" s="1" t="s">
        <v>4095</v>
      </c>
      <c r="H1305" s="1" t="s">
        <v>4164</v>
      </c>
      <c r="I1305" s="1">
        <v>80112.715987500007</v>
      </c>
      <c r="J1305" s="1" t="s">
        <v>4165</v>
      </c>
    </row>
    <row r="1306" spans="1:10" x14ac:dyDescent="0.25">
      <c r="A1306" s="1" t="s">
        <v>4166</v>
      </c>
      <c r="B1306" s="2">
        <v>500287879</v>
      </c>
      <c r="C1306" s="2" t="s">
        <v>226</v>
      </c>
      <c r="D1306" s="4">
        <v>31557</v>
      </c>
      <c r="E1306" s="1" t="s">
        <v>1094</v>
      </c>
      <c r="F1306" s="1" t="s">
        <v>1000</v>
      </c>
      <c r="G1306" s="1" t="s">
        <v>4095</v>
      </c>
      <c r="H1306" s="1" t="s">
        <v>4167</v>
      </c>
      <c r="I1306" s="1">
        <v>152893.836144</v>
      </c>
      <c r="J1306" s="1" t="s">
        <v>1085</v>
      </c>
    </row>
    <row r="1307" spans="1:10" x14ac:dyDescent="0.25">
      <c r="A1307" s="1" t="s">
        <v>4168</v>
      </c>
      <c r="B1307" s="2">
        <v>738497808</v>
      </c>
      <c r="C1307" s="2" t="s">
        <v>212</v>
      </c>
      <c r="D1307" s="4">
        <v>24252</v>
      </c>
      <c r="E1307" s="1" t="s">
        <v>1094</v>
      </c>
      <c r="F1307" s="1" t="s">
        <v>2501</v>
      </c>
      <c r="G1307" s="1" t="s">
        <v>4066</v>
      </c>
      <c r="H1307" s="1" t="s">
        <v>4169</v>
      </c>
      <c r="I1307" s="1">
        <v>62995.533004800003</v>
      </c>
      <c r="J1307" s="1" t="s">
        <v>4170</v>
      </c>
    </row>
    <row r="1308" spans="1:10" x14ac:dyDescent="0.25">
      <c r="A1308" s="1" t="s">
        <v>4171</v>
      </c>
      <c r="B1308" s="2">
        <v>785800204</v>
      </c>
      <c r="C1308" s="2" t="s">
        <v>57</v>
      </c>
      <c r="D1308" s="4">
        <v>34113.75</v>
      </c>
      <c r="E1308" s="1" t="s">
        <v>1094</v>
      </c>
      <c r="F1308" s="1" t="s">
        <v>2311</v>
      </c>
      <c r="G1308" s="1" t="s">
        <v>4066</v>
      </c>
      <c r="H1308" s="1" t="s">
        <v>4172</v>
      </c>
      <c r="I1308" s="1">
        <v>105907.20714</v>
      </c>
      <c r="J1308" s="1" t="s">
        <v>4173</v>
      </c>
    </row>
    <row r="1309" spans="1:10" x14ac:dyDescent="0.25">
      <c r="A1309" s="1" t="s">
        <v>4174</v>
      </c>
      <c r="B1309" s="2">
        <v>491748531</v>
      </c>
      <c r="C1309" s="2" t="s">
        <v>226</v>
      </c>
      <c r="D1309" s="4">
        <v>31557</v>
      </c>
      <c r="E1309" s="1" t="s">
        <v>1094</v>
      </c>
      <c r="F1309" s="1" t="s">
        <v>509</v>
      </c>
      <c r="G1309" s="1" t="s">
        <v>4084</v>
      </c>
      <c r="H1309" s="1" t="s">
        <v>4175</v>
      </c>
      <c r="I1309" s="1">
        <v>169230.99432960001</v>
      </c>
      <c r="J1309" s="1" t="s">
        <v>4176</v>
      </c>
    </row>
    <row r="1310" spans="1:10" x14ac:dyDescent="0.25">
      <c r="A1310" s="1" t="s">
        <v>4177</v>
      </c>
      <c r="B1310" s="2">
        <v>591612522</v>
      </c>
      <c r="C1310" s="2" t="s">
        <v>114</v>
      </c>
      <c r="D1310" s="4">
        <v>20599.5</v>
      </c>
      <c r="E1310" s="1" t="s">
        <v>1094</v>
      </c>
      <c r="F1310" s="1" t="s">
        <v>204</v>
      </c>
      <c r="G1310" s="1" t="s">
        <v>4084</v>
      </c>
      <c r="H1310" s="1"/>
      <c r="I1310" s="1"/>
      <c r="J1310" s="1" t="s">
        <v>4178</v>
      </c>
    </row>
    <row r="1311" spans="1:10" x14ac:dyDescent="0.25">
      <c r="A1311" s="1" t="s">
        <v>4179</v>
      </c>
      <c r="B1311" s="2">
        <v>273057611</v>
      </c>
      <c r="C1311" s="2" t="s">
        <v>862</v>
      </c>
      <c r="D1311" s="4">
        <v>24617.25</v>
      </c>
      <c r="E1311" s="1" t="s">
        <v>1094</v>
      </c>
      <c r="F1311" s="1" t="s">
        <v>1626</v>
      </c>
      <c r="G1311" s="1" t="s">
        <v>4074</v>
      </c>
      <c r="H1311" s="1" t="s">
        <v>4180</v>
      </c>
      <c r="I1311" s="1">
        <v>214795.52582400001</v>
      </c>
      <c r="J1311" s="1" t="s">
        <v>4181</v>
      </c>
    </row>
    <row r="1312" spans="1:10" x14ac:dyDescent="0.25">
      <c r="A1312" s="1" t="s">
        <v>4182</v>
      </c>
      <c r="B1312" s="2">
        <v>901360013</v>
      </c>
      <c r="C1312" s="2" t="s">
        <v>606</v>
      </c>
      <c r="D1312" s="4">
        <v>23886.75</v>
      </c>
      <c r="E1312" s="1" t="s">
        <v>1094</v>
      </c>
      <c r="F1312" s="1" t="s">
        <v>310</v>
      </c>
      <c r="G1312" s="1" t="s">
        <v>4062</v>
      </c>
      <c r="H1312" s="1" t="s">
        <v>4183</v>
      </c>
      <c r="I1312" s="1">
        <v>231573.14482752001</v>
      </c>
      <c r="J1312" s="1" t="s">
        <v>2300</v>
      </c>
    </row>
    <row r="1313" spans="1:10" x14ac:dyDescent="0.25">
      <c r="A1313" s="1" t="s">
        <v>4184</v>
      </c>
      <c r="B1313" s="2">
        <v>453563649</v>
      </c>
      <c r="C1313" s="2" t="s">
        <v>221</v>
      </c>
      <c r="D1313" s="4">
        <v>33748.5</v>
      </c>
      <c r="E1313" s="1" t="s">
        <v>1094</v>
      </c>
      <c r="F1313" s="1" t="s">
        <v>78</v>
      </c>
      <c r="G1313" s="1" t="s">
        <v>4095</v>
      </c>
      <c r="H1313" s="1" t="s">
        <v>4185</v>
      </c>
      <c r="I1313" s="1">
        <v>23402.101824000001</v>
      </c>
      <c r="J1313" s="1" t="s">
        <v>4186</v>
      </c>
    </row>
    <row r="1314" spans="1:10" x14ac:dyDescent="0.25">
      <c r="A1314" s="1" t="s">
        <v>4187</v>
      </c>
      <c r="B1314" s="2">
        <v>355478532</v>
      </c>
      <c r="C1314" s="2" t="s">
        <v>556</v>
      </c>
      <c r="D1314" s="4">
        <v>27174</v>
      </c>
      <c r="E1314" s="1" t="s">
        <v>1094</v>
      </c>
      <c r="F1314" s="1" t="s">
        <v>78</v>
      </c>
      <c r="G1314" s="1" t="s">
        <v>4088</v>
      </c>
      <c r="H1314" s="1" t="s">
        <v>4188</v>
      </c>
      <c r="I1314" s="1">
        <v>6943.0138880000004</v>
      </c>
      <c r="J1314" s="1" t="s">
        <v>4189</v>
      </c>
    </row>
    <row r="1315" spans="1:10" x14ac:dyDescent="0.25">
      <c r="A1315" s="1" t="s">
        <v>4190</v>
      </c>
      <c r="B1315" s="2">
        <v>940594492</v>
      </c>
      <c r="C1315" s="2" t="s">
        <v>245</v>
      </c>
      <c r="D1315" s="4">
        <v>19503.75</v>
      </c>
      <c r="E1315" s="1" t="s">
        <v>1094</v>
      </c>
      <c r="F1315" s="1" t="s">
        <v>1197</v>
      </c>
      <c r="G1315" s="1" t="s">
        <v>4112</v>
      </c>
      <c r="H1315" s="1" t="s">
        <v>4191</v>
      </c>
      <c r="I1315" s="1">
        <v>13107.032777070001</v>
      </c>
      <c r="J1315" s="1" t="s">
        <v>4192</v>
      </c>
    </row>
    <row r="1316" spans="1:10" x14ac:dyDescent="0.25">
      <c r="A1316" s="1" t="s">
        <v>4193</v>
      </c>
      <c r="B1316" s="2">
        <v>7214335</v>
      </c>
      <c r="C1316" s="2" t="s">
        <v>23</v>
      </c>
      <c r="D1316" s="4">
        <v>15486</v>
      </c>
      <c r="E1316" s="1" t="s">
        <v>1094</v>
      </c>
      <c r="F1316" s="1" t="s">
        <v>557</v>
      </c>
      <c r="G1316" s="1" t="s">
        <v>4088</v>
      </c>
      <c r="H1316" s="1" t="s">
        <v>4194</v>
      </c>
      <c r="I1316" s="1">
        <v>140555.64663756001</v>
      </c>
      <c r="J1316" s="1" t="s">
        <v>4195</v>
      </c>
    </row>
    <row r="1317" spans="1:10" x14ac:dyDescent="0.25">
      <c r="A1317" s="1" t="s">
        <v>4196</v>
      </c>
      <c r="B1317" s="2">
        <v>208888660</v>
      </c>
      <c r="C1317" s="2" t="s">
        <v>52</v>
      </c>
      <c r="D1317" s="4">
        <v>20234.25</v>
      </c>
      <c r="E1317" s="1" t="s">
        <v>1094</v>
      </c>
      <c r="F1317" s="1" t="s">
        <v>610</v>
      </c>
      <c r="G1317" s="1" t="s">
        <v>4105</v>
      </c>
      <c r="H1317" s="1" t="s">
        <v>4197</v>
      </c>
      <c r="I1317" s="1">
        <v>313159.77692999999</v>
      </c>
      <c r="J1317" s="1" t="s">
        <v>4198</v>
      </c>
    </row>
    <row r="1318" spans="1:10" x14ac:dyDescent="0.25">
      <c r="A1318" s="1" t="s">
        <v>4199</v>
      </c>
      <c r="B1318" s="2">
        <v>217780212</v>
      </c>
      <c r="C1318" s="2" t="s">
        <v>389</v>
      </c>
      <c r="D1318" s="4">
        <v>29365.5</v>
      </c>
      <c r="E1318" s="1" t="s">
        <v>1094</v>
      </c>
      <c r="F1318" s="1" t="s">
        <v>1016</v>
      </c>
      <c r="G1318" s="1" t="s">
        <v>4099</v>
      </c>
      <c r="H1318" s="1" t="s">
        <v>4200</v>
      </c>
      <c r="I1318" s="1">
        <v>85481.319000000003</v>
      </c>
      <c r="J1318" s="1" t="s">
        <v>4201</v>
      </c>
    </row>
    <row r="1319" spans="1:10" x14ac:dyDescent="0.25">
      <c r="A1319" s="1" t="s">
        <v>4202</v>
      </c>
      <c r="B1319" s="2">
        <v>673180431</v>
      </c>
      <c r="C1319" s="2" t="s">
        <v>194</v>
      </c>
      <c r="D1319" s="4">
        <v>30826.5</v>
      </c>
      <c r="E1319" s="1" t="s">
        <v>1094</v>
      </c>
      <c r="F1319" s="1" t="s">
        <v>147</v>
      </c>
      <c r="G1319" s="1" t="s">
        <v>4074</v>
      </c>
      <c r="H1319" s="1" t="s">
        <v>4203</v>
      </c>
      <c r="I1319" s="1">
        <v>575586.88283250004</v>
      </c>
      <c r="J1319" s="1" t="s">
        <v>4204</v>
      </c>
    </row>
    <row r="1320" spans="1:10" x14ac:dyDescent="0.25">
      <c r="A1320" s="1" t="s">
        <v>4205</v>
      </c>
      <c r="B1320" s="2">
        <v>815014753</v>
      </c>
      <c r="C1320" s="2" t="s">
        <v>47</v>
      </c>
      <c r="D1320" s="4">
        <v>31191.75</v>
      </c>
      <c r="E1320" s="1" t="s">
        <v>1094</v>
      </c>
      <c r="F1320" s="1" t="s">
        <v>602</v>
      </c>
      <c r="G1320" s="1" t="s">
        <v>4054</v>
      </c>
      <c r="H1320" s="1" t="s">
        <v>4206</v>
      </c>
      <c r="I1320" s="1">
        <v>102625.9101504</v>
      </c>
      <c r="J1320" s="1" t="s">
        <v>4207</v>
      </c>
    </row>
    <row r="1321" spans="1:10" x14ac:dyDescent="0.25">
      <c r="A1321" s="1" t="s">
        <v>4208</v>
      </c>
      <c r="B1321" s="2">
        <v>593922000</v>
      </c>
      <c r="C1321" s="2" t="s">
        <v>28</v>
      </c>
      <c r="D1321" s="4">
        <v>32652.75</v>
      </c>
      <c r="E1321" s="1" t="s">
        <v>1094</v>
      </c>
      <c r="F1321" s="1" t="s">
        <v>1702</v>
      </c>
      <c r="G1321" s="1" t="s">
        <v>4084</v>
      </c>
      <c r="H1321" s="1" t="s">
        <v>4209</v>
      </c>
      <c r="I1321" s="1">
        <v>381286.85649768001</v>
      </c>
      <c r="J1321" s="1" t="s">
        <v>4210</v>
      </c>
    </row>
    <row r="1322" spans="1:10" x14ac:dyDescent="0.25">
      <c r="A1322" s="1" t="s">
        <v>4211</v>
      </c>
      <c r="B1322" s="2">
        <v>906510135</v>
      </c>
      <c r="C1322" s="2" t="s">
        <v>606</v>
      </c>
      <c r="D1322" s="4">
        <v>23886.75</v>
      </c>
      <c r="E1322" s="1" t="s">
        <v>1094</v>
      </c>
      <c r="F1322" s="1" t="s">
        <v>807</v>
      </c>
      <c r="G1322" s="1" t="s">
        <v>4074</v>
      </c>
      <c r="H1322" s="1" t="s">
        <v>4212</v>
      </c>
      <c r="I1322" s="1">
        <v>626896.66277927998</v>
      </c>
      <c r="J1322" s="1" t="s">
        <v>4213</v>
      </c>
    </row>
    <row r="1323" spans="1:10" x14ac:dyDescent="0.25">
      <c r="A1323" s="1" t="s">
        <v>4214</v>
      </c>
      <c r="B1323" s="2">
        <v>967501251</v>
      </c>
      <c r="C1323" s="2" t="s">
        <v>162</v>
      </c>
      <c r="D1323" s="4">
        <v>15851.25</v>
      </c>
      <c r="E1323" s="1" t="s">
        <v>1094</v>
      </c>
      <c r="F1323" s="1" t="s">
        <v>852</v>
      </c>
      <c r="G1323" s="1" t="s">
        <v>4148</v>
      </c>
      <c r="H1323" s="1" t="s">
        <v>4215</v>
      </c>
      <c r="I1323" s="1">
        <v>124256.61644256</v>
      </c>
      <c r="J1323" s="1" t="s">
        <v>4216</v>
      </c>
    </row>
    <row r="1324" spans="1:10" x14ac:dyDescent="0.25">
      <c r="A1324" s="1" t="s">
        <v>1118</v>
      </c>
      <c r="B1324" s="2">
        <v>643127573</v>
      </c>
      <c r="C1324" s="2" t="s">
        <v>452</v>
      </c>
      <c r="D1324" s="4">
        <v>26078.25</v>
      </c>
      <c r="E1324" s="1" t="s">
        <v>1094</v>
      </c>
      <c r="F1324" s="1" t="s">
        <v>1083</v>
      </c>
      <c r="G1324" s="1" t="s">
        <v>4084</v>
      </c>
      <c r="H1324" s="1" t="s">
        <v>4217</v>
      </c>
      <c r="I1324" s="1">
        <v>108275.784804</v>
      </c>
      <c r="J1324" s="1" t="s">
        <v>4218</v>
      </c>
    </row>
    <row r="1325" spans="1:10" x14ac:dyDescent="0.25">
      <c r="A1325" s="1" t="s">
        <v>4219</v>
      </c>
      <c r="B1325" s="2">
        <v>933105282</v>
      </c>
      <c r="C1325" s="2" t="s">
        <v>403</v>
      </c>
      <c r="D1325" s="4">
        <v>31922.25</v>
      </c>
      <c r="E1325" s="1" t="s">
        <v>1094</v>
      </c>
      <c r="F1325" s="1" t="s">
        <v>1047</v>
      </c>
      <c r="G1325" s="1" t="s">
        <v>4220</v>
      </c>
      <c r="H1325" s="1" t="s">
        <v>4221</v>
      </c>
      <c r="I1325" s="1">
        <v>57965.812725600001</v>
      </c>
      <c r="J1325" s="1" t="s">
        <v>4222</v>
      </c>
    </row>
    <row r="1326" spans="1:10" x14ac:dyDescent="0.25">
      <c r="A1326" s="1" t="s">
        <v>4223</v>
      </c>
      <c r="B1326" s="2">
        <v>133422649</v>
      </c>
      <c r="C1326" s="2" t="s">
        <v>869</v>
      </c>
      <c r="D1326" s="4">
        <v>17312.25</v>
      </c>
      <c r="E1326" s="1" t="s">
        <v>1094</v>
      </c>
      <c r="F1326" s="1" t="s">
        <v>818</v>
      </c>
      <c r="G1326" s="1" t="s">
        <v>4066</v>
      </c>
      <c r="H1326" s="1" t="s">
        <v>4224</v>
      </c>
      <c r="I1326" s="1">
        <v>737187.03918720002</v>
      </c>
      <c r="J1326" s="1" t="s">
        <v>4225</v>
      </c>
    </row>
    <row r="1327" spans="1:10" x14ac:dyDescent="0.25">
      <c r="A1327" s="1" t="s">
        <v>4226</v>
      </c>
      <c r="B1327" s="2">
        <v>74500001</v>
      </c>
      <c r="C1327" s="2" t="s">
        <v>573</v>
      </c>
      <c r="D1327" s="4">
        <v>26808.75</v>
      </c>
      <c r="E1327" s="1" t="s">
        <v>1094</v>
      </c>
      <c r="F1327" s="1" t="s">
        <v>29</v>
      </c>
      <c r="G1327" s="1" t="s">
        <v>4066</v>
      </c>
      <c r="H1327" s="1" t="s">
        <v>4227</v>
      </c>
      <c r="I1327" s="1">
        <v>334543.48484699999</v>
      </c>
      <c r="J1327" s="1" t="s">
        <v>4228</v>
      </c>
    </row>
    <row r="1328" spans="1:10" x14ac:dyDescent="0.25">
      <c r="A1328" s="1" t="s">
        <v>4229</v>
      </c>
      <c r="B1328" s="2">
        <v>807991662</v>
      </c>
      <c r="C1328" s="2" t="s">
        <v>47</v>
      </c>
      <c r="D1328" s="4">
        <v>31191.75</v>
      </c>
      <c r="E1328" s="1" t="s">
        <v>1094</v>
      </c>
      <c r="F1328" s="1" t="s">
        <v>909</v>
      </c>
      <c r="G1328" s="1" t="s">
        <v>4095</v>
      </c>
      <c r="H1328" s="1" t="s">
        <v>4230</v>
      </c>
      <c r="I1328" s="1">
        <v>392687.43358319998</v>
      </c>
      <c r="J1328" s="1" t="s">
        <v>4231</v>
      </c>
    </row>
    <row r="1329" spans="1:10" x14ac:dyDescent="0.25">
      <c r="A1329" s="1" t="s">
        <v>4232</v>
      </c>
      <c r="B1329" s="2">
        <v>934154352</v>
      </c>
      <c r="C1329" s="2" t="s">
        <v>212</v>
      </c>
      <c r="D1329" s="4">
        <v>24252</v>
      </c>
      <c r="E1329" s="1" t="s">
        <v>1094</v>
      </c>
      <c r="F1329" s="1" t="s">
        <v>1746</v>
      </c>
      <c r="G1329" s="1" t="s">
        <v>4074</v>
      </c>
      <c r="H1329" s="1" t="s">
        <v>4233</v>
      </c>
      <c r="I1329" s="1">
        <v>296896.91136000003</v>
      </c>
      <c r="J1329" s="1" t="s">
        <v>4234</v>
      </c>
    </row>
    <row r="1330" spans="1:10" x14ac:dyDescent="0.25">
      <c r="A1330" s="1" t="s">
        <v>4235</v>
      </c>
      <c r="B1330" s="2">
        <v>126508895</v>
      </c>
      <c r="C1330" s="2" t="s">
        <v>221</v>
      </c>
      <c r="D1330" s="4">
        <v>33748.5</v>
      </c>
      <c r="E1330" s="1" t="s">
        <v>1094</v>
      </c>
      <c r="F1330" s="1" t="s">
        <v>2311</v>
      </c>
      <c r="G1330" s="1" t="s">
        <v>4058</v>
      </c>
      <c r="H1330" s="1" t="s">
        <v>4236</v>
      </c>
      <c r="I1330" s="1">
        <v>479606.75360400003</v>
      </c>
      <c r="J1330" s="1" t="s">
        <v>4237</v>
      </c>
    </row>
    <row r="1331" spans="1:10" x14ac:dyDescent="0.25">
      <c r="A1331" s="1" t="s">
        <v>4238</v>
      </c>
      <c r="B1331" s="2">
        <v>668485689</v>
      </c>
      <c r="C1331" s="2" t="s">
        <v>273</v>
      </c>
      <c r="D1331" s="4">
        <v>20964.75</v>
      </c>
      <c r="E1331" s="1" t="s">
        <v>1094</v>
      </c>
      <c r="F1331" s="1" t="s">
        <v>825</v>
      </c>
      <c r="G1331" s="1" t="s">
        <v>4088</v>
      </c>
      <c r="H1331" s="1" t="s">
        <v>4239</v>
      </c>
      <c r="I1331" s="1">
        <v>130994.87997024</v>
      </c>
      <c r="J1331" s="1" t="s">
        <v>4240</v>
      </c>
    </row>
    <row r="1332" spans="1:10" x14ac:dyDescent="0.25">
      <c r="A1332" s="1" t="s">
        <v>4241</v>
      </c>
      <c r="B1332" s="2">
        <v>990678166</v>
      </c>
      <c r="C1332" s="2" t="s">
        <v>268</v>
      </c>
      <c r="D1332" s="4">
        <v>17677.5</v>
      </c>
      <c r="E1332" s="1" t="s">
        <v>1094</v>
      </c>
      <c r="F1332" s="1" t="s">
        <v>260</v>
      </c>
      <c r="G1332" s="1" t="s">
        <v>4148</v>
      </c>
      <c r="H1332" s="1" t="s">
        <v>4242</v>
      </c>
      <c r="I1332" s="1">
        <v>197378.53793503999</v>
      </c>
      <c r="J1332" s="1" t="s">
        <v>4243</v>
      </c>
    </row>
    <row r="1333" spans="1:10" x14ac:dyDescent="0.25">
      <c r="A1333" s="1" t="s">
        <v>4244</v>
      </c>
      <c r="B1333" s="2">
        <v>311714534</v>
      </c>
      <c r="C1333" s="2" t="s">
        <v>862</v>
      </c>
      <c r="D1333" s="4">
        <v>24617.25</v>
      </c>
      <c r="E1333" s="1" t="s">
        <v>1094</v>
      </c>
      <c r="F1333" s="1" t="s">
        <v>1721</v>
      </c>
      <c r="G1333" s="1" t="s">
        <v>4062</v>
      </c>
      <c r="H1333" s="1" t="s">
        <v>4245</v>
      </c>
      <c r="I1333" s="1">
        <v>95454.907758000001</v>
      </c>
      <c r="J1333" s="1" t="s">
        <v>4246</v>
      </c>
    </row>
    <row r="1334" spans="1:10" x14ac:dyDescent="0.25">
      <c r="A1334" s="1" t="s">
        <v>4247</v>
      </c>
      <c r="B1334" s="2">
        <v>729963984</v>
      </c>
      <c r="C1334" s="2" t="s">
        <v>568</v>
      </c>
      <c r="D1334" s="4">
        <v>25713</v>
      </c>
      <c r="E1334" s="1" t="s">
        <v>1094</v>
      </c>
      <c r="F1334" s="1" t="s">
        <v>881</v>
      </c>
      <c r="G1334" s="1" t="s">
        <v>4062</v>
      </c>
      <c r="H1334" s="1" t="s">
        <v>4248</v>
      </c>
      <c r="I1334" s="1">
        <v>475060.61060640001</v>
      </c>
      <c r="J1334" s="1" t="s">
        <v>4249</v>
      </c>
    </row>
    <row r="1335" spans="1:10" x14ac:dyDescent="0.25">
      <c r="A1335" s="1" t="s">
        <v>4250</v>
      </c>
      <c r="B1335" s="2">
        <v>982528588</v>
      </c>
      <c r="C1335" s="2" t="s">
        <v>82</v>
      </c>
      <c r="D1335" s="4">
        <v>16947</v>
      </c>
      <c r="E1335" s="1" t="s">
        <v>1094</v>
      </c>
      <c r="F1335" s="1" t="s">
        <v>523</v>
      </c>
      <c r="G1335" s="1" t="s">
        <v>4084</v>
      </c>
      <c r="H1335" s="1" t="s">
        <v>4251</v>
      </c>
      <c r="I1335" s="1">
        <v>130580.78758367999</v>
      </c>
      <c r="J1335" s="1" t="s">
        <v>4252</v>
      </c>
    </row>
    <row r="1336" spans="1:10" x14ac:dyDescent="0.25">
      <c r="A1336" s="1" t="s">
        <v>4253</v>
      </c>
      <c r="B1336" s="2">
        <v>461866831</v>
      </c>
      <c r="C1336" s="2" t="s">
        <v>38</v>
      </c>
      <c r="D1336" s="4">
        <v>21330</v>
      </c>
      <c r="E1336" s="1" t="s">
        <v>1094</v>
      </c>
      <c r="F1336" s="1" t="s">
        <v>282</v>
      </c>
      <c r="G1336" s="1" t="s">
        <v>4119</v>
      </c>
      <c r="H1336" s="1" t="s">
        <v>4254</v>
      </c>
      <c r="I1336" s="1">
        <v>446849.76256043999</v>
      </c>
      <c r="J1336" s="1" t="s">
        <v>4255</v>
      </c>
    </row>
    <row r="1337" spans="1:10" x14ac:dyDescent="0.25">
      <c r="A1337" s="1" t="s">
        <v>4256</v>
      </c>
      <c r="B1337" s="2">
        <v>581124558</v>
      </c>
      <c r="C1337" s="2" t="s">
        <v>479</v>
      </c>
      <c r="D1337" s="4">
        <v>33383.25</v>
      </c>
      <c r="E1337" s="1" t="s">
        <v>1094</v>
      </c>
      <c r="F1337" s="1" t="s">
        <v>190</v>
      </c>
      <c r="G1337" s="1" t="s">
        <v>4070</v>
      </c>
      <c r="H1337" s="1" t="s">
        <v>4257</v>
      </c>
      <c r="I1337" s="1">
        <v>148523.58144000001</v>
      </c>
      <c r="J1337" s="1" t="s">
        <v>4258</v>
      </c>
    </row>
    <row r="1338" spans="1:10" x14ac:dyDescent="0.25">
      <c r="A1338" s="1" t="s">
        <v>4259</v>
      </c>
      <c r="B1338" s="2">
        <v>310347368</v>
      </c>
      <c r="C1338" s="2" t="s">
        <v>82</v>
      </c>
      <c r="D1338" s="4">
        <v>16947</v>
      </c>
      <c r="E1338" s="1" t="s">
        <v>1094</v>
      </c>
      <c r="F1338" s="1" t="s">
        <v>139</v>
      </c>
      <c r="G1338" s="1" t="s">
        <v>4119</v>
      </c>
      <c r="H1338" s="1" t="s">
        <v>4260</v>
      </c>
      <c r="I1338" s="1">
        <v>18052.414379999998</v>
      </c>
      <c r="J1338" s="1" t="s">
        <v>4261</v>
      </c>
    </row>
    <row r="1339" spans="1:10" x14ac:dyDescent="0.25">
      <c r="A1339" s="1" t="s">
        <v>4262</v>
      </c>
      <c r="B1339" s="2">
        <v>929562631</v>
      </c>
      <c r="C1339" s="2" t="s">
        <v>77</v>
      </c>
      <c r="D1339" s="4">
        <v>23521.5</v>
      </c>
      <c r="E1339" s="1" t="s">
        <v>1094</v>
      </c>
      <c r="F1339" s="1" t="s">
        <v>1197</v>
      </c>
      <c r="G1339" s="1" t="s">
        <v>4105</v>
      </c>
      <c r="H1339" s="1" t="s">
        <v>4263</v>
      </c>
      <c r="I1339" s="1">
        <v>536222.65458384005</v>
      </c>
      <c r="J1339" s="1" t="s">
        <v>4264</v>
      </c>
    </row>
    <row r="1340" spans="1:10" x14ac:dyDescent="0.25">
      <c r="A1340" s="1" t="s">
        <v>4265</v>
      </c>
      <c r="B1340" s="2">
        <v>177006734</v>
      </c>
      <c r="C1340" s="2" t="s">
        <v>245</v>
      </c>
      <c r="D1340" s="4">
        <v>19503.75</v>
      </c>
      <c r="E1340" s="1" t="s">
        <v>1094</v>
      </c>
      <c r="F1340" s="1" t="s">
        <v>1840</v>
      </c>
      <c r="G1340" s="1" t="s">
        <v>4095</v>
      </c>
      <c r="H1340" s="1" t="s">
        <v>4266</v>
      </c>
      <c r="I1340" s="1">
        <v>43162.35966504</v>
      </c>
      <c r="J1340" s="1" t="s">
        <v>4267</v>
      </c>
    </row>
    <row r="1341" spans="1:10" x14ac:dyDescent="0.25">
      <c r="A1341" s="1" t="s">
        <v>4268</v>
      </c>
      <c r="B1341" s="2">
        <v>329702636</v>
      </c>
      <c r="C1341" s="2" t="s">
        <v>101</v>
      </c>
      <c r="D1341" s="4">
        <v>19138.5</v>
      </c>
      <c r="E1341" s="1" t="s">
        <v>1094</v>
      </c>
      <c r="F1341" s="1" t="s">
        <v>1721</v>
      </c>
      <c r="G1341" s="1" t="s">
        <v>4084</v>
      </c>
      <c r="H1341" s="1" t="s">
        <v>4269</v>
      </c>
      <c r="I1341" s="1">
        <v>837675.34657664003</v>
      </c>
      <c r="J1341" s="1" t="s">
        <v>4270</v>
      </c>
    </row>
    <row r="1342" spans="1:10" x14ac:dyDescent="0.25">
      <c r="A1342" s="1" t="s">
        <v>4271</v>
      </c>
      <c r="B1342" s="2">
        <v>279173198</v>
      </c>
      <c r="C1342" s="2" t="s">
        <v>322</v>
      </c>
      <c r="D1342" s="4">
        <v>26443.5</v>
      </c>
      <c r="E1342" s="1" t="s">
        <v>1094</v>
      </c>
      <c r="F1342" s="1" t="s">
        <v>438</v>
      </c>
      <c r="G1342" s="1" t="s">
        <v>4105</v>
      </c>
      <c r="H1342" s="1" t="s">
        <v>4272</v>
      </c>
      <c r="I1342" s="1">
        <v>32837.579283599996</v>
      </c>
      <c r="J1342" s="1" t="s">
        <v>4273</v>
      </c>
    </row>
    <row r="1343" spans="1:10" x14ac:dyDescent="0.25">
      <c r="A1343" s="1" t="s">
        <v>4274</v>
      </c>
      <c r="B1343" s="2">
        <v>38852546</v>
      </c>
      <c r="C1343" s="2" t="s">
        <v>82</v>
      </c>
      <c r="D1343" s="4">
        <v>16947</v>
      </c>
      <c r="E1343" s="1" t="s">
        <v>1094</v>
      </c>
      <c r="F1343" s="1" t="s">
        <v>1277</v>
      </c>
      <c r="G1343" s="1" t="s">
        <v>4105</v>
      </c>
      <c r="H1343" s="1" t="s">
        <v>4275</v>
      </c>
      <c r="I1343" s="1">
        <v>71054.51227182</v>
      </c>
      <c r="J1343" s="1" t="s">
        <v>4276</v>
      </c>
    </row>
    <row r="1344" spans="1:10" x14ac:dyDescent="0.25">
      <c r="A1344" s="1" t="s">
        <v>4277</v>
      </c>
      <c r="B1344" s="2">
        <v>247215446</v>
      </c>
      <c r="C1344" s="2" t="s">
        <v>403</v>
      </c>
      <c r="D1344" s="4">
        <v>31922.25</v>
      </c>
      <c r="E1344" s="1" t="s">
        <v>1094</v>
      </c>
      <c r="F1344" s="1" t="s">
        <v>893</v>
      </c>
      <c r="G1344" s="1" t="s">
        <v>4084</v>
      </c>
      <c r="H1344" s="1" t="s">
        <v>4278</v>
      </c>
      <c r="I1344" s="1">
        <v>211602.70897427999</v>
      </c>
      <c r="J1344" s="1" t="s">
        <v>4279</v>
      </c>
    </row>
    <row r="1345" spans="1:10" x14ac:dyDescent="0.25">
      <c r="A1345" s="1" t="s">
        <v>4280</v>
      </c>
      <c r="B1345" s="2">
        <v>288258554</v>
      </c>
      <c r="C1345" s="2" t="s">
        <v>470</v>
      </c>
      <c r="D1345" s="4">
        <v>14755.5</v>
      </c>
      <c r="E1345" s="1" t="s">
        <v>1094</v>
      </c>
      <c r="F1345" s="1" t="s">
        <v>602</v>
      </c>
      <c r="G1345" s="1" t="s">
        <v>4074</v>
      </c>
      <c r="H1345" s="1" t="s">
        <v>4281</v>
      </c>
      <c r="I1345" s="1">
        <v>137243.4921</v>
      </c>
      <c r="J1345" s="1" t="s">
        <v>4282</v>
      </c>
    </row>
    <row r="1346" spans="1:10" x14ac:dyDescent="0.25">
      <c r="A1346" s="1" t="s">
        <v>4283</v>
      </c>
      <c r="B1346" s="2">
        <v>993487260</v>
      </c>
      <c r="C1346" s="2" t="s">
        <v>47</v>
      </c>
      <c r="D1346" s="4">
        <v>31191.75</v>
      </c>
      <c r="E1346" s="1" t="s">
        <v>1094</v>
      </c>
      <c r="F1346" s="1" t="s">
        <v>163</v>
      </c>
      <c r="G1346" s="1" t="s">
        <v>4105</v>
      </c>
      <c r="H1346" s="1" t="s">
        <v>4284</v>
      </c>
      <c r="I1346" s="1">
        <v>25081.562610720001</v>
      </c>
      <c r="J1346" s="1" t="s">
        <v>4285</v>
      </c>
    </row>
    <row r="1347" spans="1:10" x14ac:dyDescent="0.25">
      <c r="A1347" s="1" t="s">
        <v>4286</v>
      </c>
      <c r="B1347" s="2">
        <v>723847813</v>
      </c>
      <c r="C1347" s="2" t="s">
        <v>250</v>
      </c>
      <c r="D1347" s="4">
        <v>18042.75</v>
      </c>
      <c r="E1347" s="1" t="s">
        <v>1094</v>
      </c>
      <c r="F1347" s="1" t="s">
        <v>438</v>
      </c>
      <c r="G1347" s="1" t="s">
        <v>4220</v>
      </c>
      <c r="H1347" s="1" t="s">
        <v>4287</v>
      </c>
      <c r="I1347" s="1">
        <v>409599.97984584002</v>
      </c>
      <c r="J1347" s="1" t="s">
        <v>4288</v>
      </c>
    </row>
    <row r="1348" spans="1:10" x14ac:dyDescent="0.25">
      <c r="A1348" s="1" t="s">
        <v>4289</v>
      </c>
      <c r="B1348" s="2">
        <v>925539542</v>
      </c>
      <c r="C1348" s="2" t="s">
        <v>661</v>
      </c>
      <c r="D1348" s="4">
        <v>16216.5</v>
      </c>
      <c r="E1348" s="1" t="s">
        <v>1094</v>
      </c>
      <c r="F1348" s="1" t="s">
        <v>1252</v>
      </c>
      <c r="G1348" s="1" t="s">
        <v>4084</v>
      </c>
      <c r="H1348" s="1" t="s">
        <v>4290</v>
      </c>
      <c r="I1348" s="1">
        <v>131672.57072320001</v>
      </c>
      <c r="J1348" s="1" t="s">
        <v>4291</v>
      </c>
    </row>
    <row r="1349" spans="1:10" x14ac:dyDescent="0.25">
      <c r="A1349" s="1" t="s">
        <v>4292</v>
      </c>
      <c r="B1349" s="2">
        <v>692862884</v>
      </c>
      <c r="C1349" s="2" t="s">
        <v>498</v>
      </c>
      <c r="D1349" s="4">
        <v>37766.25</v>
      </c>
      <c r="E1349" s="1" t="s">
        <v>1094</v>
      </c>
      <c r="F1349" s="1" t="s">
        <v>794</v>
      </c>
      <c r="G1349" s="1" t="s">
        <v>4105</v>
      </c>
      <c r="H1349" s="1" t="s">
        <v>4293</v>
      </c>
      <c r="I1349" s="1">
        <v>54417.428772300002</v>
      </c>
      <c r="J1349" s="1" t="s">
        <v>4294</v>
      </c>
    </row>
    <row r="1350" spans="1:10" x14ac:dyDescent="0.25">
      <c r="A1350" s="1" t="s">
        <v>4295</v>
      </c>
      <c r="B1350" s="2">
        <v>321041248</v>
      </c>
      <c r="C1350" s="2" t="s">
        <v>268</v>
      </c>
      <c r="D1350" s="4">
        <v>17677.5</v>
      </c>
      <c r="E1350" s="1" t="s">
        <v>1094</v>
      </c>
      <c r="F1350" s="1" t="s">
        <v>574</v>
      </c>
      <c r="G1350" s="1" t="s">
        <v>4105</v>
      </c>
      <c r="H1350" s="1" t="s">
        <v>4296</v>
      </c>
      <c r="I1350" s="1">
        <v>344690.50119839999</v>
      </c>
      <c r="J1350" s="1" t="s">
        <v>4297</v>
      </c>
    </row>
    <row r="1351" spans="1:10" x14ac:dyDescent="0.25">
      <c r="A1351" s="1" t="s">
        <v>4298</v>
      </c>
      <c r="B1351" s="2">
        <v>658326508</v>
      </c>
      <c r="C1351" s="2" t="s">
        <v>119</v>
      </c>
      <c r="D1351" s="4">
        <v>24982.5</v>
      </c>
      <c r="E1351" s="1" t="s">
        <v>1094</v>
      </c>
      <c r="F1351" s="1" t="s">
        <v>620</v>
      </c>
      <c r="G1351" s="1" t="s">
        <v>4074</v>
      </c>
      <c r="H1351" s="1" t="s">
        <v>4299</v>
      </c>
      <c r="I1351" s="1">
        <v>265135.63031568</v>
      </c>
      <c r="J1351" s="1" t="s">
        <v>4300</v>
      </c>
    </row>
    <row r="1352" spans="1:10" x14ac:dyDescent="0.25">
      <c r="A1352" s="1" t="s">
        <v>4301</v>
      </c>
      <c r="B1352" s="2">
        <v>153838873</v>
      </c>
      <c r="C1352" s="2" t="s">
        <v>101</v>
      </c>
      <c r="D1352" s="4">
        <v>19138.5</v>
      </c>
      <c r="E1352" s="1" t="s">
        <v>1094</v>
      </c>
      <c r="F1352" s="1" t="s">
        <v>675</v>
      </c>
      <c r="G1352" s="1" t="s">
        <v>4054</v>
      </c>
      <c r="H1352" s="1" t="s">
        <v>4302</v>
      </c>
      <c r="I1352" s="1">
        <v>177662.47676724</v>
      </c>
      <c r="J1352" s="1" t="s">
        <v>4303</v>
      </c>
    </row>
    <row r="1353" spans="1:10" x14ac:dyDescent="0.25">
      <c r="A1353" s="1" t="s">
        <v>4304</v>
      </c>
      <c r="B1353" s="2">
        <v>804060696</v>
      </c>
      <c r="C1353" s="2" t="s">
        <v>82</v>
      </c>
      <c r="D1353" s="4">
        <v>16947</v>
      </c>
      <c r="E1353" s="1" t="s">
        <v>1094</v>
      </c>
      <c r="F1353" s="1" t="s">
        <v>163</v>
      </c>
      <c r="G1353" s="1" t="s">
        <v>4095</v>
      </c>
      <c r="H1353" s="1" t="s">
        <v>4305</v>
      </c>
      <c r="I1353" s="1">
        <v>60967.226350800003</v>
      </c>
      <c r="J1353" s="1" t="s">
        <v>4306</v>
      </c>
    </row>
    <row r="1354" spans="1:10" x14ac:dyDescent="0.25">
      <c r="A1354" s="1" t="s">
        <v>4307</v>
      </c>
      <c r="B1354" s="2">
        <v>345882308</v>
      </c>
      <c r="C1354" s="2" t="s">
        <v>134</v>
      </c>
      <c r="D1354" s="4">
        <v>37401</v>
      </c>
      <c r="E1354" s="1" t="s">
        <v>1094</v>
      </c>
      <c r="F1354" s="1" t="s">
        <v>168</v>
      </c>
      <c r="G1354" s="1" t="s">
        <v>4105</v>
      </c>
      <c r="H1354" s="1"/>
      <c r="I1354" s="1"/>
      <c r="J1354" s="1" t="s">
        <v>4308</v>
      </c>
    </row>
    <row r="1355" spans="1:10" x14ac:dyDescent="0.25">
      <c r="A1355" s="1" t="s">
        <v>4309</v>
      </c>
      <c r="B1355" s="2">
        <v>892681718</v>
      </c>
      <c r="C1355" s="2" t="s">
        <v>513</v>
      </c>
      <c r="D1355" s="4">
        <v>32287.5</v>
      </c>
      <c r="E1355" s="1" t="s">
        <v>1094</v>
      </c>
      <c r="F1355" s="1" t="s">
        <v>620</v>
      </c>
      <c r="G1355" s="1" t="s">
        <v>4074</v>
      </c>
      <c r="H1355" s="1" t="s">
        <v>4310</v>
      </c>
      <c r="I1355" s="1">
        <v>254617.0129692</v>
      </c>
      <c r="J1355" s="1" t="s">
        <v>4311</v>
      </c>
    </row>
    <row r="1356" spans="1:10" x14ac:dyDescent="0.25">
      <c r="A1356" s="1" t="s">
        <v>4312</v>
      </c>
      <c r="B1356" s="2">
        <v>574446287</v>
      </c>
      <c r="C1356" s="2" t="s">
        <v>309</v>
      </c>
      <c r="D1356" s="4">
        <v>27904.5</v>
      </c>
      <c r="E1356" s="1" t="s">
        <v>1094</v>
      </c>
      <c r="F1356" s="1" t="s">
        <v>102</v>
      </c>
      <c r="G1356" s="1" t="s">
        <v>4066</v>
      </c>
      <c r="H1356" s="1" t="s">
        <v>4313</v>
      </c>
      <c r="I1356" s="1">
        <v>99435.441748719997</v>
      </c>
      <c r="J1356" s="1" t="s">
        <v>4314</v>
      </c>
    </row>
    <row r="1357" spans="1:10" x14ac:dyDescent="0.25">
      <c r="A1357" s="1" t="s">
        <v>4315</v>
      </c>
      <c r="B1357" s="2">
        <v>313947617</v>
      </c>
      <c r="C1357" s="2" t="s">
        <v>556</v>
      </c>
      <c r="D1357" s="4">
        <v>27174</v>
      </c>
      <c r="E1357" s="1" t="s">
        <v>1094</v>
      </c>
      <c r="F1357" s="1" t="s">
        <v>1517</v>
      </c>
      <c r="G1357" s="1" t="s">
        <v>4220</v>
      </c>
      <c r="H1357" s="1" t="s">
        <v>4316</v>
      </c>
      <c r="I1357" s="1">
        <v>199727.68536</v>
      </c>
      <c r="J1357" s="1" t="s">
        <v>4317</v>
      </c>
    </row>
    <row r="1358" spans="1:10" x14ac:dyDescent="0.25">
      <c r="A1358" s="1" t="s">
        <v>4318</v>
      </c>
      <c r="B1358" s="2">
        <v>950818731</v>
      </c>
      <c r="C1358" s="2" t="s">
        <v>273</v>
      </c>
      <c r="D1358" s="4">
        <v>20964.75</v>
      </c>
      <c r="E1358" s="1" t="s">
        <v>1094</v>
      </c>
      <c r="F1358" s="1" t="s">
        <v>940</v>
      </c>
      <c r="G1358" s="1" t="s">
        <v>4066</v>
      </c>
      <c r="H1358" s="1" t="s">
        <v>4319</v>
      </c>
      <c r="I1358" s="1">
        <v>169383.11293440001</v>
      </c>
      <c r="J1358" s="1" t="s">
        <v>4320</v>
      </c>
    </row>
    <row r="1359" spans="1:10" x14ac:dyDescent="0.25">
      <c r="A1359" s="1" t="s">
        <v>4321</v>
      </c>
      <c r="B1359" s="2">
        <v>267465259</v>
      </c>
      <c r="C1359" s="2" t="s">
        <v>92</v>
      </c>
      <c r="D1359" s="4">
        <v>29000.25</v>
      </c>
      <c r="E1359" s="1" t="s">
        <v>1094</v>
      </c>
      <c r="F1359" s="1" t="s">
        <v>349</v>
      </c>
      <c r="G1359" s="1" t="s">
        <v>4058</v>
      </c>
      <c r="H1359" s="1" t="s">
        <v>4322</v>
      </c>
      <c r="I1359" s="1">
        <v>72797.544527999999</v>
      </c>
      <c r="J1359" s="1" t="s">
        <v>4323</v>
      </c>
    </row>
    <row r="1360" spans="1:10" x14ac:dyDescent="0.25">
      <c r="A1360" s="1" t="s">
        <v>4324</v>
      </c>
      <c r="B1360" s="2">
        <v>425436588</v>
      </c>
      <c r="C1360" s="2" t="s">
        <v>167</v>
      </c>
      <c r="D1360" s="4">
        <v>18773.25</v>
      </c>
      <c r="E1360" s="1" t="s">
        <v>1094</v>
      </c>
      <c r="F1360" s="1" t="s">
        <v>305</v>
      </c>
      <c r="G1360" s="1" t="s">
        <v>4148</v>
      </c>
      <c r="H1360" s="1" t="s">
        <v>4325</v>
      </c>
      <c r="I1360" s="1">
        <v>72191.950488000002</v>
      </c>
      <c r="J1360" s="1" t="s">
        <v>4326</v>
      </c>
    </row>
    <row r="1361" spans="1:10" x14ac:dyDescent="0.25">
      <c r="A1361" s="1" t="s">
        <v>4327</v>
      </c>
      <c r="B1361" s="2">
        <v>34662039</v>
      </c>
      <c r="C1361" s="2" t="s">
        <v>348</v>
      </c>
      <c r="D1361" s="4">
        <v>28635</v>
      </c>
      <c r="E1361" s="1" t="s">
        <v>1094</v>
      </c>
      <c r="F1361" s="1" t="s">
        <v>370</v>
      </c>
      <c r="G1361" s="1" t="s">
        <v>4099</v>
      </c>
      <c r="H1361" s="1" t="s">
        <v>4328</v>
      </c>
      <c r="I1361" s="1">
        <v>232527.58686449999</v>
      </c>
      <c r="J1361" s="1" t="s">
        <v>4329</v>
      </c>
    </row>
    <row r="1362" spans="1:10" x14ac:dyDescent="0.25">
      <c r="A1362" s="1" t="s">
        <v>4330</v>
      </c>
      <c r="B1362" s="2">
        <v>237380993</v>
      </c>
      <c r="C1362" s="2" t="s">
        <v>661</v>
      </c>
      <c r="D1362" s="4">
        <v>16216.5</v>
      </c>
      <c r="E1362" s="1" t="s">
        <v>1094</v>
      </c>
      <c r="F1362" s="1" t="s">
        <v>509</v>
      </c>
      <c r="G1362" s="1" t="s">
        <v>4088</v>
      </c>
      <c r="H1362" s="1" t="s">
        <v>4331</v>
      </c>
      <c r="I1362" s="1">
        <v>301280.08803360001</v>
      </c>
      <c r="J1362" s="1" t="s">
        <v>4332</v>
      </c>
    </row>
    <row r="1363" spans="1:10" x14ac:dyDescent="0.25">
      <c r="A1363" s="1" t="s">
        <v>4333</v>
      </c>
      <c r="B1363" s="2">
        <v>300474366</v>
      </c>
      <c r="C1363" s="2" t="s">
        <v>268</v>
      </c>
      <c r="D1363" s="4">
        <v>17677.5</v>
      </c>
      <c r="E1363" s="1" t="s">
        <v>1094</v>
      </c>
      <c r="F1363" s="1" t="s">
        <v>168</v>
      </c>
      <c r="G1363" s="1" t="s">
        <v>4058</v>
      </c>
      <c r="H1363" s="1" t="s">
        <v>4334</v>
      </c>
      <c r="I1363" s="1">
        <v>56705.3363016</v>
      </c>
      <c r="J1363" s="1" t="s">
        <v>4335</v>
      </c>
    </row>
    <row r="1364" spans="1:10" x14ac:dyDescent="0.25">
      <c r="A1364" s="1" t="s">
        <v>4336</v>
      </c>
      <c r="B1364" s="2">
        <v>414440288</v>
      </c>
      <c r="C1364" s="2" t="s">
        <v>513</v>
      </c>
      <c r="D1364" s="4">
        <v>32287.5</v>
      </c>
      <c r="E1364" s="1" t="s">
        <v>1094</v>
      </c>
      <c r="F1364" s="1" t="s">
        <v>636</v>
      </c>
      <c r="G1364" s="1" t="s">
        <v>4066</v>
      </c>
      <c r="H1364" s="1" t="s">
        <v>4337</v>
      </c>
      <c r="I1364" s="1">
        <v>75225.459015</v>
      </c>
      <c r="J1364" s="1" t="s">
        <v>4338</v>
      </c>
    </row>
    <row r="1365" spans="1:10" x14ac:dyDescent="0.25">
      <c r="A1365" s="1" t="s">
        <v>4339</v>
      </c>
      <c r="B1365" s="2">
        <v>669645302</v>
      </c>
      <c r="C1365" s="2" t="s">
        <v>322</v>
      </c>
      <c r="D1365" s="4">
        <v>26443.5</v>
      </c>
      <c r="E1365" s="1" t="s">
        <v>1094</v>
      </c>
      <c r="F1365" s="1" t="s">
        <v>893</v>
      </c>
      <c r="G1365" s="1" t="s">
        <v>4112</v>
      </c>
      <c r="H1365" s="1" t="s">
        <v>4340</v>
      </c>
      <c r="I1365" s="1">
        <v>99406.76315472</v>
      </c>
      <c r="J1365" s="1" t="s">
        <v>4341</v>
      </c>
    </row>
    <row r="1366" spans="1:10" x14ac:dyDescent="0.25">
      <c r="A1366" s="1" t="s">
        <v>4342</v>
      </c>
      <c r="B1366" s="2">
        <v>508102963</v>
      </c>
      <c r="C1366" s="2" t="s">
        <v>221</v>
      </c>
      <c r="D1366" s="4">
        <v>33748.5</v>
      </c>
      <c r="E1366" s="1" t="s">
        <v>1094</v>
      </c>
      <c r="F1366" s="1" t="s">
        <v>985</v>
      </c>
      <c r="G1366" s="1" t="s">
        <v>4099</v>
      </c>
      <c r="H1366" s="1" t="s">
        <v>4343</v>
      </c>
      <c r="I1366" s="1">
        <v>162398.22242644001</v>
      </c>
      <c r="J1366" s="1" t="s">
        <v>4344</v>
      </c>
    </row>
    <row r="1367" spans="1:10" x14ac:dyDescent="0.25">
      <c r="A1367" s="1" t="s">
        <v>4345</v>
      </c>
      <c r="B1367" s="2">
        <v>777792328</v>
      </c>
      <c r="C1367" s="2" t="s">
        <v>250</v>
      </c>
      <c r="D1367" s="4">
        <v>18042.75</v>
      </c>
      <c r="E1367" s="1" t="s">
        <v>1094</v>
      </c>
      <c r="F1367" s="1" t="s">
        <v>1517</v>
      </c>
      <c r="G1367" s="1" t="s">
        <v>4084</v>
      </c>
      <c r="H1367" s="1" t="s">
        <v>4346</v>
      </c>
      <c r="I1367" s="1">
        <v>43700.077533000003</v>
      </c>
      <c r="J1367" s="1" t="s">
        <v>4347</v>
      </c>
    </row>
    <row r="1368" spans="1:10" x14ac:dyDescent="0.25">
      <c r="A1368" s="1" t="s">
        <v>4348</v>
      </c>
      <c r="B1368" s="2">
        <v>759957</v>
      </c>
      <c r="C1368" s="2" t="s">
        <v>23</v>
      </c>
      <c r="D1368" s="4">
        <v>15486</v>
      </c>
      <c r="E1368" s="1" t="s">
        <v>1094</v>
      </c>
      <c r="F1368" s="1" t="s">
        <v>852</v>
      </c>
      <c r="G1368" s="1" t="s">
        <v>4112</v>
      </c>
      <c r="H1368" s="1" t="s">
        <v>4349</v>
      </c>
      <c r="I1368" s="1">
        <v>48750.668208000003</v>
      </c>
      <c r="J1368" s="1" t="s">
        <v>4350</v>
      </c>
    </row>
    <row r="1369" spans="1:10" x14ac:dyDescent="0.25">
      <c r="A1369" s="1" t="s">
        <v>4351</v>
      </c>
      <c r="B1369" s="2">
        <v>809971306</v>
      </c>
      <c r="C1369" s="2" t="s">
        <v>452</v>
      </c>
      <c r="D1369" s="4">
        <v>26078.25</v>
      </c>
      <c r="E1369" s="1" t="s">
        <v>1094</v>
      </c>
      <c r="F1369" s="1" t="s">
        <v>1400</v>
      </c>
      <c r="G1369" s="1" t="s">
        <v>4070</v>
      </c>
      <c r="H1369" s="1" t="s">
        <v>4352</v>
      </c>
      <c r="I1369" s="1">
        <v>163888.69330943999</v>
      </c>
      <c r="J1369" s="1" t="s">
        <v>4353</v>
      </c>
    </row>
    <row r="1370" spans="1:10" x14ac:dyDescent="0.25">
      <c r="A1370" s="1" t="s">
        <v>4354</v>
      </c>
      <c r="B1370" s="2">
        <v>656674896</v>
      </c>
      <c r="C1370" s="2" t="s">
        <v>245</v>
      </c>
      <c r="D1370" s="4">
        <v>19503.75</v>
      </c>
      <c r="E1370" s="1" t="s">
        <v>1094</v>
      </c>
      <c r="F1370" s="1" t="s">
        <v>951</v>
      </c>
      <c r="G1370" s="1" t="s">
        <v>4074</v>
      </c>
      <c r="H1370" s="1" t="s">
        <v>4355</v>
      </c>
      <c r="I1370" s="1">
        <v>75032.893898099996</v>
      </c>
      <c r="J1370" s="1" t="s">
        <v>4356</v>
      </c>
    </row>
    <row r="1371" spans="1:10" x14ac:dyDescent="0.25">
      <c r="A1371" s="1" t="s">
        <v>4357</v>
      </c>
      <c r="B1371" s="2">
        <v>15764858</v>
      </c>
      <c r="C1371" s="2" t="s">
        <v>281</v>
      </c>
      <c r="D1371" s="4">
        <v>21695.25</v>
      </c>
      <c r="E1371" s="1" t="s">
        <v>1094</v>
      </c>
      <c r="F1371" s="1" t="s">
        <v>190</v>
      </c>
      <c r="G1371" s="1" t="s">
        <v>4054</v>
      </c>
      <c r="H1371" s="1" t="s">
        <v>4358</v>
      </c>
      <c r="I1371" s="1">
        <v>133223.119488</v>
      </c>
      <c r="J1371" s="1" t="s">
        <v>4359</v>
      </c>
    </row>
    <row r="1372" spans="1:10" x14ac:dyDescent="0.25">
      <c r="A1372" s="1" t="s">
        <v>4360</v>
      </c>
      <c r="B1372" s="2">
        <v>754949952</v>
      </c>
      <c r="C1372" s="2" t="s">
        <v>226</v>
      </c>
      <c r="D1372" s="4">
        <v>31557</v>
      </c>
      <c r="E1372" s="1" t="s">
        <v>1094</v>
      </c>
      <c r="F1372" s="1" t="s">
        <v>344</v>
      </c>
      <c r="G1372" s="1" t="s">
        <v>4084</v>
      </c>
      <c r="H1372" s="1" t="s">
        <v>4361</v>
      </c>
      <c r="I1372" s="1">
        <v>67077.020654280001</v>
      </c>
      <c r="J1372" s="1" t="s">
        <v>4362</v>
      </c>
    </row>
    <row r="1373" spans="1:10" x14ac:dyDescent="0.25">
      <c r="A1373" s="1" t="s">
        <v>4363</v>
      </c>
      <c r="B1373" s="2">
        <v>808794445</v>
      </c>
      <c r="C1373" s="2" t="s">
        <v>119</v>
      </c>
      <c r="D1373" s="4">
        <v>24982.5</v>
      </c>
      <c r="E1373" s="1" t="s">
        <v>1094</v>
      </c>
      <c r="F1373" s="1" t="s">
        <v>4364</v>
      </c>
      <c r="G1373" s="1" t="s">
        <v>4054</v>
      </c>
      <c r="H1373" s="1" t="s">
        <v>4365</v>
      </c>
      <c r="I1373" s="1">
        <v>30442.23045888</v>
      </c>
      <c r="J1373" s="1" t="s">
        <v>4366</v>
      </c>
    </row>
    <row r="1374" spans="1:10" x14ac:dyDescent="0.25">
      <c r="A1374" s="1" t="s">
        <v>4367</v>
      </c>
      <c r="B1374" s="2">
        <v>709718318</v>
      </c>
      <c r="C1374" s="2" t="s">
        <v>573</v>
      </c>
      <c r="D1374" s="4">
        <v>26808.75</v>
      </c>
      <c r="E1374" s="1" t="s">
        <v>1094</v>
      </c>
      <c r="F1374" s="1" t="s">
        <v>483</v>
      </c>
      <c r="G1374" s="1" t="s">
        <v>4070</v>
      </c>
      <c r="H1374" s="1" t="s">
        <v>4368</v>
      </c>
      <c r="I1374" s="1">
        <v>391700.82850080001</v>
      </c>
      <c r="J1374" s="1" t="s">
        <v>4369</v>
      </c>
    </row>
    <row r="1375" spans="1:10" x14ac:dyDescent="0.25">
      <c r="A1375" s="1" t="s">
        <v>4370</v>
      </c>
      <c r="B1375" s="2">
        <v>340449270</v>
      </c>
      <c r="C1375" s="2" t="s">
        <v>119</v>
      </c>
      <c r="D1375" s="4">
        <v>24982.5</v>
      </c>
      <c r="E1375" s="1" t="s">
        <v>1094</v>
      </c>
      <c r="F1375" s="1" t="s">
        <v>181</v>
      </c>
      <c r="G1375" s="1" t="s">
        <v>4112</v>
      </c>
      <c r="H1375" s="1" t="s">
        <v>4371</v>
      </c>
      <c r="I1375" s="1">
        <v>573815.85360000003</v>
      </c>
      <c r="J1375" s="1" t="s">
        <v>4372</v>
      </c>
    </row>
    <row r="1376" spans="1:10" x14ac:dyDescent="0.25">
      <c r="A1376" s="1" t="s">
        <v>4373</v>
      </c>
      <c r="B1376" s="2">
        <v>611809013</v>
      </c>
      <c r="C1376" s="2" t="s">
        <v>38</v>
      </c>
      <c r="D1376" s="4">
        <v>21330</v>
      </c>
      <c r="E1376" s="1" t="s">
        <v>1094</v>
      </c>
      <c r="F1376" s="1" t="s">
        <v>852</v>
      </c>
      <c r="G1376" s="1" t="s">
        <v>4054</v>
      </c>
      <c r="H1376" s="1" t="s">
        <v>4374</v>
      </c>
      <c r="I1376" s="1">
        <v>171867.52342320001</v>
      </c>
      <c r="J1376" s="1" t="s">
        <v>4375</v>
      </c>
    </row>
    <row r="1377" spans="1:10" x14ac:dyDescent="0.25">
      <c r="A1377" s="1" t="s">
        <v>4376</v>
      </c>
      <c r="B1377" s="2">
        <v>722249445</v>
      </c>
      <c r="C1377" s="2" t="s">
        <v>119</v>
      </c>
      <c r="D1377" s="4">
        <v>24982.5</v>
      </c>
      <c r="E1377" s="1" t="s">
        <v>1094</v>
      </c>
      <c r="F1377" s="1" t="s">
        <v>1799</v>
      </c>
      <c r="G1377" s="1" t="s">
        <v>4058</v>
      </c>
      <c r="H1377" s="1" t="s">
        <v>4377</v>
      </c>
      <c r="I1377" s="1">
        <v>374116.70995776</v>
      </c>
      <c r="J1377" s="1" t="s">
        <v>4378</v>
      </c>
    </row>
    <row r="1378" spans="1:10" x14ac:dyDescent="0.25">
      <c r="A1378" s="1" t="s">
        <v>4379</v>
      </c>
      <c r="B1378" s="2">
        <v>502549195</v>
      </c>
      <c r="C1378" s="2" t="s">
        <v>661</v>
      </c>
      <c r="D1378" s="4">
        <v>16216.5</v>
      </c>
      <c r="E1378" s="1" t="s">
        <v>1094</v>
      </c>
      <c r="F1378" s="1" t="s">
        <v>610</v>
      </c>
      <c r="G1378" s="1" t="s">
        <v>4058</v>
      </c>
      <c r="H1378" s="1" t="s">
        <v>4380</v>
      </c>
      <c r="I1378" s="1">
        <v>103907.05129056</v>
      </c>
      <c r="J1378" s="1" t="s">
        <v>4381</v>
      </c>
    </row>
    <row r="1379" spans="1:10" x14ac:dyDescent="0.25">
      <c r="A1379" s="1" t="s">
        <v>4382</v>
      </c>
      <c r="B1379" s="2">
        <v>775230955</v>
      </c>
      <c r="C1379" s="2" t="s">
        <v>101</v>
      </c>
      <c r="D1379" s="4">
        <v>19138.5</v>
      </c>
      <c r="E1379" s="1" t="s">
        <v>1094</v>
      </c>
      <c r="F1379" s="1" t="s">
        <v>1702</v>
      </c>
      <c r="G1379" s="1" t="s">
        <v>4095</v>
      </c>
      <c r="H1379" s="1" t="s">
        <v>4383</v>
      </c>
      <c r="I1379" s="1">
        <v>215806.28358471999</v>
      </c>
      <c r="J1379" s="1" t="s">
        <v>4384</v>
      </c>
    </row>
    <row r="1380" spans="1:10" x14ac:dyDescent="0.25">
      <c r="A1380" s="1" t="s">
        <v>4385</v>
      </c>
      <c r="B1380" s="2">
        <v>267056850</v>
      </c>
      <c r="C1380" s="2" t="s">
        <v>143</v>
      </c>
      <c r="D1380" s="4">
        <v>34479</v>
      </c>
      <c r="E1380" s="1" t="s">
        <v>1094</v>
      </c>
      <c r="F1380" s="1" t="s">
        <v>487</v>
      </c>
      <c r="G1380" s="1" t="s">
        <v>4070</v>
      </c>
      <c r="H1380" s="1" t="s">
        <v>4386</v>
      </c>
      <c r="I1380" s="1">
        <v>204912.97631999999</v>
      </c>
      <c r="J1380" s="1" t="s">
        <v>4387</v>
      </c>
    </row>
    <row r="1381" spans="1:10" x14ac:dyDescent="0.25">
      <c r="A1381" s="1" t="s">
        <v>4388</v>
      </c>
      <c r="B1381" s="2">
        <v>953566292</v>
      </c>
      <c r="C1381" s="2" t="s">
        <v>403</v>
      </c>
      <c r="D1381" s="4">
        <v>31922.25</v>
      </c>
      <c r="E1381" s="1" t="s">
        <v>1094</v>
      </c>
      <c r="F1381" s="1" t="s">
        <v>274</v>
      </c>
      <c r="G1381" s="1" t="s">
        <v>4058</v>
      </c>
      <c r="H1381" s="1" t="s">
        <v>4389</v>
      </c>
      <c r="I1381" s="1">
        <v>507980.00422080001</v>
      </c>
      <c r="J1381" s="1" t="s">
        <v>4390</v>
      </c>
    </row>
    <row r="1382" spans="1:10" x14ac:dyDescent="0.25">
      <c r="A1382" s="1" t="s">
        <v>4391</v>
      </c>
      <c r="B1382" s="2">
        <v>201270896</v>
      </c>
      <c r="C1382" s="2" t="s">
        <v>268</v>
      </c>
      <c r="D1382" s="4">
        <v>17677.5</v>
      </c>
      <c r="E1382" s="1" t="s">
        <v>1094</v>
      </c>
      <c r="F1382" s="1" t="s">
        <v>1388</v>
      </c>
      <c r="G1382" s="1" t="s">
        <v>4095</v>
      </c>
      <c r="H1382" s="1" t="s">
        <v>4392</v>
      </c>
      <c r="I1382" s="1">
        <v>40993.858594919999</v>
      </c>
      <c r="J1382" s="1" t="s">
        <v>4393</v>
      </c>
    </row>
    <row r="1383" spans="1:10" x14ac:dyDescent="0.25">
      <c r="A1383" s="1" t="s">
        <v>4394</v>
      </c>
      <c r="B1383" s="2">
        <v>921397735</v>
      </c>
      <c r="C1383" s="2" t="s">
        <v>273</v>
      </c>
      <c r="D1383" s="4">
        <v>20964.75</v>
      </c>
      <c r="E1383" s="1" t="s">
        <v>1094</v>
      </c>
      <c r="F1383" s="1" t="s">
        <v>587</v>
      </c>
      <c r="G1383" s="1" t="s">
        <v>4105</v>
      </c>
      <c r="H1383" s="1" t="s">
        <v>4395</v>
      </c>
      <c r="I1383" s="1">
        <v>400821.90825600002</v>
      </c>
      <c r="J1383" s="1" t="s">
        <v>4396</v>
      </c>
    </row>
    <row r="1384" spans="1:10" x14ac:dyDescent="0.25">
      <c r="A1384" s="1" t="s">
        <v>4397</v>
      </c>
      <c r="B1384" s="2">
        <v>936214169</v>
      </c>
      <c r="C1384" s="2" t="s">
        <v>82</v>
      </c>
      <c r="D1384" s="4">
        <v>16947</v>
      </c>
      <c r="E1384" s="1" t="s">
        <v>1094</v>
      </c>
      <c r="F1384" s="1" t="s">
        <v>331</v>
      </c>
      <c r="G1384" s="1" t="s">
        <v>4095</v>
      </c>
      <c r="H1384" s="1" t="s">
        <v>4398</v>
      </c>
      <c r="I1384" s="1">
        <v>92029.477478400004</v>
      </c>
      <c r="J1384" s="1" t="s">
        <v>4399</v>
      </c>
    </row>
    <row r="1385" spans="1:10" x14ac:dyDescent="0.25">
      <c r="A1385" s="1" t="s">
        <v>4400</v>
      </c>
      <c r="B1385" s="2">
        <v>423156618</v>
      </c>
      <c r="C1385" s="2" t="s">
        <v>33</v>
      </c>
      <c r="D1385" s="4">
        <v>13659.75</v>
      </c>
      <c r="E1385" s="1" t="s">
        <v>1094</v>
      </c>
      <c r="F1385" s="1" t="s">
        <v>794</v>
      </c>
      <c r="G1385" s="1" t="s">
        <v>4070</v>
      </c>
      <c r="H1385" s="1" t="s">
        <v>4401</v>
      </c>
      <c r="I1385" s="1">
        <v>43564.408997999999</v>
      </c>
      <c r="J1385" s="1" t="s">
        <v>4402</v>
      </c>
    </row>
    <row r="1386" spans="1:10" x14ac:dyDescent="0.25">
      <c r="A1386" s="1" t="s">
        <v>4403</v>
      </c>
      <c r="B1386" s="2">
        <v>662531806</v>
      </c>
      <c r="C1386" s="2" t="s">
        <v>273</v>
      </c>
      <c r="D1386" s="4">
        <v>20964.75</v>
      </c>
      <c r="E1386" s="1" t="s">
        <v>1094</v>
      </c>
      <c r="F1386" s="1" t="s">
        <v>721</v>
      </c>
      <c r="G1386" s="1" t="s">
        <v>4084</v>
      </c>
      <c r="H1386" s="1" t="s">
        <v>4404</v>
      </c>
      <c r="I1386" s="1">
        <v>717475.19981759996</v>
      </c>
      <c r="J1386" s="1" t="s">
        <v>4405</v>
      </c>
    </row>
    <row r="1387" spans="1:10" x14ac:dyDescent="0.25">
      <c r="A1387" s="1" t="s">
        <v>4406</v>
      </c>
      <c r="B1387" s="2">
        <v>884381934</v>
      </c>
      <c r="C1387" s="2" t="s">
        <v>62</v>
      </c>
      <c r="D1387" s="4">
        <v>22791</v>
      </c>
      <c r="E1387" s="1" t="s">
        <v>1094</v>
      </c>
      <c r="F1387" s="1" t="s">
        <v>294</v>
      </c>
      <c r="G1387" s="1" t="s">
        <v>4054</v>
      </c>
      <c r="H1387" s="1" t="s">
        <v>4407</v>
      </c>
      <c r="I1387" s="1">
        <v>340952.17983039998</v>
      </c>
      <c r="J1387" s="1" t="s">
        <v>4408</v>
      </c>
    </row>
    <row r="1388" spans="1:10" x14ac:dyDescent="0.25">
      <c r="A1388" s="1" t="s">
        <v>4409</v>
      </c>
      <c r="B1388" s="2">
        <v>347096251</v>
      </c>
      <c r="C1388" s="2" t="s">
        <v>518</v>
      </c>
      <c r="D1388" s="4">
        <v>35574.75</v>
      </c>
      <c r="E1388" s="1" t="s">
        <v>1094</v>
      </c>
      <c r="F1388" s="1" t="s">
        <v>620</v>
      </c>
      <c r="G1388" s="1" t="s">
        <v>4095</v>
      </c>
      <c r="H1388" s="1" t="s">
        <v>4410</v>
      </c>
      <c r="I1388" s="1">
        <v>80479.133369999996</v>
      </c>
      <c r="J1388" s="1" t="s">
        <v>4411</v>
      </c>
    </row>
    <row r="1389" spans="1:10" x14ac:dyDescent="0.25">
      <c r="A1389" s="1" t="s">
        <v>4412</v>
      </c>
      <c r="B1389" s="2">
        <v>796973356</v>
      </c>
      <c r="C1389" s="2" t="s">
        <v>281</v>
      </c>
      <c r="D1389" s="4">
        <v>21695.25</v>
      </c>
      <c r="E1389" s="1" t="s">
        <v>1094</v>
      </c>
      <c r="F1389" s="1" t="s">
        <v>665</v>
      </c>
      <c r="G1389" s="1" t="s">
        <v>4084</v>
      </c>
      <c r="H1389" s="1" t="s">
        <v>4413</v>
      </c>
      <c r="I1389" s="1">
        <v>508084.69338900002</v>
      </c>
      <c r="J1389" s="1" t="s">
        <v>4414</v>
      </c>
    </row>
    <row r="1390" spans="1:10" x14ac:dyDescent="0.25">
      <c r="A1390" s="1" t="s">
        <v>4415</v>
      </c>
      <c r="B1390" s="2">
        <v>522802009</v>
      </c>
      <c r="C1390" s="2" t="s">
        <v>470</v>
      </c>
      <c r="D1390" s="4">
        <v>14755.5</v>
      </c>
      <c r="E1390" s="1" t="s">
        <v>1094</v>
      </c>
      <c r="F1390" s="1" t="s">
        <v>340</v>
      </c>
      <c r="G1390" s="1" t="s">
        <v>4112</v>
      </c>
      <c r="H1390" s="1" t="s">
        <v>4416</v>
      </c>
      <c r="I1390" s="1">
        <v>14769.209784000001</v>
      </c>
      <c r="J1390" s="1" t="s">
        <v>4417</v>
      </c>
    </row>
    <row r="1391" spans="1:10" x14ac:dyDescent="0.25">
      <c r="A1391" s="1" t="s">
        <v>4418</v>
      </c>
      <c r="B1391" s="2">
        <v>965121813</v>
      </c>
      <c r="C1391" s="2" t="s">
        <v>23</v>
      </c>
      <c r="D1391" s="4">
        <v>15486</v>
      </c>
      <c r="E1391" s="1" t="s">
        <v>1094</v>
      </c>
      <c r="F1391" s="1" t="s">
        <v>1388</v>
      </c>
      <c r="G1391" s="1" t="s">
        <v>4058</v>
      </c>
      <c r="H1391" s="1" t="s">
        <v>4419</v>
      </c>
      <c r="I1391" s="1">
        <v>62382.581100000003</v>
      </c>
      <c r="J1391" s="1" t="s">
        <v>4420</v>
      </c>
    </row>
    <row r="1392" spans="1:10" x14ac:dyDescent="0.25">
      <c r="A1392" s="1" t="s">
        <v>4421</v>
      </c>
      <c r="B1392" s="2">
        <v>93482930</v>
      </c>
      <c r="C1392" s="2" t="s">
        <v>129</v>
      </c>
      <c r="D1392" s="4">
        <v>15120.75</v>
      </c>
      <c r="E1392" s="1" t="s">
        <v>1094</v>
      </c>
      <c r="F1392" s="1" t="s">
        <v>73</v>
      </c>
      <c r="G1392" s="1" t="s">
        <v>4105</v>
      </c>
      <c r="H1392" s="1" t="s">
        <v>4422</v>
      </c>
      <c r="I1392" s="1">
        <v>110656.22271216</v>
      </c>
      <c r="J1392" s="1" t="s">
        <v>4423</v>
      </c>
    </row>
    <row r="1393" spans="1:10" x14ac:dyDescent="0.25">
      <c r="A1393" s="1" t="s">
        <v>4424</v>
      </c>
      <c r="B1393" s="2">
        <v>429929262</v>
      </c>
      <c r="C1393" s="2" t="s">
        <v>335</v>
      </c>
      <c r="D1393" s="4">
        <v>19869</v>
      </c>
      <c r="E1393" s="1" t="s">
        <v>1094</v>
      </c>
      <c r="F1393" s="1" t="s">
        <v>256</v>
      </c>
      <c r="G1393" s="1" t="s">
        <v>4148</v>
      </c>
      <c r="H1393" s="1" t="s">
        <v>4425</v>
      </c>
      <c r="I1393" s="1">
        <v>70947.253927800004</v>
      </c>
      <c r="J1393" s="1" t="s">
        <v>4426</v>
      </c>
    </row>
    <row r="1394" spans="1:10" x14ac:dyDescent="0.25">
      <c r="A1394" s="1" t="s">
        <v>4427</v>
      </c>
      <c r="B1394" s="2">
        <v>501552618</v>
      </c>
      <c r="C1394" s="2" t="s">
        <v>114</v>
      </c>
      <c r="D1394" s="4">
        <v>20599.5</v>
      </c>
      <c r="E1394" s="1" t="s">
        <v>1094</v>
      </c>
      <c r="F1394" s="1" t="s">
        <v>231</v>
      </c>
      <c r="G1394" s="1" t="s">
        <v>4054</v>
      </c>
      <c r="H1394" s="1" t="s">
        <v>4428</v>
      </c>
      <c r="I1394" s="1">
        <v>74814.012503999998</v>
      </c>
      <c r="J1394" s="1" t="s">
        <v>4429</v>
      </c>
    </row>
    <row r="1395" spans="1:10" x14ac:dyDescent="0.25">
      <c r="A1395" s="1" t="s">
        <v>4430</v>
      </c>
      <c r="B1395" s="2">
        <v>655933550</v>
      </c>
      <c r="C1395" s="2" t="s">
        <v>568</v>
      </c>
      <c r="D1395" s="4">
        <v>25713</v>
      </c>
      <c r="E1395" s="1" t="s">
        <v>1094</v>
      </c>
      <c r="F1395" s="1" t="s">
        <v>731</v>
      </c>
      <c r="G1395" s="1" t="s">
        <v>4112</v>
      </c>
      <c r="H1395" s="1" t="s">
        <v>4431</v>
      </c>
      <c r="I1395" s="1">
        <v>23741.902470000001</v>
      </c>
      <c r="J1395" s="1" t="s">
        <v>4432</v>
      </c>
    </row>
    <row r="1396" spans="1:10" x14ac:dyDescent="0.25">
      <c r="A1396" s="1" t="s">
        <v>4433</v>
      </c>
      <c r="B1396" s="2">
        <v>449371390</v>
      </c>
      <c r="C1396" s="2" t="s">
        <v>124</v>
      </c>
      <c r="D1396" s="4">
        <v>14025</v>
      </c>
      <c r="E1396" s="1" t="s">
        <v>1094</v>
      </c>
      <c r="F1396" s="1" t="s">
        <v>767</v>
      </c>
      <c r="G1396" s="1" t="s">
        <v>4095</v>
      </c>
      <c r="H1396" s="1" t="s">
        <v>4434</v>
      </c>
      <c r="I1396" s="1">
        <v>311374.03694720002</v>
      </c>
      <c r="J1396" s="1" t="s">
        <v>4435</v>
      </c>
    </row>
    <row r="1397" spans="1:10" x14ac:dyDescent="0.25">
      <c r="A1397" s="1" t="s">
        <v>4436</v>
      </c>
      <c r="B1397" s="2">
        <v>633845603</v>
      </c>
      <c r="C1397" s="2" t="s">
        <v>240</v>
      </c>
      <c r="D1397" s="4">
        <v>22060.5</v>
      </c>
      <c r="E1397" s="1" t="s">
        <v>1094</v>
      </c>
      <c r="F1397" s="1" t="s">
        <v>574</v>
      </c>
      <c r="G1397" s="1" t="s">
        <v>4148</v>
      </c>
      <c r="H1397" s="1" t="s">
        <v>4437</v>
      </c>
      <c r="I1397" s="1">
        <v>90707.330304000003</v>
      </c>
      <c r="J1397" s="1" t="s">
        <v>4438</v>
      </c>
    </row>
    <row r="1398" spans="1:10" x14ac:dyDescent="0.25">
      <c r="A1398" s="1" t="s">
        <v>4439</v>
      </c>
      <c r="B1398" s="2">
        <v>600786147</v>
      </c>
      <c r="C1398" s="2" t="s">
        <v>255</v>
      </c>
      <c r="D1398" s="4">
        <v>25347.75</v>
      </c>
      <c r="E1398" s="1" t="s">
        <v>1094</v>
      </c>
      <c r="F1398" s="1" t="s">
        <v>418</v>
      </c>
      <c r="G1398" s="1" t="s">
        <v>4058</v>
      </c>
      <c r="H1398" s="1" t="s">
        <v>4440</v>
      </c>
      <c r="I1398" s="1">
        <v>43300.375076700002</v>
      </c>
      <c r="J1398" s="1" t="s">
        <v>4441</v>
      </c>
    </row>
    <row r="1399" spans="1:10" x14ac:dyDescent="0.25">
      <c r="A1399" s="1" t="s">
        <v>4442</v>
      </c>
      <c r="B1399" s="2">
        <v>283340715</v>
      </c>
      <c r="C1399" s="2" t="s">
        <v>217</v>
      </c>
      <c r="D1399" s="4">
        <v>38496.75</v>
      </c>
      <c r="E1399" s="1" t="s">
        <v>1094</v>
      </c>
      <c r="F1399" s="1" t="s">
        <v>370</v>
      </c>
      <c r="G1399" s="1" t="s">
        <v>4084</v>
      </c>
      <c r="H1399" s="1" t="s">
        <v>4443</v>
      </c>
      <c r="I1399" s="1">
        <v>109410.41628</v>
      </c>
      <c r="J1399" s="1" t="s">
        <v>4444</v>
      </c>
    </row>
    <row r="1400" spans="1:10" x14ac:dyDescent="0.25">
      <c r="A1400" s="1" t="s">
        <v>4445</v>
      </c>
      <c r="B1400" s="2">
        <v>432055612</v>
      </c>
      <c r="C1400" s="2" t="s">
        <v>162</v>
      </c>
      <c r="D1400" s="4">
        <v>15851.25</v>
      </c>
      <c r="E1400" s="1" t="s">
        <v>1094</v>
      </c>
      <c r="F1400" s="1" t="s">
        <v>185</v>
      </c>
      <c r="G1400" s="1" t="s">
        <v>4062</v>
      </c>
      <c r="H1400" s="1" t="s">
        <v>4446</v>
      </c>
      <c r="I1400" s="1">
        <v>216616.26089375999</v>
      </c>
      <c r="J1400" s="1" t="s">
        <v>4447</v>
      </c>
    </row>
    <row r="1401" spans="1:10" x14ac:dyDescent="0.25">
      <c r="A1401" s="1" t="s">
        <v>4448</v>
      </c>
      <c r="B1401" s="2">
        <v>109613268</v>
      </c>
      <c r="C1401" s="2" t="s">
        <v>1201</v>
      </c>
      <c r="D1401" s="4">
        <v>30461.25</v>
      </c>
      <c r="E1401" s="1" t="s">
        <v>1094</v>
      </c>
      <c r="F1401" s="1" t="s">
        <v>2211</v>
      </c>
      <c r="G1401" s="1" t="s">
        <v>4088</v>
      </c>
      <c r="H1401" s="1" t="s">
        <v>4449</v>
      </c>
      <c r="I1401" s="1">
        <v>177980.45669250001</v>
      </c>
      <c r="J1401" s="1" t="s">
        <v>4450</v>
      </c>
    </row>
    <row r="1402" spans="1:10" x14ac:dyDescent="0.25">
      <c r="A1402" s="1" t="s">
        <v>4451</v>
      </c>
      <c r="B1402" s="2">
        <v>386289914</v>
      </c>
      <c r="C1402" s="2" t="s">
        <v>33</v>
      </c>
      <c r="D1402" s="4">
        <v>13659.75</v>
      </c>
      <c r="E1402" s="1" t="s">
        <v>1094</v>
      </c>
      <c r="F1402" s="1" t="s">
        <v>453</v>
      </c>
      <c r="G1402" s="1" t="s">
        <v>4058</v>
      </c>
      <c r="H1402" s="1" t="s">
        <v>4452</v>
      </c>
      <c r="I1402" s="1">
        <v>344771.51674143999</v>
      </c>
      <c r="J1402" s="1" t="s">
        <v>4453</v>
      </c>
    </row>
    <row r="1403" spans="1:10" x14ac:dyDescent="0.25">
      <c r="A1403" s="1" t="s">
        <v>4454</v>
      </c>
      <c r="B1403" s="2">
        <v>844045733</v>
      </c>
      <c r="C1403" s="2" t="s">
        <v>869</v>
      </c>
      <c r="D1403" s="4">
        <v>17312.25</v>
      </c>
      <c r="E1403" s="1" t="s">
        <v>1094</v>
      </c>
      <c r="F1403" s="1" t="s">
        <v>951</v>
      </c>
      <c r="G1403" s="1" t="s">
        <v>4066</v>
      </c>
      <c r="H1403" s="1" t="s">
        <v>4455</v>
      </c>
      <c r="I1403" s="1">
        <v>86868.647639999996</v>
      </c>
      <c r="J1403" s="1" t="s">
        <v>4456</v>
      </c>
    </row>
    <row r="1404" spans="1:10" x14ac:dyDescent="0.25">
      <c r="A1404" s="1" t="s">
        <v>3973</v>
      </c>
      <c r="B1404" s="2">
        <v>270028246</v>
      </c>
      <c r="C1404" s="2" t="s">
        <v>452</v>
      </c>
      <c r="D1404" s="4">
        <v>26078.25</v>
      </c>
      <c r="E1404" s="1" t="s">
        <v>1094</v>
      </c>
      <c r="F1404" s="1" t="s">
        <v>965</v>
      </c>
      <c r="G1404" s="1" t="s">
        <v>4074</v>
      </c>
      <c r="H1404" s="1" t="s">
        <v>4457</v>
      </c>
      <c r="I1404" s="1">
        <v>64772.023330559998</v>
      </c>
      <c r="J1404" s="1" t="s">
        <v>4458</v>
      </c>
    </row>
    <row r="1405" spans="1:10" x14ac:dyDescent="0.25">
      <c r="A1405" s="1" t="s">
        <v>4459</v>
      </c>
      <c r="B1405" s="2">
        <v>229963946</v>
      </c>
      <c r="C1405" s="2" t="s">
        <v>43</v>
      </c>
      <c r="D1405" s="4">
        <v>36670.5</v>
      </c>
      <c r="E1405" s="1" t="s">
        <v>1094</v>
      </c>
      <c r="F1405" s="1" t="s">
        <v>442</v>
      </c>
      <c r="G1405" s="1" t="s">
        <v>4148</v>
      </c>
      <c r="H1405" s="1" t="s">
        <v>4460</v>
      </c>
      <c r="I1405" s="1">
        <v>162054.4295608</v>
      </c>
      <c r="J1405" s="1" t="s">
        <v>4461</v>
      </c>
    </row>
    <row r="1406" spans="1:10" x14ac:dyDescent="0.25">
      <c r="A1406" s="1" t="s">
        <v>4462</v>
      </c>
      <c r="B1406" s="2">
        <v>862682604</v>
      </c>
      <c r="C1406" s="2" t="s">
        <v>273</v>
      </c>
      <c r="D1406" s="4">
        <v>20964.75</v>
      </c>
      <c r="E1406" s="1" t="s">
        <v>1094</v>
      </c>
      <c r="F1406" s="1" t="s">
        <v>314</v>
      </c>
      <c r="G1406" s="1" t="s">
        <v>4054</v>
      </c>
      <c r="H1406" s="1" t="s">
        <v>4463</v>
      </c>
      <c r="I1406" s="1">
        <v>640543.74832403997</v>
      </c>
      <c r="J1406" s="1" t="s">
        <v>3152</v>
      </c>
    </row>
    <row r="1407" spans="1:10" x14ac:dyDescent="0.25">
      <c r="A1407" s="1" t="s">
        <v>4464</v>
      </c>
      <c r="B1407" s="2">
        <v>451507639</v>
      </c>
      <c r="C1407" s="2" t="s">
        <v>357</v>
      </c>
      <c r="D1407" s="4">
        <v>35209.5</v>
      </c>
      <c r="E1407" s="1" t="s">
        <v>1094</v>
      </c>
      <c r="F1407" s="1" t="s">
        <v>1404</v>
      </c>
      <c r="G1407" s="1" t="s">
        <v>4084</v>
      </c>
      <c r="H1407" s="1" t="s">
        <v>4465</v>
      </c>
      <c r="I1407" s="1">
        <v>454350.47039999999</v>
      </c>
      <c r="J1407" s="1" t="s">
        <v>4466</v>
      </c>
    </row>
    <row r="1408" spans="1:10" x14ac:dyDescent="0.25">
      <c r="A1408" s="1" t="s">
        <v>4467</v>
      </c>
      <c r="B1408" s="2">
        <v>327612112</v>
      </c>
      <c r="C1408" s="2" t="s">
        <v>889</v>
      </c>
      <c r="D1408" s="4">
        <v>30096</v>
      </c>
      <c r="E1408" s="1" t="s">
        <v>1094</v>
      </c>
      <c r="F1408" s="1" t="s">
        <v>349</v>
      </c>
      <c r="G1408" s="1" t="s">
        <v>4084</v>
      </c>
      <c r="H1408" s="1" t="s">
        <v>4468</v>
      </c>
      <c r="I1408" s="1">
        <v>129413.45976832</v>
      </c>
      <c r="J1408" s="1" t="s">
        <v>4207</v>
      </c>
    </row>
    <row r="1409" spans="1:10" x14ac:dyDescent="0.25">
      <c r="A1409" s="1" t="s">
        <v>4469</v>
      </c>
      <c r="B1409" s="2">
        <v>722370123</v>
      </c>
      <c r="C1409" s="2" t="s">
        <v>273</v>
      </c>
      <c r="D1409" s="4">
        <v>20964.75</v>
      </c>
      <c r="E1409" s="1" t="s">
        <v>1094</v>
      </c>
      <c r="F1409" s="1" t="s">
        <v>1799</v>
      </c>
      <c r="G1409" s="1" t="s">
        <v>4119</v>
      </c>
      <c r="H1409" s="1" t="s">
        <v>4470</v>
      </c>
      <c r="I1409" s="1">
        <v>149754.47542</v>
      </c>
      <c r="J1409" s="1" t="s">
        <v>4471</v>
      </c>
    </row>
    <row r="1410" spans="1:10" x14ac:dyDescent="0.25">
      <c r="A1410" s="1" t="s">
        <v>4472</v>
      </c>
      <c r="B1410" s="2">
        <v>56948709</v>
      </c>
      <c r="C1410" s="2" t="s">
        <v>62</v>
      </c>
      <c r="D1410" s="4">
        <v>22791</v>
      </c>
      <c r="E1410" s="1" t="s">
        <v>1094</v>
      </c>
      <c r="F1410" s="1" t="s">
        <v>874</v>
      </c>
      <c r="G1410" s="1" t="s">
        <v>4105</v>
      </c>
      <c r="H1410" s="1" t="s">
        <v>4473</v>
      </c>
      <c r="I1410" s="1">
        <v>227246.37141744001</v>
      </c>
      <c r="J1410" s="1" t="s">
        <v>4474</v>
      </c>
    </row>
    <row r="1411" spans="1:10" x14ac:dyDescent="0.25">
      <c r="A1411" s="1" t="s">
        <v>4475</v>
      </c>
      <c r="B1411" s="2">
        <v>255844171</v>
      </c>
      <c r="C1411" s="2" t="s">
        <v>273</v>
      </c>
      <c r="D1411" s="4">
        <v>20964.75</v>
      </c>
      <c r="E1411" s="1" t="s">
        <v>1094</v>
      </c>
      <c r="F1411" s="1" t="s">
        <v>1576</v>
      </c>
      <c r="G1411" s="1" t="s">
        <v>4112</v>
      </c>
      <c r="H1411" s="1" t="s">
        <v>4476</v>
      </c>
      <c r="I1411" s="1">
        <v>143391.99382199999</v>
      </c>
      <c r="J1411" s="1" t="s">
        <v>4477</v>
      </c>
    </row>
    <row r="1412" spans="1:10" x14ac:dyDescent="0.25">
      <c r="A1412" s="1" t="s">
        <v>4478</v>
      </c>
      <c r="B1412" s="2">
        <v>966549788</v>
      </c>
      <c r="C1412" s="2" t="s">
        <v>298</v>
      </c>
      <c r="D1412" s="4">
        <v>38131.5</v>
      </c>
      <c r="E1412" s="1" t="s">
        <v>1094</v>
      </c>
      <c r="F1412" s="1" t="s">
        <v>587</v>
      </c>
      <c r="G1412" s="1" t="s">
        <v>4084</v>
      </c>
      <c r="H1412" s="1" t="s">
        <v>4479</v>
      </c>
      <c r="I1412" s="1">
        <v>99924.114343680005</v>
      </c>
      <c r="J1412" s="1" t="s">
        <v>4480</v>
      </c>
    </row>
    <row r="1413" spans="1:10" x14ac:dyDescent="0.25">
      <c r="A1413" s="1" t="s">
        <v>4481</v>
      </c>
      <c r="B1413" s="2">
        <v>404379161</v>
      </c>
      <c r="C1413" s="2" t="s">
        <v>250</v>
      </c>
      <c r="D1413" s="4">
        <v>18042.75</v>
      </c>
      <c r="E1413" s="1" t="s">
        <v>1094</v>
      </c>
      <c r="F1413" s="1" t="s">
        <v>163</v>
      </c>
      <c r="G1413" s="1" t="s">
        <v>4074</v>
      </c>
      <c r="H1413" s="1" t="s">
        <v>4482</v>
      </c>
      <c r="I1413" s="1">
        <v>466664.57500255998</v>
      </c>
      <c r="J1413" s="1" t="s">
        <v>4483</v>
      </c>
    </row>
    <row r="1414" spans="1:10" x14ac:dyDescent="0.25">
      <c r="A1414" s="1" t="s">
        <v>4484</v>
      </c>
      <c r="B1414" s="2">
        <v>625287378</v>
      </c>
      <c r="C1414" s="2" t="s">
        <v>114</v>
      </c>
      <c r="D1414" s="4">
        <v>20599.5</v>
      </c>
      <c r="E1414" s="1" t="s">
        <v>1094</v>
      </c>
      <c r="F1414" s="1" t="s">
        <v>1220</v>
      </c>
      <c r="G1414" s="1" t="s">
        <v>4058</v>
      </c>
      <c r="H1414" s="1" t="s">
        <v>4485</v>
      </c>
      <c r="I1414" s="1">
        <v>108454.547034</v>
      </c>
      <c r="J1414" s="1" t="s">
        <v>4486</v>
      </c>
    </row>
    <row r="1415" spans="1:10" x14ac:dyDescent="0.25">
      <c r="A1415" s="1" t="s">
        <v>4487</v>
      </c>
      <c r="B1415" s="2">
        <v>943830410</v>
      </c>
      <c r="C1415" s="2" t="s">
        <v>1201</v>
      </c>
      <c r="D1415" s="4">
        <v>30461.25</v>
      </c>
      <c r="E1415" s="1" t="s">
        <v>1094</v>
      </c>
      <c r="F1415" s="1" t="s">
        <v>115</v>
      </c>
      <c r="G1415" s="1" t="s">
        <v>4074</v>
      </c>
      <c r="H1415" s="1" t="s">
        <v>4488</v>
      </c>
      <c r="I1415" s="1">
        <v>194351.23199999999</v>
      </c>
      <c r="J1415" s="1" t="s">
        <v>4489</v>
      </c>
    </row>
    <row r="1416" spans="1:10" x14ac:dyDescent="0.25">
      <c r="A1416" s="1" t="s">
        <v>4490</v>
      </c>
      <c r="B1416" s="2">
        <v>388752627</v>
      </c>
      <c r="C1416" s="2" t="s">
        <v>322</v>
      </c>
      <c r="D1416" s="4">
        <v>26443.5</v>
      </c>
      <c r="E1416" s="1" t="s">
        <v>1094</v>
      </c>
      <c r="F1416" s="1" t="s">
        <v>587</v>
      </c>
      <c r="G1416" s="1" t="s">
        <v>4105</v>
      </c>
      <c r="H1416" s="1" t="s">
        <v>4491</v>
      </c>
      <c r="I1416" s="1">
        <v>486543.37070460001</v>
      </c>
      <c r="J1416" s="1" t="s">
        <v>4492</v>
      </c>
    </row>
    <row r="1417" spans="1:10" x14ac:dyDescent="0.25">
      <c r="A1417" s="1" t="s">
        <v>4493</v>
      </c>
      <c r="B1417" s="2">
        <v>562393128</v>
      </c>
      <c r="C1417" s="2" t="s">
        <v>18</v>
      </c>
      <c r="D1417" s="4">
        <v>33018</v>
      </c>
      <c r="E1417" s="1" t="s">
        <v>1094</v>
      </c>
      <c r="F1417" s="1" t="s">
        <v>881</v>
      </c>
      <c r="G1417" s="1" t="s">
        <v>4058</v>
      </c>
      <c r="H1417" s="1" t="s">
        <v>4494</v>
      </c>
      <c r="I1417" s="1">
        <v>496253.48394960002</v>
      </c>
      <c r="J1417" s="1" t="s">
        <v>4495</v>
      </c>
    </row>
    <row r="1418" spans="1:10" x14ac:dyDescent="0.25">
      <c r="A1418" s="1" t="s">
        <v>4496</v>
      </c>
      <c r="B1418" s="2">
        <v>34227211</v>
      </c>
      <c r="C1418" s="2" t="s">
        <v>245</v>
      </c>
      <c r="D1418" s="4">
        <v>19503.75</v>
      </c>
      <c r="E1418" s="1" t="s">
        <v>1094</v>
      </c>
      <c r="F1418" s="1" t="s">
        <v>147</v>
      </c>
      <c r="G1418" s="1" t="s">
        <v>4062</v>
      </c>
      <c r="H1418" s="1" t="s">
        <v>4497</v>
      </c>
      <c r="I1418" s="1">
        <v>30212.835088799999</v>
      </c>
      <c r="J1418" s="1" t="s">
        <v>4498</v>
      </c>
    </row>
    <row r="1419" spans="1:10" x14ac:dyDescent="0.25">
      <c r="A1419" s="1" t="s">
        <v>4499</v>
      </c>
      <c r="B1419" s="2">
        <v>256904457</v>
      </c>
      <c r="C1419" s="2" t="s">
        <v>52</v>
      </c>
      <c r="D1419" s="4">
        <v>20234.25</v>
      </c>
      <c r="E1419" s="1" t="s">
        <v>1094</v>
      </c>
      <c r="F1419" s="1" t="s">
        <v>4500</v>
      </c>
      <c r="G1419" s="1" t="s">
        <v>4084</v>
      </c>
      <c r="H1419" s="1" t="s">
        <v>4501</v>
      </c>
      <c r="I1419" s="1">
        <v>198231.50662425</v>
      </c>
      <c r="J1419" s="1" t="s">
        <v>4502</v>
      </c>
    </row>
    <row r="1420" spans="1:10" x14ac:dyDescent="0.25">
      <c r="A1420" s="1" t="s">
        <v>4503</v>
      </c>
      <c r="B1420" s="2">
        <v>600894200</v>
      </c>
      <c r="C1420" s="2" t="s">
        <v>335</v>
      </c>
      <c r="D1420" s="4">
        <v>19869</v>
      </c>
      <c r="E1420" s="1" t="s">
        <v>1094</v>
      </c>
      <c r="F1420" s="1" t="s">
        <v>246</v>
      </c>
      <c r="G1420" s="1" t="s">
        <v>4074</v>
      </c>
      <c r="H1420" s="1" t="s">
        <v>4504</v>
      </c>
      <c r="I1420" s="1">
        <v>79094.888923680002</v>
      </c>
      <c r="J1420" s="1" t="s">
        <v>4505</v>
      </c>
    </row>
    <row r="1421" spans="1:10" x14ac:dyDescent="0.25">
      <c r="A1421" s="1" t="s">
        <v>4506</v>
      </c>
      <c r="B1421" s="2">
        <v>676553473</v>
      </c>
      <c r="C1421" s="2" t="s">
        <v>322</v>
      </c>
      <c r="D1421" s="4">
        <v>26443.5</v>
      </c>
      <c r="E1421" s="1" t="s">
        <v>1094</v>
      </c>
      <c r="F1421" s="1" t="s">
        <v>549</v>
      </c>
      <c r="G1421" s="1" t="s">
        <v>4070</v>
      </c>
      <c r="H1421" s="1" t="s">
        <v>4507</v>
      </c>
      <c r="I1421" s="1">
        <v>214604.35724951999</v>
      </c>
      <c r="J1421" s="1" t="s">
        <v>4508</v>
      </c>
    </row>
    <row r="1422" spans="1:10" x14ac:dyDescent="0.25">
      <c r="A1422" s="1" t="s">
        <v>4509</v>
      </c>
      <c r="B1422" s="2">
        <v>614567503</v>
      </c>
      <c r="C1422" s="2" t="s">
        <v>240</v>
      </c>
      <c r="D1422" s="4">
        <v>22060.5</v>
      </c>
      <c r="E1422" s="1" t="s">
        <v>1094</v>
      </c>
      <c r="F1422" s="1" t="s">
        <v>654</v>
      </c>
      <c r="G1422" s="1" t="s">
        <v>4112</v>
      </c>
      <c r="H1422" s="1" t="s">
        <v>4510</v>
      </c>
      <c r="I1422" s="1">
        <v>169785.04249769999</v>
      </c>
      <c r="J1422" s="1" t="s">
        <v>4511</v>
      </c>
    </row>
    <row r="1423" spans="1:10" x14ac:dyDescent="0.25">
      <c r="A1423" s="1" t="s">
        <v>4512</v>
      </c>
      <c r="B1423" s="2">
        <v>463423254</v>
      </c>
      <c r="C1423" s="2" t="s">
        <v>124</v>
      </c>
      <c r="D1423" s="4">
        <v>14025</v>
      </c>
      <c r="E1423" s="1" t="s">
        <v>1094</v>
      </c>
      <c r="F1423" s="1" t="s">
        <v>1054</v>
      </c>
      <c r="G1423" s="1" t="s">
        <v>4112</v>
      </c>
      <c r="H1423" s="1" t="s">
        <v>4513</v>
      </c>
      <c r="I1423" s="1">
        <v>216022.11880950001</v>
      </c>
      <c r="J1423" s="1" t="s">
        <v>4514</v>
      </c>
    </row>
    <row r="1424" spans="1:10" x14ac:dyDescent="0.25">
      <c r="A1424" s="1" t="s">
        <v>4515</v>
      </c>
      <c r="B1424" s="2">
        <v>465790024</v>
      </c>
      <c r="C1424" s="2" t="s">
        <v>57</v>
      </c>
      <c r="D1424" s="4">
        <v>34113.75</v>
      </c>
      <c r="E1424" s="1" t="s">
        <v>1094</v>
      </c>
      <c r="F1424" s="1" t="s">
        <v>993</v>
      </c>
      <c r="G1424" s="1" t="s">
        <v>4088</v>
      </c>
      <c r="H1424" s="1" t="s">
        <v>4516</v>
      </c>
      <c r="I1424" s="1">
        <v>122324.98218444</v>
      </c>
      <c r="J1424" s="1" t="s">
        <v>4517</v>
      </c>
    </row>
    <row r="1425" spans="1:10" x14ac:dyDescent="0.25">
      <c r="A1425" s="1" t="s">
        <v>4518</v>
      </c>
      <c r="B1425" s="2">
        <v>902196918</v>
      </c>
      <c r="C1425" s="2" t="s">
        <v>357</v>
      </c>
      <c r="D1425" s="4">
        <v>35209.5</v>
      </c>
      <c r="E1425" s="1" t="s">
        <v>1094</v>
      </c>
      <c r="F1425" s="1" t="s">
        <v>523</v>
      </c>
      <c r="G1425" s="1" t="s">
        <v>4088</v>
      </c>
      <c r="H1425" s="1" t="s">
        <v>4519</v>
      </c>
      <c r="I1425" s="1">
        <v>106261.8533856</v>
      </c>
      <c r="J1425" s="1" t="s">
        <v>4520</v>
      </c>
    </row>
    <row r="1426" spans="1:10" x14ac:dyDescent="0.25">
      <c r="A1426" s="1" t="s">
        <v>4521</v>
      </c>
      <c r="B1426" s="2">
        <v>491931973</v>
      </c>
      <c r="C1426" s="2" t="s">
        <v>62</v>
      </c>
      <c r="D1426" s="4">
        <v>22791</v>
      </c>
      <c r="E1426" s="1" t="s">
        <v>1094</v>
      </c>
      <c r="F1426" s="1" t="s">
        <v>381</v>
      </c>
      <c r="G1426" s="1" t="s">
        <v>4058</v>
      </c>
      <c r="H1426" s="1" t="s">
        <v>4522</v>
      </c>
      <c r="I1426" s="1">
        <v>384459.48525600001</v>
      </c>
      <c r="J1426" s="1" t="s">
        <v>4523</v>
      </c>
    </row>
    <row r="1427" spans="1:10" x14ac:dyDescent="0.25">
      <c r="A1427" s="1" t="s">
        <v>4524</v>
      </c>
      <c r="B1427" s="2">
        <v>825804685</v>
      </c>
      <c r="C1427" s="2" t="s">
        <v>221</v>
      </c>
      <c r="D1427" s="4">
        <v>33748.5</v>
      </c>
      <c r="E1427" s="1" t="s">
        <v>1094</v>
      </c>
      <c r="F1427" s="1" t="s">
        <v>885</v>
      </c>
      <c r="G1427" s="1" t="s">
        <v>4099</v>
      </c>
      <c r="H1427" s="1" t="s">
        <v>4525</v>
      </c>
      <c r="I1427" s="1">
        <v>37977.688555519999</v>
      </c>
      <c r="J1427" s="1" t="s">
        <v>4526</v>
      </c>
    </row>
    <row r="1428" spans="1:10" x14ac:dyDescent="0.25">
      <c r="A1428" s="1" t="s">
        <v>4527</v>
      </c>
      <c r="B1428" s="2">
        <v>578792341</v>
      </c>
      <c r="C1428" s="2" t="s">
        <v>77</v>
      </c>
      <c r="D1428" s="4">
        <v>23521.5</v>
      </c>
      <c r="E1428" s="1" t="s">
        <v>1094</v>
      </c>
      <c r="F1428" s="1" t="s">
        <v>323</v>
      </c>
      <c r="G1428" s="1" t="s">
        <v>4220</v>
      </c>
      <c r="H1428" s="1" t="s">
        <v>4528</v>
      </c>
      <c r="I1428" s="1">
        <v>52905.676319999999</v>
      </c>
      <c r="J1428" s="1" t="s">
        <v>4529</v>
      </c>
    </row>
    <row r="1429" spans="1:10" x14ac:dyDescent="0.25">
      <c r="A1429" s="1" t="s">
        <v>2037</v>
      </c>
      <c r="B1429" s="2">
        <v>296279071</v>
      </c>
      <c r="C1429" s="2" t="s">
        <v>365</v>
      </c>
      <c r="D1429" s="4">
        <v>37035.75</v>
      </c>
      <c r="E1429" s="1" t="s">
        <v>1094</v>
      </c>
      <c r="F1429" s="1" t="s">
        <v>965</v>
      </c>
      <c r="G1429" s="1" t="s">
        <v>4088</v>
      </c>
      <c r="H1429" s="1" t="s">
        <v>4530</v>
      </c>
      <c r="I1429" s="1">
        <v>721419.98241599998</v>
      </c>
      <c r="J1429" s="1" t="s">
        <v>4531</v>
      </c>
    </row>
    <row r="1430" spans="1:10" x14ac:dyDescent="0.25">
      <c r="A1430" s="1" t="s">
        <v>4532</v>
      </c>
      <c r="B1430" s="2">
        <v>110714690</v>
      </c>
      <c r="C1430" s="2" t="s">
        <v>862</v>
      </c>
      <c r="D1430" s="4">
        <v>24617.25</v>
      </c>
      <c r="E1430" s="1" t="s">
        <v>1094</v>
      </c>
      <c r="F1430" s="1" t="s">
        <v>310</v>
      </c>
      <c r="G1430" s="1" t="s">
        <v>4088</v>
      </c>
      <c r="H1430" s="1" t="s">
        <v>4533</v>
      </c>
      <c r="I1430" s="1">
        <v>264528.28668024001</v>
      </c>
      <c r="J1430" s="1" t="s">
        <v>4534</v>
      </c>
    </row>
    <row r="1431" spans="1:10" x14ac:dyDescent="0.25">
      <c r="A1431" s="1" t="s">
        <v>4535</v>
      </c>
      <c r="B1431" s="2">
        <v>981655295</v>
      </c>
      <c r="C1431" s="2" t="s">
        <v>217</v>
      </c>
      <c r="D1431" s="4">
        <v>38496.75</v>
      </c>
      <c r="E1431" s="1" t="s">
        <v>1094</v>
      </c>
      <c r="F1431" s="1" t="s">
        <v>422</v>
      </c>
      <c r="G1431" s="1" t="s">
        <v>4220</v>
      </c>
      <c r="H1431" s="1" t="s">
        <v>4536</v>
      </c>
      <c r="I1431" s="1">
        <v>659812.77521640004</v>
      </c>
      <c r="J1431" s="1" t="s">
        <v>4537</v>
      </c>
    </row>
    <row r="1432" spans="1:10" x14ac:dyDescent="0.25">
      <c r="A1432" s="1" t="s">
        <v>4538</v>
      </c>
      <c r="B1432" s="2">
        <v>580770946</v>
      </c>
      <c r="C1432" s="2" t="s">
        <v>43</v>
      </c>
      <c r="D1432" s="4">
        <v>36670.5</v>
      </c>
      <c r="E1432" s="1" t="s">
        <v>1094</v>
      </c>
      <c r="F1432" s="1" t="s">
        <v>940</v>
      </c>
      <c r="G1432" s="1" t="s">
        <v>4058</v>
      </c>
      <c r="H1432" s="1" t="s">
        <v>4539</v>
      </c>
      <c r="I1432" s="1">
        <v>58746.125292739998</v>
      </c>
      <c r="J1432" s="1" t="s">
        <v>4540</v>
      </c>
    </row>
    <row r="1433" spans="1:10" x14ac:dyDescent="0.25">
      <c r="A1433" s="1" t="s">
        <v>4541</v>
      </c>
      <c r="B1433" s="2">
        <v>968633339</v>
      </c>
      <c r="C1433" s="2" t="s">
        <v>33</v>
      </c>
      <c r="D1433" s="4">
        <v>13659.75</v>
      </c>
      <c r="E1433" s="1" t="s">
        <v>1094</v>
      </c>
      <c r="F1433" s="1" t="s">
        <v>1610</v>
      </c>
      <c r="G1433" s="1" t="s">
        <v>4054</v>
      </c>
      <c r="H1433" s="1" t="s">
        <v>4542</v>
      </c>
      <c r="I1433" s="1">
        <v>127208.92940595</v>
      </c>
      <c r="J1433" s="1" t="s">
        <v>4543</v>
      </c>
    </row>
    <row r="1434" spans="1:10" x14ac:dyDescent="0.25">
      <c r="A1434" s="1" t="s">
        <v>4544</v>
      </c>
      <c r="B1434" s="2">
        <v>226863630</v>
      </c>
      <c r="C1434" s="2" t="s">
        <v>134</v>
      </c>
      <c r="D1434" s="4">
        <v>37401</v>
      </c>
      <c r="E1434" s="1" t="s">
        <v>1094</v>
      </c>
      <c r="F1434" s="1" t="s">
        <v>264</v>
      </c>
      <c r="G1434" s="1" t="s">
        <v>4074</v>
      </c>
      <c r="H1434" s="1" t="s">
        <v>4545</v>
      </c>
      <c r="I1434" s="1">
        <v>304819.2107688</v>
      </c>
      <c r="J1434" s="1" t="s">
        <v>4546</v>
      </c>
    </row>
    <row r="1435" spans="1:10" x14ac:dyDescent="0.25">
      <c r="A1435" s="1" t="s">
        <v>4547</v>
      </c>
      <c r="B1435" s="2">
        <v>381042871</v>
      </c>
      <c r="C1435" s="2" t="s">
        <v>217</v>
      </c>
      <c r="D1435" s="4">
        <v>38496.75</v>
      </c>
      <c r="E1435" s="1" t="s">
        <v>1094</v>
      </c>
      <c r="F1435" s="1" t="s">
        <v>340</v>
      </c>
      <c r="G1435" s="1" t="s">
        <v>4095</v>
      </c>
      <c r="H1435" s="1" t="s">
        <v>4548</v>
      </c>
      <c r="I1435" s="1">
        <v>612547.612005</v>
      </c>
      <c r="J1435" s="1" t="s">
        <v>4549</v>
      </c>
    </row>
    <row r="1436" spans="1:10" x14ac:dyDescent="0.25">
      <c r="A1436" s="1" t="s">
        <v>4550</v>
      </c>
      <c r="B1436" s="2">
        <v>894404158</v>
      </c>
      <c r="C1436" s="2" t="s">
        <v>365</v>
      </c>
      <c r="D1436" s="4">
        <v>37035.75</v>
      </c>
      <c r="E1436" s="1" t="s">
        <v>1094</v>
      </c>
      <c r="F1436" s="1" t="s">
        <v>587</v>
      </c>
      <c r="G1436" s="1" t="s">
        <v>4112</v>
      </c>
      <c r="H1436" s="1" t="s">
        <v>4551</v>
      </c>
      <c r="I1436" s="1">
        <v>1195123.1672556</v>
      </c>
      <c r="J1436" s="1" t="s">
        <v>4552</v>
      </c>
    </row>
    <row r="1437" spans="1:10" x14ac:dyDescent="0.25">
      <c r="A1437" s="1" t="s">
        <v>4553</v>
      </c>
      <c r="B1437" s="2">
        <v>67197710</v>
      </c>
      <c r="C1437" s="2" t="s">
        <v>57</v>
      </c>
      <c r="D1437" s="4">
        <v>34113.75</v>
      </c>
      <c r="E1437" s="1" t="s">
        <v>1094</v>
      </c>
      <c r="F1437" s="1" t="s">
        <v>1576</v>
      </c>
      <c r="G1437" s="1" t="s">
        <v>4058</v>
      </c>
      <c r="H1437" s="1" t="s">
        <v>4554</v>
      </c>
      <c r="I1437" s="1">
        <v>65208.212345599997</v>
      </c>
      <c r="J1437" s="1" t="s">
        <v>4555</v>
      </c>
    </row>
    <row r="1438" spans="1:10" x14ac:dyDescent="0.25">
      <c r="A1438" s="1" t="s">
        <v>4556</v>
      </c>
      <c r="B1438" s="2">
        <v>877212776</v>
      </c>
      <c r="C1438" s="2" t="s">
        <v>154</v>
      </c>
      <c r="D1438" s="4">
        <v>29730.75</v>
      </c>
      <c r="E1438" s="1" t="s">
        <v>1094</v>
      </c>
      <c r="F1438" s="1" t="s">
        <v>58</v>
      </c>
      <c r="G1438" s="1" t="s">
        <v>4088</v>
      </c>
      <c r="H1438" s="1" t="s">
        <v>4557</v>
      </c>
      <c r="I1438" s="1">
        <v>103575.58169399999</v>
      </c>
      <c r="J1438" s="1" t="s">
        <v>4558</v>
      </c>
    </row>
    <row r="1439" spans="1:10" x14ac:dyDescent="0.25">
      <c r="A1439" s="1" t="s">
        <v>4559</v>
      </c>
      <c r="B1439" s="2">
        <v>481756337</v>
      </c>
      <c r="C1439" s="2" t="s">
        <v>389</v>
      </c>
      <c r="D1439" s="4">
        <v>29365.5</v>
      </c>
      <c r="E1439" s="1" t="s">
        <v>1094</v>
      </c>
      <c r="F1439" s="1" t="s">
        <v>784</v>
      </c>
      <c r="G1439" s="1" t="s">
        <v>4058</v>
      </c>
      <c r="H1439" s="1" t="s">
        <v>4560</v>
      </c>
      <c r="I1439" s="1">
        <v>280382.80895999999</v>
      </c>
      <c r="J1439" s="1" t="s">
        <v>1108</v>
      </c>
    </row>
    <row r="1440" spans="1:10" x14ac:dyDescent="0.25">
      <c r="A1440" s="1" t="s">
        <v>4561</v>
      </c>
      <c r="B1440" s="2">
        <v>164215475</v>
      </c>
      <c r="C1440" s="2" t="s">
        <v>180</v>
      </c>
      <c r="D1440" s="4">
        <v>35940</v>
      </c>
      <c r="E1440" s="1" t="s">
        <v>1094</v>
      </c>
      <c r="F1440" s="1" t="s">
        <v>2602</v>
      </c>
      <c r="G1440" s="1" t="s">
        <v>4074</v>
      </c>
      <c r="H1440" s="1" t="s">
        <v>4562</v>
      </c>
      <c r="I1440" s="1">
        <v>415070.3612475</v>
      </c>
      <c r="J1440" s="1" t="s">
        <v>4563</v>
      </c>
    </row>
    <row r="1441" spans="1:10" x14ac:dyDescent="0.25">
      <c r="A1441" s="1" t="s">
        <v>4564</v>
      </c>
      <c r="B1441" s="2">
        <v>492145316</v>
      </c>
      <c r="C1441" s="2" t="s">
        <v>452</v>
      </c>
      <c r="D1441" s="4">
        <v>26078.25</v>
      </c>
      <c r="E1441" s="1" t="s">
        <v>1094</v>
      </c>
      <c r="F1441" s="1" t="s">
        <v>1016</v>
      </c>
      <c r="G1441" s="1" t="s">
        <v>4220</v>
      </c>
      <c r="H1441" s="1" t="s">
        <v>4565</v>
      </c>
      <c r="I1441" s="1">
        <v>549910.24124400003</v>
      </c>
      <c r="J1441" s="1" t="s">
        <v>4566</v>
      </c>
    </row>
    <row r="1442" spans="1:10" x14ac:dyDescent="0.25">
      <c r="A1442" s="1" t="s">
        <v>4567</v>
      </c>
      <c r="B1442" s="2">
        <v>523582688</v>
      </c>
      <c r="C1442" s="2" t="s">
        <v>869</v>
      </c>
      <c r="D1442" s="4">
        <v>17312.25</v>
      </c>
      <c r="E1442" s="1" t="s">
        <v>1094</v>
      </c>
      <c r="F1442" s="1" t="s">
        <v>438</v>
      </c>
      <c r="G1442" s="1" t="s">
        <v>4070</v>
      </c>
      <c r="H1442" s="1" t="s">
        <v>4568</v>
      </c>
      <c r="I1442" s="1">
        <v>356023.84212360001</v>
      </c>
      <c r="J1442" s="1" t="s">
        <v>4569</v>
      </c>
    </row>
    <row r="1443" spans="1:10" x14ac:dyDescent="0.25">
      <c r="A1443" s="1" t="s">
        <v>4570</v>
      </c>
      <c r="B1443" s="2">
        <v>327013364</v>
      </c>
      <c r="C1443" s="2" t="s">
        <v>194</v>
      </c>
      <c r="D1443" s="4">
        <v>30826.5</v>
      </c>
      <c r="E1443" s="1" t="s">
        <v>1094</v>
      </c>
      <c r="F1443" s="1" t="s">
        <v>885</v>
      </c>
      <c r="G1443" s="1" t="s">
        <v>4220</v>
      </c>
      <c r="H1443" s="1" t="s">
        <v>4571</v>
      </c>
      <c r="I1443" s="1">
        <v>328068.47045700002</v>
      </c>
      <c r="J1443" s="1" t="s">
        <v>4572</v>
      </c>
    </row>
    <row r="1444" spans="1:10" x14ac:dyDescent="0.25">
      <c r="A1444" s="1" t="s">
        <v>4573</v>
      </c>
      <c r="B1444" s="2">
        <v>729505202</v>
      </c>
      <c r="C1444" s="2" t="s">
        <v>255</v>
      </c>
      <c r="D1444" s="4">
        <v>25347.75</v>
      </c>
      <c r="E1444" s="1" t="s">
        <v>1094</v>
      </c>
      <c r="F1444" s="1" t="s">
        <v>1090</v>
      </c>
      <c r="G1444" s="1" t="s">
        <v>4066</v>
      </c>
      <c r="H1444" s="1" t="s">
        <v>4574</v>
      </c>
      <c r="I1444" s="1">
        <v>88288.099048799893</v>
      </c>
      <c r="J1444" s="1" t="s">
        <v>4575</v>
      </c>
    </row>
    <row r="1445" spans="1:10" x14ac:dyDescent="0.25">
      <c r="A1445" s="1" t="s">
        <v>4576</v>
      </c>
      <c r="B1445" s="2">
        <v>798424866</v>
      </c>
      <c r="C1445" s="2" t="s">
        <v>513</v>
      </c>
      <c r="D1445" s="4">
        <v>32287.5</v>
      </c>
      <c r="E1445" s="1" t="s">
        <v>1094</v>
      </c>
      <c r="F1445" s="1" t="s">
        <v>208</v>
      </c>
      <c r="G1445" s="1" t="s">
        <v>4084</v>
      </c>
      <c r="H1445" s="1" t="s">
        <v>4577</v>
      </c>
      <c r="I1445" s="1">
        <v>178097.19737040001</v>
      </c>
      <c r="J1445" s="1" t="s">
        <v>4578</v>
      </c>
    </row>
    <row r="1446" spans="1:10" x14ac:dyDescent="0.25">
      <c r="A1446" s="1" t="s">
        <v>4579</v>
      </c>
      <c r="B1446" s="2">
        <v>198416249</v>
      </c>
      <c r="C1446" s="2" t="s">
        <v>245</v>
      </c>
      <c r="D1446" s="4">
        <v>19503.75</v>
      </c>
      <c r="E1446" s="1" t="s">
        <v>1094</v>
      </c>
      <c r="F1446" s="1" t="s">
        <v>418</v>
      </c>
      <c r="G1446" s="1" t="s">
        <v>4058</v>
      </c>
      <c r="H1446" s="1" t="s">
        <v>4580</v>
      </c>
      <c r="I1446" s="1">
        <v>87160.047145599994</v>
      </c>
      <c r="J1446" s="1" t="s">
        <v>4581</v>
      </c>
    </row>
    <row r="1447" spans="1:10" x14ac:dyDescent="0.25">
      <c r="A1447" s="1" t="s">
        <v>4582</v>
      </c>
      <c r="B1447" s="2">
        <v>910308583</v>
      </c>
      <c r="C1447" s="2" t="s">
        <v>226</v>
      </c>
      <c r="D1447" s="4">
        <v>31557</v>
      </c>
      <c r="E1447" s="1" t="s">
        <v>1094</v>
      </c>
      <c r="F1447" s="1" t="s">
        <v>2311</v>
      </c>
      <c r="G1447" s="1" t="s">
        <v>4066</v>
      </c>
      <c r="H1447" s="1" t="s">
        <v>4583</v>
      </c>
      <c r="I1447" s="1">
        <v>70116.806182500004</v>
      </c>
      <c r="J1447" s="1" t="s">
        <v>4584</v>
      </c>
    </row>
    <row r="1448" spans="1:10" x14ac:dyDescent="0.25">
      <c r="A1448" s="1" t="s">
        <v>4585</v>
      </c>
      <c r="B1448" s="2">
        <v>196549293</v>
      </c>
      <c r="C1448" s="2" t="s">
        <v>470</v>
      </c>
      <c r="D1448" s="4">
        <v>14755.5</v>
      </c>
      <c r="E1448" s="1" t="s">
        <v>1094</v>
      </c>
      <c r="F1448" s="1" t="s">
        <v>2112</v>
      </c>
      <c r="G1448" s="1" t="s">
        <v>4058</v>
      </c>
      <c r="H1448" s="1" t="s">
        <v>4586</v>
      </c>
      <c r="I1448" s="1">
        <v>96877.102583040003</v>
      </c>
      <c r="J1448" s="1" t="s">
        <v>4587</v>
      </c>
    </row>
    <row r="1449" spans="1:10" x14ac:dyDescent="0.25">
      <c r="A1449" s="1" t="s">
        <v>4588</v>
      </c>
      <c r="B1449" s="2">
        <v>606522640</v>
      </c>
      <c r="C1449" s="2" t="s">
        <v>513</v>
      </c>
      <c r="D1449" s="4">
        <v>32287.5</v>
      </c>
      <c r="E1449" s="1" t="s">
        <v>1094</v>
      </c>
      <c r="F1449" s="1" t="s">
        <v>19</v>
      </c>
      <c r="G1449" s="1" t="s">
        <v>4105</v>
      </c>
      <c r="H1449" s="1" t="s">
        <v>4589</v>
      </c>
      <c r="I1449" s="1">
        <v>1168238.2748400001</v>
      </c>
      <c r="J1449" s="1" t="s">
        <v>4590</v>
      </c>
    </row>
    <row r="1450" spans="1:10" x14ac:dyDescent="0.25">
      <c r="A1450" s="1" t="s">
        <v>4591</v>
      </c>
      <c r="B1450" s="2">
        <v>268560799</v>
      </c>
      <c r="C1450" s="2" t="s">
        <v>129</v>
      </c>
      <c r="D1450" s="4">
        <v>15120.75</v>
      </c>
      <c r="E1450" s="1" t="s">
        <v>1094</v>
      </c>
      <c r="F1450" s="1" t="s">
        <v>870</v>
      </c>
      <c r="G1450" s="1" t="s">
        <v>4066</v>
      </c>
      <c r="H1450" s="1" t="s">
        <v>4592</v>
      </c>
      <c r="I1450" s="1">
        <v>287978.7642336</v>
      </c>
      <c r="J1450" s="1" t="s">
        <v>4593</v>
      </c>
    </row>
    <row r="1451" spans="1:10" x14ac:dyDescent="0.25">
      <c r="A1451" s="1" t="s">
        <v>4594</v>
      </c>
      <c r="B1451" s="2">
        <v>354450304</v>
      </c>
      <c r="C1451" s="2" t="s">
        <v>134</v>
      </c>
      <c r="D1451" s="4">
        <v>37401</v>
      </c>
      <c r="E1451" s="1" t="s">
        <v>1094</v>
      </c>
      <c r="F1451" s="1" t="s">
        <v>438</v>
      </c>
      <c r="G1451" s="1" t="s">
        <v>4066</v>
      </c>
      <c r="H1451" s="1" t="s">
        <v>4595</v>
      </c>
      <c r="I1451" s="1">
        <v>47173.115030480003</v>
      </c>
      <c r="J1451" s="1" t="s">
        <v>4596</v>
      </c>
    </row>
    <row r="1452" spans="1:10" x14ac:dyDescent="0.25">
      <c r="A1452" s="1" t="s">
        <v>4597</v>
      </c>
      <c r="B1452" s="2">
        <v>773819353</v>
      </c>
      <c r="C1452" s="2" t="s">
        <v>322</v>
      </c>
      <c r="D1452" s="4">
        <v>26443.5</v>
      </c>
      <c r="E1452" s="1" t="s">
        <v>1094</v>
      </c>
      <c r="F1452" s="1" t="s">
        <v>1308</v>
      </c>
      <c r="G1452" s="1" t="s">
        <v>4084</v>
      </c>
      <c r="H1452" s="1" t="s">
        <v>4598</v>
      </c>
      <c r="I1452" s="1">
        <v>55760.156449200003</v>
      </c>
      <c r="J1452" s="1" t="s">
        <v>4599</v>
      </c>
    </row>
    <row r="1453" spans="1:10" x14ac:dyDescent="0.25">
      <c r="A1453" s="1" t="s">
        <v>4600</v>
      </c>
      <c r="B1453" s="2">
        <v>510699033</v>
      </c>
      <c r="C1453" s="2" t="s">
        <v>240</v>
      </c>
      <c r="D1453" s="4">
        <v>22060.5</v>
      </c>
      <c r="E1453" s="1" t="s">
        <v>1094</v>
      </c>
      <c r="F1453" s="1" t="s">
        <v>256</v>
      </c>
      <c r="G1453" s="1" t="s">
        <v>4058</v>
      </c>
      <c r="H1453" s="1" t="s">
        <v>4601</v>
      </c>
      <c r="I1453" s="1">
        <v>137574.27783000001</v>
      </c>
      <c r="J1453" s="1" t="s">
        <v>4602</v>
      </c>
    </row>
    <row r="1454" spans="1:10" x14ac:dyDescent="0.25">
      <c r="A1454" s="1" t="s">
        <v>4603</v>
      </c>
      <c r="B1454" s="2">
        <v>20362316</v>
      </c>
      <c r="C1454" s="2" t="s">
        <v>114</v>
      </c>
      <c r="D1454" s="4">
        <v>20599.5</v>
      </c>
      <c r="E1454" s="1" t="s">
        <v>1094</v>
      </c>
      <c r="F1454" s="1" t="s">
        <v>1721</v>
      </c>
      <c r="G1454" s="1" t="s">
        <v>4054</v>
      </c>
      <c r="H1454" s="1" t="s">
        <v>4604</v>
      </c>
      <c r="I1454" s="1">
        <v>44365.213430999996</v>
      </c>
      <c r="J1454" s="1" t="s">
        <v>4605</v>
      </c>
    </row>
    <row r="1455" spans="1:10" x14ac:dyDescent="0.25">
      <c r="A1455" s="1" t="s">
        <v>4606</v>
      </c>
      <c r="B1455" s="2">
        <v>336984371</v>
      </c>
      <c r="C1455" s="2" t="s">
        <v>556</v>
      </c>
      <c r="D1455" s="4">
        <v>27174</v>
      </c>
      <c r="E1455" s="1" t="s">
        <v>1094</v>
      </c>
      <c r="F1455" s="1" t="s">
        <v>418</v>
      </c>
      <c r="G1455" s="1" t="s">
        <v>4119</v>
      </c>
      <c r="H1455" s="1" t="s">
        <v>4607</v>
      </c>
      <c r="I1455" s="1">
        <v>440667.709776</v>
      </c>
      <c r="J1455" s="1" t="s">
        <v>4608</v>
      </c>
    </row>
    <row r="1456" spans="1:10" x14ac:dyDescent="0.25">
      <c r="A1456" s="1" t="s">
        <v>4609</v>
      </c>
      <c r="B1456" s="2">
        <v>332008952</v>
      </c>
      <c r="C1456" s="2" t="s">
        <v>62</v>
      </c>
      <c r="D1456" s="4">
        <v>22791</v>
      </c>
      <c r="E1456" s="1" t="s">
        <v>1094</v>
      </c>
      <c r="F1456" s="1" t="s">
        <v>227</v>
      </c>
      <c r="G1456" s="1" t="s">
        <v>4119</v>
      </c>
      <c r="H1456" s="1" t="s">
        <v>4610</v>
      </c>
      <c r="I1456" s="1">
        <v>38569.014455999997</v>
      </c>
      <c r="J1456" s="1" t="s">
        <v>4611</v>
      </c>
    </row>
    <row r="1457" spans="1:10" x14ac:dyDescent="0.25">
      <c r="A1457" s="1" t="s">
        <v>4612</v>
      </c>
      <c r="B1457" s="2">
        <v>15829268</v>
      </c>
      <c r="C1457" s="2" t="s">
        <v>119</v>
      </c>
      <c r="D1457" s="4">
        <v>24982.5</v>
      </c>
      <c r="E1457" s="1" t="s">
        <v>1094</v>
      </c>
      <c r="F1457" s="1" t="s">
        <v>130</v>
      </c>
      <c r="G1457" s="1" t="s">
        <v>4105</v>
      </c>
      <c r="H1457" s="1" t="s">
        <v>4613</v>
      </c>
      <c r="I1457" s="1">
        <v>187532.5866336</v>
      </c>
      <c r="J1457" s="1" t="s">
        <v>4614</v>
      </c>
    </row>
    <row r="1458" spans="1:10" x14ac:dyDescent="0.25">
      <c r="A1458" s="1" t="s">
        <v>4615</v>
      </c>
      <c r="B1458" s="2">
        <v>6975495</v>
      </c>
      <c r="C1458" s="2" t="s">
        <v>180</v>
      </c>
      <c r="D1458" s="4">
        <v>35940</v>
      </c>
      <c r="E1458" s="1" t="s">
        <v>1094</v>
      </c>
      <c r="F1458" s="1" t="s">
        <v>1146</v>
      </c>
      <c r="G1458" s="1" t="s">
        <v>4148</v>
      </c>
      <c r="H1458" s="1" t="s">
        <v>4616</v>
      </c>
      <c r="I1458" s="1">
        <v>51169.557394019997</v>
      </c>
      <c r="J1458" s="1" t="s">
        <v>4617</v>
      </c>
    </row>
    <row r="1459" spans="1:10" x14ac:dyDescent="0.25">
      <c r="A1459" s="1" t="s">
        <v>4618</v>
      </c>
      <c r="B1459" s="2">
        <v>744867727</v>
      </c>
      <c r="C1459" s="2" t="s">
        <v>101</v>
      </c>
      <c r="D1459" s="4">
        <v>19138.5</v>
      </c>
      <c r="E1459" s="1" t="s">
        <v>1094</v>
      </c>
      <c r="F1459" s="1" t="s">
        <v>231</v>
      </c>
      <c r="G1459" s="1" t="s">
        <v>4099</v>
      </c>
      <c r="H1459" s="1" t="s">
        <v>4619</v>
      </c>
      <c r="I1459" s="1">
        <v>173083.59179999999</v>
      </c>
      <c r="J1459" s="1" t="s">
        <v>4620</v>
      </c>
    </row>
    <row r="1460" spans="1:10" x14ac:dyDescent="0.25">
      <c r="A1460" s="1" t="s">
        <v>4621</v>
      </c>
      <c r="B1460" s="2">
        <v>59840529</v>
      </c>
      <c r="C1460" s="2" t="s">
        <v>92</v>
      </c>
      <c r="D1460" s="4">
        <v>29000.25</v>
      </c>
      <c r="E1460" s="1" t="s">
        <v>1094</v>
      </c>
      <c r="F1460" s="1" t="s">
        <v>404</v>
      </c>
      <c r="G1460" s="1" t="s">
        <v>4119</v>
      </c>
      <c r="H1460" s="1" t="s">
        <v>4622</v>
      </c>
      <c r="I1460" s="1">
        <v>1549728.9252863999</v>
      </c>
      <c r="J1460" s="1" t="s">
        <v>4623</v>
      </c>
    </row>
    <row r="1461" spans="1:10" x14ac:dyDescent="0.25">
      <c r="A1461" s="1" t="s">
        <v>4624</v>
      </c>
      <c r="B1461" s="2">
        <v>549134996</v>
      </c>
      <c r="C1461" s="2" t="s">
        <v>513</v>
      </c>
      <c r="D1461" s="4">
        <v>32287.5</v>
      </c>
      <c r="E1461" s="1" t="s">
        <v>1094</v>
      </c>
      <c r="F1461" s="1" t="s">
        <v>483</v>
      </c>
      <c r="G1461" s="1" t="s">
        <v>4095</v>
      </c>
      <c r="H1461" s="1" t="s">
        <v>4625</v>
      </c>
      <c r="I1461" s="1">
        <v>180981.64447944</v>
      </c>
      <c r="J1461" s="1" t="s">
        <v>4626</v>
      </c>
    </row>
    <row r="1462" spans="1:10" x14ac:dyDescent="0.25">
      <c r="A1462" s="1" t="s">
        <v>4627</v>
      </c>
      <c r="B1462" s="2">
        <v>463419959</v>
      </c>
      <c r="C1462" s="2" t="s">
        <v>72</v>
      </c>
      <c r="D1462" s="4">
        <v>34844.25</v>
      </c>
      <c r="E1462" s="1" t="s">
        <v>1094</v>
      </c>
      <c r="F1462" s="1" t="s">
        <v>2112</v>
      </c>
      <c r="G1462" s="1" t="s">
        <v>4062</v>
      </c>
      <c r="H1462" s="1" t="s">
        <v>4628</v>
      </c>
      <c r="I1462" s="1">
        <v>219547.36804</v>
      </c>
      <c r="J1462" s="1" t="s">
        <v>4629</v>
      </c>
    </row>
    <row r="1463" spans="1:10" x14ac:dyDescent="0.25">
      <c r="A1463" s="1" t="s">
        <v>4630</v>
      </c>
      <c r="B1463" s="2">
        <v>671787046</v>
      </c>
      <c r="C1463" s="2" t="s">
        <v>348</v>
      </c>
      <c r="D1463" s="4">
        <v>28635</v>
      </c>
      <c r="E1463" s="1" t="s">
        <v>1094</v>
      </c>
      <c r="F1463" s="1" t="s">
        <v>286</v>
      </c>
      <c r="G1463" s="1" t="s">
        <v>4070</v>
      </c>
      <c r="H1463" s="1" t="s">
        <v>4631</v>
      </c>
      <c r="I1463" s="1">
        <v>29260.276186679999</v>
      </c>
      <c r="J1463" s="1" t="s">
        <v>4632</v>
      </c>
    </row>
    <row r="1464" spans="1:10" x14ac:dyDescent="0.25">
      <c r="A1464" s="1" t="s">
        <v>4633</v>
      </c>
      <c r="B1464" s="2">
        <v>100495274</v>
      </c>
      <c r="C1464" s="2" t="s">
        <v>606</v>
      </c>
      <c r="D1464" s="4">
        <v>23886.75</v>
      </c>
      <c r="E1464" s="1" t="s">
        <v>1094</v>
      </c>
      <c r="F1464" s="1" t="s">
        <v>130</v>
      </c>
      <c r="G1464" s="1" t="s">
        <v>4119</v>
      </c>
      <c r="H1464" s="1" t="s">
        <v>4634</v>
      </c>
      <c r="I1464" s="1">
        <v>211889.31831969999</v>
      </c>
      <c r="J1464" s="1" t="s">
        <v>4635</v>
      </c>
    </row>
    <row r="1465" spans="1:10" x14ac:dyDescent="0.25">
      <c r="A1465" s="1" t="s">
        <v>4636</v>
      </c>
      <c r="B1465" s="2">
        <v>977290336</v>
      </c>
      <c r="C1465" s="2" t="s">
        <v>698</v>
      </c>
      <c r="D1465" s="4">
        <v>18408</v>
      </c>
      <c r="E1465" s="1" t="s">
        <v>1094</v>
      </c>
      <c r="F1465" s="1" t="s">
        <v>399</v>
      </c>
      <c r="G1465" s="1" t="s">
        <v>4095</v>
      </c>
      <c r="H1465" s="1" t="s">
        <v>4637</v>
      </c>
      <c r="I1465" s="1">
        <v>69437.317748400004</v>
      </c>
      <c r="J1465" s="1" t="s">
        <v>4638</v>
      </c>
    </row>
    <row r="1466" spans="1:10" x14ac:dyDescent="0.25">
      <c r="A1466" s="1" t="s">
        <v>4639</v>
      </c>
      <c r="B1466" s="2">
        <v>244754421</v>
      </c>
      <c r="C1466" s="2" t="s">
        <v>167</v>
      </c>
      <c r="D1466" s="4">
        <v>18773.25</v>
      </c>
      <c r="E1466" s="1" t="s">
        <v>1094</v>
      </c>
      <c r="F1466" s="1" t="s">
        <v>978</v>
      </c>
      <c r="G1466" s="1" t="s">
        <v>4058</v>
      </c>
      <c r="H1466" s="1" t="s">
        <v>4640</v>
      </c>
      <c r="I1466" s="1">
        <v>88633.744785600007</v>
      </c>
      <c r="J1466" s="1" t="s">
        <v>4641</v>
      </c>
    </row>
    <row r="1467" spans="1:10" x14ac:dyDescent="0.25">
      <c r="A1467" s="1" t="s">
        <v>4642</v>
      </c>
      <c r="B1467" s="2">
        <v>54092581</v>
      </c>
      <c r="C1467" s="2" t="s">
        <v>18</v>
      </c>
      <c r="D1467" s="4">
        <v>33018</v>
      </c>
      <c r="E1467" s="1" t="s">
        <v>1094</v>
      </c>
      <c r="F1467" s="1" t="s">
        <v>549</v>
      </c>
      <c r="G1467" s="1" t="s">
        <v>4074</v>
      </c>
      <c r="H1467" s="1" t="s">
        <v>4643</v>
      </c>
      <c r="I1467" s="1">
        <v>260285.04684</v>
      </c>
      <c r="J1467" s="1" t="s">
        <v>4644</v>
      </c>
    </row>
    <row r="1468" spans="1:10" x14ac:dyDescent="0.25">
      <c r="A1468" s="1" t="s">
        <v>4645</v>
      </c>
      <c r="B1468" s="2">
        <v>48131367</v>
      </c>
      <c r="C1468" s="2" t="s">
        <v>452</v>
      </c>
      <c r="D1468" s="4">
        <v>26078.25</v>
      </c>
      <c r="E1468" s="1" t="s">
        <v>1094</v>
      </c>
      <c r="F1468" s="1" t="s">
        <v>893</v>
      </c>
      <c r="G1468" s="1" t="s">
        <v>4084</v>
      </c>
      <c r="H1468" s="1" t="s">
        <v>4646</v>
      </c>
      <c r="I1468" s="1">
        <v>91260.480383999995</v>
      </c>
      <c r="J1468" s="1" t="s">
        <v>4647</v>
      </c>
    </row>
    <row r="1469" spans="1:10" x14ac:dyDescent="0.25">
      <c r="A1469" s="1" t="s">
        <v>4648</v>
      </c>
      <c r="B1469" s="2">
        <v>224073752</v>
      </c>
      <c r="C1469" s="2" t="s">
        <v>119</v>
      </c>
      <c r="D1469" s="4">
        <v>24982.5</v>
      </c>
      <c r="E1469" s="1" t="s">
        <v>1094</v>
      </c>
      <c r="F1469" s="1" t="s">
        <v>78</v>
      </c>
      <c r="G1469" s="1" t="s">
        <v>4066</v>
      </c>
      <c r="H1469" s="1" t="s">
        <v>4649</v>
      </c>
      <c r="I1469" s="1">
        <v>165788.46950400001</v>
      </c>
      <c r="J1469" s="1" t="s">
        <v>4650</v>
      </c>
    </row>
    <row r="1470" spans="1:10" x14ac:dyDescent="0.25">
      <c r="A1470" s="1" t="s">
        <v>4651</v>
      </c>
      <c r="B1470" s="2">
        <v>825095612</v>
      </c>
      <c r="C1470" s="2" t="s">
        <v>273</v>
      </c>
      <c r="D1470" s="4">
        <v>20964.75</v>
      </c>
      <c r="E1470" s="1" t="s">
        <v>1094</v>
      </c>
      <c r="F1470" s="1" t="s">
        <v>569</v>
      </c>
      <c r="G1470" s="1" t="s">
        <v>4088</v>
      </c>
      <c r="H1470" s="1" t="s">
        <v>4652</v>
      </c>
      <c r="I1470" s="1">
        <v>130076.0531514</v>
      </c>
      <c r="J1470" s="1" t="s">
        <v>4653</v>
      </c>
    </row>
    <row r="1471" spans="1:10" x14ac:dyDescent="0.25">
      <c r="A1471" s="1" t="s">
        <v>4654</v>
      </c>
      <c r="B1471" s="2">
        <v>180698572</v>
      </c>
      <c r="C1471" s="2" t="s">
        <v>134</v>
      </c>
      <c r="D1471" s="4">
        <v>37401</v>
      </c>
      <c r="E1471" s="1" t="s">
        <v>1094</v>
      </c>
      <c r="F1471" s="1" t="s">
        <v>282</v>
      </c>
      <c r="G1471" s="1" t="s">
        <v>4105</v>
      </c>
      <c r="H1471" s="1" t="s">
        <v>4655</v>
      </c>
      <c r="I1471" s="1">
        <v>91289.858980320001</v>
      </c>
      <c r="J1471" s="1" t="s">
        <v>4656</v>
      </c>
    </row>
    <row r="1472" spans="1:10" x14ac:dyDescent="0.25">
      <c r="A1472" s="1" t="s">
        <v>4657</v>
      </c>
      <c r="B1472" s="2">
        <v>148160170</v>
      </c>
      <c r="C1472" s="2" t="s">
        <v>203</v>
      </c>
      <c r="D1472" s="4">
        <v>27539.25</v>
      </c>
      <c r="E1472" s="1" t="s">
        <v>1094</v>
      </c>
      <c r="F1472" s="1" t="s">
        <v>58</v>
      </c>
      <c r="G1472" s="1" t="s">
        <v>4058</v>
      </c>
      <c r="H1472" s="1" t="s">
        <v>4658</v>
      </c>
      <c r="I1472" s="1" t="s">
        <v>4658</v>
      </c>
      <c r="J1472" s="1" t="s">
        <v>4659</v>
      </c>
    </row>
    <row r="1473" spans="1:10" x14ac:dyDescent="0.25">
      <c r="A1473" s="1" t="s">
        <v>4660</v>
      </c>
      <c r="B1473" s="2">
        <v>169864235</v>
      </c>
      <c r="C1473" s="2" t="s">
        <v>1201</v>
      </c>
      <c r="D1473" s="4">
        <v>30461.25</v>
      </c>
      <c r="E1473" s="1" t="s">
        <v>1094</v>
      </c>
      <c r="F1473" s="1" t="s">
        <v>442</v>
      </c>
      <c r="G1473" s="1" t="s">
        <v>4084</v>
      </c>
      <c r="H1473" s="1" t="s">
        <v>4661</v>
      </c>
      <c r="I1473" s="1">
        <v>106283.6313392</v>
      </c>
      <c r="J1473" s="1" t="s">
        <v>4662</v>
      </c>
    </row>
    <row r="1474" spans="1:10" x14ac:dyDescent="0.25">
      <c r="A1474" s="1" t="s">
        <v>4663</v>
      </c>
      <c r="B1474" s="2">
        <v>976789119</v>
      </c>
      <c r="C1474" s="2" t="s">
        <v>101</v>
      </c>
      <c r="D1474" s="4">
        <v>19138.5</v>
      </c>
      <c r="E1474" s="1" t="s">
        <v>1094</v>
      </c>
      <c r="F1474" s="1" t="s">
        <v>2602</v>
      </c>
      <c r="G1474" s="1" t="s">
        <v>4058</v>
      </c>
      <c r="H1474" s="1" t="s">
        <v>4664</v>
      </c>
      <c r="I1474" s="1">
        <v>232569.08043599999</v>
      </c>
      <c r="J1474" s="1" t="s">
        <v>4665</v>
      </c>
    </row>
    <row r="1475" spans="1:10" x14ac:dyDescent="0.25">
      <c r="A1475" s="1" t="s">
        <v>4666</v>
      </c>
      <c r="B1475" s="2">
        <v>226392113</v>
      </c>
      <c r="C1475" s="2" t="s">
        <v>114</v>
      </c>
      <c r="D1475" s="4">
        <v>20599.5</v>
      </c>
      <c r="E1475" s="1" t="s">
        <v>1094</v>
      </c>
      <c r="F1475" s="1" t="s">
        <v>682</v>
      </c>
      <c r="G1475" s="1" t="s">
        <v>4074</v>
      </c>
      <c r="H1475" s="1" t="s">
        <v>4667</v>
      </c>
      <c r="I1475" s="1">
        <v>439233.25900860003</v>
      </c>
      <c r="J1475" s="1" t="s">
        <v>4668</v>
      </c>
    </row>
    <row r="1476" spans="1:10" x14ac:dyDescent="0.25">
      <c r="A1476" s="1" t="s">
        <v>4669</v>
      </c>
      <c r="B1476" s="2">
        <v>281045684</v>
      </c>
      <c r="C1476" s="2" t="s">
        <v>23</v>
      </c>
      <c r="D1476" s="4">
        <v>15486</v>
      </c>
      <c r="E1476" s="1" t="s">
        <v>1094</v>
      </c>
      <c r="F1476" s="1" t="s">
        <v>1517</v>
      </c>
      <c r="G1476" s="1" t="s">
        <v>4058</v>
      </c>
      <c r="H1476" s="1" t="s">
        <v>4670</v>
      </c>
      <c r="I1476" s="1">
        <v>172291.16357991999</v>
      </c>
      <c r="J1476" s="1" t="s">
        <v>4671</v>
      </c>
    </row>
    <row r="1477" spans="1:10" x14ac:dyDescent="0.25">
      <c r="A1477" s="1" t="s">
        <v>4672</v>
      </c>
      <c r="B1477" s="2">
        <v>714988344</v>
      </c>
      <c r="C1477" s="2" t="s">
        <v>72</v>
      </c>
      <c r="D1477" s="4">
        <v>34844.25</v>
      </c>
      <c r="E1477" s="1" t="s">
        <v>1094</v>
      </c>
      <c r="F1477" s="1" t="s">
        <v>120</v>
      </c>
      <c r="G1477" s="1" t="s">
        <v>4112</v>
      </c>
      <c r="H1477" s="1" t="s">
        <v>4673</v>
      </c>
      <c r="I1477" s="1">
        <v>63106.040518399997</v>
      </c>
      <c r="J1477" s="1" t="s">
        <v>4674</v>
      </c>
    </row>
    <row r="1478" spans="1:10" x14ac:dyDescent="0.25">
      <c r="A1478" s="1" t="s">
        <v>4675</v>
      </c>
      <c r="B1478" s="2">
        <v>279450697</v>
      </c>
      <c r="C1478" s="2" t="s">
        <v>661</v>
      </c>
      <c r="D1478" s="4">
        <v>16216.5</v>
      </c>
      <c r="E1478" s="1" t="s">
        <v>1094</v>
      </c>
      <c r="F1478" s="1" t="s">
        <v>610</v>
      </c>
      <c r="G1478" s="1" t="s">
        <v>4054</v>
      </c>
      <c r="H1478" s="1" t="s">
        <v>4676</v>
      </c>
      <c r="I1478" s="1">
        <v>482969.74965120002</v>
      </c>
      <c r="J1478" s="1" t="s">
        <v>4677</v>
      </c>
    </row>
    <row r="1479" spans="1:10" x14ac:dyDescent="0.25">
      <c r="A1479" s="1" t="s">
        <v>4678</v>
      </c>
      <c r="B1479" s="2">
        <v>183426409</v>
      </c>
      <c r="C1479" s="2" t="s">
        <v>348</v>
      </c>
      <c r="D1479" s="4">
        <v>28635</v>
      </c>
      <c r="E1479" s="1" t="s">
        <v>1094</v>
      </c>
      <c r="F1479" s="1" t="s">
        <v>774</v>
      </c>
      <c r="G1479" s="1" t="s">
        <v>4054</v>
      </c>
      <c r="H1479" s="1" t="s">
        <v>4679</v>
      </c>
      <c r="I1479" s="1">
        <v>229010.76807168001</v>
      </c>
      <c r="J1479" s="1" t="s">
        <v>4680</v>
      </c>
    </row>
    <row r="1480" spans="1:10" x14ac:dyDescent="0.25">
      <c r="A1480" s="1" t="s">
        <v>4681</v>
      </c>
      <c r="B1480" s="2">
        <v>689247857</v>
      </c>
      <c r="C1480" s="2" t="s">
        <v>143</v>
      </c>
      <c r="D1480" s="4">
        <v>34479</v>
      </c>
      <c r="E1480" s="1" t="s">
        <v>1094</v>
      </c>
      <c r="F1480" s="1" t="s">
        <v>190</v>
      </c>
      <c r="G1480" s="1" t="s">
        <v>4062</v>
      </c>
      <c r="H1480" s="1" t="s">
        <v>4682</v>
      </c>
      <c r="I1480" s="1">
        <v>21713.73988356</v>
      </c>
      <c r="J1480" s="1" t="s">
        <v>4683</v>
      </c>
    </row>
    <row r="1481" spans="1:10" x14ac:dyDescent="0.25">
      <c r="A1481" s="1" t="s">
        <v>4684</v>
      </c>
      <c r="B1481" s="2">
        <v>804038273</v>
      </c>
      <c r="C1481" s="2" t="s">
        <v>335</v>
      </c>
      <c r="D1481" s="4">
        <v>19869</v>
      </c>
      <c r="E1481" s="1" t="s">
        <v>1094</v>
      </c>
      <c r="F1481" s="1" t="s">
        <v>1252</v>
      </c>
      <c r="G1481" s="1" t="s">
        <v>4095</v>
      </c>
      <c r="H1481" s="1" t="s">
        <v>4685</v>
      </c>
      <c r="I1481" s="1">
        <v>131136.43485600001</v>
      </c>
      <c r="J1481" s="1" t="s">
        <v>4686</v>
      </c>
    </row>
    <row r="1482" spans="1:10" x14ac:dyDescent="0.25">
      <c r="A1482" s="1" t="s">
        <v>4687</v>
      </c>
      <c r="B1482" s="2">
        <v>290971192</v>
      </c>
      <c r="C1482" s="2" t="s">
        <v>52</v>
      </c>
      <c r="D1482" s="4">
        <v>20234.25</v>
      </c>
      <c r="E1482" s="1" t="s">
        <v>1094</v>
      </c>
      <c r="F1482" s="1" t="s">
        <v>3765</v>
      </c>
      <c r="G1482" s="1" t="s">
        <v>4088</v>
      </c>
      <c r="H1482" s="1" t="s">
        <v>4688</v>
      </c>
      <c r="I1482" s="1">
        <v>556799.31126720004</v>
      </c>
      <c r="J1482" s="1" t="s">
        <v>4689</v>
      </c>
    </row>
    <row r="1483" spans="1:10" x14ac:dyDescent="0.25">
      <c r="A1483" s="1" t="s">
        <v>4690</v>
      </c>
      <c r="B1483" s="2">
        <v>165254222</v>
      </c>
      <c r="C1483" s="2" t="s">
        <v>268</v>
      </c>
      <c r="D1483" s="4">
        <v>17677.5</v>
      </c>
      <c r="E1483" s="1" t="s">
        <v>1094</v>
      </c>
      <c r="F1483" s="1" t="s">
        <v>874</v>
      </c>
      <c r="G1483" s="1" t="s">
        <v>4084</v>
      </c>
      <c r="H1483" s="1" t="s">
        <v>4691</v>
      </c>
      <c r="I1483" s="1">
        <v>386110.10387039999</v>
      </c>
      <c r="J1483" s="1" t="s">
        <v>4692</v>
      </c>
    </row>
    <row r="1484" spans="1:10" x14ac:dyDescent="0.25">
      <c r="A1484" s="1" t="s">
        <v>4693</v>
      </c>
      <c r="B1484" s="2">
        <v>432094851</v>
      </c>
      <c r="C1484" s="2" t="s">
        <v>357</v>
      </c>
      <c r="D1484" s="4">
        <v>35209.5</v>
      </c>
      <c r="E1484" s="1" t="s">
        <v>1094</v>
      </c>
      <c r="F1484" s="1" t="s">
        <v>269</v>
      </c>
      <c r="G1484" s="1" t="s">
        <v>4074</v>
      </c>
      <c r="H1484" s="1" t="s">
        <v>4694</v>
      </c>
      <c r="I1484" s="1">
        <v>191085.96780000001</v>
      </c>
      <c r="J1484" s="1" t="s">
        <v>4695</v>
      </c>
    </row>
    <row r="1485" spans="1:10" x14ac:dyDescent="0.25">
      <c r="A1485" s="1" t="s">
        <v>4696</v>
      </c>
      <c r="B1485" s="2">
        <v>396810464</v>
      </c>
      <c r="C1485" s="2" t="s">
        <v>573</v>
      </c>
      <c r="D1485" s="4">
        <v>26808.75</v>
      </c>
      <c r="E1485" s="1" t="s">
        <v>1094</v>
      </c>
      <c r="F1485" s="1" t="s">
        <v>885</v>
      </c>
      <c r="G1485" s="1" t="s">
        <v>4058</v>
      </c>
      <c r="H1485" s="1" t="s">
        <v>4697</v>
      </c>
      <c r="I1485" s="1">
        <v>282495.02111999999</v>
      </c>
      <c r="J1485" s="1" t="s">
        <v>4698</v>
      </c>
    </row>
    <row r="1486" spans="1:10" x14ac:dyDescent="0.25">
      <c r="A1486" s="1" t="s">
        <v>4699</v>
      </c>
      <c r="B1486" s="2">
        <v>376945350</v>
      </c>
      <c r="C1486" s="2" t="s">
        <v>180</v>
      </c>
      <c r="D1486" s="4">
        <v>35940</v>
      </c>
      <c r="E1486" s="1" t="s">
        <v>1094</v>
      </c>
      <c r="F1486" s="1" t="s">
        <v>53</v>
      </c>
      <c r="G1486" s="1" t="s">
        <v>4119</v>
      </c>
      <c r="H1486" s="1" t="s">
        <v>4700</v>
      </c>
      <c r="I1486" s="1">
        <v>393636.43690560001</v>
      </c>
      <c r="J1486" s="1" t="s">
        <v>4701</v>
      </c>
    </row>
    <row r="1487" spans="1:10" x14ac:dyDescent="0.25">
      <c r="A1487" s="1" t="s">
        <v>4702</v>
      </c>
      <c r="B1487" s="2">
        <v>254374522</v>
      </c>
      <c r="C1487" s="2" t="s">
        <v>226</v>
      </c>
      <c r="D1487" s="4">
        <v>31557</v>
      </c>
      <c r="E1487" s="1" t="s">
        <v>1094</v>
      </c>
      <c r="F1487" s="1" t="s">
        <v>825</v>
      </c>
      <c r="G1487" s="1" t="s">
        <v>4054</v>
      </c>
      <c r="H1487" s="1" t="s">
        <v>4703</v>
      </c>
      <c r="I1487" s="1">
        <v>5359.3032780000003</v>
      </c>
      <c r="J1487" s="1" t="s">
        <v>4704</v>
      </c>
    </row>
    <row r="1488" spans="1:10" x14ac:dyDescent="0.25">
      <c r="A1488" s="1" t="s">
        <v>4705</v>
      </c>
      <c r="B1488" s="2">
        <v>555382110</v>
      </c>
      <c r="C1488" s="2" t="s">
        <v>1201</v>
      </c>
      <c r="D1488" s="4">
        <v>30461.25</v>
      </c>
      <c r="E1488" s="1" t="s">
        <v>1094</v>
      </c>
      <c r="F1488" s="1" t="s">
        <v>2211</v>
      </c>
      <c r="G1488" s="1" t="s">
        <v>4066</v>
      </c>
      <c r="H1488" s="1" t="s">
        <v>4706</v>
      </c>
      <c r="I1488" s="1">
        <v>21707.510789119999</v>
      </c>
      <c r="J1488" s="1" t="s">
        <v>4707</v>
      </c>
    </row>
    <row r="1489" spans="1:10" x14ac:dyDescent="0.25">
      <c r="A1489" s="1" t="s">
        <v>4708</v>
      </c>
      <c r="B1489" s="2">
        <v>497483163</v>
      </c>
      <c r="C1489" s="2" t="s">
        <v>221</v>
      </c>
      <c r="D1489" s="4">
        <v>33748.5</v>
      </c>
      <c r="E1489" s="1" t="s">
        <v>1094</v>
      </c>
      <c r="F1489" s="1" t="s">
        <v>93</v>
      </c>
      <c r="G1489" s="1" t="s">
        <v>4066</v>
      </c>
      <c r="H1489" s="1" t="s">
        <v>4709</v>
      </c>
      <c r="I1489" s="1">
        <v>47159.918060639997</v>
      </c>
      <c r="J1489" s="1" t="s">
        <v>4710</v>
      </c>
    </row>
    <row r="1490" spans="1:10" x14ac:dyDescent="0.25">
      <c r="A1490" s="1" t="s">
        <v>4711</v>
      </c>
      <c r="B1490" s="2">
        <v>196785497</v>
      </c>
      <c r="C1490" s="2" t="s">
        <v>203</v>
      </c>
      <c r="D1490" s="4">
        <v>27539.25</v>
      </c>
      <c r="E1490" s="1" t="s">
        <v>1094</v>
      </c>
      <c r="F1490" s="1" t="s">
        <v>1695</v>
      </c>
      <c r="G1490" s="1" t="s">
        <v>4066</v>
      </c>
      <c r="H1490" s="1" t="s">
        <v>4712</v>
      </c>
      <c r="I1490" s="1">
        <v>86011.373447999998</v>
      </c>
      <c r="J1490" s="1" t="s">
        <v>4713</v>
      </c>
    </row>
    <row r="1491" spans="1:10" x14ac:dyDescent="0.25">
      <c r="A1491" s="1" t="s">
        <v>4714</v>
      </c>
      <c r="B1491" s="2">
        <v>744003559</v>
      </c>
      <c r="C1491" s="2" t="s">
        <v>180</v>
      </c>
      <c r="D1491" s="4">
        <v>35940</v>
      </c>
      <c r="E1491" s="1" t="s">
        <v>1094</v>
      </c>
      <c r="F1491" s="1" t="s">
        <v>940</v>
      </c>
      <c r="G1491" s="1" t="s">
        <v>4095</v>
      </c>
      <c r="H1491" s="1" t="s">
        <v>4715</v>
      </c>
      <c r="I1491" s="1">
        <v>420341.46672671998</v>
      </c>
      <c r="J1491" s="1" t="s">
        <v>4716</v>
      </c>
    </row>
    <row r="1492" spans="1:10" x14ac:dyDescent="0.25">
      <c r="A1492" s="1" t="s">
        <v>4717</v>
      </c>
      <c r="B1492" s="2">
        <v>381094998</v>
      </c>
      <c r="C1492" s="2" t="s">
        <v>380</v>
      </c>
      <c r="D1492" s="4">
        <v>14390.25</v>
      </c>
      <c r="E1492" s="1" t="s">
        <v>1094</v>
      </c>
      <c r="F1492" s="1" t="s">
        <v>34</v>
      </c>
      <c r="G1492" s="1" t="s">
        <v>4066</v>
      </c>
      <c r="H1492" s="1" t="s">
        <v>4718</v>
      </c>
      <c r="I1492" s="1">
        <v>402223.874832</v>
      </c>
      <c r="J1492" s="1" t="s">
        <v>4719</v>
      </c>
    </row>
    <row r="1493" spans="1:10" x14ac:dyDescent="0.25">
      <c r="A1493" s="1" t="s">
        <v>4720</v>
      </c>
      <c r="B1493" s="2">
        <v>555715861</v>
      </c>
      <c r="C1493" s="2" t="s">
        <v>434</v>
      </c>
      <c r="D1493" s="4">
        <v>28269.75</v>
      </c>
      <c r="E1493" s="1" t="s">
        <v>1094</v>
      </c>
      <c r="F1493" s="1" t="s">
        <v>2010</v>
      </c>
      <c r="G1493" s="1" t="s">
        <v>4099</v>
      </c>
      <c r="H1493" s="1" t="s">
        <v>4721</v>
      </c>
      <c r="I1493" s="1">
        <v>41263.321522500002</v>
      </c>
      <c r="J1493" s="1" t="s">
        <v>4722</v>
      </c>
    </row>
    <row r="1494" spans="1:10" x14ac:dyDescent="0.25">
      <c r="A1494" s="1" t="s">
        <v>4723</v>
      </c>
      <c r="B1494" s="2">
        <v>25918402</v>
      </c>
      <c r="C1494" s="2" t="s">
        <v>82</v>
      </c>
      <c r="D1494" s="4">
        <v>16947</v>
      </c>
      <c r="E1494" s="1" t="s">
        <v>1094</v>
      </c>
      <c r="F1494" s="1" t="s">
        <v>130</v>
      </c>
      <c r="G1494" s="1" t="s">
        <v>4084</v>
      </c>
      <c r="H1494" s="1" t="s">
        <v>4724</v>
      </c>
      <c r="I1494" s="1">
        <v>98342.391742559994</v>
      </c>
      <c r="J1494" s="1" t="s">
        <v>4725</v>
      </c>
    </row>
    <row r="1495" spans="1:10" x14ac:dyDescent="0.25">
      <c r="A1495" s="1" t="s">
        <v>4726</v>
      </c>
      <c r="B1495" s="2">
        <v>505743488</v>
      </c>
      <c r="C1495" s="2" t="s">
        <v>498</v>
      </c>
      <c r="D1495" s="4">
        <v>37766.25</v>
      </c>
      <c r="E1495" s="1" t="s">
        <v>1094</v>
      </c>
      <c r="F1495" s="1" t="s">
        <v>1517</v>
      </c>
      <c r="G1495" s="1" t="s">
        <v>4148</v>
      </c>
      <c r="H1495" s="1" t="s">
        <v>4727</v>
      </c>
      <c r="I1495" s="1">
        <v>76726.324817999994</v>
      </c>
      <c r="J1495" s="1" t="s">
        <v>4728</v>
      </c>
    </row>
    <row r="1496" spans="1:10" x14ac:dyDescent="0.25">
      <c r="A1496" s="1" t="s">
        <v>4729</v>
      </c>
      <c r="B1496" s="2">
        <v>666267875</v>
      </c>
      <c r="C1496" s="2" t="s">
        <v>309</v>
      </c>
      <c r="D1496" s="4">
        <v>27904.5</v>
      </c>
      <c r="E1496" s="1" t="s">
        <v>1094</v>
      </c>
      <c r="F1496" s="1" t="s">
        <v>48</v>
      </c>
      <c r="G1496" s="1" t="s">
        <v>4058</v>
      </c>
      <c r="H1496" s="1" t="s">
        <v>4730</v>
      </c>
      <c r="I1496" s="1">
        <v>241583.13767952</v>
      </c>
      <c r="J1496" s="1" t="s">
        <v>4731</v>
      </c>
    </row>
    <row r="1497" spans="1:10" x14ac:dyDescent="0.25">
      <c r="A1497" s="1" t="s">
        <v>4732</v>
      </c>
      <c r="B1497" s="2">
        <v>579536924</v>
      </c>
      <c r="C1497" s="2" t="s">
        <v>217</v>
      </c>
      <c r="D1497" s="4">
        <v>38496.75</v>
      </c>
      <c r="E1497" s="1" t="s">
        <v>1094</v>
      </c>
      <c r="F1497" s="1" t="s">
        <v>699</v>
      </c>
      <c r="G1497" s="1" t="s">
        <v>4105</v>
      </c>
      <c r="H1497" s="1" t="s">
        <v>4733</v>
      </c>
      <c r="I1497" s="1">
        <v>293608.49620608002</v>
      </c>
      <c r="J1497" s="1" t="s">
        <v>4734</v>
      </c>
    </row>
    <row r="1498" spans="1:10" x14ac:dyDescent="0.25">
      <c r="A1498" s="1" t="s">
        <v>4735</v>
      </c>
      <c r="B1498" s="2">
        <v>777992746</v>
      </c>
      <c r="C1498" s="2" t="s">
        <v>47</v>
      </c>
      <c r="D1498" s="4">
        <v>31191.75</v>
      </c>
      <c r="E1498" s="1" t="s">
        <v>1094</v>
      </c>
      <c r="F1498" s="1" t="s">
        <v>721</v>
      </c>
      <c r="G1498" s="1" t="s">
        <v>4220</v>
      </c>
      <c r="H1498" s="1" t="s">
        <v>4736</v>
      </c>
      <c r="I1498" s="1">
        <v>99658.793000000005</v>
      </c>
      <c r="J1498" s="1" t="s">
        <v>4737</v>
      </c>
    </row>
    <row r="1499" spans="1:10" x14ac:dyDescent="0.25">
      <c r="A1499" s="1" t="s">
        <v>4738</v>
      </c>
      <c r="B1499" s="2">
        <v>338457375</v>
      </c>
      <c r="C1499" s="2" t="s">
        <v>513</v>
      </c>
      <c r="D1499" s="4">
        <v>32287.5</v>
      </c>
      <c r="E1499" s="1" t="s">
        <v>1094</v>
      </c>
      <c r="F1499" s="1" t="s">
        <v>190</v>
      </c>
      <c r="G1499" s="1" t="s">
        <v>4074</v>
      </c>
      <c r="H1499" s="1" t="s">
        <v>4739</v>
      </c>
      <c r="I1499" s="1">
        <v>73337.213056249995</v>
      </c>
      <c r="J1499" s="1" t="s">
        <v>4740</v>
      </c>
    </row>
    <row r="1500" spans="1:10" x14ac:dyDescent="0.25">
      <c r="A1500" s="1" t="s">
        <v>4741</v>
      </c>
      <c r="B1500" s="2">
        <v>582624979</v>
      </c>
      <c r="C1500" s="2" t="s">
        <v>556</v>
      </c>
      <c r="D1500" s="4">
        <v>27174</v>
      </c>
      <c r="E1500" s="1" t="s">
        <v>1094</v>
      </c>
      <c r="F1500" s="1" t="s">
        <v>314</v>
      </c>
      <c r="G1500" s="1" t="s">
        <v>4066</v>
      </c>
      <c r="H1500" s="1" t="s">
        <v>4742</v>
      </c>
      <c r="I1500" s="1">
        <v>171961.94376287999</v>
      </c>
      <c r="J1500" s="1" t="s">
        <v>4743</v>
      </c>
    </row>
    <row r="1501" spans="1:10" x14ac:dyDescent="0.25">
      <c r="A1501" s="1" t="s">
        <v>4744</v>
      </c>
      <c r="B1501" s="2">
        <v>423730232</v>
      </c>
      <c r="C1501" s="2" t="s">
        <v>203</v>
      </c>
      <c r="D1501" s="4">
        <v>27539.25</v>
      </c>
      <c r="E1501" s="1" t="s">
        <v>1094</v>
      </c>
      <c r="F1501" s="1" t="s">
        <v>97</v>
      </c>
      <c r="G1501" s="1" t="s">
        <v>4119</v>
      </c>
      <c r="H1501" s="1" t="s">
        <v>4745</v>
      </c>
      <c r="I1501" s="1">
        <v>85081.575859200006</v>
      </c>
      <c r="J1501" s="1" t="s">
        <v>4746</v>
      </c>
    </row>
    <row r="1502" spans="1:10" x14ac:dyDescent="0.25">
      <c r="A1502" s="1" t="s">
        <v>4747</v>
      </c>
      <c r="B1502" s="2">
        <v>989455710</v>
      </c>
      <c r="C1502" s="2" t="s">
        <v>862</v>
      </c>
      <c r="D1502" s="4">
        <v>24617.25</v>
      </c>
      <c r="E1502" s="1" t="s">
        <v>1094</v>
      </c>
      <c r="F1502" s="1" t="s">
        <v>290</v>
      </c>
      <c r="G1502" s="1" t="s">
        <v>4074</v>
      </c>
      <c r="H1502" s="1" t="s">
        <v>4748</v>
      </c>
      <c r="I1502" s="1">
        <v>18906.652908</v>
      </c>
      <c r="J1502" s="1" t="s">
        <v>4749</v>
      </c>
    </row>
    <row r="1503" spans="1:10" x14ac:dyDescent="0.25">
      <c r="A1503" s="1" t="s">
        <v>4750</v>
      </c>
      <c r="B1503" s="2">
        <v>110015195</v>
      </c>
      <c r="C1503" s="2" t="s">
        <v>298</v>
      </c>
      <c r="D1503" s="4">
        <v>38131.5</v>
      </c>
      <c r="E1503" s="1" t="s">
        <v>1094</v>
      </c>
      <c r="F1503" s="1" t="s">
        <v>241</v>
      </c>
      <c r="G1503" s="1" t="s">
        <v>4084</v>
      </c>
      <c r="H1503" s="1" t="s">
        <v>4751</v>
      </c>
      <c r="I1503" s="1">
        <v>114620.26861008001</v>
      </c>
      <c r="J1503" s="1" t="s">
        <v>4752</v>
      </c>
    </row>
    <row r="1504" spans="1:10" x14ac:dyDescent="0.25">
      <c r="A1504" s="1" t="s">
        <v>688</v>
      </c>
      <c r="B1504" s="2">
        <v>786930810</v>
      </c>
      <c r="C1504" s="2" t="s">
        <v>245</v>
      </c>
      <c r="D1504" s="4">
        <v>19503.75</v>
      </c>
      <c r="E1504" s="1" t="s">
        <v>1094</v>
      </c>
      <c r="F1504" s="1" t="s">
        <v>955</v>
      </c>
      <c r="G1504" s="1" t="s">
        <v>4148</v>
      </c>
      <c r="H1504" s="1" t="s">
        <v>4753</v>
      </c>
      <c r="I1504" s="1">
        <v>22289.698144800001</v>
      </c>
      <c r="J1504" s="1" t="s">
        <v>4754</v>
      </c>
    </row>
    <row r="1505" spans="1:10" x14ac:dyDescent="0.25">
      <c r="A1505" s="1" t="s">
        <v>4755</v>
      </c>
      <c r="B1505" s="2">
        <v>717666940</v>
      </c>
      <c r="C1505" s="2" t="s">
        <v>862</v>
      </c>
      <c r="D1505" s="4">
        <v>24617.25</v>
      </c>
      <c r="E1505" s="1" t="s">
        <v>1094</v>
      </c>
      <c r="F1505" s="1" t="s">
        <v>763</v>
      </c>
      <c r="G1505" s="1" t="s">
        <v>4084</v>
      </c>
      <c r="H1505" s="1" t="s">
        <v>4756</v>
      </c>
      <c r="I1505" s="1">
        <v>61526.641826159997</v>
      </c>
      <c r="J1505" s="1" t="s">
        <v>4757</v>
      </c>
    </row>
    <row r="1506" spans="1:10" x14ac:dyDescent="0.25">
      <c r="A1506" s="1" t="s">
        <v>4758</v>
      </c>
      <c r="B1506" s="2">
        <v>930816191</v>
      </c>
      <c r="C1506" s="2" t="s">
        <v>226</v>
      </c>
      <c r="D1506" s="4">
        <v>31557</v>
      </c>
      <c r="E1506" s="1" t="s">
        <v>1094</v>
      </c>
      <c r="F1506" s="1" t="s">
        <v>290</v>
      </c>
      <c r="G1506" s="1" t="s">
        <v>4099</v>
      </c>
      <c r="H1506" s="1" t="s">
        <v>4759</v>
      </c>
      <c r="I1506" s="1">
        <v>708475.08701969997</v>
      </c>
      <c r="J1506" s="1" t="s">
        <v>4760</v>
      </c>
    </row>
    <row r="1507" spans="1:10" x14ac:dyDescent="0.25">
      <c r="A1507" s="1" t="s">
        <v>4761</v>
      </c>
      <c r="B1507" s="2">
        <v>949986365</v>
      </c>
      <c r="C1507" s="2" t="s">
        <v>167</v>
      </c>
      <c r="D1507" s="4">
        <v>18773.25</v>
      </c>
      <c r="E1507" s="1" t="s">
        <v>1094</v>
      </c>
      <c r="F1507" s="1" t="s">
        <v>1498</v>
      </c>
      <c r="G1507" s="1" t="s">
        <v>4220</v>
      </c>
      <c r="H1507" s="1" t="s">
        <v>4762</v>
      </c>
      <c r="I1507" s="1">
        <v>406707.99782400002</v>
      </c>
      <c r="J1507" s="1" t="s">
        <v>4763</v>
      </c>
    </row>
    <row r="1508" spans="1:10" x14ac:dyDescent="0.25">
      <c r="A1508" s="1" t="s">
        <v>4764</v>
      </c>
      <c r="B1508" s="2">
        <v>274445016</v>
      </c>
      <c r="C1508" s="2" t="s">
        <v>245</v>
      </c>
      <c r="D1508" s="4">
        <v>19503.75</v>
      </c>
      <c r="E1508" s="1" t="s">
        <v>1094</v>
      </c>
      <c r="F1508" s="1" t="s">
        <v>323</v>
      </c>
      <c r="G1508" s="1" t="s">
        <v>4058</v>
      </c>
      <c r="H1508" s="1" t="s">
        <v>4765</v>
      </c>
      <c r="I1508" s="1">
        <v>286478.46692784003</v>
      </c>
      <c r="J1508" s="1" t="s">
        <v>4766</v>
      </c>
    </row>
    <row r="1509" spans="1:10" x14ac:dyDescent="0.25">
      <c r="A1509" s="1" t="s">
        <v>4767</v>
      </c>
      <c r="B1509" s="2">
        <v>41359454</v>
      </c>
      <c r="C1509" s="2" t="s">
        <v>518</v>
      </c>
      <c r="D1509" s="4">
        <v>35574.75</v>
      </c>
      <c r="E1509" s="1" t="s">
        <v>1094</v>
      </c>
      <c r="F1509" s="1" t="s">
        <v>115</v>
      </c>
      <c r="G1509" s="1" t="s">
        <v>4119</v>
      </c>
      <c r="H1509" s="1" t="s">
        <v>4768</v>
      </c>
      <c r="I1509" s="1">
        <v>253157.2520373</v>
      </c>
      <c r="J1509" s="1" t="s">
        <v>4769</v>
      </c>
    </row>
    <row r="1510" spans="1:10" x14ac:dyDescent="0.25">
      <c r="A1510" s="1" t="s">
        <v>4770</v>
      </c>
      <c r="B1510" s="2">
        <v>955904557</v>
      </c>
      <c r="C1510" s="2" t="s">
        <v>309</v>
      </c>
      <c r="D1510" s="4">
        <v>27904.5</v>
      </c>
      <c r="E1510" s="1" t="s">
        <v>1094</v>
      </c>
      <c r="F1510" s="1" t="s">
        <v>314</v>
      </c>
      <c r="G1510" s="1" t="s">
        <v>4070</v>
      </c>
      <c r="H1510" s="1" t="s">
        <v>4771</v>
      </c>
      <c r="I1510" s="1">
        <v>84364.608005999995</v>
      </c>
      <c r="J1510" s="1" t="s">
        <v>4772</v>
      </c>
    </row>
    <row r="1511" spans="1:10" x14ac:dyDescent="0.25">
      <c r="A1511" s="1" t="s">
        <v>4773</v>
      </c>
      <c r="B1511" s="2">
        <v>9780747</v>
      </c>
      <c r="C1511" s="2" t="s">
        <v>217</v>
      </c>
      <c r="D1511" s="4">
        <v>38496.75</v>
      </c>
      <c r="E1511" s="1" t="s">
        <v>1094</v>
      </c>
      <c r="F1511" s="1" t="s">
        <v>227</v>
      </c>
      <c r="G1511" s="1" t="s">
        <v>4074</v>
      </c>
      <c r="H1511" s="1" t="s">
        <v>4774</v>
      </c>
      <c r="I1511" s="1">
        <v>249553.76197751999</v>
      </c>
      <c r="J1511" s="1" t="s">
        <v>4775</v>
      </c>
    </row>
    <row r="1512" spans="1:10" x14ac:dyDescent="0.25">
      <c r="A1512" s="1" t="s">
        <v>4776</v>
      </c>
      <c r="B1512" s="2">
        <v>747067312</v>
      </c>
      <c r="C1512" s="2" t="s">
        <v>452</v>
      </c>
      <c r="D1512" s="4">
        <v>26078.25</v>
      </c>
      <c r="E1512" s="1" t="s">
        <v>1094</v>
      </c>
      <c r="F1512" s="1" t="s">
        <v>665</v>
      </c>
      <c r="G1512" s="1" t="s">
        <v>4066</v>
      </c>
      <c r="H1512" s="1" t="s">
        <v>4777</v>
      </c>
      <c r="I1512" s="1">
        <v>112149.92613959999</v>
      </c>
      <c r="J1512" s="1" t="s">
        <v>4778</v>
      </c>
    </row>
    <row r="1513" spans="1:10" x14ac:dyDescent="0.25">
      <c r="A1513" s="1" t="s">
        <v>4779</v>
      </c>
      <c r="B1513" s="2">
        <v>923530907</v>
      </c>
      <c r="C1513" s="2" t="s">
        <v>250</v>
      </c>
      <c r="D1513" s="4">
        <v>18042.75</v>
      </c>
      <c r="E1513" s="1" t="s">
        <v>1094</v>
      </c>
      <c r="F1513" s="1" t="s">
        <v>636</v>
      </c>
      <c r="G1513" s="1" t="s">
        <v>4105</v>
      </c>
      <c r="H1513" s="1" t="s">
        <v>4780</v>
      </c>
      <c r="I1513" s="1">
        <v>1141100.37405</v>
      </c>
      <c r="J1513" s="1" t="s">
        <v>4781</v>
      </c>
    </row>
    <row r="1514" spans="1:10" x14ac:dyDescent="0.25">
      <c r="A1514" s="1" t="s">
        <v>4782</v>
      </c>
      <c r="B1514" s="2">
        <v>939664703</v>
      </c>
      <c r="C1514" s="2" t="s">
        <v>434</v>
      </c>
      <c r="D1514" s="4">
        <v>28269.75</v>
      </c>
      <c r="E1514" s="1" t="s">
        <v>1094</v>
      </c>
      <c r="F1514" s="1" t="s">
        <v>422</v>
      </c>
      <c r="G1514" s="1" t="s">
        <v>4099</v>
      </c>
      <c r="H1514" s="1" t="s">
        <v>4783</v>
      </c>
      <c r="I1514" s="1">
        <v>500401.31748992001</v>
      </c>
      <c r="J1514" s="1" t="s">
        <v>4784</v>
      </c>
    </row>
    <row r="1515" spans="1:10" x14ac:dyDescent="0.25">
      <c r="A1515" s="1" t="s">
        <v>4785</v>
      </c>
      <c r="B1515" s="2">
        <v>707899037</v>
      </c>
      <c r="C1515" s="2" t="s">
        <v>556</v>
      </c>
      <c r="D1515" s="4">
        <v>27174</v>
      </c>
      <c r="E1515" s="1" t="s">
        <v>1094</v>
      </c>
      <c r="F1515" s="1" t="s">
        <v>870</v>
      </c>
      <c r="G1515" s="1" t="s">
        <v>4070</v>
      </c>
      <c r="H1515" s="1" t="s">
        <v>4786</v>
      </c>
      <c r="I1515" s="1">
        <v>399309.83282519999</v>
      </c>
      <c r="J1515" s="1" t="s">
        <v>4787</v>
      </c>
    </row>
    <row r="1516" spans="1:10" x14ac:dyDescent="0.25">
      <c r="A1516" s="1" t="s">
        <v>4788</v>
      </c>
      <c r="B1516" s="2">
        <v>392790035</v>
      </c>
      <c r="C1516" s="2" t="s">
        <v>335</v>
      </c>
      <c r="D1516" s="4">
        <v>19869</v>
      </c>
      <c r="E1516" s="1" t="s">
        <v>1094</v>
      </c>
      <c r="F1516" s="1" t="s">
        <v>1197</v>
      </c>
      <c r="G1516" s="1" t="s">
        <v>4119</v>
      </c>
      <c r="H1516" s="1" t="s">
        <v>4789</v>
      </c>
      <c r="I1516" s="1">
        <v>24274.524476160001</v>
      </c>
      <c r="J1516" s="1" t="s">
        <v>4790</v>
      </c>
    </row>
    <row r="1517" spans="1:10" x14ac:dyDescent="0.25">
      <c r="A1517" s="1" t="s">
        <v>4791</v>
      </c>
      <c r="B1517" s="2">
        <v>772426267</v>
      </c>
      <c r="C1517" s="2" t="s">
        <v>869</v>
      </c>
      <c r="D1517" s="4">
        <v>17312.25</v>
      </c>
      <c r="E1517" s="1" t="s">
        <v>1094</v>
      </c>
      <c r="F1517" s="1" t="s">
        <v>814</v>
      </c>
      <c r="G1517" s="1" t="s">
        <v>4074</v>
      </c>
      <c r="H1517" s="1" t="s">
        <v>4792</v>
      </c>
      <c r="I1517" s="1">
        <v>49267.828569960002</v>
      </c>
      <c r="J1517" s="1" t="s">
        <v>4793</v>
      </c>
    </row>
    <row r="1518" spans="1:10" x14ac:dyDescent="0.25">
      <c r="A1518" s="1" t="s">
        <v>4794</v>
      </c>
      <c r="B1518" s="2">
        <v>164641310</v>
      </c>
      <c r="C1518" s="2" t="s">
        <v>212</v>
      </c>
      <c r="D1518" s="4">
        <v>24252</v>
      </c>
      <c r="E1518" s="1" t="s">
        <v>1094</v>
      </c>
      <c r="F1518" s="1" t="s">
        <v>73</v>
      </c>
      <c r="G1518" s="1" t="s">
        <v>4220</v>
      </c>
      <c r="H1518" s="1" t="s">
        <v>4795</v>
      </c>
      <c r="I1518" s="1">
        <v>412736.07674592</v>
      </c>
      <c r="J1518" s="1" t="s">
        <v>4796</v>
      </c>
    </row>
    <row r="1519" spans="1:10" x14ac:dyDescent="0.25">
      <c r="A1519" s="1" t="s">
        <v>4797</v>
      </c>
      <c r="B1519" s="2">
        <v>282522462</v>
      </c>
      <c r="C1519" s="2" t="s">
        <v>698</v>
      </c>
      <c r="D1519" s="4">
        <v>18408</v>
      </c>
      <c r="E1519" s="1" t="s">
        <v>1094</v>
      </c>
      <c r="F1519" s="1" t="s">
        <v>1626</v>
      </c>
      <c r="G1519" s="1" t="s">
        <v>4084</v>
      </c>
      <c r="H1519" t="s">
        <v>4798</v>
      </c>
      <c r="I1519" t="s">
        <v>4798</v>
      </c>
      <c r="J1519" s="1" t="s">
        <v>4799</v>
      </c>
    </row>
    <row r="1520" spans="1:10" x14ac:dyDescent="0.25">
      <c r="A1520" s="1" t="s">
        <v>4800</v>
      </c>
      <c r="B1520" s="2">
        <v>524107141</v>
      </c>
      <c r="C1520" s="2" t="s">
        <v>101</v>
      </c>
      <c r="D1520" s="4">
        <v>19138.5</v>
      </c>
      <c r="E1520" s="1" t="s">
        <v>1094</v>
      </c>
      <c r="F1520" s="1" t="s">
        <v>1054</v>
      </c>
      <c r="G1520" s="1" t="s">
        <v>4220</v>
      </c>
      <c r="H1520" s="1" t="s">
        <v>4801</v>
      </c>
      <c r="I1520" s="1">
        <v>154474.5468672</v>
      </c>
      <c r="J1520" s="1" t="s">
        <v>4802</v>
      </c>
    </row>
    <row r="1521" spans="1:10" x14ac:dyDescent="0.25">
      <c r="A1521" s="1" t="s">
        <v>4803</v>
      </c>
      <c r="B1521" s="2">
        <v>938793950</v>
      </c>
      <c r="C1521" s="2" t="s">
        <v>72</v>
      </c>
      <c r="D1521" s="4">
        <v>34844.25</v>
      </c>
      <c r="E1521" s="1" t="s">
        <v>1094</v>
      </c>
      <c r="F1521" s="1" t="s">
        <v>2311</v>
      </c>
      <c r="G1521" s="1" t="s">
        <v>4148</v>
      </c>
      <c r="H1521" s="1" t="s">
        <v>4804</v>
      </c>
      <c r="I1521" s="1">
        <v>239203.440558</v>
      </c>
      <c r="J1521" s="1" t="s">
        <v>4805</v>
      </c>
    </row>
    <row r="1522" spans="1:10" x14ac:dyDescent="0.25">
      <c r="A1522" s="1" t="s">
        <v>4806</v>
      </c>
      <c r="B1522" s="2">
        <v>247030328</v>
      </c>
      <c r="C1522" s="2" t="s">
        <v>245</v>
      </c>
      <c r="D1522" s="4">
        <v>19503.75</v>
      </c>
      <c r="E1522" s="1" t="s">
        <v>1094</v>
      </c>
      <c r="F1522" s="1" t="s">
        <v>2278</v>
      </c>
      <c r="G1522" s="1" t="s">
        <v>4112</v>
      </c>
      <c r="H1522" s="1" t="s">
        <v>4807</v>
      </c>
      <c r="I1522" s="1">
        <v>70013.439924480001</v>
      </c>
      <c r="J1522" s="1" t="s">
        <v>4808</v>
      </c>
    </row>
    <row r="1523" spans="1:10" x14ac:dyDescent="0.25">
      <c r="A1523" s="1" t="s">
        <v>1667</v>
      </c>
      <c r="B1523" s="2">
        <v>384914144</v>
      </c>
      <c r="C1523" s="2" t="s">
        <v>556</v>
      </c>
      <c r="D1523" s="4">
        <v>27174</v>
      </c>
      <c r="E1523" s="1" t="s">
        <v>1094</v>
      </c>
      <c r="F1523" s="1" t="s">
        <v>523</v>
      </c>
      <c r="G1523" s="1" t="s">
        <v>4066</v>
      </c>
      <c r="H1523" s="1" t="s">
        <v>4809</v>
      </c>
      <c r="I1523" s="1">
        <v>96893.654457600001</v>
      </c>
      <c r="J1523" s="1" t="s">
        <v>4810</v>
      </c>
    </row>
    <row r="1524" spans="1:10" x14ac:dyDescent="0.25">
      <c r="A1524" s="1" t="s">
        <v>4811</v>
      </c>
      <c r="B1524" s="2">
        <v>169981179</v>
      </c>
      <c r="C1524" s="2" t="s">
        <v>119</v>
      </c>
      <c r="D1524" s="4">
        <v>24982.5</v>
      </c>
      <c r="E1524" s="1" t="s">
        <v>1094</v>
      </c>
      <c r="F1524" s="1" t="s">
        <v>83</v>
      </c>
      <c r="G1524" s="1" t="s">
        <v>4105</v>
      </c>
      <c r="H1524" s="1" t="s">
        <v>4812</v>
      </c>
      <c r="I1524" s="1">
        <v>307756.64329199999</v>
      </c>
      <c r="J1524" s="1" t="s">
        <v>4813</v>
      </c>
    </row>
    <row r="1525" spans="1:10" x14ac:dyDescent="0.25">
      <c r="A1525" s="1" t="s">
        <v>4814</v>
      </c>
      <c r="B1525" s="2">
        <v>65997466</v>
      </c>
      <c r="C1525" s="2" t="s">
        <v>298</v>
      </c>
      <c r="D1525" s="4">
        <v>38131.5</v>
      </c>
      <c r="E1525" s="1" t="s">
        <v>1094</v>
      </c>
      <c r="F1525" s="1" t="s">
        <v>1426</v>
      </c>
      <c r="G1525" s="1" t="s">
        <v>4066</v>
      </c>
      <c r="H1525" s="1" t="s">
        <v>4815</v>
      </c>
      <c r="I1525" s="1">
        <v>43186.942108800002</v>
      </c>
      <c r="J1525" s="1" t="s">
        <v>4816</v>
      </c>
    </row>
    <row r="1526" spans="1:10" x14ac:dyDescent="0.25">
      <c r="A1526" s="1" t="s">
        <v>4817</v>
      </c>
      <c r="B1526" s="2">
        <v>46822267</v>
      </c>
      <c r="C1526" s="2" t="s">
        <v>62</v>
      </c>
      <c r="D1526" s="4">
        <v>22791</v>
      </c>
      <c r="E1526" s="1" t="s">
        <v>1094</v>
      </c>
      <c r="F1526" s="1" t="s">
        <v>408</v>
      </c>
      <c r="G1526" s="1" t="s">
        <v>4074</v>
      </c>
      <c r="H1526" s="1" t="s">
        <v>4818</v>
      </c>
      <c r="I1526" s="1">
        <v>60715.791675</v>
      </c>
      <c r="J1526" s="1" t="s">
        <v>4819</v>
      </c>
    </row>
    <row r="1527" spans="1:10" x14ac:dyDescent="0.25">
      <c r="A1527" s="1" t="s">
        <v>4820</v>
      </c>
      <c r="B1527" s="2">
        <v>57264897</v>
      </c>
      <c r="C1527" s="2" t="s">
        <v>452</v>
      </c>
      <c r="D1527" s="4">
        <v>26078.25</v>
      </c>
      <c r="E1527" s="1" t="s">
        <v>1094</v>
      </c>
      <c r="F1527" s="1" t="s">
        <v>251</v>
      </c>
      <c r="G1527" s="1" t="s">
        <v>4105</v>
      </c>
      <c r="H1527" s="1" t="s">
        <v>4821</v>
      </c>
      <c r="I1527" s="1">
        <v>57485.35320528</v>
      </c>
      <c r="J1527" s="1" t="s">
        <v>4822</v>
      </c>
    </row>
    <row r="1528" spans="1:10" x14ac:dyDescent="0.25">
      <c r="A1528" s="1" t="s">
        <v>4823</v>
      </c>
      <c r="B1528" s="2">
        <v>55291105</v>
      </c>
      <c r="C1528" s="2" t="s">
        <v>87</v>
      </c>
      <c r="D1528" s="4">
        <v>16581.75</v>
      </c>
      <c r="E1528" s="1" t="s">
        <v>1094</v>
      </c>
      <c r="F1528" s="1" t="s">
        <v>682</v>
      </c>
      <c r="G1528" s="1" t="s">
        <v>4119</v>
      </c>
      <c r="H1528" s="1" t="s">
        <v>4824</v>
      </c>
      <c r="I1528" s="1">
        <v>80527.601076799998</v>
      </c>
      <c r="J1528" s="1" t="s">
        <v>4825</v>
      </c>
    </row>
    <row r="1529" spans="1:10" x14ac:dyDescent="0.25">
      <c r="A1529" s="1" t="s">
        <v>4826</v>
      </c>
      <c r="B1529" s="2">
        <v>215370104</v>
      </c>
      <c r="C1529" s="2" t="s">
        <v>240</v>
      </c>
      <c r="D1529" s="4">
        <v>22060.5</v>
      </c>
      <c r="E1529" s="1" t="s">
        <v>1094</v>
      </c>
      <c r="F1529" s="1" t="s">
        <v>1308</v>
      </c>
      <c r="G1529" s="1" t="s">
        <v>4112</v>
      </c>
      <c r="H1529" s="1" t="s">
        <v>4827</v>
      </c>
      <c r="I1529" s="1">
        <v>633949.01970336004</v>
      </c>
      <c r="J1529" s="1" t="s">
        <v>4828</v>
      </c>
    </row>
    <row r="1530" spans="1:10" x14ac:dyDescent="0.25">
      <c r="A1530" s="1" t="s">
        <v>4829</v>
      </c>
      <c r="B1530" s="2">
        <v>586460989</v>
      </c>
      <c r="C1530" s="2" t="s">
        <v>518</v>
      </c>
      <c r="D1530" s="4">
        <v>35574.75</v>
      </c>
      <c r="E1530" s="1" t="s">
        <v>1094</v>
      </c>
      <c r="F1530" s="1" t="s">
        <v>721</v>
      </c>
      <c r="G1530" s="1" t="s">
        <v>4070</v>
      </c>
      <c r="H1530" s="1" t="s">
        <v>4830</v>
      </c>
      <c r="I1530" s="1">
        <v>479426.12956223998</v>
      </c>
      <c r="J1530" s="1" t="s">
        <v>4831</v>
      </c>
    </row>
    <row r="1531" spans="1:10" x14ac:dyDescent="0.25">
      <c r="A1531" s="1" t="s">
        <v>4832</v>
      </c>
      <c r="B1531" s="2">
        <v>758880525</v>
      </c>
      <c r="C1531" s="2" t="s">
        <v>33</v>
      </c>
      <c r="D1531" s="4">
        <v>13659.75</v>
      </c>
      <c r="E1531" s="1" t="s">
        <v>1094</v>
      </c>
      <c r="F1531" s="1" t="s">
        <v>13</v>
      </c>
      <c r="G1531" s="1" t="s">
        <v>4220</v>
      </c>
      <c r="H1531" s="1" t="s">
        <v>4833</v>
      </c>
      <c r="I1531" s="1">
        <v>207918.3447288</v>
      </c>
      <c r="J1531" s="1" t="s">
        <v>4834</v>
      </c>
    </row>
    <row r="1532" spans="1:10" x14ac:dyDescent="0.25">
      <c r="A1532" s="1" t="s">
        <v>4835</v>
      </c>
      <c r="B1532" s="2">
        <v>850570265</v>
      </c>
      <c r="C1532" s="2" t="s">
        <v>162</v>
      </c>
      <c r="D1532" s="4">
        <v>15851.25</v>
      </c>
      <c r="E1532" s="1" t="s">
        <v>1094</v>
      </c>
      <c r="F1532" s="1" t="s">
        <v>1576</v>
      </c>
      <c r="G1532" s="1" t="s">
        <v>4084</v>
      </c>
      <c r="H1532" s="1" t="s">
        <v>4836</v>
      </c>
      <c r="I1532" s="1">
        <v>138580.94869344</v>
      </c>
      <c r="J1532" s="1" t="s">
        <v>4837</v>
      </c>
    </row>
    <row r="1533" spans="1:10" x14ac:dyDescent="0.25">
      <c r="A1533" s="1" t="s">
        <v>4838</v>
      </c>
      <c r="B1533" s="2">
        <v>794596039</v>
      </c>
      <c r="C1533" s="2" t="s">
        <v>498</v>
      </c>
      <c r="D1533" s="4">
        <v>37766.25</v>
      </c>
      <c r="E1533" s="1" t="s">
        <v>1094</v>
      </c>
      <c r="F1533" s="1" t="s">
        <v>63</v>
      </c>
      <c r="G1533" s="1" t="s">
        <v>4095</v>
      </c>
      <c r="H1533" s="1" t="s">
        <v>4839</v>
      </c>
      <c r="I1533" s="1">
        <v>218528.74700999999</v>
      </c>
      <c r="J1533" s="1" t="s">
        <v>4840</v>
      </c>
    </row>
    <row r="1534" spans="1:10" x14ac:dyDescent="0.25">
      <c r="A1534" s="1" t="s">
        <v>4841</v>
      </c>
      <c r="B1534" s="2">
        <v>941700699</v>
      </c>
      <c r="C1534" s="2" t="s">
        <v>245</v>
      </c>
      <c r="D1534" s="4">
        <v>19503.75</v>
      </c>
      <c r="E1534" s="1" t="s">
        <v>1094</v>
      </c>
      <c r="F1534" s="1" t="s">
        <v>83</v>
      </c>
      <c r="G1534" s="1" t="s">
        <v>4084</v>
      </c>
      <c r="H1534" s="1" t="s">
        <v>4842</v>
      </c>
      <c r="I1534" s="1">
        <v>162841.5309024</v>
      </c>
      <c r="J1534" s="1" t="s">
        <v>4843</v>
      </c>
    </row>
    <row r="1535" spans="1:10" x14ac:dyDescent="0.25">
      <c r="A1535" s="1" t="s">
        <v>4844</v>
      </c>
      <c r="B1535" s="2">
        <v>255215146</v>
      </c>
      <c r="C1535" s="2" t="s">
        <v>434</v>
      </c>
      <c r="D1535" s="4">
        <v>28269.75</v>
      </c>
      <c r="E1535" s="1" t="s">
        <v>1094</v>
      </c>
      <c r="F1535" s="1" t="s">
        <v>1927</v>
      </c>
      <c r="G1535" s="1" t="s">
        <v>4084</v>
      </c>
      <c r="H1535" s="1" t="s">
        <v>4845</v>
      </c>
      <c r="I1535" s="1">
        <v>96286.075772640004</v>
      </c>
      <c r="J1535" s="1" t="s">
        <v>4846</v>
      </c>
    </row>
    <row r="1536" spans="1:10" x14ac:dyDescent="0.25">
      <c r="A1536" s="1" t="s">
        <v>4847</v>
      </c>
      <c r="B1536" s="2">
        <v>619850014</v>
      </c>
      <c r="C1536" s="2" t="s">
        <v>281</v>
      </c>
      <c r="D1536" s="4">
        <v>21695.25</v>
      </c>
      <c r="E1536" s="1" t="s">
        <v>1094</v>
      </c>
      <c r="F1536" s="1" t="s">
        <v>213</v>
      </c>
      <c r="G1536" s="1" t="s">
        <v>4119</v>
      </c>
      <c r="H1536" s="1" t="s">
        <v>4848</v>
      </c>
      <c r="I1536" s="1">
        <v>120599.30919078</v>
      </c>
      <c r="J1536" s="1" t="s">
        <v>4849</v>
      </c>
    </row>
    <row r="1537" spans="1:10" x14ac:dyDescent="0.25">
      <c r="A1537" s="1" t="s">
        <v>4850</v>
      </c>
      <c r="B1537" s="2">
        <v>305148262</v>
      </c>
      <c r="C1537" s="2" t="s">
        <v>167</v>
      </c>
      <c r="D1537" s="4">
        <v>18773.25</v>
      </c>
      <c r="E1537" s="1" t="s">
        <v>1094</v>
      </c>
      <c r="F1537" s="1" t="s">
        <v>885</v>
      </c>
      <c r="G1537" s="1" t="s">
        <v>4074</v>
      </c>
      <c r="H1537" s="1" t="s">
        <v>4851</v>
      </c>
      <c r="I1537" s="1">
        <v>513823.93232939998</v>
      </c>
      <c r="J1537" s="1" t="s">
        <v>4852</v>
      </c>
    </row>
    <row r="1538" spans="1:10" x14ac:dyDescent="0.25">
      <c r="A1538" s="1" t="s">
        <v>4853</v>
      </c>
      <c r="B1538" s="2">
        <v>939260509</v>
      </c>
      <c r="C1538" s="2" t="s">
        <v>255</v>
      </c>
      <c r="D1538" s="4">
        <v>25347.75</v>
      </c>
      <c r="E1538" s="1" t="s">
        <v>1094</v>
      </c>
      <c r="F1538" s="1" t="s">
        <v>1336</v>
      </c>
      <c r="G1538" s="1" t="s">
        <v>4105</v>
      </c>
      <c r="H1538" s="1" t="s">
        <v>4854</v>
      </c>
      <c r="I1538" s="1">
        <v>690433.71867648</v>
      </c>
      <c r="J1538" s="1" t="s">
        <v>4855</v>
      </c>
    </row>
    <row r="1539" spans="1:10" x14ac:dyDescent="0.25">
      <c r="A1539" s="1" t="s">
        <v>4856</v>
      </c>
      <c r="B1539" s="2">
        <v>547132319</v>
      </c>
      <c r="C1539" s="2" t="s">
        <v>869</v>
      </c>
      <c r="D1539" s="4">
        <v>17312.25</v>
      </c>
      <c r="E1539" s="1" t="s">
        <v>1094</v>
      </c>
      <c r="F1539" s="1" t="s">
        <v>610</v>
      </c>
      <c r="G1539" s="1" t="s">
        <v>4066</v>
      </c>
      <c r="H1539" s="1" t="s">
        <v>4857</v>
      </c>
      <c r="I1539" s="1">
        <v>427659.77003007999</v>
      </c>
      <c r="J1539" s="1" t="s">
        <v>4858</v>
      </c>
    </row>
    <row r="1540" spans="1:10" x14ac:dyDescent="0.25">
      <c r="A1540" s="1" t="s">
        <v>4859</v>
      </c>
      <c r="B1540" s="2">
        <v>526139831</v>
      </c>
      <c r="C1540" s="2" t="s">
        <v>281</v>
      </c>
      <c r="D1540" s="4">
        <v>21695.25</v>
      </c>
      <c r="E1540" s="1" t="s">
        <v>1094</v>
      </c>
      <c r="F1540" s="1" t="s">
        <v>491</v>
      </c>
      <c r="G1540" s="1" t="s">
        <v>4220</v>
      </c>
      <c r="H1540" s="1" t="s">
        <v>4860</v>
      </c>
      <c r="I1540" s="1">
        <v>40738.726379519998</v>
      </c>
      <c r="J1540" s="1" t="s">
        <v>4861</v>
      </c>
    </row>
    <row r="1541" spans="1:10" x14ac:dyDescent="0.25">
      <c r="A1541" s="1" t="s">
        <v>4862</v>
      </c>
      <c r="B1541" s="2">
        <v>135642253</v>
      </c>
      <c r="C1541" s="2" t="s">
        <v>72</v>
      </c>
      <c r="D1541" s="4">
        <v>34844.25</v>
      </c>
      <c r="E1541" s="1" t="s">
        <v>1094</v>
      </c>
      <c r="F1541" s="1" t="s">
        <v>195</v>
      </c>
      <c r="G1541" s="1" t="s">
        <v>4095</v>
      </c>
      <c r="H1541" s="1" t="s">
        <v>4863</v>
      </c>
      <c r="I1541" s="1">
        <v>228626.92272420001</v>
      </c>
      <c r="J1541" s="1" t="s">
        <v>4864</v>
      </c>
    </row>
    <row r="1542" spans="1:10" x14ac:dyDescent="0.25">
      <c r="A1542" s="1" t="s">
        <v>4865</v>
      </c>
      <c r="B1542" s="2">
        <v>193355727</v>
      </c>
      <c r="C1542" s="2" t="s">
        <v>47</v>
      </c>
      <c r="D1542" s="4">
        <v>31191.75</v>
      </c>
      <c r="E1542" s="1" t="s">
        <v>1094</v>
      </c>
      <c r="F1542" s="1" t="s">
        <v>870</v>
      </c>
      <c r="G1542" s="1" t="s">
        <v>4074</v>
      </c>
      <c r="H1542" s="1" t="s">
        <v>4866</v>
      </c>
      <c r="I1542" s="1">
        <v>786446.29348299</v>
      </c>
      <c r="J1542" s="1" t="s">
        <v>4867</v>
      </c>
    </row>
    <row r="1543" spans="1:10" x14ac:dyDescent="0.25">
      <c r="A1543" s="1" t="s">
        <v>4868</v>
      </c>
      <c r="B1543" s="2">
        <v>657167234</v>
      </c>
      <c r="C1543" s="2" t="s">
        <v>67</v>
      </c>
      <c r="D1543" s="4">
        <v>23156.25</v>
      </c>
      <c r="E1543" s="1" t="s">
        <v>1094</v>
      </c>
      <c r="F1543" s="1" t="s">
        <v>870</v>
      </c>
      <c r="G1543" s="1" t="s">
        <v>4088</v>
      </c>
      <c r="H1543" s="1" t="s">
        <v>4869</v>
      </c>
      <c r="I1543" s="1">
        <v>34330.379428799999</v>
      </c>
      <c r="J1543" s="1" t="s">
        <v>4870</v>
      </c>
    </row>
    <row r="1544" spans="1:10" x14ac:dyDescent="0.25">
      <c r="A1544" s="1" t="s">
        <v>4871</v>
      </c>
      <c r="B1544" s="2">
        <v>165563667</v>
      </c>
      <c r="C1544" s="2" t="s">
        <v>245</v>
      </c>
      <c r="D1544" s="4">
        <v>19503.75</v>
      </c>
      <c r="E1544" s="1" t="s">
        <v>1094</v>
      </c>
      <c r="F1544" s="1" t="s">
        <v>256</v>
      </c>
      <c r="G1544" s="1" t="s">
        <v>4148</v>
      </c>
      <c r="H1544" s="1" t="s">
        <v>4872</v>
      </c>
      <c r="I1544" s="1">
        <v>408324.22067208</v>
      </c>
      <c r="J1544" s="1" t="s">
        <v>4873</v>
      </c>
    </row>
    <row r="1545" spans="1:10" x14ac:dyDescent="0.25">
      <c r="A1545" s="1" t="s">
        <v>4874</v>
      </c>
      <c r="B1545" s="2">
        <v>126353147</v>
      </c>
      <c r="C1545" s="2" t="s">
        <v>62</v>
      </c>
      <c r="D1545" s="4">
        <v>22791</v>
      </c>
      <c r="E1545" s="1" t="s">
        <v>1094</v>
      </c>
      <c r="F1545" s="1" t="s">
        <v>1047</v>
      </c>
      <c r="G1545" s="1" t="s">
        <v>4105</v>
      </c>
      <c r="H1545" s="1" t="s">
        <v>4875</v>
      </c>
      <c r="I1545" s="1">
        <v>256386.55933799999</v>
      </c>
      <c r="J1545" s="1" t="s">
        <v>4876</v>
      </c>
    </row>
    <row r="1546" spans="1:10" x14ac:dyDescent="0.25">
      <c r="A1546" s="1" t="s">
        <v>4877</v>
      </c>
      <c r="B1546" s="2">
        <v>506939356</v>
      </c>
      <c r="C1546" s="2" t="s">
        <v>52</v>
      </c>
      <c r="D1546" s="4">
        <v>20234.25</v>
      </c>
      <c r="E1546" s="1" t="s">
        <v>1094</v>
      </c>
      <c r="F1546" s="1" t="s">
        <v>1695</v>
      </c>
      <c r="G1546" s="1" t="s">
        <v>4220</v>
      </c>
      <c r="H1546" s="1" t="s">
        <v>4878</v>
      </c>
      <c r="I1546" s="1">
        <v>51535.932520800001</v>
      </c>
      <c r="J1546" s="1" t="s">
        <v>4879</v>
      </c>
    </row>
    <row r="1547" spans="1:10" x14ac:dyDescent="0.25">
      <c r="A1547" s="1" t="s">
        <v>4880</v>
      </c>
      <c r="B1547" s="2">
        <v>309942505</v>
      </c>
      <c r="C1547" s="2" t="s">
        <v>203</v>
      </c>
      <c r="D1547" s="4">
        <v>27539.25</v>
      </c>
      <c r="E1547" s="1" t="s">
        <v>1094</v>
      </c>
      <c r="F1547" s="1" t="s">
        <v>93</v>
      </c>
      <c r="G1547" s="1" t="s">
        <v>4058</v>
      </c>
      <c r="H1547" s="1" t="s">
        <v>4881</v>
      </c>
      <c r="I1547" s="1">
        <v>87840.434707199995</v>
      </c>
      <c r="J1547" s="1" t="s">
        <v>4882</v>
      </c>
    </row>
    <row r="1548" spans="1:10" x14ac:dyDescent="0.25">
      <c r="A1548" s="1" t="s">
        <v>4883</v>
      </c>
      <c r="B1548" s="2">
        <v>7318552</v>
      </c>
      <c r="C1548" s="2" t="s">
        <v>452</v>
      </c>
      <c r="D1548" s="4">
        <v>26078.25</v>
      </c>
      <c r="E1548" s="1" t="s">
        <v>1094</v>
      </c>
      <c r="F1548" s="1" t="s">
        <v>83</v>
      </c>
      <c r="G1548" s="1" t="s">
        <v>4058</v>
      </c>
      <c r="H1548" s="1" t="s">
        <v>4884</v>
      </c>
      <c r="I1548" s="1">
        <v>1348615.61442</v>
      </c>
      <c r="J1548" s="1" t="s">
        <v>4885</v>
      </c>
    </row>
    <row r="1549" spans="1:10" x14ac:dyDescent="0.25">
      <c r="A1549" s="1" t="s">
        <v>4886</v>
      </c>
      <c r="B1549" s="2">
        <v>265889402</v>
      </c>
      <c r="C1549" s="2" t="s">
        <v>518</v>
      </c>
      <c r="D1549" s="4">
        <v>35574.75</v>
      </c>
      <c r="E1549" s="1" t="s">
        <v>1094</v>
      </c>
      <c r="F1549" s="1" t="s">
        <v>636</v>
      </c>
      <c r="G1549" s="1" t="s">
        <v>4084</v>
      </c>
      <c r="H1549" s="1" t="s">
        <v>4887</v>
      </c>
      <c r="I1549" s="1">
        <v>190084.64517</v>
      </c>
      <c r="J1549" s="1" t="s">
        <v>4888</v>
      </c>
    </row>
    <row r="1550" spans="1:10" x14ac:dyDescent="0.25">
      <c r="A1550" s="1" t="s">
        <v>4889</v>
      </c>
      <c r="B1550" s="2">
        <v>838487517</v>
      </c>
      <c r="C1550" s="2" t="s">
        <v>143</v>
      </c>
      <c r="D1550" s="4">
        <v>34479</v>
      </c>
      <c r="E1550" s="1" t="s">
        <v>1094</v>
      </c>
      <c r="F1550" s="1" t="s">
        <v>818</v>
      </c>
      <c r="G1550" s="1" t="s">
        <v>4099</v>
      </c>
      <c r="H1550" s="1" t="s">
        <v>4890</v>
      </c>
      <c r="I1550" s="1">
        <v>355684.46560191998</v>
      </c>
      <c r="J1550" s="1" t="s">
        <v>4891</v>
      </c>
    </row>
    <row r="1551" spans="1:10" x14ac:dyDescent="0.25">
      <c r="A1551" s="1" t="s">
        <v>4892</v>
      </c>
      <c r="B1551" s="2">
        <v>778489603</v>
      </c>
      <c r="C1551" s="2" t="s">
        <v>268</v>
      </c>
      <c r="D1551" s="4">
        <v>17677.5</v>
      </c>
      <c r="E1551" s="1" t="s">
        <v>1094</v>
      </c>
      <c r="F1551" s="1" t="s">
        <v>1304</v>
      </c>
      <c r="G1551" s="1" t="s">
        <v>4054</v>
      </c>
      <c r="H1551" s="1" t="s">
        <v>4893</v>
      </c>
      <c r="I1551" s="1">
        <v>44346.318630000002</v>
      </c>
      <c r="J1551" s="1" t="s">
        <v>4894</v>
      </c>
    </row>
    <row r="1552" spans="1:10" x14ac:dyDescent="0.25">
      <c r="A1552" s="1" t="s">
        <v>4895</v>
      </c>
      <c r="B1552" s="2">
        <v>10934082</v>
      </c>
      <c r="C1552" s="2" t="s">
        <v>221</v>
      </c>
      <c r="D1552" s="4">
        <v>33748.5</v>
      </c>
      <c r="E1552" s="1" t="s">
        <v>1094</v>
      </c>
      <c r="F1552" s="1" t="s">
        <v>1426</v>
      </c>
      <c r="G1552" s="1" t="s">
        <v>4105</v>
      </c>
      <c r="H1552" s="1" t="s">
        <v>4896</v>
      </c>
      <c r="I1552" s="1">
        <v>56240.114788799998</v>
      </c>
      <c r="J1552" s="1" t="s">
        <v>4897</v>
      </c>
    </row>
    <row r="1553" spans="1:10" x14ac:dyDescent="0.25">
      <c r="A1553" s="1" t="s">
        <v>4898</v>
      </c>
      <c r="B1553" s="2">
        <v>249336167</v>
      </c>
      <c r="C1553" s="2" t="s">
        <v>513</v>
      </c>
      <c r="D1553" s="4">
        <v>32287.5</v>
      </c>
      <c r="E1553" s="1" t="s">
        <v>1094</v>
      </c>
      <c r="F1553" s="1" t="s">
        <v>1746</v>
      </c>
      <c r="G1553" s="1" t="s">
        <v>4066</v>
      </c>
      <c r="H1553" s="1" t="s">
        <v>4899</v>
      </c>
      <c r="I1553" s="1">
        <v>400790.44171584002</v>
      </c>
      <c r="J1553" s="1" t="s">
        <v>4900</v>
      </c>
    </row>
    <row r="1554" spans="1:10" x14ac:dyDescent="0.25">
      <c r="A1554" s="1" t="s">
        <v>4901</v>
      </c>
      <c r="B1554" s="2">
        <v>1827488</v>
      </c>
      <c r="C1554" s="2" t="s">
        <v>573</v>
      </c>
      <c r="D1554" s="4">
        <v>26808.75</v>
      </c>
      <c r="E1554" s="1" t="s">
        <v>1094</v>
      </c>
      <c r="F1554" s="1" t="s">
        <v>1016</v>
      </c>
      <c r="G1554" s="1" t="s">
        <v>4070</v>
      </c>
      <c r="H1554" s="1" t="s">
        <v>4902</v>
      </c>
      <c r="I1554" s="1">
        <v>122822.7635096</v>
      </c>
      <c r="J1554" s="1" t="s">
        <v>4903</v>
      </c>
    </row>
    <row r="1555" spans="1:10" x14ac:dyDescent="0.25">
      <c r="A1555" s="1" t="s">
        <v>4904</v>
      </c>
      <c r="B1555" s="2">
        <v>947446211</v>
      </c>
      <c r="C1555" s="2" t="s">
        <v>143</v>
      </c>
      <c r="D1555" s="4">
        <v>34479</v>
      </c>
      <c r="E1555" s="1" t="s">
        <v>1094</v>
      </c>
      <c r="F1555" s="1" t="s">
        <v>1004</v>
      </c>
      <c r="G1555" s="1" t="s">
        <v>4058</v>
      </c>
      <c r="H1555" s="1" t="s">
        <v>4905</v>
      </c>
      <c r="I1555" s="1">
        <v>73656.595833600004</v>
      </c>
      <c r="J1555" s="1" t="s">
        <v>4906</v>
      </c>
    </row>
    <row r="1556" spans="1:10" x14ac:dyDescent="0.25">
      <c r="A1556" s="1" t="s">
        <v>4907</v>
      </c>
      <c r="B1556" s="2">
        <v>420838516</v>
      </c>
      <c r="C1556" s="2" t="s">
        <v>380</v>
      </c>
      <c r="D1556" s="4">
        <v>14390.25</v>
      </c>
      <c r="E1556" s="1" t="s">
        <v>1094</v>
      </c>
      <c r="F1556" s="1" t="s">
        <v>965</v>
      </c>
      <c r="G1556" s="1" t="s">
        <v>4095</v>
      </c>
      <c r="H1556" s="1" t="s">
        <v>4908</v>
      </c>
      <c r="I1556" s="1">
        <v>948229.1433</v>
      </c>
      <c r="J1556" s="1" t="s">
        <v>4909</v>
      </c>
    </row>
    <row r="1557" spans="1:10" x14ac:dyDescent="0.25">
      <c r="A1557" s="1" t="s">
        <v>4910</v>
      </c>
      <c r="B1557" s="2">
        <v>288641241</v>
      </c>
      <c r="C1557" s="2" t="s">
        <v>221</v>
      </c>
      <c r="D1557" s="4">
        <v>33748.5</v>
      </c>
      <c r="E1557" s="1" t="s">
        <v>1094</v>
      </c>
      <c r="F1557" s="1" t="s">
        <v>1799</v>
      </c>
      <c r="G1557" s="1" t="s">
        <v>4070</v>
      </c>
      <c r="H1557" s="1" t="s">
        <v>4911</v>
      </c>
      <c r="I1557" s="1">
        <v>285210.56215040002</v>
      </c>
      <c r="J1557" s="1" t="s">
        <v>4912</v>
      </c>
    </row>
    <row r="1558" spans="1:10" x14ac:dyDescent="0.25">
      <c r="A1558" s="1" t="s">
        <v>4913</v>
      </c>
      <c r="B1558" s="2">
        <v>721292067</v>
      </c>
      <c r="C1558" s="2" t="s">
        <v>365</v>
      </c>
      <c r="D1558" s="4">
        <v>37035.75</v>
      </c>
      <c r="E1558" s="1" t="s">
        <v>1094</v>
      </c>
      <c r="F1558" s="1" t="s">
        <v>993</v>
      </c>
      <c r="G1558" s="1" t="s">
        <v>4074</v>
      </c>
      <c r="H1558" s="1" t="s">
        <v>4914</v>
      </c>
      <c r="I1558" s="1">
        <v>245467.3807872</v>
      </c>
      <c r="J1558" s="1" t="s">
        <v>1826</v>
      </c>
    </row>
    <row r="1559" spans="1:10" x14ac:dyDescent="0.25">
      <c r="A1559" s="1" t="s">
        <v>4915</v>
      </c>
      <c r="B1559" s="2">
        <v>855530996</v>
      </c>
      <c r="C1559" s="2" t="s">
        <v>62</v>
      </c>
      <c r="D1559" s="4">
        <v>22791</v>
      </c>
      <c r="E1559" s="1" t="s">
        <v>1094</v>
      </c>
      <c r="F1559" s="1" t="s">
        <v>784</v>
      </c>
      <c r="G1559" s="1" t="s">
        <v>4220</v>
      </c>
      <c r="H1559" s="1" t="s">
        <v>4916</v>
      </c>
      <c r="I1559" s="1">
        <v>42295.224856499997</v>
      </c>
      <c r="J1559" s="1" t="s">
        <v>4917</v>
      </c>
    </row>
    <row r="1560" spans="1:10" x14ac:dyDescent="0.25">
      <c r="A1560" s="1" t="s">
        <v>4918</v>
      </c>
      <c r="B1560" s="2">
        <v>274284636</v>
      </c>
      <c r="C1560" s="2" t="s">
        <v>255</v>
      </c>
      <c r="D1560" s="4">
        <v>25347.75</v>
      </c>
      <c r="E1560" s="1" t="s">
        <v>1094</v>
      </c>
      <c r="F1560" s="1" t="s">
        <v>39</v>
      </c>
      <c r="G1560" s="1" t="s">
        <v>4066</v>
      </c>
      <c r="H1560" s="1" t="s">
        <v>4919</v>
      </c>
      <c r="I1560" s="1">
        <v>276559.24996799999</v>
      </c>
      <c r="J1560" s="1" t="s">
        <v>4920</v>
      </c>
    </row>
    <row r="1561" spans="1:10" x14ac:dyDescent="0.25">
      <c r="A1561" s="1" t="s">
        <v>4921</v>
      </c>
      <c r="B1561" s="2">
        <v>466022540</v>
      </c>
      <c r="C1561" s="2" t="s">
        <v>434</v>
      </c>
      <c r="D1561" s="4">
        <v>28269.75</v>
      </c>
      <c r="E1561" s="1" t="s">
        <v>1094</v>
      </c>
      <c r="F1561" s="1" t="s">
        <v>1016</v>
      </c>
      <c r="G1561" s="1" t="s">
        <v>4105</v>
      </c>
      <c r="H1561" s="1" t="s">
        <v>4922</v>
      </c>
      <c r="I1561" s="1">
        <v>373931.52372575999</v>
      </c>
      <c r="J1561" s="1" t="s">
        <v>4923</v>
      </c>
    </row>
    <row r="1562" spans="1:10" x14ac:dyDescent="0.25">
      <c r="A1562" s="1" t="s">
        <v>4924</v>
      </c>
      <c r="B1562" s="2">
        <v>771715932</v>
      </c>
      <c r="C1562" s="2" t="s">
        <v>268</v>
      </c>
      <c r="D1562" s="4">
        <v>17677.5</v>
      </c>
      <c r="E1562" s="1" t="s">
        <v>1094</v>
      </c>
      <c r="F1562" s="1" t="s">
        <v>1536</v>
      </c>
      <c r="G1562" s="1" t="s">
        <v>4084</v>
      </c>
      <c r="H1562" s="1" t="s">
        <v>4925</v>
      </c>
      <c r="I1562" s="1">
        <v>232264.577655</v>
      </c>
      <c r="J1562" s="1" t="s">
        <v>4926</v>
      </c>
    </row>
    <row r="1563" spans="1:10" x14ac:dyDescent="0.25">
      <c r="A1563" s="1" t="s">
        <v>4927</v>
      </c>
      <c r="B1563" s="2">
        <v>880721948</v>
      </c>
      <c r="C1563" s="2" t="s">
        <v>273</v>
      </c>
      <c r="D1563" s="4">
        <v>20964.75</v>
      </c>
      <c r="E1563" s="1" t="s">
        <v>1094</v>
      </c>
      <c r="F1563" s="1" t="s">
        <v>794</v>
      </c>
      <c r="G1563" s="1" t="s">
        <v>4112</v>
      </c>
      <c r="H1563" s="1" t="s">
        <v>4928</v>
      </c>
      <c r="I1563" s="1">
        <v>330016.05052415997</v>
      </c>
      <c r="J1563" s="1" t="s">
        <v>4929</v>
      </c>
    </row>
    <row r="1564" spans="1:10" x14ac:dyDescent="0.25">
      <c r="A1564" s="1" t="s">
        <v>4930</v>
      </c>
      <c r="B1564" s="2">
        <v>714119030</v>
      </c>
      <c r="C1564" s="2" t="s">
        <v>18</v>
      </c>
      <c r="D1564" s="4">
        <v>33018</v>
      </c>
      <c r="E1564" s="1" t="s">
        <v>1094</v>
      </c>
      <c r="F1564" s="1" t="s">
        <v>985</v>
      </c>
      <c r="G1564" s="1" t="s">
        <v>4119</v>
      </c>
      <c r="H1564" s="1" t="s">
        <v>4931</v>
      </c>
      <c r="I1564" s="1">
        <v>99887.902156800003</v>
      </c>
      <c r="J1564" s="1" t="s">
        <v>4366</v>
      </c>
    </row>
    <row r="1565" spans="1:10" x14ac:dyDescent="0.25">
      <c r="A1565" s="1" t="s">
        <v>4932</v>
      </c>
      <c r="B1565" s="2">
        <v>737120145</v>
      </c>
      <c r="C1565" s="2" t="s">
        <v>129</v>
      </c>
      <c r="D1565" s="4">
        <v>15120.75</v>
      </c>
      <c r="E1565" s="1" t="s">
        <v>1094</v>
      </c>
      <c r="F1565" s="1" t="s">
        <v>147</v>
      </c>
      <c r="G1565" s="1" t="s">
        <v>4088</v>
      </c>
      <c r="H1565" s="1" t="s">
        <v>4933</v>
      </c>
      <c r="I1565" s="1">
        <v>38909.700244799998</v>
      </c>
      <c r="J1565" s="1" t="s">
        <v>4934</v>
      </c>
    </row>
    <row r="1566" spans="1:10" x14ac:dyDescent="0.25">
      <c r="A1566" s="1" t="s">
        <v>4935</v>
      </c>
      <c r="B1566" s="2">
        <v>560683336</v>
      </c>
      <c r="C1566" s="2" t="s">
        <v>129</v>
      </c>
      <c r="D1566" s="4">
        <v>15120.75</v>
      </c>
      <c r="E1566" s="1" t="s">
        <v>1094</v>
      </c>
      <c r="F1566" s="1" t="s">
        <v>24</v>
      </c>
      <c r="G1566" s="1" t="s">
        <v>4074</v>
      </c>
      <c r="H1566" s="1" t="s">
        <v>4936</v>
      </c>
      <c r="I1566" s="1">
        <v>77788.863682919997</v>
      </c>
      <c r="J1566" s="1" t="s">
        <v>4766</v>
      </c>
    </row>
    <row r="1567" spans="1:10" x14ac:dyDescent="0.25">
      <c r="A1567" s="1" t="s">
        <v>4937</v>
      </c>
      <c r="B1567" s="2">
        <v>827906116</v>
      </c>
      <c r="C1567" s="2" t="s">
        <v>23</v>
      </c>
      <c r="D1567" s="4">
        <v>15486</v>
      </c>
      <c r="E1567" s="1" t="s">
        <v>1094</v>
      </c>
      <c r="F1567" s="1" t="s">
        <v>1047</v>
      </c>
      <c r="G1567" s="1" t="s">
        <v>4220</v>
      </c>
      <c r="H1567" s="1" t="s">
        <v>4938</v>
      </c>
      <c r="I1567" s="1">
        <v>58540.243335300001</v>
      </c>
      <c r="J1567" s="1" t="s">
        <v>4939</v>
      </c>
    </row>
    <row r="1568" spans="1:10" x14ac:dyDescent="0.25">
      <c r="A1568" s="1" t="s">
        <v>4940</v>
      </c>
      <c r="B1568" s="2">
        <v>818514758</v>
      </c>
      <c r="C1568" s="2" t="s">
        <v>154</v>
      </c>
      <c r="D1568" s="4">
        <v>29730.75</v>
      </c>
      <c r="E1568" s="1" t="s">
        <v>1094</v>
      </c>
      <c r="F1568" s="1" t="s">
        <v>885</v>
      </c>
      <c r="G1568" s="1" t="s">
        <v>4112</v>
      </c>
      <c r="H1568" s="1" t="s">
        <v>4941</v>
      </c>
      <c r="I1568" s="1">
        <v>39376.133481999997</v>
      </c>
      <c r="J1568" s="1" t="s">
        <v>4942</v>
      </c>
    </row>
    <row r="1569" spans="1:10" x14ac:dyDescent="0.25">
      <c r="A1569" s="1" t="s">
        <v>4943</v>
      </c>
      <c r="B1569" s="2">
        <v>757839652</v>
      </c>
      <c r="C1569" s="2" t="s">
        <v>217</v>
      </c>
      <c r="D1569" s="4">
        <v>38496.75</v>
      </c>
      <c r="E1569" s="1" t="s">
        <v>1094</v>
      </c>
      <c r="F1569" s="1" t="s">
        <v>636</v>
      </c>
      <c r="G1569" s="1" t="s">
        <v>4119</v>
      </c>
      <c r="H1569" s="1" t="s">
        <v>4944</v>
      </c>
      <c r="I1569" s="1">
        <v>140688.55231200001</v>
      </c>
      <c r="J1569" s="1" t="s">
        <v>4945</v>
      </c>
    </row>
    <row r="1570" spans="1:10" x14ac:dyDescent="0.25">
      <c r="A1570" s="1" t="s">
        <v>4946</v>
      </c>
      <c r="B1570" s="2">
        <v>331722238</v>
      </c>
      <c r="C1570" s="2" t="s">
        <v>52</v>
      </c>
      <c r="D1570" s="4">
        <v>20234.25</v>
      </c>
      <c r="E1570" s="1" t="s">
        <v>1094</v>
      </c>
      <c r="F1570" s="1" t="s">
        <v>549</v>
      </c>
      <c r="G1570" s="1" t="s">
        <v>4099</v>
      </c>
      <c r="H1570" s="1" t="s">
        <v>4947</v>
      </c>
      <c r="I1570" s="1">
        <v>622462.44486719999</v>
      </c>
      <c r="J1570" s="1" t="s">
        <v>4948</v>
      </c>
    </row>
    <row r="1571" spans="1:10" x14ac:dyDescent="0.25">
      <c r="A1571" s="1" t="s">
        <v>4949</v>
      </c>
      <c r="B1571" s="2">
        <v>949538015</v>
      </c>
      <c r="C1571" s="2" t="s">
        <v>92</v>
      </c>
      <c r="D1571" s="4">
        <v>29000.25</v>
      </c>
      <c r="E1571" s="1" t="s">
        <v>1094</v>
      </c>
      <c r="F1571" s="1" t="s">
        <v>682</v>
      </c>
      <c r="G1571" s="1" t="s">
        <v>4062</v>
      </c>
      <c r="H1571" s="1" t="s">
        <v>4950</v>
      </c>
      <c r="I1571" s="1">
        <v>366385.87694592</v>
      </c>
      <c r="J1571" s="1" t="s">
        <v>4951</v>
      </c>
    </row>
    <row r="1572" spans="1:10" x14ac:dyDescent="0.25">
      <c r="A1572" s="1" t="s">
        <v>4952</v>
      </c>
      <c r="B1572" s="2">
        <v>377745821</v>
      </c>
      <c r="C1572" s="2" t="s">
        <v>518</v>
      </c>
      <c r="D1572" s="4">
        <v>35574.75</v>
      </c>
      <c r="E1572" s="1" t="s">
        <v>1094</v>
      </c>
      <c r="F1572" s="1" t="s">
        <v>163</v>
      </c>
      <c r="G1572" s="1" t="s">
        <v>4058</v>
      </c>
      <c r="H1572" s="1" t="s">
        <v>4953</v>
      </c>
      <c r="I1572" s="1">
        <v>41406.8292</v>
      </c>
      <c r="J1572" s="1" t="s">
        <v>4954</v>
      </c>
    </row>
    <row r="1573" spans="1:10" x14ac:dyDescent="0.25">
      <c r="A1573" s="1" t="s">
        <v>4955</v>
      </c>
      <c r="B1573" s="2">
        <v>120381038</v>
      </c>
      <c r="C1573" s="2" t="s">
        <v>62</v>
      </c>
      <c r="D1573" s="4">
        <v>22791</v>
      </c>
      <c r="E1573" s="1" t="s">
        <v>1094</v>
      </c>
      <c r="F1573" s="1" t="s">
        <v>208</v>
      </c>
      <c r="G1573" s="1" t="s">
        <v>4066</v>
      </c>
      <c r="H1573" s="1" t="s">
        <v>4956</v>
      </c>
      <c r="I1573" s="1">
        <v>6018.6551040000004</v>
      </c>
      <c r="J1573" s="1" t="s">
        <v>4957</v>
      </c>
    </row>
    <row r="1574" spans="1:10" x14ac:dyDescent="0.25">
      <c r="A1574" s="1" t="s">
        <v>4958</v>
      </c>
      <c r="B1574" s="2">
        <v>348264976</v>
      </c>
      <c r="C1574" s="2" t="s">
        <v>33</v>
      </c>
      <c r="D1574" s="4">
        <v>13659.75</v>
      </c>
      <c r="E1574" s="1" t="s">
        <v>1094</v>
      </c>
      <c r="F1574" s="1" t="s">
        <v>774</v>
      </c>
      <c r="G1574" s="1" t="s">
        <v>4058</v>
      </c>
      <c r="H1574" s="1" t="s">
        <v>4959</v>
      </c>
      <c r="I1574" s="1">
        <v>83659.243499999997</v>
      </c>
      <c r="J1574" s="1" t="s">
        <v>4960</v>
      </c>
    </row>
    <row r="1575" spans="1:10" x14ac:dyDescent="0.25">
      <c r="A1575" s="1" t="s">
        <v>4961</v>
      </c>
      <c r="B1575" s="2">
        <v>999351529</v>
      </c>
      <c r="C1575" s="2" t="s">
        <v>189</v>
      </c>
      <c r="D1575" s="4">
        <v>22425.75</v>
      </c>
      <c r="E1575" s="1" t="s">
        <v>1094</v>
      </c>
      <c r="F1575" s="1" t="s">
        <v>893</v>
      </c>
      <c r="G1575" s="1" t="s">
        <v>4105</v>
      </c>
      <c r="H1575" s="1" t="s">
        <v>4962</v>
      </c>
      <c r="I1575" s="1">
        <v>43035.085830099997</v>
      </c>
      <c r="J1575" s="1" t="s">
        <v>4963</v>
      </c>
    </row>
    <row r="1576" spans="1:10" x14ac:dyDescent="0.25">
      <c r="A1576" s="1" t="s">
        <v>4964</v>
      </c>
      <c r="B1576" s="2">
        <v>63303242</v>
      </c>
      <c r="C1576" s="2" t="s">
        <v>221</v>
      </c>
      <c r="D1576" s="4">
        <v>33748.5</v>
      </c>
      <c r="E1576" s="1" t="s">
        <v>1094</v>
      </c>
      <c r="F1576" s="1" t="s">
        <v>909</v>
      </c>
      <c r="G1576" s="1" t="s">
        <v>4066</v>
      </c>
      <c r="H1576" s="1" t="s">
        <v>4965</v>
      </c>
      <c r="I1576" s="1">
        <v>98429.418447360003</v>
      </c>
      <c r="J1576" s="1" t="s">
        <v>4966</v>
      </c>
    </row>
    <row r="1577" spans="1:10" x14ac:dyDescent="0.25">
      <c r="A1577" s="1" t="s">
        <v>4967</v>
      </c>
      <c r="B1577" s="2">
        <v>126184759</v>
      </c>
      <c r="C1577" s="2" t="s">
        <v>203</v>
      </c>
      <c r="D1577" s="4">
        <v>27539.25</v>
      </c>
      <c r="E1577" s="1" t="s">
        <v>1094</v>
      </c>
      <c r="F1577" s="1" t="s">
        <v>2364</v>
      </c>
      <c r="G1577" s="1" t="s">
        <v>4058</v>
      </c>
      <c r="H1577" s="1" t="s">
        <v>4968</v>
      </c>
      <c r="I1577" s="1">
        <v>85868.277642479996</v>
      </c>
      <c r="J1577" s="1" t="s">
        <v>4969</v>
      </c>
    </row>
    <row r="1578" spans="1:10" x14ac:dyDescent="0.25">
      <c r="A1578" s="1" t="s">
        <v>4970</v>
      </c>
      <c r="B1578" s="2">
        <v>197570644</v>
      </c>
      <c r="C1578" s="2" t="s">
        <v>452</v>
      </c>
      <c r="D1578" s="4">
        <v>26078.25</v>
      </c>
      <c r="E1578" s="1" t="s">
        <v>1094</v>
      </c>
      <c r="F1578" s="1" t="s">
        <v>483</v>
      </c>
      <c r="G1578" s="1" t="s">
        <v>4148</v>
      </c>
      <c r="H1578" s="1" t="s">
        <v>4971</v>
      </c>
      <c r="I1578" s="1">
        <v>242257.72319280001</v>
      </c>
      <c r="J1578" s="1" t="s">
        <v>4972</v>
      </c>
    </row>
    <row r="1579" spans="1:10" x14ac:dyDescent="0.25">
      <c r="A1579" s="1" t="s">
        <v>4973</v>
      </c>
      <c r="B1579" s="2">
        <v>309373814</v>
      </c>
      <c r="C1579" s="2" t="s">
        <v>240</v>
      </c>
      <c r="D1579" s="4">
        <v>22060.5</v>
      </c>
      <c r="E1579" s="1" t="s">
        <v>1094</v>
      </c>
      <c r="F1579" s="1" t="s">
        <v>1054</v>
      </c>
      <c r="G1579" s="1" t="s">
        <v>4058</v>
      </c>
      <c r="H1579" s="1" t="s">
        <v>4974</v>
      </c>
      <c r="I1579" s="1">
        <v>644540.55465986999</v>
      </c>
      <c r="J1579" s="1" t="s">
        <v>4975</v>
      </c>
    </row>
    <row r="1580" spans="1:10" x14ac:dyDescent="0.25">
      <c r="A1580" s="1" t="s">
        <v>4976</v>
      </c>
      <c r="B1580" s="2">
        <v>573861892</v>
      </c>
      <c r="C1580" s="2" t="s">
        <v>365</v>
      </c>
      <c r="D1580" s="4">
        <v>37035.75</v>
      </c>
      <c r="E1580" s="1" t="s">
        <v>1094</v>
      </c>
      <c r="F1580" s="1" t="s">
        <v>264</v>
      </c>
      <c r="G1580" s="1" t="s">
        <v>4105</v>
      </c>
      <c r="H1580" s="1" t="s">
        <v>4977</v>
      </c>
      <c r="I1580" s="1">
        <v>1021790.10498048</v>
      </c>
      <c r="J1580" s="1" t="s">
        <v>4978</v>
      </c>
    </row>
    <row r="1581" spans="1:10" x14ac:dyDescent="0.25">
      <c r="A1581" s="1" t="s">
        <v>4979</v>
      </c>
      <c r="B1581" s="2">
        <v>962251721</v>
      </c>
      <c r="C1581" s="2" t="s">
        <v>309</v>
      </c>
      <c r="D1581" s="4">
        <v>27904.5</v>
      </c>
      <c r="E1581" s="1" t="s">
        <v>1094</v>
      </c>
      <c r="F1581" s="1" t="s">
        <v>463</v>
      </c>
      <c r="G1581" s="1" t="s">
        <v>4058</v>
      </c>
      <c r="H1581" s="1" t="s">
        <v>4980</v>
      </c>
      <c r="I1581" s="1">
        <v>614675.03853599995</v>
      </c>
      <c r="J1581" s="1" t="s">
        <v>4981</v>
      </c>
    </row>
    <row r="1582" spans="1:10" x14ac:dyDescent="0.25">
      <c r="A1582" s="1" t="s">
        <v>4982</v>
      </c>
      <c r="B1582" s="2">
        <v>751503306</v>
      </c>
      <c r="C1582" s="2" t="s">
        <v>255</v>
      </c>
      <c r="D1582" s="4">
        <v>25347.75</v>
      </c>
      <c r="E1582" s="1" t="s">
        <v>1094</v>
      </c>
      <c r="F1582" s="1" t="s">
        <v>1815</v>
      </c>
      <c r="G1582" s="1" t="s">
        <v>4095</v>
      </c>
      <c r="H1582" s="1" t="s">
        <v>4983</v>
      </c>
      <c r="I1582" s="1">
        <v>214820.94466800001</v>
      </c>
      <c r="J1582" s="1" t="s">
        <v>4984</v>
      </c>
    </row>
    <row r="1583" spans="1:10" x14ac:dyDescent="0.25">
      <c r="A1583" s="1" t="s">
        <v>4985</v>
      </c>
      <c r="B1583" s="2">
        <v>306579731</v>
      </c>
      <c r="C1583" s="2" t="s">
        <v>134</v>
      </c>
      <c r="D1583" s="4">
        <v>37401</v>
      </c>
      <c r="E1583" s="1" t="s">
        <v>1094</v>
      </c>
      <c r="F1583" s="1" t="s">
        <v>965</v>
      </c>
      <c r="G1583" s="1" t="s">
        <v>4070</v>
      </c>
      <c r="H1583" s="1" t="s">
        <v>4986</v>
      </c>
      <c r="I1583" s="1">
        <v>55348.554203799999</v>
      </c>
      <c r="J1583" s="1" t="s">
        <v>4987</v>
      </c>
    </row>
    <row r="1584" spans="1:10" x14ac:dyDescent="0.25">
      <c r="A1584" s="1" t="s">
        <v>4988</v>
      </c>
      <c r="B1584" s="2">
        <v>612313794</v>
      </c>
      <c r="C1584" s="2" t="s">
        <v>194</v>
      </c>
      <c r="D1584" s="4">
        <v>30826.5</v>
      </c>
      <c r="E1584" s="1" t="s">
        <v>1094</v>
      </c>
      <c r="F1584" s="1" t="s">
        <v>176</v>
      </c>
      <c r="G1584" s="1" t="s">
        <v>4054</v>
      </c>
      <c r="H1584" s="1" t="s">
        <v>4989</v>
      </c>
      <c r="I1584" s="1">
        <v>181237.26011904</v>
      </c>
      <c r="J1584" s="1" t="s">
        <v>4990</v>
      </c>
    </row>
    <row r="1585" spans="1:10" x14ac:dyDescent="0.25">
      <c r="A1585" s="1" t="s">
        <v>4991</v>
      </c>
      <c r="B1585" s="2">
        <v>867972632</v>
      </c>
      <c r="C1585" s="2" t="s">
        <v>498</v>
      </c>
      <c r="D1585" s="4">
        <v>37766.25</v>
      </c>
      <c r="E1585" s="1" t="s">
        <v>1094</v>
      </c>
      <c r="F1585" s="1" t="s">
        <v>1840</v>
      </c>
      <c r="G1585" s="1" t="s">
        <v>4066</v>
      </c>
      <c r="H1585" s="1" t="s">
        <v>4992</v>
      </c>
      <c r="I1585" s="1">
        <v>231735.2801526</v>
      </c>
      <c r="J1585" s="1" t="s">
        <v>4993</v>
      </c>
    </row>
    <row r="1586" spans="1:10" x14ac:dyDescent="0.25">
      <c r="A1586" s="1" t="s">
        <v>4994</v>
      </c>
      <c r="B1586" s="2">
        <v>212184230</v>
      </c>
      <c r="C1586" s="2" t="s">
        <v>124</v>
      </c>
      <c r="D1586" s="4">
        <v>14025</v>
      </c>
      <c r="E1586" s="1" t="s">
        <v>1094</v>
      </c>
      <c r="F1586" s="1" t="s">
        <v>110</v>
      </c>
      <c r="G1586" s="1" t="s">
        <v>4105</v>
      </c>
      <c r="H1586" s="1" t="s">
        <v>4995</v>
      </c>
      <c r="I1586" s="1">
        <v>874267.40602800006</v>
      </c>
      <c r="J1586" s="1" t="s">
        <v>4996</v>
      </c>
    </row>
    <row r="1587" spans="1:10" x14ac:dyDescent="0.25">
      <c r="A1587" s="1" t="s">
        <v>4997</v>
      </c>
      <c r="B1587" s="2">
        <v>602325417</v>
      </c>
      <c r="C1587" s="2" t="s">
        <v>180</v>
      </c>
      <c r="D1587" s="4">
        <v>35940</v>
      </c>
      <c r="E1587" s="1" t="s">
        <v>1094</v>
      </c>
      <c r="F1587" s="1" t="s">
        <v>519</v>
      </c>
      <c r="G1587" s="1" t="s">
        <v>4112</v>
      </c>
      <c r="H1587" s="1" t="s">
        <v>4998</v>
      </c>
      <c r="I1587" s="1">
        <v>26792.456228999999</v>
      </c>
      <c r="J1587" s="1" t="s">
        <v>4999</v>
      </c>
    </row>
    <row r="1588" spans="1:10" x14ac:dyDescent="0.25">
      <c r="A1588" s="1" t="s">
        <v>5000</v>
      </c>
      <c r="B1588" s="2">
        <v>666601629</v>
      </c>
      <c r="C1588" s="2" t="s">
        <v>434</v>
      </c>
      <c r="D1588" s="4">
        <v>28269.75</v>
      </c>
      <c r="E1588" s="1" t="s">
        <v>1094</v>
      </c>
      <c r="F1588" s="1" t="s">
        <v>602</v>
      </c>
      <c r="G1588" s="1" t="s">
        <v>4066</v>
      </c>
      <c r="H1588" s="1" t="s">
        <v>5001</v>
      </c>
      <c r="I1588" s="1">
        <v>202361.51557439999</v>
      </c>
      <c r="J1588" s="1" t="s">
        <v>5002</v>
      </c>
    </row>
    <row r="1589" spans="1:10" x14ac:dyDescent="0.25">
      <c r="A1589" s="1" t="s">
        <v>5003</v>
      </c>
      <c r="B1589" s="2">
        <v>316041087</v>
      </c>
      <c r="C1589" s="2" t="s">
        <v>513</v>
      </c>
      <c r="D1589" s="4">
        <v>32287.5</v>
      </c>
      <c r="E1589" s="1" t="s">
        <v>1094</v>
      </c>
      <c r="F1589" s="1" t="s">
        <v>282</v>
      </c>
      <c r="G1589" s="1" t="s">
        <v>4054</v>
      </c>
      <c r="H1589" s="1" t="s">
        <v>5004</v>
      </c>
      <c r="I1589" s="1">
        <v>195736.98764047999</v>
      </c>
      <c r="J1589" s="1" t="s">
        <v>5005</v>
      </c>
    </row>
    <row r="1590" spans="1:10" x14ac:dyDescent="0.25">
      <c r="A1590" s="1" t="s">
        <v>5006</v>
      </c>
      <c r="B1590" s="2">
        <v>800680533</v>
      </c>
      <c r="C1590" s="2" t="s">
        <v>250</v>
      </c>
      <c r="D1590" s="4">
        <v>18042.75</v>
      </c>
      <c r="E1590" s="1" t="s">
        <v>1094</v>
      </c>
      <c r="F1590" s="1" t="s">
        <v>569</v>
      </c>
      <c r="G1590" s="1" t="s">
        <v>4062</v>
      </c>
      <c r="H1590" s="1" t="s">
        <v>5007</v>
      </c>
      <c r="I1590" s="1">
        <v>168226.4308</v>
      </c>
      <c r="J1590" s="1" t="s">
        <v>5008</v>
      </c>
    </row>
    <row r="1591" spans="1:10" x14ac:dyDescent="0.25">
      <c r="A1591" s="1" t="s">
        <v>5009</v>
      </c>
      <c r="B1591" s="2">
        <v>312759977</v>
      </c>
      <c r="C1591" s="2" t="s">
        <v>143</v>
      </c>
      <c r="D1591" s="4">
        <v>34479</v>
      </c>
      <c r="E1591" s="1" t="s">
        <v>1094</v>
      </c>
      <c r="F1591" s="1" t="s">
        <v>83</v>
      </c>
      <c r="G1591" s="1" t="s">
        <v>4070</v>
      </c>
      <c r="H1591" s="1" t="s">
        <v>5010</v>
      </c>
      <c r="I1591" s="1">
        <v>115654.1193606</v>
      </c>
      <c r="J1591" s="1" t="s">
        <v>5011</v>
      </c>
    </row>
    <row r="1592" spans="1:10" x14ac:dyDescent="0.25">
      <c r="A1592" s="1" t="s">
        <v>5012</v>
      </c>
      <c r="B1592" s="2">
        <v>538512524</v>
      </c>
      <c r="C1592" s="2" t="s">
        <v>470</v>
      </c>
      <c r="D1592" s="4">
        <v>14755.5</v>
      </c>
      <c r="E1592" s="1" t="s">
        <v>1094</v>
      </c>
      <c r="F1592" s="1" t="s">
        <v>125</v>
      </c>
      <c r="G1592" s="1" t="s">
        <v>4054</v>
      </c>
      <c r="H1592" s="1" t="s">
        <v>5013</v>
      </c>
      <c r="I1592" s="1">
        <v>20010.158287080001</v>
      </c>
      <c r="J1592" s="1" t="s">
        <v>5014</v>
      </c>
    </row>
    <row r="1593" spans="1:10" x14ac:dyDescent="0.25">
      <c r="A1593" s="1" t="s">
        <v>5015</v>
      </c>
      <c r="B1593" s="2">
        <v>598583929</v>
      </c>
      <c r="C1593" s="2" t="s">
        <v>479</v>
      </c>
      <c r="D1593" s="4">
        <v>33383.25</v>
      </c>
      <c r="E1593" s="1" t="s">
        <v>1094</v>
      </c>
      <c r="F1593" s="1" t="s">
        <v>784</v>
      </c>
      <c r="G1593" s="1" t="s">
        <v>4099</v>
      </c>
      <c r="H1593" s="1" t="s">
        <v>5016</v>
      </c>
      <c r="I1593" s="1">
        <v>203962.74945228</v>
      </c>
      <c r="J1593" s="1" t="s">
        <v>5017</v>
      </c>
    </row>
    <row r="1594" spans="1:10" x14ac:dyDescent="0.25">
      <c r="A1594" s="1" t="s">
        <v>5018</v>
      </c>
      <c r="B1594" s="2">
        <v>647826827</v>
      </c>
      <c r="C1594" s="2" t="s">
        <v>322</v>
      </c>
      <c r="D1594" s="4">
        <v>26443.5</v>
      </c>
      <c r="E1594" s="1" t="s">
        <v>1094</v>
      </c>
      <c r="F1594" s="1" t="s">
        <v>721</v>
      </c>
      <c r="G1594" s="1" t="s">
        <v>4220</v>
      </c>
      <c r="H1594" s="1" t="s">
        <v>5019</v>
      </c>
      <c r="I1594" s="1">
        <v>165883.9479264</v>
      </c>
      <c r="J1594" s="1" t="s">
        <v>5020</v>
      </c>
    </row>
    <row r="1595" spans="1:10" x14ac:dyDescent="0.25">
      <c r="A1595" s="1" t="s">
        <v>3452</v>
      </c>
      <c r="B1595" s="2">
        <v>179532546</v>
      </c>
      <c r="C1595" s="2" t="s">
        <v>212</v>
      </c>
      <c r="D1595" s="4">
        <v>24252</v>
      </c>
      <c r="E1595" s="1" t="s">
        <v>1094</v>
      </c>
      <c r="F1595" s="1" t="s">
        <v>241</v>
      </c>
      <c r="G1595" s="1" t="s">
        <v>4105</v>
      </c>
      <c r="H1595" s="1" t="s">
        <v>5021</v>
      </c>
      <c r="I1595" s="1">
        <v>182421.17357568</v>
      </c>
      <c r="J1595" s="1" t="s">
        <v>5022</v>
      </c>
    </row>
    <row r="1596" spans="1:10" x14ac:dyDescent="0.25">
      <c r="A1596" s="1" t="s">
        <v>5023</v>
      </c>
      <c r="B1596" s="2">
        <v>790819977</v>
      </c>
      <c r="C1596" s="2" t="s">
        <v>470</v>
      </c>
      <c r="D1596" s="4">
        <v>14755.5</v>
      </c>
      <c r="E1596" s="1" t="s">
        <v>1094</v>
      </c>
      <c r="F1596" s="1" t="s">
        <v>955</v>
      </c>
      <c r="G1596" s="1" t="s">
        <v>4099</v>
      </c>
      <c r="H1596" s="1" t="s">
        <v>5024</v>
      </c>
      <c r="I1596" s="1">
        <v>119075.16216959999</v>
      </c>
      <c r="J1596" s="1" t="s">
        <v>5025</v>
      </c>
    </row>
    <row r="1597" spans="1:10" x14ac:dyDescent="0.25">
      <c r="A1597" s="1" t="s">
        <v>5026</v>
      </c>
      <c r="B1597" s="2">
        <v>701408949</v>
      </c>
      <c r="C1597" s="2" t="s">
        <v>47</v>
      </c>
      <c r="D1597" s="4">
        <v>31191.75</v>
      </c>
      <c r="E1597" s="1" t="s">
        <v>1094</v>
      </c>
      <c r="F1597" s="1" t="s">
        <v>139</v>
      </c>
      <c r="G1597" s="1" t="s">
        <v>4095</v>
      </c>
      <c r="H1597" s="1" t="s">
        <v>5027</v>
      </c>
      <c r="I1597" s="1">
        <v>470234.31825215998</v>
      </c>
      <c r="J1597" s="1" t="s">
        <v>5028</v>
      </c>
    </row>
    <row r="1598" spans="1:10" x14ac:dyDescent="0.25">
      <c r="A1598" s="1" t="s">
        <v>5029</v>
      </c>
      <c r="B1598" s="2">
        <v>134845730</v>
      </c>
      <c r="C1598" s="2" t="s">
        <v>180</v>
      </c>
      <c r="D1598" s="4">
        <v>35940</v>
      </c>
      <c r="E1598" s="1" t="s">
        <v>1094</v>
      </c>
      <c r="F1598" s="1" t="s">
        <v>1336</v>
      </c>
      <c r="G1598" s="1" t="s">
        <v>4112</v>
      </c>
      <c r="H1598" s="1" t="s">
        <v>5030</v>
      </c>
      <c r="I1598" s="1">
        <v>125489.97252</v>
      </c>
      <c r="J1598" s="1" t="s">
        <v>5031</v>
      </c>
    </row>
    <row r="1599" spans="1:10" x14ac:dyDescent="0.25">
      <c r="A1599" s="1" t="s">
        <v>5032</v>
      </c>
      <c r="B1599" s="2">
        <v>358218500</v>
      </c>
      <c r="C1599" s="2" t="s">
        <v>212</v>
      </c>
      <c r="D1599" s="4">
        <v>24252</v>
      </c>
      <c r="E1599" s="1" t="s">
        <v>1094</v>
      </c>
      <c r="F1599" s="1" t="s">
        <v>1388</v>
      </c>
      <c r="G1599" s="1" t="s">
        <v>4058</v>
      </c>
      <c r="H1599" s="1" t="s">
        <v>5033</v>
      </c>
      <c r="I1599" s="1">
        <v>305859.97657599999</v>
      </c>
      <c r="J1599" s="1" t="s">
        <v>5034</v>
      </c>
    </row>
    <row r="1600" spans="1:10" x14ac:dyDescent="0.25">
      <c r="A1600" s="1" t="s">
        <v>5035</v>
      </c>
      <c r="B1600" s="2">
        <v>717067299</v>
      </c>
      <c r="C1600" s="2" t="s">
        <v>889</v>
      </c>
      <c r="D1600" s="4">
        <v>30096</v>
      </c>
      <c r="E1600" s="1" t="s">
        <v>1094</v>
      </c>
      <c r="F1600" s="1" t="s">
        <v>155</v>
      </c>
      <c r="G1600" s="1" t="s">
        <v>4066</v>
      </c>
      <c r="H1600" s="1" t="s">
        <v>5036</v>
      </c>
      <c r="I1600" s="1">
        <v>234685.01932560001</v>
      </c>
      <c r="J1600" s="1" t="s">
        <v>5037</v>
      </c>
    </row>
    <row r="1601" spans="1:10" x14ac:dyDescent="0.25">
      <c r="A1601" s="1" t="s">
        <v>5038</v>
      </c>
      <c r="B1601" s="2">
        <v>478857998</v>
      </c>
      <c r="C1601" s="2" t="s">
        <v>380</v>
      </c>
      <c r="D1601" s="4">
        <v>14390.25</v>
      </c>
      <c r="E1601" s="1" t="s">
        <v>1094</v>
      </c>
      <c r="F1601" s="1" t="s">
        <v>1000</v>
      </c>
      <c r="G1601" s="1" t="s">
        <v>4058</v>
      </c>
      <c r="H1601" s="1" t="s">
        <v>5039</v>
      </c>
      <c r="I1601" s="1">
        <v>65913.441519</v>
      </c>
      <c r="J1601" s="1" t="s">
        <v>5040</v>
      </c>
    </row>
    <row r="1602" spans="1:10" x14ac:dyDescent="0.25">
      <c r="A1602" s="1" t="s">
        <v>5041</v>
      </c>
      <c r="B1602" s="2">
        <v>406836587</v>
      </c>
      <c r="C1602" s="2" t="s">
        <v>143</v>
      </c>
      <c r="D1602" s="4">
        <v>34479</v>
      </c>
      <c r="E1602" s="1" t="s">
        <v>1094</v>
      </c>
      <c r="F1602" s="1" t="s">
        <v>978</v>
      </c>
      <c r="G1602" s="1" t="s">
        <v>4099</v>
      </c>
      <c r="H1602" s="1" t="s">
        <v>5042</v>
      </c>
      <c r="I1602" s="1">
        <v>295077.83156249998</v>
      </c>
      <c r="J1602" s="1" t="s">
        <v>5043</v>
      </c>
    </row>
    <row r="1603" spans="1:10" x14ac:dyDescent="0.25">
      <c r="A1603" s="1" t="s">
        <v>5044</v>
      </c>
      <c r="B1603" s="2">
        <v>678546781</v>
      </c>
      <c r="C1603" s="2" t="s">
        <v>154</v>
      </c>
      <c r="D1603" s="4">
        <v>29730.75</v>
      </c>
      <c r="E1603" s="1" t="s">
        <v>1094</v>
      </c>
      <c r="F1603" s="1" t="s">
        <v>909</v>
      </c>
      <c r="G1603" s="1" t="s">
        <v>4220</v>
      </c>
      <c r="H1603" s="1" t="s">
        <v>5045</v>
      </c>
      <c r="I1603" s="1">
        <v>59707.128121599999</v>
      </c>
      <c r="J1603" s="1" t="s">
        <v>5046</v>
      </c>
    </row>
    <row r="1604" spans="1:10" x14ac:dyDescent="0.25">
      <c r="A1604" s="1" t="s">
        <v>5047</v>
      </c>
      <c r="B1604" s="2">
        <v>264240684</v>
      </c>
      <c r="C1604" s="2" t="s">
        <v>134</v>
      </c>
      <c r="D1604" s="4">
        <v>37401</v>
      </c>
      <c r="E1604" s="1" t="s">
        <v>1094</v>
      </c>
      <c r="F1604" s="1" t="s">
        <v>814</v>
      </c>
      <c r="G1604" s="1" t="s">
        <v>4112</v>
      </c>
      <c r="H1604" s="1" t="s">
        <v>5048</v>
      </c>
      <c r="I1604" s="1">
        <v>56504.177921920003</v>
      </c>
      <c r="J1604" s="1" t="s">
        <v>5049</v>
      </c>
    </row>
    <row r="1605" spans="1:10" x14ac:dyDescent="0.25">
      <c r="A1605" s="1" t="s">
        <v>5050</v>
      </c>
      <c r="B1605" s="2">
        <v>216066747</v>
      </c>
      <c r="C1605" s="2" t="s">
        <v>255</v>
      </c>
      <c r="D1605" s="4">
        <v>25347.75</v>
      </c>
      <c r="E1605" s="1" t="s">
        <v>1094</v>
      </c>
      <c r="F1605" s="1" t="s">
        <v>438</v>
      </c>
      <c r="G1605" s="1" t="s">
        <v>4088</v>
      </c>
      <c r="H1605" s="1" t="s">
        <v>5051</v>
      </c>
      <c r="I1605" s="1">
        <v>1368697.4562240001</v>
      </c>
      <c r="J1605" s="1" t="s">
        <v>5052</v>
      </c>
    </row>
    <row r="1606" spans="1:10" x14ac:dyDescent="0.25">
      <c r="A1606" s="1" t="s">
        <v>5053</v>
      </c>
      <c r="B1606" s="2">
        <v>390749506</v>
      </c>
      <c r="C1606" s="2" t="s">
        <v>434</v>
      </c>
      <c r="D1606" s="4">
        <v>28269.75</v>
      </c>
      <c r="E1606" s="1" t="s">
        <v>1094</v>
      </c>
      <c r="F1606" s="1" t="s">
        <v>97</v>
      </c>
      <c r="G1606" s="1" t="s">
        <v>4105</v>
      </c>
      <c r="H1606" s="1" t="s">
        <v>5054</v>
      </c>
      <c r="I1606" s="1">
        <v>81317.227622399994</v>
      </c>
      <c r="J1606" s="1" t="s">
        <v>5055</v>
      </c>
    </row>
    <row r="1607" spans="1:10" x14ac:dyDescent="0.25">
      <c r="A1607" s="1" t="s">
        <v>5056</v>
      </c>
      <c r="B1607" s="2">
        <v>803873323</v>
      </c>
      <c r="C1607" s="2" t="s">
        <v>101</v>
      </c>
      <c r="D1607" s="4">
        <v>19138.5</v>
      </c>
      <c r="E1607" s="1" t="s">
        <v>1094</v>
      </c>
      <c r="F1607" s="1" t="s">
        <v>130</v>
      </c>
      <c r="G1607" s="1" t="s">
        <v>4099</v>
      </c>
      <c r="H1607" s="1" t="s">
        <v>5057</v>
      </c>
      <c r="I1607" s="1">
        <v>5471.4791249999998</v>
      </c>
      <c r="J1607" s="1" t="s">
        <v>5058</v>
      </c>
    </row>
    <row r="1608" spans="1:10" x14ac:dyDescent="0.25">
      <c r="A1608" s="1" t="s">
        <v>5059</v>
      </c>
      <c r="B1608" s="2">
        <v>858331470</v>
      </c>
      <c r="C1608" s="2" t="s">
        <v>403</v>
      </c>
      <c r="D1608" s="4">
        <v>31922.25</v>
      </c>
      <c r="E1608" s="1" t="s">
        <v>1094</v>
      </c>
      <c r="F1608" s="1" t="s">
        <v>807</v>
      </c>
      <c r="G1608" s="1" t="s">
        <v>4084</v>
      </c>
      <c r="H1608" s="1" t="s">
        <v>5060</v>
      </c>
      <c r="I1608" s="1">
        <v>386732.26253375999</v>
      </c>
      <c r="J1608" s="1" t="s">
        <v>5061</v>
      </c>
    </row>
    <row r="1609" spans="1:10" x14ac:dyDescent="0.25">
      <c r="A1609" s="1" t="s">
        <v>5062</v>
      </c>
      <c r="B1609" s="2">
        <v>662030865</v>
      </c>
      <c r="C1609" s="2" t="s">
        <v>217</v>
      </c>
      <c r="D1609" s="4">
        <v>38496.75</v>
      </c>
      <c r="E1609" s="1" t="s">
        <v>1094</v>
      </c>
      <c r="F1609" s="1" t="s">
        <v>147</v>
      </c>
      <c r="G1609" s="1" t="s">
        <v>4054</v>
      </c>
      <c r="H1609" s="1" t="s">
        <v>5063</v>
      </c>
      <c r="I1609" s="1">
        <v>845800.93712400005</v>
      </c>
      <c r="J1609" s="1" t="s">
        <v>1148</v>
      </c>
    </row>
    <row r="1610" spans="1:10" x14ac:dyDescent="0.25">
      <c r="A1610" s="1" t="s">
        <v>5064</v>
      </c>
      <c r="B1610" s="2">
        <v>550137994</v>
      </c>
      <c r="C1610" s="2" t="s">
        <v>114</v>
      </c>
      <c r="D1610" s="4">
        <v>20599.5</v>
      </c>
      <c r="E1610" s="1" t="s">
        <v>1094</v>
      </c>
      <c r="F1610" s="1" t="s">
        <v>73</v>
      </c>
      <c r="G1610" s="1" t="s">
        <v>4074</v>
      </c>
      <c r="H1610" s="1" t="s">
        <v>5065</v>
      </c>
      <c r="I1610" s="1">
        <v>89457.193566720001</v>
      </c>
      <c r="J1610" s="1" t="s">
        <v>5066</v>
      </c>
    </row>
    <row r="1611" spans="1:10" x14ac:dyDescent="0.25">
      <c r="A1611" s="1" t="s">
        <v>5067</v>
      </c>
      <c r="B1611" s="2">
        <v>532469543</v>
      </c>
      <c r="C1611" s="2" t="s">
        <v>573</v>
      </c>
      <c r="D1611" s="4">
        <v>26808.75</v>
      </c>
      <c r="E1611" s="1" t="s">
        <v>1094</v>
      </c>
      <c r="F1611" s="1" t="s">
        <v>1840</v>
      </c>
      <c r="G1611" s="1" t="s">
        <v>4074</v>
      </c>
      <c r="H1611" s="1" t="s">
        <v>5068</v>
      </c>
      <c r="I1611" s="1">
        <v>217638.73662720001</v>
      </c>
      <c r="J1611" s="1" t="s">
        <v>5069</v>
      </c>
    </row>
    <row r="1612" spans="1:10" x14ac:dyDescent="0.25">
      <c r="A1612" s="1" t="s">
        <v>5070</v>
      </c>
      <c r="B1612" s="2">
        <v>48771606</v>
      </c>
      <c r="C1612" s="2" t="s">
        <v>77</v>
      </c>
      <c r="D1612" s="4">
        <v>23521.5</v>
      </c>
      <c r="E1612" s="1" t="s">
        <v>1094</v>
      </c>
      <c r="F1612" s="1" t="s">
        <v>591</v>
      </c>
      <c r="G1612" s="1" t="s">
        <v>4112</v>
      </c>
      <c r="H1612" s="1" t="s">
        <v>5071</v>
      </c>
      <c r="I1612" s="1">
        <v>654609.43474679999</v>
      </c>
      <c r="J1612" s="1" t="s">
        <v>5072</v>
      </c>
    </row>
    <row r="1613" spans="1:10" x14ac:dyDescent="0.25">
      <c r="A1613" s="1" t="s">
        <v>5073</v>
      </c>
      <c r="B1613" s="2">
        <v>250515727</v>
      </c>
      <c r="C1613" s="2" t="s">
        <v>203</v>
      </c>
      <c r="D1613" s="4">
        <v>27539.25</v>
      </c>
      <c r="E1613" s="1" t="s">
        <v>1094</v>
      </c>
      <c r="F1613" s="1" t="s">
        <v>2176</v>
      </c>
      <c r="G1613" s="1" t="s">
        <v>4220</v>
      </c>
      <c r="H1613" s="1" t="s">
        <v>5074</v>
      </c>
      <c r="I1613" s="1">
        <v>354791.34108599997</v>
      </c>
      <c r="J1613" s="1" t="s">
        <v>5075</v>
      </c>
    </row>
    <row r="1614" spans="1:10" x14ac:dyDescent="0.25">
      <c r="A1614" s="1" t="s">
        <v>5076</v>
      </c>
      <c r="B1614" s="2">
        <v>28995362</v>
      </c>
      <c r="C1614" s="2" t="s">
        <v>124</v>
      </c>
      <c r="D1614" s="4">
        <v>14025</v>
      </c>
      <c r="E1614" s="1" t="s">
        <v>1094</v>
      </c>
      <c r="F1614" s="1" t="s">
        <v>1076</v>
      </c>
      <c r="G1614" s="1" t="s">
        <v>4099</v>
      </c>
      <c r="H1614" s="1" t="s">
        <v>5077</v>
      </c>
      <c r="I1614" s="1">
        <v>46915.771141329998</v>
      </c>
      <c r="J1614" s="1" t="s">
        <v>5078</v>
      </c>
    </row>
    <row r="1615" spans="1:10" x14ac:dyDescent="0.25">
      <c r="A1615" s="1" t="s">
        <v>5079</v>
      </c>
      <c r="B1615" s="2">
        <v>701267565</v>
      </c>
      <c r="C1615" s="2" t="s">
        <v>203</v>
      </c>
      <c r="D1615" s="4">
        <v>27539.25</v>
      </c>
      <c r="E1615" s="1" t="s">
        <v>1094</v>
      </c>
      <c r="F1615" s="1" t="s">
        <v>274</v>
      </c>
      <c r="G1615" s="1" t="s">
        <v>4084</v>
      </c>
      <c r="H1615" s="1" t="s">
        <v>5080</v>
      </c>
      <c r="I1615" s="1">
        <v>28791.635637240001</v>
      </c>
      <c r="J1615" s="1" t="s">
        <v>5081</v>
      </c>
    </row>
    <row r="1616" spans="1:10" x14ac:dyDescent="0.25">
      <c r="A1616" s="1" t="s">
        <v>5082</v>
      </c>
      <c r="B1616" s="2">
        <v>835550483</v>
      </c>
      <c r="C1616" s="2" t="s">
        <v>365</v>
      </c>
      <c r="D1616" s="4">
        <v>37035.75</v>
      </c>
      <c r="E1616" s="1" t="s">
        <v>1094</v>
      </c>
      <c r="F1616" s="1" t="s">
        <v>519</v>
      </c>
      <c r="G1616" s="1" t="s">
        <v>4070</v>
      </c>
      <c r="H1616" s="1" t="s">
        <v>5083</v>
      </c>
      <c r="I1616" s="1">
        <v>67482.957609599995</v>
      </c>
      <c r="J1616" s="1" t="s">
        <v>5084</v>
      </c>
    </row>
    <row r="1617" spans="1:10" x14ac:dyDescent="0.25">
      <c r="A1617" s="1" t="s">
        <v>5085</v>
      </c>
      <c r="B1617" s="2">
        <v>773420811</v>
      </c>
      <c r="C1617" s="2" t="s">
        <v>129</v>
      </c>
      <c r="D1617" s="4">
        <v>15120.75</v>
      </c>
      <c r="E1617" s="1" t="s">
        <v>1094</v>
      </c>
      <c r="F1617" s="1" t="s">
        <v>527</v>
      </c>
      <c r="G1617" s="1" t="s">
        <v>4084</v>
      </c>
      <c r="H1617" s="1" t="s">
        <v>5086</v>
      </c>
      <c r="I1617" s="1">
        <v>775409.08989279997</v>
      </c>
      <c r="J1617" s="1" t="s">
        <v>5087</v>
      </c>
    </row>
    <row r="1618" spans="1:10" x14ac:dyDescent="0.25">
      <c r="A1618" s="1" t="s">
        <v>5088</v>
      </c>
      <c r="B1618" s="2">
        <v>532587167</v>
      </c>
      <c r="C1618" s="2" t="s">
        <v>452</v>
      </c>
      <c r="D1618" s="4">
        <v>26078.25</v>
      </c>
      <c r="E1618" s="1" t="s">
        <v>1094</v>
      </c>
      <c r="F1618" s="1" t="s">
        <v>763</v>
      </c>
      <c r="G1618" s="1" t="s">
        <v>4148</v>
      </c>
      <c r="H1618" s="1" t="s">
        <v>5089</v>
      </c>
      <c r="I1618" s="1">
        <v>173080.18728000001</v>
      </c>
      <c r="J1618" s="1" t="s">
        <v>5090</v>
      </c>
    </row>
    <row r="1619" spans="1:10" x14ac:dyDescent="0.25">
      <c r="A1619" s="1" t="s">
        <v>5091</v>
      </c>
      <c r="B1619" s="2">
        <v>316648932</v>
      </c>
      <c r="C1619" s="2" t="s">
        <v>23</v>
      </c>
      <c r="D1619" s="4">
        <v>15486</v>
      </c>
      <c r="E1619" s="1" t="s">
        <v>1094</v>
      </c>
      <c r="F1619" s="1" t="s">
        <v>1815</v>
      </c>
      <c r="G1619" s="1" t="s">
        <v>4105</v>
      </c>
      <c r="H1619" s="1" t="s">
        <v>5092</v>
      </c>
      <c r="I1619" s="1">
        <v>387958.53620159999</v>
      </c>
      <c r="J1619" s="1" t="s">
        <v>5093</v>
      </c>
    </row>
    <row r="1620" spans="1:10" x14ac:dyDescent="0.25">
      <c r="A1620" s="1" t="s">
        <v>5094</v>
      </c>
      <c r="B1620" s="2">
        <v>254730333</v>
      </c>
      <c r="C1620" s="2" t="s">
        <v>573</v>
      </c>
      <c r="D1620" s="4">
        <v>26808.75</v>
      </c>
      <c r="E1620" s="1" t="s">
        <v>1094</v>
      </c>
      <c r="F1620" s="1" t="s">
        <v>430</v>
      </c>
      <c r="G1620" s="1" t="s">
        <v>4088</v>
      </c>
      <c r="H1620" s="1" t="s">
        <v>5095</v>
      </c>
      <c r="I1620" s="1">
        <v>193503.04256448001</v>
      </c>
      <c r="J1620" s="1" t="s">
        <v>5096</v>
      </c>
    </row>
    <row r="1621" spans="1:10" x14ac:dyDescent="0.25">
      <c r="A1621" s="1" t="s">
        <v>5097</v>
      </c>
      <c r="B1621" s="2">
        <v>113055246</v>
      </c>
      <c r="C1621" s="2" t="s">
        <v>11</v>
      </c>
      <c r="D1621" s="4">
        <v>36305.25</v>
      </c>
      <c r="E1621" s="1" t="s">
        <v>1094</v>
      </c>
      <c r="F1621" s="1" t="s">
        <v>125</v>
      </c>
      <c r="G1621" s="1" t="s">
        <v>4220</v>
      </c>
      <c r="H1621" s="1" t="s">
        <v>5098</v>
      </c>
      <c r="I1621" s="1">
        <v>329551.48290240002</v>
      </c>
      <c r="J1621" s="1" t="s">
        <v>5099</v>
      </c>
    </row>
    <row r="1622" spans="1:10" x14ac:dyDescent="0.25">
      <c r="A1622" s="1" t="s">
        <v>5100</v>
      </c>
      <c r="B1622" s="2">
        <v>416014246</v>
      </c>
      <c r="C1622" s="2" t="s">
        <v>143</v>
      </c>
      <c r="D1622" s="4">
        <v>34479</v>
      </c>
      <c r="E1622" s="1" t="s">
        <v>1094</v>
      </c>
      <c r="F1622" s="1" t="s">
        <v>1840</v>
      </c>
      <c r="G1622" s="1" t="s">
        <v>4062</v>
      </c>
      <c r="H1622" s="1" t="s">
        <v>5101</v>
      </c>
      <c r="I1622" s="1">
        <v>116815.12710075</v>
      </c>
      <c r="J1622" s="1" t="s">
        <v>5102</v>
      </c>
    </row>
    <row r="1623" spans="1:10" x14ac:dyDescent="0.25">
      <c r="A1623" s="1" t="s">
        <v>5103</v>
      </c>
      <c r="B1623" s="2">
        <v>991907150</v>
      </c>
      <c r="C1623" s="2" t="s">
        <v>240</v>
      </c>
      <c r="D1623" s="4">
        <v>22060.5</v>
      </c>
      <c r="E1623" s="1" t="s">
        <v>1094</v>
      </c>
      <c r="F1623" s="1" t="s">
        <v>370</v>
      </c>
      <c r="G1623" s="1" t="s">
        <v>4099</v>
      </c>
      <c r="H1623" s="1" t="s">
        <v>5104</v>
      </c>
      <c r="I1623" s="1">
        <v>174618.52260552</v>
      </c>
      <c r="J1623" s="1" t="s">
        <v>5105</v>
      </c>
    </row>
    <row r="1624" spans="1:10" x14ac:dyDescent="0.25">
      <c r="A1624" s="1" t="s">
        <v>5106</v>
      </c>
      <c r="B1624" s="2">
        <v>597793567</v>
      </c>
      <c r="C1624" s="2" t="s">
        <v>38</v>
      </c>
      <c r="D1624" s="4">
        <v>21330</v>
      </c>
      <c r="E1624" s="1" t="s">
        <v>1094</v>
      </c>
      <c r="F1624" s="1" t="s">
        <v>491</v>
      </c>
      <c r="G1624" s="1" t="s">
        <v>4099</v>
      </c>
      <c r="H1624" s="1" t="s">
        <v>5107</v>
      </c>
      <c r="I1624" s="1">
        <v>120345.90357552</v>
      </c>
      <c r="J1624" s="1" t="s">
        <v>5108</v>
      </c>
    </row>
    <row r="1625" spans="1:10" x14ac:dyDescent="0.25">
      <c r="A1625" s="1" t="s">
        <v>3300</v>
      </c>
      <c r="B1625" s="2">
        <v>915341022</v>
      </c>
      <c r="C1625" s="2" t="s">
        <v>47</v>
      </c>
      <c r="D1625" s="4">
        <v>31191.75</v>
      </c>
      <c r="E1625" s="1" t="s">
        <v>1094</v>
      </c>
      <c r="F1625" s="1" t="s">
        <v>63</v>
      </c>
      <c r="G1625" s="1" t="s">
        <v>4054</v>
      </c>
      <c r="H1625" s="1" t="s">
        <v>5109</v>
      </c>
      <c r="I1625" s="1">
        <v>384211.65718571999</v>
      </c>
      <c r="J1625" s="1" t="s">
        <v>5110</v>
      </c>
    </row>
    <row r="1626" spans="1:10" x14ac:dyDescent="0.25">
      <c r="A1626" s="1" t="s">
        <v>5111</v>
      </c>
      <c r="B1626" s="2">
        <v>299463142</v>
      </c>
      <c r="C1626" s="2" t="s">
        <v>28</v>
      </c>
      <c r="D1626" s="4">
        <v>32652.75</v>
      </c>
      <c r="E1626" s="1" t="s">
        <v>1094</v>
      </c>
      <c r="F1626" s="1" t="s">
        <v>13</v>
      </c>
      <c r="G1626" s="1" t="s">
        <v>4112</v>
      </c>
      <c r="H1626" s="1" t="s">
        <v>5112</v>
      </c>
      <c r="I1626" s="1">
        <v>150565.69900944</v>
      </c>
      <c r="J1626" s="1" t="s">
        <v>5113</v>
      </c>
    </row>
    <row r="1627" spans="1:10" x14ac:dyDescent="0.25">
      <c r="A1627" s="1" t="s">
        <v>5114</v>
      </c>
      <c r="B1627" s="2">
        <v>125392857</v>
      </c>
      <c r="C1627" s="2" t="s">
        <v>498</v>
      </c>
      <c r="D1627" s="4">
        <v>37766.25</v>
      </c>
      <c r="E1627" s="1" t="s">
        <v>1094</v>
      </c>
      <c r="F1627" s="1" t="s">
        <v>155</v>
      </c>
      <c r="G1627" s="1" t="s">
        <v>4105</v>
      </c>
      <c r="H1627" s="1" t="s">
        <v>5115</v>
      </c>
      <c r="I1627" s="1">
        <v>58163.314140000002</v>
      </c>
      <c r="J1627" s="1" t="s">
        <v>5116</v>
      </c>
    </row>
    <row r="1628" spans="1:10" x14ac:dyDescent="0.25">
      <c r="A1628" s="1" t="s">
        <v>5117</v>
      </c>
      <c r="B1628" s="2">
        <v>328827622</v>
      </c>
      <c r="C1628" s="2" t="s">
        <v>518</v>
      </c>
      <c r="D1628" s="4">
        <v>35574.75</v>
      </c>
      <c r="E1628" s="1" t="s">
        <v>1094</v>
      </c>
      <c r="F1628" s="1" t="s">
        <v>2211</v>
      </c>
      <c r="G1628" s="1" t="s">
        <v>4058</v>
      </c>
      <c r="H1628" s="1" t="s">
        <v>5118</v>
      </c>
      <c r="I1628" s="1">
        <v>199507.58929919999</v>
      </c>
      <c r="J1628" s="1" t="s">
        <v>303</v>
      </c>
    </row>
    <row r="1629" spans="1:10" x14ac:dyDescent="0.25">
      <c r="A1629" s="1" t="s">
        <v>5119</v>
      </c>
      <c r="B1629" s="2">
        <v>105781637</v>
      </c>
      <c r="C1629" s="2" t="s">
        <v>513</v>
      </c>
      <c r="D1629" s="4">
        <v>32287.5</v>
      </c>
      <c r="E1629" s="1" t="s">
        <v>1094</v>
      </c>
      <c r="F1629" s="1" t="s">
        <v>13</v>
      </c>
      <c r="G1629" s="1" t="s">
        <v>4220</v>
      </c>
      <c r="H1629" s="1" t="s">
        <v>5120</v>
      </c>
      <c r="I1629" s="1">
        <v>201931.48310832001</v>
      </c>
      <c r="J1629" s="1" t="s">
        <v>5121</v>
      </c>
    </row>
    <row r="1630" spans="1:10" x14ac:dyDescent="0.25">
      <c r="A1630" s="1" t="s">
        <v>5122</v>
      </c>
      <c r="B1630" s="2">
        <v>567334412</v>
      </c>
      <c r="C1630" s="2" t="s">
        <v>38</v>
      </c>
      <c r="D1630" s="4">
        <v>21330</v>
      </c>
      <c r="E1630" s="1" t="s">
        <v>1094</v>
      </c>
      <c r="F1630" s="1" t="s">
        <v>199</v>
      </c>
      <c r="G1630" s="1" t="s">
        <v>4062</v>
      </c>
      <c r="H1630" s="1" t="s">
        <v>5123</v>
      </c>
      <c r="I1630" s="1">
        <v>434270.55006719998</v>
      </c>
      <c r="J1630" s="1" t="s">
        <v>5124</v>
      </c>
    </row>
    <row r="1631" spans="1:10" x14ac:dyDescent="0.25">
      <c r="A1631" s="1" t="s">
        <v>5125</v>
      </c>
      <c r="B1631" s="2">
        <v>701274382</v>
      </c>
      <c r="C1631" s="2" t="s">
        <v>124</v>
      </c>
      <c r="D1631" s="4">
        <v>14025</v>
      </c>
      <c r="E1631" s="1" t="s">
        <v>1094</v>
      </c>
      <c r="F1631" s="1" t="s">
        <v>499</v>
      </c>
      <c r="G1631" s="1" t="s">
        <v>4066</v>
      </c>
      <c r="H1631" s="1" t="s">
        <v>5126</v>
      </c>
      <c r="I1631" s="1">
        <v>121873.7796192</v>
      </c>
      <c r="J1631" s="1" t="s">
        <v>5127</v>
      </c>
    </row>
    <row r="1632" spans="1:10" x14ac:dyDescent="0.25">
      <c r="A1632" s="1" t="s">
        <v>5128</v>
      </c>
      <c r="B1632" s="2">
        <v>208704204</v>
      </c>
      <c r="C1632" s="2" t="s">
        <v>479</v>
      </c>
      <c r="D1632" s="4">
        <v>33383.25</v>
      </c>
      <c r="E1632" s="1" t="s">
        <v>1094</v>
      </c>
      <c r="F1632" s="1" t="s">
        <v>1277</v>
      </c>
      <c r="G1632" s="1" t="s">
        <v>4084</v>
      </c>
      <c r="H1632" s="1" t="s">
        <v>5129</v>
      </c>
      <c r="I1632" s="1">
        <v>106223.91154704</v>
      </c>
      <c r="J1632" s="1" t="s">
        <v>5130</v>
      </c>
    </row>
    <row r="1633" spans="1:10" x14ac:dyDescent="0.25">
      <c r="A1633" s="1" t="s">
        <v>5131</v>
      </c>
      <c r="B1633" s="2">
        <v>150157757</v>
      </c>
      <c r="C1633" s="2" t="s">
        <v>92</v>
      </c>
      <c r="D1633" s="4">
        <v>29000.25</v>
      </c>
      <c r="E1633" s="1" t="s">
        <v>1094</v>
      </c>
      <c r="F1633" s="1" t="s">
        <v>63</v>
      </c>
      <c r="G1633" s="1" t="s">
        <v>4074</v>
      </c>
      <c r="H1633" s="1" t="s">
        <v>5132</v>
      </c>
      <c r="I1633" s="1">
        <v>48821.760745380001</v>
      </c>
      <c r="J1633" s="1" t="s">
        <v>5133</v>
      </c>
    </row>
    <row r="1634" spans="1:10" x14ac:dyDescent="0.25">
      <c r="A1634" s="1" t="s">
        <v>5134</v>
      </c>
      <c r="B1634" s="2">
        <v>14018624</v>
      </c>
      <c r="C1634" s="2" t="s">
        <v>348</v>
      </c>
      <c r="D1634" s="4">
        <v>28635</v>
      </c>
      <c r="E1634" s="1" t="s">
        <v>1094</v>
      </c>
      <c r="F1634" s="1" t="s">
        <v>1308</v>
      </c>
      <c r="G1634" s="1" t="s">
        <v>4084</v>
      </c>
      <c r="H1634" s="1" t="s">
        <v>5135</v>
      </c>
      <c r="I1634" s="1">
        <v>152246.48868000001</v>
      </c>
      <c r="J1634" s="1" t="s">
        <v>5136</v>
      </c>
    </row>
    <row r="1635" spans="1:10" x14ac:dyDescent="0.25">
      <c r="A1635" s="1" t="s">
        <v>5137</v>
      </c>
      <c r="B1635" s="2">
        <v>588324879</v>
      </c>
      <c r="C1635" s="2" t="s">
        <v>43</v>
      </c>
      <c r="D1635" s="4">
        <v>36670.5</v>
      </c>
      <c r="E1635" s="1" t="s">
        <v>1094</v>
      </c>
      <c r="F1635" s="1" t="s">
        <v>1517</v>
      </c>
      <c r="G1635" s="1" t="s">
        <v>4148</v>
      </c>
      <c r="H1635" s="1" t="s">
        <v>5138</v>
      </c>
      <c r="I1635" s="1">
        <v>231479.16245999999</v>
      </c>
      <c r="J1635" s="1" t="s">
        <v>5139</v>
      </c>
    </row>
    <row r="1636" spans="1:10" x14ac:dyDescent="0.25">
      <c r="A1636" s="1" t="s">
        <v>5140</v>
      </c>
      <c r="B1636" s="2">
        <v>609723600</v>
      </c>
      <c r="C1636" s="2" t="s">
        <v>556</v>
      </c>
      <c r="D1636" s="4">
        <v>27174</v>
      </c>
      <c r="E1636" s="1" t="s">
        <v>1094</v>
      </c>
      <c r="F1636" s="1" t="s">
        <v>1426</v>
      </c>
      <c r="G1636" s="1" t="s">
        <v>4062</v>
      </c>
      <c r="H1636" s="1" t="s">
        <v>5141</v>
      </c>
      <c r="I1636" s="1">
        <v>630804.72954239999</v>
      </c>
      <c r="J1636" s="1" t="s">
        <v>5142</v>
      </c>
    </row>
    <row r="1637" spans="1:10" x14ac:dyDescent="0.25">
      <c r="A1637" s="1" t="s">
        <v>5143</v>
      </c>
      <c r="B1637" s="2">
        <v>959908898</v>
      </c>
      <c r="C1637" s="2" t="s">
        <v>240</v>
      </c>
      <c r="D1637" s="4">
        <v>22060.5</v>
      </c>
      <c r="E1637" s="1" t="s">
        <v>1094</v>
      </c>
      <c r="F1637" s="1" t="s">
        <v>395</v>
      </c>
      <c r="G1637" s="1" t="s">
        <v>4099</v>
      </c>
      <c r="H1637" s="1" t="s">
        <v>5144</v>
      </c>
      <c r="I1637" s="1">
        <v>114157.7483904</v>
      </c>
      <c r="J1637" s="1" t="s">
        <v>5145</v>
      </c>
    </row>
    <row r="1638" spans="1:10" x14ac:dyDescent="0.25">
      <c r="A1638" s="1" t="s">
        <v>5146</v>
      </c>
      <c r="B1638" s="2">
        <v>538277496</v>
      </c>
      <c r="C1638" s="2" t="s">
        <v>434</v>
      </c>
      <c r="D1638" s="4">
        <v>28269.75</v>
      </c>
      <c r="E1638" s="1" t="s">
        <v>1094</v>
      </c>
      <c r="F1638" s="1" t="s">
        <v>818</v>
      </c>
      <c r="G1638" s="1" t="s">
        <v>4119</v>
      </c>
      <c r="H1638" s="1" t="s">
        <v>5147</v>
      </c>
      <c r="I1638" s="1">
        <v>142753.37287679999</v>
      </c>
      <c r="J1638" s="1" t="s">
        <v>5148</v>
      </c>
    </row>
    <row r="1639" spans="1:10" x14ac:dyDescent="0.25">
      <c r="A1639" s="1" t="s">
        <v>5149</v>
      </c>
      <c r="B1639" s="2">
        <v>454812830</v>
      </c>
      <c r="C1639" s="2" t="s">
        <v>11</v>
      </c>
      <c r="D1639" s="4">
        <v>36305.25</v>
      </c>
      <c r="E1639" s="1" t="s">
        <v>1094</v>
      </c>
      <c r="F1639" s="1" t="s">
        <v>591</v>
      </c>
      <c r="G1639" s="1" t="s">
        <v>4220</v>
      </c>
      <c r="H1639" s="1" t="s">
        <v>5150</v>
      </c>
      <c r="I1639" s="1">
        <v>819634.56643583998</v>
      </c>
      <c r="J1639" s="1" t="s">
        <v>5151</v>
      </c>
    </row>
    <row r="1640" spans="1:10" x14ac:dyDescent="0.25">
      <c r="A1640" s="1" t="s">
        <v>5152</v>
      </c>
      <c r="B1640" s="2">
        <v>75818830</v>
      </c>
      <c r="C1640" s="2" t="s">
        <v>250</v>
      </c>
      <c r="D1640" s="4">
        <v>18042.75</v>
      </c>
      <c r="E1640" s="1" t="s">
        <v>1094</v>
      </c>
      <c r="F1640" s="1" t="s">
        <v>1450</v>
      </c>
      <c r="G1640" s="1" t="s">
        <v>4074</v>
      </c>
      <c r="H1640" s="1" t="s">
        <v>5153</v>
      </c>
      <c r="I1640" s="1">
        <v>486516.46418100002</v>
      </c>
      <c r="J1640" s="1" t="s">
        <v>5154</v>
      </c>
    </row>
    <row r="1641" spans="1:10" x14ac:dyDescent="0.25">
      <c r="A1641" s="1" t="s">
        <v>5155</v>
      </c>
      <c r="B1641" s="2">
        <v>959261982</v>
      </c>
      <c r="C1641" s="2" t="s">
        <v>194</v>
      </c>
      <c r="D1641" s="4">
        <v>30826.5</v>
      </c>
      <c r="E1641" s="1" t="s">
        <v>1094</v>
      </c>
      <c r="F1641" s="1" t="s">
        <v>1426</v>
      </c>
      <c r="G1641" s="1" t="s">
        <v>4095</v>
      </c>
      <c r="H1641" s="1" t="s">
        <v>5156</v>
      </c>
      <c r="I1641" s="1">
        <v>284050.20243599999</v>
      </c>
      <c r="J1641" s="1" t="s">
        <v>5157</v>
      </c>
    </row>
    <row r="1642" spans="1:10" x14ac:dyDescent="0.25">
      <c r="A1642" s="1" t="s">
        <v>5158</v>
      </c>
      <c r="B1642" s="2">
        <v>273049710</v>
      </c>
      <c r="C1642" s="2" t="s">
        <v>77</v>
      </c>
      <c r="D1642" s="4">
        <v>23521.5</v>
      </c>
      <c r="E1642" s="1" t="s">
        <v>1094</v>
      </c>
      <c r="F1642" s="1" t="s">
        <v>227</v>
      </c>
      <c r="G1642" s="1" t="s">
        <v>4084</v>
      </c>
      <c r="H1642" s="1" t="s">
        <v>5159</v>
      </c>
      <c r="I1642" s="1">
        <v>287684.27452799998</v>
      </c>
      <c r="J1642" s="1" t="s">
        <v>5160</v>
      </c>
    </row>
    <row r="1643" spans="1:10" x14ac:dyDescent="0.25">
      <c r="A1643" s="1" t="s">
        <v>5161</v>
      </c>
      <c r="B1643" s="2">
        <v>228360525</v>
      </c>
      <c r="C1643" s="2" t="s">
        <v>23</v>
      </c>
      <c r="D1643" s="4">
        <v>15486</v>
      </c>
      <c r="E1643" s="1" t="s">
        <v>1094</v>
      </c>
      <c r="F1643" s="1" t="s">
        <v>940</v>
      </c>
      <c r="G1643" s="1" t="s">
        <v>4095</v>
      </c>
      <c r="H1643" s="1" t="s">
        <v>5162</v>
      </c>
      <c r="I1643" s="1">
        <v>119688.48016965001</v>
      </c>
      <c r="J1643" s="1" t="s">
        <v>5163</v>
      </c>
    </row>
    <row r="1644" spans="1:10" x14ac:dyDescent="0.25">
      <c r="A1644" s="1" t="s">
        <v>5164</v>
      </c>
      <c r="B1644" s="2">
        <v>691813773</v>
      </c>
      <c r="C1644" s="2" t="s">
        <v>245</v>
      </c>
      <c r="D1644" s="4">
        <v>19503.75</v>
      </c>
      <c r="E1644" s="1" t="s">
        <v>1094</v>
      </c>
      <c r="F1644" s="1" t="s">
        <v>190</v>
      </c>
      <c r="G1644" s="1" t="s">
        <v>4105</v>
      </c>
      <c r="H1644" s="1" t="s">
        <v>5165</v>
      </c>
      <c r="I1644" s="1">
        <v>818662.74766848003</v>
      </c>
      <c r="J1644" s="1" t="s">
        <v>1766</v>
      </c>
    </row>
    <row r="1645" spans="1:10" x14ac:dyDescent="0.25">
      <c r="A1645" s="1" t="s">
        <v>5166</v>
      </c>
      <c r="B1645" s="2">
        <v>512435426</v>
      </c>
      <c r="C1645" s="2" t="s">
        <v>189</v>
      </c>
      <c r="D1645" s="4">
        <v>22425.75</v>
      </c>
      <c r="E1645" s="1" t="s">
        <v>1094</v>
      </c>
      <c r="F1645" s="1" t="s">
        <v>176</v>
      </c>
      <c r="G1645" s="1" t="s">
        <v>4220</v>
      </c>
      <c r="H1645" s="1" t="s">
        <v>5167</v>
      </c>
      <c r="I1645" s="1">
        <v>703861.40591249999</v>
      </c>
      <c r="J1645" s="1" t="s">
        <v>5168</v>
      </c>
    </row>
    <row r="1646" spans="1:10" x14ac:dyDescent="0.25">
      <c r="A1646" s="1" t="s">
        <v>5169</v>
      </c>
      <c r="B1646" s="2">
        <v>782785496</v>
      </c>
      <c r="C1646" s="2" t="s">
        <v>52</v>
      </c>
      <c r="D1646" s="4">
        <v>20234.25</v>
      </c>
      <c r="E1646" s="1" t="s">
        <v>1094</v>
      </c>
      <c r="F1646" s="1" t="s">
        <v>314</v>
      </c>
      <c r="G1646" s="1" t="s">
        <v>4148</v>
      </c>
      <c r="H1646" s="1" t="s">
        <v>5170</v>
      </c>
      <c r="I1646" s="1">
        <v>196319.54141184001</v>
      </c>
      <c r="J1646" s="1" t="s">
        <v>5171</v>
      </c>
    </row>
    <row r="1647" spans="1:10" x14ac:dyDescent="0.25">
      <c r="A1647" s="1" t="s">
        <v>5172</v>
      </c>
      <c r="B1647" s="2">
        <v>673790986</v>
      </c>
      <c r="C1647" s="2" t="s">
        <v>11</v>
      </c>
      <c r="D1647" s="4">
        <v>36305.25</v>
      </c>
      <c r="E1647" s="1" t="s">
        <v>1094</v>
      </c>
      <c r="F1647" s="1" t="s">
        <v>2201</v>
      </c>
      <c r="G1647" s="1" t="s">
        <v>4058</v>
      </c>
      <c r="H1647" s="1" t="s">
        <v>5173</v>
      </c>
      <c r="I1647" s="1">
        <v>31921.713823999999</v>
      </c>
      <c r="J1647" s="1" t="s">
        <v>5174</v>
      </c>
    </row>
    <row r="1648" spans="1:10" x14ac:dyDescent="0.25">
      <c r="A1648" s="1" t="s">
        <v>5175</v>
      </c>
      <c r="B1648" s="2">
        <v>386649200</v>
      </c>
      <c r="C1648" s="2" t="s">
        <v>365</v>
      </c>
      <c r="D1648" s="4">
        <v>37035.75</v>
      </c>
      <c r="E1648" s="1" t="s">
        <v>1094</v>
      </c>
      <c r="F1648" s="1" t="s">
        <v>2602</v>
      </c>
      <c r="G1648" s="1" t="s">
        <v>4148</v>
      </c>
      <c r="H1648" s="1" t="s">
        <v>5176</v>
      </c>
      <c r="I1648" s="1">
        <v>242841.007125</v>
      </c>
      <c r="J1648" s="1" t="s">
        <v>5177</v>
      </c>
    </row>
    <row r="1649" spans="1:10" x14ac:dyDescent="0.25">
      <c r="A1649" s="1" t="s">
        <v>5178</v>
      </c>
      <c r="B1649" s="2">
        <v>245262793</v>
      </c>
      <c r="C1649" s="2" t="s">
        <v>154</v>
      </c>
      <c r="D1649" s="4">
        <v>29730.75</v>
      </c>
      <c r="E1649" s="1" t="s">
        <v>1094</v>
      </c>
      <c r="F1649" s="1" t="s">
        <v>231</v>
      </c>
      <c r="G1649" s="1" t="s">
        <v>4105</v>
      </c>
      <c r="H1649" s="1" t="s">
        <v>5179</v>
      </c>
      <c r="I1649" s="1">
        <v>76245.7701504</v>
      </c>
      <c r="J1649" s="1" t="s">
        <v>5180</v>
      </c>
    </row>
    <row r="1650" spans="1:10" x14ac:dyDescent="0.25">
      <c r="A1650" s="1" t="s">
        <v>5181</v>
      </c>
      <c r="B1650" s="2">
        <v>125415238</v>
      </c>
      <c r="C1650" s="2" t="s">
        <v>281</v>
      </c>
      <c r="D1650" s="4">
        <v>21695.25</v>
      </c>
      <c r="E1650" s="1" t="s">
        <v>1094</v>
      </c>
      <c r="F1650" s="1" t="s">
        <v>349</v>
      </c>
      <c r="G1650" s="1" t="s">
        <v>4054</v>
      </c>
      <c r="H1650" s="1" t="s">
        <v>5182</v>
      </c>
      <c r="I1650" s="1">
        <v>78037.423253999994</v>
      </c>
      <c r="J1650" s="1" t="s">
        <v>5183</v>
      </c>
    </row>
    <row r="1651" spans="1:10" x14ac:dyDescent="0.25">
      <c r="A1651" s="1" t="s">
        <v>5184</v>
      </c>
      <c r="B1651" s="2">
        <v>969042217</v>
      </c>
      <c r="C1651" s="2" t="s">
        <v>43</v>
      </c>
      <c r="D1651" s="4">
        <v>36670.5</v>
      </c>
      <c r="E1651" s="1" t="s">
        <v>1094</v>
      </c>
      <c r="F1651" s="1" t="s">
        <v>110</v>
      </c>
      <c r="G1651" s="1" t="s">
        <v>4084</v>
      </c>
      <c r="H1651" s="1" t="s">
        <v>5185</v>
      </c>
      <c r="I1651" s="1">
        <v>451747.27999439999</v>
      </c>
      <c r="J1651" s="1" t="s">
        <v>5186</v>
      </c>
    </row>
    <row r="1652" spans="1:10" x14ac:dyDescent="0.25">
      <c r="A1652" s="1" t="s">
        <v>5187</v>
      </c>
      <c r="B1652" s="2">
        <v>900149156</v>
      </c>
      <c r="C1652" s="2" t="s">
        <v>23</v>
      </c>
      <c r="D1652" s="4">
        <v>15486</v>
      </c>
      <c r="E1652" s="1" t="s">
        <v>1094</v>
      </c>
      <c r="F1652" s="1" t="s">
        <v>1076</v>
      </c>
      <c r="G1652" s="1" t="s">
        <v>4105</v>
      </c>
      <c r="H1652" s="1" t="s">
        <v>5188</v>
      </c>
      <c r="I1652" s="1">
        <v>244800.0335547</v>
      </c>
      <c r="J1652" s="1" t="s">
        <v>5189</v>
      </c>
    </row>
    <row r="1653" spans="1:10" x14ac:dyDescent="0.25">
      <c r="A1653" s="1" t="s">
        <v>5190</v>
      </c>
      <c r="B1653" s="2">
        <v>564569787</v>
      </c>
      <c r="C1653" s="2" t="s">
        <v>189</v>
      </c>
      <c r="D1653" s="4">
        <v>22425.75</v>
      </c>
      <c r="E1653" s="1" t="s">
        <v>1094</v>
      </c>
      <c r="F1653" s="1" t="s">
        <v>349</v>
      </c>
      <c r="G1653" s="1" t="s">
        <v>4074</v>
      </c>
      <c r="H1653" s="1" t="s">
        <v>5191</v>
      </c>
      <c r="I1653" s="1">
        <v>233155.25128349999</v>
      </c>
      <c r="J1653" s="1" t="s">
        <v>5192</v>
      </c>
    </row>
    <row r="1654" spans="1:10" x14ac:dyDescent="0.25">
      <c r="A1654" s="1" t="s">
        <v>5193</v>
      </c>
      <c r="B1654" s="2">
        <v>30606504</v>
      </c>
      <c r="C1654" s="2" t="s">
        <v>556</v>
      </c>
      <c r="D1654" s="4">
        <v>27174</v>
      </c>
      <c r="E1654" s="1" t="s">
        <v>1094</v>
      </c>
      <c r="F1654" s="1" t="s">
        <v>1626</v>
      </c>
      <c r="G1654" s="1" t="s">
        <v>4074</v>
      </c>
      <c r="H1654" s="1" t="s">
        <v>5194</v>
      </c>
      <c r="I1654" s="1">
        <v>57619.776452320002</v>
      </c>
      <c r="J1654" s="1" t="s">
        <v>5195</v>
      </c>
    </row>
    <row r="1655" spans="1:10" x14ac:dyDescent="0.25">
      <c r="A1655" s="1" t="s">
        <v>5196</v>
      </c>
      <c r="B1655" s="2">
        <v>62019148</v>
      </c>
      <c r="C1655" s="2" t="s">
        <v>143</v>
      </c>
      <c r="D1655" s="4">
        <v>34479</v>
      </c>
      <c r="E1655" s="1" t="s">
        <v>1094</v>
      </c>
      <c r="F1655" s="1" t="s">
        <v>774</v>
      </c>
      <c r="G1655" s="1" t="s">
        <v>4074</v>
      </c>
      <c r="H1655" s="1" t="s">
        <v>5197</v>
      </c>
      <c r="I1655" s="1">
        <v>437157.77429999999</v>
      </c>
      <c r="J1655" s="1" t="s">
        <v>5198</v>
      </c>
    </row>
    <row r="1656" spans="1:10" x14ac:dyDescent="0.25">
      <c r="A1656" s="1" t="s">
        <v>5199</v>
      </c>
      <c r="B1656" s="2">
        <v>756616012</v>
      </c>
      <c r="C1656" s="2" t="s">
        <v>134</v>
      </c>
      <c r="D1656" s="4">
        <v>37401</v>
      </c>
      <c r="E1656" s="1" t="s">
        <v>1094</v>
      </c>
      <c r="F1656" s="1" t="s">
        <v>989</v>
      </c>
      <c r="G1656" s="1" t="s">
        <v>4066</v>
      </c>
      <c r="H1656" s="1" t="s">
        <v>5200</v>
      </c>
      <c r="I1656" s="1">
        <v>138861.52316442001</v>
      </c>
      <c r="J1656" s="1" t="s">
        <v>5201</v>
      </c>
    </row>
    <row r="1657" spans="1:10" x14ac:dyDescent="0.25">
      <c r="A1657" s="1" t="s">
        <v>5202</v>
      </c>
      <c r="B1657" s="2">
        <v>497461477</v>
      </c>
      <c r="C1657" s="2" t="s">
        <v>322</v>
      </c>
      <c r="D1657" s="4">
        <v>26443.5</v>
      </c>
      <c r="E1657" s="1" t="s">
        <v>1094</v>
      </c>
      <c r="F1657" s="1" t="s">
        <v>814</v>
      </c>
      <c r="G1657" s="1" t="s">
        <v>4148</v>
      </c>
      <c r="H1657" s="1" t="s">
        <v>5203</v>
      </c>
      <c r="I1657" s="1">
        <v>405935.60322510003</v>
      </c>
      <c r="J1657" s="1" t="s">
        <v>5204</v>
      </c>
    </row>
    <row r="1658" spans="1:10" x14ac:dyDescent="0.25">
      <c r="A1658" s="1" t="s">
        <v>5205</v>
      </c>
      <c r="B1658" s="2">
        <v>857789489</v>
      </c>
      <c r="C1658" s="2" t="s">
        <v>403</v>
      </c>
      <c r="D1658" s="4">
        <v>31922.25</v>
      </c>
      <c r="E1658" s="1" t="s">
        <v>1094</v>
      </c>
      <c r="F1658" s="1" t="s">
        <v>1388</v>
      </c>
      <c r="G1658" s="1" t="s">
        <v>4112</v>
      </c>
      <c r="H1658" s="1" t="s">
        <v>5206</v>
      </c>
      <c r="I1658" s="1">
        <v>64771.519824000003</v>
      </c>
      <c r="J1658" s="1" t="s">
        <v>5207</v>
      </c>
    </row>
    <row r="1659" spans="1:10" x14ac:dyDescent="0.25">
      <c r="A1659" s="1" t="s">
        <v>5208</v>
      </c>
      <c r="B1659" s="2">
        <v>771087014</v>
      </c>
      <c r="C1659" s="2" t="s">
        <v>698</v>
      </c>
      <c r="D1659" s="4">
        <v>18408</v>
      </c>
      <c r="E1659" s="1" t="s">
        <v>1094</v>
      </c>
      <c r="F1659" s="1" t="s">
        <v>282</v>
      </c>
      <c r="G1659" s="1" t="s">
        <v>4105</v>
      </c>
      <c r="H1659" s="1" t="s">
        <v>5209</v>
      </c>
      <c r="I1659" s="1">
        <v>73439.331695999994</v>
      </c>
      <c r="J1659" s="1" t="s">
        <v>5210</v>
      </c>
    </row>
    <row r="1660" spans="1:10" x14ac:dyDescent="0.25">
      <c r="A1660" s="1" t="s">
        <v>5211</v>
      </c>
      <c r="B1660" s="2">
        <v>15087311</v>
      </c>
      <c r="C1660" s="2" t="s">
        <v>348</v>
      </c>
      <c r="D1660" s="4">
        <v>28635</v>
      </c>
      <c r="E1660" s="1" t="s">
        <v>1094</v>
      </c>
      <c r="F1660" s="1" t="s">
        <v>519</v>
      </c>
      <c r="G1660" s="1" t="s">
        <v>4119</v>
      </c>
      <c r="H1660" s="1" t="s">
        <v>5212</v>
      </c>
      <c r="I1660" s="1">
        <v>396851.549787</v>
      </c>
      <c r="J1660" s="1" t="s">
        <v>5213</v>
      </c>
    </row>
    <row r="1661" spans="1:10" x14ac:dyDescent="0.25">
      <c r="A1661" s="1" t="s">
        <v>5214</v>
      </c>
      <c r="B1661" s="2">
        <v>941690204</v>
      </c>
      <c r="C1661" s="2" t="s">
        <v>322</v>
      </c>
      <c r="D1661" s="4">
        <v>26443.5</v>
      </c>
      <c r="E1661" s="1" t="s">
        <v>1094</v>
      </c>
      <c r="F1661" s="1" t="s">
        <v>48</v>
      </c>
      <c r="G1661" s="1" t="s">
        <v>4220</v>
      </c>
      <c r="H1661" s="1" t="s">
        <v>5215</v>
      </c>
      <c r="I1661" s="1">
        <v>55398.749590799998</v>
      </c>
      <c r="J1661" s="1" t="s">
        <v>5216</v>
      </c>
    </row>
    <row r="1662" spans="1:10" x14ac:dyDescent="0.25">
      <c r="A1662" s="1" t="s">
        <v>5217</v>
      </c>
      <c r="B1662" s="2">
        <v>395904523</v>
      </c>
      <c r="C1662" s="2" t="s">
        <v>11</v>
      </c>
      <c r="D1662" s="4">
        <v>36305.25</v>
      </c>
      <c r="E1662" s="1" t="s">
        <v>1094</v>
      </c>
      <c r="F1662" s="1" t="s">
        <v>1426</v>
      </c>
      <c r="G1662" s="1" t="s">
        <v>4119</v>
      </c>
      <c r="H1662" t="s">
        <v>4798</v>
      </c>
      <c r="I1662" t="s">
        <v>4798</v>
      </c>
      <c r="J1662" s="1" t="s">
        <v>5218</v>
      </c>
    </row>
    <row r="1663" spans="1:10" x14ac:dyDescent="0.25">
      <c r="A1663" s="1" t="s">
        <v>5219</v>
      </c>
      <c r="B1663" s="2">
        <v>86614487</v>
      </c>
      <c r="C1663" s="2" t="s">
        <v>380</v>
      </c>
      <c r="D1663" s="4">
        <v>14390.25</v>
      </c>
      <c r="E1663" s="1" t="s">
        <v>1094</v>
      </c>
      <c r="F1663" s="1" t="s">
        <v>499</v>
      </c>
      <c r="G1663" s="1" t="s">
        <v>4099</v>
      </c>
      <c r="H1663" s="1" t="s">
        <v>5220</v>
      </c>
      <c r="I1663" s="1">
        <v>34951.517639999998</v>
      </c>
      <c r="J1663" s="1" t="s">
        <v>5221</v>
      </c>
    </row>
    <row r="1664" spans="1:10" x14ac:dyDescent="0.25">
      <c r="A1664" s="1" t="s">
        <v>5222</v>
      </c>
      <c r="B1664" s="2">
        <v>74758408</v>
      </c>
      <c r="C1664" s="2" t="s">
        <v>47</v>
      </c>
      <c r="D1664" s="4">
        <v>31191.75</v>
      </c>
      <c r="E1664" s="1" t="s">
        <v>1094</v>
      </c>
      <c r="F1664" s="1" t="s">
        <v>318</v>
      </c>
      <c r="G1664" s="1" t="s">
        <v>4054</v>
      </c>
      <c r="H1664" s="1" t="s">
        <v>5223</v>
      </c>
      <c r="I1664" s="1">
        <v>101356.028865</v>
      </c>
      <c r="J1664" s="1" t="s">
        <v>5224</v>
      </c>
    </row>
    <row r="1665" spans="1:10" x14ac:dyDescent="0.25">
      <c r="A1665" s="1" t="s">
        <v>5225</v>
      </c>
      <c r="B1665" s="2">
        <v>213753946</v>
      </c>
      <c r="C1665" s="2" t="s">
        <v>348</v>
      </c>
      <c r="D1665" s="4">
        <v>28635</v>
      </c>
      <c r="E1665" s="1" t="s">
        <v>1094</v>
      </c>
      <c r="F1665" s="1" t="s">
        <v>1000</v>
      </c>
      <c r="G1665" s="1" t="s">
        <v>4074</v>
      </c>
      <c r="H1665" s="1" t="s">
        <v>5226</v>
      </c>
      <c r="I1665" s="1">
        <v>112033.00501848001</v>
      </c>
      <c r="J1665" s="1" t="s">
        <v>5227</v>
      </c>
    </row>
    <row r="1666" spans="1:10" x14ac:dyDescent="0.25">
      <c r="A1666" s="1" t="s">
        <v>5228</v>
      </c>
      <c r="B1666" s="2">
        <v>505170927</v>
      </c>
      <c r="C1666" s="2" t="s">
        <v>87</v>
      </c>
      <c r="D1666" s="4">
        <v>16581.75</v>
      </c>
      <c r="E1666" s="1" t="s">
        <v>1094</v>
      </c>
      <c r="F1666" s="1" t="s">
        <v>784</v>
      </c>
      <c r="G1666" s="1" t="s">
        <v>4095</v>
      </c>
      <c r="H1666" s="1" t="s">
        <v>5229</v>
      </c>
      <c r="I1666" s="1">
        <v>582011.59208831994</v>
      </c>
      <c r="J1666" s="1" t="s">
        <v>5230</v>
      </c>
    </row>
    <row r="1667" spans="1:10" x14ac:dyDescent="0.25">
      <c r="A1667" s="1" t="s">
        <v>5231</v>
      </c>
      <c r="B1667" s="2">
        <v>471142574</v>
      </c>
      <c r="C1667" s="2" t="s">
        <v>82</v>
      </c>
      <c r="D1667" s="4">
        <v>16947</v>
      </c>
      <c r="E1667" s="1" t="s">
        <v>1094</v>
      </c>
      <c r="F1667" s="1" t="s">
        <v>1576</v>
      </c>
      <c r="G1667" s="1" t="s">
        <v>4066</v>
      </c>
      <c r="H1667" s="1" t="s">
        <v>5232</v>
      </c>
      <c r="I1667" s="1">
        <v>119260.9652544</v>
      </c>
      <c r="J1667" s="1" t="s">
        <v>5233</v>
      </c>
    </row>
    <row r="1668" spans="1:10" x14ac:dyDescent="0.25">
      <c r="A1668" s="1" t="s">
        <v>5234</v>
      </c>
      <c r="B1668" s="2">
        <v>258765158</v>
      </c>
      <c r="C1668" s="2" t="s">
        <v>23</v>
      </c>
      <c r="D1668" s="4">
        <v>15486</v>
      </c>
      <c r="E1668" s="1" t="s">
        <v>1094</v>
      </c>
      <c r="F1668" s="1" t="s">
        <v>574</v>
      </c>
      <c r="G1668" s="1" t="s">
        <v>4066</v>
      </c>
      <c r="H1668" s="1" t="s">
        <v>5235</v>
      </c>
      <c r="I1668" s="1">
        <v>451291.5384432</v>
      </c>
      <c r="J1668" s="1" t="s">
        <v>4644</v>
      </c>
    </row>
    <row r="1669" spans="1:10" x14ac:dyDescent="0.25">
      <c r="A1669" s="1" t="s">
        <v>5236</v>
      </c>
      <c r="B1669" s="2">
        <v>63641638</v>
      </c>
      <c r="C1669" s="2" t="s">
        <v>513</v>
      </c>
      <c r="D1669" s="4">
        <v>32287.5</v>
      </c>
      <c r="E1669" s="1" t="s">
        <v>1094</v>
      </c>
      <c r="F1669" s="1" t="s">
        <v>408</v>
      </c>
      <c r="G1669" s="1" t="s">
        <v>4112</v>
      </c>
      <c r="H1669" s="1" t="s">
        <v>5237</v>
      </c>
      <c r="I1669" s="1">
        <v>193836.29879249999</v>
      </c>
      <c r="J1669" s="1" t="s">
        <v>5238</v>
      </c>
    </row>
    <row r="1670" spans="1:10" x14ac:dyDescent="0.25">
      <c r="A1670" s="1" t="s">
        <v>5239</v>
      </c>
      <c r="B1670" s="2">
        <v>553774219</v>
      </c>
      <c r="C1670" s="2" t="s">
        <v>18</v>
      </c>
      <c r="D1670" s="4">
        <v>33018</v>
      </c>
      <c r="E1670" s="1" t="s">
        <v>1094</v>
      </c>
      <c r="F1670" s="1" t="s">
        <v>147</v>
      </c>
      <c r="G1670" s="1" t="s">
        <v>4220</v>
      </c>
      <c r="H1670" s="1" t="s">
        <v>5240</v>
      </c>
      <c r="I1670" s="1">
        <v>286874.45724600001</v>
      </c>
      <c r="J1670" s="1" t="s">
        <v>5241</v>
      </c>
    </row>
    <row r="1671" spans="1:10" x14ac:dyDescent="0.25">
      <c r="A1671" s="1" t="s">
        <v>5242</v>
      </c>
      <c r="B1671" s="2">
        <v>964273354</v>
      </c>
      <c r="C1671" s="2" t="s">
        <v>119</v>
      </c>
      <c r="D1671" s="4">
        <v>24982.5</v>
      </c>
      <c r="E1671" s="1" t="s">
        <v>1094</v>
      </c>
      <c r="F1671" s="1" t="s">
        <v>172</v>
      </c>
      <c r="G1671" s="1" t="s">
        <v>4066</v>
      </c>
      <c r="H1671" s="1" t="s">
        <v>5243</v>
      </c>
      <c r="I1671" s="1">
        <v>443391.59483999998</v>
      </c>
      <c r="J1671" s="1" t="s">
        <v>5244</v>
      </c>
    </row>
    <row r="1672" spans="1:10" x14ac:dyDescent="0.25">
      <c r="A1672" s="1" t="s">
        <v>5245</v>
      </c>
      <c r="B1672" s="2">
        <v>564250216</v>
      </c>
      <c r="C1672" s="2" t="s">
        <v>518</v>
      </c>
      <c r="D1672" s="4">
        <v>35574.75</v>
      </c>
      <c r="E1672" s="1" t="s">
        <v>1094</v>
      </c>
      <c r="F1672" s="1" t="s">
        <v>1220</v>
      </c>
      <c r="G1672" s="1" t="s">
        <v>4105</v>
      </c>
      <c r="H1672" s="1" t="s">
        <v>5246</v>
      </c>
      <c r="I1672" s="1">
        <v>458113.93530080002</v>
      </c>
      <c r="J1672" s="1" t="s">
        <v>5247</v>
      </c>
    </row>
    <row r="1673" spans="1:10" x14ac:dyDescent="0.25">
      <c r="A1673" s="1" t="s">
        <v>5248</v>
      </c>
      <c r="B1673" s="2">
        <v>58509766</v>
      </c>
      <c r="C1673" s="2" t="s">
        <v>357</v>
      </c>
      <c r="D1673" s="4">
        <v>35209.5</v>
      </c>
      <c r="E1673" s="1" t="s">
        <v>1094</v>
      </c>
      <c r="F1673" s="1" t="s">
        <v>155</v>
      </c>
      <c r="G1673" s="1" t="s">
        <v>4105</v>
      </c>
      <c r="H1673" s="1" t="s">
        <v>5249</v>
      </c>
      <c r="I1673" s="1">
        <v>577519.77836552996</v>
      </c>
      <c r="J1673" s="1" t="s">
        <v>5250</v>
      </c>
    </row>
    <row r="1674" spans="1:10" x14ac:dyDescent="0.25">
      <c r="A1674" s="1" t="s">
        <v>5251</v>
      </c>
      <c r="B1674" s="2">
        <v>807287014</v>
      </c>
      <c r="C1674" s="2" t="s">
        <v>403</v>
      </c>
      <c r="D1674" s="4">
        <v>31922.25</v>
      </c>
      <c r="E1674" s="1" t="s">
        <v>1094</v>
      </c>
      <c r="F1674" s="1" t="s">
        <v>620</v>
      </c>
      <c r="G1674" s="1" t="s">
        <v>4112</v>
      </c>
      <c r="H1674" s="1" t="s">
        <v>5252</v>
      </c>
      <c r="I1674" s="1">
        <v>292751.46251520002</v>
      </c>
      <c r="J1674" s="1" t="s">
        <v>5253</v>
      </c>
    </row>
    <row r="1675" spans="1:10" x14ac:dyDescent="0.25">
      <c r="A1675" s="1" t="s">
        <v>5254</v>
      </c>
      <c r="B1675" s="2">
        <v>70154942</v>
      </c>
      <c r="C1675" s="2" t="s">
        <v>101</v>
      </c>
      <c r="D1675" s="4">
        <v>19138.5</v>
      </c>
      <c r="E1675" s="1" t="s">
        <v>1094</v>
      </c>
      <c r="F1675" s="1" t="s">
        <v>19</v>
      </c>
      <c r="G1675" s="1" t="s">
        <v>4220</v>
      </c>
      <c r="H1675" s="1" t="s">
        <v>5255</v>
      </c>
      <c r="I1675" s="1">
        <v>252097.54415999999</v>
      </c>
      <c r="J1675" s="1" t="s">
        <v>5256</v>
      </c>
    </row>
    <row r="1676" spans="1:10" x14ac:dyDescent="0.25">
      <c r="A1676" s="1" t="s">
        <v>5257</v>
      </c>
      <c r="B1676" s="2">
        <v>870982324</v>
      </c>
      <c r="C1676" s="2" t="s">
        <v>28</v>
      </c>
      <c r="D1676" s="4">
        <v>32652.75</v>
      </c>
      <c r="E1676" s="1" t="s">
        <v>1094</v>
      </c>
      <c r="F1676" s="1" t="s">
        <v>947</v>
      </c>
      <c r="G1676" s="1" t="s">
        <v>4088</v>
      </c>
      <c r="H1676" s="1" t="s">
        <v>5258</v>
      </c>
      <c r="I1676" s="1">
        <v>145980.36010799999</v>
      </c>
      <c r="J1676" s="1" t="s">
        <v>5259</v>
      </c>
    </row>
    <row r="1677" spans="1:10" x14ac:dyDescent="0.25">
      <c r="A1677" s="1" t="s">
        <v>5260</v>
      </c>
      <c r="B1677" s="2">
        <v>858160400</v>
      </c>
      <c r="C1677" s="2" t="s">
        <v>47</v>
      </c>
      <c r="D1677" s="4">
        <v>31191.75</v>
      </c>
      <c r="E1677" s="1" t="s">
        <v>1094</v>
      </c>
      <c r="F1677" s="1" t="s">
        <v>909</v>
      </c>
      <c r="G1677" s="1" t="s">
        <v>4148</v>
      </c>
      <c r="H1677" s="1" t="s">
        <v>5261</v>
      </c>
      <c r="I1677" s="1">
        <v>675570.29070240003</v>
      </c>
      <c r="J1677" s="1" t="s">
        <v>5262</v>
      </c>
    </row>
    <row r="1678" spans="1:10" x14ac:dyDescent="0.25">
      <c r="A1678" s="1" t="s">
        <v>5263</v>
      </c>
      <c r="B1678" s="2">
        <v>197184515</v>
      </c>
      <c r="C1678" s="2" t="s">
        <v>498</v>
      </c>
      <c r="D1678" s="4">
        <v>37766.25</v>
      </c>
      <c r="E1678" s="1" t="s">
        <v>1094</v>
      </c>
      <c r="F1678" s="1" t="s">
        <v>344</v>
      </c>
      <c r="G1678" s="1" t="s">
        <v>4220</v>
      </c>
      <c r="H1678" s="1" t="s">
        <v>5264</v>
      </c>
      <c r="I1678" s="1">
        <v>239267.279664</v>
      </c>
      <c r="J1678" s="1" t="s">
        <v>5265</v>
      </c>
    </row>
    <row r="1679" spans="1:10" x14ac:dyDescent="0.25">
      <c r="A1679" s="1" t="s">
        <v>5266</v>
      </c>
      <c r="B1679" s="2">
        <v>234938324</v>
      </c>
      <c r="C1679" s="2" t="s">
        <v>119</v>
      </c>
      <c r="D1679" s="4">
        <v>24982.5</v>
      </c>
      <c r="E1679" s="1" t="s">
        <v>1094</v>
      </c>
      <c r="F1679" s="1" t="s">
        <v>269</v>
      </c>
      <c r="G1679" s="1" t="s">
        <v>4062</v>
      </c>
      <c r="H1679" s="1" t="s">
        <v>5267</v>
      </c>
      <c r="I1679" s="1">
        <v>61857.869306879998</v>
      </c>
      <c r="J1679" s="1" t="s">
        <v>5268</v>
      </c>
    </row>
    <row r="1680" spans="1:10" x14ac:dyDescent="0.25">
      <c r="A1680" s="1" t="s">
        <v>5269</v>
      </c>
      <c r="B1680" s="2">
        <v>407721104</v>
      </c>
      <c r="C1680" s="2" t="s">
        <v>92</v>
      </c>
      <c r="D1680" s="4">
        <v>29000.25</v>
      </c>
      <c r="E1680" s="1" t="s">
        <v>1094</v>
      </c>
      <c r="F1680" s="1" t="s">
        <v>1479</v>
      </c>
      <c r="G1680" s="1" t="s">
        <v>4220</v>
      </c>
      <c r="H1680" s="1" t="s">
        <v>5270</v>
      </c>
      <c r="I1680" s="1">
        <v>103761.43673741999</v>
      </c>
      <c r="J1680" s="1" t="s">
        <v>5271</v>
      </c>
    </row>
    <row r="1681" spans="1:10" x14ac:dyDescent="0.25">
      <c r="A1681" s="1" t="s">
        <v>5272</v>
      </c>
      <c r="B1681" s="2">
        <v>826803067</v>
      </c>
      <c r="C1681" s="2" t="s">
        <v>82</v>
      </c>
      <c r="D1681" s="4">
        <v>16947</v>
      </c>
      <c r="E1681" s="1" t="s">
        <v>1094</v>
      </c>
      <c r="F1681" s="1" t="s">
        <v>569</v>
      </c>
      <c r="G1681" s="1" t="s">
        <v>4105</v>
      </c>
      <c r="H1681" s="1" t="s">
        <v>5273</v>
      </c>
      <c r="I1681" s="1">
        <v>21852.189295200002</v>
      </c>
      <c r="J1681" s="1" t="s">
        <v>5274</v>
      </c>
    </row>
    <row r="1682" spans="1:10" x14ac:dyDescent="0.25">
      <c r="A1682" s="1" t="s">
        <v>5275</v>
      </c>
      <c r="B1682" s="2">
        <v>188754874</v>
      </c>
      <c r="C1682" s="2" t="s">
        <v>568</v>
      </c>
      <c r="D1682" s="4">
        <v>25713</v>
      </c>
      <c r="E1682" s="1" t="s">
        <v>1094</v>
      </c>
      <c r="F1682" s="1" t="s">
        <v>3765</v>
      </c>
      <c r="G1682" s="1" t="s">
        <v>4088</v>
      </c>
      <c r="H1682" s="1" t="s">
        <v>5276</v>
      </c>
      <c r="I1682" s="1">
        <v>147297.28571279999</v>
      </c>
      <c r="J1682" s="1" t="s">
        <v>5277</v>
      </c>
    </row>
    <row r="1683" spans="1:10" x14ac:dyDescent="0.25">
      <c r="A1683" s="1" t="s">
        <v>5278</v>
      </c>
      <c r="B1683" s="2">
        <v>9358210</v>
      </c>
      <c r="C1683" s="2" t="s">
        <v>67</v>
      </c>
      <c r="D1683" s="4">
        <v>23156.25</v>
      </c>
      <c r="E1683" s="1" t="s">
        <v>1094</v>
      </c>
      <c r="F1683" s="1" t="s">
        <v>73</v>
      </c>
      <c r="G1683" s="1" t="s">
        <v>4095</v>
      </c>
      <c r="H1683" s="1" t="s">
        <v>5279</v>
      </c>
      <c r="I1683" s="1">
        <v>33528.848255999997</v>
      </c>
      <c r="J1683" s="1" t="s">
        <v>5280</v>
      </c>
    </row>
    <row r="1684" spans="1:10" x14ac:dyDescent="0.25">
      <c r="A1684" s="1" t="s">
        <v>5281</v>
      </c>
      <c r="B1684" s="2">
        <v>101206409</v>
      </c>
      <c r="C1684" s="2" t="s">
        <v>180</v>
      </c>
      <c r="D1684" s="4">
        <v>35940</v>
      </c>
      <c r="E1684" s="1" t="s">
        <v>1094</v>
      </c>
      <c r="F1684" s="1" t="s">
        <v>195</v>
      </c>
      <c r="G1684" s="1" t="s">
        <v>4054</v>
      </c>
      <c r="H1684" s="1" t="s">
        <v>5282</v>
      </c>
      <c r="I1684" s="1">
        <v>33298.129596799998</v>
      </c>
      <c r="J1684" s="1" t="s">
        <v>5283</v>
      </c>
    </row>
    <row r="1685" spans="1:10" x14ac:dyDescent="0.25">
      <c r="A1685" s="1" t="s">
        <v>5284</v>
      </c>
      <c r="B1685" s="2">
        <v>252465556</v>
      </c>
      <c r="C1685" s="2" t="s">
        <v>180</v>
      </c>
      <c r="D1685" s="4">
        <v>35940</v>
      </c>
      <c r="E1685" s="1" t="s">
        <v>1094</v>
      </c>
      <c r="F1685" s="1" t="s">
        <v>491</v>
      </c>
      <c r="G1685" s="1" t="s">
        <v>4074</v>
      </c>
      <c r="H1685" s="1" t="s">
        <v>5285</v>
      </c>
      <c r="I1685" s="1">
        <v>161019.33100800001</v>
      </c>
      <c r="J1685" s="1" t="s">
        <v>5286</v>
      </c>
    </row>
    <row r="1686" spans="1:10" x14ac:dyDescent="0.25">
      <c r="A1686" s="1" t="s">
        <v>5287</v>
      </c>
      <c r="B1686" s="2">
        <v>913004392</v>
      </c>
      <c r="C1686" s="2" t="s">
        <v>92</v>
      </c>
      <c r="D1686" s="4">
        <v>29000.25</v>
      </c>
      <c r="E1686" s="1" t="s">
        <v>1094</v>
      </c>
      <c r="F1686" s="1" t="s">
        <v>53</v>
      </c>
      <c r="G1686" s="1" t="s">
        <v>4095</v>
      </c>
      <c r="H1686" s="1" t="s">
        <v>5288</v>
      </c>
      <c r="I1686" s="1">
        <v>75324.923960159998</v>
      </c>
      <c r="J1686" s="1" t="s">
        <v>5289</v>
      </c>
    </row>
    <row r="1687" spans="1:10" x14ac:dyDescent="0.25">
      <c r="A1687" s="1" t="s">
        <v>5290</v>
      </c>
      <c r="B1687" s="2">
        <v>189899863</v>
      </c>
      <c r="C1687" s="2" t="s">
        <v>129</v>
      </c>
      <c r="D1687" s="4">
        <v>15120.75</v>
      </c>
      <c r="E1687" s="1" t="s">
        <v>1094</v>
      </c>
      <c r="F1687" s="1" t="s">
        <v>665</v>
      </c>
      <c r="G1687" s="1" t="s">
        <v>4220</v>
      </c>
      <c r="H1687" s="1" t="s">
        <v>5291</v>
      </c>
      <c r="I1687" s="1">
        <v>51020.189798400002</v>
      </c>
      <c r="J1687" s="1" t="s">
        <v>5292</v>
      </c>
    </row>
    <row r="1688" spans="1:10" x14ac:dyDescent="0.25">
      <c r="A1688" s="1" t="s">
        <v>5293</v>
      </c>
      <c r="B1688" s="2">
        <v>556812134</v>
      </c>
      <c r="C1688" s="2" t="s">
        <v>309</v>
      </c>
      <c r="D1688" s="4">
        <v>27904.5</v>
      </c>
      <c r="E1688" s="1" t="s">
        <v>1094</v>
      </c>
      <c r="F1688" s="1" t="s">
        <v>1146</v>
      </c>
      <c r="G1688" s="1" t="s">
        <v>4220</v>
      </c>
      <c r="H1688" s="1" t="s">
        <v>5294</v>
      </c>
      <c r="I1688" s="1">
        <v>276626.20877892</v>
      </c>
      <c r="J1688" s="1" t="s">
        <v>5295</v>
      </c>
    </row>
    <row r="1689" spans="1:10" x14ac:dyDescent="0.25">
      <c r="A1689" s="1" t="s">
        <v>5296</v>
      </c>
      <c r="B1689" s="2">
        <v>125319673</v>
      </c>
      <c r="C1689" s="2" t="s">
        <v>869</v>
      </c>
      <c r="D1689" s="4">
        <v>17312.25</v>
      </c>
      <c r="E1689" s="1" t="s">
        <v>1094</v>
      </c>
      <c r="F1689" s="1" t="s">
        <v>985</v>
      </c>
      <c r="G1689" s="1" t="s">
        <v>4112</v>
      </c>
      <c r="H1689" s="1" t="s">
        <v>5297</v>
      </c>
      <c r="I1689" s="1">
        <v>997420.12157439999</v>
      </c>
      <c r="J1689" s="1" t="s">
        <v>5298</v>
      </c>
    </row>
    <row r="1690" spans="1:10" x14ac:dyDescent="0.25">
      <c r="A1690" s="1" t="s">
        <v>5299</v>
      </c>
      <c r="B1690" s="2">
        <v>490298804</v>
      </c>
      <c r="C1690" s="2" t="s">
        <v>87</v>
      </c>
      <c r="D1690" s="4">
        <v>16581.75</v>
      </c>
      <c r="E1690" s="1" t="s">
        <v>1094</v>
      </c>
      <c r="F1690" s="1" t="s">
        <v>682</v>
      </c>
      <c r="G1690" s="1" t="s">
        <v>4105</v>
      </c>
      <c r="H1690" s="1" t="s">
        <v>5300</v>
      </c>
      <c r="I1690" s="1">
        <v>272338.47308249999</v>
      </c>
      <c r="J1690" s="1" t="s">
        <v>5301</v>
      </c>
    </row>
    <row r="1691" spans="1:10" x14ac:dyDescent="0.25">
      <c r="A1691" s="1" t="s">
        <v>5302</v>
      </c>
      <c r="B1691" s="2">
        <v>21470943</v>
      </c>
      <c r="C1691" s="2" t="s">
        <v>556</v>
      </c>
      <c r="D1691" s="4">
        <v>27174</v>
      </c>
      <c r="E1691" s="1" t="s">
        <v>1094</v>
      </c>
      <c r="F1691" s="1" t="s">
        <v>227</v>
      </c>
      <c r="G1691" s="1" t="s">
        <v>4074</v>
      </c>
      <c r="H1691" s="1" t="s">
        <v>5303</v>
      </c>
      <c r="I1691" s="1">
        <v>36755.330975999997</v>
      </c>
      <c r="J1691" s="1" t="s">
        <v>5304</v>
      </c>
    </row>
    <row r="1692" spans="1:10" x14ac:dyDescent="0.25">
      <c r="A1692" s="1" t="s">
        <v>1397</v>
      </c>
      <c r="B1692" s="2">
        <v>281208268</v>
      </c>
      <c r="C1692" s="2" t="s">
        <v>154</v>
      </c>
      <c r="D1692" s="4">
        <v>29730.75</v>
      </c>
      <c r="E1692" s="1" t="s">
        <v>1094</v>
      </c>
      <c r="F1692" s="1" t="s">
        <v>1626</v>
      </c>
      <c r="G1692" s="1" t="s">
        <v>4074</v>
      </c>
      <c r="H1692" s="1" t="s">
        <v>5305</v>
      </c>
      <c r="I1692" s="1">
        <v>199288.25011200001</v>
      </c>
      <c r="J1692" s="1" t="s">
        <v>5306</v>
      </c>
    </row>
    <row r="1693" spans="1:10" x14ac:dyDescent="0.25">
      <c r="A1693" s="1" t="s">
        <v>5307</v>
      </c>
      <c r="B1693" s="2">
        <v>423317349</v>
      </c>
      <c r="C1693" s="2" t="s">
        <v>33</v>
      </c>
      <c r="D1693" s="4">
        <v>13659.75</v>
      </c>
      <c r="E1693" s="1" t="s">
        <v>1094</v>
      </c>
      <c r="F1693" s="1" t="s">
        <v>587</v>
      </c>
      <c r="G1693" s="1" t="s">
        <v>4220</v>
      </c>
      <c r="H1693" s="1" t="s">
        <v>5308</v>
      </c>
      <c r="I1693" s="1">
        <v>376189.03235340002</v>
      </c>
      <c r="J1693" s="1" t="s">
        <v>5309</v>
      </c>
    </row>
    <row r="1694" spans="1:10" x14ac:dyDescent="0.25">
      <c r="A1694" s="1" t="s">
        <v>5310</v>
      </c>
      <c r="B1694" s="2">
        <v>696247654</v>
      </c>
      <c r="C1694" s="2" t="s">
        <v>273</v>
      </c>
      <c r="D1694" s="4">
        <v>20964.75</v>
      </c>
      <c r="E1694" s="1" t="s">
        <v>1094</v>
      </c>
      <c r="F1694" s="1" t="s">
        <v>39</v>
      </c>
      <c r="G1694" s="1" t="s">
        <v>4099</v>
      </c>
      <c r="H1694" s="1" t="s">
        <v>5311</v>
      </c>
      <c r="I1694" s="1">
        <v>101662.00773264001</v>
      </c>
      <c r="J1694" s="1" t="s">
        <v>5312</v>
      </c>
    </row>
    <row r="1695" spans="1:10" x14ac:dyDescent="0.25">
      <c r="A1695" s="1" t="s">
        <v>5313</v>
      </c>
      <c r="B1695" s="2">
        <v>961610191</v>
      </c>
      <c r="C1695" s="2" t="s">
        <v>87</v>
      </c>
      <c r="D1695" s="4">
        <v>16581.75</v>
      </c>
      <c r="E1695" s="1" t="s">
        <v>1094</v>
      </c>
      <c r="F1695" s="1" t="s">
        <v>1702</v>
      </c>
      <c r="G1695" s="1" t="s">
        <v>4070</v>
      </c>
      <c r="H1695" s="1" t="s">
        <v>5314</v>
      </c>
      <c r="I1695" s="1">
        <v>14381.678863200001</v>
      </c>
      <c r="J1695" s="1" t="s">
        <v>5315</v>
      </c>
    </row>
    <row r="1696" spans="1:10" x14ac:dyDescent="0.25">
      <c r="A1696" s="1" t="s">
        <v>5316</v>
      </c>
      <c r="B1696" s="2">
        <v>738194151</v>
      </c>
      <c r="C1696" s="2" t="s">
        <v>129</v>
      </c>
      <c r="D1696" s="4">
        <v>15120.75</v>
      </c>
      <c r="E1696" s="1" t="s">
        <v>1094</v>
      </c>
      <c r="F1696" s="1" t="s">
        <v>1610</v>
      </c>
      <c r="G1696" s="1" t="s">
        <v>4099</v>
      </c>
      <c r="H1696" s="1" t="s">
        <v>5317</v>
      </c>
      <c r="I1696" s="1">
        <v>524354.58989549999</v>
      </c>
      <c r="J1696" s="1" t="s">
        <v>5318</v>
      </c>
    </row>
    <row r="1697" spans="1:10" x14ac:dyDescent="0.25">
      <c r="A1697" s="1" t="s">
        <v>5319</v>
      </c>
      <c r="B1697" s="2">
        <v>402093191</v>
      </c>
      <c r="C1697" s="2" t="s">
        <v>23</v>
      </c>
      <c r="D1697" s="4">
        <v>15486</v>
      </c>
      <c r="E1697" s="1" t="s">
        <v>1094</v>
      </c>
      <c r="F1697" s="1" t="s">
        <v>1498</v>
      </c>
      <c r="G1697" s="1" t="s">
        <v>4119</v>
      </c>
      <c r="H1697" s="1" t="s">
        <v>5320</v>
      </c>
      <c r="I1697" s="1">
        <v>135256.73331456</v>
      </c>
      <c r="J1697" s="1" t="s">
        <v>5321</v>
      </c>
    </row>
    <row r="1698" spans="1:10" x14ac:dyDescent="0.25">
      <c r="A1698" s="1" t="s">
        <v>5322</v>
      </c>
      <c r="B1698" s="2">
        <v>394447146</v>
      </c>
      <c r="C1698" s="2" t="s">
        <v>479</v>
      </c>
      <c r="D1698" s="4">
        <v>33383.25</v>
      </c>
      <c r="E1698" s="1" t="s">
        <v>1094</v>
      </c>
      <c r="F1698" s="1" t="s">
        <v>366</v>
      </c>
      <c r="G1698" s="1" t="s">
        <v>4088</v>
      </c>
      <c r="H1698" s="1" t="s">
        <v>5323</v>
      </c>
      <c r="I1698" s="1">
        <v>213274.69391736001</v>
      </c>
      <c r="J1698" s="1" t="s">
        <v>5324</v>
      </c>
    </row>
    <row r="1699" spans="1:10" x14ac:dyDescent="0.25">
      <c r="A1699" s="1" t="s">
        <v>5325</v>
      </c>
      <c r="B1699" s="2">
        <v>890660878</v>
      </c>
      <c r="C1699" s="2" t="s">
        <v>43</v>
      </c>
      <c r="D1699" s="4">
        <v>36670.5</v>
      </c>
      <c r="E1699" s="1" t="s">
        <v>1094</v>
      </c>
      <c r="F1699" s="1" t="s">
        <v>135</v>
      </c>
      <c r="G1699" s="1" t="s">
        <v>4148</v>
      </c>
      <c r="H1699" s="1" t="s">
        <v>5326</v>
      </c>
      <c r="I1699" s="1">
        <v>9460.43292096</v>
      </c>
      <c r="J1699" s="1" t="s">
        <v>5327</v>
      </c>
    </row>
    <row r="1700" spans="1:10" x14ac:dyDescent="0.25">
      <c r="A1700" s="1" t="s">
        <v>5328</v>
      </c>
      <c r="B1700" s="2">
        <v>202122706</v>
      </c>
      <c r="C1700" s="2" t="s">
        <v>869</v>
      </c>
      <c r="D1700" s="4">
        <v>17312.25</v>
      </c>
      <c r="E1700" s="1" t="s">
        <v>1094</v>
      </c>
      <c r="F1700" s="1" t="s">
        <v>269</v>
      </c>
      <c r="G1700" s="1" t="s">
        <v>4066</v>
      </c>
      <c r="H1700" s="1" t="s">
        <v>5329</v>
      </c>
      <c r="I1700" s="1">
        <v>96169.397951999999</v>
      </c>
      <c r="J1700" s="1" t="s">
        <v>5330</v>
      </c>
    </row>
    <row r="1701" spans="1:10" x14ac:dyDescent="0.25">
      <c r="A1701" s="1" t="s">
        <v>5331</v>
      </c>
      <c r="B1701" s="2">
        <v>322285626</v>
      </c>
      <c r="C1701" s="2" t="s">
        <v>606</v>
      </c>
      <c r="D1701" s="4">
        <v>23886.75</v>
      </c>
      <c r="E1701" s="1" t="s">
        <v>1094</v>
      </c>
      <c r="F1701" s="1" t="s">
        <v>430</v>
      </c>
      <c r="G1701" s="1" t="s">
        <v>4054</v>
      </c>
      <c r="H1701" s="1" t="s">
        <v>5332</v>
      </c>
      <c r="I1701" s="1">
        <v>180436.53329831999</v>
      </c>
      <c r="J1701" s="1" t="s">
        <v>5333</v>
      </c>
    </row>
    <row r="1702" spans="1:10" x14ac:dyDescent="0.25">
      <c r="A1702" s="1" t="s">
        <v>5334</v>
      </c>
      <c r="B1702" s="2">
        <v>38422647</v>
      </c>
      <c r="C1702" s="2" t="s">
        <v>869</v>
      </c>
      <c r="D1702" s="4">
        <v>17312.25</v>
      </c>
      <c r="E1702" s="1" t="s">
        <v>1094</v>
      </c>
      <c r="F1702" s="1" t="s">
        <v>675</v>
      </c>
      <c r="G1702" s="1" t="s">
        <v>4074</v>
      </c>
      <c r="H1702" s="1" t="s">
        <v>5335</v>
      </c>
      <c r="I1702" s="1">
        <v>382765.88883456</v>
      </c>
      <c r="J1702" s="1" t="s">
        <v>5336</v>
      </c>
    </row>
    <row r="1703" spans="1:10" x14ac:dyDescent="0.25">
      <c r="A1703" s="1" t="s">
        <v>5337</v>
      </c>
      <c r="B1703" s="2">
        <v>8590073</v>
      </c>
      <c r="C1703" s="2" t="s">
        <v>434</v>
      </c>
      <c r="D1703" s="4">
        <v>28269.75</v>
      </c>
      <c r="E1703" s="1" t="s">
        <v>1094</v>
      </c>
      <c r="F1703" s="1" t="s">
        <v>73</v>
      </c>
      <c r="G1703" s="1" t="s">
        <v>4099</v>
      </c>
      <c r="H1703" s="1" t="s">
        <v>5338</v>
      </c>
      <c r="I1703" s="1">
        <v>246092.79969449999</v>
      </c>
      <c r="J1703" s="1" t="s">
        <v>5339</v>
      </c>
    </row>
    <row r="1704" spans="1:10" x14ac:dyDescent="0.25">
      <c r="A1704" s="1" t="s">
        <v>5340</v>
      </c>
      <c r="B1704" s="2">
        <v>748176185</v>
      </c>
      <c r="C1704" s="2" t="s">
        <v>869</v>
      </c>
      <c r="D1704" s="4">
        <v>17312.25</v>
      </c>
      <c r="E1704" s="1" t="s">
        <v>1094</v>
      </c>
      <c r="F1704" s="1" t="s">
        <v>53</v>
      </c>
      <c r="G1704" s="1" t="s">
        <v>4066</v>
      </c>
      <c r="H1704" s="1" t="s">
        <v>5341</v>
      </c>
      <c r="I1704" s="1">
        <v>486780.641664</v>
      </c>
      <c r="J1704" s="1" t="s">
        <v>5342</v>
      </c>
    </row>
    <row r="1705" spans="1:10" x14ac:dyDescent="0.25">
      <c r="A1705" s="1" t="s">
        <v>211</v>
      </c>
      <c r="B1705" s="2">
        <v>939238656</v>
      </c>
      <c r="C1705" s="2" t="s">
        <v>322</v>
      </c>
      <c r="D1705" s="4">
        <v>26443.5</v>
      </c>
      <c r="E1705" s="1" t="s">
        <v>1094</v>
      </c>
      <c r="F1705" s="1" t="s">
        <v>825</v>
      </c>
      <c r="G1705" s="1" t="s">
        <v>4084</v>
      </c>
      <c r="H1705" s="1" t="s">
        <v>5343</v>
      </c>
      <c r="I1705" s="1">
        <v>218063.0881845</v>
      </c>
      <c r="J1705" s="1" t="s">
        <v>5344</v>
      </c>
    </row>
    <row r="1706" spans="1:10" x14ac:dyDescent="0.25">
      <c r="A1706" s="1" t="s">
        <v>5345</v>
      </c>
      <c r="B1706" s="2">
        <v>876234305</v>
      </c>
      <c r="C1706" s="2" t="s">
        <v>479</v>
      </c>
      <c r="D1706" s="4">
        <v>33383.25</v>
      </c>
      <c r="E1706" s="1" t="s">
        <v>1094</v>
      </c>
      <c r="F1706" s="1" t="s">
        <v>569</v>
      </c>
      <c r="G1706" s="1" t="s">
        <v>4088</v>
      </c>
      <c r="H1706" s="1" t="s">
        <v>5346</v>
      </c>
      <c r="I1706" s="1">
        <v>413153.83424</v>
      </c>
      <c r="J1706" s="1" t="s">
        <v>5347</v>
      </c>
    </row>
    <row r="1707" spans="1:10" x14ac:dyDescent="0.25">
      <c r="A1707" s="1" t="s">
        <v>817</v>
      </c>
      <c r="B1707" s="2">
        <v>580251795</v>
      </c>
      <c r="C1707" s="2" t="s">
        <v>62</v>
      </c>
      <c r="D1707" s="4">
        <v>22791</v>
      </c>
      <c r="E1707" s="1" t="s">
        <v>1094</v>
      </c>
      <c r="F1707" s="1" t="s">
        <v>256</v>
      </c>
      <c r="G1707" s="1" t="s">
        <v>4066</v>
      </c>
      <c r="H1707" s="1" t="s">
        <v>5348</v>
      </c>
      <c r="I1707" s="1">
        <v>222191.86923648001</v>
      </c>
      <c r="J1707" s="1" t="s">
        <v>2955</v>
      </c>
    </row>
    <row r="1708" spans="1:10" x14ac:dyDescent="0.25">
      <c r="A1708" s="1" t="s">
        <v>5349</v>
      </c>
      <c r="B1708" s="2">
        <v>371508664</v>
      </c>
      <c r="C1708" s="2" t="s">
        <v>129</v>
      </c>
      <c r="D1708" s="4">
        <v>15120.75</v>
      </c>
      <c r="E1708" s="1" t="s">
        <v>1094</v>
      </c>
      <c r="F1708" s="1" t="s">
        <v>399</v>
      </c>
      <c r="G1708" s="1" t="s">
        <v>4066</v>
      </c>
      <c r="H1708" s="1" t="s">
        <v>5350</v>
      </c>
      <c r="I1708" s="1">
        <v>33107.195286360002</v>
      </c>
      <c r="J1708" s="1" t="s">
        <v>5351</v>
      </c>
    </row>
    <row r="1709" spans="1:10" x14ac:dyDescent="0.25">
      <c r="A1709" s="1" t="s">
        <v>5352</v>
      </c>
      <c r="B1709" s="2">
        <v>941640918</v>
      </c>
      <c r="C1709" s="2" t="s">
        <v>573</v>
      </c>
      <c r="D1709" s="4">
        <v>26808.75</v>
      </c>
      <c r="E1709" s="1" t="s">
        <v>1094</v>
      </c>
      <c r="F1709" s="1" t="s">
        <v>598</v>
      </c>
      <c r="G1709" s="1" t="s">
        <v>4074</v>
      </c>
      <c r="H1709" s="1" t="s">
        <v>5353</v>
      </c>
      <c r="I1709" s="1">
        <v>571138.62005238002</v>
      </c>
      <c r="J1709" s="1" t="s">
        <v>5354</v>
      </c>
    </row>
    <row r="1710" spans="1:10" x14ac:dyDescent="0.25">
      <c r="A1710" s="1" t="s">
        <v>5355</v>
      </c>
      <c r="B1710" s="2">
        <v>904452413</v>
      </c>
      <c r="C1710" s="2" t="s">
        <v>18</v>
      </c>
      <c r="D1710" s="4">
        <v>33018</v>
      </c>
      <c r="E1710" s="1" t="s">
        <v>1094</v>
      </c>
      <c r="F1710" s="1" t="s">
        <v>353</v>
      </c>
      <c r="G1710" s="1" t="s">
        <v>4148</v>
      </c>
      <c r="H1710" s="1" t="s">
        <v>5356</v>
      </c>
      <c r="I1710" s="1">
        <v>313488.06832979998</v>
      </c>
      <c r="J1710" s="1" t="s">
        <v>5357</v>
      </c>
    </row>
    <row r="1711" spans="1:10" x14ac:dyDescent="0.25">
      <c r="A1711" s="1" t="s">
        <v>5358</v>
      </c>
      <c r="B1711" s="2">
        <v>802502024</v>
      </c>
      <c r="C1711" s="2" t="s">
        <v>77</v>
      </c>
      <c r="D1711" s="4">
        <v>23521.5</v>
      </c>
      <c r="E1711" s="1" t="s">
        <v>1094</v>
      </c>
      <c r="F1711" s="1" t="s">
        <v>825</v>
      </c>
      <c r="G1711" s="1" t="s">
        <v>4220</v>
      </c>
      <c r="H1711" s="1" t="s">
        <v>5359</v>
      </c>
      <c r="I1711" s="1">
        <v>100940.41800000001</v>
      </c>
      <c r="J1711" s="1" t="s">
        <v>5360</v>
      </c>
    </row>
    <row r="1712" spans="1:10" x14ac:dyDescent="0.25">
      <c r="A1712" s="1" t="s">
        <v>5361</v>
      </c>
      <c r="B1712" s="2">
        <v>192208870</v>
      </c>
      <c r="C1712" s="2" t="s">
        <v>245</v>
      </c>
      <c r="D1712" s="4">
        <v>19503.75</v>
      </c>
      <c r="E1712" s="1" t="s">
        <v>1094</v>
      </c>
      <c r="F1712" s="1" t="s">
        <v>195</v>
      </c>
      <c r="G1712" s="1" t="s">
        <v>4220</v>
      </c>
      <c r="H1712" s="1" t="s">
        <v>5362</v>
      </c>
      <c r="I1712" s="1">
        <v>139151.588861</v>
      </c>
      <c r="J1712" s="1" t="s">
        <v>5363</v>
      </c>
    </row>
    <row r="1713" spans="1:10" x14ac:dyDescent="0.25">
      <c r="A1713" s="1" t="s">
        <v>5364</v>
      </c>
      <c r="B1713" s="2">
        <v>874884242</v>
      </c>
      <c r="C1713" s="2" t="s">
        <v>403</v>
      </c>
      <c r="D1713" s="4">
        <v>31922.25</v>
      </c>
      <c r="E1713" s="1" t="s">
        <v>1094</v>
      </c>
      <c r="F1713" s="1" t="s">
        <v>874</v>
      </c>
      <c r="G1713" s="1" t="s">
        <v>4088</v>
      </c>
      <c r="H1713" s="1" t="s">
        <v>5365</v>
      </c>
      <c r="I1713" s="1">
        <v>344253.88143299997</v>
      </c>
      <c r="J1713" s="1" t="s">
        <v>5366</v>
      </c>
    </row>
    <row r="1714" spans="1:10" x14ac:dyDescent="0.25">
      <c r="A1714" s="1" t="s">
        <v>5367</v>
      </c>
      <c r="B1714" s="2">
        <v>8507311</v>
      </c>
      <c r="C1714" s="2" t="s">
        <v>101</v>
      </c>
      <c r="D1714" s="4">
        <v>19138.5</v>
      </c>
      <c r="E1714" s="1" t="s">
        <v>1094</v>
      </c>
      <c r="F1714" s="1" t="s">
        <v>881</v>
      </c>
      <c r="G1714" s="1" t="s">
        <v>4058</v>
      </c>
      <c r="H1714" s="1" t="s">
        <v>5368</v>
      </c>
      <c r="I1714" s="1">
        <v>203845.22805599999</v>
      </c>
      <c r="J1714" s="1" t="s">
        <v>5369</v>
      </c>
    </row>
    <row r="1715" spans="1:10" x14ac:dyDescent="0.25">
      <c r="A1715" s="1" t="s">
        <v>5370</v>
      </c>
      <c r="B1715" s="2">
        <v>103348505</v>
      </c>
      <c r="C1715" s="2" t="s">
        <v>129</v>
      </c>
      <c r="D1715" s="4">
        <v>15120.75</v>
      </c>
      <c r="E1715" s="1" t="s">
        <v>1094</v>
      </c>
      <c r="F1715" s="1" t="s">
        <v>2602</v>
      </c>
      <c r="G1715" s="1" t="s">
        <v>4062</v>
      </c>
      <c r="H1715" s="1" t="s">
        <v>5371</v>
      </c>
      <c r="I1715" s="1">
        <v>497671.36732800002</v>
      </c>
      <c r="J1715" s="1" t="s">
        <v>5372</v>
      </c>
    </row>
    <row r="1716" spans="1:10" x14ac:dyDescent="0.25">
      <c r="A1716" s="1" t="s">
        <v>5373</v>
      </c>
      <c r="B1716" s="2">
        <v>44020042</v>
      </c>
      <c r="C1716" s="2" t="s">
        <v>245</v>
      </c>
      <c r="D1716" s="4">
        <v>19503.75</v>
      </c>
      <c r="E1716" s="1" t="s">
        <v>1094</v>
      </c>
      <c r="F1716" s="1" t="s">
        <v>4500</v>
      </c>
      <c r="G1716" s="1" t="s">
        <v>4084</v>
      </c>
      <c r="H1716" s="1" t="s">
        <v>5374</v>
      </c>
      <c r="I1716" s="1">
        <v>409375.54605528002</v>
      </c>
      <c r="J1716" s="1" t="s">
        <v>5375</v>
      </c>
    </row>
    <row r="1717" spans="1:10" x14ac:dyDescent="0.25">
      <c r="A1717" s="1" t="s">
        <v>5376</v>
      </c>
      <c r="B1717" s="2">
        <v>650193232</v>
      </c>
      <c r="C1717" s="2" t="s">
        <v>23</v>
      </c>
      <c r="D1717" s="4">
        <v>15486</v>
      </c>
      <c r="E1717" s="1" t="s">
        <v>1094</v>
      </c>
      <c r="F1717" s="1" t="s">
        <v>978</v>
      </c>
      <c r="G1717" s="1" t="s">
        <v>4066</v>
      </c>
      <c r="H1717" s="1" t="s">
        <v>5377</v>
      </c>
      <c r="I1717" s="1">
        <v>209822.26016159999</v>
      </c>
      <c r="J1717" s="1" t="s">
        <v>5378</v>
      </c>
    </row>
    <row r="1718" spans="1:10" x14ac:dyDescent="0.25">
      <c r="A1718" s="1" t="s">
        <v>5379</v>
      </c>
      <c r="B1718" s="2">
        <v>822729697</v>
      </c>
      <c r="C1718" s="2" t="s">
        <v>452</v>
      </c>
      <c r="D1718" s="4">
        <v>26078.25</v>
      </c>
      <c r="E1718" s="1" t="s">
        <v>1094</v>
      </c>
      <c r="F1718" s="1" t="s">
        <v>965</v>
      </c>
      <c r="G1718" s="1" t="s">
        <v>4062</v>
      </c>
      <c r="H1718" s="1" t="s">
        <v>5380</v>
      </c>
      <c r="I1718" s="1">
        <v>274495.08104100003</v>
      </c>
      <c r="J1718" s="1" t="s">
        <v>5381</v>
      </c>
    </row>
    <row r="1719" spans="1:10" x14ac:dyDescent="0.25">
      <c r="A1719" s="1" t="s">
        <v>5382</v>
      </c>
      <c r="B1719" s="2">
        <v>696144220</v>
      </c>
      <c r="C1719" s="2" t="s">
        <v>380</v>
      </c>
      <c r="D1719" s="4">
        <v>14390.25</v>
      </c>
      <c r="E1719" s="1" t="s">
        <v>1094</v>
      </c>
      <c r="F1719" s="1" t="s">
        <v>323</v>
      </c>
      <c r="G1719" s="1" t="s">
        <v>4066</v>
      </c>
      <c r="H1719" s="1" t="s">
        <v>5383</v>
      </c>
      <c r="I1719" s="1">
        <v>55027.959235200004</v>
      </c>
      <c r="J1719" s="1" t="s">
        <v>5384</v>
      </c>
    </row>
    <row r="1720" spans="1:10" x14ac:dyDescent="0.25">
      <c r="A1720" s="1" t="s">
        <v>5385</v>
      </c>
      <c r="B1720" s="2">
        <v>577679256</v>
      </c>
      <c r="C1720" s="2" t="s">
        <v>47</v>
      </c>
      <c r="D1720" s="4">
        <v>31191.75</v>
      </c>
      <c r="E1720" s="1" t="s">
        <v>1094</v>
      </c>
      <c r="F1720" s="1" t="s">
        <v>523</v>
      </c>
      <c r="G1720" s="1" t="s">
        <v>4112</v>
      </c>
      <c r="H1720" s="1" t="s">
        <v>5386</v>
      </c>
      <c r="I1720" s="1">
        <v>12899.021609040001</v>
      </c>
      <c r="J1720" s="1" t="s">
        <v>5387</v>
      </c>
    </row>
    <row r="1721" spans="1:10" x14ac:dyDescent="0.25">
      <c r="A1721" s="1" t="s">
        <v>5388</v>
      </c>
      <c r="B1721" s="2">
        <v>454473125</v>
      </c>
      <c r="C1721" s="2" t="s">
        <v>143</v>
      </c>
      <c r="D1721" s="4">
        <v>34479</v>
      </c>
      <c r="E1721" s="1" t="s">
        <v>1094</v>
      </c>
      <c r="F1721" s="1" t="s">
        <v>125</v>
      </c>
      <c r="G1721" s="1" t="s">
        <v>4099</v>
      </c>
      <c r="H1721" s="1" t="s">
        <v>5389</v>
      </c>
      <c r="I1721" s="1">
        <v>259987.20500340001</v>
      </c>
      <c r="J1721" s="1" t="s">
        <v>5390</v>
      </c>
    </row>
    <row r="1722" spans="1:10" x14ac:dyDescent="0.25">
      <c r="A1722" s="1" t="s">
        <v>5391</v>
      </c>
      <c r="B1722" s="2">
        <v>596659255</v>
      </c>
      <c r="C1722" s="2" t="s">
        <v>28</v>
      </c>
      <c r="D1722" s="4">
        <v>32652.75</v>
      </c>
      <c r="E1722" s="1" t="s">
        <v>1094</v>
      </c>
      <c r="F1722" s="1" t="s">
        <v>97</v>
      </c>
      <c r="G1722" s="1" t="s">
        <v>4062</v>
      </c>
      <c r="H1722" s="1" t="s">
        <v>5392</v>
      </c>
      <c r="I1722" s="1">
        <v>320877.41100800002</v>
      </c>
      <c r="J1722" s="1" t="s">
        <v>5393</v>
      </c>
    </row>
    <row r="1723" spans="1:10" x14ac:dyDescent="0.25">
      <c r="A1723" s="1" t="s">
        <v>5394</v>
      </c>
      <c r="B1723" s="2">
        <v>793373801</v>
      </c>
      <c r="C1723" s="2" t="s">
        <v>212</v>
      </c>
      <c r="D1723" s="4">
        <v>24252</v>
      </c>
      <c r="E1723" s="1" t="s">
        <v>1094</v>
      </c>
      <c r="F1723" s="1" t="s">
        <v>731</v>
      </c>
      <c r="G1723" s="1" t="s">
        <v>4220</v>
      </c>
      <c r="H1723" s="1" t="s">
        <v>5395</v>
      </c>
      <c r="I1723" s="1">
        <v>430047.00779040001</v>
      </c>
      <c r="J1723" s="1" t="s">
        <v>5396</v>
      </c>
    </row>
    <row r="1724" spans="1:10" x14ac:dyDescent="0.25">
      <c r="A1724" s="1" t="s">
        <v>5397</v>
      </c>
      <c r="B1724" s="2">
        <v>952440210</v>
      </c>
      <c r="C1724" s="2" t="s">
        <v>348</v>
      </c>
      <c r="D1724" s="4">
        <v>28635</v>
      </c>
      <c r="E1724" s="1" t="s">
        <v>1094</v>
      </c>
      <c r="F1724" s="1" t="s">
        <v>852</v>
      </c>
      <c r="G1724" s="1" t="s">
        <v>4084</v>
      </c>
      <c r="H1724" s="1" t="s">
        <v>5398</v>
      </c>
      <c r="I1724" s="1">
        <v>64909.649087999998</v>
      </c>
      <c r="J1724" s="1" t="s">
        <v>5399</v>
      </c>
    </row>
    <row r="1725" spans="1:10" x14ac:dyDescent="0.25">
      <c r="A1725" s="1" t="s">
        <v>5400</v>
      </c>
      <c r="B1725" s="2">
        <v>905121758</v>
      </c>
      <c r="C1725" s="2" t="s">
        <v>403</v>
      </c>
      <c r="D1725" s="4">
        <v>31922.25</v>
      </c>
      <c r="E1725" s="1" t="s">
        <v>1094</v>
      </c>
      <c r="F1725" s="1" t="s">
        <v>654</v>
      </c>
      <c r="G1725" s="1" t="s">
        <v>4105</v>
      </c>
      <c r="H1725" s="1" t="s">
        <v>5401</v>
      </c>
      <c r="I1725" s="1">
        <v>49247.3436</v>
      </c>
      <c r="J1725" s="1" t="s">
        <v>5402</v>
      </c>
    </row>
    <row r="1726" spans="1:10" x14ac:dyDescent="0.25">
      <c r="A1726" s="1" t="s">
        <v>5403</v>
      </c>
      <c r="B1726" s="2">
        <v>544147368</v>
      </c>
      <c r="C1726" s="2" t="s">
        <v>77</v>
      </c>
      <c r="D1726" s="4">
        <v>23521.5</v>
      </c>
      <c r="E1726" s="1" t="s">
        <v>1094</v>
      </c>
      <c r="F1726" s="1" t="s">
        <v>2278</v>
      </c>
      <c r="G1726" s="1" t="s">
        <v>4119</v>
      </c>
      <c r="H1726" s="1" t="s">
        <v>5404</v>
      </c>
      <c r="I1726" s="1">
        <v>78399.413429759996</v>
      </c>
      <c r="J1726" s="1" t="s">
        <v>5405</v>
      </c>
    </row>
    <row r="1727" spans="1:10" x14ac:dyDescent="0.25">
      <c r="A1727" s="1" t="s">
        <v>5406</v>
      </c>
      <c r="B1727" s="2">
        <v>153351376</v>
      </c>
      <c r="C1727" s="2" t="s">
        <v>28</v>
      </c>
      <c r="D1727" s="4">
        <v>32652.75</v>
      </c>
      <c r="E1727" s="1" t="s">
        <v>1094</v>
      </c>
      <c r="F1727" s="1" t="s">
        <v>1721</v>
      </c>
      <c r="G1727" s="1" t="s">
        <v>4062</v>
      </c>
      <c r="H1727" s="1" t="s">
        <v>5407</v>
      </c>
      <c r="I1727" s="1">
        <v>104848.58393856</v>
      </c>
      <c r="J1727" s="1" t="s">
        <v>5408</v>
      </c>
    </row>
    <row r="1728" spans="1:10" x14ac:dyDescent="0.25">
      <c r="A1728" s="1" t="s">
        <v>3267</v>
      </c>
      <c r="B1728" s="2">
        <v>660338169</v>
      </c>
      <c r="C1728" s="2" t="s">
        <v>119</v>
      </c>
      <c r="D1728" s="4">
        <v>24982.5</v>
      </c>
      <c r="E1728" s="1" t="s">
        <v>1094</v>
      </c>
      <c r="F1728" s="1" t="s">
        <v>147</v>
      </c>
      <c r="G1728" s="1" t="s">
        <v>4099</v>
      </c>
      <c r="H1728" s="1" t="s">
        <v>5409</v>
      </c>
      <c r="I1728" s="1">
        <v>220217.22213750001</v>
      </c>
      <c r="J1728" s="1" t="s">
        <v>5410</v>
      </c>
    </row>
    <row r="1729" spans="1:10" x14ac:dyDescent="0.25">
      <c r="A1729" s="1" t="s">
        <v>5411</v>
      </c>
      <c r="B1729" s="2">
        <v>822827445</v>
      </c>
      <c r="C1729" s="2" t="s">
        <v>309</v>
      </c>
      <c r="D1729" s="4">
        <v>27904.5</v>
      </c>
      <c r="E1729" s="1" t="s">
        <v>1094</v>
      </c>
      <c r="F1729" s="1" t="s">
        <v>426</v>
      </c>
      <c r="G1729" s="1" t="s">
        <v>4066</v>
      </c>
      <c r="H1729" s="1" t="s">
        <v>5412</v>
      </c>
      <c r="I1729" s="1">
        <v>59770.945584000001</v>
      </c>
      <c r="J1729" s="1" t="s">
        <v>2315</v>
      </c>
    </row>
    <row r="1730" spans="1:10" x14ac:dyDescent="0.25">
      <c r="A1730" s="1" t="s">
        <v>5413</v>
      </c>
      <c r="B1730" s="2">
        <v>884488788</v>
      </c>
      <c r="C1730" s="2" t="s">
        <v>250</v>
      </c>
      <c r="D1730" s="4">
        <v>18042.75</v>
      </c>
      <c r="E1730" s="1" t="s">
        <v>1094</v>
      </c>
      <c r="F1730" s="1" t="s">
        <v>314</v>
      </c>
      <c r="G1730" s="1" t="s">
        <v>4105</v>
      </c>
      <c r="H1730" s="1" t="s">
        <v>5414</v>
      </c>
      <c r="I1730" s="1">
        <v>13215.4060302</v>
      </c>
      <c r="J1730" s="1" t="s">
        <v>5415</v>
      </c>
    </row>
    <row r="1731" spans="1:10" x14ac:dyDescent="0.25">
      <c r="A1731" s="1" t="s">
        <v>5416</v>
      </c>
      <c r="B1731" s="2">
        <v>482854885</v>
      </c>
      <c r="C1731" s="2" t="s">
        <v>434</v>
      </c>
      <c r="D1731" s="4">
        <v>28269.75</v>
      </c>
      <c r="E1731" s="1" t="s">
        <v>1094</v>
      </c>
      <c r="F1731" s="1" t="s">
        <v>2112</v>
      </c>
      <c r="G1731" s="1" t="s">
        <v>4058</v>
      </c>
      <c r="H1731" s="1" t="s">
        <v>5417</v>
      </c>
      <c r="I1731" s="1">
        <v>78989.76384</v>
      </c>
      <c r="J1731" s="1" t="s">
        <v>5418</v>
      </c>
    </row>
    <row r="1732" spans="1:10" x14ac:dyDescent="0.25">
      <c r="A1732" s="1" t="s">
        <v>4874</v>
      </c>
      <c r="B1732" s="2">
        <v>565313618</v>
      </c>
      <c r="C1732" s="2" t="s">
        <v>28</v>
      </c>
      <c r="D1732" s="4">
        <v>32652.75</v>
      </c>
      <c r="E1732" s="1" t="s">
        <v>1094</v>
      </c>
      <c r="F1732" s="1" t="s">
        <v>636</v>
      </c>
      <c r="G1732" s="1" t="s">
        <v>4095</v>
      </c>
      <c r="H1732" s="1" t="s">
        <v>5419</v>
      </c>
      <c r="I1732" s="1">
        <v>41313.972273840001</v>
      </c>
      <c r="J1732" s="1" t="s">
        <v>5420</v>
      </c>
    </row>
    <row r="1733" spans="1:10" x14ac:dyDescent="0.25">
      <c r="A1733" s="1" t="s">
        <v>5421</v>
      </c>
      <c r="B1733" s="2">
        <v>75359038</v>
      </c>
      <c r="C1733" s="2" t="s">
        <v>43</v>
      </c>
      <c r="D1733" s="4">
        <v>36670.5</v>
      </c>
      <c r="E1733" s="1" t="s">
        <v>1094</v>
      </c>
      <c r="F1733" s="1" t="s">
        <v>404</v>
      </c>
      <c r="G1733" s="1" t="s">
        <v>4095</v>
      </c>
      <c r="H1733" s="1" t="s">
        <v>5422</v>
      </c>
      <c r="I1733" s="1">
        <v>682089.08457599999</v>
      </c>
      <c r="J1733" s="1" t="s">
        <v>5423</v>
      </c>
    </row>
    <row r="1734" spans="1:10" x14ac:dyDescent="0.25">
      <c r="A1734" s="1" t="s">
        <v>5424</v>
      </c>
      <c r="B1734" s="2">
        <v>483029893</v>
      </c>
      <c r="C1734" s="2" t="s">
        <v>240</v>
      </c>
      <c r="D1734" s="4">
        <v>22060.5</v>
      </c>
      <c r="E1734" s="1" t="s">
        <v>1094</v>
      </c>
      <c r="F1734" s="1" t="s">
        <v>471</v>
      </c>
      <c r="G1734" s="1" t="s">
        <v>4105</v>
      </c>
      <c r="H1734" s="1" t="s">
        <v>5425</v>
      </c>
      <c r="I1734" s="1">
        <v>55299.785732099997</v>
      </c>
      <c r="J1734" s="1" t="s">
        <v>5426</v>
      </c>
    </row>
    <row r="1735" spans="1:10" x14ac:dyDescent="0.25">
      <c r="A1735" s="1" t="s">
        <v>5427</v>
      </c>
      <c r="B1735" s="2">
        <v>330644989</v>
      </c>
      <c r="C1735" s="2" t="s">
        <v>167</v>
      </c>
      <c r="D1735" s="4">
        <v>18773.25</v>
      </c>
      <c r="E1735" s="1" t="s">
        <v>1094</v>
      </c>
      <c r="F1735" s="1" t="s">
        <v>199</v>
      </c>
      <c r="G1735" s="1" t="s">
        <v>4105</v>
      </c>
      <c r="H1735" s="1" t="s">
        <v>5428</v>
      </c>
      <c r="I1735" s="1">
        <v>170975.91294000001</v>
      </c>
      <c r="J1735" s="1" t="s">
        <v>5429</v>
      </c>
    </row>
    <row r="1736" spans="1:10" x14ac:dyDescent="0.25">
      <c r="A1736" s="1" t="s">
        <v>5430</v>
      </c>
      <c r="B1736" s="2">
        <v>518826262</v>
      </c>
      <c r="C1736" s="2" t="s">
        <v>479</v>
      </c>
      <c r="D1736" s="4">
        <v>33383.25</v>
      </c>
      <c r="E1736" s="1" t="s">
        <v>1094</v>
      </c>
      <c r="F1736" s="1" t="s">
        <v>1498</v>
      </c>
      <c r="G1736" s="1" t="s">
        <v>4084</v>
      </c>
      <c r="H1736" s="1" t="s">
        <v>5431</v>
      </c>
      <c r="I1736" s="1">
        <v>140263.31385000001</v>
      </c>
      <c r="J1736" s="1" t="s">
        <v>5432</v>
      </c>
    </row>
    <row r="1737" spans="1:10" x14ac:dyDescent="0.25">
      <c r="A1737" s="1" t="s">
        <v>5433</v>
      </c>
      <c r="B1737" s="2">
        <v>307328973</v>
      </c>
      <c r="C1737" s="2" t="s">
        <v>217</v>
      </c>
      <c r="D1737" s="4">
        <v>38496.75</v>
      </c>
      <c r="E1737" s="1" t="s">
        <v>1094</v>
      </c>
      <c r="F1737" s="1" t="s">
        <v>314</v>
      </c>
      <c r="G1737" s="1" t="s">
        <v>4105</v>
      </c>
      <c r="H1737" s="1" t="s">
        <v>5434</v>
      </c>
      <c r="I1737" s="1">
        <v>45669.712608000002</v>
      </c>
      <c r="J1737" s="1" t="s">
        <v>5435</v>
      </c>
    </row>
    <row r="1738" spans="1:10" x14ac:dyDescent="0.25">
      <c r="A1738" s="1" t="s">
        <v>5436</v>
      </c>
      <c r="B1738" s="2">
        <v>746382414</v>
      </c>
      <c r="C1738" s="2" t="s">
        <v>72</v>
      </c>
      <c r="D1738" s="4">
        <v>34844.25</v>
      </c>
      <c r="E1738" s="1" t="s">
        <v>1094</v>
      </c>
      <c r="F1738" s="1" t="s">
        <v>1076</v>
      </c>
      <c r="G1738" s="1" t="s">
        <v>4074</v>
      </c>
      <c r="H1738" s="1" t="s">
        <v>5437</v>
      </c>
      <c r="I1738" s="1">
        <v>201372.62565</v>
      </c>
      <c r="J1738" s="1" t="s">
        <v>5438</v>
      </c>
    </row>
    <row r="1739" spans="1:10" x14ac:dyDescent="0.25">
      <c r="A1739" s="1" t="s">
        <v>5439</v>
      </c>
      <c r="B1739" s="2">
        <v>896649727</v>
      </c>
      <c r="C1739" s="2" t="s">
        <v>250</v>
      </c>
      <c r="D1739" s="4">
        <v>18042.75</v>
      </c>
      <c r="E1739" s="1" t="s">
        <v>1094</v>
      </c>
      <c r="F1739" s="1" t="s">
        <v>527</v>
      </c>
      <c r="G1739" s="1" t="s">
        <v>4062</v>
      </c>
      <c r="H1739" s="1" t="s">
        <v>5440</v>
      </c>
      <c r="I1739" s="1">
        <v>61763.383500000004</v>
      </c>
      <c r="J1739" s="1" t="s">
        <v>1424</v>
      </c>
    </row>
    <row r="1740" spans="1:10" x14ac:dyDescent="0.25">
      <c r="A1740" s="1" t="s">
        <v>5441</v>
      </c>
      <c r="B1740" s="2">
        <v>867445393</v>
      </c>
      <c r="C1740" s="2" t="s">
        <v>217</v>
      </c>
      <c r="D1740" s="4">
        <v>38496.75</v>
      </c>
      <c r="E1740" s="1" t="s">
        <v>1094</v>
      </c>
      <c r="F1740" s="1" t="s">
        <v>699</v>
      </c>
      <c r="G1740" s="1" t="s">
        <v>4074</v>
      </c>
      <c r="H1740" s="1" t="s">
        <v>5442</v>
      </c>
      <c r="I1740" s="1">
        <v>193907.4101559</v>
      </c>
      <c r="J1740" s="1" t="s">
        <v>5443</v>
      </c>
    </row>
    <row r="1741" spans="1:10" x14ac:dyDescent="0.25">
      <c r="A1741" s="1" t="s">
        <v>5444</v>
      </c>
      <c r="B1741" s="2">
        <v>157230926</v>
      </c>
      <c r="C1741" s="2" t="s">
        <v>556</v>
      </c>
      <c r="D1741" s="4">
        <v>27174</v>
      </c>
      <c r="E1741" s="1" t="s">
        <v>1094</v>
      </c>
      <c r="F1741" s="1" t="s">
        <v>125</v>
      </c>
      <c r="G1741" s="1" t="s">
        <v>4074</v>
      </c>
      <c r="H1741" s="1" t="s">
        <v>5445</v>
      </c>
      <c r="I1741" s="1">
        <v>326415.72521250002</v>
      </c>
      <c r="J1741" s="1" t="s">
        <v>5446</v>
      </c>
    </row>
    <row r="1742" spans="1:10" x14ac:dyDescent="0.25">
      <c r="A1742" s="1" t="s">
        <v>5447</v>
      </c>
      <c r="B1742" s="2">
        <v>174833834</v>
      </c>
      <c r="C1742" s="2" t="s">
        <v>162</v>
      </c>
      <c r="D1742" s="4">
        <v>15851.25</v>
      </c>
      <c r="E1742" s="1" t="s">
        <v>1094</v>
      </c>
      <c r="F1742" s="1" t="s">
        <v>1242</v>
      </c>
      <c r="G1742" s="1" t="s">
        <v>4095</v>
      </c>
      <c r="H1742" s="1" t="s">
        <v>5448</v>
      </c>
      <c r="I1742" s="1">
        <v>74694.929759999999</v>
      </c>
      <c r="J1742" s="1" t="s">
        <v>5449</v>
      </c>
    </row>
    <row r="1743" spans="1:10" x14ac:dyDescent="0.25">
      <c r="A1743" s="1" t="s">
        <v>5450</v>
      </c>
      <c r="B1743" s="2">
        <v>389283436</v>
      </c>
      <c r="C1743" s="2" t="s">
        <v>869</v>
      </c>
      <c r="D1743" s="4">
        <v>17312.25</v>
      </c>
      <c r="E1743" s="1" t="s">
        <v>1094</v>
      </c>
      <c r="F1743" s="1" t="s">
        <v>471</v>
      </c>
      <c r="G1743" s="1" t="s">
        <v>4220</v>
      </c>
      <c r="H1743" s="1" t="s">
        <v>5451</v>
      </c>
      <c r="I1743" s="1">
        <v>97003.318776</v>
      </c>
      <c r="J1743" s="1" t="s">
        <v>5452</v>
      </c>
    </row>
    <row r="1744" spans="1:10" x14ac:dyDescent="0.25">
      <c r="A1744" s="1" t="s">
        <v>5453</v>
      </c>
      <c r="B1744" s="2">
        <v>54731291</v>
      </c>
      <c r="C1744" s="2" t="s">
        <v>862</v>
      </c>
      <c r="D1744" s="4">
        <v>24617.25</v>
      </c>
      <c r="E1744" s="1" t="s">
        <v>1094</v>
      </c>
      <c r="F1744" s="1" t="s">
        <v>978</v>
      </c>
      <c r="G1744" s="1" t="s">
        <v>4099</v>
      </c>
      <c r="H1744" s="1" t="s">
        <v>5454</v>
      </c>
      <c r="I1744" s="1">
        <v>230339.027061</v>
      </c>
      <c r="J1744" s="1" t="s">
        <v>5455</v>
      </c>
    </row>
    <row r="1745" spans="1:10" x14ac:dyDescent="0.25">
      <c r="A1745" s="1" t="s">
        <v>5456</v>
      </c>
      <c r="B1745" s="2">
        <v>429506359</v>
      </c>
      <c r="C1745" s="2" t="s">
        <v>87</v>
      </c>
      <c r="D1745" s="4">
        <v>16581.75</v>
      </c>
      <c r="E1745" s="1" t="s">
        <v>1094</v>
      </c>
      <c r="F1745" s="1" t="s">
        <v>610</v>
      </c>
      <c r="G1745" s="1" t="s">
        <v>4066</v>
      </c>
      <c r="H1745" s="1" t="s">
        <v>5457</v>
      </c>
      <c r="I1745" s="1">
        <v>23659.265435400001</v>
      </c>
      <c r="J1745" s="1" t="s">
        <v>5458</v>
      </c>
    </row>
    <row r="1746" spans="1:10" x14ac:dyDescent="0.25">
      <c r="A1746" s="1" t="s">
        <v>5459</v>
      </c>
      <c r="B1746" s="2">
        <v>419760890</v>
      </c>
      <c r="C1746" s="2" t="s">
        <v>452</v>
      </c>
      <c r="D1746" s="4">
        <v>26078.25</v>
      </c>
      <c r="E1746" s="1" t="s">
        <v>1094</v>
      </c>
      <c r="F1746" s="1" t="s">
        <v>955</v>
      </c>
      <c r="G1746" s="1" t="s">
        <v>4088</v>
      </c>
      <c r="H1746" s="1" t="s">
        <v>5460</v>
      </c>
      <c r="I1746" s="1">
        <v>116189.73169524</v>
      </c>
      <c r="J1746" s="1" t="s">
        <v>5461</v>
      </c>
    </row>
    <row r="1747" spans="1:10" x14ac:dyDescent="0.25">
      <c r="A1747" s="1" t="s">
        <v>5462</v>
      </c>
      <c r="B1747" s="2">
        <v>682025529</v>
      </c>
      <c r="C1747" s="2" t="s">
        <v>203</v>
      </c>
      <c r="D1747" s="4">
        <v>27539.25</v>
      </c>
      <c r="E1747" s="1" t="s">
        <v>1094</v>
      </c>
      <c r="F1747" s="1" t="s">
        <v>814</v>
      </c>
      <c r="G1747" s="1" t="s">
        <v>4088</v>
      </c>
      <c r="H1747" s="1" t="s">
        <v>5463</v>
      </c>
      <c r="I1747" s="1">
        <v>192653.97553200001</v>
      </c>
      <c r="J1747" s="1" t="s">
        <v>5464</v>
      </c>
    </row>
    <row r="1748" spans="1:10" x14ac:dyDescent="0.25">
      <c r="A1748" s="1" t="s">
        <v>5465</v>
      </c>
      <c r="B1748" s="2">
        <v>362436590</v>
      </c>
      <c r="C1748" s="2" t="s">
        <v>62</v>
      </c>
      <c r="D1748" s="4">
        <v>22791</v>
      </c>
      <c r="E1748" s="1" t="s">
        <v>1094</v>
      </c>
      <c r="F1748" s="1" t="s">
        <v>88</v>
      </c>
      <c r="G1748" s="1" t="s">
        <v>4070</v>
      </c>
      <c r="H1748" s="1" t="s">
        <v>5466</v>
      </c>
      <c r="I1748" s="1">
        <v>92927.6792136</v>
      </c>
      <c r="J1748" s="1" t="s">
        <v>5467</v>
      </c>
    </row>
    <row r="1749" spans="1:10" x14ac:dyDescent="0.25">
      <c r="A1749" s="1" t="s">
        <v>5468</v>
      </c>
      <c r="B1749" s="2">
        <v>804925979</v>
      </c>
      <c r="C1749" s="2" t="s">
        <v>470</v>
      </c>
      <c r="D1749" s="4">
        <v>14755.5</v>
      </c>
      <c r="E1749" s="1" t="s">
        <v>1094</v>
      </c>
      <c r="F1749" s="1" t="s">
        <v>172</v>
      </c>
      <c r="G1749" s="1" t="s">
        <v>4084</v>
      </c>
      <c r="H1749" s="1" t="s">
        <v>5469</v>
      </c>
      <c r="I1749" s="1">
        <v>192996.07186319999</v>
      </c>
      <c r="J1749" s="1" t="s">
        <v>5470</v>
      </c>
    </row>
    <row r="1750" spans="1:10" x14ac:dyDescent="0.25">
      <c r="A1750" s="1" t="s">
        <v>5471</v>
      </c>
      <c r="B1750" s="2">
        <v>502087157</v>
      </c>
      <c r="C1750" s="2" t="s">
        <v>1201</v>
      </c>
      <c r="D1750" s="4">
        <v>30461.25</v>
      </c>
      <c r="E1750" s="1" t="s">
        <v>1094</v>
      </c>
      <c r="F1750" s="1" t="s">
        <v>1047</v>
      </c>
      <c r="G1750" s="1" t="s">
        <v>4066</v>
      </c>
      <c r="H1750" s="1" t="s">
        <v>5472</v>
      </c>
      <c r="I1750" s="1">
        <v>524301.40144799999</v>
      </c>
      <c r="J1750" s="1" t="s">
        <v>5473</v>
      </c>
    </row>
    <row r="1751" spans="1:10" x14ac:dyDescent="0.25">
      <c r="A1751" s="1" t="s">
        <v>5474</v>
      </c>
      <c r="B1751" s="2">
        <v>447779039</v>
      </c>
      <c r="C1751" s="2" t="s">
        <v>513</v>
      </c>
      <c r="D1751" s="4">
        <v>32287.5</v>
      </c>
      <c r="E1751" s="1" t="s">
        <v>1094</v>
      </c>
      <c r="F1751" s="1" t="s">
        <v>1799</v>
      </c>
      <c r="G1751" s="1" t="s">
        <v>4105</v>
      </c>
      <c r="H1751" s="1" t="s">
        <v>5475</v>
      </c>
      <c r="I1751" s="1">
        <v>327416.53943619999</v>
      </c>
      <c r="J1751" s="1" t="s">
        <v>5476</v>
      </c>
    </row>
    <row r="1752" spans="1:10" x14ac:dyDescent="0.25">
      <c r="A1752" s="1" t="s">
        <v>5477</v>
      </c>
      <c r="B1752" s="2">
        <v>649881744</v>
      </c>
      <c r="C1752" s="2" t="s">
        <v>268</v>
      </c>
      <c r="D1752" s="4">
        <v>17677.5</v>
      </c>
      <c r="E1752" s="1" t="s">
        <v>1094</v>
      </c>
      <c r="F1752" s="1" t="s">
        <v>471</v>
      </c>
      <c r="G1752" s="1" t="s">
        <v>4220</v>
      </c>
      <c r="H1752" s="1" t="s">
        <v>5478</v>
      </c>
      <c r="I1752" s="1">
        <v>493118.81033800001</v>
      </c>
      <c r="J1752" s="1" t="s">
        <v>5479</v>
      </c>
    </row>
    <row r="1753" spans="1:10" x14ac:dyDescent="0.25">
      <c r="A1753" s="1" t="s">
        <v>5480</v>
      </c>
      <c r="B1753" s="2">
        <v>890302611</v>
      </c>
      <c r="C1753" s="2" t="s">
        <v>114</v>
      </c>
      <c r="D1753" s="4">
        <v>20599.5</v>
      </c>
      <c r="E1753" s="1" t="s">
        <v>1094</v>
      </c>
      <c r="F1753" s="1" t="s">
        <v>1197</v>
      </c>
      <c r="G1753" s="1" t="s">
        <v>4054</v>
      </c>
      <c r="H1753" s="1" t="s">
        <v>5481</v>
      </c>
      <c r="I1753" s="1">
        <v>831249.8873224</v>
      </c>
      <c r="J1753" s="1" t="s">
        <v>5482</v>
      </c>
    </row>
    <row r="1754" spans="1:10" x14ac:dyDescent="0.25">
      <c r="A1754" s="1" t="s">
        <v>5483</v>
      </c>
      <c r="B1754" s="2">
        <v>303452116</v>
      </c>
      <c r="C1754" s="2" t="s">
        <v>698</v>
      </c>
      <c r="D1754" s="4">
        <v>18408</v>
      </c>
      <c r="E1754" s="1" t="s">
        <v>1094</v>
      </c>
      <c r="F1754" s="1" t="s">
        <v>185</v>
      </c>
      <c r="G1754" s="1" t="s">
        <v>4066</v>
      </c>
      <c r="H1754" s="1" t="s">
        <v>5484</v>
      </c>
      <c r="I1754" s="1">
        <v>85298.257094400004</v>
      </c>
      <c r="J1754" s="1" t="s">
        <v>5485</v>
      </c>
    </row>
    <row r="1755" spans="1:10" x14ac:dyDescent="0.25">
      <c r="A1755" s="1" t="s">
        <v>5486</v>
      </c>
      <c r="B1755" s="2">
        <v>334024694</v>
      </c>
      <c r="C1755" s="2" t="s">
        <v>889</v>
      </c>
      <c r="D1755" s="4">
        <v>30096</v>
      </c>
      <c r="E1755" s="1" t="s">
        <v>1094</v>
      </c>
      <c r="F1755" s="1" t="s">
        <v>874</v>
      </c>
      <c r="G1755" s="1" t="s">
        <v>4066</v>
      </c>
      <c r="H1755" s="1" t="s">
        <v>5487</v>
      </c>
      <c r="I1755" s="1">
        <v>284824.20452616003</v>
      </c>
      <c r="J1755" s="1" t="s">
        <v>5488</v>
      </c>
    </row>
    <row r="1756" spans="1:10" x14ac:dyDescent="0.25">
      <c r="A1756" s="1" t="s">
        <v>5489</v>
      </c>
      <c r="B1756" s="2">
        <v>151586243</v>
      </c>
      <c r="C1756" s="2" t="s">
        <v>114</v>
      </c>
      <c r="D1756" s="4">
        <v>20599.5</v>
      </c>
      <c r="E1756" s="1" t="s">
        <v>1094</v>
      </c>
      <c r="F1756" s="1" t="s">
        <v>1789</v>
      </c>
      <c r="G1756" s="1" t="s">
        <v>4119</v>
      </c>
      <c r="H1756" s="1" t="s">
        <v>5490</v>
      </c>
      <c r="I1756" s="1">
        <v>293623.24288188003</v>
      </c>
      <c r="J1756" s="1" t="s">
        <v>5491</v>
      </c>
    </row>
    <row r="1757" spans="1:10" x14ac:dyDescent="0.25">
      <c r="A1757" s="1" t="s">
        <v>5492</v>
      </c>
      <c r="B1757" s="2">
        <v>848525038</v>
      </c>
      <c r="C1757" s="2" t="s">
        <v>380</v>
      </c>
      <c r="D1757" s="4">
        <v>14390.25</v>
      </c>
      <c r="E1757" s="1" t="s">
        <v>1094</v>
      </c>
      <c r="F1757" s="1" t="s">
        <v>246</v>
      </c>
      <c r="G1757" s="1" t="s">
        <v>4070</v>
      </c>
      <c r="H1757" s="1" t="s">
        <v>5493</v>
      </c>
      <c r="I1757" s="1">
        <v>155123.59008960001</v>
      </c>
      <c r="J1757" s="1" t="s">
        <v>5494</v>
      </c>
    </row>
    <row r="1758" spans="1:10" x14ac:dyDescent="0.25">
      <c r="A1758" s="1" t="s">
        <v>5495</v>
      </c>
      <c r="B1758" s="2">
        <v>213378098</v>
      </c>
      <c r="C1758" s="2" t="s">
        <v>380</v>
      </c>
      <c r="D1758" s="4">
        <v>14390.25</v>
      </c>
      <c r="E1758" s="1" t="s">
        <v>1094</v>
      </c>
      <c r="F1758" s="1" t="s">
        <v>1840</v>
      </c>
      <c r="G1758" s="1" t="s">
        <v>4074</v>
      </c>
      <c r="H1758" s="1" t="s">
        <v>5496</v>
      </c>
      <c r="I1758" s="1">
        <v>122920.17680775</v>
      </c>
      <c r="J1758" s="1" t="s">
        <v>5497</v>
      </c>
    </row>
    <row r="1759" spans="1:10" x14ac:dyDescent="0.25">
      <c r="A1759" s="1" t="s">
        <v>5498</v>
      </c>
      <c r="B1759" s="2">
        <v>990560920</v>
      </c>
      <c r="C1759" s="2" t="s">
        <v>452</v>
      </c>
      <c r="D1759" s="4">
        <v>26078.25</v>
      </c>
      <c r="E1759" s="1" t="s">
        <v>1094</v>
      </c>
      <c r="F1759" s="1" t="s">
        <v>1016</v>
      </c>
      <c r="G1759" s="1" t="s">
        <v>4148</v>
      </c>
      <c r="H1759" s="1" t="s">
        <v>5499</v>
      </c>
      <c r="I1759" s="1">
        <v>75553.770927039994</v>
      </c>
      <c r="J1759" s="1" t="s">
        <v>5500</v>
      </c>
    </row>
    <row r="1760" spans="1:10" x14ac:dyDescent="0.25">
      <c r="A1760" s="1" t="s">
        <v>5501</v>
      </c>
      <c r="B1760" s="2">
        <v>957165148</v>
      </c>
      <c r="C1760" s="2" t="s">
        <v>23</v>
      </c>
      <c r="D1760" s="4">
        <v>15486</v>
      </c>
      <c r="E1760" s="1" t="s">
        <v>1094</v>
      </c>
      <c r="F1760" s="1" t="s">
        <v>430</v>
      </c>
      <c r="G1760" s="1" t="s">
        <v>4074</v>
      </c>
      <c r="H1760" s="1" t="s">
        <v>5502</v>
      </c>
      <c r="I1760" s="1">
        <v>298431.56267279998</v>
      </c>
      <c r="J1760" s="1" t="s">
        <v>5503</v>
      </c>
    </row>
    <row r="1761" spans="1:10" x14ac:dyDescent="0.25">
      <c r="A1761" s="1" t="s">
        <v>5504</v>
      </c>
      <c r="B1761" s="2">
        <v>833256310</v>
      </c>
      <c r="C1761" s="2" t="s">
        <v>335</v>
      </c>
      <c r="D1761" s="4">
        <v>19869</v>
      </c>
      <c r="E1761" s="1" t="s">
        <v>1094</v>
      </c>
      <c r="F1761" s="1" t="s">
        <v>1789</v>
      </c>
      <c r="G1761" s="1" t="s">
        <v>4074</v>
      </c>
      <c r="H1761" s="1" t="s">
        <v>5505</v>
      </c>
      <c r="I1761" s="1">
        <v>119698.3260396</v>
      </c>
      <c r="J1761" s="1" t="s">
        <v>5506</v>
      </c>
    </row>
    <row r="1762" spans="1:10" x14ac:dyDescent="0.25">
      <c r="A1762" s="1" t="s">
        <v>5507</v>
      </c>
      <c r="B1762" s="2">
        <v>774767354</v>
      </c>
      <c r="C1762" s="2" t="s">
        <v>18</v>
      </c>
      <c r="D1762" s="4">
        <v>33018</v>
      </c>
      <c r="E1762" s="1" t="s">
        <v>1094</v>
      </c>
      <c r="F1762" s="1" t="s">
        <v>1840</v>
      </c>
      <c r="G1762" s="1" t="s">
        <v>4148</v>
      </c>
      <c r="H1762" s="1" t="s">
        <v>5508</v>
      </c>
      <c r="I1762" s="1">
        <v>448352.66726249998</v>
      </c>
      <c r="J1762" s="1" t="s">
        <v>5509</v>
      </c>
    </row>
    <row r="1763" spans="1:10" x14ac:dyDescent="0.25">
      <c r="A1763" s="1" t="s">
        <v>5510</v>
      </c>
      <c r="B1763" s="2">
        <v>157175715</v>
      </c>
      <c r="C1763" s="2" t="s">
        <v>203</v>
      </c>
      <c r="D1763" s="4">
        <v>27539.25</v>
      </c>
      <c r="E1763" s="1" t="s">
        <v>1094</v>
      </c>
      <c r="F1763" s="1" t="s">
        <v>955</v>
      </c>
      <c r="G1763" s="1" t="s">
        <v>4062</v>
      </c>
      <c r="H1763" s="1" t="s">
        <v>5511</v>
      </c>
      <c r="I1763" s="1">
        <v>167729.15155919999</v>
      </c>
      <c r="J1763" s="1" t="s">
        <v>5512</v>
      </c>
    </row>
    <row r="1764" spans="1:10" x14ac:dyDescent="0.25">
      <c r="A1764" s="1" t="s">
        <v>5513</v>
      </c>
      <c r="B1764" s="2">
        <v>302762352</v>
      </c>
      <c r="C1764" s="2" t="s">
        <v>479</v>
      </c>
      <c r="D1764" s="4">
        <v>33383.25</v>
      </c>
      <c r="E1764" s="1" t="s">
        <v>1094</v>
      </c>
      <c r="F1764" s="1" t="s">
        <v>463</v>
      </c>
      <c r="G1764" s="1" t="s">
        <v>4105</v>
      </c>
      <c r="H1764" s="1" t="s">
        <v>5514</v>
      </c>
      <c r="I1764" s="1">
        <v>288060.08351119998</v>
      </c>
      <c r="J1764" s="1" t="s">
        <v>2555</v>
      </c>
    </row>
    <row r="1765" spans="1:10" x14ac:dyDescent="0.25">
      <c r="A1765" s="1" t="s">
        <v>5515</v>
      </c>
      <c r="B1765" s="2">
        <v>754830246</v>
      </c>
      <c r="C1765" s="2" t="s">
        <v>11</v>
      </c>
      <c r="D1765" s="4">
        <v>36305.25</v>
      </c>
      <c r="E1765" s="1" t="s">
        <v>1094</v>
      </c>
      <c r="F1765" s="1" t="s">
        <v>125</v>
      </c>
      <c r="G1765" s="1" t="s">
        <v>4099</v>
      </c>
      <c r="H1765" s="1" t="s">
        <v>5516</v>
      </c>
      <c r="I1765" s="1">
        <v>352976.09172731999</v>
      </c>
      <c r="J1765" s="1" t="s">
        <v>5517</v>
      </c>
    </row>
    <row r="1766" spans="1:10" x14ac:dyDescent="0.25">
      <c r="A1766" s="1" t="s">
        <v>5518</v>
      </c>
      <c r="B1766" s="2">
        <v>105425657</v>
      </c>
      <c r="C1766" s="2" t="s">
        <v>18</v>
      </c>
      <c r="D1766" s="4">
        <v>33018</v>
      </c>
      <c r="E1766" s="1" t="s">
        <v>1094</v>
      </c>
      <c r="F1766" s="1" t="s">
        <v>2311</v>
      </c>
      <c r="G1766" s="1" t="s">
        <v>4220</v>
      </c>
      <c r="H1766" s="1" t="s">
        <v>5519</v>
      </c>
      <c r="I1766" s="1">
        <v>11964.663342</v>
      </c>
      <c r="J1766" s="1" t="s">
        <v>5520</v>
      </c>
    </row>
    <row r="1767" spans="1:10" x14ac:dyDescent="0.25">
      <c r="A1767" s="1" t="s">
        <v>5521</v>
      </c>
      <c r="B1767" s="2">
        <v>844190003</v>
      </c>
      <c r="C1767" s="2" t="s">
        <v>335</v>
      </c>
      <c r="D1767" s="4">
        <v>19869</v>
      </c>
      <c r="E1767" s="1" t="s">
        <v>1094</v>
      </c>
      <c r="F1767" s="1" t="s">
        <v>636</v>
      </c>
      <c r="G1767" s="1" t="s">
        <v>4062</v>
      </c>
      <c r="H1767" s="1" t="s">
        <v>5522</v>
      </c>
      <c r="I1767" s="1">
        <v>163667.92861356001</v>
      </c>
      <c r="J1767" s="1" t="s">
        <v>5523</v>
      </c>
    </row>
    <row r="1768" spans="1:10" x14ac:dyDescent="0.25">
      <c r="A1768" s="1" t="s">
        <v>5524</v>
      </c>
      <c r="B1768" s="2">
        <v>417687954</v>
      </c>
      <c r="C1768" s="2" t="s">
        <v>335</v>
      </c>
      <c r="D1768" s="4">
        <v>19869</v>
      </c>
      <c r="E1768" s="1" t="s">
        <v>1094</v>
      </c>
      <c r="F1768" s="1" t="s">
        <v>3765</v>
      </c>
      <c r="G1768" s="1" t="s">
        <v>4084</v>
      </c>
      <c r="H1768" s="1" t="s">
        <v>5525</v>
      </c>
      <c r="I1768" s="1">
        <v>252896.8925088</v>
      </c>
      <c r="J1768" s="1" t="s">
        <v>5526</v>
      </c>
    </row>
    <row r="1769" spans="1:10" x14ac:dyDescent="0.25">
      <c r="A1769" s="1" t="s">
        <v>5527</v>
      </c>
      <c r="B1769" s="2">
        <v>354088152</v>
      </c>
      <c r="C1769" s="2" t="s">
        <v>154</v>
      </c>
      <c r="D1769" s="4">
        <v>29730.75</v>
      </c>
      <c r="E1769" s="1" t="s">
        <v>1094</v>
      </c>
      <c r="F1769" s="1" t="s">
        <v>1426</v>
      </c>
      <c r="G1769" s="1" t="s">
        <v>4095</v>
      </c>
      <c r="H1769" s="1" t="s">
        <v>5528</v>
      </c>
      <c r="I1769" s="1">
        <v>141843.29702088001</v>
      </c>
      <c r="J1769" s="1" t="s">
        <v>5529</v>
      </c>
    </row>
    <row r="1770" spans="1:10" x14ac:dyDescent="0.25">
      <c r="A1770" s="1" t="s">
        <v>5530</v>
      </c>
      <c r="B1770" s="2">
        <v>431454918</v>
      </c>
      <c r="C1770" s="2" t="s">
        <v>568</v>
      </c>
      <c r="D1770" s="4">
        <v>25713</v>
      </c>
      <c r="E1770" s="1" t="s">
        <v>1094</v>
      </c>
      <c r="F1770" s="1" t="s">
        <v>1000</v>
      </c>
      <c r="G1770" s="1" t="s">
        <v>4148</v>
      </c>
      <c r="H1770" s="1" t="s">
        <v>5531</v>
      </c>
      <c r="I1770" s="1">
        <v>119517.2352</v>
      </c>
      <c r="J1770" s="1" t="s">
        <v>5532</v>
      </c>
    </row>
    <row r="1771" spans="1:10" x14ac:dyDescent="0.25">
      <c r="A1771" s="1" t="s">
        <v>5533</v>
      </c>
      <c r="B1771" s="2">
        <v>930813717</v>
      </c>
      <c r="C1771" s="2" t="s">
        <v>556</v>
      </c>
      <c r="D1771" s="4">
        <v>27174</v>
      </c>
      <c r="E1771" s="1" t="s">
        <v>1094</v>
      </c>
      <c r="F1771" s="1" t="s">
        <v>269</v>
      </c>
      <c r="G1771" s="1" t="s">
        <v>4088</v>
      </c>
      <c r="H1771" s="1" t="s">
        <v>5534</v>
      </c>
      <c r="I1771" s="1">
        <v>118656.01203120001</v>
      </c>
      <c r="J1771" s="1" t="s">
        <v>5535</v>
      </c>
    </row>
    <row r="1772" spans="1:10" x14ac:dyDescent="0.25">
      <c r="A1772" s="1" t="s">
        <v>5536</v>
      </c>
      <c r="B1772" s="2">
        <v>770591187</v>
      </c>
      <c r="C1772" s="2" t="s">
        <v>221</v>
      </c>
      <c r="D1772" s="4">
        <v>33748.5</v>
      </c>
      <c r="E1772" s="1" t="s">
        <v>1094</v>
      </c>
      <c r="F1772" s="1" t="s">
        <v>4364</v>
      </c>
      <c r="G1772" s="1" t="s">
        <v>4119</v>
      </c>
      <c r="H1772" s="1" t="s">
        <v>5537</v>
      </c>
      <c r="I1772" s="1">
        <v>37144.043937000002</v>
      </c>
      <c r="J1772" s="1" t="s">
        <v>5538</v>
      </c>
    </row>
    <row r="1773" spans="1:10" x14ac:dyDescent="0.25">
      <c r="A1773" s="1" t="s">
        <v>5539</v>
      </c>
      <c r="B1773" s="2">
        <v>757592916</v>
      </c>
      <c r="C1773" s="2" t="s">
        <v>403</v>
      </c>
      <c r="D1773" s="4">
        <v>31922.25</v>
      </c>
      <c r="E1773" s="1" t="s">
        <v>1094</v>
      </c>
      <c r="F1773" s="1" t="s">
        <v>750</v>
      </c>
      <c r="G1773" s="1" t="s">
        <v>4070</v>
      </c>
      <c r="H1773" s="1" t="s">
        <v>5540</v>
      </c>
      <c r="I1773" s="1">
        <v>63848.746561599997</v>
      </c>
      <c r="J1773" s="1" t="s">
        <v>5541</v>
      </c>
    </row>
    <row r="1774" spans="1:10" x14ac:dyDescent="0.25">
      <c r="A1774" s="1" t="s">
        <v>5542</v>
      </c>
      <c r="B1774" s="2">
        <v>850085744</v>
      </c>
      <c r="C1774" s="2" t="s">
        <v>513</v>
      </c>
      <c r="D1774" s="4">
        <v>32287.5</v>
      </c>
      <c r="E1774" s="1" t="s">
        <v>1094</v>
      </c>
      <c r="F1774" s="1" t="s">
        <v>453</v>
      </c>
      <c r="G1774" s="1" t="s">
        <v>4062</v>
      </c>
      <c r="H1774" s="1" t="s">
        <v>5543</v>
      </c>
      <c r="I1774" s="1">
        <v>104650.0428996</v>
      </c>
      <c r="J1774" s="1" t="s">
        <v>5544</v>
      </c>
    </row>
    <row r="1775" spans="1:10" x14ac:dyDescent="0.25">
      <c r="A1775" s="1" t="s">
        <v>5545</v>
      </c>
      <c r="B1775" s="2">
        <v>104483650</v>
      </c>
      <c r="C1775" s="2" t="s">
        <v>389</v>
      </c>
      <c r="D1775" s="4">
        <v>29365.5</v>
      </c>
      <c r="E1775" s="1" t="s">
        <v>1094</v>
      </c>
      <c r="F1775" s="1" t="s">
        <v>269</v>
      </c>
      <c r="G1775" s="1" t="s">
        <v>4066</v>
      </c>
      <c r="H1775" s="1" t="s">
        <v>5546</v>
      </c>
      <c r="I1775" s="1">
        <v>809800.42381056002</v>
      </c>
      <c r="J1775" s="1" t="s">
        <v>5547</v>
      </c>
    </row>
    <row r="1776" spans="1:10" x14ac:dyDescent="0.25">
      <c r="A1776" s="1" t="s">
        <v>5548</v>
      </c>
      <c r="B1776" s="2">
        <v>601050774</v>
      </c>
      <c r="C1776" s="2" t="s">
        <v>38</v>
      </c>
      <c r="D1776" s="4">
        <v>21330</v>
      </c>
      <c r="E1776" s="1" t="s">
        <v>1094</v>
      </c>
      <c r="F1776" s="1" t="s">
        <v>2211</v>
      </c>
      <c r="G1776" s="1" t="s">
        <v>4220</v>
      </c>
      <c r="H1776" s="1" t="s">
        <v>5549</v>
      </c>
      <c r="I1776" s="1">
        <v>295926.49175039999</v>
      </c>
      <c r="J1776" s="1" t="s">
        <v>5550</v>
      </c>
    </row>
    <row r="1777" spans="1:10" x14ac:dyDescent="0.25">
      <c r="A1777" s="1" t="s">
        <v>5551</v>
      </c>
      <c r="B1777" s="2">
        <v>576795176</v>
      </c>
      <c r="C1777" s="2" t="s">
        <v>114</v>
      </c>
      <c r="D1777" s="4">
        <v>20599.5</v>
      </c>
      <c r="E1777" s="1" t="s">
        <v>1094</v>
      </c>
      <c r="F1777" s="1" t="s">
        <v>731</v>
      </c>
      <c r="G1777" s="1" t="s">
        <v>4119</v>
      </c>
      <c r="H1777" s="1" t="s">
        <v>5552</v>
      </c>
      <c r="I1777" s="1">
        <v>433544.74555391999</v>
      </c>
      <c r="J1777" s="1" t="s">
        <v>5553</v>
      </c>
    </row>
    <row r="1778" spans="1:10" x14ac:dyDescent="0.25">
      <c r="A1778" s="1" t="s">
        <v>5554</v>
      </c>
      <c r="B1778" s="2">
        <v>527206325</v>
      </c>
      <c r="C1778" s="2" t="s">
        <v>380</v>
      </c>
      <c r="D1778" s="4">
        <v>14390.25</v>
      </c>
      <c r="E1778" s="1" t="s">
        <v>1094</v>
      </c>
      <c r="F1778" s="1" t="s">
        <v>172</v>
      </c>
      <c r="G1778" s="1" t="s">
        <v>4084</v>
      </c>
      <c r="H1778" s="1" t="s">
        <v>5555</v>
      </c>
      <c r="I1778" s="1">
        <v>164289.7298112</v>
      </c>
      <c r="J1778" s="1" t="s">
        <v>5556</v>
      </c>
    </row>
    <row r="1779" spans="1:10" x14ac:dyDescent="0.25">
      <c r="A1779" s="1" t="s">
        <v>5557</v>
      </c>
      <c r="B1779" s="2">
        <v>443084109</v>
      </c>
      <c r="C1779" s="2" t="s">
        <v>18</v>
      </c>
      <c r="D1779" s="4">
        <v>33018</v>
      </c>
      <c r="E1779" s="1" t="s">
        <v>1094</v>
      </c>
      <c r="F1779" s="1" t="s">
        <v>1702</v>
      </c>
      <c r="G1779" s="1" t="s">
        <v>4074</v>
      </c>
      <c r="H1779" s="1" t="s">
        <v>5558</v>
      </c>
      <c r="I1779" s="1">
        <v>260365.23347519999</v>
      </c>
      <c r="J1779" s="1" t="s">
        <v>5559</v>
      </c>
    </row>
    <row r="1780" spans="1:10" x14ac:dyDescent="0.25">
      <c r="A1780" s="1" t="s">
        <v>5560</v>
      </c>
      <c r="B1780" s="2">
        <v>236046688</v>
      </c>
      <c r="C1780" s="2" t="s">
        <v>518</v>
      </c>
      <c r="D1780" s="4">
        <v>35574.75</v>
      </c>
      <c r="E1780" s="1" t="s">
        <v>1094</v>
      </c>
      <c r="F1780" s="1" t="s">
        <v>88</v>
      </c>
      <c r="G1780" s="1" t="s">
        <v>4074</v>
      </c>
      <c r="H1780" s="1" t="s">
        <v>5561</v>
      </c>
      <c r="I1780" s="1">
        <v>732073.62426704995</v>
      </c>
      <c r="J1780" s="1" t="s">
        <v>5562</v>
      </c>
    </row>
    <row r="1781" spans="1:10" x14ac:dyDescent="0.25">
      <c r="A1781" s="1" t="s">
        <v>5563</v>
      </c>
      <c r="B1781" s="2">
        <v>348038718</v>
      </c>
      <c r="C1781" s="2" t="s">
        <v>101</v>
      </c>
      <c r="D1781" s="4">
        <v>19138.5</v>
      </c>
      <c r="E1781" s="1" t="s">
        <v>1094</v>
      </c>
      <c r="F1781" s="1" t="s">
        <v>120</v>
      </c>
      <c r="G1781" s="1" t="s">
        <v>4148</v>
      </c>
      <c r="H1781" s="1" t="s">
        <v>5564</v>
      </c>
      <c r="I1781" s="1">
        <v>305199.64919808001</v>
      </c>
      <c r="J1781" s="1" t="s">
        <v>5565</v>
      </c>
    </row>
    <row r="1782" spans="1:10" x14ac:dyDescent="0.25">
      <c r="A1782" s="1" t="s">
        <v>5566</v>
      </c>
      <c r="B1782" s="2">
        <v>556776914</v>
      </c>
      <c r="C1782" s="2" t="s">
        <v>606</v>
      </c>
      <c r="D1782" s="4">
        <v>23886.75</v>
      </c>
      <c r="E1782" s="1" t="s">
        <v>1094</v>
      </c>
      <c r="F1782" s="1" t="s">
        <v>549</v>
      </c>
      <c r="G1782" s="1" t="s">
        <v>4220</v>
      </c>
      <c r="H1782" s="1" t="s">
        <v>5567</v>
      </c>
      <c r="I1782" s="1">
        <v>67766.180980680001</v>
      </c>
      <c r="J1782" s="1" t="s">
        <v>5568</v>
      </c>
    </row>
    <row r="1783" spans="1:10" x14ac:dyDescent="0.25">
      <c r="A1783" s="1" t="s">
        <v>5569</v>
      </c>
      <c r="B1783" s="2">
        <v>558098984</v>
      </c>
      <c r="C1783" s="2" t="s">
        <v>162</v>
      </c>
      <c r="D1783" s="4">
        <v>15851.25</v>
      </c>
      <c r="E1783" s="1" t="s">
        <v>1094</v>
      </c>
      <c r="F1783" s="1" t="s">
        <v>885</v>
      </c>
      <c r="G1783" s="1" t="s">
        <v>4084</v>
      </c>
      <c r="H1783" s="1" t="s">
        <v>5570</v>
      </c>
      <c r="I1783" s="1">
        <v>359584.68057600001</v>
      </c>
      <c r="J1783" s="1" t="s">
        <v>5571</v>
      </c>
    </row>
    <row r="1784" spans="1:10" x14ac:dyDescent="0.25">
      <c r="A1784" s="1" t="s">
        <v>5572</v>
      </c>
      <c r="B1784" s="2">
        <v>949799479</v>
      </c>
      <c r="C1784" s="2" t="s">
        <v>889</v>
      </c>
      <c r="D1784" s="4">
        <v>30096</v>
      </c>
      <c r="E1784" s="1" t="s">
        <v>1094</v>
      </c>
      <c r="F1784" s="1" t="s">
        <v>1517</v>
      </c>
      <c r="G1784" s="1" t="s">
        <v>4084</v>
      </c>
      <c r="H1784" s="1" t="s">
        <v>5573</v>
      </c>
      <c r="I1784" s="1">
        <v>100663.85803824</v>
      </c>
      <c r="J1784" s="1" t="s">
        <v>5574</v>
      </c>
    </row>
    <row r="1785" spans="1:10" x14ac:dyDescent="0.25">
      <c r="A1785" s="1" t="s">
        <v>5575</v>
      </c>
      <c r="B1785" s="2">
        <v>412403373</v>
      </c>
      <c r="C1785" s="2" t="s">
        <v>114</v>
      </c>
      <c r="D1785" s="4">
        <v>20599.5</v>
      </c>
      <c r="E1785" s="1" t="s">
        <v>1094</v>
      </c>
      <c r="F1785" s="1" t="s">
        <v>549</v>
      </c>
      <c r="G1785" s="1" t="s">
        <v>4105</v>
      </c>
      <c r="H1785" s="1" t="s">
        <v>5576</v>
      </c>
      <c r="I1785" s="1">
        <v>206962.05231413999</v>
      </c>
      <c r="J1785" s="1" t="s">
        <v>5577</v>
      </c>
    </row>
    <row r="1786" spans="1:10" x14ac:dyDescent="0.25">
      <c r="A1786" s="1" t="s">
        <v>5578</v>
      </c>
      <c r="B1786" s="2">
        <v>846420402</v>
      </c>
      <c r="C1786" s="2" t="s">
        <v>255</v>
      </c>
      <c r="D1786" s="4">
        <v>25347.75</v>
      </c>
      <c r="E1786" s="1" t="s">
        <v>1094</v>
      </c>
      <c r="F1786" s="1" t="s">
        <v>331</v>
      </c>
      <c r="G1786" s="1" t="s">
        <v>4105</v>
      </c>
      <c r="H1786" s="1" t="s">
        <v>5579</v>
      </c>
      <c r="I1786" s="1">
        <v>1349469.2888543999</v>
      </c>
      <c r="J1786" s="1" t="s">
        <v>5580</v>
      </c>
    </row>
    <row r="1787" spans="1:10" x14ac:dyDescent="0.25">
      <c r="A1787" s="1" t="s">
        <v>5581</v>
      </c>
      <c r="B1787" s="2">
        <v>641579724</v>
      </c>
      <c r="C1787" s="2" t="s">
        <v>357</v>
      </c>
      <c r="D1787" s="4">
        <v>35209.5</v>
      </c>
      <c r="E1787" s="1" t="s">
        <v>1094</v>
      </c>
      <c r="F1787" s="1" t="s">
        <v>366</v>
      </c>
      <c r="G1787" s="1" t="s">
        <v>4074</v>
      </c>
      <c r="H1787" s="1" t="s">
        <v>5582</v>
      </c>
      <c r="I1787" s="1">
        <v>435052.61184000003</v>
      </c>
      <c r="J1787" s="1" t="s">
        <v>5583</v>
      </c>
    </row>
    <row r="1788" spans="1:10" x14ac:dyDescent="0.25">
      <c r="A1788" s="1" t="s">
        <v>5584</v>
      </c>
      <c r="B1788" s="2">
        <v>256687818</v>
      </c>
      <c r="C1788" s="2" t="s">
        <v>298</v>
      </c>
      <c r="D1788" s="4">
        <v>38131.5</v>
      </c>
      <c r="E1788" s="1" t="s">
        <v>1094</v>
      </c>
      <c r="F1788" s="1" t="s">
        <v>256</v>
      </c>
      <c r="G1788" s="1" t="s">
        <v>4074</v>
      </c>
      <c r="H1788" s="1" t="s">
        <v>5585</v>
      </c>
      <c r="I1788" s="1">
        <v>325718.9496162</v>
      </c>
      <c r="J1788" s="1" t="s">
        <v>5586</v>
      </c>
    </row>
    <row r="1789" spans="1:10" x14ac:dyDescent="0.25">
      <c r="A1789" s="1" t="s">
        <v>5587</v>
      </c>
      <c r="B1789" s="2">
        <v>666135493</v>
      </c>
      <c r="C1789" s="2" t="s">
        <v>309</v>
      </c>
      <c r="D1789" s="4">
        <v>27904.5</v>
      </c>
      <c r="E1789" s="1" t="s">
        <v>1094</v>
      </c>
      <c r="F1789" s="1" t="s">
        <v>587</v>
      </c>
      <c r="G1789" s="1" t="s">
        <v>4054</v>
      </c>
      <c r="H1789" s="1" t="s">
        <v>5588</v>
      </c>
      <c r="I1789" s="1">
        <v>430644.70009391999</v>
      </c>
      <c r="J1789" s="1" t="s">
        <v>5589</v>
      </c>
    </row>
    <row r="1790" spans="1:10" x14ac:dyDescent="0.25">
      <c r="A1790" s="1" t="s">
        <v>5590</v>
      </c>
      <c r="B1790" s="2">
        <v>912042678</v>
      </c>
      <c r="C1790" s="2" t="s">
        <v>38</v>
      </c>
      <c r="D1790" s="4">
        <v>21330</v>
      </c>
      <c r="E1790" s="1" t="s">
        <v>1094</v>
      </c>
      <c r="F1790" s="1" t="s">
        <v>13</v>
      </c>
      <c r="G1790" s="1" t="s">
        <v>4054</v>
      </c>
      <c r="H1790" s="1" t="s">
        <v>5591</v>
      </c>
      <c r="I1790" s="1">
        <v>183999.75651832001</v>
      </c>
      <c r="J1790" s="1" t="s">
        <v>5592</v>
      </c>
    </row>
    <row r="1791" spans="1:10" x14ac:dyDescent="0.25">
      <c r="A1791" s="1" t="s">
        <v>5593</v>
      </c>
      <c r="B1791" s="2">
        <v>523307003</v>
      </c>
      <c r="C1791" s="2" t="s">
        <v>452</v>
      </c>
      <c r="D1791" s="4">
        <v>26078.25</v>
      </c>
      <c r="E1791" s="1" t="s">
        <v>1094</v>
      </c>
      <c r="F1791" s="1" t="s">
        <v>527</v>
      </c>
      <c r="G1791" s="1" t="s">
        <v>4119</v>
      </c>
      <c r="H1791" s="1" t="s">
        <v>5594</v>
      </c>
      <c r="I1791" s="1">
        <v>239480.61793487999</v>
      </c>
      <c r="J1791" s="1" t="s">
        <v>5595</v>
      </c>
    </row>
    <row r="1792" spans="1:10" x14ac:dyDescent="0.25">
      <c r="A1792" s="1" t="s">
        <v>5596</v>
      </c>
      <c r="B1792" s="2">
        <v>843915301</v>
      </c>
      <c r="C1792" s="2" t="s">
        <v>92</v>
      </c>
      <c r="D1792" s="4">
        <v>29000.25</v>
      </c>
      <c r="E1792" s="1" t="s">
        <v>1094</v>
      </c>
      <c r="F1792" s="1" t="s">
        <v>227</v>
      </c>
      <c r="G1792" s="1" t="s">
        <v>4054</v>
      </c>
      <c r="H1792" s="1" t="s">
        <v>5597</v>
      </c>
      <c r="I1792" s="1">
        <v>530641.31480359996</v>
      </c>
      <c r="J1792" s="1" t="s">
        <v>5598</v>
      </c>
    </row>
    <row r="1793" spans="1:10" x14ac:dyDescent="0.25">
      <c r="A1793" s="1" t="s">
        <v>5599</v>
      </c>
      <c r="B1793" s="2">
        <v>600449226</v>
      </c>
      <c r="C1793" s="2" t="s">
        <v>240</v>
      </c>
      <c r="D1793" s="4">
        <v>22060.5</v>
      </c>
      <c r="E1793" s="1" t="s">
        <v>1094</v>
      </c>
      <c r="F1793" s="1" t="s">
        <v>181</v>
      </c>
      <c r="G1793" s="1" t="s">
        <v>4058</v>
      </c>
      <c r="H1793" s="1" t="s">
        <v>5600</v>
      </c>
      <c r="I1793" s="1">
        <v>77183.950399289999</v>
      </c>
      <c r="J1793" s="1" t="s">
        <v>5601</v>
      </c>
    </row>
    <row r="1794" spans="1:10" x14ac:dyDescent="0.25">
      <c r="A1794" s="1" t="s">
        <v>5602</v>
      </c>
      <c r="B1794" s="2">
        <v>213205219</v>
      </c>
      <c r="C1794" s="2" t="s">
        <v>452</v>
      </c>
      <c r="D1794" s="4">
        <v>26078.25</v>
      </c>
      <c r="E1794" s="1" t="s">
        <v>1094</v>
      </c>
      <c r="F1794" s="1" t="s">
        <v>1304</v>
      </c>
      <c r="G1794" s="1" t="s">
        <v>4095</v>
      </c>
      <c r="H1794" s="1" t="s">
        <v>5603</v>
      </c>
      <c r="I1794" s="1">
        <v>352364.0412032</v>
      </c>
      <c r="J1794" s="1" t="s">
        <v>5604</v>
      </c>
    </row>
    <row r="1795" spans="1:10" x14ac:dyDescent="0.25">
      <c r="A1795" s="1" t="s">
        <v>5605</v>
      </c>
      <c r="B1795" s="2">
        <v>77627444</v>
      </c>
      <c r="C1795" s="2" t="s">
        <v>335</v>
      </c>
      <c r="D1795" s="4">
        <v>19869</v>
      </c>
      <c r="E1795" s="1" t="s">
        <v>1094</v>
      </c>
      <c r="F1795" s="1" t="s">
        <v>1336</v>
      </c>
      <c r="G1795" s="1" t="s">
        <v>4119</v>
      </c>
      <c r="H1795" s="1" t="s">
        <v>5606</v>
      </c>
      <c r="I1795" s="1">
        <v>1414641.83605272</v>
      </c>
      <c r="J1795" s="1" t="s">
        <v>5607</v>
      </c>
    </row>
    <row r="1796" spans="1:10" x14ac:dyDescent="0.25">
      <c r="A1796" s="1" t="s">
        <v>5608</v>
      </c>
      <c r="B1796" s="2">
        <v>604469384</v>
      </c>
      <c r="C1796" s="2" t="s">
        <v>217</v>
      </c>
      <c r="D1796" s="4">
        <v>38496.75</v>
      </c>
      <c r="E1796" s="1" t="s">
        <v>1094</v>
      </c>
      <c r="F1796" s="1" t="s">
        <v>331</v>
      </c>
      <c r="G1796" s="1" t="s">
        <v>4099</v>
      </c>
      <c r="H1796" s="1" t="s">
        <v>5609</v>
      </c>
      <c r="I1796" s="1">
        <v>38521.645094400003</v>
      </c>
      <c r="J1796" s="1" t="s">
        <v>5610</v>
      </c>
    </row>
    <row r="1797" spans="1:10" x14ac:dyDescent="0.25">
      <c r="A1797" s="1" t="s">
        <v>5611</v>
      </c>
      <c r="B1797" s="2">
        <v>957975109</v>
      </c>
      <c r="C1797" s="2" t="s">
        <v>124</v>
      </c>
      <c r="D1797" s="4">
        <v>14025</v>
      </c>
      <c r="E1797" s="1" t="s">
        <v>1094</v>
      </c>
      <c r="F1797" s="1" t="s">
        <v>1304</v>
      </c>
      <c r="G1797" s="1" t="s">
        <v>4095</v>
      </c>
      <c r="H1797" s="1" t="s">
        <v>5612</v>
      </c>
      <c r="I1797" s="1">
        <v>730430.64461249998</v>
      </c>
      <c r="J1797" s="1" t="s">
        <v>5613</v>
      </c>
    </row>
    <row r="1798" spans="1:10" x14ac:dyDescent="0.25">
      <c r="A1798" s="1" t="s">
        <v>5614</v>
      </c>
      <c r="B1798" s="2">
        <v>904970081</v>
      </c>
      <c r="C1798" s="2" t="s">
        <v>661</v>
      </c>
      <c r="D1798" s="4">
        <v>16216.5</v>
      </c>
      <c r="E1798" s="1" t="s">
        <v>1094</v>
      </c>
      <c r="F1798" s="1" t="s">
        <v>1426</v>
      </c>
      <c r="G1798" s="1" t="s">
        <v>4062</v>
      </c>
      <c r="H1798" s="1" t="s">
        <v>5615</v>
      </c>
      <c r="I1798" s="1">
        <v>63480.526339999997</v>
      </c>
      <c r="J1798" s="1" t="s">
        <v>5616</v>
      </c>
    </row>
    <row r="1799" spans="1:10" x14ac:dyDescent="0.25">
      <c r="A1799" s="1" t="s">
        <v>5617</v>
      </c>
      <c r="B1799" s="2">
        <v>706031409</v>
      </c>
      <c r="C1799" s="2" t="s">
        <v>518</v>
      </c>
      <c r="D1799" s="4">
        <v>35574.75</v>
      </c>
      <c r="E1799" s="1" t="s">
        <v>1094</v>
      </c>
      <c r="F1799" s="1" t="s">
        <v>181</v>
      </c>
      <c r="G1799" s="1" t="s">
        <v>4074</v>
      </c>
      <c r="H1799" s="1" t="s">
        <v>5618</v>
      </c>
      <c r="I1799" s="1">
        <v>284934.38855903997</v>
      </c>
      <c r="J1799" s="1" t="s">
        <v>5619</v>
      </c>
    </row>
    <row r="1800" spans="1:10" x14ac:dyDescent="0.25">
      <c r="A1800" s="1" t="s">
        <v>5620</v>
      </c>
      <c r="B1800" s="2">
        <v>792776232</v>
      </c>
      <c r="C1800" s="2" t="s">
        <v>124</v>
      </c>
      <c r="D1800" s="4">
        <v>14025</v>
      </c>
      <c r="E1800" s="1" t="s">
        <v>1094</v>
      </c>
      <c r="F1800" s="1" t="s">
        <v>1450</v>
      </c>
      <c r="G1800" s="1" t="s">
        <v>4119</v>
      </c>
      <c r="H1800" s="1" t="s">
        <v>5621</v>
      </c>
      <c r="I1800" s="1">
        <v>89541.053731799999</v>
      </c>
      <c r="J1800" s="1" t="s">
        <v>5622</v>
      </c>
    </row>
    <row r="1801" spans="1:10" x14ac:dyDescent="0.25">
      <c r="A1801" s="1" t="s">
        <v>5623</v>
      </c>
      <c r="B1801" s="2">
        <v>970852604</v>
      </c>
      <c r="C1801" s="2" t="s">
        <v>87</v>
      </c>
      <c r="D1801" s="4">
        <v>16581.75</v>
      </c>
      <c r="E1801" s="1" t="s">
        <v>1094</v>
      </c>
      <c r="F1801" s="1" t="s">
        <v>1576</v>
      </c>
      <c r="G1801" s="1" t="s">
        <v>4074</v>
      </c>
      <c r="H1801" s="1" t="s">
        <v>5624</v>
      </c>
      <c r="I1801" s="1">
        <v>222474.60603647999</v>
      </c>
      <c r="J1801" s="1" t="s">
        <v>5625</v>
      </c>
    </row>
    <row r="1802" spans="1:10" x14ac:dyDescent="0.25">
      <c r="A1802" s="1" t="s">
        <v>5626</v>
      </c>
      <c r="B1802" s="2">
        <v>772724674</v>
      </c>
      <c r="C1802" s="2" t="s">
        <v>221</v>
      </c>
      <c r="D1802" s="4">
        <v>33748.5</v>
      </c>
      <c r="E1802" s="1" t="s">
        <v>1094</v>
      </c>
      <c r="F1802" s="1" t="s">
        <v>68</v>
      </c>
      <c r="G1802" s="1" t="s">
        <v>4099</v>
      </c>
      <c r="H1802" s="1" t="s">
        <v>5627</v>
      </c>
      <c r="I1802" s="1">
        <v>112189.7515464</v>
      </c>
      <c r="J1802" s="1" t="s">
        <v>5628</v>
      </c>
    </row>
    <row r="1803" spans="1:10" x14ac:dyDescent="0.25">
      <c r="A1803" s="1" t="s">
        <v>5629</v>
      </c>
      <c r="B1803" s="2">
        <v>230466938</v>
      </c>
      <c r="C1803" s="2" t="s">
        <v>606</v>
      </c>
      <c r="D1803" s="4">
        <v>23886.75</v>
      </c>
      <c r="E1803" s="1" t="s">
        <v>1094</v>
      </c>
      <c r="F1803" s="1" t="s">
        <v>430</v>
      </c>
      <c r="G1803" s="1" t="s">
        <v>4066</v>
      </c>
      <c r="H1803" s="1" t="s">
        <v>5630</v>
      </c>
      <c r="I1803" s="1">
        <v>7831.8177292800001</v>
      </c>
      <c r="J1803" s="1" t="s">
        <v>5631</v>
      </c>
    </row>
    <row r="1804" spans="1:10" x14ac:dyDescent="0.25">
      <c r="A1804" s="1" t="s">
        <v>5632</v>
      </c>
      <c r="B1804" s="2">
        <v>46670843</v>
      </c>
      <c r="C1804" s="2" t="s">
        <v>573</v>
      </c>
      <c r="D1804" s="4">
        <v>26808.75</v>
      </c>
      <c r="E1804" s="1" t="s">
        <v>1094</v>
      </c>
      <c r="F1804" s="1" t="s">
        <v>989</v>
      </c>
      <c r="G1804" s="1" t="s">
        <v>4099</v>
      </c>
      <c r="H1804" s="1" t="s">
        <v>5633</v>
      </c>
      <c r="I1804" s="1">
        <v>333372.47327999998</v>
      </c>
      <c r="J1804" s="1" t="s">
        <v>5634</v>
      </c>
    </row>
    <row r="1805" spans="1:10" x14ac:dyDescent="0.25">
      <c r="A1805" s="1" t="s">
        <v>5635</v>
      </c>
      <c r="B1805" s="2">
        <v>346282943</v>
      </c>
      <c r="C1805" s="2" t="s">
        <v>862</v>
      </c>
      <c r="D1805" s="4">
        <v>24617.25</v>
      </c>
      <c r="E1805" s="1" t="s">
        <v>1094</v>
      </c>
      <c r="F1805" s="1" t="s">
        <v>1016</v>
      </c>
      <c r="G1805" s="1" t="s">
        <v>4105</v>
      </c>
      <c r="H1805" s="1" t="s">
        <v>5636</v>
      </c>
      <c r="I1805" s="1">
        <v>397936.55764800002</v>
      </c>
      <c r="J1805" s="1" t="s">
        <v>1801</v>
      </c>
    </row>
    <row r="1806" spans="1:10" x14ac:dyDescent="0.25">
      <c r="A1806" s="1" t="s">
        <v>5637</v>
      </c>
      <c r="B1806" s="2">
        <v>903996598</v>
      </c>
      <c r="C1806" s="2" t="s">
        <v>101</v>
      </c>
      <c r="D1806" s="4">
        <v>19138.5</v>
      </c>
      <c r="E1806" s="1" t="s">
        <v>1094</v>
      </c>
      <c r="F1806" s="1" t="s">
        <v>1336</v>
      </c>
      <c r="G1806" s="1" t="s">
        <v>4220</v>
      </c>
      <c r="H1806" s="1" t="s">
        <v>5638</v>
      </c>
      <c r="I1806" s="1">
        <v>58671.936987840003</v>
      </c>
      <c r="J1806" s="1" t="s">
        <v>5639</v>
      </c>
    </row>
    <row r="1807" spans="1:10" x14ac:dyDescent="0.25">
      <c r="A1807" s="1" t="s">
        <v>5640</v>
      </c>
      <c r="B1807" s="2">
        <v>48964941</v>
      </c>
      <c r="C1807" s="2" t="s">
        <v>518</v>
      </c>
      <c r="D1807" s="4">
        <v>35574.75</v>
      </c>
      <c r="E1807" s="1" t="s">
        <v>1094</v>
      </c>
      <c r="F1807" s="1" t="s">
        <v>794</v>
      </c>
      <c r="G1807" s="1" t="s">
        <v>4084</v>
      </c>
      <c r="H1807" s="1" t="s">
        <v>5641</v>
      </c>
      <c r="I1807" s="1">
        <v>220393.61592191999</v>
      </c>
      <c r="J1807" s="1" t="s">
        <v>5642</v>
      </c>
    </row>
    <row r="1808" spans="1:10" x14ac:dyDescent="0.25">
      <c r="A1808" s="1" t="s">
        <v>5643</v>
      </c>
      <c r="B1808" s="2">
        <v>5209569</v>
      </c>
      <c r="C1808" s="2" t="s">
        <v>47</v>
      </c>
      <c r="D1808" s="4">
        <v>31191.75</v>
      </c>
      <c r="E1808" s="1" t="s">
        <v>1094</v>
      </c>
      <c r="F1808" s="1" t="s">
        <v>636</v>
      </c>
      <c r="G1808" s="1" t="s">
        <v>4058</v>
      </c>
      <c r="H1808" s="1" t="s">
        <v>5644</v>
      </c>
      <c r="I1808" s="1">
        <v>447638.40955679998</v>
      </c>
      <c r="J1808" s="1" t="s">
        <v>5645</v>
      </c>
    </row>
    <row r="1809" spans="1:10" x14ac:dyDescent="0.25">
      <c r="A1809" s="1" t="s">
        <v>5646</v>
      </c>
      <c r="B1809" s="2">
        <v>756894845</v>
      </c>
      <c r="C1809" s="2" t="s">
        <v>357</v>
      </c>
      <c r="D1809" s="4">
        <v>35209.5</v>
      </c>
      <c r="E1809" s="1" t="s">
        <v>1094</v>
      </c>
      <c r="F1809" s="1" t="s">
        <v>155</v>
      </c>
      <c r="G1809" s="1" t="s">
        <v>4066</v>
      </c>
      <c r="H1809" s="1" t="s">
        <v>5647</v>
      </c>
      <c r="I1809" s="1">
        <v>66426.261056999996</v>
      </c>
      <c r="J1809" s="1" t="s">
        <v>5648</v>
      </c>
    </row>
    <row r="1810" spans="1:10" x14ac:dyDescent="0.25">
      <c r="A1810" s="1" t="s">
        <v>5649</v>
      </c>
      <c r="B1810" s="2">
        <v>831453431</v>
      </c>
      <c r="C1810" s="2" t="s">
        <v>119</v>
      </c>
      <c r="D1810" s="4">
        <v>24982.5</v>
      </c>
      <c r="E1810" s="1" t="s">
        <v>1094</v>
      </c>
      <c r="F1810" s="1" t="s">
        <v>1815</v>
      </c>
      <c r="G1810" s="1" t="s">
        <v>4088</v>
      </c>
      <c r="H1810" s="1" t="s">
        <v>5650</v>
      </c>
      <c r="I1810" s="1">
        <v>278721.34584839997</v>
      </c>
      <c r="J1810" s="1" t="s">
        <v>5651</v>
      </c>
    </row>
    <row r="1811" spans="1:10" x14ac:dyDescent="0.25">
      <c r="A1811" s="1" t="s">
        <v>5652</v>
      </c>
      <c r="B1811" s="2">
        <v>743583179</v>
      </c>
      <c r="C1811" s="2" t="s">
        <v>606</v>
      </c>
      <c r="D1811" s="4">
        <v>23886.75</v>
      </c>
      <c r="E1811" s="1" t="s">
        <v>1094</v>
      </c>
      <c r="F1811" s="1" t="s">
        <v>83</v>
      </c>
      <c r="G1811" s="1" t="s">
        <v>4148</v>
      </c>
      <c r="H1811" s="1" t="s">
        <v>5653</v>
      </c>
      <c r="I1811" s="1">
        <v>349713.003822</v>
      </c>
      <c r="J1811" s="1" t="s">
        <v>5654</v>
      </c>
    </row>
    <row r="1812" spans="1:10" x14ac:dyDescent="0.25">
      <c r="A1812" s="1" t="s">
        <v>5655</v>
      </c>
      <c r="B1812" s="2">
        <v>719469045</v>
      </c>
      <c r="C1812" s="2" t="s">
        <v>101</v>
      </c>
      <c r="D1812" s="4">
        <v>19138.5</v>
      </c>
      <c r="E1812" s="1" t="s">
        <v>1094</v>
      </c>
      <c r="F1812" s="1" t="s">
        <v>246</v>
      </c>
      <c r="G1812" s="1" t="s">
        <v>4058</v>
      </c>
      <c r="H1812" s="1" t="s">
        <v>5656</v>
      </c>
      <c r="I1812" s="1">
        <v>323394.786792</v>
      </c>
      <c r="J1812" s="1" t="s">
        <v>5657</v>
      </c>
    </row>
    <row r="1813" spans="1:10" x14ac:dyDescent="0.25">
      <c r="A1813" s="1" t="s">
        <v>5658</v>
      </c>
      <c r="B1813" s="2">
        <v>281718506</v>
      </c>
      <c r="C1813" s="2" t="s">
        <v>221</v>
      </c>
      <c r="D1813" s="4">
        <v>33748.5</v>
      </c>
      <c r="E1813" s="1" t="s">
        <v>1094</v>
      </c>
      <c r="F1813" s="1" t="s">
        <v>1308</v>
      </c>
      <c r="G1813" s="1" t="s">
        <v>4220</v>
      </c>
      <c r="H1813" s="1" t="s">
        <v>5659</v>
      </c>
      <c r="I1813" s="1">
        <v>129793.5364096</v>
      </c>
      <c r="J1813" s="1" t="s">
        <v>5660</v>
      </c>
    </row>
    <row r="1814" spans="1:10" x14ac:dyDescent="0.25">
      <c r="A1814" s="1" t="s">
        <v>5661</v>
      </c>
      <c r="B1814" s="2">
        <v>400502948</v>
      </c>
      <c r="C1814" s="2" t="s">
        <v>72</v>
      </c>
      <c r="D1814" s="4">
        <v>34844.25</v>
      </c>
      <c r="E1814" s="1" t="s">
        <v>1094</v>
      </c>
      <c r="F1814" s="1" t="s">
        <v>774</v>
      </c>
      <c r="G1814" s="1" t="s">
        <v>4070</v>
      </c>
      <c r="H1814" s="1" t="s">
        <v>5662</v>
      </c>
      <c r="I1814" s="1">
        <v>15435.38205</v>
      </c>
      <c r="J1814" s="1" t="s">
        <v>5663</v>
      </c>
    </row>
    <row r="1815" spans="1:10" x14ac:dyDescent="0.25">
      <c r="A1815" s="1" t="s">
        <v>5664</v>
      </c>
      <c r="B1815" s="2">
        <v>298136303</v>
      </c>
      <c r="C1815" s="2" t="s">
        <v>556</v>
      </c>
      <c r="D1815" s="4">
        <v>27174</v>
      </c>
      <c r="E1815" s="1" t="s">
        <v>1094</v>
      </c>
      <c r="F1815" s="1" t="s">
        <v>130</v>
      </c>
      <c r="G1815" s="1" t="s">
        <v>4054</v>
      </c>
      <c r="H1815" s="1" t="s">
        <v>5665</v>
      </c>
      <c r="I1815" s="1">
        <v>344614.44124800002</v>
      </c>
      <c r="J1815" s="1" t="s">
        <v>5666</v>
      </c>
    </row>
    <row r="1816" spans="1:10" x14ac:dyDescent="0.25">
      <c r="A1816" s="1" t="s">
        <v>5667</v>
      </c>
      <c r="B1816" s="2">
        <v>970303695</v>
      </c>
      <c r="C1816" s="2" t="s">
        <v>403</v>
      </c>
      <c r="D1816" s="4">
        <v>31922.25</v>
      </c>
      <c r="E1816" s="1" t="s">
        <v>1094</v>
      </c>
      <c r="F1816" s="1" t="s">
        <v>574</v>
      </c>
      <c r="G1816" s="1" t="s">
        <v>4148</v>
      </c>
      <c r="H1816" s="1" t="s">
        <v>5668</v>
      </c>
      <c r="I1816" s="1">
        <v>45600.393508560002</v>
      </c>
      <c r="J1816" s="1" t="s">
        <v>5669</v>
      </c>
    </row>
    <row r="1817" spans="1:10" x14ac:dyDescent="0.25">
      <c r="A1817" s="1" t="s">
        <v>5670</v>
      </c>
      <c r="B1817" s="2">
        <v>431023279</v>
      </c>
      <c r="C1817" s="2" t="s">
        <v>124</v>
      </c>
      <c r="D1817" s="4">
        <v>14025</v>
      </c>
      <c r="E1817" s="1" t="s">
        <v>1094</v>
      </c>
      <c r="F1817" s="1" t="s">
        <v>426</v>
      </c>
      <c r="G1817" s="1" t="s">
        <v>4220</v>
      </c>
      <c r="H1817" s="1" t="s">
        <v>5671</v>
      </c>
      <c r="I1817" s="1">
        <v>75306.777511680004</v>
      </c>
      <c r="J1817" s="1" t="s">
        <v>5672</v>
      </c>
    </row>
    <row r="1818" spans="1:10" x14ac:dyDescent="0.25">
      <c r="A1818" s="1" t="s">
        <v>5673</v>
      </c>
      <c r="B1818" s="2">
        <v>499411071</v>
      </c>
      <c r="C1818" s="2" t="s">
        <v>23</v>
      </c>
      <c r="D1818" s="4">
        <v>15486</v>
      </c>
      <c r="E1818" s="1" t="s">
        <v>1094</v>
      </c>
      <c r="F1818" s="1" t="s">
        <v>404</v>
      </c>
      <c r="G1818" s="1" t="s">
        <v>4058</v>
      </c>
      <c r="H1818" s="1" t="s">
        <v>5674</v>
      </c>
      <c r="I1818" s="1">
        <v>107602.85160703999</v>
      </c>
      <c r="J1818" s="1" t="s">
        <v>5675</v>
      </c>
    </row>
    <row r="1819" spans="1:10" x14ac:dyDescent="0.25">
      <c r="A1819" s="1" t="s">
        <v>5676</v>
      </c>
      <c r="B1819" s="2">
        <v>874582924</v>
      </c>
      <c r="C1819" s="2" t="s">
        <v>189</v>
      </c>
      <c r="D1819" s="4">
        <v>22425.75</v>
      </c>
      <c r="E1819" s="1" t="s">
        <v>1094</v>
      </c>
      <c r="F1819" s="1" t="s">
        <v>1016</v>
      </c>
      <c r="G1819" s="1" t="s">
        <v>4099</v>
      </c>
      <c r="H1819" s="1" t="s">
        <v>5677</v>
      </c>
      <c r="I1819" s="1">
        <v>79800.032239199994</v>
      </c>
      <c r="J1819" s="1" t="s">
        <v>5678</v>
      </c>
    </row>
    <row r="1820" spans="1:10" x14ac:dyDescent="0.25">
      <c r="A1820" s="1" t="s">
        <v>5679</v>
      </c>
      <c r="B1820" s="2">
        <v>744593760</v>
      </c>
      <c r="C1820" s="2" t="s">
        <v>250</v>
      </c>
      <c r="D1820" s="4">
        <v>18042.75</v>
      </c>
      <c r="E1820" s="1" t="s">
        <v>1094</v>
      </c>
      <c r="F1820" s="1" t="s">
        <v>699</v>
      </c>
      <c r="G1820" s="1" t="s">
        <v>4062</v>
      </c>
      <c r="H1820" s="1" t="s">
        <v>5680</v>
      </c>
      <c r="I1820" s="1">
        <v>22129.4470176</v>
      </c>
      <c r="J1820" s="1" t="s">
        <v>5681</v>
      </c>
    </row>
    <row r="1821" spans="1:10" x14ac:dyDescent="0.25">
      <c r="A1821" s="1" t="s">
        <v>5682</v>
      </c>
      <c r="B1821" s="2">
        <v>272264222</v>
      </c>
      <c r="C1821" s="2" t="s">
        <v>380</v>
      </c>
      <c r="D1821" s="4">
        <v>14390.25</v>
      </c>
      <c r="E1821" s="1" t="s">
        <v>1094</v>
      </c>
      <c r="F1821" s="1" t="s">
        <v>675</v>
      </c>
      <c r="G1821" s="1" t="s">
        <v>4066</v>
      </c>
      <c r="H1821" s="1" t="s">
        <v>5683</v>
      </c>
      <c r="I1821" s="1">
        <v>164750.97748480001</v>
      </c>
      <c r="J1821" s="1" t="s">
        <v>5684</v>
      </c>
    </row>
    <row r="1822" spans="1:10" x14ac:dyDescent="0.25">
      <c r="A1822" s="1" t="s">
        <v>5685</v>
      </c>
      <c r="B1822" s="2">
        <v>388561379</v>
      </c>
      <c r="C1822" s="2" t="s">
        <v>322</v>
      </c>
      <c r="D1822" s="4">
        <v>26443.5</v>
      </c>
      <c r="E1822" s="1" t="s">
        <v>1094</v>
      </c>
      <c r="F1822" s="1" t="s">
        <v>246</v>
      </c>
      <c r="G1822" s="1" t="s">
        <v>4058</v>
      </c>
      <c r="H1822" s="1" t="s">
        <v>5686</v>
      </c>
      <c r="I1822" s="1">
        <v>117810.57038400001</v>
      </c>
      <c r="J1822" s="1" t="s">
        <v>5687</v>
      </c>
    </row>
    <row r="1823" spans="1:10" x14ac:dyDescent="0.25">
      <c r="A1823" s="1" t="s">
        <v>5688</v>
      </c>
      <c r="B1823" s="2">
        <v>548730982</v>
      </c>
      <c r="C1823" s="2" t="s">
        <v>38</v>
      </c>
      <c r="D1823" s="4">
        <v>21330</v>
      </c>
      <c r="E1823" s="1" t="s">
        <v>1094</v>
      </c>
      <c r="F1823" s="1" t="s">
        <v>323</v>
      </c>
      <c r="G1823" s="1" t="s">
        <v>4220</v>
      </c>
      <c r="H1823" s="1" t="s">
        <v>5689</v>
      </c>
      <c r="I1823" s="1">
        <v>537504.54750720004</v>
      </c>
      <c r="J1823" s="1" t="s">
        <v>5690</v>
      </c>
    </row>
    <row r="1824" spans="1:10" x14ac:dyDescent="0.25">
      <c r="A1824" s="1" t="s">
        <v>5691</v>
      </c>
      <c r="B1824" s="2">
        <v>68280294</v>
      </c>
      <c r="C1824" s="2" t="s">
        <v>862</v>
      </c>
      <c r="D1824" s="4">
        <v>24617.25</v>
      </c>
      <c r="E1824" s="1" t="s">
        <v>1094</v>
      </c>
      <c r="F1824" s="1" t="s">
        <v>818</v>
      </c>
      <c r="G1824" s="1" t="s">
        <v>4119</v>
      </c>
      <c r="H1824" s="1" t="s">
        <v>5692</v>
      </c>
      <c r="I1824" s="1">
        <v>170814.32356128001</v>
      </c>
      <c r="J1824" s="1" t="s">
        <v>5693</v>
      </c>
    </row>
    <row r="1825" spans="1:10" x14ac:dyDescent="0.25">
      <c r="A1825" s="1" t="s">
        <v>5694</v>
      </c>
      <c r="B1825" s="2">
        <v>843600058</v>
      </c>
      <c r="C1825" s="2" t="s">
        <v>479</v>
      </c>
      <c r="D1825" s="4">
        <v>33383.25</v>
      </c>
      <c r="E1825" s="1" t="s">
        <v>1094</v>
      </c>
      <c r="F1825" s="1" t="s">
        <v>829</v>
      </c>
      <c r="G1825" s="1" t="s">
        <v>4084</v>
      </c>
      <c r="H1825" s="1" t="s">
        <v>5695</v>
      </c>
      <c r="I1825" s="1">
        <v>366958.01481984003</v>
      </c>
      <c r="J1825" s="1" t="s">
        <v>5696</v>
      </c>
    </row>
    <row r="1826" spans="1:10" x14ac:dyDescent="0.25">
      <c r="A1826" s="1" t="s">
        <v>5697</v>
      </c>
      <c r="B1826" s="2">
        <v>171777221</v>
      </c>
      <c r="C1826" s="2" t="s">
        <v>698</v>
      </c>
      <c r="D1826" s="4">
        <v>18408</v>
      </c>
      <c r="E1826" s="1" t="s">
        <v>1094</v>
      </c>
      <c r="F1826" s="1" t="s">
        <v>135</v>
      </c>
      <c r="G1826" s="1" t="s">
        <v>4105</v>
      </c>
      <c r="H1826" s="1" t="s">
        <v>5698</v>
      </c>
      <c r="I1826" s="1">
        <v>14025.2616504</v>
      </c>
      <c r="J1826" s="1" t="s">
        <v>5699</v>
      </c>
    </row>
    <row r="1827" spans="1:10" x14ac:dyDescent="0.25">
      <c r="A1827" s="1" t="s">
        <v>5700</v>
      </c>
      <c r="B1827" s="2">
        <v>479460368</v>
      </c>
      <c r="C1827" s="2" t="s">
        <v>240</v>
      </c>
      <c r="D1827" s="4">
        <v>22060.5</v>
      </c>
      <c r="E1827" s="1" t="s">
        <v>1094</v>
      </c>
      <c r="F1827" s="1" t="s">
        <v>2278</v>
      </c>
      <c r="G1827" s="1" t="s">
        <v>4054</v>
      </c>
      <c r="H1827" s="1" t="s">
        <v>5701</v>
      </c>
      <c r="I1827" s="1">
        <v>224185.92310399999</v>
      </c>
      <c r="J1827" s="1" t="s">
        <v>5702</v>
      </c>
    </row>
    <row r="1828" spans="1:10" x14ac:dyDescent="0.25">
      <c r="A1828" s="1" t="s">
        <v>5703</v>
      </c>
      <c r="B1828" s="2">
        <v>4417230</v>
      </c>
      <c r="C1828" s="2" t="s">
        <v>869</v>
      </c>
      <c r="D1828" s="4">
        <v>17312.25</v>
      </c>
      <c r="E1828" s="1" t="s">
        <v>1094</v>
      </c>
      <c r="F1828" s="1" t="s">
        <v>874</v>
      </c>
      <c r="G1828" s="1" t="s">
        <v>4119</v>
      </c>
      <c r="H1828" s="1" t="s">
        <v>5704</v>
      </c>
      <c r="I1828" s="1">
        <v>63598.733268000004</v>
      </c>
      <c r="J1828" s="1" t="s">
        <v>5705</v>
      </c>
    </row>
    <row r="1829" spans="1:10" x14ac:dyDescent="0.25">
      <c r="A1829" s="1" t="s">
        <v>5706</v>
      </c>
      <c r="B1829" s="2">
        <v>459201382</v>
      </c>
      <c r="C1829" s="2" t="s">
        <v>661</v>
      </c>
      <c r="D1829" s="4">
        <v>16216.5</v>
      </c>
      <c r="E1829" s="1" t="s">
        <v>1094</v>
      </c>
      <c r="F1829" s="1" t="s">
        <v>331</v>
      </c>
      <c r="G1829" s="1" t="s">
        <v>4054</v>
      </c>
      <c r="H1829" s="1" t="s">
        <v>5707</v>
      </c>
      <c r="I1829" s="1">
        <v>33403.68045</v>
      </c>
      <c r="J1829" s="1" t="s">
        <v>5708</v>
      </c>
    </row>
    <row r="1830" spans="1:10" x14ac:dyDescent="0.25">
      <c r="A1830" s="1" t="s">
        <v>5709</v>
      </c>
      <c r="B1830" s="2">
        <v>126420664</v>
      </c>
      <c r="C1830" s="2" t="s">
        <v>212</v>
      </c>
      <c r="D1830" s="4">
        <v>24252</v>
      </c>
      <c r="E1830" s="1" t="s">
        <v>1094</v>
      </c>
      <c r="F1830" s="1" t="s">
        <v>135</v>
      </c>
      <c r="G1830" s="1" t="s">
        <v>4119</v>
      </c>
      <c r="H1830" s="1" t="s">
        <v>5710</v>
      </c>
      <c r="I1830" s="1">
        <v>408856.13678096002</v>
      </c>
      <c r="J1830" s="1" t="s">
        <v>5711</v>
      </c>
    </row>
    <row r="1831" spans="1:10" x14ac:dyDescent="0.25">
      <c r="A1831" s="1" t="s">
        <v>5712</v>
      </c>
      <c r="B1831" s="2">
        <v>456145948</v>
      </c>
      <c r="C1831" s="2" t="s">
        <v>134</v>
      </c>
      <c r="D1831" s="4">
        <v>37401</v>
      </c>
      <c r="E1831" s="1" t="s">
        <v>1094</v>
      </c>
      <c r="F1831" s="1" t="s">
        <v>1083</v>
      </c>
      <c r="G1831" s="1" t="s">
        <v>4058</v>
      </c>
      <c r="H1831" s="1" t="s">
        <v>5713</v>
      </c>
      <c r="I1831" s="1">
        <v>64928.847937799997</v>
      </c>
      <c r="J1831" s="1" t="s">
        <v>5714</v>
      </c>
    </row>
    <row r="1832" spans="1:10" x14ac:dyDescent="0.25">
      <c r="A1832" s="1" t="s">
        <v>5715</v>
      </c>
      <c r="B1832" s="2">
        <v>511755861</v>
      </c>
      <c r="C1832" s="2" t="s">
        <v>180</v>
      </c>
      <c r="D1832" s="4">
        <v>35940</v>
      </c>
      <c r="E1832" s="1" t="s">
        <v>1094</v>
      </c>
      <c r="F1832" s="1" t="s">
        <v>1372</v>
      </c>
      <c r="G1832" s="1" t="s">
        <v>4095</v>
      </c>
      <c r="H1832" s="1" t="s">
        <v>5716</v>
      </c>
      <c r="I1832" s="1">
        <v>176381.592072</v>
      </c>
      <c r="J1832" s="1" t="s">
        <v>5717</v>
      </c>
    </row>
    <row r="1833" spans="1:10" x14ac:dyDescent="0.25">
      <c r="A1833" s="1" t="s">
        <v>5718</v>
      </c>
      <c r="B1833" s="2">
        <v>183490219</v>
      </c>
      <c r="C1833" s="2" t="s">
        <v>365</v>
      </c>
      <c r="D1833" s="4">
        <v>37035.75</v>
      </c>
      <c r="E1833" s="1" t="s">
        <v>1094</v>
      </c>
      <c r="F1833" s="1" t="s">
        <v>1789</v>
      </c>
      <c r="G1833" s="1" t="s">
        <v>4220</v>
      </c>
      <c r="H1833" s="1" t="s">
        <v>5719</v>
      </c>
      <c r="I1833" s="1">
        <v>193167.36260640001</v>
      </c>
      <c r="J1833" s="1" t="s">
        <v>5720</v>
      </c>
    </row>
    <row r="1834" spans="1:10" x14ac:dyDescent="0.25">
      <c r="A1834" s="1" t="s">
        <v>5721</v>
      </c>
      <c r="B1834" s="2">
        <v>987786330</v>
      </c>
      <c r="C1834" s="2" t="s">
        <v>28</v>
      </c>
      <c r="D1834" s="4">
        <v>32652.75</v>
      </c>
      <c r="E1834" s="1" t="s">
        <v>1094</v>
      </c>
      <c r="F1834" s="1" t="s">
        <v>549</v>
      </c>
      <c r="G1834" s="1" t="s">
        <v>4066</v>
      </c>
      <c r="H1834" s="1" t="s">
        <v>5722</v>
      </c>
      <c r="I1834" s="1">
        <v>321236.07436799997</v>
      </c>
      <c r="J1834" s="1" t="s">
        <v>5723</v>
      </c>
    </row>
    <row r="1835" spans="1:10" x14ac:dyDescent="0.25">
      <c r="A1835" s="1" t="s">
        <v>5724</v>
      </c>
      <c r="B1835" s="2">
        <v>755744915</v>
      </c>
      <c r="C1835" s="2" t="s">
        <v>189</v>
      </c>
      <c r="D1835" s="4">
        <v>22425.75</v>
      </c>
      <c r="E1835" s="1" t="s">
        <v>1094</v>
      </c>
      <c r="F1835" s="1" t="s">
        <v>509</v>
      </c>
      <c r="G1835" s="1" t="s">
        <v>4220</v>
      </c>
      <c r="H1835" s="1" t="s">
        <v>5725</v>
      </c>
      <c r="I1835" s="1">
        <v>22983.780923040002</v>
      </c>
      <c r="J1835" s="1" t="s">
        <v>5726</v>
      </c>
    </row>
    <row r="1836" spans="1:10" x14ac:dyDescent="0.25">
      <c r="A1836" s="1" t="s">
        <v>5727</v>
      </c>
      <c r="B1836" s="2">
        <v>342657219</v>
      </c>
      <c r="C1836" s="2" t="s">
        <v>322</v>
      </c>
      <c r="D1836" s="4">
        <v>26443.5</v>
      </c>
      <c r="E1836" s="1" t="s">
        <v>1094</v>
      </c>
      <c r="F1836" s="1" t="s">
        <v>246</v>
      </c>
      <c r="G1836" s="1" t="s">
        <v>4070</v>
      </c>
      <c r="H1836" s="1" t="s">
        <v>5728</v>
      </c>
      <c r="I1836" s="1">
        <v>246051.6045624</v>
      </c>
      <c r="J1836" s="1" t="s">
        <v>5729</v>
      </c>
    </row>
    <row r="1837" spans="1:10" x14ac:dyDescent="0.25">
      <c r="A1837" s="1" t="s">
        <v>5730</v>
      </c>
      <c r="B1837" s="2">
        <v>109186210</v>
      </c>
      <c r="C1837" s="2" t="s">
        <v>434</v>
      </c>
      <c r="D1837" s="4">
        <v>28269.75</v>
      </c>
      <c r="E1837" s="1" t="s">
        <v>1094</v>
      </c>
      <c r="F1837" s="1" t="s">
        <v>814</v>
      </c>
      <c r="G1837" s="1" t="s">
        <v>4112</v>
      </c>
      <c r="H1837" s="1" t="s">
        <v>5731</v>
      </c>
      <c r="I1837" s="1">
        <v>317308.58052299998</v>
      </c>
      <c r="J1837" s="1" t="s">
        <v>5732</v>
      </c>
    </row>
    <row r="1838" spans="1:10" x14ac:dyDescent="0.25">
      <c r="A1838" s="1" t="s">
        <v>5733</v>
      </c>
      <c r="B1838" s="2">
        <v>892053495</v>
      </c>
      <c r="C1838" s="2" t="s">
        <v>240</v>
      </c>
      <c r="D1838" s="4">
        <v>22060.5</v>
      </c>
      <c r="E1838" s="1" t="s">
        <v>1094</v>
      </c>
      <c r="F1838" s="1" t="s">
        <v>471</v>
      </c>
      <c r="G1838" s="1" t="s">
        <v>4066</v>
      </c>
      <c r="H1838" s="1" t="s">
        <v>5734</v>
      </c>
      <c r="I1838" s="1">
        <v>424938.54341119999</v>
      </c>
      <c r="J1838" s="1" t="s">
        <v>5735</v>
      </c>
    </row>
    <row r="1839" spans="1:10" x14ac:dyDescent="0.25">
      <c r="A1839" s="1" t="s">
        <v>5736</v>
      </c>
      <c r="B1839" s="2">
        <v>565940869</v>
      </c>
      <c r="C1839" s="2" t="s">
        <v>180</v>
      </c>
      <c r="D1839" s="4">
        <v>35940</v>
      </c>
      <c r="E1839" s="1" t="s">
        <v>1094</v>
      </c>
      <c r="F1839" s="1" t="s">
        <v>682</v>
      </c>
      <c r="G1839" s="1" t="s">
        <v>4062</v>
      </c>
      <c r="H1839" s="1" t="s">
        <v>5737</v>
      </c>
      <c r="I1839" s="1">
        <v>545047.21021139994</v>
      </c>
      <c r="J1839" s="1" t="s">
        <v>5738</v>
      </c>
    </row>
    <row r="1840" spans="1:10" x14ac:dyDescent="0.25">
      <c r="A1840" s="1" t="s">
        <v>5739</v>
      </c>
      <c r="B1840" s="2">
        <v>171393825</v>
      </c>
      <c r="C1840" s="2" t="s">
        <v>101</v>
      </c>
      <c r="D1840" s="4">
        <v>19138.5</v>
      </c>
      <c r="E1840" s="1" t="s">
        <v>1094</v>
      </c>
      <c r="F1840" s="1" t="s">
        <v>318</v>
      </c>
      <c r="G1840" s="1" t="s">
        <v>4099</v>
      </c>
      <c r="H1840" s="1" t="s">
        <v>5740</v>
      </c>
      <c r="I1840" s="1">
        <v>27162.364175999999</v>
      </c>
      <c r="J1840" s="1" t="s">
        <v>5741</v>
      </c>
    </row>
    <row r="1841" spans="1:10" x14ac:dyDescent="0.25">
      <c r="A1841" s="1" t="s">
        <v>5742</v>
      </c>
      <c r="B1841" s="2">
        <v>741028214</v>
      </c>
      <c r="C1841" s="2" t="s">
        <v>309</v>
      </c>
      <c r="D1841" s="4">
        <v>27904.5</v>
      </c>
      <c r="E1841" s="1" t="s">
        <v>1094</v>
      </c>
      <c r="F1841" s="1" t="s">
        <v>818</v>
      </c>
      <c r="G1841" s="1" t="s">
        <v>4084</v>
      </c>
      <c r="H1841" s="1" t="s">
        <v>5743</v>
      </c>
      <c r="I1841" s="1">
        <v>28301.415875999999</v>
      </c>
      <c r="J1841" s="1" t="s">
        <v>5744</v>
      </c>
    </row>
    <row r="1842" spans="1:10" x14ac:dyDescent="0.25">
      <c r="A1842" s="1" t="s">
        <v>5745</v>
      </c>
      <c r="B1842" s="2">
        <v>720788540</v>
      </c>
      <c r="C1842" s="2" t="s">
        <v>154</v>
      </c>
      <c r="D1842" s="4">
        <v>29730.75</v>
      </c>
      <c r="E1842" s="1" t="s">
        <v>1094</v>
      </c>
      <c r="F1842" s="1" t="s">
        <v>784</v>
      </c>
      <c r="G1842" s="1" t="s">
        <v>4058</v>
      </c>
      <c r="H1842" s="1" t="s">
        <v>5746</v>
      </c>
      <c r="I1842" s="1">
        <v>37529.272638000002</v>
      </c>
      <c r="J1842" s="1" t="s">
        <v>5747</v>
      </c>
    </row>
    <row r="1843" spans="1:10" x14ac:dyDescent="0.25">
      <c r="A1843" s="1" t="s">
        <v>5748</v>
      </c>
      <c r="B1843" s="2">
        <v>726607069</v>
      </c>
      <c r="C1843" s="2" t="s">
        <v>82</v>
      </c>
      <c r="D1843" s="4">
        <v>16947</v>
      </c>
      <c r="E1843" s="1" t="s">
        <v>1094</v>
      </c>
      <c r="F1843" s="1" t="s">
        <v>241</v>
      </c>
      <c r="G1843" s="1" t="s">
        <v>4105</v>
      </c>
      <c r="H1843" s="1" t="s">
        <v>5749</v>
      </c>
      <c r="I1843" s="1">
        <v>199951.78597758</v>
      </c>
      <c r="J1843" s="1" t="s">
        <v>5750</v>
      </c>
    </row>
    <row r="1844" spans="1:10" x14ac:dyDescent="0.25">
      <c r="A1844" s="1" t="s">
        <v>5751</v>
      </c>
      <c r="B1844" s="2">
        <v>481645956</v>
      </c>
      <c r="C1844" s="2" t="s">
        <v>72</v>
      </c>
      <c r="D1844" s="4">
        <v>34844.25</v>
      </c>
      <c r="E1844" s="1" t="s">
        <v>1094</v>
      </c>
      <c r="F1844" s="1" t="s">
        <v>370</v>
      </c>
      <c r="G1844" s="1" t="s">
        <v>4084</v>
      </c>
      <c r="H1844" s="1" t="s">
        <v>5752</v>
      </c>
      <c r="I1844" s="1">
        <v>1332313.7328280001</v>
      </c>
      <c r="J1844" s="1" t="s">
        <v>5753</v>
      </c>
    </row>
    <row r="1845" spans="1:10" x14ac:dyDescent="0.25">
      <c r="A1845" s="1" t="s">
        <v>5754</v>
      </c>
      <c r="B1845" s="2">
        <v>768412649</v>
      </c>
      <c r="C1845" s="2" t="s">
        <v>77</v>
      </c>
      <c r="D1845" s="4">
        <v>23521.5</v>
      </c>
      <c r="E1845" s="1" t="s">
        <v>1094</v>
      </c>
      <c r="F1845" s="1" t="s">
        <v>1799</v>
      </c>
      <c r="G1845" s="1" t="s">
        <v>4070</v>
      </c>
      <c r="H1845" s="1" t="s">
        <v>5755</v>
      </c>
      <c r="I1845" s="1">
        <v>455092.57528224</v>
      </c>
      <c r="J1845" s="1" t="s">
        <v>5756</v>
      </c>
    </row>
    <row r="1846" spans="1:10" x14ac:dyDescent="0.25">
      <c r="A1846" s="1" t="s">
        <v>5757</v>
      </c>
      <c r="B1846" s="2">
        <v>21608770</v>
      </c>
      <c r="C1846" s="2" t="s">
        <v>167</v>
      </c>
      <c r="D1846" s="4">
        <v>18773.25</v>
      </c>
      <c r="E1846" s="1" t="s">
        <v>1094</v>
      </c>
      <c r="F1846" s="1" t="s">
        <v>430</v>
      </c>
      <c r="G1846" s="1" t="s">
        <v>4062</v>
      </c>
      <c r="H1846" s="1" t="s">
        <v>5758</v>
      </c>
      <c r="I1846" s="1">
        <v>98877.495225599996</v>
      </c>
      <c r="J1846" s="1" t="s">
        <v>5759</v>
      </c>
    </row>
    <row r="1847" spans="1:10" x14ac:dyDescent="0.25">
      <c r="A1847" s="1" t="s">
        <v>5760</v>
      </c>
      <c r="B1847" s="2">
        <v>436466634</v>
      </c>
      <c r="C1847" s="2" t="s">
        <v>309</v>
      </c>
      <c r="D1847" s="4">
        <v>27904.5</v>
      </c>
      <c r="E1847" s="1" t="s">
        <v>1094</v>
      </c>
      <c r="F1847" s="1" t="s">
        <v>763</v>
      </c>
      <c r="G1847" s="1" t="s">
        <v>4088</v>
      </c>
      <c r="H1847" s="1" t="s">
        <v>5761</v>
      </c>
      <c r="I1847" s="1">
        <v>130316.761575</v>
      </c>
      <c r="J1847" s="1" t="s">
        <v>5762</v>
      </c>
    </row>
    <row r="1848" spans="1:10" x14ac:dyDescent="0.25">
      <c r="A1848" s="1" t="s">
        <v>5763</v>
      </c>
      <c r="B1848" s="2">
        <v>261988651</v>
      </c>
      <c r="C1848" s="2" t="s">
        <v>143</v>
      </c>
      <c r="D1848" s="4">
        <v>34479</v>
      </c>
      <c r="E1848" s="1" t="s">
        <v>1094</v>
      </c>
      <c r="F1848" s="1" t="s">
        <v>955</v>
      </c>
      <c r="G1848" s="1" t="s">
        <v>4084</v>
      </c>
      <c r="H1848" s="1" t="s">
        <v>5764</v>
      </c>
      <c r="I1848" s="1">
        <v>70825.537698300002</v>
      </c>
      <c r="J1848" s="1" t="s">
        <v>5765</v>
      </c>
    </row>
    <row r="1849" spans="1:10" x14ac:dyDescent="0.25">
      <c r="A1849" s="1" t="s">
        <v>5766</v>
      </c>
      <c r="B1849" s="2">
        <v>630038435</v>
      </c>
      <c r="C1849" s="2" t="s">
        <v>47</v>
      </c>
      <c r="D1849" s="4">
        <v>31191.75</v>
      </c>
      <c r="E1849" s="1" t="s">
        <v>1094</v>
      </c>
      <c r="F1849" s="1" t="s">
        <v>168</v>
      </c>
      <c r="G1849" s="1" t="s">
        <v>4084</v>
      </c>
      <c r="H1849" s="1" t="s">
        <v>5767</v>
      </c>
      <c r="I1849" s="1">
        <v>120012.292764</v>
      </c>
      <c r="J1849" s="1" t="s">
        <v>5768</v>
      </c>
    </row>
    <row r="1850" spans="1:10" x14ac:dyDescent="0.25">
      <c r="A1850" s="1" t="s">
        <v>5769</v>
      </c>
      <c r="B1850" s="2">
        <v>620956361</v>
      </c>
      <c r="C1850" s="2" t="s">
        <v>513</v>
      </c>
      <c r="D1850" s="4">
        <v>32287.5</v>
      </c>
      <c r="E1850" s="1" t="s">
        <v>1094</v>
      </c>
      <c r="F1850" s="1" t="s">
        <v>561</v>
      </c>
      <c r="G1850" s="1" t="s">
        <v>4105</v>
      </c>
      <c r="H1850" s="1" t="s">
        <v>5770</v>
      </c>
      <c r="I1850" s="1">
        <v>249117.78044160001</v>
      </c>
      <c r="J1850" s="1" t="s">
        <v>5771</v>
      </c>
    </row>
    <row r="1851" spans="1:10" x14ac:dyDescent="0.25">
      <c r="A1851" s="1" t="s">
        <v>5772</v>
      </c>
      <c r="B1851" s="2">
        <v>525673903</v>
      </c>
      <c r="C1851" s="2" t="s">
        <v>357</v>
      </c>
      <c r="D1851" s="4">
        <v>35209.5</v>
      </c>
      <c r="E1851" s="1" t="s">
        <v>1094</v>
      </c>
      <c r="F1851" s="1" t="s">
        <v>58</v>
      </c>
      <c r="G1851" s="1" t="s">
        <v>4099</v>
      </c>
      <c r="H1851" s="1" t="s">
        <v>5773</v>
      </c>
      <c r="I1851" s="1">
        <v>125729.183034</v>
      </c>
      <c r="J1851" s="1" t="s">
        <v>5774</v>
      </c>
    </row>
    <row r="1852" spans="1:10" x14ac:dyDescent="0.25">
      <c r="A1852" s="1" t="s">
        <v>5775</v>
      </c>
      <c r="B1852" s="2">
        <v>759678108</v>
      </c>
      <c r="C1852" s="2" t="s">
        <v>154</v>
      </c>
      <c r="D1852" s="4">
        <v>29730.75</v>
      </c>
      <c r="E1852" s="1" t="s">
        <v>1094</v>
      </c>
      <c r="F1852" s="1" t="s">
        <v>340</v>
      </c>
      <c r="G1852" s="1" t="s">
        <v>4105</v>
      </c>
      <c r="H1852" s="1" t="s">
        <v>5776</v>
      </c>
      <c r="I1852" s="1">
        <v>66917.650311000005</v>
      </c>
      <c r="J1852" s="1" t="s">
        <v>5777</v>
      </c>
    </row>
    <row r="1853" spans="1:10" x14ac:dyDescent="0.25">
      <c r="A1853" s="1" t="s">
        <v>5778</v>
      </c>
      <c r="B1853" s="2">
        <v>307147780</v>
      </c>
      <c r="C1853" s="2" t="s">
        <v>119</v>
      </c>
      <c r="D1853" s="4">
        <v>24982.5</v>
      </c>
      <c r="E1853" s="1" t="s">
        <v>1094</v>
      </c>
      <c r="F1853" s="1" t="s">
        <v>97</v>
      </c>
      <c r="G1853" s="1" t="s">
        <v>4088</v>
      </c>
      <c r="H1853" s="1" t="s">
        <v>5779</v>
      </c>
      <c r="I1853" s="1">
        <v>463127.54685119999</v>
      </c>
      <c r="J1853" s="1" t="s">
        <v>5780</v>
      </c>
    </row>
    <row r="1854" spans="1:10" x14ac:dyDescent="0.25">
      <c r="A1854" s="1" t="s">
        <v>5781</v>
      </c>
      <c r="B1854" s="2">
        <v>290757462</v>
      </c>
      <c r="C1854" s="2" t="s">
        <v>255</v>
      </c>
      <c r="D1854" s="4">
        <v>25347.75</v>
      </c>
      <c r="E1854" s="1" t="s">
        <v>1094</v>
      </c>
      <c r="F1854" s="1" t="s">
        <v>331</v>
      </c>
      <c r="G1854" s="1" t="s">
        <v>4148</v>
      </c>
      <c r="H1854" s="1" t="s">
        <v>5782</v>
      </c>
      <c r="I1854" s="1">
        <v>277802.33644799999</v>
      </c>
      <c r="J1854" s="1" t="s">
        <v>5783</v>
      </c>
    </row>
    <row r="1855" spans="1:10" x14ac:dyDescent="0.25">
      <c r="A1855" s="1" t="s">
        <v>5784</v>
      </c>
      <c r="B1855" s="2">
        <v>132539151</v>
      </c>
      <c r="C1855" s="2" t="s">
        <v>23</v>
      </c>
      <c r="D1855" s="4">
        <v>15486</v>
      </c>
      <c r="E1855" s="1" t="s">
        <v>1094</v>
      </c>
      <c r="F1855" s="1" t="s">
        <v>181</v>
      </c>
      <c r="G1855" s="1" t="s">
        <v>4074</v>
      </c>
      <c r="H1855" s="1" t="s">
        <v>5785</v>
      </c>
      <c r="I1855" s="1">
        <v>30468.720844799998</v>
      </c>
      <c r="J1855" s="1" t="s">
        <v>5786</v>
      </c>
    </row>
    <row r="1856" spans="1:10" x14ac:dyDescent="0.25">
      <c r="A1856" s="1" t="s">
        <v>5787</v>
      </c>
      <c r="B1856" s="2">
        <v>914611148</v>
      </c>
      <c r="C1856" s="2" t="s">
        <v>268</v>
      </c>
      <c r="D1856" s="4">
        <v>17677.5</v>
      </c>
      <c r="E1856" s="1" t="s">
        <v>1094</v>
      </c>
      <c r="F1856" s="1" t="s">
        <v>2364</v>
      </c>
      <c r="G1856" s="1" t="s">
        <v>4084</v>
      </c>
      <c r="H1856" s="1" t="s">
        <v>5788</v>
      </c>
      <c r="I1856" s="1">
        <v>126357.19689599999</v>
      </c>
      <c r="J1856" s="1" t="s">
        <v>5789</v>
      </c>
    </row>
    <row r="1857" spans="1:10" x14ac:dyDescent="0.25">
      <c r="A1857" s="1" t="s">
        <v>5790</v>
      </c>
      <c r="B1857" s="2">
        <v>654101246</v>
      </c>
      <c r="C1857" s="2" t="s">
        <v>82</v>
      </c>
      <c r="D1857" s="4">
        <v>16947</v>
      </c>
      <c r="E1857" s="1" t="s">
        <v>1094</v>
      </c>
      <c r="F1857" s="1" t="s">
        <v>48</v>
      </c>
      <c r="G1857" s="1" t="s">
        <v>4220</v>
      </c>
      <c r="H1857" s="1" t="s">
        <v>5791</v>
      </c>
      <c r="I1857" s="1">
        <v>375811.72447895998</v>
      </c>
      <c r="J1857" s="1" t="s">
        <v>5792</v>
      </c>
    </row>
    <row r="1858" spans="1:10" x14ac:dyDescent="0.25">
      <c r="A1858" s="1" t="s">
        <v>5793</v>
      </c>
      <c r="B1858" s="2">
        <v>398267060</v>
      </c>
      <c r="C1858" s="2" t="s">
        <v>143</v>
      </c>
      <c r="D1858" s="4">
        <v>34479</v>
      </c>
      <c r="E1858" s="1" t="s">
        <v>1094</v>
      </c>
      <c r="F1858" s="1" t="s">
        <v>246</v>
      </c>
      <c r="G1858" s="1" t="s">
        <v>4105</v>
      </c>
      <c r="H1858" s="1" t="s">
        <v>5794</v>
      </c>
      <c r="I1858" s="1">
        <v>171113.61141504001</v>
      </c>
      <c r="J1858" s="1" t="s">
        <v>5795</v>
      </c>
    </row>
    <row r="1859" spans="1:10" x14ac:dyDescent="0.25">
      <c r="A1859" s="1" t="s">
        <v>5796</v>
      </c>
      <c r="B1859" s="2">
        <v>263065595</v>
      </c>
      <c r="C1859" s="2" t="s">
        <v>28</v>
      </c>
      <c r="D1859" s="4">
        <v>32652.75</v>
      </c>
      <c r="E1859" s="1" t="s">
        <v>1094</v>
      </c>
      <c r="F1859" s="1" t="s">
        <v>381</v>
      </c>
      <c r="G1859" s="1" t="s">
        <v>4088</v>
      </c>
      <c r="H1859" s="1" t="s">
        <v>5797</v>
      </c>
      <c r="I1859" s="1">
        <v>148373.35861319999</v>
      </c>
      <c r="J1859" s="1" t="s">
        <v>4064</v>
      </c>
    </row>
    <row r="1860" spans="1:10" x14ac:dyDescent="0.25">
      <c r="A1860" s="1" t="s">
        <v>5798</v>
      </c>
      <c r="B1860" s="2">
        <v>6752491</v>
      </c>
      <c r="C1860" s="2" t="s">
        <v>255</v>
      </c>
      <c r="D1860" s="4">
        <v>25347.75</v>
      </c>
      <c r="E1860" s="1" t="s">
        <v>1094</v>
      </c>
      <c r="F1860" s="1" t="s">
        <v>909</v>
      </c>
      <c r="G1860" s="1" t="s">
        <v>4112</v>
      </c>
      <c r="H1860" s="1" t="s">
        <v>5799</v>
      </c>
      <c r="I1860" s="1">
        <v>236836.07728955999</v>
      </c>
      <c r="J1860" s="1" t="s">
        <v>5800</v>
      </c>
    </row>
    <row r="1861" spans="1:10" x14ac:dyDescent="0.25">
      <c r="A1861" s="1" t="s">
        <v>5801</v>
      </c>
      <c r="B1861" s="2">
        <v>836838522</v>
      </c>
      <c r="C1861" s="2" t="s">
        <v>11</v>
      </c>
      <c r="D1861" s="4">
        <v>36305.25</v>
      </c>
      <c r="E1861" s="1" t="s">
        <v>1094</v>
      </c>
      <c r="F1861" s="1" t="s">
        <v>58</v>
      </c>
      <c r="G1861" s="1" t="s">
        <v>4112</v>
      </c>
      <c r="H1861" s="1" t="s">
        <v>5802</v>
      </c>
      <c r="I1861" s="1">
        <v>538488.84113920003</v>
      </c>
      <c r="J1861" s="1" t="s">
        <v>5803</v>
      </c>
    </row>
    <row r="1862" spans="1:10" x14ac:dyDescent="0.25">
      <c r="A1862" s="1" t="s">
        <v>5804</v>
      </c>
      <c r="B1862" s="2">
        <v>81148935</v>
      </c>
      <c r="C1862" s="2" t="s">
        <v>698</v>
      </c>
      <c r="D1862" s="4">
        <v>18408</v>
      </c>
      <c r="E1862" s="1" t="s">
        <v>1094</v>
      </c>
      <c r="F1862" s="1" t="s">
        <v>1746</v>
      </c>
      <c r="G1862" s="1" t="s">
        <v>4084</v>
      </c>
      <c r="H1862" s="1" t="s">
        <v>5805</v>
      </c>
      <c r="I1862" s="1">
        <v>79179.858225000004</v>
      </c>
      <c r="J1862" s="1" t="s">
        <v>5806</v>
      </c>
    </row>
    <row r="1863" spans="1:10" x14ac:dyDescent="0.25">
      <c r="A1863" s="1" t="s">
        <v>5807</v>
      </c>
      <c r="B1863" s="2">
        <v>581950676</v>
      </c>
      <c r="C1863" s="2" t="s">
        <v>92</v>
      </c>
      <c r="D1863" s="4">
        <v>29000.25</v>
      </c>
      <c r="E1863" s="1" t="s">
        <v>1094</v>
      </c>
      <c r="F1863" s="1" t="s">
        <v>978</v>
      </c>
      <c r="G1863" s="1" t="s">
        <v>4112</v>
      </c>
      <c r="H1863" s="1" t="s">
        <v>5808</v>
      </c>
      <c r="I1863" s="1">
        <v>111594.32765712</v>
      </c>
      <c r="J1863" s="1" t="s">
        <v>5809</v>
      </c>
    </row>
    <row r="1864" spans="1:10" x14ac:dyDescent="0.25">
      <c r="A1864" s="1" t="s">
        <v>5810</v>
      </c>
      <c r="B1864" s="2">
        <v>597698472</v>
      </c>
      <c r="C1864" s="2" t="s">
        <v>348</v>
      </c>
      <c r="D1864" s="4">
        <v>28635</v>
      </c>
      <c r="E1864" s="1" t="s">
        <v>1094</v>
      </c>
      <c r="F1864" s="1" t="s">
        <v>442</v>
      </c>
      <c r="G1864" s="1" t="s">
        <v>4058</v>
      </c>
      <c r="H1864" s="1" t="s">
        <v>5811</v>
      </c>
      <c r="I1864" s="1">
        <v>281220.52589400002</v>
      </c>
      <c r="J1864" s="1" t="s">
        <v>5812</v>
      </c>
    </row>
    <row r="1865" spans="1:10" x14ac:dyDescent="0.25">
      <c r="A1865" s="1" t="s">
        <v>5813</v>
      </c>
      <c r="B1865" s="2">
        <v>785431464</v>
      </c>
      <c r="C1865" s="2" t="s">
        <v>389</v>
      </c>
      <c r="D1865" s="4">
        <v>29365.5</v>
      </c>
      <c r="E1865" s="1" t="s">
        <v>1094</v>
      </c>
      <c r="F1865" s="1" t="s">
        <v>68</v>
      </c>
      <c r="G1865" s="1" t="s">
        <v>4054</v>
      </c>
      <c r="H1865" s="1" t="s">
        <v>5814</v>
      </c>
      <c r="I1865" s="1">
        <v>146845.85338488</v>
      </c>
      <c r="J1865" s="1" t="s">
        <v>5815</v>
      </c>
    </row>
    <row r="1866" spans="1:10" x14ac:dyDescent="0.25">
      <c r="A1866" s="1" t="s">
        <v>5816</v>
      </c>
      <c r="B1866" s="2">
        <v>991561578</v>
      </c>
      <c r="C1866" s="2" t="s">
        <v>309</v>
      </c>
      <c r="D1866" s="4">
        <v>27904.5</v>
      </c>
      <c r="E1866" s="1" t="s">
        <v>1094</v>
      </c>
      <c r="F1866" s="1" t="s">
        <v>1576</v>
      </c>
      <c r="G1866" s="1" t="s">
        <v>4220</v>
      </c>
      <c r="H1866" s="1" t="s">
        <v>5817</v>
      </c>
      <c r="I1866" s="1">
        <v>404551.87194464001</v>
      </c>
      <c r="J1866" s="1" t="s">
        <v>5818</v>
      </c>
    </row>
    <row r="1867" spans="1:10" x14ac:dyDescent="0.25">
      <c r="A1867" s="1" t="s">
        <v>5819</v>
      </c>
      <c r="B1867" s="2">
        <v>242262862</v>
      </c>
      <c r="C1867" s="2" t="s">
        <v>67</v>
      </c>
      <c r="D1867" s="4">
        <v>23156.25</v>
      </c>
      <c r="E1867" s="1" t="s">
        <v>1094</v>
      </c>
      <c r="F1867" s="1" t="s">
        <v>475</v>
      </c>
      <c r="G1867" s="1" t="s">
        <v>4088</v>
      </c>
      <c r="H1867" s="1" t="s">
        <v>5820</v>
      </c>
      <c r="I1867" s="1">
        <v>231203.94570000001</v>
      </c>
      <c r="J1867" s="1" t="s">
        <v>5821</v>
      </c>
    </row>
    <row r="1868" spans="1:10" x14ac:dyDescent="0.25">
      <c r="A1868" s="1" t="s">
        <v>5822</v>
      </c>
      <c r="B1868" s="2">
        <v>805441371</v>
      </c>
      <c r="C1868" s="2" t="s">
        <v>498</v>
      </c>
      <c r="D1868" s="4">
        <v>37766.25</v>
      </c>
      <c r="E1868" s="1" t="s">
        <v>1094</v>
      </c>
      <c r="F1868" s="1" t="s">
        <v>774</v>
      </c>
      <c r="G1868" s="1" t="s">
        <v>4119</v>
      </c>
      <c r="H1868" s="1" t="s">
        <v>5823</v>
      </c>
      <c r="I1868" s="1">
        <v>125341.14181823999</v>
      </c>
      <c r="J1868" s="1" t="s">
        <v>5824</v>
      </c>
    </row>
    <row r="1869" spans="1:10" x14ac:dyDescent="0.25">
      <c r="A1869" s="1" t="s">
        <v>5825</v>
      </c>
      <c r="B1869" s="2">
        <v>484725064</v>
      </c>
      <c r="C1869" s="2" t="s">
        <v>245</v>
      </c>
      <c r="D1869" s="4">
        <v>19503.75</v>
      </c>
      <c r="E1869" s="1" t="s">
        <v>1094</v>
      </c>
      <c r="F1869" s="1" t="s">
        <v>514</v>
      </c>
      <c r="G1869" s="1" t="s">
        <v>4095</v>
      </c>
      <c r="H1869" s="1" t="s">
        <v>5826</v>
      </c>
      <c r="I1869" s="1">
        <v>166567.43609999999</v>
      </c>
      <c r="J1869" s="1" t="s">
        <v>5827</v>
      </c>
    </row>
    <row r="1870" spans="1:10" x14ac:dyDescent="0.25">
      <c r="A1870" s="1" t="s">
        <v>5828</v>
      </c>
      <c r="B1870" s="2">
        <v>435998583</v>
      </c>
      <c r="C1870" s="2" t="s">
        <v>217</v>
      </c>
      <c r="D1870" s="4">
        <v>38496.75</v>
      </c>
      <c r="E1870" s="1" t="s">
        <v>1094</v>
      </c>
      <c r="F1870" s="1" t="s">
        <v>256</v>
      </c>
      <c r="G1870" s="1" t="s">
        <v>4084</v>
      </c>
      <c r="H1870" s="1" t="s">
        <v>5829</v>
      </c>
      <c r="I1870" s="1">
        <v>110056.80900081999</v>
      </c>
      <c r="J1870" s="1" t="s">
        <v>5830</v>
      </c>
    </row>
    <row r="1871" spans="1:10" x14ac:dyDescent="0.25">
      <c r="A1871" s="1" t="s">
        <v>5831</v>
      </c>
      <c r="B1871" s="2">
        <v>963367321</v>
      </c>
      <c r="C1871" s="2" t="s">
        <v>134</v>
      </c>
      <c r="D1871" s="4">
        <v>37401</v>
      </c>
      <c r="E1871" s="1" t="s">
        <v>1094</v>
      </c>
      <c r="F1871" s="1" t="s">
        <v>763</v>
      </c>
      <c r="G1871" s="1" t="s">
        <v>4095</v>
      </c>
      <c r="H1871" s="1" t="s">
        <v>5832</v>
      </c>
      <c r="I1871" s="1">
        <v>284175.09098879999</v>
      </c>
      <c r="J1871" s="1" t="s">
        <v>5833</v>
      </c>
    </row>
    <row r="1872" spans="1:10" x14ac:dyDescent="0.25">
      <c r="A1872" s="1" t="s">
        <v>5834</v>
      </c>
      <c r="B1872" s="2">
        <v>173399961</v>
      </c>
      <c r="C1872" s="2" t="s">
        <v>28</v>
      </c>
      <c r="D1872" s="4">
        <v>32652.75</v>
      </c>
      <c r="E1872" s="1" t="s">
        <v>1094</v>
      </c>
      <c r="F1872" s="1" t="s">
        <v>1336</v>
      </c>
      <c r="G1872" s="1" t="s">
        <v>4105</v>
      </c>
      <c r="H1872" s="1" t="s">
        <v>5835</v>
      </c>
      <c r="I1872" s="1">
        <v>98023.7776896</v>
      </c>
      <c r="J1872" s="1" t="s">
        <v>5836</v>
      </c>
    </row>
    <row r="1873" spans="1:10" x14ac:dyDescent="0.25">
      <c r="A1873" s="1" t="s">
        <v>5837</v>
      </c>
      <c r="B1873" s="2">
        <v>64892733</v>
      </c>
      <c r="C1873" s="2" t="s">
        <v>87</v>
      </c>
      <c r="D1873" s="4">
        <v>16581.75</v>
      </c>
      <c r="E1873" s="1" t="s">
        <v>1094</v>
      </c>
      <c r="F1873" s="1" t="s">
        <v>370</v>
      </c>
      <c r="G1873" s="1" t="s">
        <v>4099</v>
      </c>
      <c r="H1873" s="1" t="s">
        <v>5838</v>
      </c>
      <c r="I1873" s="1">
        <v>546515.45348400006</v>
      </c>
      <c r="J1873" s="1" t="s">
        <v>5839</v>
      </c>
    </row>
    <row r="1874" spans="1:10" x14ac:dyDescent="0.25">
      <c r="A1874" s="1" t="s">
        <v>5840</v>
      </c>
      <c r="B1874" s="2">
        <v>578781331</v>
      </c>
      <c r="C1874" s="2" t="s">
        <v>568</v>
      </c>
      <c r="D1874" s="4">
        <v>25713</v>
      </c>
      <c r="E1874" s="1" t="s">
        <v>1094</v>
      </c>
      <c r="F1874" s="1" t="s">
        <v>1308</v>
      </c>
      <c r="G1874" s="1" t="s">
        <v>4066</v>
      </c>
      <c r="H1874" s="1" t="s">
        <v>5841</v>
      </c>
      <c r="I1874" s="1">
        <v>46468.890997759998</v>
      </c>
      <c r="J1874" s="1" t="s">
        <v>5842</v>
      </c>
    </row>
    <row r="1875" spans="1:10" x14ac:dyDescent="0.25">
      <c r="A1875" s="1" t="s">
        <v>5843</v>
      </c>
      <c r="B1875" s="2">
        <v>253498368</v>
      </c>
      <c r="C1875" s="2" t="s">
        <v>862</v>
      </c>
      <c r="D1875" s="4">
        <v>24617.25</v>
      </c>
      <c r="E1875" s="1" t="s">
        <v>1094</v>
      </c>
      <c r="F1875" s="1" t="s">
        <v>1336</v>
      </c>
      <c r="G1875" s="1" t="s">
        <v>4095</v>
      </c>
      <c r="H1875" s="1" t="s">
        <v>5844</v>
      </c>
      <c r="I1875" s="1">
        <v>71284.155540000007</v>
      </c>
      <c r="J1875" s="1" t="s">
        <v>5845</v>
      </c>
    </row>
    <row r="1876" spans="1:10" x14ac:dyDescent="0.25">
      <c r="A1876" s="1" t="s">
        <v>5846</v>
      </c>
      <c r="B1876" s="2">
        <v>841889132</v>
      </c>
      <c r="C1876" s="2" t="s">
        <v>114</v>
      </c>
      <c r="D1876" s="4">
        <v>20599.5</v>
      </c>
      <c r="E1876" s="1" t="s">
        <v>12</v>
      </c>
      <c r="F1876" s="1" t="s">
        <v>767</v>
      </c>
      <c r="G1876" s="1" t="s">
        <v>4112</v>
      </c>
      <c r="H1876" s="1" t="s">
        <v>5847</v>
      </c>
      <c r="I1876" s="1">
        <v>87591.130361000003</v>
      </c>
      <c r="J1876" s="1" t="s">
        <v>5848</v>
      </c>
    </row>
    <row r="1877" spans="1:10" x14ac:dyDescent="0.25">
      <c r="A1877" s="1" t="s">
        <v>5849</v>
      </c>
      <c r="B1877" s="2">
        <v>215919306</v>
      </c>
      <c r="C1877" s="2" t="s">
        <v>568</v>
      </c>
      <c r="D1877" s="4">
        <v>25713</v>
      </c>
      <c r="E1877" s="1" t="s">
        <v>12</v>
      </c>
      <c r="F1877" s="1" t="s">
        <v>340</v>
      </c>
      <c r="G1877" s="1" t="s">
        <v>4119</v>
      </c>
      <c r="H1877" s="1" t="s">
        <v>5850</v>
      </c>
      <c r="I1877" s="1">
        <v>78126.753642240001</v>
      </c>
      <c r="J1877" s="1" t="s">
        <v>5851</v>
      </c>
    </row>
    <row r="1878" spans="1:10" x14ac:dyDescent="0.25">
      <c r="A1878" s="1" t="s">
        <v>5852</v>
      </c>
      <c r="B1878" s="2">
        <v>555082235</v>
      </c>
      <c r="C1878" s="2" t="s">
        <v>380</v>
      </c>
      <c r="D1878" s="4">
        <v>14390.25</v>
      </c>
      <c r="E1878" s="1" t="s">
        <v>12</v>
      </c>
      <c r="F1878" s="1" t="s">
        <v>1308</v>
      </c>
      <c r="G1878" s="1" t="s">
        <v>4099</v>
      </c>
      <c r="H1878" s="1" t="s">
        <v>5853</v>
      </c>
      <c r="I1878" s="1">
        <v>405830.68297626002</v>
      </c>
      <c r="J1878" s="1" t="s">
        <v>5854</v>
      </c>
    </row>
    <row r="1879" spans="1:10" x14ac:dyDescent="0.25">
      <c r="A1879" s="1" t="s">
        <v>5855</v>
      </c>
      <c r="B1879" s="2">
        <v>613372091</v>
      </c>
      <c r="C1879" s="2" t="s">
        <v>221</v>
      </c>
      <c r="D1879" s="4">
        <v>33748.5</v>
      </c>
      <c r="E1879" s="1" t="s">
        <v>12</v>
      </c>
      <c r="F1879" s="1" t="s">
        <v>88</v>
      </c>
      <c r="G1879" s="1" t="s">
        <v>4066</v>
      </c>
      <c r="H1879" s="1" t="s">
        <v>5856</v>
      </c>
      <c r="I1879" s="1">
        <v>339792.03829619999</v>
      </c>
      <c r="J1879" s="1" t="s">
        <v>5857</v>
      </c>
    </row>
    <row r="1880" spans="1:10" x14ac:dyDescent="0.25">
      <c r="A1880" s="1" t="s">
        <v>5858</v>
      </c>
      <c r="B1880" s="2">
        <v>800027615</v>
      </c>
      <c r="C1880" s="2" t="s">
        <v>101</v>
      </c>
      <c r="D1880" s="4">
        <v>19138.5</v>
      </c>
      <c r="E1880" s="1" t="s">
        <v>12</v>
      </c>
      <c r="F1880" s="1" t="s">
        <v>204</v>
      </c>
      <c r="G1880" s="1" t="s">
        <v>4119</v>
      </c>
      <c r="H1880" s="1" t="s">
        <v>5859</v>
      </c>
      <c r="I1880" s="1">
        <v>88118.734970880003</v>
      </c>
      <c r="J1880" s="1" t="s">
        <v>5860</v>
      </c>
    </row>
    <row r="1881" spans="1:10" x14ac:dyDescent="0.25">
      <c r="A1881" s="1" t="s">
        <v>5861</v>
      </c>
      <c r="B1881" s="2">
        <v>946289777</v>
      </c>
      <c r="C1881" s="2" t="s">
        <v>203</v>
      </c>
      <c r="D1881" s="4">
        <v>27539.25</v>
      </c>
      <c r="E1881" s="1" t="s">
        <v>12</v>
      </c>
      <c r="F1881" s="1" t="s">
        <v>1252</v>
      </c>
      <c r="G1881" s="1" t="s">
        <v>4088</v>
      </c>
      <c r="H1881" s="1" t="s">
        <v>5862</v>
      </c>
      <c r="I1881" s="1">
        <v>277660.84288000001</v>
      </c>
      <c r="J1881" s="1" t="s">
        <v>5863</v>
      </c>
    </row>
    <row r="1882" spans="1:10" x14ac:dyDescent="0.25">
      <c r="A1882" s="1" t="s">
        <v>5864</v>
      </c>
      <c r="B1882" s="2">
        <v>165383586</v>
      </c>
      <c r="C1882" s="2" t="s">
        <v>556</v>
      </c>
      <c r="D1882" s="4">
        <v>27174</v>
      </c>
      <c r="E1882" s="1" t="s">
        <v>12</v>
      </c>
      <c r="F1882" s="1" t="s">
        <v>1517</v>
      </c>
      <c r="G1882" s="1" t="s">
        <v>4148</v>
      </c>
      <c r="H1882" s="1" t="s">
        <v>5865</v>
      </c>
      <c r="I1882" s="1">
        <v>194913.39026016</v>
      </c>
      <c r="J1882" s="1" t="s">
        <v>5866</v>
      </c>
    </row>
    <row r="1883" spans="1:10" x14ac:dyDescent="0.25">
      <c r="A1883" s="1" t="s">
        <v>5867</v>
      </c>
      <c r="B1883" s="2">
        <v>199109491</v>
      </c>
      <c r="C1883" s="2" t="s">
        <v>889</v>
      </c>
      <c r="D1883" s="4">
        <v>30096</v>
      </c>
      <c r="E1883" s="1" t="s">
        <v>12</v>
      </c>
      <c r="F1883" s="1" t="s">
        <v>294</v>
      </c>
      <c r="G1883" s="1" t="s">
        <v>4066</v>
      </c>
      <c r="H1883" s="1" t="s">
        <v>5868</v>
      </c>
      <c r="I1883" s="1">
        <v>146761.43988096001</v>
      </c>
      <c r="J1883" s="1" t="s">
        <v>5869</v>
      </c>
    </row>
    <row r="1884" spans="1:10" x14ac:dyDescent="0.25">
      <c r="A1884" s="1" t="s">
        <v>5870</v>
      </c>
      <c r="B1884" s="2">
        <v>830129063</v>
      </c>
      <c r="C1884" s="2" t="s">
        <v>389</v>
      </c>
      <c r="D1884" s="4">
        <v>29365.5</v>
      </c>
      <c r="E1884" s="1" t="s">
        <v>12</v>
      </c>
      <c r="F1884" s="1" t="s">
        <v>2364</v>
      </c>
      <c r="G1884" s="1" t="s">
        <v>4119</v>
      </c>
      <c r="H1884" s="1" t="s">
        <v>5871</v>
      </c>
      <c r="I1884" s="1">
        <v>195445.12515527999</v>
      </c>
      <c r="J1884" s="1" t="s">
        <v>5872</v>
      </c>
    </row>
    <row r="1885" spans="1:10" x14ac:dyDescent="0.25">
      <c r="A1885" s="1" t="s">
        <v>5873</v>
      </c>
      <c r="B1885" s="2">
        <v>699711181</v>
      </c>
      <c r="C1885" s="2" t="s">
        <v>661</v>
      </c>
      <c r="D1885" s="4">
        <v>16216.5</v>
      </c>
      <c r="E1885" s="1" t="s">
        <v>12</v>
      </c>
      <c r="F1885" s="1" t="s">
        <v>1498</v>
      </c>
      <c r="G1885" s="1" t="s">
        <v>4112</v>
      </c>
      <c r="H1885" s="1" t="s">
        <v>5874</v>
      </c>
      <c r="I1885" s="1">
        <v>36600.891465599998</v>
      </c>
      <c r="J1885" s="1" t="s">
        <v>5875</v>
      </c>
    </row>
    <row r="1886" spans="1:10" x14ac:dyDescent="0.25">
      <c r="A1886" s="1" t="s">
        <v>5876</v>
      </c>
      <c r="B1886" s="2">
        <v>901841302</v>
      </c>
      <c r="C1886" s="2" t="s">
        <v>365</v>
      </c>
      <c r="D1886" s="4">
        <v>37035.75</v>
      </c>
      <c r="E1886" s="1" t="s">
        <v>12</v>
      </c>
      <c r="F1886" s="1" t="s">
        <v>1536</v>
      </c>
      <c r="G1886" s="1" t="s">
        <v>4074</v>
      </c>
      <c r="H1886" s="1" t="s">
        <v>5877</v>
      </c>
      <c r="I1886" s="1">
        <v>99674.875218240006</v>
      </c>
      <c r="J1886" s="1" t="s">
        <v>5878</v>
      </c>
    </row>
    <row r="1887" spans="1:10" x14ac:dyDescent="0.25">
      <c r="A1887" s="1" t="s">
        <v>5879</v>
      </c>
      <c r="B1887" s="2">
        <v>444190604</v>
      </c>
      <c r="C1887" s="2" t="s">
        <v>23</v>
      </c>
      <c r="D1887" s="4">
        <v>15486</v>
      </c>
      <c r="E1887" s="1" t="s">
        <v>12</v>
      </c>
      <c r="F1887" s="1" t="s">
        <v>120</v>
      </c>
      <c r="G1887" s="1" t="s">
        <v>4070</v>
      </c>
      <c r="H1887" s="1" t="s">
        <v>5880</v>
      </c>
      <c r="I1887" s="1">
        <v>278523.92737619998</v>
      </c>
      <c r="J1887" s="1" t="s">
        <v>3161</v>
      </c>
    </row>
    <row r="1888" spans="1:10" x14ac:dyDescent="0.25">
      <c r="A1888" s="1" t="s">
        <v>5881</v>
      </c>
      <c r="B1888" s="2">
        <v>704250488</v>
      </c>
      <c r="C1888" s="2" t="s">
        <v>250</v>
      </c>
      <c r="D1888" s="4">
        <v>18042.75</v>
      </c>
      <c r="E1888" s="1" t="s">
        <v>12</v>
      </c>
      <c r="F1888" s="1" t="s">
        <v>675</v>
      </c>
      <c r="G1888" s="1" t="s">
        <v>4070</v>
      </c>
      <c r="H1888" s="1" t="s">
        <v>5882</v>
      </c>
      <c r="I1888" s="1" t="s">
        <v>5882</v>
      </c>
      <c r="J1888" s="1" t="s">
        <v>5883</v>
      </c>
    </row>
    <row r="1889" spans="1:10" x14ac:dyDescent="0.25">
      <c r="A1889" s="1" t="s">
        <v>5884</v>
      </c>
      <c r="B1889" s="2">
        <v>741467211</v>
      </c>
      <c r="C1889" s="2" t="s">
        <v>403</v>
      </c>
      <c r="D1889" s="4">
        <v>31922.25</v>
      </c>
      <c r="E1889" s="1" t="s">
        <v>12</v>
      </c>
      <c r="F1889" s="1" t="s">
        <v>1252</v>
      </c>
      <c r="G1889" s="1" t="s">
        <v>4066</v>
      </c>
      <c r="H1889" s="1" t="s">
        <v>5885</v>
      </c>
      <c r="I1889" s="1">
        <v>232278.6723257</v>
      </c>
      <c r="J1889" s="1" t="s">
        <v>5886</v>
      </c>
    </row>
    <row r="1890" spans="1:10" x14ac:dyDescent="0.25">
      <c r="A1890" s="1" t="s">
        <v>5887</v>
      </c>
      <c r="B1890" s="2">
        <v>845976453</v>
      </c>
      <c r="C1890" s="2" t="s">
        <v>129</v>
      </c>
      <c r="D1890" s="4">
        <v>15120.75</v>
      </c>
      <c r="E1890" s="1" t="s">
        <v>12</v>
      </c>
      <c r="F1890" s="1" t="s">
        <v>370</v>
      </c>
      <c r="G1890" s="1" t="s">
        <v>4112</v>
      </c>
      <c r="H1890" s="1" t="s">
        <v>5888</v>
      </c>
      <c r="I1890" s="1">
        <v>61807.174629200003</v>
      </c>
      <c r="J1890" s="1" t="s">
        <v>5889</v>
      </c>
    </row>
    <row r="1891" spans="1:10" x14ac:dyDescent="0.25">
      <c r="A1891" s="1" t="s">
        <v>5890</v>
      </c>
      <c r="B1891" s="2">
        <v>333127572</v>
      </c>
      <c r="C1891" s="2" t="s">
        <v>573</v>
      </c>
      <c r="D1891" s="4">
        <v>26808.75</v>
      </c>
      <c r="E1891" s="1" t="s">
        <v>12</v>
      </c>
      <c r="F1891" s="1" t="s">
        <v>1426</v>
      </c>
      <c r="G1891" s="1" t="s">
        <v>4112</v>
      </c>
      <c r="H1891" s="1" t="s">
        <v>5891</v>
      </c>
      <c r="I1891" s="1">
        <v>172880.89082880001</v>
      </c>
      <c r="J1891" s="1" t="s">
        <v>5892</v>
      </c>
    </row>
    <row r="1892" spans="1:10" x14ac:dyDescent="0.25">
      <c r="A1892" s="1" t="s">
        <v>5893</v>
      </c>
      <c r="B1892" s="2">
        <v>492918400</v>
      </c>
      <c r="C1892" s="2" t="s">
        <v>154</v>
      </c>
      <c r="D1892" s="4">
        <v>29730.75</v>
      </c>
      <c r="E1892" s="1" t="s">
        <v>12</v>
      </c>
      <c r="F1892" s="1" t="s">
        <v>336</v>
      </c>
      <c r="G1892" s="1" t="s">
        <v>4054</v>
      </c>
      <c r="H1892" s="1" t="s">
        <v>5894</v>
      </c>
      <c r="I1892" s="1">
        <v>84595.023976049997</v>
      </c>
      <c r="J1892" s="1" t="s">
        <v>5895</v>
      </c>
    </row>
    <row r="1893" spans="1:10" x14ac:dyDescent="0.25">
      <c r="A1893" s="1" t="s">
        <v>5896</v>
      </c>
      <c r="B1893" s="2">
        <v>233272612</v>
      </c>
      <c r="C1893" s="2" t="s">
        <v>889</v>
      </c>
      <c r="D1893" s="4">
        <v>30096</v>
      </c>
      <c r="E1893" s="1" t="s">
        <v>12</v>
      </c>
      <c r="F1893" s="1" t="s">
        <v>475</v>
      </c>
      <c r="G1893" s="1" t="s">
        <v>4088</v>
      </c>
      <c r="H1893" s="1" t="s">
        <v>5897</v>
      </c>
      <c r="I1893" s="1">
        <v>127706.466888</v>
      </c>
      <c r="J1893" s="1" t="s">
        <v>5898</v>
      </c>
    </row>
    <row r="1894" spans="1:10" x14ac:dyDescent="0.25">
      <c r="A1894" s="1" t="s">
        <v>5899</v>
      </c>
      <c r="B1894" s="2">
        <v>788106278</v>
      </c>
      <c r="C1894" s="2" t="s">
        <v>403</v>
      </c>
      <c r="D1894" s="4">
        <v>31922.25</v>
      </c>
      <c r="E1894" s="1" t="s">
        <v>12</v>
      </c>
      <c r="F1894" s="1" t="s">
        <v>4364</v>
      </c>
      <c r="G1894" s="1" t="s">
        <v>4148</v>
      </c>
      <c r="H1894" s="1" t="s">
        <v>5900</v>
      </c>
      <c r="I1894" s="1">
        <v>169226.53687392001</v>
      </c>
      <c r="J1894" s="1" t="s">
        <v>5901</v>
      </c>
    </row>
    <row r="1895" spans="1:10" x14ac:dyDescent="0.25">
      <c r="A1895" s="1" t="s">
        <v>5902</v>
      </c>
      <c r="B1895" s="2">
        <v>741375983</v>
      </c>
      <c r="C1895" s="2" t="s">
        <v>568</v>
      </c>
      <c r="D1895" s="4">
        <v>25713</v>
      </c>
      <c r="E1895" s="1" t="s">
        <v>12</v>
      </c>
      <c r="F1895" s="1" t="s">
        <v>125</v>
      </c>
      <c r="G1895" s="1" t="s">
        <v>4062</v>
      </c>
      <c r="H1895" s="1" t="s">
        <v>5903</v>
      </c>
      <c r="I1895" s="1">
        <v>438710.35161860002</v>
      </c>
      <c r="J1895" s="1" t="s">
        <v>5904</v>
      </c>
    </row>
    <row r="1896" spans="1:10" x14ac:dyDescent="0.25">
      <c r="A1896" s="1" t="s">
        <v>5905</v>
      </c>
      <c r="B1896" s="2">
        <v>158700396</v>
      </c>
      <c r="C1896" s="2" t="s">
        <v>82</v>
      </c>
      <c r="D1896" s="4">
        <v>16947</v>
      </c>
      <c r="E1896" s="1" t="s">
        <v>12</v>
      </c>
      <c r="F1896" s="1" t="s">
        <v>264</v>
      </c>
      <c r="G1896" s="1" t="s">
        <v>4105</v>
      </c>
      <c r="H1896" s="1" t="s">
        <v>5906</v>
      </c>
      <c r="I1896" s="1">
        <v>35900.794185600003</v>
      </c>
      <c r="J1896" s="1" t="s">
        <v>5907</v>
      </c>
    </row>
    <row r="1897" spans="1:10" x14ac:dyDescent="0.25">
      <c r="A1897" s="1" t="s">
        <v>5908</v>
      </c>
      <c r="B1897" s="2">
        <v>642473211</v>
      </c>
      <c r="C1897" s="2" t="s">
        <v>255</v>
      </c>
      <c r="D1897" s="4">
        <v>25347.75</v>
      </c>
      <c r="E1897" s="1" t="s">
        <v>12</v>
      </c>
      <c r="F1897" s="1" t="s">
        <v>989</v>
      </c>
      <c r="G1897" s="1" t="s">
        <v>4119</v>
      </c>
      <c r="H1897" s="1" t="s">
        <v>5909</v>
      </c>
      <c r="I1897" s="1">
        <v>368212.18795956002</v>
      </c>
      <c r="J1897" s="1" t="s">
        <v>5910</v>
      </c>
    </row>
    <row r="1898" spans="1:10" x14ac:dyDescent="0.25">
      <c r="A1898" s="1" t="s">
        <v>5911</v>
      </c>
      <c r="B1898" s="2">
        <v>394919381</v>
      </c>
      <c r="C1898" s="2" t="s">
        <v>434</v>
      </c>
      <c r="D1898" s="4">
        <v>28269.75</v>
      </c>
      <c r="E1898" s="1" t="s">
        <v>12</v>
      </c>
      <c r="F1898" s="1" t="s">
        <v>1054</v>
      </c>
      <c r="G1898" s="1" t="s">
        <v>4084</v>
      </c>
      <c r="H1898" s="1" t="s">
        <v>5912</v>
      </c>
      <c r="I1898" s="1">
        <v>85364.279885519994</v>
      </c>
      <c r="J1898" s="1" t="s">
        <v>5913</v>
      </c>
    </row>
    <row r="1899" spans="1:10" x14ac:dyDescent="0.25">
      <c r="A1899" s="1" t="s">
        <v>5914</v>
      </c>
      <c r="B1899" s="2">
        <v>592106617</v>
      </c>
      <c r="C1899" s="2" t="s">
        <v>281</v>
      </c>
      <c r="D1899" s="4">
        <v>21695.25</v>
      </c>
      <c r="E1899" s="1" t="s">
        <v>12</v>
      </c>
      <c r="F1899" s="1" t="s">
        <v>361</v>
      </c>
      <c r="G1899" s="1" t="s">
        <v>4074</v>
      </c>
      <c r="H1899" s="1" t="s">
        <v>5915</v>
      </c>
      <c r="I1899" s="1">
        <v>41206.438524160003</v>
      </c>
      <c r="J1899" s="1" t="s">
        <v>5916</v>
      </c>
    </row>
    <row r="1900" spans="1:10" x14ac:dyDescent="0.25">
      <c r="A1900" s="1" t="s">
        <v>5917</v>
      </c>
      <c r="B1900" s="2">
        <v>777386810</v>
      </c>
      <c r="C1900" s="2" t="s">
        <v>11</v>
      </c>
      <c r="D1900" s="4">
        <v>36305.25</v>
      </c>
      <c r="E1900" s="1" t="s">
        <v>12</v>
      </c>
      <c r="F1900" s="1" t="s">
        <v>366</v>
      </c>
      <c r="G1900" s="1" t="s">
        <v>4105</v>
      </c>
      <c r="H1900" s="1" t="s">
        <v>5918</v>
      </c>
      <c r="I1900" s="1">
        <v>196049.07743616001</v>
      </c>
      <c r="J1900" s="1" t="s">
        <v>5919</v>
      </c>
    </row>
    <row r="1901" spans="1:10" x14ac:dyDescent="0.25">
      <c r="A1901" s="1" t="s">
        <v>5920</v>
      </c>
      <c r="B1901" s="2">
        <v>335464094</v>
      </c>
      <c r="C1901" s="2" t="s">
        <v>38</v>
      </c>
      <c r="D1901" s="4">
        <v>21330</v>
      </c>
      <c r="E1901" s="1" t="s">
        <v>12</v>
      </c>
      <c r="F1901" s="1" t="s">
        <v>274</v>
      </c>
      <c r="G1901" s="1" t="s">
        <v>4119</v>
      </c>
      <c r="H1901" s="1" t="s">
        <v>5921</v>
      </c>
      <c r="I1901" s="1">
        <v>299423.4215616</v>
      </c>
      <c r="J1901" s="1" t="s">
        <v>5922</v>
      </c>
    </row>
    <row r="1902" spans="1:10" x14ac:dyDescent="0.25">
      <c r="A1902" s="1" t="s">
        <v>5923</v>
      </c>
      <c r="B1902" s="2">
        <v>352435955</v>
      </c>
      <c r="C1902" s="2" t="s">
        <v>101</v>
      </c>
      <c r="D1902" s="4">
        <v>19138.5</v>
      </c>
      <c r="E1902" s="1" t="s">
        <v>12</v>
      </c>
      <c r="F1902" s="1" t="s">
        <v>115</v>
      </c>
      <c r="G1902" s="1" t="s">
        <v>4070</v>
      </c>
      <c r="H1902" s="1" t="s">
        <v>5924</v>
      </c>
      <c r="I1902" s="1">
        <v>240862.9158936</v>
      </c>
      <c r="J1902" s="1" t="s">
        <v>5925</v>
      </c>
    </row>
    <row r="1903" spans="1:10" x14ac:dyDescent="0.25">
      <c r="A1903" s="1" t="s">
        <v>5926</v>
      </c>
      <c r="B1903" s="2">
        <v>386315612</v>
      </c>
      <c r="C1903" s="2" t="s">
        <v>82</v>
      </c>
      <c r="D1903" s="4">
        <v>16947</v>
      </c>
      <c r="E1903" s="1" t="s">
        <v>12</v>
      </c>
      <c r="F1903" s="1" t="s">
        <v>422</v>
      </c>
      <c r="G1903" s="1" t="s">
        <v>4054</v>
      </c>
      <c r="H1903" s="1" t="s">
        <v>5927</v>
      </c>
      <c r="I1903" s="1">
        <v>5310.8649216000003</v>
      </c>
      <c r="J1903" s="1" t="s">
        <v>5928</v>
      </c>
    </row>
    <row r="1904" spans="1:10" x14ac:dyDescent="0.25">
      <c r="A1904" s="1" t="s">
        <v>5929</v>
      </c>
      <c r="B1904" s="2">
        <v>763609555</v>
      </c>
      <c r="C1904" s="2" t="s">
        <v>240</v>
      </c>
      <c r="D1904" s="4">
        <v>22060.5</v>
      </c>
      <c r="E1904" s="1" t="s">
        <v>12</v>
      </c>
      <c r="F1904" s="1" t="s">
        <v>794</v>
      </c>
      <c r="G1904" s="1" t="s">
        <v>4148</v>
      </c>
      <c r="H1904" s="1" t="s">
        <v>5930</v>
      </c>
      <c r="I1904" s="1">
        <v>394217.70569999999</v>
      </c>
      <c r="J1904" s="1" t="s">
        <v>5931</v>
      </c>
    </row>
    <row r="1905" spans="1:10" x14ac:dyDescent="0.25">
      <c r="A1905" s="1" t="s">
        <v>5932</v>
      </c>
      <c r="B1905" s="2">
        <v>766407394</v>
      </c>
      <c r="C1905" s="2" t="s">
        <v>57</v>
      </c>
      <c r="D1905" s="4">
        <v>34113.75</v>
      </c>
      <c r="E1905" s="1" t="s">
        <v>12</v>
      </c>
      <c r="F1905" s="1" t="s">
        <v>4500</v>
      </c>
      <c r="G1905" s="1" t="s">
        <v>4148</v>
      </c>
      <c r="H1905" s="1" t="s">
        <v>5933</v>
      </c>
      <c r="I1905" s="1">
        <v>575839.46141568001</v>
      </c>
      <c r="J1905" s="1" t="s">
        <v>5934</v>
      </c>
    </row>
    <row r="1906" spans="1:10" x14ac:dyDescent="0.25">
      <c r="A1906" s="1" t="s">
        <v>5935</v>
      </c>
      <c r="B1906" s="2">
        <v>363285002</v>
      </c>
      <c r="C1906" s="2" t="s">
        <v>518</v>
      </c>
      <c r="D1906" s="4">
        <v>35574.75</v>
      </c>
      <c r="E1906" s="1" t="s">
        <v>12</v>
      </c>
      <c r="F1906" s="1" t="s">
        <v>750</v>
      </c>
      <c r="G1906" s="1" t="s">
        <v>4066</v>
      </c>
      <c r="H1906" s="1" t="s">
        <v>5936</v>
      </c>
      <c r="I1906" s="1">
        <v>137194.0549056</v>
      </c>
      <c r="J1906" s="1" t="s">
        <v>5937</v>
      </c>
    </row>
    <row r="1907" spans="1:10" x14ac:dyDescent="0.25">
      <c r="A1907" s="1" t="s">
        <v>5938</v>
      </c>
      <c r="B1907" s="2">
        <v>9114300</v>
      </c>
      <c r="C1907" s="2" t="s">
        <v>43</v>
      </c>
      <c r="D1907" s="4">
        <v>36670.5</v>
      </c>
      <c r="E1907" s="1" t="s">
        <v>12</v>
      </c>
      <c r="F1907" s="1" t="s">
        <v>569</v>
      </c>
      <c r="G1907" s="1" t="s">
        <v>4099</v>
      </c>
      <c r="H1907" s="1" t="s">
        <v>5939</v>
      </c>
      <c r="I1907" s="1">
        <v>13247.04601088</v>
      </c>
      <c r="J1907" s="1" t="s">
        <v>5940</v>
      </c>
    </row>
    <row r="1908" spans="1:10" x14ac:dyDescent="0.25">
      <c r="A1908" s="1" t="s">
        <v>5941</v>
      </c>
      <c r="B1908" s="2">
        <v>217919187</v>
      </c>
      <c r="C1908" s="2" t="s">
        <v>281</v>
      </c>
      <c r="D1908" s="4">
        <v>21695.25</v>
      </c>
      <c r="E1908" s="1" t="s">
        <v>12</v>
      </c>
      <c r="F1908" s="1" t="s">
        <v>294</v>
      </c>
      <c r="G1908" s="1" t="s">
        <v>4105</v>
      </c>
      <c r="H1908" s="1" t="s">
        <v>5942</v>
      </c>
      <c r="I1908" s="1">
        <v>397617.62870016001</v>
      </c>
      <c r="J1908" s="1" t="s">
        <v>5943</v>
      </c>
    </row>
    <row r="1909" spans="1:10" x14ac:dyDescent="0.25">
      <c r="A1909" s="1" t="s">
        <v>5944</v>
      </c>
      <c r="B1909" s="2">
        <v>802691207</v>
      </c>
      <c r="C1909" s="2" t="s">
        <v>162</v>
      </c>
      <c r="D1909" s="4">
        <v>15851.25</v>
      </c>
      <c r="E1909" s="1" t="s">
        <v>12</v>
      </c>
      <c r="F1909" s="1" t="s">
        <v>487</v>
      </c>
      <c r="G1909" s="1" t="s">
        <v>4084</v>
      </c>
      <c r="H1909" s="1" t="s">
        <v>5945</v>
      </c>
      <c r="I1909" s="1">
        <v>360590.04334079998</v>
      </c>
      <c r="J1909" s="1" t="s">
        <v>5946</v>
      </c>
    </row>
    <row r="1910" spans="1:10" x14ac:dyDescent="0.25">
      <c r="A1910" s="1" t="s">
        <v>5947</v>
      </c>
      <c r="B1910" s="2">
        <v>300722977</v>
      </c>
      <c r="C1910" s="2" t="s">
        <v>87</v>
      </c>
      <c r="D1910" s="4">
        <v>16581.75</v>
      </c>
      <c r="E1910" s="1" t="s">
        <v>12</v>
      </c>
      <c r="F1910" s="1" t="s">
        <v>370</v>
      </c>
      <c r="G1910" s="1" t="s">
        <v>4112</v>
      </c>
      <c r="H1910" s="1" t="s">
        <v>5948</v>
      </c>
      <c r="I1910" s="1">
        <v>123838.950312</v>
      </c>
      <c r="J1910" s="1" t="s">
        <v>5949</v>
      </c>
    </row>
    <row r="1911" spans="1:10" x14ac:dyDescent="0.25">
      <c r="A1911" s="1" t="s">
        <v>5950</v>
      </c>
      <c r="B1911" s="2">
        <v>432021484</v>
      </c>
      <c r="C1911" s="2" t="s">
        <v>661</v>
      </c>
      <c r="D1911" s="4">
        <v>16216.5</v>
      </c>
      <c r="E1911" s="1" t="s">
        <v>12</v>
      </c>
      <c r="F1911" s="1" t="s">
        <v>13</v>
      </c>
      <c r="G1911" s="1" t="s">
        <v>4099</v>
      </c>
      <c r="H1911" s="1" t="s">
        <v>5951</v>
      </c>
      <c r="I1911" s="1">
        <v>30324.471724800002</v>
      </c>
      <c r="J1911" s="1" t="s">
        <v>5952</v>
      </c>
    </row>
    <row r="1912" spans="1:10" x14ac:dyDescent="0.25">
      <c r="A1912" s="1" t="s">
        <v>5953</v>
      </c>
      <c r="B1912" s="2">
        <v>242853921</v>
      </c>
      <c r="C1912" s="2" t="s">
        <v>154</v>
      </c>
      <c r="D1912" s="4">
        <v>29730.75</v>
      </c>
      <c r="E1912" s="1" t="s">
        <v>12</v>
      </c>
      <c r="F1912" s="1" t="s">
        <v>993</v>
      </c>
      <c r="G1912" s="1" t="s">
        <v>4062</v>
      </c>
      <c r="H1912" s="1" t="s">
        <v>5954</v>
      </c>
      <c r="I1912" s="1">
        <v>61447.199923200002</v>
      </c>
      <c r="J1912" s="1" t="s">
        <v>5955</v>
      </c>
    </row>
    <row r="1913" spans="1:10" x14ac:dyDescent="0.25">
      <c r="A1913" s="1" t="s">
        <v>5956</v>
      </c>
      <c r="B1913" s="2">
        <v>790393092</v>
      </c>
      <c r="C1913" s="2" t="s">
        <v>67</v>
      </c>
      <c r="D1913" s="4">
        <v>23156.25</v>
      </c>
      <c r="E1913" s="1" t="s">
        <v>12</v>
      </c>
      <c r="F1913" s="1" t="s">
        <v>2278</v>
      </c>
      <c r="G1913" s="1" t="s">
        <v>4088</v>
      </c>
      <c r="H1913" s="1" t="s">
        <v>5957</v>
      </c>
      <c r="I1913" s="1">
        <v>353931.22823057999</v>
      </c>
      <c r="J1913" s="1" t="s">
        <v>5958</v>
      </c>
    </row>
    <row r="1914" spans="1:10" x14ac:dyDescent="0.25">
      <c r="A1914" s="1" t="s">
        <v>5959</v>
      </c>
      <c r="B1914" s="2">
        <v>348318011</v>
      </c>
      <c r="C1914" s="2" t="s">
        <v>82</v>
      </c>
      <c r="D1914" s="4">
        <v>16947</v>
      </c>
      <c r="E1914" s="1" t="s">
        <v>12</v>
      </c>
      <c r="F1914" s="1" t="s">
        <v>176</v>
      </c>
      <c r="G1914" s="1" t="s">
        <v>4088</v>
      </c>
      <c r="H1914" s="1" t="s">
        <v>5960</v>
      </c>
      <c r="I1914" s="1">
        <v>43021.036699199998</v>
      </c>
      <c r="J1914" s="1" t="s">
        <v>5961</v>
      </c>
    </row>
    <row r="1915" spans="1:10" x14ac:dyDescent="0.25">
      <c r="A1915" s="1" t="s">
        <v>5962</v>
      </c>
      <c r="B1915" s="2">
        <v>687926099</v>
      </c>
      <c r="C1915" s="2" t="s">
        <v>167</v>
      </c>
      <c r="D1915" s="4">
        <v>18773.25</v>
      </c>
      <c r="E1915" s="1" t="s">
        <v>12</v>
      </c>
      <c r="F1915" s="1" t="s">
        <v>282</v>
      </c>
      <c r="G1915" s="1" t="s">
        <v>4054</v>
      </c>
      <c r="H1915" s="1" t="s">
        <v>5963</v>
      </c>
      <c r="I1915" s="1">
        <v>156643.720695</v>
      </c>
      <c r="J1915" s="1" t="s">
        <v>5964</v>
      </c>
    </row>
    <row r="1916" spans="1:10" x14ac:dyDescent="0.25">
      <c r="A1916" s="1" t="s">
        <v>5965</v>
      </c>
      <c r="B1916" s="2">
        <v>67209777</v>
      </c>
      <c r="C1916" s="2" t="s">
        <v>129</v>
      </c>
      <c r="D1916" s="4">
        <v>15120.75</v>
      </c>
      <c r="E1916" s="1" t="s">
        <v>12</v>
      </c>
      <c r="F1916" s="1" t="s">
        <v>260</v>
      </c>
      <c r="G1916" s="1" t="s">
        <v>4099</v>
      </c>
      <c r="H1916" s="1" t="s">
        <v>5966</v>
      </c>
      <c r="I1916" s="1">
        <v>562886.18594999996</v>
      </c>
      <c r="J1916" s="1" t="s">
        <v>3709</v>
      </c>
    </row>
    <row r="1917" spans="1:10" x14ac:dyDescent="0.25">
      <c r="A1917" s="1" t="s">
        <v>5967</v>
      </c>
      <c r="B1917" s="2">
        <v>255927900</v>
      </c>
      <c r="C1917" s="2" t="s">
        <v>180</v>
      </c>
      <c r="D1917" s="4">
        <v>35940</v>
      </c>
      <c r="E1917" s="1" t="s">
        <v>12</v>
      </c>
      <c r="F1917" s="1" t="s">
        <v>1388</v>
      </c>
      <c r="G1917" s="1" t="s">
        <v>4070</v>
      </c>
      <c r="H1917" s="1" t="s">
        <v>5968</v>
      </c>
      <c r="I1917" s="1">
        <v>232286.84962560001</v>
      </c>
      <c r="J1917" s="1" t="s">
        <v>5969</v>
      </c>
    </row>
    <row r="1918" spans="1:10" x14ac:dyDescent="0.25">
      <c r="A1918" s="1" t="s">
        <v>5970</v>
      </c>
      <c r="B1918" s="2">
        <v>237562153</v>
      </c>
      <c r="C1918" s="2" t="s">
        <v>212</v>
      </c>
      <c r="D1918" s="4">
        <v>24252</v>
      </c>
      <c r="E1918" s="1" t="s">
        <v>12</v>
      </c>
      <c r="F1918" s="1" t="s">
        <v>135</v>
      </c>
      <c r="G1918" s="1" t="s">
        <v>4062</v>
      </c>
      <c r="H1918" s="1" t="s">
        <v>5971</v>
      </c>
      <c r="I1918" s="1">
        <v>1574475.784455</v>
      </c>
      <c r="J1918" s="1" t="s">
        <v>4885</v>
      </c>
    </row>
    <row r="1919" spans="1:10" x14ac:dyDescent="0.25">
      <c r="A1919" s="1" t="s">
        <v>4182</v>
      </c>
      <c r="B1919" s="2">
        <v>635748642</v>
      </c>
      <c r="C1919" s="2" t="s">
        <v>38</v>
      </c>
      <c r="D1919" s="4">
        <v>21330</v>
      </c>
      <c r="E1919" s="1" t="s">
        <v>12</v>
      </c>
      <c r="F1919" s="1" t="s">
        <v>399</v>
      </c>
      <c r="G1919" s="1" t="s">
        <v>4112</v>
      </c>
      <c r="H1919" s="1" t="s">
        <v>5972</v>
      </c>
      <c r="I1919" s="1">
        <v>284601.26231399999</v>
      </c>
      <c r="J1919" s="1" t="s">
        <v>5973</v>
      </c>
    </row>
    <row r="1920" spans="1:10" x14ac:dyDescent="0.25">
      <c r="A1920" s="1" t="s">
        <v>5974</v>
      </c>
      <c r="B1920" s="2">
        <v>590984003</v>
      </c>
      <c r="C1920" s="2" t="s">
        <v>33</v>
      </c>
      <c r="D1920" s="4">
        <v>13659.75</v>
      </c>
      <c r="E1920" s="1" t="s">
        <v>12</v>
      </c>
      <c r="F1920" s="1" t="s">
        <v>366</v>
      </c>
      <c r="G1920" s="1" t="s">
        <v>4066</v>
      </c>
      <c r="H1920" s="1" t="s">
        <v>5975</v>
      </c>
      <c r="I1920" s="1">
        <v>32508.1976454</v>
      </c>
      <c r="J1920" s="1" t="s">
        <v>5976</v>
      </c>
    </row>
    <row r="1921" spans="1:10" x14ac:dyDescent="0.25">
      <c r="A1921" s="1" t="s">
        <v>5977</v>
      </c>
      <c r="B1921" s="2">
        <v>446120059</v>
      </c>
      <c r="C1921" s="2" t="s">
        <v>203</v>
      </c>
      <c r="D1921" s="4">
        <v>27539.25</v>
      </c>
      <c r="E1921" s="1" t="s">
        <v>12</v>
      </c>
      <c r="F1921" s="1" t="s">
        <v>2602</v>
      </c>
      <c r="G1921" s="1" t="s">
        <v>4070</v>
      </c>
      <c r="H1921" s="1" t="s">
        <v>5978</v>
      </c>
      <c r="I1921" s="1">
        <v>190667.97146880001</v>
      </c>
      <c r="J1921" s="1" t="s">
        <v>5979</v>
      </c>
    </row>
    <row r="1922" spans="1:10" x14ac:dyDescent="0.25">
      <c r="A1922" s="1" t="s">
        <v>5980</v>
      </c>
      <c r="B1922" s="2">
        <v>242838470</v>
      </c>
      <c r="C1922" s="2" t="s">
        <v>240</v>
      </c>
      <c r="D1922" s="4">
        <v>22060.5</v>
      </c>
      <c r="E1922" s="1" t="s">
        <v>12</v>
      </c>
      <c r="F1922" s="1" t="s">
        <v>463</v>
      </c>
      <c r="G1922" s="1" t="s">
        <v>4054</v>
      </c>
      <c r="H1922" s="1" t="s">
        <v>5981</v>
      </c>
      <c r="I1922" s="1">
        <v>1173483.3394468799</v>
      </c>
      <c r="J1922" s="1" t="s">
        <v>5982</v>
      </c>
    </row>
    <row r="1923" spans="1:10" x14ac:dyDescent="0.25">
      <c r="A1923" s="1" t="s">
        <v>5983</v>
      </c>
      <c r="B1923" s="2">
        <v>141573647</v>
      </c>
      <c r="C1923" s="2" t="s">
        <v>217</v>
      </c>
      <c r="D1923" s="4">
        <v>38496.75</v>
      </c>
      <c r="E1923" s="1" t="s">
        <v>12</v>
      </c>
      <c r="F1923" s="1" t="s">
        <v>682</v>
      </c>
      <c r="G1923" s="1" t="s">
        <v>4084</v>
      </c>
      <c r="H1923" s="1" t="s">
        <v>5984</v>
      </c>
      <c r="I1923" s="1">
        <v>18395.381604599999</v>
      </c>
      <c r="J1923" s="1" t="s">
        <v>5985</v>
      </c>
    </row>
    <row r="1924" spans="1:10" x14ac:dyDescent="0.25">
      <c r="A1924" s="1" t="s">
        <v>5986</v>
      </c>
      <c r="B1924" s="2">
        <v>710491494</v>
      </c>
      <c r="C1924" s="2" t="s">
        <v>698</v>
      </c>
      <c r="D1924" s="4">
        <v>18408</v>
      </c>
      <c r="E1924" s="1" t="s">
        <v>12</v>
      </c>
      <c r="F1924" s="1" t="s">
        <v>527</v>
      </c>
      <c r="G1924" s="1" t="s">
        <v>4074</v>
      </c>
      <c r="H1924" s="1" t="s">
        <v>5987</v>
      </c>
      <c r="I1924" s="1">
        <v>94543.812871200003</v>
      </c>
      <c r="J1924" s="1" t="s">
        <v>5988</v>
      </c>
    </row>
    <row r="1925" spans="1:10" x14ac:dyDescent="0.25">
      <c r="A1925" s="1" t="s">
        <v>5989</v>
      </c>
      <c r="B1925" s="2">
        <v>811956007</v>
      </c>
      <c r="C1925" s="2" t="s">
        <v>889</v>
      </c>
      <c r="D1925" s="4">
        <v>30096</v>
      </c>
      <c r="E1925" s="1" t="s">
        <v>12</v>
      </c>
      <c r="F1925" s="1" t="s">
        <v>721</v>
      </c>
      <c r="G1925" s="1" t="s">
        <v>4062</v>
      </c>
      <c r="H1925" s="1" t="s">
        <v>5990</v>
      </c>
      <c r="I1925" s="1">
        <v>56949.2600742</v>
      </c>
      <c r="J1925" s="1" t="s">
        <v>5991</v>
      </c>
    </row>
    <row r="1926" spans="1:10" x14ac:dyDescent="0.25">
      <c r="A1926" s="1" t="s">
        <v>4321</v>
      </c>
      <c r="B1926" s="2">
        <v>892038287</v>
      </c>
      <c r="C1926" s="2" t="s">
        <v>869</v>
      </c>
      <c r="D1926" s="4">
        <v>17312.25</v>
      </c>
      <c r="E1926" s="1" t="s">
        <v>12</v>
      </c>
      <c r="F1926" s="1" t="s">
        <v>135</v>
      </c>
      <c r="G1926" s="1" t="s">
        <v>4088</v>
      </c>
      <c r="H1926" s="1" t="s">
        <v>5992</v>
      </c>
      <c r="I1926" s="1">
        <v>51939.231288000003</v>
      </c>
      <c r="J1926" s="1" t="s">
        <v>5993</v>
      </c>
    </row>
    <row r="1927" spans="1:10" x14ac:dyDescent="0.25">
      <c r="A1927" s="1" t="s">
        <v>5994</v>
      </c>
      <c r="B1927" s="2">
        <v>460865549</v>
      </c>
      <c r="C1927" s="2" t="s">
        <v>52</v>
      </c>
      <c r="D1927" s="4">
        <v>20234.25</v>
      </c>
      <c r="E1927" s="1" t="s">
        <v>12</v>
      </c>
      <c r="F1927" s="1" t="s">
        <v>395</v>
      </c>
      <c r="G1927" s="1" t="s">
        <v>4119</v>
      </c>
      <c r="H1927" s="1" t="s">
        <v>5995</v>
      </c>
      <c r="I1927" s="1">
        <v>56621.266920000002</v>
      </c>
      <c r="J1927" s="1" t="s">
        <v>5996</v>
      </c>
    </row>
    <row r="1928" spans="1:10" x14ac:dyDescent="0.25">
      <c r="A1928" s="1" t="s">
        <v>5997</v>
      </c>
      <c r="B1928" s="2">
        <v>980286712</v>
      </c>
      <c r="C1928" s="2" t="s">
        <v>250</v>
      </c>
      <c r="D1928" s="4">
        <v>18042.75</v>
      </c>
      <c r="E1928" s="1" t="s">
        <v>12</v>
      </c>
      <c r="F1928" s="1" t="s">
        <v>951</v>
      </c>
      <c r="G1928" s="1" t="s">
        <v>4088</v>
      </c>
      <c r="H1928" s="1" t="s">
        <v>5998</v>
      </c>
      <c r="I1928" s="1">
        <v>55322.067754800002</v>
      </c>
      <c r="J1928" s="1" t="s">
        <v>5999</v>
      </c>
    </row>
    <row r="1929" spans="1:10" x14ac:dyDescent="0.25">
      <c r="A1929" s="1" t="s">
        <v>6000</v>
      </c>
      <c r="B1929" s="2">
        <v>687564363</v>
      </c>
      <c r="C1929" s="2" t="s">
        <v>226</v>
      </c>
      <c r="D1929" s="4">
        <v>31557</v>
      </c>
      <c r="E1929" s="1" t="s">
        <v>12</v>
      </c>
      <c r="F1929" s="1" t="s">
        <v>1498</v>
      </c>
      <c r="G1929" s="1" t="s">
        <v>4088</v>
      </c>
      <c r="H1929" s="1" t="s">
        <v>6001</v>
      </c>
      <c r="I1929" s="1">
        <v>69685.633102399996</v>
      </c>
      <c r="J1929" s="1" t="s">
        <v>6002</v>
      </c>
    </row>
    <row r="1930" spans="1:10" x14ac:dyDescent="0.25">
      <c r="A1930" s="1" t="s">
        <v>6003</v>
      </c>
      <c r="B1930" s="2">
        <v>940266572</v>
      </c>
      <c r="C1930" s="2" t="s">
        <v>217</v>
      </c>
      <c r="D1930" s="4">
        <v>38496.75</v>
      </c>
      <c r="E1930" s="1" t="s">
        <v>12</v>
      </c>
      <c r="F1930" s="1" t="s">
        <v>366</v>
      </c>
      <c r="G1930" s="1" t="s">
        <v>4105</v>
      </c>
      <c r="H1930" s="1" t="s">
        <v>6004</v>
      </c>
      <c r="I1930" s="1">
        <v>504298.11998412001</v>
      </c>
      <c r="J1930" s="1" t="s">
        <v>6005</v>
      </c>
    </row>
    <row r="1931" spans="1:10" x14ac:dyDescent="0.25">
      <c r="A1931" s="1" t="s">
        <v>6006</v>
      </c>
      <c r="B1931" s="2">
        <v>192781810</v>
      </c>
      <c r="C1931" s="2" t="s">
        <v>162</v>
      </c>
      <c r="D1931" s="4">
        <v>15851.25</v>
      </c>
      <c r="E1931" s="1" t="s">
        <v>12</v>
      </c>
      <c r="F1931" s="1" t="s">
        <v>818</v>
      </c>
      <c r="G1931" s="1" t="s">
        <v>4062</v>
      </c>
      <c r="H1931" s="1" t="s">
        <v>6007</v>
      </c>
      <c r="I1931" s="1">
        <v>245879.24156928001</v>
      </c>
      <c r="J1931" s="1" t="s">
        <v>6008</v>
      </c>
    </row>
    <row r="1932" spans="1:10" x14ac:dyDescent="0.25">
      <c r="A1932" s="1" t="s">
        <v>6009</v>
      </c>
      <c r="B1932" s="2">
        <v>151570772</v>
      </c>
      <c r="C1932" s="2" t="s">
        <v>194</v>
      </c>
      <c r="D1932" s="4">
        <v>30826.5</v>
      </c>
      <c r="E1932" s="1" t="s">
        <v>12</v>
      </c>
      <c r="F1932" s="1" t="s">
        <v>852</v>
      </c>
      <c r="G1932" s="1" t="s">
        <v>4105</v>
      </c>
      <c r="H1932" s="1" t="s">
        <v>6010</v>
      </c>
      <c r="I1932" s="1">
        <v>576086.31507200003</v>
      </c>
      <c r="J1932" s="1" t="s">
        <v>6011</v>
      </c>
    </row>
    <row r="1933" spans="1:10" x14ac:dyDescent="0.25">
      <c r="A1933" s="1" t="s">
        <v>6012</v>
      </c>
      <c r="B1933" s="2">
        <v>335718706</v>
      </c>
      <c r="C1933" s="2" t="s">
        <v>698</v>
      </c>
      <c r="D1933" s="4">
        <v>18408</v>
      </c>
      <c r="E1933" s="1" t="s">
        <v>12</v>
      </c>
      <c r="F1933" s="1" t="s">
        <v>442</v>
      </c>
      <c r="G1933" s="1" t="s">
        <v>4112</v>
      </c>
      <c r="H1933" s="1" t="s">
        <v>6013</v>
      </c>
      <c r="I1933" s="1">
        <v>139046.46142847999</v>
      </c>
      <c r="J1933" s="1" t="s">
        <v>6014</v>
      </c>
    </row>
    <row r="1934" spans="1:10" x14ac:dyDescent="0.25">
      <c r="A1934" s="1" t="s">
        <v>6015</v>
      </c>
      <c r="B1934" s="2">
        <v>967386430</v>
      </c>
      <c r="C1934" s="2" t="s">
        <v>403</v>
      </c>
      <c r="D1934" s="4">
        <v>31922.25</v>
      </c>
      <c r="E1934" s="1" t="s">
        <v>12</v>
      </c>
      <c r="F1934" s="1" t="s">
        <v>385</v>
      </c>
      <c r="G1934" s="1" t="s">
        <v>4066</v>
      </c>
      <c r="H1934" s="1" t="s">
        <v>6016</v>
      </c>
      <c r="I1934" s="1">
        <v>13814.771358079999</v>
      </c>
      <c r="J1934" s="1" t="s">
        <v>6017</v>
      </c>
    </row>
    <row r="1935" spans="1:10" x14ac:dyDescent="0.25">
      <c r="A1935" s="1" t="s">
        <v>6018</v>
      </c>
      <c r="B1935" s="2">
        <v>11295299</v>
      </c>
      <c r="C1935" s="2" t="s">
        <v>661</v>
      </c>
      <c r="D1935" s="4">
        <v>16216.5</v>
      </c>
      <c r="E1935" s="1" t="s">
        <v>12</v>
      </c>
      <c r="F1935" s="1" t="s">
        <v>438</v>
      </c>
      <c r="G1935" s="1" t="s">
        <v>4099</v>
      </c>
      <c r="H1935" s="1" t="s">
        <v>6019</v>
      </c>
      <c r="I1935" s="1">
        <v>308192.2434336</v>
      </c>
      <c r="J1935" s="1" t="s">
        <v>6020</v>
      </c>
    </row>
    <row r="1936" spans="1:10" x14ac:dyDescent="0.25">
      <c r="A1936" s="1" t="s">
        <v>6021</v>
      </c>
      <c r="B1936" s="2">
        <v>700058501</v>
      </c>
      <c r="C1936" s="2" t="s">
        <v>348</v>
      </c>
      <c r="D1936" s="4">
        <v>28635</v>
      </c>
      <c r="E1936" s="1" t="s">
        <v>12</v>
      </c>
      <c r="F1936" s="1" t="s">
        <v>602</v>
      </c>
      <c r="G1936" s="1" t="s">
        <v>4054</v>
      </c>
      <c r="H1936" s="1" t="s">
        <v>6022</v>
      </c>
      <c r="I1936" s="1">
        <v>17286.649551359998</v>
      </c>
      <c r="J1936" s="1" t="s">
        <v>6023</v>
      </c>
    </row>
    <row r="1937" spans="1:10" x14ac:dyDescent="0.25">
      <c r="A1937" s="1" t="s">
        <v>6024</v>
      </c>
      <c r="B1937" s="2">
        <v>629836594</v>
      </c>
      <c r="C1937" s="2" t="s">
        <v>281</v>
      </c>
      <c r="D1937" s="4">
        <v>21695.25</v>
      </c>
      <c r="E1937" s="1" t="s">
        <v>12</v>
      </c>
      <c r="F1937" s="1" t="s">
        <v>430</v>
      </c>
      <c r="G1937" s="1" t="s">
        <v>4084</v>
      </c>
      <c r="H1937" s="1" t="s">
        <v>6025</v>
      </c>
      <c r="I1937" s="1">
        <v>216815.07456000001</v>
      </c>
      <c r="J1937" s="1" t="s">
        <v>6026</v>
      </c>
    </row>
    <row r="1938" spans="1:10" x14ac:dyDescent="0.25">
      <c r="A1938" s="1" t="s">
        <v>6027</v>
      </c>
      <c r="B1938" s="2">
        <v>933059110</v>
      </c>
      <c r="C1938" s="2" t="s">
        <v>518</v>
      </c>
      <c r="D1938" s="4">
        <v>35574.75</v>
      </c>
      <c r="E1938" s="1" t="s">
        <v>12</v>
      </c>
      <c r="F1938" s="1" t="s">
        <v>1252</v>
      </c>
      <c r="G1938" s="1" t="s">
        <v>4099</v>
      </c>
      <c r="H1938" s="1" t="s">
        <v>6028</v>
      </c>
      <c r="I1938" s="1">
        <v>316391.23503510002</v>
      </c>
      <c r="J1938" s="1" t="s">
        <v>6029</v>
      </c>
    </row>
    <row r="1939" spans="1:10" x14ac:dyDescent="0.25">
      <c r="A1939" s="1" t="s">
        <v>6030</v>
      </c>
      <c r="B1939" s="2">
        <v>120457380</v>
      </c>
      <c r="C1939" s="2" t="s">
        <v>38</v>
      </c>
      <c r="D1939" s="4">
        <v>21330</v>
      </c>
      <c r="E1939" s="1" t="s">
        <v>12</v>
      </c>
      <c r="F1939" s="1" t="s">
        <v>438</v>
      </c>
      <c r="G1939" s="1" t="s">
        <v>4062</v>
      </c>
      <c r="H1939" s="1" t="s">
        <v>6031</v>
      </c>
      <c r="I1939" s="1">
        <v>14615.51716768</v>
      </c>
      <c r="J1939" s="1" t="s">
        <v>6032</v>
      </c>
    </row>
    <row r="1940" spans="1:10" x14ac:dyDescent="0.25">
      <c r="A1940" s="1" t="s">
        <v>6033</v>
      </c>
      <c r="B1940" s="2">
        <v>826973742</v>
      </c>
      <c r="C1940" s="2" t="s">
        <v>167</v>
      </c>
      <c r="D1940" s="4">
        <v>18773.25</v>
      </c>
      <c r="E1940" s="1" t="s">
        <v>12</v>
      </c>
      <c r="F1940" s="1" t="s">
        <v>955</v>
      </c>
      <c r="G1940" s="1" t="s">
        <v>4062</v>
      </c>
      <c r="H1940" s="1" t="s">
        <v>6034</v>
      </c>
      <c r="I1940" s="1">
        <v>86609.153334000002</v>
      </c>
      <c r="J1940" s="1" t="s">
        <v>6035</v>
      </c>
    </row>
    <row r="1941" spans="1:10" x14ac:dyDescent="0.25">
      <c r="A1941" s="1" t="s">
        <v>6036</v>
      </c>
      <c r="B1941" s="2">
        <v>482543741</v>
      </c>
      <c r="C1941" s="2" t="s">
        <v>518</v>
      </c>
      <c r="D1941" s="4">
        <v>35574.75</v>
      </c>
      <c r="E1941" s="1" t="s">
        <v>12</v>
      </c>
      <c r="F1941" s="1" t="s">
        <v>463</v>
      </c>
      <c r="G1941" s="1" t="s">
        <v>4054</v>
      </c>
      <c r="H1941" s="1" t="s">
        <v>6037</v>
      </c>
      <c r="I1941" s="1">
        <v>160488.81680832</v>
      </c>
      <c r="J1941" s="1" t="s">
        <v>6038</v>
      </c>
    </row>
    <row r="1942" spans="1:10" x14ac:dyDescent="0.25">
      <c r="A1942" s="1" t="s">
        <v>717</v>
      </c>
      <c r="B1942" s="2">
        <v>176222762</v>
      </c>
      <c r="C1942" s="2" t="s">
        <v>479</v>
      </c>
      <c r="D1942" s="4">
        <v>33383.25</v>
      </c>
      <c r="E1942" s="1" t="s">
        <v>12</v>
      </c>
      <c r="F1942" s="1" t="s">
        <v>1840</v>
      </c>
      <c r="G1942" s="1" t="s">
        <v>4112</v>
      </c>
      <c r="H1942" s="1" t="s">
        <v>6039</v>
      </c>
      <c r="I1942" s="1">
        <v>269920.76247359999</v>
      </c>
      <c r="J1942" s="1" t="s">
        <v>6040</v>
      </c>
    </row>
    <row r="1943" spans="1:10" x14ac:dyDescent="0.25">
      <c r="A1943" s="1" t="s">
        <v>6041</v>
      </c>
      <c r="B1943" s="2">
        <v>718232501</v>
      </c>
      <c r="C1943" s="2" t="s">
        <v>470</v>
      </c>
      <c r="D1943" s="4">
        <v>14755.5</v>
      </c>
      <c r="E1943" s="1" t="s">
        <v>12</v>
      </c>
      <c r="F1943" s="1" t="s">
        <v>256</v>
      </c>
      <c r="G1943" s="1" t="s">
        <v>4095</v>
      </c>
      <c r="H1943" s="1" t="s">
        <v>6042</v>
      </c>
      <c r="I1943" s="1">
        <v>96334.480200000005</v>
      </c>
      <c r="J1943" s="1" t="s">
        <v>6043</v>
      </c>
    </row>
    <row r="1944" spans="1:10" x14ac:dyDescent="0.25">
      <c r="A1944" s="1" t="s">
        <v>6044</v>
      </c>
      <c r="B1944" s="2">
        <v>598377998</v>
      </c>
      <c r="C1944" s="2" t="s">
        <v>143</v>
      </c>
      <c r="D1944" s="4">
        <v>34479</v>
      </c>
      <c r="E1944" s="1" t="s">
        <v>12</v>
      </c>
      <c r="F1944" s="1" t="s">
        <v>1308</v>
      </c>
      <c r="G1944" s="1" t="s">
        <v>4084</v>
      </c>
      <c r="H1944" s="1" t="s">
        <v>6045</v>
      </c>
      <c r="I1944" s="1">
        <v>632353.13698349998</v>
      </c>
      <c r="J1944" s="1" t="s">
        <v>6046</v>
      </c>
    </row>
    <row r="1945" spans="1:10" x14ac:dyDescent="0.25">
      <c r="A1945" s="1" t="s">
        <v>6047</v>
      </c>
      <c r="B1945" s="2">
        <v>718767902</v>
      </c>
      <c r="C1945" s="2" t="s">
        <v>18</v>
      </c>
      <c r="D1945" s="4">
        <v>33018</v>
      </c>
      <c r="E1945" s="1" t="s">
        <v>12</v>
      </c>
      <c r="F1945" s="1" t="s">
        <v>24</v>
      </c>
      <c r="G1945" s="1" t="s">
        <v>4105</v>
      </c>
      <c r="H1945" s="1" t="s">
        <v>6048</v>
      </c>
      <c r="I1945" s="1">
        <v>76738.799339999998</v>
      </c>
      <c r="J1945" s="1" t="s">
        <v>6049</v>
      </c>
    </row>
    <row r="1946" spans="1:10" x14ac:dyDescent="0.25">
      <c r="A1946" s="1" t="s">
        <v>6050</v>
      </c>
      <c r="B1946" s="2">
        <v>104490023</v>
      </c>
      <c r="C1946" s="2" t="s">
        <v>180</v>
      </c>
      <c r="D1946" s="4">
        <v>35940</v>
      </c>
      <c r="E1946" s="1" t="s">
        <v>12</v>
      </c>
      <c r="F1946" s="1" t="s">
        <v>731</v>
      </c>
      <c r="G1946" s="1" t="s">
        <v>4070</v>
      </c>
      <c r="H1946" s="1" t="s">
        <v>6051</v>
      </c>
      <c r="I1946" s="1">
        <v>91734.570194219996</v>
      </c>
      <c r="J1946" s="1" t="s">
        <v>6052</v>
      </c>
    </row>
    <row r="1947" spans="1:10" x14ac:dyDescent="0.25">
      <c r="A1947" s="1" t="s">
        <v>6053</v>
      </c>
      <c r="B1947" s="2">
        <v>931903128</v>
      </c>
      <c r="C1947" s="2" t="s">
        <v>389</v>
      </c>
      <c r="D1947" s="4">
        <v>29365.5</v>
      </c>
      <c r="E1947" s="1" t="s">
        <v>12</v>
      </c>
      <c r="F1947" s="1" t="s">
        <v>39</v>
      </c>
      <c r="G1947" s="1" t="s">
        <v>4099</v>
      </c>
      <c r="H1947" s="1" t="s">
        <v>6054</v>
      </c>
      <c r="I1947" s="1">
        <v>382298.04769535997</v>
      </c>
      <c r="J1947" s="1" t="s">
        <v>6055</v>
      </c>
    </row>
    <row r="1948" spans="1:10" x14ac:dyDescent="0.25">
      <c r="A1948" s="1" t="s">
        <v>6056</v>
      </c>
      <c r="B1948" s="2">
        <v>569079122</v>
      </c>
      <c r="C1948" s="2" t="s">
        <v>82</v>
      </c>
      <c r="D1948" s="4">
        <v>16947</v>
      </c>
      <c r="E1948" s="1" t="s">
        <v>12</v>
      </c>
      <c r="F1948" s="1" t="s">
        <v>176</v>
      </c>
      <c r="G1948" s="1" t="s">
        <v>4148</v>
      </c>
      <c r="H1948" s="1" t="s">
        <v>6057</v>
      </c>
      <c r="I1948" s="1">
        <v>97011.305496000001</v>
      </c>
      <c r="J1948" s="1" t="s">
        <v>6058</v>
      </c>
    </row>
    <row r="1949" spans="1:10" x14ac:dyDescent="0.25">
      <c r="A1949" s="1" t="s">
        <v>6059</v>
      </c>
      <c r="B1949" s="2">
        <v>743682227</v>
      </c>
      <c r="C1949" s="2" t="s">
        <v>661</v>
      </c>
      <c r="D1949" s="4">
        <v>16216.5</v>
      </c>
      <c r="E1949" s="1" t="s">
        <v>12</v>
      </c>
      <c r="F1949" s="1" t="s">
        <v>794</v>
      </c>
      <c r="G1949" s="1" t="s">
        <v>4105</v>
      </c>
      <c r="H1949" s="1" t="s">
        <v>6060</v>
      </c>
      <c r="I1949" s="1">
        <v>72397.066291199997</v>
      </c>
      <c r="J1949" s="1" t="s">
        <v>6061</v>
      </c>
    </row>
    <row r="1950" spans="1:10" x14ac:dyDescent="0.25">
      <c r="A1950" s="1" t="s">
        <v>6062</v>
      </c>
      <c r="B1950" s="2">
        <v>744373219</v>
      </c>
      <c r="C1950" s="2" t="s">
        <v>389</v>
      </c>
      <c r="D1950" s="4">
        <v>29365.5</v>
      </c>
      <c r="E1950" s="1" t="s">
        <v>12</v>
      </c>
      <c r="F1950" s="1" t="s">
        <v>39</v>
      </c>
      <c r="G1950" s="1" t="s">
        <v>4119</v>
      </c>
      <c r="H1950" s="1" t="s">
        <v>6063</v>
      </c>
      <c r="I1950" s="1">
        <v>10674.258416639999</v>
      </c>
      <c r="J1950" s="1" t="s">
        <v>6064</v>
      </c>
    </row>
    <row r="1951" spans="1:10" x14ac:dyDescent="0.25">
      <c r="A1951" s="1" t="s">
        <v>6065</v>
      </c>
      <c r="B1951" s="2">
        <v>294503809</v>
      </c>
      <c r="C1951" s="2" t="s">
        <v>365</v>
      </c>
      <c r="D1951" s="4">
        <v>37035.75</v>
      </c>
      <c r="E1951" s="1" t="s">
        <v>12</v>
      </c>
      <c r="F1951" s="1" t="s">
        <v>213</v>
      </c>
      <c r="G1951" s="1" t="s">
        <v>4074</v>
      </c>
      <c r="H1951" s="1" t="s">
        <v>6066</v>
      </c>
      <c r="I1951" s="1">
        <v>550957.84302330005</v>
      </c>
      <c r="J1951" s="1" t="s">
        <v>6067</v>
      </c>
    </row>
    <row r="1952" spans="1:10" x14ac:dyDescent="0.25">
      <c r="A1952" s="1" t="s">
        <v>6068</v>
      </c>
      <c r="B1952" s="2">
        <v>109266025</v>
      </c>
      <c r="C1952" s="2" t="s">
        <v>518</v>
      </c>
      <c r="D1952" s="4">
        <v>35574.75</v>
      </c>
      <c r="E1952" s="1" t="s">
        <v>12</v>
      </c>
      <c r="F1952" s="1" t="s">
        <v>88</v>
      </c>
      <c r="G1952" s="1" t="s">
        <v>4088</v>
      </c>
      <c r="H1952" s="1" t="s">
        <v>6069</v>
      </c>
      <c r="I1952" s="1">
        <v>311937.71707295999</v>
      </c>
      <c r="J1952" s="1" t="s">
        <v>6070</v>
      </c>
    </row>
    <row r="1953" spans="1:10" x14ac:dyDescent="0.25">
      <c r="A1953" s="1" t="s">
        <v>6071</v>
      </c>
      <c r="B1953" s="2">
        <v>662989220</v>
      </c>
      <c r="C1953" s="2" t="s">
        <v>18</v>
      </c>
      <c r="D1953" s="4">
        <v>33018</v>
      </c>
      <c r="E1953" s="1" t="s">
        <v>12</v>
      </c>
      <c r="F1953" s="1" t="s">
        <v>2278</v>
      </c>
      <c r="G1953" s="1" t="s">
        <v>4112</v>
      </c>
      <c r="H1953" s="1" t="s">
        <v>6072</v>
      </c>
      <c r="I1953" s="1">
        <v>49307.568874199998</v>
      </c>
      <c r="J1953" s="1" t="s">
        <v>6073</v>
      </c>
    </row>
    <row r="1954" spans="1:10" x14ac:dyDescent="0.25">
      <c r="A1954" s="1" t="s">
        <v>6074</v>
      </c>
      <c r="B1954" s="2">
        <v>664315003</v>
      </c>
      <c r="C1954" s="2" t="s">
        <v>11</v>
      </c>
      <c r="D1954" s="4">
        <v>36305.25</v>
      </c>
      <c r="E1954" s="1" t="s">
        <v>12</v>
      </c>
      <c r="F1954" s="1" t="s">
        <v>274</v>
      </c>
      <c r="G1954" s="1" t="s">
        <v>4066</v>
      </c>
      <c r="H1954" s="1" t="s">
        <v>6075</v>
      </c>
      <c r="I1954" s="1">
        <v>252054.8107376</v>
      </c>
      <c r="J1954" s="1" t="s">
        <v>6076</v>
      </c>
    </row>
    <row r="1955" spans="1:10" x14ac:dyDescent="0.25">
      <c r="A1955" s="1" t="s">
        <v>6077</v>
      </c>
      <c r="B1955" s="2">
        <v>129506302</v>
      </c>
      <c r="C1955" s="2" t="s">
        <v>203</v>
      </c>
      <c r="D1955" s="4">
        <v>27539.25</v>
      </c>
      <c r="E1955" s="1" t="s">
        <v>12</v>
      </c>
      <c r="F1955" s="1" t="s">
        <v>442</v>
      </c>
      <c r="G1955" s="1" t="s">
        <v>4062</v>
      </c>
      <c r="H1955" s="1" t="s">
        <v>6078</v>
      </c>
      <c r="I1955" s="1">
        <v>105835.99056799999</v>
      </c>
      <c r="J1955" s="1" t="s">
        <v>6079</v>
      </c>
    </row>
    <row r="1956" spans="1:10" x14ac:dyDescent="0.25">
      <c r="A1956" s="1" t="s">
        <v>6080</v>
      </c>
      <c r="B1956" s="2">
        <v>924040912</v>
      </c>
      <c r="C1956" s="2" t="s">
        <v>434</v>
      </c>
      <c r="D1956" s="4">
        <v>28269.75</v>
      </c>
      <c r="E1956" s="1" t="s">
        <v>12</v>
      </c>
      <c r="F1956" s="1" t="s">
        <v>147</v>
      </c>
      <c r="G1956" s="1" t="s">
        <v>4105</v>
      </c>
      <c r="H1956" s="1" t="s">
        <v>6081</v>
      </c>
      <c r="I1956" s="1">
        <v>182808.8649216</v>
      </c>
      <c r="J1956" s="1" t="s">
        <v>6082</v>
      </c>
    </row>
    <row r="1957" spans="1:10" x14ac:dyDescent="0.25">
      <c r="A1957" s="1" t="s">
        <v>6083</v>
      </c>
      <c r="B1957" s="2">
        <v>46797863</v>
      </c>
      <c r="C1957" s="2" t="s">
        <v>281</v>
      </c>
      <c r="D1957" s="4">
        <v>21695.25</v>
      </c>
      <c r="E1957" s="1" t="s">
        <v>12</v>
      </c>
      <c r="F1957" s="1" t="s">
        <v>381</v>
      </c>
      <c r="G1957" s="1" t="s">
        <v>4070</v>
      </c>
      <c r="H1957" s="1" t="s">
        <v>6084</v>
      </c>
      <c r="I1957" s="1">
        <v>167366.0824784</v>
      </c>
      <c r="J1957" s="1" t="s">
        <v>6085</v>
      </c>
    </row>
    <row r="1958" spans="1:10" x14ac:dyDescent="0.25">
      <c r="A1958" s="1" t="s">
        <v>6086</v>
      </c>
      <c r="B1958" s="2">
        <v>170123523</v>
      </c>
      <c r="C1958" s="2" t="s">
        <v>47</v>
      </c>
      <c r="D1958" s="4">
        <v>31191.75</v>
      </c>
      <c r="E1958" s="1" t="s">
        <v>12</v>
      </c>
      <c r="F1958" s="1" t="s">
        <v>989</v>
      </c>
      <c r="G1958" s="1" t="s">
        <v>4099</v>
      </c>
      <c r="H1958" s="1" t="s">
        <v>6087</v>
      </c>
      <c r="I1958" s="1">
        <v>667856.89750065003</v>
      </c>
      <c r="J1958" s="1" t="s">
        <v>6088</v>
      </c>
    </row>
    <row r="1959" spans="1:10" x14ac:dyDescent="0.25">
      <c r="A1959" s="1" t="s">
        <v>6089</v>
      </c>
      <c r="B1959" s="2">
        <v>948438365</v>
      </c>
      <c r="C1959" s="2" t="s">
        <v>226</v>
      </c>
      <c r="D1959" s="4">
        <v>31557</v>
      </c>
      <c r="E1959" s="1" t="s">
        <v>12</v>
      </c>
      <c r="F1959" s="1" t="s">
        <v>598</v>
      </c>
      <c r="G1959" s="1" t="s">
        <v>4084</v>
      </c>
      <c r="H1959" s="1" t="s">
        <v>6090</v>
      </c>
      <c r="I1959" s="1">
        <v>291940.81466550002</v>
      </c>
      <c r="J1959" s="1" t="s">
        <v>6091</v>
      </c>
    </row>
    <row r="1960" spans="1:10" x14ac:dyDescent="0.25">
      <c r="A1960" s="1" t="s">
        <v>6092</v>
      </c>
      <c r="B1960" s="2">
        <v>404150613</v>
      </c>
      <c r="C1960" s="2" t="s">
        <v>87</v>
      </c>
      <c r="D1960" s="4">
        <v>16581.75</v>
      </c>
      <c r="E1960" s="1" t="s">
        <v>12</v>
      </c>
      <c r="F1960" s="1" t="s">
        <v>290</v>
      </c>
      <c r="G1960" s="1" t="s">
        <v>4148</v>
      </c>
      <c r="H1960" s="1" t="s">
        <v>6093</v>
      </c>
      <c r="I1960" s="1">
        <v>85225.633301880007</v>
      </c>
      <c r="J1960" s="1" t="s">
        <v>6094</v>
      </c>
    </row>
    <row r="1961" spans="1:10" x14ac:dyDescent="0.25">
      <c r="A1961" s="1" t="s">
        <v>6095</v>
      </c>
      <c r="B1961" s="2">
        <v>34130226</v>
      </c>
      <c r="C1961" s="2" t="s">
        <v>698</v>
      </c>
      <c r="D1961" s="4">
        <v>18408</v>
      </c>
      <c r="E1961" s="1" t="s">
        <v>12</v>
      </c>
      <c r="F1961" s="1" t="s">
        <v>4364</v>
      </c>
      <c r="G1961" s="1" t="s">
        <v>4148</v>
      </c>
      <c r="H1961" s="1" t="s">
        <v>6096</v>
      </c>
      <c r="I1961" s="1">
        <v>639806.78363136004</v>
      </c>
      <c r="J1961" s="1" t="s">
        <v>6097</v>
      </c>
    </row>
    <row r="1962" spans="1:10" x14ac:dyDescent="0.25">
      <c r="A1962" s="1" t="s">
        <v>6098</v>
      </c>
      <c r="B1962" s="2">
        <v>778341652</v>
      </c>
      <c r="C1962" s="2" t="s">
        <v>380</v>
      </c>
      <c r="D1962" s="4">
        <v>14390.25</v>
      </c>
      <c r="E1962" s="1" t="s">
        <v>12</v>
      </c>
      <c r="F1962" s="1" t="s">
        <v>269</v>
      </c>
      <c r="G1962" s="1" t="s">
        <v>4062</v>
      </c>
      <c r="H1962" s="1" t="s">
        <v>6099</v>
      </c>
      <c r="I1962" s="1">
        <v>186396.48266623999</v>
      </c>
      <c r="J1962" s="1" t="s">
        <v>547</v>
      </c>
    </row>
    <row r="1963" spans="1:10" x14ac:dyDescent="0.25">
      <c r="A1963" s="1" t="s">
        <v>6100</v>
      </c>
      <c r="B1963" s="2">
        <v>986967108</v>
      </c>
      <c r="C1963" s="2" t="s">
        <v>389</v>
      </c>
      <c r="D1963" s="4">
        <v>29365.5</v>
      </c>
      <c r="E1963" s="1" t="s">
        <v>12</v>
      </c>
      <c r="F1963" s="1" t="s">
        <v>314</v>
      </c>
      <c r="G1963" s="1" t="s">
        <v>4062</v>
      </c>
      <c r="H1963" s="1" t="s">
        <v>6101</v>
      </c>
      <c r="I1963" s="1">
        <v>276331.90237730002</v>
      </c>
      <c r="J1963" s="1" t="s">
        <v>6102</v>
      </c>
    </row>
    <row r="1964" spans="1:10" x14ac:dyDescent="0.25">
      <c r="A1964" s="1" t="s">
        <v>6103</v>
      </c>
      <c r="B1964" s="2">
        <v>366358420</v>
      </c>
      <c r="C1964" s="2" t="s">
        <v>180</v>
      </c>
      <c r="D1964" s="4">
        <v>35940</v>
      </c>
      <c r="E1964" s="1" t="s">
        <v>12</v>
      </c>
      <c r="F1964" s="1" t="s">
        <v>1517</v>
      </c>
      <c r="G1964" s="1" t="s">
        <v>4088</v>
      </c>
      <c r="H1964" s="1" t="s">
        <v>6104</v>
      </c>
      <c r="I1964" s="1">
        <v>431974.68050160003</v>
      </c>
      <c r="J1964" s="1" t="s">
        <v>3691</v>
      </c>
    </row>
    <row r="1965" spans="1:10" x14ac:dyDescent="0.25">
      <c r="A1965" s="1" t="s">
        <v>6105</v>
      </c>
      <c r="B1965" s="2">
        <v>420739976</v>
      </c>
      <c r="C1965" s="2" t="s">
        <v>203</v>
      </c>
      <c r="D1965" s="4">
        <v>27539.25</v>
      </c>
      <c r="E1965" s="1" t="s">
        <v>12</v>
      </c>
      <c r="F1965" s="1" t="s">
        <v>514</v>
      </c>
      <c r="G1965" s="1" t="s">
        <v>4099</v>
      </c>
      <c r="H1965" s="1" t="s">
        <v>6106</v>
      </c>
      <c r="I1965" s="1">
        <v>17150.108104080002</v>
      </c>
      <c r="J1965" s="1" t="s">
        <v>6107</v>
      </c>
    </row>
    <row r="1966" spans="1:10" x14ac:dyDescent="0.25">
      <c r="A1966" s="1" t="s">
        <v>6108</v>
      </c>
      <c r="B1966" s="2">
        <v>889085010</v>
      </c>
      <c r="C1966" s="2" t="s">
        <v>67</v>
      </c>
      <c r="D1966" s="4">
        <v>23156.25</v>
      </c>
      <c r="E1966" s="1" t="s">
        <v>12</v>
      </c>
      <c r="F1966" s="1" t="s">
        <v>78</v>
      </c>
      <c r="G1966" s="1" t="s">
        <v>4070</v>
      </c>
      <c r="H1966" s="1" t="s">
        <v>6109</v>
      </c>
      <c r="I1966" s="1">
        <v>306506.24171999999</v>
      </c>
      <c r="J1966" s="1" t="s">
        <v>6110</v>
      </c>
    </row>
    <row r="1967" spans="1:10" x14ac:dyDescent="0.25">
      <c r="A1967" s="1" t="s">
        <v>6111</v>
      </c>
      <c r="B1967" s="2">
        <v>451138029</v>
      </c>
      <c r="C1967" s="2" t="s">
        <v>221</v>
      </c>
      <c r="D1967" s="4">
        <v>33748.5</v>
      </c>
      <c r="E1967" s="1" t="s">
        <v>12</v>
      </c>
      <c r="F1967" s="1" t="s">
        <v>2602</v>
      </c>
      <c r="G1967" s="1" t="s">
        <v>4119</v>
      </c>
      <c r="H1967" s="1" t="s">
        <v>6112</v>
      </c>
      <c r="I1967" s="1">
        <v>240571.01250000001</v>
      </c>
      <c r="J1967" s="1" t="s">
        <v>6113</v>
      </c>
    </row>
    <row r="1968" spans="1:10" x14ac:dyDescent="0.25">
      <c r="A1968" s="1" t="s">
        <v>6114</v>
      </c>
      <c r="B1968" s="2">
        <v>392368542</v>
      </c>
      <c r="C1968" s="2" t="s">
        <v>479</v>
      </c>
      <c r="D1968" s="4">
        <v>33383.25</v>
      </c>
      <c r="E1968" s="1" t="s">
        <v>12</v>
      </c>
      <c r="F1968" s="1" t="s">
        <v>774</v>
      </c>
      <c r="G1968" s="1" t="s">
        <v>4074</v>
      </c>
      <c r="H1968" s="1" t="s">
        <v>6115</v>
      </c>
      <c r="I1968" s="1">
        <v>348296.638095</v>
      </c>
      <c r="J1968" s="1" t="s">
        <v>6116</v>
      </c>
    </row>
    <row r="1969" spans="1:10" x14ac:dyDescent="0.25">
      <c r="A1969" s="1" t="s">
        <v>6117</v>
      </c>
      <c r="B1969" s="2">
        <v>621510549</v>
      </c>
      <c r="C1969" s="2" t="s">
        <v>134</v>
      </c>
      <c r="D1969" s="4">
        <v>37401</v>
      </c>
      <c r="E1969" s="1" t="s">
        <v>12</v>
      </c>
      <c r="F1969" s="1" t="s">
        <v>1090</v>
      </c>
      <c r="G1969" s="1" t="s">
        <v>4088</v>
      </c>
      <c r="H1969" s="1" t="s">
        <v>6118</v>
      </c>
      <c r="I1969" s="1">
        <v>317638.13331599999</v>
      </c>
      <c r="J1969" s="1" t="s">
        <v>6119</v>
      </c>
    </row>
    <row r="1970" spans="1:10" x14ac:dyDescent="0.25">
      <c r="A1970" s="1" t="s">
        <v>6120</v>
      </c>
      <c r="B1970" s="2">
        <v>268405505</v>
      </c>
      <c r="C1970" s="2" t="s">
        <v>568</v>
      </c>
      <c r="D1970" s="4">
        <v>25713</v>
      </c>
      <c r="E1970" s="1" t="s">
        <v>12</v>
      </c>
      <c r="F1970" s="1" t="s">
        <v>794</v>
      </c>
      <c r="G1970" s="1" t="s">
        <v>4084</v>
      </c>
      <c r="H1970" s="1" t="s">
        <v>6121</v>
      </c>
      <c r="I1970" s="1">
        <v>221825.8905984</v>
      </c>
      <c r="J1970" s="1" t="s">
        <v>6122</v>
      </c>
    </row>
    <row r="1971" spans="1:10" x14ac:dyDescent="0.25">
      <c r="A1971" s="1" t="s">
        <v>6123</v>
      </c>
      <c r="B1971" s="2">
        <v>17072561</v>
      </c>
      <c r="C1971" s="2" t="s">
        <v>573</v>
      </c>
      <c r="D1971" s="4">
        <v>26808.75</v>
      </c>
      <c r="E1971" s="1" t="s">
        <v>12</v>
      </c>
      <c r="F1971" s="1" t="s">
        <v>818</v>
      </c>
      <c r="G1971" s="1" t="s">
        <v>4088</v>
      </c>
      <c r="H1971" s="1" t="s">
        <v>6124</v>
      </c>
      <c r="I1971" s="1">
        <v>209987.24767488</v>
      </c>
      <c r="J1971" s="1" t="s">
        <v>6125</v>
      </c>
    </row>
    <row r="1972" spans="1:10" x14ac:dyDescent="0.25">
      <c r="A1972" s="1" t="s">
        <v>6126</v>
      </c>
      <c r="B1972" s="2">
        <v>809614065</v>
      </c>
      <c r="C1972" s="2" t="s">
        <v>129</v>
      </c>
      <c r="D1972" s="4">
        <v>15120.75</v>
      </c>
      <c r="E1972" s="1" t="s">
        <v>12</v>
      </c>
      <c r="F1972" s="1" t="s">
        <v>587</v>
      </c>
      <c r="G1972" s="1" t="s">
        <v>4112</v>
      </c>
      <c r="H1972" s="1" t="s">
        <v>6127</v>
      </c>
      <c r="I1972" s="1">
        <v>118885.6605888</v>
      </c>
      <c r="J1972" s="1" t="s">
        <v>6128</v>
      </c>
    </row>
    <row r="1973" spans="1:10" x14ac:dyDescent="0.25">
      <c r="A1973" s="1" t="s">
        <v>6129</v>
      </c>
      <c r="B1973" s="2">
        <v>355247230</v>
      </c>
      <c r="C1973" s="2" t="s">
        <v>92</v>
      </c>
      <c r="D1973" s="4">
        <v>29000.25</v>
      </c>
      <c r="E1973" s="1" t="s">
        <v>12</v>
      </c>
      <c r="F1973" s="1" t="s">
        <v>1498</v>
      </c>
      <c r="G1973" s="1" t="s">
        <v>4074</v>
      </c>
      <c r="H1973" s="1" t="s">
        <v>6130</v>
      </c>
      <c r="I1973" s="1">
        <v>29965.276723200001</v>
      </c>
      <c r="J1973" s="1" t="s">
        <v>6131</v>
      </c>
    </row>
    <row r="1974" spans="1:10" x14ac:dyDescent="0.25">
      <c r="A1974" s="1" t="s">
        <v>6132</v>
      </c>
      <c r="B1974" s="2">
        <v>970179932</v>
      </c>
      <c r="C1974" s="2" t="s">
        <v>101</v>
      </c>
      <c r="D1974" s="4">
        <v>19138.5</v>
      </c>
      <c r="E1974" s="1" t="s">
        <v>12</v>
      </c>
      <c r="F1974" s="1" t="s">
        <v>34</v>
      </c>
      <c r="G1974" s="1" t="s">
        <v>4074</v>
      </c>
      <c r="H1974" s="1" t="s">
        <v>6133</v>
      </c>
      <c r="I1974" s="1">
        <v>134164.8292864</v>
      </c>
      <c r="J1974" s="1" t="s">
        <v>6134</v>
      </c>
    </row>
    <row r="1975" spans="1:10" x14ac:dyDescent="0.25">
      <c r="A1975" s="1" t="s">
        <v>6135</v>
      </c>
      <c r="B1975" s="2">
        <v>143782117</v>
      </c>
      <c r="C1975" s="2" t="s">
        <v>67</v>
      </c>
      <c r="D1975" s="4">
        <v>23156.25</v>
      </c>
      <c r="E1975" s="1" t="s">
        <v>12</v>
      </c>
      <c r="F1975" s="1" t="s">
        <v>814</v>
      </c>
      <c r="G1975" s="1" t="s">
        <v>4099</v>
      </c>
      <c r="H1975" s="1" t="s">
        <v>6136</v>
      </c>
      <c r="I1975" s="1">
        <v>124336.41425852</v>
      </c>
      <c r="J1975" s="1" t="s">
        <v>6137</v>
      </c>
    </row>
    <row r="1976" spans="1:10" x14ac:dyDescent="0.25">
      <c r="A1976" s="1" t="s">
        <v>6138</v>
      </c>
      <c r="B1976" s="2">
        <v>399531461</v>
      </c>
      <c r="C1976" s="2" t="s">
        <v>114</v>
      </c>
      <c r="D1976" s="4">
        <v>20599.5</v>
      </c>
      <c r="E1976" s="1" t="s">
        <v>12</v>
      </c>
      <c r="F1976" s="1" t="s">
        <v>1721</v>
      </c>
      <c r="G1976" s="1" t="s">
        <v>4105</v>
      </c>
      <c r="H1976" s="1" t="s">
        <v>6139</v>
      </c>
      <c r="I1976" s="1">
        <v>231388.54266527999</v>
      </c>
      <c r="J1976" s="1" t="s">
        <v>6140</v>
      </c>
    </row>
    <row r="1977" spans="1:10" x14ac:dyDescent="0.25">
      <c r="A1977" s="1" t="s">
        <v>6141</v>
      </c>
      <c r="B1977" s="2">
        <v>552405583</v>
      </c>
      <c r="C1977" s="2" t="s">
        <v>556</v>
      </c>
      <c r="D1977" s="4">
        <v>27174</v>
      </c>
      <c r="E1977" s="1" t="s">
        <v>12</v>
      </c>
      <c r="F1977" s="1" t="s">
        <v>251</v>
      </c>
      <c r="G1977" s="1" t="s">
        <v>4070</v>
      </c>
      <c r="H1977" s="1" t="s">
        <v>6142</v>
      </c>
      <c r="I1977" s="1">
        <v>73686.101999999999</v>
      </c>
      <c r="J1977" s="1" t="s">
        <v>6143</v>
      </c>
    </row>
    <row r="1978" spans="1:10" x14ac:dyDescent="0.25">
      <c r="A1978" s="1" t="s">
        <v>6144</v>
      </c>
      <c r="B1978" s="2">
        <v>908046732</v>
      </c>
      <c r="C1978" s="2" t="s">
        <v>62</v>
      </c>
      <c r="D1978" s="4">
        <v>22791</v>
      </c>
      <c r="E1978" s="1" t="s">
        <v>12</v>
      </c>
      <c r="F1978" s="1" t="s">
        <v>509</v>
      </c>
      <c r="G1978" s="1" t="s">
        <v>4084</v>
      </c>
      <c r="H1978" s="1" t="s">
        <v>6145</v>
      </c>
      <c r="I1978" s="1">
        <v>267598.289322</v>
      </c>
      <c r="J1978" s="1" t="s">
        <v>6146</v>
      </c>
    </row>
    <row r="1979" spans="1:10" x14ac:dyDescent="0.25">
      <c r="A1979" s="1" t="s">
        <v>6147</v>
      </c>
      <c r="B1979" s="2">
        <v>66714376</v>
      </c>
      <c r="C1979" s="2" t="s">
        <v>47</v>
      </c>
      <c r="D1979" s="4">
        <v>31191.75</v>
      </c>
      <c r="E1979" s="1" t="s">
        <v>12</v>
      </c>
      <c r="F1979" s="1" t="s">
        <v>172</v>
      </c>
      <c r="G1979" s="1" t="s">
        <v>4088</v>
      </c>
      <c r="H1979" s="1" t="s">
        <v>6148</v>
      </c>
      <c r="I1979" s="1">
        <v>268068.84075839998</v>
      </c>
      <c r="J1979" s="1" t="s">
        <v>6149</v>
      </c>
    </row>
    <row r="1980" spans="1:10" x14ac:dyDescent="0.25">
      <c r="A1980" s="1" t="s">
        <v>6150</v>
      </c>
      <c r="B1980" s="2">
        <v>596923341</v>
      </c>
      <c r="C1980" s="2" t="s">
        <v>33</v>
      </c>
      <c r="D1980" s="4">
        <v>13659.75</v>
      </c>
      <c r="E1980" s="1" t="s">
        <v>12</v>
      </c>
      <c r="F1980" s="1" t="s">
        <v>264</v>
      </c>
      <c r="G1980" s="1" t="s">
        <v>4074</v>
      </c>
      <c r="H1980" s="1" t="s">
        <v>6151</v>
      </c>
      <c r="I1980" s="1">
        <v>248593.05713536</v>
      </c>
      <c r="J1980" s="1" t="s">
        <v>6152</v>
      </c>
    </row>
    <row r="1981" spans="1:10" x14ac:dyDescent="0.25">
      <c r="A1981" s="1" t="s">
        <v>6153</v>
      </c>
      <c r="B1981" s="2">
        <v>960449597</v>
      </c>
      <c r="C1981" s="2" t="s">
        <v>33</v>
      </c>
      <c r="D1981" s="4">
        <v>13659.75</v>
      </c>
      <c r="E1981" s="1" t="s">
        <v>12</v>
      </c>
      <c r="F1981" s="1" t="s">
        <v>1047</v>
      </c>
      <c r="G1981" s="1" t="s">
        <v>4088</v>
      </c>
      <c r="H1981" s="1" t="s">
        <v>6154</v>
      </c>
      <c r="I1981" s="1">
        <v>70959.893449800002</v>
      </c>
      <c r="J1981" s="1" t="s">
        <v>6155</v>
      </c>
    </row>
    <row r="1982" spans="1:10" x14ac:dyDescent="0.25">
      <c r="A1982" s="1" t="s">
        <v>6156</v>
      </c>
      <c r="B1982" s="2">
        <v>189081306</v>
      </c>
      <c r="C1982" s="2" t="s">
        <v>479</v>
      </c>
      <c r="D1982" s="4">
        <v>33383.25</v>
      </c>
      <c r="E1982" s="1" t="s">
        <v>12</v>
      </c>
      <c r="F1982" s="1" t="s">
        <v>1610</v>
      </c>
      <c r="G1982" s="1" t="s">
        <v>4070</v>
      </c>
      <c r="H1982" s="1" t="s">
        <v>6157</v>
      </c>
      <c r="I1982" s="1">
        <v>428967.96718139999</v>
      </c>
      <c r="J1982" s="1" t="s">
        <v>6158</v>
      </c>
    </row>
    <row r="1983" spans="1:10" x14ac:dyDescent="0.25">
      <c r="A1983" s="1" t="s">
        <v>6159</v>
      </c>
      <c r="B1983" s="2">
        <v>903481280</v>
      </c>
      <c r="C1983" s="2" t="s">
        <v>380</v>
      </c>
      <c r="D1983" s="4">
        <v>14390.25</v>
      </c>
      <c r="E1983" s="1" t="s">
        <v>12</v>
      </c>
      <c r="F1983" s="1" t="s">
        <v>699</v>
      </c>
      <c r="G1983" s="1" t="s">
        <v>4105</v>
      </c>
      <c r="H1983" s="1" t="s">
        <v>6160</v>
      </c>
      <c r="I1983" s="1">
        <v>14100.990115680001</v>
      </c>
      <c r="J1983" s="1" t="s">
        <v>6161</v>
      </c>
    </row>
    <row r="1984" spans="1:10" x14ac:dyDescent="0.25">
      <c r="A1984" s="1" t="s">
        <v>6162</v>
      </c>
      <c r="B1984" s="2">
        <v>890318492</v>
      </c>
      <c r="C1984" s="2" t="s">
        <v>87</v>
      </c>
      <c r="D1984" s="4">
        <v>16581.75</v>
      </c>
      <c r="E1984" s="1" t="s">
        <v>12</v>
      </c>
      <c r="F1984" s="1" t="s">
        <v>97</v>
      </c>
      <c r="G1984" s="1" t="s">
        <v>4066</v>
      </c>
      <c r="H1984" s="1" t="s">
        <v>6163</v>
      </c>
      <c r="I1984" s="1">
        <v>206699.42435839999</v>
      </c>
      <c r="J1984" s="1" t="s">
        <v>6164</v>
      </c>
    </row>
    <row r="1985" spans="1:10" x14ac:dyDescent="0.25">
      <c r="A1985" s="1" t="s">
        <v>6165</v>
      </c>
      <c r="B1985" s="2">
        <v>41784538</v>
      </c>
      <c r="C1985" s="2" t="s">
        <v>240</v>
      </c>
      <c r="D1985" s="4">
        <v>22060.5</v>
      </c>
      <c r="E1985" s="1" t="s">
        <v>12</v>
      </c>
      <c r="F1985" s="1" t="s">
        <v>794</v>
      </c>
      <c r="G1985" s="1" t="s">
        <v>4074</v>
      </c>
      <c r="H1985" s="1" t="s">
        <v>6166</v>
      </c>
      <c r="I1985" s="1">
        <v>255967.16399999999</v>
      </c>
      <c r="J1985" s="1" t="s">
        <v>6167</v>
      </c>
    </row>
    <row r="1986" spans="1:10" x14ac:dyDescent="0.25">
      <c r="A1986" s="1" t="s">
        <v>6168</v>
      </c>
      <c r="B1986" s="2">
        <v>736928880</v>
      </c>
      <c r="C1986" s="2" t="s">
        <v>18</v>
      </c>
      <c r="D1986" s="4">
        <v>33018</v>
      </c>
      <c r="E1986" s="1" t="s">
        <v>12</v>
      </c>
      <c r="F1986" s="1" t="s">
        <v>874</v>
      </c>
      <c r="G1986" s="1" t="s">
        <v>4070</v>
      </c>
      <c r="H1986" s="1" t="s">
        <v>6169</v>
      </c>
      <c r="I1986" s="1">
        <v>149675.44500000001</v>
      </c>
      <c r="J1986" s="1" t="s">
        <v>6170</v>
      </c>
    </row>
    <row r="1987" spans="1:10" x14ac:dyDescent="0.25">
      <c r="A1987" s="1" t="s">
        <v>6171</v>
      </c>
      <c r="B1987" s="2">
        <v>883329390</v>
      </c>
      <c r="C1987" s="2" t="s">
        <v>62</v>
      </c>
      <c r="D1987" s="4">
        <v>22791</v>
      </c>
      <c r="E1987" s="1" t="s">
        <v>12</v>
      </c>
      <c r="F1987" s="1" t="s">
        <v>381</v>
      </c>
      <c r="G1987" s="1" t="s">
        <v>4066</v>
      </c>
      <c r="H1987" s="1" t="s">
        <v>6172</v>
      </c>
      <c r="I1987" s="1">
        <v>239268.67668</v>
      </c>
      <c r="J1987" s="1" t="s">
        <v>6173</v>
      </c>
    </row>
    <row r="1988" spans="1:10" x14ac:dyDescent="0.25">
      <c r="A1988" s="1" t="s">
        <v>6174</v>
      </c>
      <c r="B1988" s="2">
        <v>68950602</v>
      </c>
      <c r="C1988" s="2" t="s">
        <v>348</v>
      </c>
      <c r="D1988" s="4">
        <v>28635</v>
      </c>
      <c r="E1988" s="1" t="s">
        <v>12</v>
      </c>
      <c r="F1988" s="1" t="s">
        <v>83</v>
      </c>
      <c r="G1988" s="1" t="s">
        <v>4074</v>
      </c>
      <c r="H1988" s="1" t="s">
        <v>6175</v>
      </c>
      <c r="I1988" s="1">
        <v>20280.932761600001</v>
      </c>
      <c r="J1988" s="1" t="s">
        <v>6176</v>
      </c>
    </row>
    <row r="1989" spans="1:10" x14ac:dyDescent="0.25">
      <c r="A1989" s="1" t="s">
        <v>6177</v>
      </c>
      <c r="B1989" s="2">
        <v>198363891</v>
      </c>
      <c r="C1989" s="2" t="s">
        <v>1201</v>
      </c>
      <c r="D1989" s="4">
        <v>30461.25</v>
      </c>
      <c r="E1989" s="1" t="s">
        <v>12</v>
      </c>
      <c r="F1989" s="1" t="s">
        <v>34</v>
      </c>
      <c r="G1989" s="1" t="s">
        <v>4119</v>
      </c>
      <c r="H1989" s="1" t="s">
        <v>6178</v>
      </c>
      <c r="I1989" s="1">
        <v>203705.552765</v>
      </c>
      <c r="J1989" s="1" t="s">
        <v>6179</v>
      </c>
    </row>
    <row r="1990" spans="1:10" x14ac:dyDescent="0.25">
      <c r="A1990" s="1" t="s">
        <v>6180</v>
      </c>
      <c r="B1990" s="2">
        <v>969541331</v>
      </c>
      <c r="C1990" s="2" t="s">
        <v>661</v>
      </c>
      <c r="D1990" s="4">
        <v>16216.5</v>
      </c>
      <c r="E1990" s="1" t="s">
        <v>12</v>
      </c>
      <c r="F1990" s="1" t="s">
        <v>241</v>
      </c>
      <c r="G1990" s="1" t="s">
        <v>4099</v>
      </c>
      <c r="H1990" s="1" t="s">
        <v>6181</v>
      </c>
      <c r="I1990" s="1">
        <v>115946.06600192</v>
      </c>
      <c r="J1990" s="1" t="s">
        <v>6182</v>
      </c>
    </row>
    <row r="1991" spans="1:10" x14ac:dyDescent="0.25">
      <c r="A1991" s="1" t="s">
        <v>6183</v>
      </c>
      <c r="B1991" s="2">
        <v>919654415</v>
      </c>
      <c r="C1991" s="2" t="s">
        <v>518</v>
      </c>
      <c r="D1991" s="4">
        <v>35574.75</v>
      </c>
      <c r="E1991" s="1" t="s">
        <v>12</v>
      </c>
      <c r="F1991" s="1" t="s">
        <v>241</v>
      </c>
      <c r="G1991" s="1" t="s">
        <v>4105</v>
      </c>
      <c r="H1991" s="1" t="s">
        <v>6184</v>
      </c>
      <c r="I1991" s="1">
        <v>41152.250145600003</v>
      </c>
      <c r="J1991" s="1" t="s">
        <v>6185</v>
      </c>
    </row>
    <row r="1992" spans="1:10" x14ac:dyDescent="0.25">
      <c r="A1992" s="1" t="s">
        <v>6186</v>
      </c>
      <c r="B1992" s="2">
        <v>580242247</v>
      </c>
      <c r="C1992" s="2" t="s">
        <v>33</v>
      </c>
      <c r="D1992" s="4">
        <v>13659.75</v>
      </c>
      <c r="E1992" s="1" t="s">
        <v>12</v>
      </c>
      <c r="F1992" s="1" t="s">
        <v>1610</v>
      </c>
      <c r="G1992" s="1" t="s">
        <v>4054</v>
      </c>
      <c r="H1992" s="1" t="s">
        <v>6187</v>
      </c>
      <c r="I1992" s="1">
        <v>185976.60389999999</v>
      </c>
      <c r="J1992" s="1" t="s">
        <v>6188</v>
      </c>
    </row>
    <row r="1993" spans="1:10" x14ac:dyDescent="0.25">
      <c r="A1993" s="1" t="s">
        <v>6189</v>
      </c>
      <c r="B1993" s="2">
        <v>354728422</v>
      </c>
      <c r="C1993" s="2" t="s">
        <v>124</v>
      </c>
      <c r="D1993" s="4">
        <v>14025</v>
      </c>
      <c r="E1993" s="1" t="s">
        <v>12</v>
      </c>
      <c r="F1993" s="1" t="s">
        <v>139</v>
      </c>
      <c r="G1993" s="1" t="s">
        <v>4105</v>
      </c>
      <c r="H1993" s="1" t="s">
        <v>6190</v>
      </c>
      <c r="I1993" s="1">
        <v>299280.324096</v>
      </c>
      <c r="J1993" s="1" t="s">
        <v>6191</v>
      </c>
    </row>
    <row r="1994" spans="1:10" x14ac:dyDescent="0.25">
      <c r="A1994" s="1" t="s">
        <v>6192</v>
      </c>
      <c r="B1994" s="2">
        <v>676319363</v>
      </c>
      <c r="C1994" s="2" t="s">
        <v>357</v>
      </c>
      <c r="D1994" s="4">
        <v>35209.5</v>
      </c>
      <c r="E1994" s="1" t="s">
        <v>12</v>
      </c>
      <c r="F1994" s="1" t="s">
        <v>675</v>
      </c>
      <c r="G1994" s="1" t="s">
        <v>4062</v>
      </c>
      <c r="H1994" s="1" t="s">
        <v>6193</v>
      </c>
      <c r="I1994" s="1">
        <v>224363.15982197999</v>
      </c>
      <c r="J1994" s="1" t="s">
        <v>6194</v>
      </c>
    </row>
    <row r="1995" spans="1:10" x14ac:dyDescent="0.25">
      <c r="A1995" s="1" t="s">
        <v>6195</v>
      </c>
      <c r="B1995" s="2">
        <v>961831981</v>
      </c>
      <c r="C1995" s="2" t="s">
        <v>52</v>
      </c>
      <c r="D1995" s="4">
        <v>20234.25</v>
      </c>
      <c r="E1995" s="1" t="s">
        <v>12</v>
      </c>
      <c r="F1995" s="1" t="s">
        <v>1927</v>
      </c>
      <c r="G1995" s="1" t="s">
        <v>4119</v>
      </c>
      <c r="H1995" s="1" t="s">
        <v>6196</v>
      </c>
      <c r="I1995" s="1">
        <v>433715.56160790002</v>
      </c>
      <c r="J1995" s="1" t="s">
        <v>6197</v>
      </c>
    </row>
    <row r="1996" spans="1:10" x14ac:dyDescent="0.25">
      <c r="A1996" s="1" t="s">
        <v>6198</v>
      </c>
      <c r="B1996" s="2">
        <v>100264433</v>
      </c>
      <c r="C1996" s="2" t="s">
        <v>268</v>
      </c>
      <c r="D1996" s="4">
        <v>17677.5</v>
      </c>
      <c r="E1996" s="1" t="s">
        <v>12</v>
      </c>
      <c r="F1996" s="1" t="s">
        <v>1815</v>
      </c>
      <c r="G1996" s="1" t="s">
        <v>4070</v>
      </c>
      <c r="H1996" s="1" t="s">
        <v>6199</v>
      </c>
      <c r="I1996" s="1">
        <v>341511.80796000001</v>
      </c>
      <c r="J1996" s="1" t="s">
        <v>6200</v>
      </c>
    </row>
    <row r="1997" spans="1:10" x14ac:dyDescent="0.25">
      <c r="A1997" s="1" t="s">
        <v>6201</v>
      </c>
      <c r="B1997" s="2">
        <v>555522499</v>
      </c>
      <c r="C1997" s="2" t="s">
        <v>434</v>
      </c>
      <c r="D1997" s="4">
        <v>28269.75</v>
      </c>
      <c r="E1997" s="1" t="s">
        <v>12</v>
      </c>
      <c r="F1997" s="1" t="s">
        <v>381</v>
      </c>
      <c r="G1997" s="1" t="s">
        <v>4074</v>
      </c>
      <c r="H1997" s="1" t="s">
        <v>6202</v>
      </c>
      <c r="I1997" s="1">
        <v>177661.91953124999</v>
      </c>
      <c r="J1997" s="1" t="s">
        <v>6203</v>
      </c>
    </row>
    <row r="1998" spans="1:10" x14ac:dyDescent="0.25">
      <c r="A1998" s="1" t="s">
        <v>6204</v>
      </c>
      <c r="B1998" s="2">
        <v>443973508</v>
      </c>
      <c r="C1998" s="2" t="s">
        <v>143</v>
      </c>
      <c r="D1998" s="4">
        <v>34479</v>
      </c>
      <c r="E1998" s="1" t="s">
        <v>12</v>
      </c>
      <c r="F1998" s="1" t="s">
        <v>19</v>
      </c>
      <c r="G1998" s="1" t="s">
        <v>4062</v>
      </c>
      <c r="H1998" s="1" t="s">
        <v>6205</v>
      </c>
      <c r="I1998" s="1">
        <v>396252.32000508002</v>
      </c>
      <c r="J1998" s="1" t="s">
        <v>6206</v>
      </c>
    </row>
    <row r="1999" spans="1:10" x14ac:dyDescent="0.25">
      <c r="A1999" s="1" t="s">
        <v>6207</v>
      </c>
      <c r="B1999" s="2">
        <v>562586427</v>
      </c>
      <c r="C1999" s="2" t="s">
        <v>573</v>
      </c>
      <c r="D1999" s="4">
        <v>26808.75</v>
      </c>
      <c r="E1999" s="1" t="s">
        <v>12</v>
      </c>
      <c r="F1999" s="1" t="s">
        <v>2201</v>
      </c>
      <c r="G1999" s="1" t="s">
        <v>4088</v>
      </c>
      <c r="H1999" s="1" t="s">
        <v>6208</v>
      </c>
      <c r="I1999" s="1">
        <v>53287.706035199997</v>
      </c>
      <c r="J1999" s="1" t="s">
        <v>6209</v>
      </c>
    </row>
    <row r="2000" spans="1:10" x14ac:dyDescent="0.25">
      <c r="A2000" s="1" t="s">
        <v>6210</v>
      </c>
      <c r="B2000" s="2">
        <v>845277611</v>
      </c>
      <c r="C2000" s="2" t="s">
        <v>309</v>
      </c>
      <c r="D2000" s="4">
        <v>27904.5</v>
      </c>
      <c r="E2000" s="1" t="s">
        <v>12</v>
      </c>
      <c r="F2000" s="1" t="s">
        <v>442</v>
      </c>
      <c r="G2000" s="1" t="s">
        <v>4062</v>
      </c>
      <c r="H2000" s="1" t="s">
        <v>6211</v>
      </c>
      <c r="I2000" s="1">
        <v>128351.45232</v>
      </c>
      <c r="J2000" s="1" t="s">
        <v>6212</v>
      </c>
    </row>
    <row r="2001" spans="1:10" x14ac:dyDescent="0.25">
      <c r="A2001" s="1" t="s">
        <v>6213</v>
      </c>
      <c r="B2001" s="2">
        <v>539641487</v>
      </c>
      <c r="C2001" s="2" t="s">
        <v>365</v>
      </c>
      <c r="D2001" s="4">
        <v>37035.75</v>
      </c>
      <c r="E2001" s="1" t="s">
        <v>12</v>
      </c>
      <c r="F2001" s="1" t="s">
        <v>163</v>
      </c>
      <c r="G2001" s="1" t="s">
        <v>4084</v>
      </c>
      <c r="H2001" s="1" t="s">
        <v>6214</v>
      </c>
      <c r="I2001" s="1">
        <v>55180.4539104</v>
      </c>
      <c r="J2001" s="1" t="s">
        <v>6215</v>
      </c>
    </row>
    <row r="2002" spans="1:10" x14ac:dyDescent="0.25">
      <c r="A2002" s="1" t="s">
        <v>6216</v>
      </c>
      <c r="B2002" s="2">
        <v>513815732</v>
      </c>
      <c r="C2002" s="2" t="s">
        <v>162</v>
      </c>
      <c r="D2002" s="4">
        <v>15851.25</v>
      </c>
      <c r="E2002" s="1" t="s">
        <v>12</v>
      </c>
      <c r="F2002" s="1" t="s">
        <v>885</v>
      </c>
      <c r="G2002" s="1" t="s">
        <v>4105</v>
      </c>
      <c r="H2002" s="1" t="s">
        <v>6217</v>
      </c>
      <c r="I2002" s="1">
        <v>32371.38053568</v>
      </c>
      <c r="J2002" s="1" t="s">
        <v>6218</v>
      </c>
    </row>
    <row r="2003" spans="1:10" x14ac:dyDescent="0.25">
      <c r="A2003" s="1" t="s">
        <v>6219</v>
      </c>
      <c r="B2003" s="2">
        <v>478604151</v>
      </c>
      <c r="C2003" s="2" t="s">
        <v>62</v>
      </c>
      <c r="D2003" s="4">
        <v>22791</v>
      </c>
      <c r="E2003" s="1" t="s">
        <v>12</v>
      </c>
      <c r="F2003" s="1" t="s">
        <v>48</v>
      </c>
      <c r="G2003" s="1" t="s">
        <v>4084</v>
      </c>
      <c r="H2003" s="1" t="s">
        <v>6220</v>
      </c>
      <c r="I2003" s="1">
        <v>108443.45405232</v>
      </c>
      <c r="J2003" s="1" t="s">
        <v>6221</v>
      </c>
    </row>
    <row r="2004" spans="1:10" x14ac:dyDescent="0.25">
      <c r="A2004" s="1" t="s">
        <v>6222</v>
      </c>
      <c r="B2004" s="2">
        <v>33594751</v>
      </c>
      <c r="C2004" s="2" t="s">
        <v>273</v>
      </c>
      <c r="D2004" s="4">
        <v>20964.75</v>
      </c>
      <c r="E2004" s="1" t="s">
        <v>12</v>
      </c>
      <c r="F2004" s="1" t="s">
        <v>665</v>
      </c>
      <c r="G2004" s="1" t="s">
        <v>4062</v>
      </c>
      <c r="H2004" s="1" t="s">
        <v>6223</v>
      </c>
      <c r="I2004" s="1">
        <v>164193.53401919999</v>
      </c>
      <c r="J2004" s="1" t="s">
        <v>6224</v>
      </c>
    </row>
    <row r="2005" spans="1:10" x14ac:dyDescent="0.25">
      <c r="A2005" s="1" t="s">
        <v>6225</v>
      </c>
      <c r="B2005" s="2">
        <v>738174825</v>
      </c>
      <c r="C2005" s="2" t="s">
        <v>389</v>
      </c>
      <c r="D2005" s="4">
        <v>29365.5</v>
      </c>
      <c r="E2005" s="1" t="s">
        <v>12</v>
      </c>
      <c r="F2005" s="1" t="s">
        <v>442</v>
      </c>
      <c r="G2005" s="1" t="s">
        <v>4054</v>
      </c>
      <c r="H2005" s="1" t="s">
        <v>6226</v>
      </c>
      <c r="I2005" s="1">
        <v>401919.73424640001</v>
      </c>
      <c r="J2005" s="1" t="s">
        <v>6227</v>
      </c>
    </row>
    <row r="2006" spans="1:10" x14ac:dyDescent="0.25">
      <c r="A2006" s="1" t="s">
        <v>6228</v>
      </c>
      <c r="B2006" s="2">
        <v>795311765</v>
      </c>
      <c r="C2006" s="2" t="s">
        <v>114</v>
      </c>
      <c r="D2006" s="4">
        <v>20599.5</v>
      </c>
      <c r="E2006" s="1" t="s">
        <v>12</v>
      </c>
      <c r="F2006" s="1" t="s">
        <v>1702</v>
      </c>
      <c r="G2006" s="1" t="s">
        <v>4148</v>
      </c>
      <c r="H2006" s="1" t="s">
        <v>6229</v>
      </c>
      <c r="I2006" s="1">
        <v>183277.51225344001</v>
      </c>
      <c r="J2006" s="1" t="s">
        <v>6230</v>
      </c>
    </row>
    <row r="2007" spans="1:10" x14ac:dyDescent="0.25">
      <c r="A2007" s="1" t="s">
        <v>6231</v>
      </c>
      <c r="B2007" s="2">
        <v>276008559</v>
      </c>
      <c r="C2007" s="2" t="s">
        <v>518</v>
      </c>
      <c r="D2007" s="4">
        <v>35574.75</v>
      </c>
      <c r="E2007" s="1" t="s">
        <v>12</v>
      </c>
      <c r="F2007" s="1" t="s">
        <v>130</v>
      </c>
      <c r="G2007" s="1" t="s">
        <v>4054</v>
      </c>
      <c r="H2007" s="1" t="s">
        <v>6232</v>
      </c>
      <c r="I2007" s="1">
        <v>534799.37301552005</v>
      </c>
      <c r="J2007" s="1" t="s">
        <v>6233</v>
      </c>
    </row>
    <row r="2008" spans="1:10" x14ac:dyDescent="0.25">
      <c r="A2008" s="1" t="s">
        <v>6234</v>
      </c>
      <c r="B2008" s="2">
        <v>825010322</v>
      </c>
      <c r="C2008" s="2" t="s">
        <v>226</v>
      </c>
      <c r="D2008" s="4">
        <v>31557</v>
      </c>
      <c r="E2008" s="1" t="s">
        <v>12</v>
      </c>
      <c r="F2008" s="1" t="s">
        <v>1746</v>
      </c>
      <c r="G2008" s="1" t="s">
        <v>4066</v>
      </c>
      <c r="H2008" s="1" t="s">
        <v>6235</v>
      </c>
      <c r="I2008" s="1">
        <v>42338.715914879998</v>
      </c>
      <c r="J2008" s="1" t="s">
        <v>6236</v>
      </c>
    </row>
    <row r="2009" spans="1:10" x14ac:dyDescent="0.25">
      <c r="A2009" s="1" t="s">
        <v>6237</v>
      </c>
      <c r="B2009" s="2">
        <v>467841414</v>
      </c>
      <c r="C2009" s="2" t="s">
        <v>1201</v>
      </c>
      <c r="D2009" s="4">
        <v>30461.25</v>
      </c>
      <c r="E2009" s="1" t="s">
        <v>12</v>
      </c>
      <c r="F2009" s="1" t="s">
        <v>774</v>
      </c>
      <c r="G2009" s="1" t="s">
        <v>4088</v>
      </c>
      <c r="H2009" s="1" t="s">
        <v>6238</v>
      </c>
      <c r="I2009" s="1">
        <v>317213.31643452001</v>
      </c>
      <c r="J2009" s="1" t="s">
        <v>6239</v>
      </c>
    </row>
    <row r="2010" spans="1:10" x14ac:dyDescent="0.25">
      <c r="A2010" s="1" t="s">
        <v>6240</v>
      </c>
      <c r="B2010" s="2">
        <v>819479045</v>
      </c>
      <c r="C2010" s="2" t="s">
        <v>92</v>
      </c>
      <c r="D2010" s="4">
        <v>29000.25</v>
      </c>
      <c r="E2010" s="1" t="s">
        <v>12</v>
      </c>
      <c r="F2010" s="1" t="s">
        <v>4500</v>
      </c>
      <c r="G2010" s="1" t="s">
        <v>4070</v>
      </c>
      <c r="H2010" s="1" t="s">
        <v>6241</v>
      </c>
      <c r="I2010" s="1">
        <v>34317.334022399999</v>
      </c>
      <c r="J2010" s="1" t="s">
        <v>6242</v>
      </c>
    </row>
    <row r="2011" spans="1:10" x14ac:dyDescent="0.25">
      <c r="A2011" s="1" t="s">
        <v>6243</v>
      </c>
      <c r="B2011" s="2">
        <v>965644948</v>
      </c>
      <c r="C2011" s="2" t="s">
        <v>226</v>
      </c>
      <c r="D2011" s="4">
        <v>31557</v>
      </c>
      <c r="E2011" s="1" t="s">
        <v>12</v>
      </c>
      <c r="F2011" s="1" t="s">
        <v>1721</v>
      </c>
      <c r="G2011" s="1" t="s">
        <v>4112</v>
      </c>
      <c r="H2011" s="1" t="s">
        <v>6244</v>
      </c>
      <c r="I2011" s="1">
        <v>29860.121771999999</v>
      </c>
      <c r="J2011" s="1" t="s">
        <v>6245</v>
      </c>
    </row>
    <row r="2012" spans="1:10" x14ac:dyDescent="0.25">
      <c r="A2012" s="1" t="s">
        <v>6246</v>
      </c>
      <c r="B2012" s="2">
        <v>144352360</v>
      </c>
      <c r="C2012" s="2" t="s">
        <v>380</v>
      </c>
      <c r="D2012" s="4">
        <v>14390.25</v>
      </c>
      <c r="E2012" s="1" t="s">
        <v>12</v>
      </c>
      <c r="F2012" s="1" t="s">
        <v>286</v>
      </c>
      <c r="G2012" s="1" t="s">
        <v>4066</v>
      </c>
      <c r="H2012" s="1" t="s">
        <v>6247</v>
      </c>
      <c r="I2012" s="1">
        <v>65815.876203000007</v>
      </c>
      <c r="J2012" s="1" t="s">
        <v>6248</v>
      </c>
    </row>
    <row r="2013" spans="1:10" x14ac:dyDescent="0.25">
      <c r="A2013" s="1" t="s">
        <v>6249</v>
      </c>
      <c r="B2013" s="2">
        <v>27988702</v>
      </c>
      <c r="C2013" s="2" t="s">
        <v>180</v>
      </c>
      <c r="D2013" s="4">
        <v>35940</v>
      </c>
      <c r="E2013" s="1" t="s">
        <v>12</v>
      </c>
      <c r="F2013" s="1" t="s">
        <v>426</v>
      </c>
      <c r="G2013" s="1" t="s">
        <v>4066</v>
      </c>
      <c r="H2013" s="1" t="s">
        <v>6250</v>
      </c>
      <c r="I2013" s="1">
        <v>279191.43482079997</v>
      </c>
      <c r="J2013" s="1" t="s">
        <v>6251</v>
      </c>
    </row>
    <row r="2014" spans="1:10" x14ac:dyDescent="0.25">
      <c r="A2014" s="1" t="s">
        <v>6252</v>
      </c>
      <c r="B2014" s="2">
        <v>262911549</v>
      </c>
      <c r="C2014" s="2" t="s">
        <v>124</v>
      </c>
      <c r="D2014" s="4">
        <v>14025</v>
      </c>
      <c r="E2014" s="1" t="s">
        <v>12</v>
      </c>
      <c r="F2014" s="1" t="s">
        <v>24</v>
      </c>
      <c r="G2014" s="1" t="s">
        <v>4095</v>
      </c>
      <c r="H2014" s="1" t="s">
        <v>6253</v>
      </c>
      <c r="I2014" s="1">
        <v>64701.467233919997</v>
      </c>
      <c r="J2014" s="1" t="s">
        <v>6254</v>
      </c>
    </row>
    <row r="2015" spans="1:10" x14ac:dyDescent="0.25">
      <c r="A2015" s="1" t="s">
        <v>6255</v>
      </c>
      <c r="B2015" s="2">
        <v>545673047</v>
      </c>
      <c r="C2015" s="2" t="s">
        <v>101</v>
      </c>
      <c r="D2015" s="4">
        <v>19138.5</v>
      </c>
      <c r="E2015" s="1" t="s">
        <v>12</v>
      </c>
      <c r="F2015" s="1" t="s">
        <v>1450</v>
      </c>
      <c r="G2015" s="1" t="s">
        <v>4105</v>
      </c>
      <c r="H2015" s="1" t="s">
        <v>6256</v>
      </c>
      <c r="I2015" s="1">
        <v>46202.040145799998</v>
      </c>
      <c r="J2015" s="1" t="s">
        <v>6257</v>
      </c>
    </row>
    <row r="2016" spans="1:10" x14ac:dyDescent="0.25">
      <c r="A2016" s="1" t="s">
        <v>6258</v>
      </c>
      <c r="B2016" s="2">
        <v>217568986</v>
      </c>
      <c r="C2016" s="2" t="s">
        <v>129</v>
      </c>
      <c r="D2016" s="4">
        <v>15120.75</v>
      </c>
      <c r="E2016" s="1" t="s">
        <v>12</v>
      </c>
      <c r="F2016" s="1" t="s">
        <v>269</v>
      </c>
      <c r="G2016" s="1" t="s">
        <v>4095</v>
      </c>
      <c r="H2016" s="1" t="s">
        <v>6259</v>
      </c>
      <c r="I2016" s="1">
        <v>51358.915935359997</v>
      </c>
      <c r="J2016" s="1" t="s">
        <v>6260</v>
      </c>
    </row>
    <row r="2017" spans="1:10" x14ac:dyDescent="0.25">
      <c r="A2017" s="1" t="s">
        <v>6261</v>
      </c>
      <c r="B2017" s="2">
        <v>67107368</v>
      </c>
      <c r="C2017" s="2" t="s">
        <v>203</v>
      </c>
      <c r="D2017" s="4">
        <v>27539.25</v>
      </c>
      <c r="E2017" s="1" t="s">
        <v>12</v>
      </c>
      <c r="F2017" s="1" t="s">
        <v>115</v>
      </c>
      <c r="G2017" s="1" t="s">
        <v>4074</v>
      </c>
      <c r="H2017" s="1" t="s">
        <v>6262</v>
      </c>
      <c r="I2017" s="1">
        <v>172133.59938319999</v>
      </c>
      <c r="J2017" s="1" t="s">
        <v>6263</v>
      </c>
    </row>
    <row r="2018" spans="1:10" x14ac:dyDescent="0.25">
      <c r="A2018" s="1" t="s">
        <v>3437</v>
      </c>
      <c r="B2018" s="2">
        <v>393858976</v>
      </c>
      <c r="C2018" s="2" t="s">
        <v>194</v>
      </c>
      <c r="D2018" s="4">
        <v>30826.5</v>
      </c>
      <c r="E2018" s="1" t="s">
        <v>12</v>
      </c>
      <c r="F2018" s="1" t="s">
        <v>610</v>
      </c>
      <c r="G2018" s="1" t="s">
        <v>4119</v>
      </c>
      <c r="H2018" s="1" t="s">
        <v>6264</v>
      </c>
      <c r="I2018" s="1">
        <v>40997.799149999999</v>
      </c>
      <c r="J2018" s="1" t="s">
        <v>6265</v>
      </c>
    </row>
    <row r="2019" spans="1:10" x14ac:dyDescent="0.25">
      <c r="A2019" s="1" t="s">
        <v>6266</v>
      </c>
      <c r="B2019" s="2">
        <v>198335679</v>
      </c>
      <c r="C2019" s="2" t="s">
        <v>869</v>
      </c>
      <c r="D2019" s="4">
        <v>17312.25</v>
      </c>
      <c r="E2019" s="1" t="s">
        <v>12</v>
      </c>
      <c r="F2019" s="1" t="s">
        <v>336</v>
      </c>
      <c r="G2019" s="1" t="s">
        <v>4105</v>
      </c>
      <c r="H2019" s="1" t="s">
        <v>6267</v>
      </c>
      <c r="I2019" s="1">
        <v>215114.72926416001</v>
      </c>
      <c r="J2019" s="1" t="s">
        <v>6268</v>
      </c>
    </row>
    <row r="2020" spans="1:10" x14ac:dyDescent="0.25">
      <c r="A2020" s="1" t="s">
        <v>6269</v>
      </c>
      <c r="B2020" s="2">
        <v>90601850</v>
      </c>
      <c r="C2020" s="2" t="s">
        <v>348</v>
      </c>
      <c r="D2020" s="4">
        <v>28635</v>
      </c>
      <c r="E2020" s="1" t="s">
        <v>12</v>
      </c>
      <c r="F2020" s="1" t="s">
        <v>2364</v>
      </c>
      <c r="G2020" s="1" t="s">
        <v>4088</v>
      </c>
      <c r="H2020" s="1" t="s">
        <v>6270</v>
      </c>
      <c r="I2020" s="1">
        <v>9392.5401335999995</v>
      </c>
      <c r="J2020" s="1" t="s">
        <v>6271</v>
      </c>
    </row>
    <row r="2021" spans="1:10" x14ac:dyDescent="0.25">
      <c r="A2021" s="1" t="s">
        <v>6272</v>
      </c>
      <c r="B2021" s="2">
        <v>658326980</v>
      </c>
      <c r="C2021" s="2" t="s">
        <v>28</v>
      </c>
      <c r="D2021" s="4">
        <v>32652.75</v>
      </c>
      <c r="E2021" s="1" t="s">
        <v>12</v>
      </c>
      <c r="F2021" s="1" t="s">
        <v>519</v>
      </c>
      <c r="G2021" s="1" t="s">
        <v>4084</v>
      </c>
      <c r="H2021" s="1" t="s">
        <v>6273</v>
      </c>
      <c r="I2021" s="1">
        <v>248861.5974</v>
      </c>
      <c r="J2021" s="1" t="s">
        <v>6274</v>
      </c>
    </row>
    <row r="2022" spans="1:10" x14ac:dyDescent="0.25">
      <c r="A2022" s="1" t="s">
        <v>6275</v>
      </c>
      <c r="B2022" s="2">
        <v>537521887</v>
      </c>
      <c r="C2022" s="2" t="s">
        <v>143</v>
      </c>
      <c r="D2022" s="4">
        <v>34479</v>
      </c>
      <c r="E2022" s="1" t="s">
        <v>12</v>
      </c>
      <c r="F2022" s="1" t="s">
        <v>176</v>
      </c>
      <c r="G2022" s="1" t="s">
        <v>4084</v>
      </c>
      <c r="H2022" s="1" t="s">
        <v>6276</v>
      </c>
      <c r="I2022" s="1">
        <v>258560.65572479999</v>
      </c>
      <c r="J2022" s="1" t="s">
        <v>6277</v>
      </c>
    </row>
    <row r="2023" spans="1:10" x14ac:dyDescent="0.25">
      <c r="A2023" s="1" t="s">
        <v>6278</v>
      </c>
      <c r="B2023" s="2">
        <v>927583432</v>
      </c>
      <c r="C2023" s="2" t="s">
        <v>255</v>
      </c>
      <c r="D2023" s="4">
        <v>25347.75</v>
      </c>
      <c r="E2023" s="1" t="s">
        <v>12</v>
      </c>
      <c r="F2023" s="1" t="s">
        <v>587</v>
      </c>
      <c r="G2023" s="1" t="s">
        <v>4084</v>
      </c>
      <c r="H2023" s="1" t="s">
        <v>6279</v>
      </c>
      <c r="I2023" s="1">
        <v>536633.29874</v>
      </c>
      <c r="J2023" s="1" t="s">
        <v>6280</v>
      </c>
    </row>
    <row r="2024" spans="1:10" x14ac:dyDescent="0.25">
      <c r="A2024" s="1" t="s">
        <v>6281</v>
      </c>
      <c r="B2024" s="2">
        <v>374895648</v>
      </c>
      <c r="C2024" s="2" t="s">
        <v>335</v>
      </c>
      <c r="D2024" s="4">
        <v>19869</v>
      </c>
      <c r="E2024" s="1" t="s">
        <v>12</v>
      </c>
      <c r="F2024" s="1" t="s">
        <v>870</v>
      </c>
      <c r="G2024" s="1" t="s">
        <v>4105</v>
      </c>
      <c r="H2024" s="1" t="s">
        <v>6282</v>
      </c>
      <c r="I2024" s="1">
        <v>787734.8575866</v>
      </c>
      <c r="J2024" s="1" t="s">
        <v>6283</v>
      </c>
    </row>
    <row r="2025" spans="1:10" x14ac:dyDescent="0.25">
      <c r="A2025" s="1" t="s">
        <v>6284</v>
      </c>
      <c r="B2025" s="2">
        <v>925159799</v>
      </c>
      <c r="C2025" s="2" t="s">
        <v>573</v>
      </c>
      <c r="D2025" s="4">
        <v>26808.75</v>
      </c>
      <c r="E2025" s="1" t="s">
        <v>12</v>
      </c>
      <c r="F2025" s="1" t="s">
        <v>147</v>
      </c>
      <c r="G2025" s="1" t="s">
        <v>4066</v>
      </c>
      <c r="H2025" s="1" t="s">
        <v>6285</v>
      </c>
      <c r="I2025" s="1">
        <v>23627.291889600001</v>
      </c>
      <c r="J2025" s="1" t="s">
        <v>6286</v>
      </c>
    </row>
    <row r="2026" spans="1:10" x14ac:dyDescent="0.25">
      <c r="A2026" s="1" t="s">
        <v>6287</v>
      </c>
      <c r="B2026" s="2">
        <v>271461401</v>
      </c>
      <c r="C2026" s="2" t="s">
        <v>573</v>
      </c>
      <c r="D2026" s="4">
        <v>26808.75</v>
      </c>
      <c r="E2026" s="1" t="s">
        <v>12</v>
      </c>
      <c r="F2026" s="1" t="s">
        <v>135</v>
      </c>
      <c r="G2026" s="1" t="s">
        <v>4099</v>
      </c>
      <c r="H2026" s="1" t="s">
        <v>6288</v>
      </c>
      <c r="I2026" s="1">
        <v>51039.096191999997</v>
      </c>
      <c r="J2026" s="1" t="s">
        <v>6289</v>
      </c>
    </row>
    <row r="2027" spans="1:10" x14ac:dyDescent="0.25">
      <c r="A2027" s="1" t="s">
        <v>6290</v>
      </c>
      <c r="B2027" s="2">
        <v>799719608</v>
      </c>
      <c r="C2027" s="2" t="s">
        <v>240</v>
      </c>
      <c r="D2027" s="4">
        <v>22060.5</v>
      </c>
      <c r="E2027" s="1" t="s">
        <v>12</v>
      </c>
      <c r="F2027" s="1" t="s">
        <v>168</v>
      </c>
      <c r="G2027" s="1" t="s">
        <v>4112</v>
      </c>
      <c r="H2027" s="1" t="s">
        <v>6291</v>
      </c>
      <c r="I2027" s="1">
        <v>15276.1935744</v>
      </c>
      <c r="J2027" s="1" t="s">
        <v>6292</v>
      </c>
    </row>
    <row r="2028" spans="1:10" x14ac:dyDescent="0.25">
      <c r="A2028" s="1" t="s">
        <v>6293</v>
      </c>
      <c r="B2028" s="2">
        <v>41035589</v>
      </c>
      <c r="C2028" s="2" t="s">
        <v>33</v>
      </c>
      <c r="D2028" s="4">
        <v>13659.75</v>
      </c>
      <c r="E2028" s="1" t="s">
        <v>12</v>
      </c>
      <c r="F2028" s="1" t="s">
        <v>264</v>
      </c>
      <c r="G2028" s="1" t="s">
        <v>4105</v>
      </c>
      <c r="H2028" s="1" t="s">
        <v>6294</v>
      </c>
      <c r="I2028" s="1">
        <v>155537.99849279999</v>
      </c>
      <c r="J2028" s="1" t="s">
        <v>6295</v>
      </c>
    </row>
    <row r="2029" spans="1:10" x14ac:dyDescent="0.25">
      <c r="A2029" s="1" t="s">
        <v>6296</v>
      </c>
      <c r="B2029" s="2">
        <v>838153424</v>
      </c>
      <c r="C2029" s="2" t="s">
        <v>226</v>
      </c>
      <c r="D2029" s="4">
        <v>31557</v>
      </c>
      <c r="E2029" s="1" t="s">
        <v>12</v>
      </c>
      <c r="F2029" s="1" t="s">
        <v>68</v>
      </c>
      <c r="G2029" s="1" t="s">
        <v>4148</v>
      </c>
      <c r="H2029" s="1" t="s">
        <v>6297</v>
      </c>
      <c r="I2029" s="1">
        <v>15511.590528000001</v>
      </c>
      <c r="J2029" s="1" t="s">
        <v>6298</v>
      </c>
    </row>
    <row r="2030" spans="1:10" x14ac:dyDescent="0.25">
      <c r="A2030" s="1" t="s">
        <v>6299</v>
      </c>
      <c r="B2030" s="2">
        <v>953439153</v>
      </c>
      <c r="C2030" s="2" t="s">
        <v>1201</v>
      </c>
      <c r="D2030" s="4">
        <v>30461.25</v>
      </c>
      <c r="E2030" s="1" t="s">
        <v>12</v>
      </c>
      <c r="F2030" s="1" t="s">
        <v>561</v>
      </c>
      <c r="G2030" s="1" t="s">
        <v>4074</v>
      </c>
      <c r="H2030" s="1" t="s">
        <v>6300</v>
      </c>
      <c r="I2030" s="1">
        <v>136712.69367184001</v>
      </c>
      <c r="J2030" s="1" t="s">
        <v>6301</v>
      </c>
    </row>
    <row r="2031" spans="1:10" x14ac:dyDescent="0.25">
      <c r="A2031" s="1" t="s">
        <v>6302</v>
      </c>
      <c r="B2031" s="2">
        <v>721822203</v>
      </c>
      <c r="C2031" s="2" t="s">
        <v>33</v>
      </c>
      <c r="D2031" s="4">
        <v>13659.75</v>
      </c>
      <c r="E2031" s="1" t="s">
        <v>12</v>
      </c>
      <c r="F2031" s="1" t="s">
        <v>305</v>
      </c>
      <c r="G2031" s="1" t="s">
        <v>4105</v>
      </c>
      <c r="H2031" s="1" t="s">
        <v>6303</v>
      </c>
      <c r="I2031" s="1">
        <v>76028.948195200006</v>
      </c>
      <c r="J2031" s="1" t="s">
        <v>6304</v>
      </c>
    </row>
    <row r="2032" spans="1:10" x14ac:dyDescent="0.25">
      <c r="A2032" s="1" t="s">
        <v>6305</v>
      </c>
      <c r="B2032" s="2">
        <v>748608391</v>
      </c>
      <c r="C2032" s="2" t="s">
        <v>129</v>
      </c>
      <c r="D2032" s="4">
        <v>15120.75</v>
      </c>
      <c r="E2032" s="1" t="s">
        <v>12</v>
      </c>
      <c r="F2032" s="1" t="s">
        <v>1242</v>
      </c>
      <c r="G2032" s="1" t="s">
        <v>4088</v>
      </c>
      <c r="H2032" s="1" t="s">
        <v>6306</v>
      </c>
      <c r="I2032" s="1">
        <v>506302.24789170001</v>
      </c>
      <c r="J2032" s="1" t="s">
        <v>6307</v>
      </c>
    </row>
    <row r="2033" spans="1:10" x14ac:dyDescent="0.25">
      <c r="A2033" s="1" t="s">
        <v>6308</v>
      </c>
      <c r="B2033" s="2">
        <v>494672186</v>
      </c>
      <c r="C2033" s="2" t="s">
        <v>389</v>
      </c>
      <c r="D2033" s="4">
        <v>29365.5</v>
      </c>
      <c r="E2033" s="1" t="s">
        <v>12</v>
      </c>
      <c r="F2033" s="1" t="s">
        <v>426</v>
      </c>
      <c r="G2033" s="1" t="s">
        <v>4066</v>
      </c>
      <c r="H2033" s="1" t="s">
        <v>6309</v>
      </c>
      <c r="I2033" s="1">
        <v>719634.04073400004</v>
      </c>
      <c r="J2033" s="1" t="s">
        <v>6310</v>
      </c>
    </row>
    <row r="2034" spans="1:10" x14ac:dyDescent="0.25">
      <c r="A2034" s="1" t="s">
        <v>6311</v>
      </c>
      <c r="B2034" s="2">
        <v>547380411</v>
      </c>
      <c r="C2034" s="2" t="s">
        <v>77</v>
      </c>
      <c r="D2034" s="4">
        <v>23521.5</v>
      </c>
      <c r="E2034" s="1" t="s">
        <v>12</v>
      </c>
      <c r="F2034" s="1" t="s">
        <v>985</v>
      </c>
      <c r="G2034" s="1" t="s">
        <v>4148</v>
      </c>
      <c r="H2034" s="1" t="s">
        <v>6312</v>
      </c>
      <c r="I2034" s="1">
        <v>56465.768452080003</v>
      </c>
      <c r="J2034" s="1" t="s">
        <v>6313</v>
      </c>
    </row>
    <row r="2035" spans="1:10" x14ac:dyDescent="0.25">
      <c r="A2035" s="1" t="s">
        <v>6314</v>
      </c>
      <c r="B2035" s="2">
        <v>142605776</v>
      </c>
      <c r="C2035" s="2" t="s">
        <v>18</v>
      </c>
      <c r="D2035" s="4">
        <v>33018</v>
      </c>
      <c r="E2035" s="1" t="s">
        <v>12</v>
      </c>
      <c r="F2035" s="1" t="s">
        <v>199</v>
      </c>
      <c r="G2035" s="1" t="s">
        <v>4074</v>
      </c>
      <c r="H2035" s="1" t="s">
        <v>6315</v>
      </c>
      <c r="I2035" s="1">
        <v>69349.776152799997</v>
      </c>
      <c r="J2035" s="1" t="s">
        <v>6316</v>
      </c>
    </row>
    <row r="2036" spans="1:10" x14ac:dyDescent="0.25">
      <c r="A2036" s="1" t="s">
        <v>494</v>
      </c>
      <c r="B2036" s="2">
        <v>25972264</v>
      </c>
      <c r="C2036" s="2" t="s">
        <v>194</v>
      </c>
      <c r="D2036" s="4">
        <v>30826.5</v>
      </c>
      <c r="E2036" s="1" t="s">
        <v>12</v>
      </c>
      <c r="F2036" s="1" t="s">
        <v>323</v>
      </c>
      <c r="G2036" s="1" t="s">
        <v>4084</v>
      </c>
      <c r="H2036" s="1" t="s">
        <v>6317</v>
      </c>
      <c r="I2036" s="1">
        <v>74735.587459169998</v>
      </c>
      <c r="J2036" s="1" t="s">
        <v>6318</v>
      </c>
    </row>
    <row r="2037" spans="1:10" x14ac:dyDescent="0.25">
      <c r="A2037" s="1" t="s">
        <v>6319</v>
      </c>
      <c r="B2037" s="2">
        <v>399588315</v>
      </c>
      <c r="C2037" s="2" t="s">
        <v>403</v>
      </c>
      <c r="D2037" s="4">
        <v>31922.25</v>
      </c>
      <c r="E2037" s="1" t="s">
        <v>12</v>
      </c>
      <c r="F2037" s="1" t="s">
        <v>721</v>
      </c>
      <c r="G2037" s="1" t="s">
        <v>4066</v>
      </c>
      <c r="H2037" s="1" t="s">
        <v>6320</v>
      </c>
      <c r="I2037" s="1">
        <v>103732.017844</v>
      </c>
      <c r="J2037" s="1" t="s">
        <v>6321</v>
      </c>
    </row>
    <row r="2038" spans="1:10" x14ac:dyDescent="0.25">
      <c r="A2038" s="1" t="s">
        <v>6322</v>
      </c>
      <c r="B2038" s="2">
        <v>383229683</v>
      </c>
      <c r="C2038" s="2" t="s">
        <v>365</v>
      </c>
      <c r="D2038" s="4">
        <v>37035.75</v>
      </c>
      <c r="E2038" s="1" t="s">
        <v>12</v>
      </c>
      <c r="F2038" s="1" t="s">
        <v>561</v>
      </c>
      <c r="G2038" s="1" t="s">
        <v>4105</v>
      </c>
      <c r="H2038" s="1" t="s">
        <v>6323</v>
      </c>
      <c r="I2038" s="1">
        <v>13352.353300000001</v>
      </c>
      <c r="J2038" s="1" t="s">
        <v>6324</v>
      </c>
    </row>
    <row r="2039" spans="1:10" x14ac:dyDescent="0.25">
      <c r="A2039" s="1" t="s">
        <v>6325</v>
      </c>
      <c r="B2039" s="2">
        <v>74614025</v>
      </c>
      <c r="C2039" s="2" t="s">
        <v>143</v>
      </c>
      <c r="D2039" s="4">
        <v>34479</v>
      </c>
      <c r="E2039" s="1" t="s">
        <v>12</v>
      </c>
      <c r="F2039" s="1" t="s">
        <v>163</v>
      </c>
      <c r="G2039" s="1" t="s">
        <v>4066</v>
      </c>
      <c r="H2039" s="1" t="s">
        <v>6326</v>
      </c>
      <c r="I2039" s="1">
        <v>78123.942325800002</v>
      </c>
      <c r="J2039" s="1" t="s">
        <v>6327</v>
      </c>
    </row>
    <row r="2040" spans="1:10" x14ac:dyDescent="0.25">
      <c r="A2040" s="1" t="s">
        <v>6328</v>
      </c>
      <c r="B2040" s="2">
        <v>327328790</v>
      </c>
      <c r="C2040" s="2" t="s">
        <v>281</v>
      </c>
      <c r="D2040" s="4">
        <v>21695.25</v>
      </c>
      <c r="E2040" s="1" t="s">
        <v>12</v>
      </c>
      <c r="F2040" s="1" t="s">
        <v>885</v>
      </c>
      <c r="G2040" s="1" t="s">
        <v>4066</v>
      </c>
      <c r="H2040" s="1" t="s">
        <v>6329</v>
      </c>
      <c r="I2040" s="1">
        <v>820908.81796769996</v>
      </c>
      <c r="J2040" s="1" t="s">
        <v>6330</v>
      </c>
    </row>
    <row r="2041" spans="1:10" x14ac:dyDescent="0.25">
      <c r="A2041" s="1" t="s">
        <v>6331</v>
      </c>
      <c r="B2041" s="2">
        <v>746872224</v>
      </c>
      <c r="C2041" s="2" t="s">
        <v>556</v>
      </c>
      <c r="D2041" s="4">
        <v>27174</v>
      </c>
      <c r="E2041" s="1" t="s">
        <v>12</v>
      </c>
      <c r="F2041" s="1" t="s">
        <v>483</v>
      </c>
      <c r="G2041" s="1" t="s">
        <v>4084</v>
      </c>
      <c r="H2041" s="1" t="s">
        <v>6332</v>
      </c>
      <c r="I2041" s="1">
        <v>14274.931204160001</v>
      </c>
      <c r="J2041" s="1" t="s">
        <v>6333</v>
      </c>
    </row>
    <row r="2042" spans="1:10" x14ac:dyDescent="0.25">
      <c r="A2042" s="1" t="s">
        <v>6334</v>
      </c>
      <c r="B2042" s="2">
        <v>64456357</v>
      </c>
      <c r="C2042" s="2" t="s">
        <v>62</v>
      </c>
      <c r="D2042" s="4">
        <v>22791</v>
      </c>
      <c r="E2042" s="1" t="s">
        <v>12</v>
      </c>
      <c r="F2042" s="1" t="s">
        <v>251</v>
      </c>
      <c r="G2042" s="1" t="s">
        <v>4066</v>
      </c>
      <c r="H2042" s="1" t="s">
        <v>6335</v>
      </c>
      <c r="I2042" s="1">
        <v>578202.75368960004</v>
      </c>
      <c r="J2042" s="1" t="s">
        <v>6336</v>
      </c>
    </row>
    <row r="2043" spans="1:10" x14ac:dyDescent="0.25">
      <c r="A2043" s="1" t="s">
        <v>6337</v>
      </c>
      <c r="B2043" s="2">
        <v>81498368</v>
      </c>
      <c r="C2043" s="2" t="s">
        <v>124</v>
      </c>
      <c r="D2043" s="4">
        <v>14025</v>
      </c>
      <c r="E2043" s="1" t="s">
        <v>12</v>
      </c>
      <c r="F2043" s="1" t="s">
        <v>1721</v>
      </c>
      <c r="G2043" s="1" t="s">
        <v>4084</v>
      </c>
      <c r="H2043" s="1" t="s">
        <v>6338</v>
      </c>
      <c r="I2043" s="1">
        <v>124924.75731450001</v>
      </c>
      <c r="J2043" s="1" t="s">
        <v>6339</v>
      </c>
    </row>
    <row r="2044" spans="1:10" x14ac:dyDescent="0.25">
      <c r="A2044" s="1" t="s">
        <v>6340</v>
      </c>
      <c r="B2044" s="2">
        <v>392190501</v>
      </c>
      <c r="C2044" s="2" t="s">
        <v>403</v>
      </c>
      <c r="D2044" s="4">
        <v>31922.25</v>
      </c>
      <c r="E2044" s="1" t="s">
        <v>12</v>
      </c>
      <c r="F2044" s="1" t="s">
        <v>251</v>
      </c>
      <c r="G2044" s="1" t="s">
        <v>4119</v>
      </c>
      <c r="H2044" s="1" t="s">
        <v>6341</v>
      </c>
      <c r="I2044" s="1">
        <v>62269.996942999998</v>
      </c>
      <c r="J2044" s="1" t="s">
        <v>6342</v>
      </c>
    </row>
    <row r="2045" spans="1:10" x14ac:dyDescent="0.25">
      <c r="A2045" s="1" t="s">
        <v>6343</v>
      </c>
      <c r="B2045" s="2">
        <v>457123899</v>
      </c>
      <c r="C2045" s="2" t="s">
        <v>38</v>
      </c>
      <c r="D2045" s="4">
        <v>21330</v>
      </c>
      <c r="E2045" s="1" t="s">
        <v>12</v>
      </c>
      <c r="F2045" s="1" t="s">
        <v>282</v>
      </c>
      <c r="G2045" s="1" t="s">
        <v>4070</v>
      </c>
      <c r="H2045" s="1" t="s">
        <v>6344</v>
      </c>
      <c r="I2045" s="1">
        <v>388083.61148616002</v>
      </c>
      <c r="J2045" s="1" t="s">
        <v>6345</v>
      </c>
    </row>
    <row r="2046" spans="1:10" x14ac:dyDescent="0.25">
      <c r="A2046" s="1" t="s">
        <v>6346</v>
      </c>
      <c r="B2046" s="2">
        <v>550594586</v>
      </c>
      <c r="C2046" s="2" t="s">
        <v>72</v>
      </c>
      <c r="D2046" s="4">
        <v>34844.25</v>
      </c>
      <c r="E2046" s="1" t="s">
        <v>12</v>
      </c>
      <c r="F2046" s="1" t="s">
        <v>1469</v>
      </c>
      <c r="G2046" s="1" t="s">
        <v>4119</v>
      </c>
      <c r="H2046" s="1" t="s">
        <v>6347</v>
      </c>
      <c r="I2046" s="1">
        <v>102887.5819608</v>
      </c>
      <c r="J2046" s="1" t="s">
        <v>6348</v>
      </c>
    </row>
    <row r="2047" spans="1:10" x14ac:dyDescent="0.25">
      <c r="A2047" s="1" t="s">
        <v>6349</v>
      </c>
      <c r="B2047" s="2">
        <v>348591655</v>
      </c>
      <c r="C2047" s="2" t="s">
        <v>162</v>
      </c>
      <c r="D2047" s="4">
        <v>15851.25</v>
      </c>
      <c r="E2047" s="1" t="s">
        <v>12</v>
      </c>
      <c r="F2047" s="1" t="s">
        <v>190</v>
      </c>
      <c r="G2047" s="1" t="s">
        <v>4070</v>
      </c>
      <c r="H2047" s="1" t="s">
        <v>6350</v>
      </c>
      <c r="I2047" s="1">
        <v>27335.8141875</v>
      </c>
      <c r="J2047" s="1" t="s">
        <v>95</v>
      </c>
    </row>
    <row r="2048" spans="1:10" x14ac:dyDescent="0.25">
      <c r="A2048" s="1" t="s">
        <v>6351</v>
      </c>
      <c r="B2048" s="2">
        <v>23985999</v>
      </c>
      <c r="C2048" s="2" t="s">
        <v>452</v>
      </c>
      <c r="D2048" s="4">
        <v>26078.25</v>
      </c>
      <c r="E2048" s="1" t="s">
        <v>12</v>
      </c>
      <c r="F2048" s="1" t="s">
        <v>2176</v>
      </c>
      <c r="G2048" s="1" t="s">
        <v>4112</v>
      </c>
      <c r="H2048" s="1" t="s">
        <v>6352</v>
      </c>
      <c r="I2048" s="1">
        <v>160195.45085279999</v>
      </c>
      <c r="J2048" s="1" t="s">
        <v>6353</v>
      </c>
    </row>
    <row r="2049" spans="1:10" x14ac:dyDescent="0.25">
      <c r="A2049" s="1" t="s">
        <v>6354</v>
      </c>
      <c r="B2049" s="2">
        <v>892875281</v>
      </c>
      <c r="C2049" s="2" t="s">
        <v>72</v>
      </c>
      <c r="D2049" s="4">
        <v>34844.25</v>
      </c>
      <c r="E2049" s="1" t="s">
        <v>12</v>
      </c>
      <c r="F2049" s="1" t="s">
        <v>78</v>
      </c>
      <c r="G2049" s="1" t="s">
        <v>4112</v>
      </c>
      <c r="H2049" s="1" t="s">
        <v>6355</v>
      </c>
      <c r="I2049" s="1">
        <v>396254.82126320997</v>
      </c>
      <c r="J2049" s="1" t="s">
        <v>6356</v>
      </c>
    </row>
    <row r="2050" spans="1:10" x14ac:dyDescent="0.25">
      <c r="A2050" s="1" t="s">
        <v>6357</v>
      </c>
      <c r="B2050" s="2">
        <v>935714648</v>
      </c>
      <c r="C2050" s="2" t="s">
        <v>498</v>
      </c>
      <c r="D2050" s="4">
        <v>37766.25</v>
      </c>
      <c r="E2050" s="1" t="s">
        <v>12</v>
      </c>
      <c r="F2050" s="1" t="s">
        <v>1746</v>
      </c>
      <c r="G2050" s="1" t="s">
        <v>4105</v>
      </c>
      <c r="H2050" s="1" t="s">
        <v>6358</v>
      </c>
      <c r="I2050" s="1">
        <v>12012.796887</v>
      </c>
      <c r="J2050" s="1" t="s">
        <v>6359</v>
      </c>
    </row>
    <row r="2051" spans="1:10" x14ac:dyDescent="0.25">
      <c r="A2051" s="1" t="s">
        <v>6360</v>
      </c>
      <c r="B2051" s="2">
        <v>305303485</v>
      </c>
      <c r="C2051" s="2" t="s">
        <v>189</v>
      </c>
      <c r="D2051" s="4">
        <v>22425.75</v>
      </c>
      <c r="E2051" s="1" t="s">
        <v>12</v>
      </c>
      <c r="F2051" s="1" t="s">
        <v>829</v>
      </c>
      <c r="G2051" s="1" t="s">
        <v>4062</v>
      </c>
      <c r="H2051" s="1" t="s">
        <v>6361</v>
      </c>
      <c r="I2051" s="1">
        <v>82634.855546880004</v>
      </c>
      <c r="J2051" s="1" t="s">
        <v>6362</v>
      </c>
    </row>
    <row r="2052" spans="1:10" x14ac:dyDescent="0.25">
      <c r="A2052" s="1" t="s">
        <v>6363</v>
      </c>
      <c r="B2052" s="2">
        <v>833296386</v>
      </c>
      <c r="C2052" s="2" t="s">
        <v>72</v>
      </c>
      <c r="D2052" s="4">
        <v>34844.25</v>
      </c>
      <c r="E2052" s="1" t="s">
        <v>12</v>
      </c>
      <c r="F2052" s="1" t="s">
        <v>106</v>
      </c>
      <c r="G2052" s="1" t="s">
        <v>4070</v>
      </c>
      <c r="H2052" s="1" t="s">
        <v>6364</v>
      </c>
      <c r="I2052" s="1">
        <v>174113.5327668</v>
      </c>
      <c r="J2052" s="1" t="s">
        <v>6365</v>
      </c>
    </row>
    <row r="2053" spans="1:10" x14ac:dyDescent="0.25">
      <c r="A2053" s="1" t="s">
        <v>6366</v>
      </c>
      <c r="B2053" s="2">
        <v>158304189</v>
      </c>
      <c r="C2053" s="2" t="s">
        <v>167</v>
      </c>
      <c r="D2053" s="4">
        <v>18773.25</v>
      </c>
      <c r="E2053" s="1" t="s">
        <v>12</v>
      </c>
      <c r="F2053" s="1" t="s">
        <v>989</v>
      </c>
      <c r="G2053" s="1" t="s">
        <v>4095</v>
      </c>
      <c r="H2053" s="1" t="s">
        <v>6367</v>
      </c>
      <c r="I2053" s="1">
        <v>256364.40063168001</v>
      </c>
      <c r="J2053" s="1" t="s">
        <v>6368</v>
      </c>
    </row>
    <row r="2054" spans="1:10" x14ac:dyDescent="0.25">
      <c r="A2054" s="1" t="s">
        <v>6369</v>
      </c>
      <c r="B2054" s="2">
        <v>802088876</v>
      </c>
      <c r="C2054" s="2" t="s">
        <v>67</v>
      </c>
      <c r="D2054" s="4">
        <v>23156.25</v>
      </c>
      <c r="E2054" s="1" t="s">
        <v>12</v>
      </c>
      <c r="F2054" s="1" t="s">
        <v>1242</v>
      </c>
      <c r="G2054" s="1" t="s">
        <v>4112</v>
      </c>
      <c r="H2054" s="1" t="s">
        <v>6370</v>
      </c>
      <c r="I2054" s="1">
        <v>384457.25061411998</v>
      </c>
      <c r="J2054" s="1" t="s">
        <v>6371</v>
      </c>
    </row>
    <row r="2055" spans="1:10" x14ac:dyDescent="0.25">
      <c r="A2055" s="1" t="s">
        <v>6372</v>
      </c>
      <c r="B2055" s="2">
        <v>903001679</v>
      </c>
      <c r="C2055" s="2" t="s">
        <v>47</v>
      </c>
      <c r="D2055" s="4">
        <v>31191.75</v>
      </c>
      <c r="E2055" s="1" t="s">
        <v>12</v>
      </c>
      <c r="F2055" s="1" t="s">
        <v>73</v>
      </c>
      <c r="G2055" s="1" t="s">
        <v>4074</v>
      </c>
      <c r="H2055" s="1" t="s">
        <v>6373</v>
      </c>
      <c r="I2055" s="1">
        <v>328186.1947392</v>
      </c>
      <c r="J2055" s="1" t="s">
        <v>6374</v>
      </c>
    </row>
    <row r="2056" spans="1:10" x14ac:dyDescent="0.25">
      <c r="A2056" s="1" t="s">
        <v>6375</v>
      </c>
      <c r="B2056" s="2">
        <v>382278715</v>
      </c>
      <c r="C2056" s="2" t="s">
        <v>143</v>
      </c>
      <c r="D2056" s="4">
        <v>34479</v>
      </c>
      <c r="E2056" s="1" t="s">
        <v>12</v>
      </c>
      <c r="F2056" s="1" t="s">
        <v>163</v>
      </c>
      <c r="G2056" s="1" t="s">
        <v>4099</v>
      </c>
      <c r="H2056" s="1" t="s">
        <v>6376</v>
      </c>
      <c r="I2056" s="1">
        <v>99832.860665440006</v>
      </c>
      <c r="J2056" s="1" t="s">
        <v>6377</v>
      </c>
    </row>
    <row r="2057" spans="1:10" x14ac:dyDescent="0.25">
      <c r="A2057" s="1" t="s">
        <v>6378</v>
      </c>
      <c r="B2057" s="2">
        <v>111392645</v>
      </c>
      <c r="C2057" s="2" t="s">
        <v>18</v>
      </c>
      <c r="D2057" s="4">
        <v>33018</v>
      </c>
      <c r="E2057" s="1" t="s">
        <v>12</v>
      </c>
      <c r="F2057" s="1" t="s">
        <v>260</v>
      </c>
      <c r="G2057" s="1" t="s">
        <v>4105</v>
      </c>
      <c r="H2057" s="1" t="s">
        <v>6379</v>
      </c>
      <c r="I2057" s="1">
        <v>89353.318859999999</v>
      </c>
      <c r="J2057" s="1" t="s">
        <v>6380</v>
      </c>
    </row>
    <row r="2058" spans="1:10" x14ac:dyDescent="0.25">
      <c r="A2058" s="1" t="s">
        <v>6381</v>
      </c>
      <c r="B2058" s="2">
        <v>932589685</v>
      </c>
      <c r="C2058" s="2" t="s">
        <v>82</v>
      </c>
      <c r="D2058" s="4">
        <v>16947</v>
      </c>
      <c r="E2058" s="1" t="s">
        <v>12</v>
      </c>
      <c r="F2058" s="1" t="s">
        <v>1047</v>
      </c>
      <c r="G2058" s="1" t="s">
        <v>4062</v>
      </c>
      <c r="H2058" s="1" t="s">
        <v>6382</v>
      </c>
      <c r="I2058" s="1">
        <v>112541.95091663999</v>
      </c>
      <c r="J2058" s="1" t="s">
        <v>6383</v>
      </c>
    </row>
    <row r="2059" spans="1:10" x14ac:dyDescent="0.25">
      <c r="A2059" s="1" t="s">
        <v>6384</v>
      </c>
      <c r="B2059" s="2">
        <v>972428622</v>
      </c>
      <c r="C2059" s="2" t="s">
        <v>28</v>
      </c>
      <c r="D2059" s="4">
        <v>32652.75</v>
      </c>
      <c r="E2059" s="1" t="s">
        <v>12</v>
      </c>
      <c r="F2059" s="1" t="s">
        <v>993</v>
      </c>
      <c r="G2059" s="1" t="s">
        <v>4074</v>
      </c>
      <c r="H2059" s="1" t="s">
        <v>6385</v>
      </c>
      <c r="I2059" s="1">
        <v>9541.63178892</v>
      </c>
      <c r="J2059" s="1" t="s">
        <v>6386</v>
      </c>
    </row>
    <row r="2060" spans="1:10" x14ac:dyDescent="0.25">
      <c r="A2060" s="1" t="s">
        <v>4964</v>
      </c>
      <c r="B2060" s="2">
        <v>784328008</v>
      </c>
      <c r="C2060" s="2" t="s">
        <v>513</v>
      </c>
      <c r="D2060" s="4">
        <v>32287.5</v>
      </c>
      <c r="E2060" s="1" t="s">
        <v>12</v>
      </c>
      <c r="F2060" s="1" t="s">
        <v>395</v>
      </c>
      <c r="G2060" s="1" t="s">
        <v>4066</v>
      </c>
      <c r="H2060" s="1" t="s">
        <v>6387</v>
      </c>
      <c r="I2060" s="1">
        <v>13573.73541888</v>
      </c>
      <c r="J2060" s="1" t="s">
        <v>4575</v>
      </c>
    </row>
    <row r="2061" spans="1:10" x14ac:dyDescent="0.25">
      <c r="A2061" s="1" t="s">
        <v>6388</v>
      </c>
      <c r="B2061" s="2">
        <v>257586339</v>
      </c>
      <c r="C2061" s="2" t="s">
        <v>87</v>
      </c>
      <c r="D2061" s="4">
        <v>16581.75</v>
      </c>
      <c r="E2061" s="1" t="s">
        <v>12</v>
      </c>
      <c r="F2061" s="1" t="s">
        <v>587</v>
      </c>
      <c r="G2061" s="1" t="s">
        <v>4105</v>
      </c>
      <c r="H2061" s="1" t="s">
        <v>6389</v>
      </c>
      <c r="I2061" s="1">
        <v>463159.311552</v>
      </c>
      <c r="J2061" s="1" t="s">
        <v>6390</v>
      </c>
    </row>
    <row r="2062" spans="1:10" x14ac:dyDescent="0.25">
      <c r="A2062" s="1" t="s">
        <v>6391</v>
      </c>
      <c r="B2062" s="2">
        <v>96104372</v>
      </c>
      <c r="C2062" s="2" t="s">
        <v>72</v>
      </c>
      <c r="D2062" s="4">
        <v>34844.25</v>
      </c>
      <c r="E2062" s="1" t="s">
        <v>12</v>
      </c>
      <c r="F2062" s="1" t="s">
        <v>246</v>
      </c>
      <c r="G2062" s="1" t="s">
        <v>4088</v>
      </c>
      <c r="H2062" s="1" t="s">
        <v>6392</v>
      </c>
      <c r="I2062" s="1">
        <v>47567.257026239997</v>
      </c>
      <c r="J2062" s="1" t="s">
        <v>6393</v>
      </c>
    </row>
    <row r="2063" spans="1:10" x14ac:dyDescent="0.25">
      <c r="A2063" s="1" t="s">
        <v>6394</v>
      </c>
      <c r="B2063" s="2">
        <v>795714810</v>
      </c>
      <c r="C2063" s="2" t="s">
        <v>380</v>
      </c>
      <c r="D2063" s="4">
        <v>14390.25</v>
      </c>
      <c r="E2063" s="1" t="s">
        <v>12</v>
      </c>
      <c r="F2063" s="1" t="s">
        <v>115</v>
      </c>
      <c r="G2063" s="1" t="s">
        <v>4070</v>
      </c>
      <c r="H2063" s="1" t="s">
        <v>6395</v>
      </c>
      <c r="I2063" s="1">
        <v>167777.01071999999</v>
      </c>
      <c r="J2063" s="1" t="s">
        <v>6396</v>
      </c>
    </row>
    <row r="2064" spans="1:10" x14ac:dyDescent="0.25">
      <c r="A2064" s="1" t="s">
        <v>6397</v>
      </c>
      <c r="B2064" s="2">
        <v>290011943</v>
      </c>
      <c r="C2064" s="2" t="s">
        <v>298</v>
      </c>
      <c r="D2064" s="4">
        <v>38131.5</v>
      </c>
      <c r="E2064" s="1" t="s">
        <v>12</v>
      </c>
      <c r="F2064" s="1" t="s">
        <v>323</v>
      </c>
      <c r="G2064" s="1" t="s">
        <v>4062</v>
      </c>
      <c r="H2064" s="1" t="s">
        <v>6398</v>
      </c>
      <c r="I2064" s="1">
        <v>446450.78937984002</v>
      </c>
      <c r="J2064" s="1" t="s">
        <v>6399</v>
      </c>
    </row>
    <row r="2065" spans="1:10" x14ac:dyDescent="0.25">
      <c r="A2065" s="1" t="s">
        <v>6400</v>
      </c>
      <c r="B2065" s="2">
        <v>386788742</v>
      </c>
      <c r="C2065" s="2" t="s">
        <v>348</v>
      </c>
      <c r="D2065" s="4">
        <v>28635</v>
      </c>
      <c r="E2065" s="1" t="s">
        <v>12</v>
      </c>
      <c r="F2065" s="1" t="s">
        <v>314</v>
      </c>
      <c r="G2065" s="1" t="s">
        <v>4074</v>
      </c>
      <c r="H2065" s="1" t="s">
        <v>6401</v>
      </c>
      <c r="I2065" s="1">
        <v>513622.90004454</v>
      </c>
      <c r="J2065" s="1" t="s">
        <v>6402</v>
      </c>
    </row>
    <row r="2066" spans="1:10" x14ac:dyDescent="0.25">
      <c r="A2066" s="1" t="s">
        <v>6403</v>
      </c>
      <c r="B2066" s="2">
        <v>80149207</v>
      </c>
      <c r="C2066" s="2" t="s">
        <v>87</v>
      </c>
      <c r="D2066" s="4">
        <v>16581.75</v>
      </c>
      <c r="E2066" s="1" t="s">
        <v>12</v>
      </c>
      <c r="F2066" s="1" t="s">
        <v>453</v>
      </c>
      <c r="G2066" s="1" t="s">
        <v>4105</v>
      </c>
      <c r="H2066" s="1" t="s">
        <v>6404</v>
      </c>
      <c r="I2066" s="1">
        <v>88599.361153499995</v>
      </c>
      <c r="J2066" s="1" t="s">
        <v>6405</v>
      </c>
    </row>
    <row r="2067" spans="1:10" x14ac:dyDescent="0.25">
      <c r="A2067" s="1" t="s">
        <v>6406</v>
      </c>
      <c r="B2067" s="2">
        <v>731411413</v>
      </c>
      <c r="C2067" s="2" t="s">
        <v>203</v>
      </c>
      <c r="D2067" s="4">
        <v>27539.25</v>
      </c>
      <c r="E2067" s="1" t="s">
        <v>12</v>
      </c>
      <c r="F2067" s="1" t="s">
        <v>2364</v>
      </c>
      <c r="G2067" s="1" t="s">
        <v>4084</v>
      </c>
      <c r="H2067" s="1" t="s">
        <v>6407</v>
      </c>
      <c r="I2067" s="1">
        <v>100059.53970815999</v>
      </c>
      <c r="J2067" s="1" t="s">
        <v>6408</v>
      </c>
    </row>
    <row r="2068" spans="1:10" x14ac:dyDescent="0.25">
      <c r="A2068" s="1" t="s">
        <v>6409</v>
      </c>
      <c r="B2068" s="2">
        <v>80429347</v>
      </c>
      <c r="C2068" s="2" t="s">
        <v>518</v>
      </c>
      <c r="D2068" s="4">
        <v>35574.75</v>
      </c>
      <c r="E2068" s="1" t="s">
        <v>12</v>
      </c>
      <c r="F2068" s="1" t="s">
        <v>139</v>
      </c>
      <c r="G2068" s="1" t="s">
        <v>4070</v>
      </c>
      <c r="H2068" s="1" t="s">
        <v>6410</v>
      </c>
      <c r="I2068" s="1">
        <v>272419.61544720002</v>
      </c>
      <c r="J2068" s="1" t="s">
        <v>6411</v>
      </c>
    </row>
    <row r="2069" spans="1:10" x14ac:dyDescent="0.25">
      <c r="A2069" s="1" t="s">
        <v>6412</v>
      </c>
      <c r="B2069" s="2">
        <v>760130291</v>
      </c>
      <c r="C2069" s="2" t="s">
        <v>52</v>
      </c>
      <c r="D2069" s="4">
        <v>20234.25</v>
      </c>
      <c r="E2069" s="1" t="s">
        <v>12</v>
      </c>
      <c r="F2069" s="1" t="s">
        <v>282</v>
      </c>
      <c r="G2069" s="1" t="s">
        <v>4084</v>
      </c>
      <c r="H2069" s="1" t="s">
        <v>6413</v>
      </c>
      <c r="I2069" s="1">
        <v>753084.52187975997</v>
      </c>
      <c r="J2069" s="1" t="s">
        <v>6414</v>
      </c>
    </row>
    <row r="2070" spans="1:10" x14ac:dyDescent="0.25">
      <c r="A2070" s="1" t="s">
        <v>6415</v>
      </c>
      <c r="B2070" s="2">
        <v>510835677</v>
      </c>
      <c r="C2070" s="2" t="s">
        <v>357</v>
      </c>
      <c r="D2070" s="4">
        <v>35209.5</v>
      </c>
      <c r="E2070" s="1" t="s">
        <v>12</v>
      </c>
      <c r="F2070" s="1" t="s">
        <v>442</v>
      </c>
      <c r="G2070" s="1" t="s">
        <v>4148</v>
      </c>
      <c r="H2070" s="1" t="s">
        <v>6416</v>
      </c>
      <c r="I2070" s="1">
        <v>64096.842930120001</v>
      </c>
      <c r="J2070" s="1" t="s">
        <v>6417</v>
      </c>
    </row>
    <row r="2071" spans="1:10" x14ac:dyDescent="0.25">
      <c r="A2071" s="1" t="s">
        <v>6418</v>
      </c>
      <c r="B2071" s="2">
        <v>461675878</v>
      </c>
      <c r="C2071" s="2" t="s">
        <v>57</v>
      </c>
      <c r="D2071" s="4">
        <v>34113.75</v>
      </c>
      <c r="E2071" s="1" t="s">
        <v>12</v>
      </c>
      <c r="F2071" s="1" t="s">
        <v>870</v>
      </c>
      <c r="G2071" s="1" t="s">
        <v>4084</v>
      </c>
      <c r="H2071" s="1" t="s">
        <v>6419</v>
      </c>
      <c r="I2071" s="1">
        <v>176792.29273125</v>
      </c>
      <c r="J2071" s="1" t="s">
        <v>6420</v>
      </c>
    </row>
    <row r="2072" spans="1:10" x14ac:dyDescent="0.25">
      <c r="A2072" s="1" t="s">
        <v>6421</v>
      </c>
      <c r="B2072" s="2">
        <v>174625296</v>
      </c>
      <c r="C2072" s="2" t="s">
        <v>518</v>
      </c>
      <c r="D2072" s="4">
        <v>35574.75</v>
      </c>
      <c r="E2072" s="1" t="s">
        <v>12</v>
      </c>
      <c r="F2072" s="1" t="s">
        <v>885</v>
      </c>
      <c r="G2072" s="1" t="s">
        <v>4105</v>
      </c>
      <c r="H2072" s="1" t="s">
        <v>6422</v>
      </c>
      <c r="I2072" s="1">
        <v>326126.83503870002</v>
      </c>
      <c r="J2072" s="1" t="s">
        <v>6423</v>
      </c>
    </row>
    <row r="2073" spans="1:10" x14ac:dyDescent="0.25">
      <c r="A2073" s="1" t="s">
        <v>6424</v>
      </c>
      <c r="B2073" s="2">
        <v>262785749</v>
      </c>
      <c r="C2073" s="2" t="s">
        <v>348</v>
      </c>
      <c r="D2073" s="4">
        <v>28635</v>
      </c>
      <c r="E2073" s="1" t="s">
        <v>12</v>
      </c>
      <c r="F2073" s="1" t="s">
        <v>73</v>
      </c>
      <c r="G2073" s="1" t="s">
        <v>4062</v>
      </c>
      <c r="H2073" s="1" t="s">
        <v>6425</v>
      </c>
      <c r="I2073" s="1">
        <v>155033.78435999999</v>
      </c>
      <c r="J2073" s="1" t="s">
        <v>6426</v>
      </c>
    </row>
    <row r="2074" spans="1:10" x14ac:dyDescent="0.25">
      <c r="A2074" s="1" t="s">
        <v>6427</v>
      </c>
      <c r="B2074" s="2">
        <v>62724933</v>
      </c>
      <c r="C2074" s="2" t="s">
        <v>203</v>
      </c>
      <c r="D2074" s="4">
        <v>27539.25</v>
      </c>
      <c r="E2074" s="1" t="s">
        <v>12</v>
      </c>
      <c r="F2074" s="1" t="s">
        <v>874</v>
      </c>
      <c r="G2074" s="1" t="s">
        <v>4070</v>
      </c>
      <c r="H2074" s="1" t="s">
        <v>6428</v>
      </c>
      <c r="I2074" s="1">
        <v>471515.90405472001</v>
      </c>
      <c r="J2074" s="1" t="s">
        <v>6429</v>
      </c>
    </row>
    <row r="2075" spans="1:10" x14ac:dyDescent="0.25">
      <c r="A2075" s="1" t="s">
        <v>6430</v>
      </c>
      <c r="B2075" s="2">
        <v>823998849</v>
      </c>
      <c r="C2075" s="2" t="s">
        <v>217</v>
      </c>
      <c r="D2075" s="4">
        <v>38496.75</v>
      </c>
      <c r="E2075" s="1" t="s">
        <v>12</v>
      </c>
      <c r="F2075" s="1" t="s">
        <v>195</v>
      </c>
      <c r="G2075" s="1" t="s">
        <v>4099</v>
      </c>
      <c r="H2075" s="1" t="s">
        <v>6431</v>
      </c>
      <c r="I2075" s="1">
        <v>162036.37912</v>
      </c>
      <c r="J2075" s="1" t="s">
        <v>6432</v>
      </c>
    </row>
    <row r="2076" spans="1:10" x14ac:dyDescent="0.25">
      <c r="A2076" s="1" t="s">
        <v>6433</v>
      </c>
      <c r="B2076" s="2">
        <v>682734380</v>
      </c>
      <c r="C2076" s="2" t="s">
        <v>889</v>
      </c>
      <c r="D2076" s="4">
        <v>30096</v>
      </c>
      <c r="E2076" s="1" t="s">
        <v>12</v>
      </c>
      <c r="F2076" s="1" t="s">
        <v>1308</v>
      </c>
      <c r="G2076" s="1" t="s">
        <v>4084</v>
      </c>
      <c r="H2076" s="1" t="s">
        <v>6434</v>
      </c>
      <c r="I2076" s="1">
        <v>101359.10939</v>
      </c>
      <c r="J2076" s="1" t="s">
        <v>6435</v>
      </c>
    </row>
    <row r="2077" spans="1:10" x14ac:dyDescent="0.25">
      <c r="A2077" s="1" t="s">
        <v>6436</v>
      </c>
      <c r="B2077" s="2">
        <v>752352306</v>
      </c>
      <c r="C2077" s="2" t="s">
        <v>309</v>
      </c>
      <c r="D2077" s="4">
        <v>27904.5</v>
      </c>
      <c r="E2077" s="1" t="s">
        <v>12</v>
      </c>
      <c r="F2077" s="1" t="s">
        <v>264</v>
      </c>
      <c r="G2077" s="1" t="s">
        <v>4066</v>
      </c>
      <c r="H2077" s="1" t="s">
        <v>6437</v>
      </c>
      <c r="I2077" s="1">
        <v>130297.46719275</v>
      </c>
      <c r="J2077" s="1" t="s">
        <v>6438</v>
      </c>
    </row>
    <row r="2078" spans="1:10" x14ac:dyDescent="0.25">
      <c r="A2078" s="1" t="s">
        <v>6439</v>
      </c>
      <c r="B2078" s="2">
        <v>528747128</v>
      </c>
      <c r="C2078" s="2" t="s">
        <v>180</v>
      </c>
      <c r="D2078" s="4">
        <v>35940</v>
      </c>
      <c r="E2078" s="1" t="s">
        <v>12</v>
      </c>
      <c r="F2078" s="1" t="s">
        <v>172</v>
      </c>
      <c r="G2078" s="1" t="s">
        <v>4095</v>
      </c>
      <c r="H2078" s="1" t="s">
        <v>6440</v>
      </c>
      <c r="I2078" s="1">
        <v>375018.488832</v>
      </c>
      <c r="J2078" s="1" t="s">
        <v>6441</v>
      </c>
    </row>
    <row r="2079" spans="1:10" x14ac:dyDescent="0.25">
      <c r="A2079" s="1" t="s">
        <v>6442</v>
      </c>
      <c r="B2079" s="2">
        <v>721154580</v>
      </c>
      <c r="C2079" s="2" t="s">
        <v>365</v>
      </c>
      <c r="D2079" s="4">
        <v>37035.75</v>
      </c>
      <c r="E2079" s="1" t="s">
        <v>12</v>
      </c>
      <c r="F2079" s="1" t="s">
        <v>282</v>
      </c>
      <c r="G2079" s="1" t="s">
        <v>4099</v>
      </c>
      <c r="H2079" s="1" t="s">
        <v>6443</v>
      </c>
      <c r="I2079" s="1">
        <v>140838.17782144001</v>
      </c>
      <c r="J2079" s="1" t="s">
        <v>6444</v>
      </c>
    </row>
    <row r="2080" spans="1:10" x14ac:dyDescent="0.25">
      <c r="A2080" s="1" t="s">
        <v>6445</v>
      </c>
      <c r="B2080" s="2">
        <v>828471777</v>
      </c>
      <c r="C2080" s="2" t="s">
        <v>114</v>
      </c>
      <c r="D2080" s="4">
        <v>20599.5</v>
      </c>
      <c r="E2080" s="1" t="s">
        <v>12</v>
      </c>
      <c r="F2080" s="1" t="s">
        <v>636</v>
      </c>
      <c r="G2080" s="1" t="s">
        <v>4105</v>
      </c>
      <c r="H2080" s="1" t="s">
        <v>6446</v>
      </c>
      <c r="I2080" s="1">
        <v>300767.39906975999</v>
      </c>
      <c r="J2080" s="1" t="s">
        <v>6447</v>
      </c>
    </row>
    <row r="2081" spans="1:10" x14ac:dyDescent="0.25">
      <c r="A2081" s="1" t="s">
        <v>6448</v>
      </c>
      <c r="B2081" s="2">
        <v>818088800</v>
      </c>
      <c r="C2081" s="2" t="s">
        <v>167</v>
      </c>
      <c r="D2081" s="4">
        <v>18773.25</v>
      </c>
      <c r="E2081" s="1" t="s">
        <v>12</v>
      </c>
      <c r="F2081" s="1" t="s">
        <v>1090</v>
      </c>
      <c r="G2081" s="1" t="s">
        <v>4119</v>
      </c>
      <c r="H2081" s="1" t="s">
        <v>6449</v>
      </c>
      <c r="I2081" s="1">
        <v>365148.17270147998</v>
      </c>
      <c r="J2081" s="1" t="s">
        <v>6450</v>
      </c>
    </row>
    <row r="2082" spans="1:10" x14ac:dyDescent="0.25">
      <c r="A2082" s="1" t="s">
        <v>6451</v>
      </c>
      <c r="B2082" s="2">
        <v>411380326</v>
      </c>
      <c r="C2082" s="2" t="s">
        <v>43</v>
      </c>
      <c r="D2082" s="4">
        <v>36670.5</v>
      </c>
      <c r="E2082" s="1" t="s">
        <v>12</v>
      </c>
      <c r="F2082" s="1" t="s">
        <v>3765</v>
      </c>
      <c r="G2082" s="1" t="s">
        <v>4119</v>
      </c>
      <c r="H2082" s="1" t="s">
        <v>6452</v>
      </c>
      <c r="I2082" s="1">
        <v>39140.859139200002</v>
      </c>
      <c r="J2082" s="1" t="s">
        <v>6453</v>
      </c>
    </row>
    <row r="2083" spans="1:10" x14ac:dyDescent="0.25">
      <c r="A2083" s="1" t="s">
        <v>6454</v>
      </c>
      <c r="B2083" s="2">
        <v>795560326</v>
      </c>
      <c r="C2083" s="2" t="s">
        <v>281</v>
      </c>
      <c r="D2083" s="4">
        <v>21695.25</v>
      </c>
      <c r="E2083" s="1" t="s">
        <v>12</v>
      </c>
      <c r="F2083" s="1" t="s">
        <v>1479</v>
      </c>
      <c r="G2083" s="1" t="s">
        <v>4088</v>
      </c>
      <c r="H2083" s="1" t="s">
        <v>6455</v>
      </c>
      <c r="I2083" s="1">
        <v>838895.84969599999</v>
      </c>
      <c r="J2083" s="1" t="s">
        <v>6456</v>
      </c>
    </row>
    <row r="2084" spans="1:10" x14ac:dyDescent="0.25">
      <c r="A2084" s="1" t="s">
        <v>6457</v>
      </c>
      <c r="B2084" s="2">
        <v>986854271</v>
      </c>
      <c r="C2084" s="2" t="s">
        <v>11</v>
      </c>
      <c r="D2084" s="4">
        <v>36305.25</v>
      </c>
      <c r="E2084" s="1" t="s">
        <v>12</v>
      </c>
      <c r="F2084" s="1" t="s">
        <v>349</v>
      </c>
      <c r="G2084" s="1" t="s">
        <v>4088</v>
      </c>
      <c r="H2084" s="1" t="s">
        <v>6458</v>
      </c>
      <c r="I2084" s="1">
        <v>42785.35234392</v>
      </c>
      <c r="J2084" s="1" t="s">
        <v>1634</v>
      </c>
    </row>
    <row r="2085" spans="1:10" x14ac:dyDescent="0.25">
      <c r="A2085" s="1" t="s">
        <v>6459</v>
      </c>
      <c r="B2085" s="2">
        <v>499816917</v>
      </c>
      <c r="C2085" s="2" t="s">
        <v>470</v>
      </c>
      <c r="D2085" s="4">
        <v>14755.5</v>
      </c>
      <c r="E2085" s="1" t="s">
        <v>12</v>
      </c>
      <c r="F2085" s="1" t="s">
        <v>1610</v>
      </c>
      <c r="G2085" s="1" t="s">
        <v>4062</v>
      </c>
      <c r="H2085" s="1" t="s">
        <v>6460</v>
      </c>
      <c r="I2085" s="1">
        <v>62824.393558080003</v>
      </c>
      <c r="J2085" s="1" t="s">
        <v>6461</v>
      </c>
    </row>
    <row r="2086" spans="1:10" x14ac:dyDescent="0.25">
      <c r="A2086" s="1" t="s">
        <v>6462</v>
      </c>
      <c r="B2086" s="2">
        <v>625651230</v>
      </c>
      <c r="C2086" s="2" t="s">
        <v>862</v>
      </c>
      <c r="D2086" s="4">
        <v>24617.25</v>
      </c>
      <c r="E2086" s="1" t="s">
        <v>12</v>
      </c>
      <c r="F2086" s="1" t="s">
        <v>1721</v>
      </c>
      <c r="G2086" s="1" t="s">
        <v>4119</v>
      </c>
      <c r="H2086" s="1" t="s">
        <v>6463</v>
      </c>
      <c r="I2086" s="1">
        <v>103607.6848128</v>
      </c>
      <c r="J2086" s="1" t="s">
        <v>6464</v>
      </c>
    </row>
    <row r="2087" spans="1:10" x14ac:dyDescent="0.25">
      <c r="A2087" s="1" t="s">
        <v>6465</v>
      </c>
      <c r="B2087" s="2">
        <v>54043829</v>
      </c>
      <c r="C2087" s="2" t="s">
        <v>281</v>
      </c>
      <c r="D2087" s="4">
        <v>21695.25</v>
      </c>
      <c r="E2087" s="1" t="s">
        <v>12</v>
      </c>
      <c r="F2087" s="1" t="s">
        <v>881</v>
      </c>
      <c r="G2087" s="1" t="s">
        <v>4070</v>
      </c>
      <c r="H2087" s="1" t="s">
        <v>6466</v>
      </c>
      <c r="I2087" s="1">
        <v>854483.32784879999</v>
      </c>
      <c r="J2087" s="1" t="s">
        <v>6467</v>
      </c>
    </row>
    <row r="2088" spans="1:10" x14ac:dyDescent="0.25">
      <c r="A2088" s="1" t="s">
        <v>6468</v>
      </c>
      <c r="B2088" s="2">
        <v>394386302</v>
      </c>
      <c r="C2088" s="2" t="s">
        <v>154</v>
      </c>
      <c r="D2088" s="4">
        <v>29730.75</v>
      </c>
      <c r="E2088" s="1" t="s">
        <v>12</v>
      </c>
      <c r="F2088" s="1" t="s">
        <v>2278</v>
      </c>
      <c r="G2088" s="1" t="s">
        <v>4105</v>
      </c>
      <c r="H2088" s="1" t="s">
        <v>6469</v>
      </c>
      <c r="I2088" s="1">
        <v>23554.144224</v>
      </c>
      <c r="J2088" s="1" t="s">
        <v>6470</v>
      </c>
    </row>
    <row r="2089" spans="1:10" x14ac:dyDescent="0.25">
      <c r="A2089" s="1" t="s">
        <v>6471</v>
      </c>
      <c r="B2089" s="2">
        <v>189397842</v>
      </c>
      <c r="C2089" s="2" t="s">
        <v>82</v>
      </c>
      <c r="D2089" s="4">
        <v>16947</v>
      </c>
      <c r="E2089" s="1" t="s">
        <v>12</v>
      </c>
      <c r="F2089" s="1" t="s">
        <v>463</v>
      </c>
      <c r="G2089" s="1" t="s">
        <v>4084</v>
      </c>
      <c r="H2089" s="1" t="s">
        <v>6472</v>
      </c>
      <c r="I2089" s="1">
        <v>97608.223087199993</v>
      </c>
      <c r="J2089" s="1" t="s">
        <v>6473</v>
      </c>
    </row>
    <row r="2090" spans="1:10" x14ac:dyDescent="0.25">
      <c r="A2090" s="1" t="s">
        <v>6474</v>
      </c>
      <c r="B2090" s="2">
        <v>652428018</v>
      </c>
      <c r="C2090" s="2" t="s">
        <v>154</v>
      </c>
      <c r="D2090" s="4">
        <v>29730.75</v>
      </c>
      <c r="E2090" s="1" t="s">
        <v>12</v>
      </c>
      <c r="F2090" s="1" t="s">
        <v>1277</v>
      </c>
      <c r="G2090" s="1" t="s">
        <v>4112</v>
      </c>
      <c r="H2090" s="1" t="s">
        <v>6475</v>
      </c>
      <c r="I2090" s="1">
        <v>7799.7391416</v>
      </c>
      <c r="J2090" s="1" t="s">
        <v>6476</v>
      </c>
    </row>
    <row r="2091" spans="1:10" x14ac:dyDescent="0.25">
      <c r="A2091" s="1" t="s">
        <v>6477</v>
      </c>
      <c r="B2091" s="2">
        <v>800047910</v>
      </c>
      <c r="C2091" s="2" t="s">
        <v>92</v>
      </c>
      <c r="D2091" s="4">
        <v>29000.25</v>
      </c>
      <c r="E2091" s="1" t="s">
        <v>12</v>
      </c>
      <c r="F2091" s="1" t="s">
        <v>453</v>
      </c>
      <c r="G2091" s="1" t="s">
        <v>4099</v>
      </c>
      <c r="H2091" s="1" t="s">
        <v>6478</v>
      </c>
      <c r="I2091" s="1">
        <v>32536.744858800001</v>
      </c>
      <c r="J2091" s="1" t="s">
        <v>6479</v>
      </c>
    </row>
    <row r="2092" spans="1:10" x14ac:dyDescent="0.25">
      <c r="A2092" s="1" t="s">
        <v>6480</v>
      </c>
      <c r="B2092" s="2">
        <v>483024768</v>
      </c>
      <c r="C2092" s="2" t="s">
        <v>556</v>
      </c>
      <c r="D2092" s="4">
        <v>27174</v>
      </c>
      <c r="E2092" s="1" t="s">
        <v>12</v>
      </c>
      <c r="F2092" s="1" t="s">
        <v>260</v>
      </c>
      <c r="G2092" s="1" t="s">
        <v>4105</v>
      </c>
      <c r="H2092" s="1" t="s">
        <v>6481</v>
      </c>
      <c r="I2092" s="1">
        <v>66149.172647250001</v>
      </c>
      <c r="J2092" s="1" t="s">
        <v>6482</v>
      </c>
    </row>
    <row r="2093" spans="1:10" x14ac:dyDescent="0.25">
      <c r="A2093" s="1" t="s">
        <v>6483</v>
      </c>
      <c r="B2093" s="2">
        <v>903375773</v>
      </c>
      <c r="C2093" s="2" t="s">
        <v>77</v>
      </c>
      <c r="D2093" s="4">
        <v>23521.5</v>
      </c>
      <c r="E2093" s="1" t="s">
        <v>12</v>
      </c>
      <c r="F2093" s="1" t="s">
        <v>256</v>
      </c>
      <c r="G2093" s="1" t="s">
        <v>4084</v>
      </c>
      <c r="H2093" s="1" t="s">
        <v>6484</v>
      </c>
      <c r="I2093" s="1">
        <v>305050.61515199998</v>
      </c>
      <c r="J2093" s="1" t="s">
        <v>6485</v>
      </c>
    </row>
    <row r="2094" spans="1:10" x14ac:dyDescent="0.25">
      <c r="A2094" s="1" t="s">
        <v>6486</v>
      </c>
      <c r="B2094" s="2">
        <v>556345845</v>
      </c>
      <c r="C2094" s="2" t="s">
        <v>245</v>
      </c>
      <c r="D2094" s="4">
        <v>19503.75</v>
      </c>
      <c r="E2094" s="1" t="s">
        <v>12</v>
      </c>
      <c r="F2094" s="1" t="s">
        <v>102</v>
      </c>
      <c r="G2094" s="1" t="s">
        <v>4148</v>
      </c>
      <c r="H2094" s="1" t="s">
        <v>6487</v>
      </c>
      <c r="I2094" s="1">
        <v>34195.071388800003</v>
      </c>
      <c r="J2094" s="1" t="s">
        <v>6488</v>
      </c>
    </row>
    <row r="2095" spans="1:10" x14ac:dyDescent="0.25">
      <c r="A2095" s="1" t="s">
        <v>6489</v>
      </c>
      <c r="B2095" s="2">
        <v>413993051</v>
      </c>
      <c r="C2095" s="2" t="s">
        <v>154</v>
      </c>
      <c r="D2095" s="4">
        <v>29730.75</v>
      </c>
      <c r="E2095" s="1" t="s">
        <v>12</v>
      </c>
      <c r="F2095" s="1" t="s">
        <v>825</v>
      </c>
      <c r="G2095" s="1" t="s">
        <v>4066</v>
      </c>
      <c r="H2095" s="1" t="s">
        <v>6490</v>
      </c>
      <c r="I2095" s="1">
        <v>125699.70366</v>
      </c>
      <c r="J2095" s="1" t="s">
        <v>6491</v>
      </c>
    </row>
    <row r="2096" spans="1:10" x14ac:dyDescent="0.25">
      <c r="A2096" s="1" t="s">
        <v>6492</v>
      </c>
      <c r="B2096" s="2">
        <v>81563994</v>
      </c>
      <c r="C2096" s="2" t="s">
        <v>250</v>
      </c>
      <c r="D2096" s="4">
        <v>18042.75</v>
      </c>
      <c r="E2096" s="1" t="s">
        <v>12</v>
      </c>
      <c r="F2096" s="1" t="s">
        <v>139</v>
      </c>
      <c r="G2096" s="1" t="s">
        <v>4084</v>
      </c>
      <c r="H2096" s="1" t="s">
        <v>6493</v>
      </c>
      <c r="I2096" s="1">
        <v>809926.62314849999</v>
      </c>
      <c r="J2096" s="1" t="s">
        <v>6494</v>
      </c>
    </row>
    <row r="2097" spans="1:10" x14ac:dyDescent="0.25">
      <c r="A2097" s="1" t="s">
        <v>6495</v>
      </c>
      <c r="B2097" s="2">
        <v>656387474</v>
      </c>
      <c r="C2097" s="2" t="s">
        <v>134</v>
      </c>
      <c r="D2097" s="4">
        <v>37401</v>
      </c>
      <c r="E2097" s="1" t="s">
        <v>12</v>
      </c>
      <c r="F2097" s="1" t="s">
        <v>246</v>
      </c>
      <c r="G2097" s="1" t="s">
        <v>4074</v>
      </c>
      <c r="H2097" s="1" t="s">
        <v>6496</v>
      </c>
      <c r="I2097" s="1">
        <v>169395.08770800001</v>
      </c>
      <c r="J2097" s="1" t="s">
        <v>6497</v>
      </c>
    </row>
    <row r="2098" spans="1:10" x14ac:dyDescent="0.25">
      <c r="A2098" s="1" t="s">
        <v>6498</v>
      </c>
      <c r="B2098" s="2">
        <v>131682984</v>
      </c>
      <c r="C2098" s="2" t="s">
        <v>180</v>
      </c>
      <c r="D2098" s="4">
        <v>35940</v>
      </c>
      <c r="E2098" s="1" t="s">
        <v>12</v>
      </c>
      <c r="F2098" s="1" t="s">
        <v>2501</v>
      </c>
      <c r="G2098" s="1" t="s">
        <v>4148</v>
      </c>
      <c r="H2098" s="1" t="s">
        <v>6499</v>
      </c>
      <c r="I2098" s="1">
        <v>785451.42674544</v>
      </c>
      <c r="J2098" s="1" t="s">
        <v>6500</v>
      </c>
    </row>
    <row r="2099" spans="1:10" x14ac:dyDescent="0.25">
      <c r="A2099" s="1" t="s">
        <v>6501</v>
      </c>
      <c r="B2099" s="2">
        <v>363651535</v>
      </c>
      <c r="C2099" s="2" t="s">
        <v>162</v>
      </c>
      <c r="D2099" s="4">
        <v>15851.25</v>
      </c>
      <c r="E2099" s="1" t="s">
        <v>12</v>
      </c>
      <c r="F2099" s="1" t="s">
        <v>569</v>
      </c>
      <c r="G2099" s="1" t="s">
        <v>4148</v>
      </c>
      <c r="H2099" s="1" t="s">
        <v>6502</v>
      </c>
      <c r="I2099" s="1">
        <v>210404.10671280001</v>
      </c>
      <c r="J2099" s="1" t="s">
        <v>6503</v>
      </c>
    </row>
    <row r="2100" spans="1:10" x14ac:dyDescent="0.25">
      <c r="A2100" s="1" t="s">
        <v>6504</v>
      </c>
      <c r="B2100" s="2">
        <v>174453542</v>
      </c>
      <c r="C2100" s="2" t="s">
        <v>154</v>
      </c>
      <c r="D2100" s="4">
        <v>29730.75</v>
      </c>
      <c r="E2100" s="1" t="s">
        <v>12</v>
      </c>
      <c r="F2100" s="1" t="s">
        <v>381</v>
      </c>
      <c r="G2100" s="1" t="s">
        <v>4084</v>
      </c>
      <c r="H2100" s="1" t="s">
        <v>6505</v>
      </c>
      <c r="I2100" s="1">
        <v>302426.03703599999</v>
      </c>
      <c r="J2100" s="1" t="s">
        <v>6506</v>
      </c>
    </row>
    <row r="2101" spans="1:10" x14ac:dyDescent="0.25">
      <c r="A2101" s="1" t="s">
        <v>6507</v>
      </c>
      <c r="B2101" s="2">
        <v>660681947</v>
      </c>
      <c r="C2101" s="2" t="s">
        <v>18</v>
      </c>
      <c r="D2101" s="4">
        <v>33018</v>
      </c>
      <c r="E2101" s="1" t="s">
        <v>12</v>
      </c>
      <c r="F2101" s="1" t="s">
        <v>2501</v>
      </c>
      <c r="G2101" s="1" t="s">
        <v>4074</v>
      </c>
      <c r="H2101" s="1" t="s">
        <v>6508</v>
      </c>
      <c r="I2101" s="1">
        <v>173423.1408624</v>
      </c>
      <c r="J2101" s="1" t="s">
        <v>6509</v>
      </c>
    </row>
    <row r="2102" spans="1:10" x14ac:dyDescent="0.25">
      <c r="A2102" s="1" t="s">
        <v>6510</v>
      </c>
      <c r="B2102" s="2">
        <v>400996340</v>
      </c>
      <c r="C2102" s="2" t="s">
        <v>119</v>
      </c>
      <c r="D2102" s="4">
        <v>24982.5</v>
      </c>
      <c r="E2102" s="1" t="s">
        <v>12</v>
      </c>
      <c r="F2102" s="1" t="s">
        <v>139</v>
      </c>
      <c r="G2102" s="1" t="s">
        <v>4105</v>
      </c>
      <c r="H2102" s="1" t="s">
        <v>6511</v>
      </c>
      <c r="I2102" s="1">
        <v>223579.05057180001</v>
      </c>
      <c r="J2102" s="1" t="s">
        <v>6512</v>
      </c>
    </row>
    <row r="2103" spans="1:10" x14ac:dyDescent="0.25">
      <c r="A2103" s="1" t="s">
        <v>6513</v>
      </c>
      <c r="B2103" s="2">
        <v>880548397</v>
      </c>
      <c r="C2103" s="2" t="s">
        <v>114</v>
      </c>
      <c r="D2103" s="4">
        <v>20599.5</v>
      </c>
      <c r="E2103" s="1" t="s">
        <v>12</v>
      </c>
      <c r="F2103" s="1" t="s">
        <v>574</v>
      </c>
      <c r="G2103" s="1" t="s">
        <v>4088</v>
      </c>
      <c r="H2103" s="1" t="s">
        <v>6514</v>
      </c>
      <c r="I2103" s="1">
        <v>223841.34316197</v>
      </c>
      <c r="J2103" s="1" t="s">
        <v>4192</v>
      </c>
    </row>
    <row r="2104" spans="1:10" x14ac:dyDescent="0.25">
      <c r="A2104" s="1" t="s">
        <v>6515</v>
      </c>
      <c r="B2104" s="2">
        <v>692934406</v>
      </c>
      <c r="C2104" s="2" t="s">
        <v>573</v>
      </c>
      <c r="D2104" s="4">
        <v>26808.75</v>
      </c>
      <c r="E2104" s="1" t="s">
        <v>12</v>
      </c>
      <c r="F2104" s="1" t="s">
        <v>1721</v>
      </c>
      <c r="G2104" s="1" t="s">
        <v>4062</v>
      </c>
      <c r="H2104" s="1" t="s">
        <v>6516</v>
      </c>
      <c r="I2104" s="1">
        <v>134911.80380160001</v>
      </c>
      <c r="J2104" s="1" t="s">
        <v>6517</v>
      </c>
    </row>
    <row r="2105" spans="1:10" x14ac:dyDescent="0.25">
      <c r="A2105" s="1" t="s">
        <v>6518</v>
      </c>
      <c r="B2105" s="2">
        <v>172161705</v>
      </c>
      <c r="C2105" s="2" t="s">
        <v>452</v>
      </c>
      <c r="D2105" s="4">
        <v>26078.25</v>
      </c>
      <c r="E2105" s="1" t="s">
        <v>12</v>
      </c>
      <c r="F2105" s="1" t="s">
        <v>227</v>
      </c>
      <c r="G2105" s="1" t="s">
        <v>4054</v>
      </c>
      <c r="H2105" s="1" t="s">
        <v>6519</v>
      </c>
      <c r="I2105" s="1">
        <v>1199179.5670400001</v>
      </c>
      <c r="J2105" s="1" t="s">
        <v>6520</v>
      </c>
    </row>
    <row r="2106" spans="1:10" x14ac:dyDescent="0.25">
      <c r="A2106" s="1" t="s">
        <v>6521</v>
      </c>
      <c r="B2106" s="2">
        <v>666033769</v>
      </c>
      <c r="C2106" s="2" t="s">
        <v>698</v>
      </c>
      <c r="D2106" s="4">
        <v>18408</v>
      </c>
      <c r="E2106" s="1" t="s">
        <v>12</v>
      </c>
      <c r="F2106" s="1" t="s">
        <v>68</v>
      </c>
      <c r="G2106" s="1" t="s">
        <v>4062</v>
      </c>
      <c r="H2106" s="1" t="s">
        <v>6522</v>
      </c>
      <c r="I2106" s="1">
        <v>839167.43133405002</v>
      </c>
      <c r="J2106" s="1" t="s">
        <v>6523</v>
      </c>
    </row>
    <row r="2107" spans="1:10" x14ac:dyDescent="0.25">
      <c r="A2107" s="1" t="s">
        <v>6524</v>
      </c>
      <c r="B2107" s="2">
        <v>360093656</v>
      </c>
      <c r="C2107" s="2" t="s">
        <v>273</v>
      </c>
      <c r="D2107" s="4">
        <v>20964.75</v>
      </c>
      <c r="E2107" s="1" t="s">
        <v>12</v>
      </c>
      <c r="F2107" s="1" t="s">
        <v>1000</v>
      </c>
      <c r="G2107" s="1" t="s">
        <v>4084</v>
      </c>
      <c r="H2107" s="1" t="s">
        <v>6525</v>
      </c>
      <c r="I2107" s="1">
        <v>233017.04182680001</v>
      </c>
      <c r="J2107" s="1" t="s">
        <v>6526</v>
      </c>
    </row>
    <row r="2108" spans="1:10" x14ac:dyDescent="0.25">
      <c r="A2108" s="1" t="s">
        <v>6527</v>
      </c>
      <c r="B2108" s="2">
        <v>411531900</v>
      </c>
      <c r="C2108" s="2" t="s">
        <v>606</v>
      </c>
      <c r="D2108" s="4">
        <v>23886.75</v>
      </c>
      <c r="E2108" s="1" t="s">
        <v>12</v>
      </c>
      <c r="F2108" s="1" t="s">
        <v>2176</v>
      </c>
      <c r="G2108" s="1" t="s">
        <v>4105</v>
      </c>
      <c r="H2108" s="1" t="s">
        <v>6528</v>
      </c>
      <c r="I2108" s="1">
        <v>87806.585338079996</v>
      </c>
      <c r="J2108" s="1" t="s">
        <v>6529</v>
      </c>
    </row>
    <row r="2109" spans="1:10" x14ac:dyDescent="0.25">
      <c r="A2109" s="1" t="s">
        <v>6530</v>
      </c>
      <c r="B2109" s="2">
        <v>48323194</v>
      </c>
      <c r="C2109" s="2" t="s">
        <v>92</v>
      </c>
      <c r="D2109" s="4">
        <v>29000.25</v>
      </c>
      <c r="E2109" s="1" t="s">
        <v>12</v>
      </c>
      <c r="F2109" s="1" t="s">
        <v>829</v>
      </c>
      <c r="G2109" s="1" t="s">
        <v>4112</v>
      </c>
      <c r="H2109" s="1" t="s">
        <v>6531</v>
      </c>
      <c r="I2109" s="1">
        <v>266864.12087296002</v>
      </c>
      <c r="J2109" s="1" t="s">
        <v>6532</v>
      </c>
    </row>
    <row r="2110" spans="1:10" x14ac:dyDescent="0.25">
      <c r="A2110" s="1" t="s">
        <v>6533</v>
      </c>
      <c r="B2110" s="2">
        <v>840316438</v>
      </c>
      <c r="C2110" s="2" t="s">
        <v>273</v>
      </c>
      <c r="D2110" s="4">
        <v>20964.75</v>
      </c>
      <c r="E2110" s="1" t="s">
        <v>12</v>
      </c>
      <c r="F2110" s="1" t="s">
        <v>2176</v>
      </c>
      <c r="G2110" s="1" t="s">
        <v>4062</v>
      </c>
      <c r="H2110" s="1" t="s">
        <v>6534</v>
      </c>
      <c r="I2110" s="1">
        <v>188649.1901952</v>
      </c>
      <c r="J2110" s="1" t="s">
        <v>6535</v>
      </c>
    </row>
    <row r="2111" spans="1:10" x14ac:dyDescent="0.25">
      <c r="A2111" s="1" t="s">
        <v>6536</v>
      </c>
      <c r="B2111" s="2">
        <v>457250107</v>
      </c>
      <c r="C2111" s="2" t="s">
        <v>82</v>
      </c>
      <c r="D2111" s="4">
        <v>16947</v>
      </c>
      <c r="E2111" s="1" t="s">
        <v>12</v>
      </c>
      <c r="F2111" s="1" t="s">
        <v>39</v>
      </c>
      <c r="G2111" s="1" t="s">
        <v>4054</v>
      </c>
      <c r="H2111" s="1" t="s">
        <v>6537</v>
      </c>
      <c r="I2111" s="1">
        <v>1112372.3715475199</v>
      </c>
      <c r="J2111" s="1" t="s">
        <v>6538</v>
      </c>
    </row>
    <row r="2112" spans="1:10" x14ac:dyDescent="0.25">
      <c r="A2112" s="1" t="s">
        <v>6539</v>
      </c>
      <c r="B2112" s="2">
        <v>787970771</v>
      </c>
      <c r="C2112" s="2" t="s">
        <v>124</v>
      </c>
      <c r="D2112" s="4">
        <v>14025</v>
      </c>
      <c r="E2112" s="1" t="s">
        <v>12</v>
      </c>
      <c r="F2112" s="1" t="s">
        <v>985</v>
      </c>
      <c r="G2112" s="1" t="s">
        <v>4119</v>
      </c>
      <c r="H2112" s="1" t="s">
        <v>6540</v>
      </c>
      <c r="I2112" s="1">
        <v>976377.38695181999</v>
      </c>
      <c r="J2112" s="1" t="s">
        <v>6541</v>
      </c>
    </row>
    <row r="2113" spans="1:10" x14ac:dyDescent="0.25">
      <c r="A2113" s="1" t="s">
        <v>6542</v>
      </c>
      <c r="B2113" s="2">
        <v>704149278</v>
      </c>
      <c r="C2113" s="2" t="s">
        <v>203</v>
      </c>
      <c r="D2113" s="4">
        <v>27539.25</v>
      </c>
      <c r="E2113" s="1" t="s">
        <v>12</v>
      </c>
      <c r="F2113" s="1" t="s">
        <v>336</v>
      </c>
      <c r="G2113" s="1" t="s">
        <v>4070</v>
      </c>
      <c r="H2113" s="1" t="s">
        <v>6543</v>
      </c>
      <c r="I2113" s="1">
        <v>107263.20795192001</v>
      </c>
      <c r="J2113" s="1" t="s">
        <v>6544</v>
      </c>
    </row>
    <row r="2114" spans="1:10" x14ac:dyDescent="0.25">
      <c r="A2114" s="1" t="s">
        <v>6545</v>
      </c>
      <c r="B2114" s="2">
        <v>146068290</v>
      </c>
      <c r="C2114" s="2" t="s">
        <v>221</v>
      </c>
      <c r="D2114" s="4">
        <v>33748.5</v>
      </c>
      <c r="E2114" s="1" t="s">
        <v>12</v>
      </c>
      <c r="F2114" s="1" t="s">
        <v>231</v>
      </c>
      <c r="G2114" s="1" t="s">
        <v>4105</v>
      </c>
      <c r="H2114" s="1" t="s">
        <v>6546</v>
      </c>
      <c r="I2114" s="1">
        <v>482477.6745124</v>
      </c>
      <c r="J2114" s="1" t="s">
        <v>6547</v>
      </c>
    </row>
    <row r="2115" spans="1:10" x14ac:dyDescent="0.25">
      <c r="A2115" s="1" t="s">
        <v>6548</v>
      </c>
      <c r="B2115" s="2">
        <v>245309141</v>
      </c>
      <c r="C2115" s="2" t="s">
        <v>77</v>
      </c>
      <c r="D2115" s="4">
        <v>23521.5</v>
      </c>
      <c r="E2115" s="1" t="s">
        <v>12</v>
      </c>
      <c r="F2115" s="1" t="s">
        <v>19</v>
      </c>
      <c r="G2115" s="1" t="s">
        <v>4070</v>
      </c>
      <c r="H2115" s="1" t="s">
        <v>6549</v>
      </c>
      <c r="I2115" s="1">
        <v>280915.65188543999</v>
      </c>
      <c r="J2115" s="1" t="s">
        <v>6550</v>
      </c>
    </row>
    <row r="2116" spans="1:10" x14ac:dyDescent="0.25">
      <c r="A2116" s="1" t="s">
        <v>6551</v>
      </c>
      <c r="B2116" s="2">
        <v>112752941</v>
      </c>
      <c r="C2116" s="2" t="s">
        <v>28</v>
      </c>
      <c r="D2116" s="4">
        <v>32652.75</v>
      </c>
      <c r="E2116" s="1" t="s">
        <v>12</v>
      </c>
      <c r="F2116" s="1" t="s">
        <v>2010</v>
      </c>
      <c r="G2116" s="1" t="s">
        <v>4074</v>
      </c>
      <c r="H2116" s="1" t="s">
        <v>6552</v>
      </c>
      <c r="I2116" s="1">
        <v>28701.020304000001</v>
      </c>
      <c r="J2116" s="1" t="s">
        <v>6553</v>
      </c>
    </row>
    <row r="2117" spans="1:10" x14ac:dyDescent="0.25">
      <c r="A2117" s="1" t="s">
        <v>6554</v>
      </c>
      <c r="B2117" s="2">
        <v>691955540</v>
      </c>
      <c r="C2117" s="2" t="s">
        <v>203</v>
      </c>
      <c r="D2117" s="4">
        <v>27539.25</v>
      </c>
      <c r="E2117" s="1" t="s">
        <v>12</v>
      </c>
      <c r="F2117" s="1" t="s">
        <v>2112</v>
      </c>
      <c r="G2117" s="1" t="s">
        <v>4054</v>
      </c>
      <c r="H2117" s="1" t="s">
        <v>6555</v>
      </c>
      <c r="I2117" s="1">
        <v>40940.785620000002</v>
      </c>
      <c r="J2117" s="1" t="s">
        <v>6556</v>
      </c>
    </row>
    <row r="2118" spans="1:10" x14ac:dyDescent="0.25">
      <c r="A2118" s="1" t="s">
        <v>6557</v>
      </c>
      <c r="B2118" s="2">
        <v>29289013</v>
      </c>
      <c r="C2118" s="2" t="s">
        <v>403</v>
      </c>
      <c r="D2118" s="4">
        <v>31922.25</v>
      </c>
      <c r="E2118" s="1" t="s">
        <v>12</v>
      </c>
      <c r="F2118" s="1" t="s">
        <v>438</v>
      </c>
      <c r="G2118" s="1" t="s">
        <v>4070</v>
      </c>
      <c r="H2118" s="1" t="s">
        <v>6558</v>
      </c>
      <c r="I2118" s="1">
        <v>18114.90912</v>
      </c>
      <c r="J2118" s="1" t="s">
        <v>6559</v>
      </c>
    </row>
    <row r="2119" spans="1:10" x14ac:dyDescent="0.25">
      <c r="A2119" s="1" t="s">
        <v>6560</v>
      </c>
      <c r="B2119" s="2">
        <v>919570593</v>
      </c>
      <c r="C2119" s="2" t="s">
        <v>309</v>
      </c>
      <c r="D2119" s="4">
        <v>27904.5</v>
      </c>
      <c r="E2119" s="1" t="s">
        <v>12</v>
      </c>
      <c r="F2119" s="1" t="s">
        <v>818</v>
      </c>
      <c r="G2119" s="1" t="s">
        <v>4070</v>
      </c>
      <c r="H2119" s="1" t="s">
        <v>6561</v>
      </c>
      <c r="I2119" s="1">
        <v>202606.61279039999</v>
      </c>
      <c r="J2119" s="1" t="s">
        <v>5818</v>
      </c>
    </row>
    <row r="2120" spans="1:10" x14ac:dyDescent="0.25">
      <c r="A2120" s="1" t="s">
        <v>6562</v>
      </c>
      <c r="B2120" s="2">
        <v>508139626</v>
      </c>
      <c r="C2120" s="2" t="s">
        <v>212</v>
      </c>
      <c r="D2120" s="4">
        <v>24252</v>
      </c>
      <c r="E2120" s="1" t="s">
        <v>12</v>
      </c>
      <c r="F2120" s="1" t="s">
        <v>1610</v>
      </c>
      <c r="G2120" s="1" t="s">
        <v>4054</v>
      </c>
      <c r="H2120" s="1" t="s">
        <v>6563</v>
      </c>
      <c r="I2120" s="1">
        <v>208160.140032</v>
      </c>
      <c r="J2120" s="1" t="s">
        <v>6564</v>
      </c>
    </row>
    <row r="2121" spans="1:10" x14ac:dyDescent="0.25">
      <c r="A2121" s="1" t="s">
        <v>6565</v>
      </c>
      <c r="B2121" s="2">
        <v>22939715</v>
      </c>
      <c r="C2121" s="2" t="s">
        <v>18</v>
      </c>
      <c r="D2121" s="4">
        <v>33018</v>
      </c>
      <c r="E2121" s="1" t="s">
        <v>12</v>
      </c>
      <c r="F2121" s="1" t="s">
        <v>68</v>
      </c>
      <c r="G2121" s="1" t="s">
        <v>4084</v>
      </c>
      <c r="H2121" s="1" t="s">
        <v>6566</v>
      </c>
      <c r="I2121" s="1">
        <v>182791.79088300001</v>
      </c>
      <c r="J2121" s="1" t="s">
        <v>6567</v>
      </c>
    </row>
    <row r="2122" spans="1:10" x14ac:dyDescent="0.25">
      <c r="A2122" s="1" t="s">
        <v>6568</v>
      </c>
      <c r="B2122" s="2">
        <v>258831671</v>
      </c>
      <c r="C2122" s="2" t="s">
        <v>221</v>
      </c>
      <c r="D2122" s="4">
        <v>33748.5</v>
      </c>
      <c r="E2122" s="1" t="s">
        <v>12</v>
      </c>
      <c r="F2122" s="1" t="s">
        <v>1304</v>
      </c>
      <c r="G2122" s="1" t="s">
        <v>4105</v>
      </c>
      <c r="H2122" s="1" t="s">
        <v>6569</v>
      </c>
      <c r="I2122" s="1">
        <v>24082.118062379999</v>
      </c>
      <c r="J2122" s="1" t="s">
        <v>6570</v>
      </c>
    </row>
    <row r="2123" spans="1:10" x14ac:dyDescent="0.25">
      <c r="A2123" s="1" t="s">
        <v>6571</v>
      </c>
      <c r="B2123" s="2">
        <v>486687485</v>
      </c>
      <c r="C2123" s="2" t="s">
        <v>129</v>
      </c>
      <c r="D2123" s="4">
        <v>15120.75</v>
      </c>
      <c r="E2123" s="1" t="s">
        <v>12</v>
      </c>
      <c r="F2123" s="1" t="s">
        <v>1090</v>
      </c>
      <c r="G2123" s="1" t="s">
        <v>4054</v>
      </c>
      <c r="H2123" s="1" t="s">
        <v>6572</v>
      </c>
      <c r="I2123" s="1">
        <v>189588.9701376</v>
      </c>
      <c r="J2123" s="1" t="s">
        <v>6573</v>
      </c>
    </row>
    <row r="2124" spans="1:10" x14ac:dyDescent="0.25">
      <c r="A2124" s="1" t="s">
        <v>6574</v>
      </c>
      <c r="B2124" s="2">
        <v>359412416</v>
      </c>
      <c r="C2124" s="2" t="s">
        <v>273</v>
      </c>
      <c r="D2124" s="4">
        <v>20964.75</v>
      </c>
      <c r="E2124" s="1" t="s">
        <v>12</v>
      </c>
      <c r="F2124" s="1" t="s">
        <v>1047</v>
      </c>
      <c r="G2124" s="1" t="s">
        <v>4066</v>
      </c>
      <c r="H2124" s="1" t="s">
        <v>6575</v>
      </c>
      <c r="I2124" s="1">
        <v>270691.94202750002</v>
      </c>
      <c r="J2124" s="1" t="s">
        <v>6576</v>
      </c>
    </row>
    <row r="2125" spans="1:10" x14ac:dyDescent="0.25">
      <c r="A2125" s="1" t="s">
        <v>6577</v>
      </c>
      <c r="B2125" s="2">
        <v>527005460</v>
      </c>
      <c r="C2125" s="2" t="s">
        <v>556</v>
      </c>
      <c r="D2125" s="4">
        <v>27174</v>
      </c>
      <c r="E2125" s="1" t="s">
        <v>12</v>
      </c>
      <c r="F2125" s="1" t="s">
        <v>199</v>
      </c>
      <c r="G2125" s="1" t="s">
        <v>4084</v>
      </c>
      <c r="H2125" s="1" t="s">
        <v>6578</v>
      </c>
      <c r="I2125" s="1">
        <v>509153.99705712002</v>
      </c>
      <c r="J2125" s="1" t="s">
        <v>827</v>
      </c>
    </row>
    <row r="2126" spans="1:10" x14ac:dyDescent="0.25">
      <c r="A2126" s="1" t="s">
        <v>6579</v>
      </c>
      <c r="B2126" s="2">
        <v>802815139</v>
      </c>
      <c r="C2126" s="2" t="s">
        <v>889</v>
      </c>
      <c r="D2126" s="4">
        <v>30096</v>
      </c>
      <c r="E2126" s="1" t="s">
        <v>12</v>
      </c>
      <c r="F2126" s="1" t="s">
        <v>2311</v>
      </c>
      <c r="G2126" s="1" t="s">
        <v>4148</v>
      </c>
      <c r="H2126" s="1" t="s">
        <v>6580</v>
      </c>
      <c r="I2126" s="1">
        <v>26755.79244714</v>
      </c>
      <c r="J2126" s="1" t="s">
        <v>6581</v>
      </c>
    </row>
    <row r="2127" spans="1:10" x14ac:dyDescent="0.25">
      <c r="A2127" s="1" t="s">
        <v>6582</v>
      </c>
      <c r="B2127" s="2">
        <v>779440324</v>
      </c>
      <c r="C2127" s="2" t="s">
        <v>240</v>
      </c>
      <c r="D2127" s="4">
        <v>22060.5</v>
      </c>
      <c r="E2127" s="1" t="s">
        <v>12</v>
      </c>
      <c r="F2127" s="1" t="s">
        <v>829</v>
      </c>
      <c r="G2127" s="1" t="s">
        <v>4099</v>
      </c>
      <c r="H2127" s="1" t="s">
        <v>6583</v>
      </c>
      <c r="I2127" s="1">
        <v>81215.443476</v>
      </c>
      <c r="J2127" s="1" t="s">
        <v>6584</v>
      </c>
    </row>
    <row r="2128" spans="1:10" x14ac:dyDescent="0.25">
      <c r="A2128" s="1" t="s">
        <v>6585</v>
      </c>
      <c r="B2128" s="2">
        <v>258758482</v>
      </c>
      <c r="C2128" s="2" t="s">
        <v>281</v>
      </c>
      <c r="D2128" s="4">
        <v>21695.25</v>
      </c>
      <c r="E2128" s="1" t="s">
        <v>12</v>
      </c>
      <c r="F2128" s="1" t="s">
        <v>381</v>
      </c>
      <c r="G2128" s="1" t="s">
        <v>4074</v>
      </c>
      <c r="H2128" s="1" t="s">
        <v>6586</v>
      </c>
      <c r="I2128" s="1">
        <v>139241.72885760001</v>
      </c>
      <c r="J2128" s="1" t="s">
        <v>6587</v>
      </c>
    </row>
    <row r="2129" spans="1:10" x14ac:dyDescent="0.25">
      <c r="A2129" s="1" t="s">
        <v>6588</v>
      </c>
      <c r="B2129" s="2">
        <v>180113498</v>
      </c>
      <c r="C2129" s="2" t="s">
        <v>82</v>
      </c>
      <c r="D2129" s="4">
        <v>16947</v>
      </c>
      <c r="E2129" s="1" t="s">
        <v>12</v>
      </c>
      <c r="F2129" s="1" t="s">
        <v>331</v>
      </c>
      <c r="G2129" s="1" t="s">
        <v>4095</v>
      </c>
      <c r="H2129" s="1" t="s">
        <v>6589</v>
      </c>
      <c r="I2129" s="1">
        <v>471906.56592000002</v>
      </c>
      <c r="J2129" s="1" t="s">
        <v>6590</v>
      </c>
    </row>
    <row r="2130" spans="1:10" x14ac:dyDescent="0.25">
      <c r="A2130" s="1" t="s">
        <v>6591</v>
      </c>
      <c r="B2130" s="2">
        <v>293263284</v>
      </c>
      <c r="C2130" s="2" t="s">
        <v>194</v>
      </c>
      <c r="D2130" s="4">
        <v>30826.5</v>
      </c>
      <c r="E2130" s="1" t="s">
        <v>12</v>
      </c>
      <c r="F2130" s="1" t="s">
        <v>115</v>
      </c>
      <c r="G2130" s="1" t="s">
        <v>4105</v>
      </c>
      <c r="H2130" s="1" t="s">
        <v>6592</v>
      </c>
      <c r="I2130" s="1">
        <v>265160.06060544</v>
      </c>
      <c r="J2130" s="1" t="s">
        <v>6593</v>
      </c>
    </row>
    <row r="2131" spans="1:10" x14ac:dyDescent="0.25">
      <c r="A2131" s="1" t="s">
        <v>6594</v>
      </c>
      <c r="B2131" s="2">
        <v>77112347</v>
      </c>
      <c r="C2131" s="2" t="s">
        <v>518</v>
      </c>
      <c r="D2131" s="4">
        <v>35574.75</v>
      </c>
      <c r="E2131" s="1" t="s">
        <v>12</v>
      </c>
      <c r="F2131" s="1" t="s">
        <v>1789</v>
      </c>
      <c r="G2131" s="1" t="s">
        <v>4095</v>
      </c>
      <c r="H2131" s="1" t="s">
        <v>6595</v>
      </c>
      <c r="I2131" s="1">
        <v>22403.772288</v>
      </c>
      <c r="J2131" s="1" t="s">
        <v>6596</v>
      </c>
    </row>
    <row r="2132" spans="1:10" x14ac:dyDescent="0.25">
      <c r="A2132" s="1" t="s">
        <v>6597</v>
      </c>
      <c r="B2132" s="2">
        <v>853402528</v>
      </c>
      <c r="C2132" s="2" t="s">
        <v>38</v>
      </c>
      <c r="D2132" s="4">
        <v>21330</v>
      </c>
      <c r="E2132" s="1" t="s">
        <v>12</v>
      </c>
      <c r="F2132" s="1" t="s">
        <v>241</v>
      </c>
      <c r="G2132" s="1" t="s">
        <v>4119</v>
      </c>
      <c r="H2132" s="1" t="s">
        <v>6598</v>
      </c>
      <c r="I2132" s="1">
        <v>110458.4033358</v>
      </c>
      <c r="J2132" s="1" t="s">
        <v>6599</v>
      </c>
    </row>
    <row r="2133" spans="1:10" x14ac:dyDescent="0.25">
      <c r="A2133" s="1" t="s">
        <v>6600</v>
      </c>
      <c r="B2133" s="2">
        <v>418330740</v>
      </c>
      <c r="C2133" s="2" t="s">
        <v>380</v>
      </c>
      <c r="D2133" s="4">
        <v>14390.25</v>
      </c>
      <c r="E2133" s="1" t="s">
        <v>12</v>
      </c>
      <c r="F2133" s="1" t="s">
        <v>340</v>
      </c>
      <c r="G2133" s="1" t="s">
        <v>4074</v>
      </c>
      <c r="H2133" s="1" t="s">
        <v>6601</v>
      </c>
      <c r="I2133" s="1">
        <v>550252.78680959996</v>
      </c>
      <c r="J2133" s="1" t="s">
        <v>6602</v>
      </c>
    </row>
    <row r="2134" spans="1:10" x14ac:dyDescent="0.25">
      <c r="A2134" s="1" t="s">
        <v>6603</v>
      </c>
      <c r="B2134" s="2">
        <v>273442631</v>
      </c>
      <c r="C2134" s="2" t="s">
        <v>498</v>
      </c>
      <c r="D2134" s="4">
        <v>37766.25</v>
      </c>
      <c r="E2134" s="1" t="s">
        <v>12</v>
      </c>
      <c r="F2134" s="1" t="s">
        <v>318</v>
      </c>
      <c r="G2134" s="1" t="s">
        <v>4066</v>
      </c>
      <c r="H2134" s="1" t="s">
        <v>6604</v>
      </c>
      <c r="I2134" s="1">
        <v>362031.90223200002</v>
      </c>
      <c r="J2134" s="1" t="s">
        <v>6605</v>
      </c>
    </row>
    <row r="2135" spans="1:10" x14ac:dyDescent="0.25">
      <c r="A2135" s="1" t="s">
        <v>6606</v>
      </c>
      <c r="B2135" s="2">
        <v>325802789</v>
      </c>
      <c r="C2135" s="2" t="s">
        <v>245</v>
      </c>
      <c r="D2135" s="4">
        <v>19503.75</v>
      </c>
      <c r="E2135" s="1" t="s">
        <v>12</v>
      </c>
      <c r="F2135" s="1" t="s">
        <v>222</v>
      </c>
      <c r="G2135" s="1" t="s">
        <v>4119</v>
      </c>
      <c r="H2135" s="1" t="s">
        <v>6607</v>
      </c>
      <c r="I2135" s="1">
        <v>115945.72032959999</v>
      </c>
      <c r="J2135" s="1" t="s">
        <v>6608</v>
      </c>
    </row>
    <row r="2136" spans="1:10" x14ac:dyDescent="0.25">
      <c r="A2136" s="1" t="s">
        <v>6609</v>
      </c>
      <c r="B2136" s="2">
        <v>844252745</v>
      </c>
      <c r="C2136" s="2" t="s">
        <v>357</v>
      </c>
      <c r="D2136" s="4">
        <v>35209.5</v>
      </c>
      <c r="E2136" s="1" t="s">
        <v>12</v>
      </c>
      <c r="F2136" s="1" t="s">
        <v>260</v>
      </c>
      <c r="G2136" s="1" t="s">
        <v>4099</v>
      </c>
      <c r="H2136" s="1" t="s">
        <v>6610</v>
      </c>
      <c r="I2136" s="1">
        <v>36534.232828799999</v>
      </c>
      <c r="J2136" s="1" t="s">
        <v>6611</v>
      </c>
    </row>
    <row r="2137" spans="1:10" x14ac:dyDescent="0.25">
      <c r="A2137" s="1" t="s">
        <v>6612</v>
      </c>
      <c r="B2137" s="2">
        <v>303021938</v>
      </c>
      <c r="C2137" s="2" t="s">
        <v>203</v>
      </c>
      <c r="D2137" s="4">
        <v>27539.25</v>
      </c>
      <c r="E2137" s="1" t="s">
        <v>12</v>
      </c>
      <c r="F2137" s="1" t="s">
        <v>181</v>
      </c>
      <c r="G2137" s="1" t="s">
        <v>4070</v>
      </c>
      <c r="H2137" s="1" t="s">
        <v>6613</v>
      </c>
      <c r="I2137" s="1">
        <v>110734.3590808</v>
      </c>
      <c r="J2137" s="1" t="s">
        <v>6614</v>
      </c>
    </row>
    <row r="2138" spans="1:10" x14ac:dyDescent="0.25">
      <c r="A2138" s="1" t="s">
        <v>6615</v>
      </c>
      <c r="B2138" s="2">
        <v>72496093</v>
      </c>
      <c r="C2138" s="2" t="s">
        <v>226</v>
      </c>
      <c r="D2138" s="4">
        <v>31557</v>
      </c>
      <c r="E2138" s="1" t="s">
        <v>12</v>
      </c>
      <c r="F2138" s="1" t="s">
        <v>19</v>
      </c>
      <c r="G2138" s="1" t="s">
        <v>4148</v>
      </c>
      <c r="H2138" s="1" t="s">
        <v>6616</v>
      </c>
      <c r="I2138" s="1">
        <v>332664.94195200002</v>
      </c>
      <c r="J2138" s="1" t="s">
        <v>6617</v>
      </c>
    </row>
    <row r="2139" spans="1:10" x14ac:dyDescent="0.25">
      <c r="A2139" s="1" t="s">
        <v>6618</v>
      </c>
      <c r="B2139" s="2">
        <v>302995517</v>
      </c>
      <c r="C2139" s="2" t="s">
        <v>869</v>
      </c>
      <c r="D2139" s="4">
        <v>17312.25</v>
      </c>
      <c r="E2139" s="1" t="s">
        <v>12</v>
      </c>
      <c r="F2139" s="1" t="s">
        <v>1469</v>
      </c>
      <c r="G2139" s="1" t="s">
        <v>4062</v>
      </c>
      <c r="H2139" s="1" t="s">
        <v>6619</v>
      </c>
      <c r="I2139" s="1">
        <v>469209.6669056</v>
      </c>
      <c r="J2139" s="1" t="s">
        <v>6620</v>
      </c>
    </row>
    <row r="2140" spans="1:10" x14ac:dyDescent="0.25">
      <c r="A2140" s="1" t="s">
        <v>6621</v>
      </c>
      <c r="B2140" s="2">
        <v>79104040</v>
      </c>
      <c r="C2140" s="2" t="s">
        <v>119</v>
      </c>
      <c r="D2140" s="4">
        <v>24982.5</v>
      </c>
      <c r="E2140" s="1" t="s">
        <v>12</v>
      </c>
      <c r="F2140" s="1" t="s">
        <v>93</v>
      </c>
      <c r="G2140" s="1" t="s">
        <v>4070</v>
      </c>
      <c r="H2140" s="1" t="s">
        <v>6622</v>
      </c>
      <c r="I2140" s="1">
        <v>428352.41606975999</v>
      </c>
      <c r="J2140" s="1" t="s">
        <v>6623</v>
      </c>
    </row>
    <row r="2141" spans="1:10" x14ac:dyDescent="0.25">
      <c r="A2141" s="1" t="s">
        <v>6624</v>
      </c>
      <c r="B2141" s="2">
        <v>885948947</v>
      </c>
      <c r="C2141" s="2" t="s">
        <v>1201</v>
      </c>
      <c r="D2141" s="4">
        <v>30461.25</v>
      </c>
      <c r="E2141" s="1" t="s">
        <v>12</v>
      </c>
      <c r="F2141" s="1" t="s">
        <v>519</v>
      </c>
      <c r="G2141" s="1" t="s">
        <v>4084</v>
      </c>
      <c r="H2141" s="1" t="s">
        <v>6625</v>
      </c>
      <c r="I2141" s="1">
        <v>563747.99045040004</v>
      </c>
      <c r="J2141" s="1" t="s">
        <v>6626</v>
      </c>
    </row>
    <row r="2142" spans="1:10" x14ac:dyDescent="0.25">
      <c r="A2142" s="1" t="s">
        <v>6627</v>
      </c>
      <c r="B2142" s="2">
        <v>321800259</v>
      </c>
      <c r="C2142" s="2" t="s">
        <v>57</v>
      </c>
      <c r="D2142" s="4">
        <v>34113.75</v>
      </c>
      <c r="E2142" s="1" t="s">
        <v>12</v>
      </c>
      <c r="F2142" s="1" t="s">
        <v>514</v>
      </c>
      <c r="G2142" s="1" t="s">
        <v>4099</v>
      </c>
      <c r="H2142" s="1" t="s">
        <v>6628</v>
      </c>
      <c r="I2142" s="1">
        <v>453282.93587500002</v>
      </c>
      <c r="J2142" s="1" t="s">
        <v>6629</v>
      </c>
    </row>
    <row r="2143" spans="1:10" x14ac:dyDescent="0.25">
      <c r="A2143" s="1" t="s">
        <v>6630</v>
      </c>
      <c r="B2143" s="2">
        <v>229770404</v>
      </c>
      <c r="C2143" s="2" t="s">
        <v>348</v>
      </c>
      <c r="D2143" s="4">
        <v>28635</v>
      </c>
      <c r="E2143" s="1" t="s">
        <v>12</v>
      </c>
      <c r="F2143" s="1" t="s">
        <v>1388</v>
      </c>
      <c r="G2143" s="1" t="s">
        <v>4095</v>
      </c>
      <c r="H2143" s="1" t="s">
        <v>6631</v>
      </c>
      <c r="I2143" s="1">
        <v>250145.80911936</v>
      </c>
      <c r="J2143" s="1" t="s">
        <v>6632</v>
      </c>
    </row>
    <row r="2144" spans="1:10" x14ac:dyDescent="0.25">
      <c r="A2144" s="1" t="s">
        <v>6633</v>
      </c>
      <c r="B2144" s="2">
        <v>672710860</v>
      </c>
      <c r="C2144" s="2" t="s">
        <v>255</v>
      </c>
      <c r="D2144" s="4">
        <v>25347.75</v>
      </c>
      <c r="E2144" s="1" t="s">
        <v>12</v>
      </c>
      <c r="F2144" s="1" t="s">
        <v>135</v>
      </c>
      <c r="G2144" s="1" t="s">
        <v>4095</v>
      </c>
      <c r="H2144" s="1" t="s">
        <v>6634</v>
      </c>
      <c r="I2144" s="1">
        <v>14446.51501888</v>
      </c>
      <c r="J2144" s="1" t="s">
        <v>6635</v>
      </c>
    </row>
    <row r="2145" spans="1:10" x14ac:dyDescent="0.25">
      <c r="A2145" s="1" t="s">
        <v>6636</v>
      </c>
      <c r="B2145" s="2">
        <v>746114879</v>
      </c>
      <c r="C2145" s="2" t="s">
        <v>129</v>
      </c>
      <c r="D2145" s="4">
        <v>15120.75</v>
      </c>
      <c r="E2145" s="1" t="s">
        <v>12</v>
      </c>
      <c r="F2145" s="1" t="s">
        <v>1016</v>
      </c>
      <c r="G2145" s="1" t="s">
        <v>4095</v>
      </c>
      <c r="H2145" s="1" t="s">
        <v>6637</v>
      </c>
      <c r="I2145" s="1">
        <v>129405.22360919999</v>
      </c>
      <c r="J2145" s="1" t="s">
        <v>6638</v>
      </c>
    </row>
    <row r="2146" spans="1:10" x14ac:dyDescent="0.25">
      <c r="A2146" s="1" t="s">
        <v>6639</v>
      </c>
      <c r="B2146" s="2">
        <v>627584820</v>
      </c>
      <c r="C2146" s="2" t="s">
        <v>189</v>
      </c>
      <c r="D2146" s="4">
        <v>22425.75</v>
      </c>
      <c r="E2146" s="1" t="s">
        <v>12</v>
      </c>
      <c r="F2146" s="1" t="s">
        <v>721</v>
      </c>
      <c r="G2146" s="1" t="s">
        <v>4119</v>
      </c>
      <c r="H2146" s="1" t="s">
        <v>6640</v>
      </c>
      <c r="I2146" s="1">
        <v>197156.08069248</v>
      </c>
      <c r="J2146" s="1" t="s">
        <v>6641</v>
      </c>
    </row>
    <row r="2147" spans="1:10" x14ac:dyDescent="0.25">
      <c r="A2147" s="1" t="s">
        <v>6642</v>
      </c>
      <c r="B2147" s="2">
        <v>705446342</v>
      </c>
      <c r="C2147" s="2" t="s">
        <v>212</v>
      </c>
      <c r="D2147" s="4">
        <v>24252</v>
      </c>
      <c r="E2147" s="1" t="s">
        <v>12</v>
      </c>
      <c r="F2147" s="1" t="s">
        <v>2364</v>
      </c>
      <c r="G2147" s="1" t="s">
        <v>4105</v>
      </c>
      <c r="H2147" s="1" t="s">
        <v>6643</v>
      </c>
      <c r="I2147" s="1">
        <v>45953.676288000002</v>
      </c>
      <c r="J2147" s="1" t="s">
        <v>6644</v>
      </c>
    </row>
    <row r="2148" spans="1:10" x14ac:dyDescent="0.25">
      <c r="A2148" s="1" t="s">
        <v>6645</v>
      </c>
      <c r="B2148" s="2">
        <v>130741238</v>
      </c>
      <c r="C2148" s="2" t="s">
        <v>47</v>
      </c>
      <c r="D2148" s="4">
        <v>31191.75</v>
      </c>
      <c r="E2148" s="1" t="s">
        <v>12</v>
      </c>
      <c r="F2148" s="1" t="s">
        <v>185</v>
      </c>
      <c r="G2148" s="1" t="s">
        <v>4119</v>
      </c>
      <c r="H2148" s="1" t="s">
        <v>6646</v>
      </c>
      <c r="I2148" s="1">
        <v>15755.7430212</v>
      </c>
      <c r="J2148" s="1" t="s">
        <v>3003</v>
      </c>
    </row>
    <row r="2149" spans="1:10" x14ac:dyDescent="0.25">
      <c r="A2149" s="1" t="s">
        <v>6647</v>
      </c>
      <c r="B2149" s="2">
        <v>894921</v>
      </c>
      <c r="C2149" s="2" t="s">
        <v>245</v>
      </c>
      <c r="D2149" s="4">
        <v>19503.75</v>
      </c>
      <c r="E2149" s="1" t="s">
        <v>12</v>
      </c>
      <c r="F2149" s="1" t="s">
        <v>1304</v>
      </c>
      <c r="G2149" s="1" t="s">
        <v>4105</v>
      </c>
      <c r="H2149" s="1" t="s">
        <v>6648</v>
      </c>
      <c r="I2149" s="1">
        <v>78330.084060599998</v>
      </c>
      <c r="J2149" s="1" t="s">
        <v>6649</v>
      </c>
    </row>
    <row r="2150" spans="1:10" x14ac:dyDescent="0.25">
      <c r="A2150" s="1" t="s">
        <v>6650</v>
      </c>
      <c r="B2150" s="2">
        <v>139612789</v>
      </c>
      <c r="C2150" s="2" t="s">
        <v>47</v>
      </c>
      <c r="D2150" s="4">
        <v>31191.75</v>
      </c>
      <c r="E2150" s="1" t="s">
        <v>12</v>
      </c>
      <c r="F2150" s="1" t="s">
        <v>1277</v>
      </c>
      <c r="G2150" s="1" t="s">
        <v>4074</v>
      </c>
      <c r="H2150" s="1" t="s">
        <v>6651</v>
      </c>
      <c r="I2150" s="1">
        <v>44944.650245880002</v>
      </c>
      <c r="J2150" s="1" t="s">
        <v>6652</v>
      </c>
    </row>
    <row r="2151" spans="1:10" x14ac:dyDescent="0.25">
      <c r="A2151" s="1" t="s">
        <v>6653</v>
      </c>
      <c r="B2151" s="2">
        <v>728217456</v>
      </c>
      <c r="C2151" s="2" t="s">
        <v>226</v>
      </c>
      <c r="D2151" s="4">
        <v>31557</v>
      </c>
      <c r="E2151" s="1" t="s">
        <v>12</v>
      </c>
      <c r="F2151" s="1" t="s">
        <v>1242</v>
      </c>
      <c r="G2151" s="1" t="s">
        <v>4066</v>
      </c>
      <c r="H2151" s="1" t="s">
        <v>6654</v>
      </c>
      <c r="I2151" s="1">
        <v>109569.73691664</v>
      </c>
      <c r="J2151" s="1" t="s">
        <v>6655</v>
      </c>
    </row>
    <row r="2152" spans="1:10" x14ac:dyDescent="0.25">
      <c r="A2152" s="1" t="s">
        <v>6656</v>
      </c>
      <c r="B2152" s="2">
        <v>857034108</v>
      </c>
      <c r="C2152" s="2" t="s">
        <v>217</v>
      </c>
      <c r="D2152" s="4">
        <v>38496.75</v>
      </c>
      <c r="E2152" s="1" t="s">
        <v>12</v>
      </c>
      <c r="F2152" s="1" t="s">
        <v>282</v>
      </c>
      <c r="G2152" s="1" t="s">
        <v>4084</v>
      </c>
      <c r="H2152" s="1" t="s">
        <v>6657</v>
      </c>
      <c r="I2152" s="1">
        <v>134086.08153600001</v>
      </c>
      <c r="J2152" s="1" t="s">
        <v>6658</v>
      </c>
    </row>
    <row r="2153" spans="1:10" x14ac:dyDescent="0.25">
      <c r="A2153" s="1" t="s">
        <v>6659</v>
      </c>
      <c r="B2153" s="2">
        <v>590212625</v>
      </c>
      <c r="C2153" s="2" t="s">
        <v>255</v>
      </c>
      <c r="D2153" s="4">
        <v>25347.75</v>
      </c>
      <c r="E2153" s="1" t="s">
        <v>12</v>
      </c>
      <c r="F2153" s="1" t="s">
        <v>1576</v>
      </c>
      <c r="G2153" s="1" t="s">
        <v>4119</v>
      </c>
      <c r="H2153" s="1" t="s">
        <v>6660</v>
      </c>
      <c r="I2153" s="1">
        <v>59827.455567359997</v>
      </c>
      <c r="J2153" s="1" t="s">
        <v>6661</v>
      </c>
    </row>
    <row r="2154" spans="1:10" x14ac:dyDescent="0.25">
      <c r="A2154" s="1" t="s">
        <v>6662</v>
      </c>
      <c r="B2154" s="2">
        <v>742082111</v>
      </c>
      <c r="C2154" s="2" t="s">
        <v>82</v>
      </c>
      <c r="D2154" s="4">
        <v>16947</v>
      </c>
      <c r="E2154" s="1" t="s">
        <v>12</v>
      </c>
      <c r="F2154" s="1" t="s">
        <v>78</v>
      </c>
      <c r="G2154" s="1" t="s">
        <v>4066</v>
      </c>
      <c r="H2154" s="1" t="s">
        <v>6663</v>
      </c>
      <c r="I2154" s="1">
        <v>185162.13518400001</v>
      </c>
      <c r="J2154" s="1" t="s">
        <v>6664</v>
      </c>
    </row>
    <row r="2155" spans="1:10" x14ac:dyDescent="0.25">
      <c r="A2155" s="1" t="s">
        <v>6665</v>
      </c>
      <c r="B2155" s="2">
        <v>984535903</v>
      </c>
      <c r="C2155" s="2" t="s">
        <v>92</v>
      </c>
      <c r="D2155" s="4">
        <v>29000.25</v>
      </c>
      <c r="E2155" s="1" t="s">
        <v>12</v>
      </c>
      <c r="F2155" s="1" t="s">
        <v>83</v>
      </c>
      <c r="G2155" s="1" t="s">
        <v>4112</v>
      </c>
      <c r="H2155" s="1" t="s">
        <v>6666</v>
      </c>
      <c r="I2155" s="1">
        <v>237955.54779059999</v>
      </c>
      <c r="J2155" s="1" t="s">
        <v>6667</v>
      </c>
    </row>
    <row r="2156" spans="1:10" x14ac:dyDescent="0.25">
      <c r="A2156" s="1" t="s">
        <v>1516</v>
      </c>
      <c r="B2156" s="2">
        <v>22150365</v>
      </c>
      <c r="C2156" s="2" t="s">
        <v>661</v>
      </c>
      <c r="D2156" s="4">
        <v>16216.5</v>
      </c>
      <c r="E2156" s="1" t="s">
        <v>12</v>
      </c>
      <c r="F2156" s="1" t="s">
        <v>404</v>
      </c>
      <c r="G2156" s="1" t="s">
        <v>4105</v>
      </c>
      <c r="H2156" s="1" t="s">
        <v>6668</v>
      </c>
      <c r="I2156" s="1">
        <v>152815.09693823999</v>
      </c>
      <c r="J2156" s="1" t="s">
        <v>6669</v>
      </c>
    </row>
    <row r="2157" spans="1:10" x14ac:dyDescent="0.25">
      <c r="A2157" s="1" t="s">
        <v>6670</v>
      </c>
      <c r="B2157" s="2">
        <v>862357043</v>
      </c>
      <c r="C2157" s="2" t="s">
        <v>221</v>
      </c>
      <c r="D2157" s="4">
        <v>33748.5</v>
      </c>
      <c r="E2157" s="1" t="s">
        <v>12</v>
      </c>
      <c r="F2157" s="1" t="s">
        <v>231</v>
      </c>
      <c r="G2157" s="1" t="s">
        <v>4062</v>
      </c>
      <c r="H2157" s="1" t="s">
        <v>6671</v>
      </c>
      <c r="I2157" s="1">
        <v>92108.200988159995</v>
      </c>
      <c r="J2157" s="1" t="s">
        <v>5958</v>
      </c>
    </row>
    <row r="2158" spans="1:10" x14ac:dyDescent="0.25">
      <c r="A2158" s="1" t="s">
        <v>6672</v>
      </c>
      <c r="B2158" s="2">
        <v>544798090</v>
      </c>
      <c r="C2158" s="2" t="s">
        <v>518</v>
      </c>
      <c r="D2158" s="4">
        <v>35574.75</v>
      </c>
      <c r="E2158" s="1" t="s">
        <v>12</v>
      </c>
      <c r="F2158" s="1" t="s">
        <v>1927</v>
      </c>
      <c r="G2158" s="1" t="s">
        <v>4105</v>
      </c>
      <c r="H2158" s="1" t="s">
        <v>6673</v>
      </c>
      <c r="I2158" s="1">
        <v>275820.19012799999</v>
      </c>
      <c r="J2158" s="1" t="s">
        <v>6674</v>
      </c>
    </row>
    <row r="2159" spans="1:10" x14ac:dyDescent="0.25">
      <c r="A2159" s="1" t="s">
        <v>6675</v>
      </c>
      <c r="B2159" s="2">
        <v>536399691</v>
      </c>
      <c r="C2159" s="2" t="s">
        <v>357</v>
      </c>
      <c r="D2159" s="4">
        <v>35209.5</v>
      </c>
      <c r="E2159" s="1" t="s">
        <v>12</v>
      </c>
      <c r="F2159" s="1" t="s">
        <v>48</v>
      </c>
      <c r="G2159" s="1" t="s">
        <v>4084</v>
      </c>
      <c r="H2159" s="1" t="s">
        <v>6676</v>
      </c>
      <c r="I2159" s="1">
        <v>19377.62224398</v>
      </c>
      <c r="J2159" s="1" t="s">
        <v>6677</v>
      </c>
    </row>
    <row r="2160" spans="1:10" x14ac:dyDescent="0.25">
      <c r="A2160" s="1" t="s">
        <v>6678</v>
      </c>
      <c r="B2160" s="2">
        <v>20851629</v>
      </c>
      <c r="C2160" s="2" t="s">
        <v>23</v>
      </c>
      <c r="D2160" s="4">
        <v>15486</v>
      </c>
      <c r="E2160" s="1" t="s">
        <v>12</v>
      </c>
      <c r="F2160" s="1" t="s">
        <v>1388</v>
      </c>
      <c r="G2160" s="1" t="s">
        <v>4084</v>
      </c>
      <c r="H2160" s="1" t="s">
        <v>6679</v>
      </c>
      <c r="I2160" s="1">
        <v>368275.38937280001</v>
      </c>
      <c r="J2160" s="1" t="s">
        <v>6680</v>
      </c>
    </row>
    <row r="2161" spans="1:10" x14ac:dyDescent="0.25">
      <c r="A2161" s="1" t="s">
        <v>6681</v>
      </c>
      <c r="B2161" s="2">
        <v>437316053</v>
      </c>
      <c r="C2161" s="2" t="s">
        <v>194</v>
      </c>
      <c r="D2161" s="4">
        <v>30826.5</v>
      </c>
      <c r="E2161" s="1" t="s">
        <v>12</v>
      </c>
      <c r="F2161" s="1" t="s">
        <v>909</v>
      </c>
      <c r="G2161" s="1" t="s">
        <v>4084</v>
      </c>
      <c r="H2161" s="1" t="s">
        <v>6682</v>
      </c>
      <c r="I2161" s="1">
        <v>104514.75131045999</v>
      </c>
      <c r="J2161" s="1" t="s">
        <v>6683</v>
      </c>
    </row>
    <row r="2162" spans="1:10" x14ac:dyDescent="0.25">
      <c r="A2162" s="1" t="s">
        <v>6684</v>
      </c>
      <c r="B2162" s="2">
        <v>147858758</v>
      </c>
      <c r="C2162" s="2" t="s">
        <v>72</v>
      </c>
      <c r="D2162" s="4">
        <v>34844.25</v>
      </c>
      <c r="E2162" s="1" t="s">
        <v>12</v>
      </c>
      <c r="F2162" s="1" t="s">
        <v>327</v>
      </c>
      <c r="G2162" s="1" t="s">
        <v>4099</v>
      </c>
      <c r="H2162" s="1" t="s">
        <v>6685</v>
      </c>
      <c r="I2162" s="1">
        <v>236227.92248879999</v>
      </c>
      <c r="J2162" s="1" t="s">
        <v>6686</v>
      </c>
    </row>
    <row r="2163" spans="1:10" x14ac:dyDescent="0.25">
      <c r="A2163" s="1" t="s">
        <v>6687</v>
      </c>
      <c r="B2163" s="2">
        <v>281654787</v>
      </c>
      <c r="C2163" s="2" t="s">
        <v>273</v>
      </c>
      <c r="D2163" s="4">
        <v>20964.75</v>
      </c>
      <c r="E2163" s="1" t="s">
        <v>12</v>
      </c>
      <c r="F2163" s="1" t="s">
        <v>269</v>
      </c>
      <c r="G2163" s="1" t="s">
        <v>4074</v>
      </c>
      <c r="H2163" s="1" t="s">
        <v>6688</v>
      </c>
      <c r="I2163" s="1">
        <v>18547.748973599999</v>
      </c>
      <c r="J2163" s="1" t="s">
        <v>6689</v>
      </c>
    </row>
    <row r="2164" spans="1:10" x14ac:dyDescent="0.25">
      <c r="A2164" s="1" t="s">
        <v>6690</v>
      </c>
      <c r="B2164" s="2">
        <v>900493888</v>
      </c>
      <c r="C2164" s="2" t="s">
        <v>72</v>
      </c>
      <c r="D2164" s="4">
        <v>34844.25</v>
      </c>
      <c r="E2164" s="1" t="s">
        <v>12</v>
      </c>
      <c r="F2164" s="1" t="s">
        <v>208</v>
      </c>
      <c r="G2164" s="1" t="s">
        <v>4062</v>
      </c>
      <c r="H2164" s="1" t="s">
        <v>6691</v>
      </c>
      <c r="I2164" s="1">
        <v>1166950.2676649999</v>
      </c>
      <c r="J2164" s="1" t="s">
        <v>6692</v>
      </c>
    </row>
    <row r="2165" spans="1:10" x14ac:dyDescent="0.25">
      <c r="A2165" s="1" t="s">
        <v>6693</v>
      </c>
      <c r="B2165" s="2">
        <v>545977137</v>
      </c>
      <c r="C2165" s="2" t="s">
        <v>255</v>
      </c>
      <c r="D2165" s="4">
        <v>25347.75</v>
      </c>
      <c r="E2165" s="1" t="s">
        <v>12</v>
      </c>
      <c r="F2165" s="1" t="s">
        <v>2211</v>
      </c>
      <c r="G2165" s="1" t="s">
        <v>4070</v>
      </c>
      <c r="H2165" s="1" t="s">
        <v>6694</v>
      </c>
      <c r="I2165" s="1">
        <v>385691.9961856</v>
      </c>
      <c r="J2165" s="1" t="s">
        <v>6695</v>
      </c>
    </row>
    <row r="2166" spans="1:10" x14ac:dyDescent="0.25">
      <c r="A2166" s="1" t="s">
        <v>6696</v>
      </c>
      <c r="B2166" s="2">
        <v>759196811</v>
      </c>
      <c r="C2166" s="2" t="s">
        <v>134</v>
      </c>
      <c r="D2166" s="4">
        <v>37401</v>
      </c>
      <c r="E2166" s="1" t="s">
        <v>12</v>
      </c>
      <c r="F2166" s="1" t="s">
        <v>1400</v>
      </c>
      <c r="G2166" s="1" t="s">
        <v>4084</v>
      </c>
      <c r="H2166" s="1" t="s">
        <v>6697</v>
      </c>
      <c r="I2166" s="1">
        <v>57497.708387699997</v>
      </c>
      <c r="J2166" s="1" t="s">
        <v>6698</v>
      </c>
    </row>
    <row r="2167" spans="1:10" x14ac:dyDescent="0.25">
      <c r="A2167" s="1" t="s">
        <v>6699</v>
      </c>
      <c r="B2167" s="2">
        <v>202717733</v>
      </c>
      <c r="C2167" s="2" t="s">
        <v>573</v>
      </c>
      <c r="D2167" s="4">
        <v>26808.75</v>
      </c>
      <c r="E2167" s="1" t="s">
        <v>12</v>
      </c>
      <c r="F2167" s="1" t="s">
        <v>2176</v>
      </c>
      <c r="G2167" s="1" t="s">
        <v>4119</v>
      </c>
      <c r="H2167" s="1" t="s">
        <v>6700</v>
      </c>
      <c r="I2167" s="1">
        <v>266305.26443400001</v>
      </c>
      <c r="J2167" s="1" t="s">
        <v>6701</v>
      </c>
    </row>
    <row r="2168" spans="1:10" x14ac:dyDescent="0.25">
      <c r="A2168" s="1" t="s">
        <v>6702</v>
      </c>
      <c r="B2168" s="2">
        <v>931693559</v>
      </c>
      <c r="C2168" s="2" t="s">
        <v>217</v>
      </c>
      <c r="D2168" s="4">
        <v>38496.75</v>
      </c>
      <c r="E2168" s="1" t="s">
        <v>12</v>
      </c>
      <c r="F2168" s="1" t="s">
        <v>591</v>
      </c>
      <c r="G2168" s="1" t="s">
        <v>4084</v>
      </c>
      <c r="H2168" s="1" t="s">
        <v>6703</v>
      </c>
      <c r="I2168" s="1">
        <v>299355.37081065</v>
      </c>
      <c r="J2168" s="1" t="s">
        <v>6704</v>
      </c>
    </row>
    <row r="2169" spans="1:10" x14ac:dyDescent="0.25">
      <c r="A2169" s="1" t="s">
        <v>6705</v>
      </c>
      <c r="B2169" s="2">
        <v>563666327</v>
      </c>
      <c r="C2169" s="2" t="s">
        <v>134</v>
      </c>
      <c r="D2169" s="4">
        <v>37401</v>
      </c>
      <c r="E2169" s="1" t="s">
        <v>12</v>
      </c>
      <c r="F2169" s="1" t="s">
        <v>487</v>
      </c>
      <c r="G2169" s="1" t="s">
        <v>4148</v>
      </c>
      <c r="H2169" s="1" t="s">
        <v>6706</v>
      </c>
      <c r="I2169" s="1">
        <v>567065.48532480001</v>
      </c>
      <c r="J2169" s="1" t="s">
        <v>6707</v>
      </c>
    </row>
    <row r="2170" spans="1:10" x14ac:dyDescent="0.25">
      <c r="A2170" s="1" t="s">
        <v>1664</v>
      </c>
      <c r="B2170" s="2">
        <v>394162382</v>
      </c>
      <c r="C2170" s="2" t="s">
        <v>101</v>
      </c>
      <c r="D2170" s="4">
        <v>19138.5</v>
      </c>
      <c r="E2170" s="1" t="s">
        <v>12</v>
      </c>
      <c r="F2170" s="1" t="s">
        <v>610</v>
      </c>
      <c r="G2170" s="1" t="s">
        <v>4084</v>
      </c>
      <c r="H2170" s="1" t="s">
        <v>6708</v>
      </c>
      <c r="I2170" s="1">
        <v>97707.861476899998</v>
      </c>
      <c r="J2170" s="1" t="s">
        <v>6709</v>
      </c>
    </row>
    <row r="2171" spans="1:10" x14ac:dyDescent="0.25">
      <c r="A2171" s="1" t="s">
        <v>6710</v>
      </c>
      <c r="B2171" s="2">
        <v>942656359</v>
      </c>
      <c r="C2171" s="2" t="s">
        <v>72</v>
      </c>
      <c r="D2171" s="4">
        <v>34844.25</v>
      </c>
      <c r="E2171" s="1" t="s">
        <v>12</v>
      </c>
      <c r="F2171" s="1" t="s">
        <v>453</v>
      </c>
      <c r="G2171" s="1" t="s">
        <v>4066</v>
      </c>
      <c r="H2171" s="1" t="s">
        <v>6711</v>
      </c>
      <c r="I2171" s="1">
        <v>121007.56162176</v>
      </c>
      <c r="J2171" s="1" t="s">
        <v>6712</v>
      </c>
    </row>
    <row r="2172" spans="1:10" x14ac:dyDescent="0.25">
      <c r="A2172" s="1" t="s">
        <v>6713</v>
      </c>
      <c r="B2172" s="2">
        <v>935754456</v>
      </c>
      <c r="C2172" s="2" t="s">
        <v>194</v>
      </c>
      <c r="D2172" s="4">
        <v>30826.5</v>
      </c>
      <c r="E2172" s="1" t="s">
        <v>12</v>
      </c>
      <c r="F2172" s="1" t="s">
        <v>361</v>
      </c>
      <c r="G2172" s="1" t="s">
        <v>4062</v>
      </c>
      <c r="H2172" s="1" t="s">
        <v>6714</v>
      </c>
      <c r="I2172" s="1">
        <v>182541.02449400999</v>
      </c>
      <c r="J2172" s="1" t="s">
        <v>6715</v>
      </c>
    </row>
    <row r="2173" spans="1:10" x14ac:dyDescent="0.25">
      <c r="A2173" s="1" t="s">
        <v>6716</v>
      </c>
      <c r="B2173" s="2">
        <v>475711203</v>
      </c>
      <c r="C2173" s="2" t="s">
        <v>240</v>
      </c>
      <c r="D2173" s="4">
        <v>22060.5</v>
      </c>
      <c r="E2173" s="1" t="s">
        <v>12</v>
      </c>
      <c r="F2173" s="1" t="s">
        <v>269</v>
      </c>
      <c r="G2173" s="1" t="s">
        <v>4148</v>
      </c>
      <c r="H2173" s="1" t="s">
        <v>6717</v>
      </c>
      <c r="I2173" s="1">
        <v>319541.59903679998</v>
      </c>
      <c r="J2173" s="1" t="s">
        <v>6718</v>
      </c>
    </row>
    <row r="2174" spans="1:10" x14ac:dyDescent="0.25">
      <c r="A2174" s="1" t="s">
        <v>6719</v>
      </c>
      <c r="B2174" s="2">
        <v>952383149</v>
      </c>
      <c r="C2174" s="2" t="s">
        <v>1201</v>
      </c>
      <c r="D2174" s="4">
        <v>30461.25</v>
      </c>
      <c r="E2174" s="1" t="s">
        <v>12</v>
      </c>
      <c r="F2174" s="1" t="s">
        <v>286</v>
      </c>
      <c r="G2174" s="1" t="s">
        <v>4148</v>
      </c>
      <c r="H2174" s="1" t="s">
        <v>6720</v>
      </c>
      <c r="I2174" s="1">
        <v>253758.87224999999</v>
      </c>
      <c r="J2174" s="1" t="s">
        <v>6721</v>
      </c>
    </row>
    <row r="2175" spans="1:10" x14ac:dyDescent="0.25">
      <c r="A2175" s="1" t="s">
        <v>6722</v>
      </c>
      <c r="B2175" s="2">
        <v>133928758</v>
      </c>
      <c r="C2175" s="2" t="s">
        <v>573</v>
      </c>
      <c r="D2175" s="4">
        <v>26808.75</v>
      </c>
      <c r="E2175" s="1" t="s">
        <v>12</v>
      </c>
      <c r="F2175" s="1" t="s">
        <v>442</v>
      </c>
      <c r="G2175" s="1" t="s">
        <v>4084</v>
      </c>
      <c r="H2175" s="1" t="s">
        <v>6723</v>
      </c>
      <c r="I2175" s="1">
        <v>131879.58705599999</v>
      </c>
      <c r="J2175" s="1" t="s">
        <v>6724</v>
      </c>
    </row>
    <row r="2176" spans="1:10" x14ac:dyDescent="0.25">
      <c r="A2176" s="1" t="s">
        <v>6725</v>
      </c>
      <c r="B2176" s="2">
        <v>536584783</v>
      </c>
      <c r="C2176" s="2" t="s">
        <v>298</v>
      </c>
      <c r="D2176" s="4">
        <v>38131.5</v>
      </c>
      <c r="E2176" s="1" t="s">
        <v>12</v>
      </c>
      <c r="F2176" s="1" t="s">
        <v>1304</v>
      </c>
      <c r="G2176" s="1" t="s">
        <v>4105</v>
      </c>
      <c r="H2176" s="1" t="s">
        <v>6726</v>
      </c>
      <c r="I2176" s="1">
        <v>283495.25358000002</v>
      </c>
      <c r="J2176" s="1" t="s">
        <v>6727</v>
      </c>
    </row>
    <row r="2177" spans="1:10" x14ac:dyDescent="0.25">
      <c r="A2177" s="1" t="s">
        <v>6728</v>
      </c>
      <c r="B2177" s="2">
        <v>336150608</v>
      </c>
      <c r="C2177" s="2" t="s">
        <v>281</v>
      </c>
      <c r="D2177" s="4">
        <v>21695.25</v>
      </c>
      <c r="E2177" s="1" t="s">
        <v>12</v>
      </c>
      <c r="F2177" s="1" t="s">
        <v>3765</v>
      </c>
      <c r="G2177" s="1" t="s">
        <v>4074</v>
      </c>
      <c r="H2177" s="1" t="s">
        <v>6729</v>
      </c>
      <c r="I2177" s="1">
        <v>306661.17724703997</v>
      </c>
      <c r="J2177" s="1" t="s">
        <v>6730</v>
      </c>
    </row>
    <row r="2178" spans="1:10" x14ac:dyDescent="0.25">
      <c r="A2178" s="1" t="s">
        <v>6731</v>
      </c>
      <c r="B2178" s="2">
        <v>652999055</v>
      </c>
      <c r="C2178" s="2" t="s">
        <v>72</v>
      </c>
      <c r="D2178" s="4">
        <v>34844.25</v>
      </c>
      <c r="E2178" s="1" t="s">
        <v>12</v>
      </c>
      <c r="F2178" s="1" t="s">
        <v>185</v>
      </c>
      <c r="G2178" s="1" t="s">
        <v>4105</v>
      </c>
      <c r="H2178" s="1" t="s">
        <v>6732</v>
      </c>
      <c r="I2178" s="1">
        <v>404752.4497926</v>
      </c>
      <c r="J2178" s="1" t="s">
        <v>6733</v>
      </c>
    </row>
    <row r="2179" spans="1:10" x14ac:dyDescent="0.25">
      <c r="A2179" s="1" t="s">
        <v>6734</v>
      </c>
      <c r="B2179" s="2">
        <v>716576434</v>
      </c>
      <c r="C2179" s="2" t="s">
        <v>129</v>
      </c>
      <c r="D2179" s="4">
        <v>15120.75</v>
      </c>
      <c r="E2179" s="1" t="s">
        <v>12</v>
      </c>
      <c r="F2179" s="1" t="s">
        <v>241</v>
      </c>
      <c r="G2179" s="1" t="s">
        <v>4070</v>
      </c>
      <c r="H2179" s="1" t="s">
        <v>6735</v>
      </c>
      <c r="I2179" s="1">
        <v>122414.77688832</v>
      </c>
      <c r="J2179" s="1" t="s">
        <v>6736</v>
      </c>
    </row>
    <row r="2180" spans="1:10" x14ac:dyDescent="0.25">
      <c r="A2180" s="1" t="s">
        <v>6737</v>
      </c>
      <c r="B2180" s="2">
        <v>15447086</v>
      </c>
      <c r="C2180" s="2" t="s">
        <v>862</v>
      </c>
      <c r="D2180" s="4">
        <v>24617.25</v>
      </c>
      <c r="E2180" s="1" t="s">
        <v>12</v>
      </c>
      <c r="F2180" s="1" t="s">
        <v>305</v>
      </c>
      <c r="G2180" s="1" t="s">
        <v>4074</v>
      </c>
      <c r="H2180" s="1" t="s">
        <v>6738</v>
      </c>
      <c r="I2180" s="1">
        <v>178782.95955455999</v>
      </c>
      <c r="J2180" s="1" t="s">
        <v>6739</v>
      </c>
    </row>
    <row r="2181" spans="1:10" x14ac:dyDescent="0.25">
      <c r="A2181" s="1" t="s">
        <v>6740</v>
      </c>
      <c r="B2181" s="2">
        <v>113298775</v>
      </c>
      <c r="C2181" s="2" t="s">
        <v>33</v>
      </c>
      <c r="D2181" s="4">
        <v>13659.75</v>
      </c>
      <c r="E2181" s="1" t="s">
        <v>12</v>
      </c>
      <c r="F2181" s="1" t="s">
        <v>2176</v>
      </c>
      <c r="G2181" s="1" t="s">
        <v>4054</v>
      </c>
      <c r="H2181" s="1" t="s">
        <v>6741</v>
      </c>
      <c r="I2181" s="1">
        <v>206879.48920529999</v>
      </c>
      <c r="J2181" s="1" t="s">
        <v>6742</v>
      </c>
    </row>
    <row r="2182" spans="1:10" x14ac:dyDescent="0.25">
      <c r="A2182" s="1" t="s">
        <v>6743</v>
      </c>
      <c r="B2182" s="2">
        <v>43919263</v>
      </c>
      <c r="C2182" s="2" t="s">
        <v>452</v>
      </c>
      <c r="D2182" s="4">
        <v>26078.25</v>
      </c>
      <c r="E2182" s="1" t="s">
        <v>12</v>
      </c>
      <c r="F2182" s="1" t="s">
        <v>231</v>
      </c>
      <c r="G2182" s="1" t="s">
        <v>4066</v>
      </c>
      <c r="H2182" s="1" t="s">
        <v>6744</v>
      </c>
      <c r="I2182" s="1">
        <v>172063.46690778001</v>
      </c>
      <c r="J2182" s="1" t="s">
        <v>6745</v>
      </c>
    </row>
    <row r="2183" spans="1:10" x14ac:dyDescent="0.25">
      <c r="A2183" s="1" t="s">
        <v>6746</v>
      </c>
      <c r="B2183" s="2">
        <v>488680309</v>
      </c>
      <c r="C2183" s="2" t="s">
        <v>348</v>
      </c>
      <c r="D2183" s="4">
        <v>28635</v>
      </c>
      <c r="E2183" s="1" t="s">
        <v>12</v>
      </c>
      <c r="F2183" s="1" t="s">
        <v>767</v>
      </c>
      <c r="G2183" s="1" t="s">
        <v>4095</v>
      </c>
      <c r="H2183" s="1" t="s">
        <v>6747</v>
      </c>
      <c r="I2183" s="1">
        <v>195798.26662452001</v>
      </c>
      <c r="J2183" s="1" t="s">
        <v>6748</v>
      </c>
    </row>
    <row r="2184" spans="1:10" x14ac:dyDescent="0.25">
      <c r="A2184" s="1" t="s">
        <v>6749</v>
      </c>
      <c r="B2184" s="2">
        <v>674880736</v>
      </c>
      <c r="C2184" s="2" t="s">
        <v>67</v>
      </c>
      <c r="D2184" s="4">
        <v>23156.25</v>
      </c>
      <c r="E2184" s="1" t="s">
        <v>12</v>
      </c>
      <c r="F2184" s="1" t="s">
        <v>591</v>
      </c>
      <c r="G2184" s="1" t="s">
        <v>4084</v>
      </c>
      <c r="H2184" s="1" t="s">
        <v>6750</v>
      </c>
      <c r="I2184" s="1">
        <v>16587.20349</v>
      </c>
      <c r="J2184" s="1" t="s">
        <v>6751</v>
      </c>
    </row>
    <row r="2185" spans="1:10" x14ac:dyDescent="0.25">
      <c r="A2185" s="1" t="s">
        <v>6752</v>
      </c>
      <c r="B2185" s="2">
        <v>801227547</v>
      </c>
      <c r="C2185" s="2" t="s">
        <v>114</v>
      </c>
      <c r="D2185" s="4">
        <v>20599.5</v>
      </c>
      <c r="E2185" s="1" t="s">
        <v>12</v>
      </c>
      <c r="F2185" s="1" t="s">
        <v>636</v>
      </c>
      <c r="G2185" s="1" t="s">
        <v>4074</v>
      </c>
      <c r="H2185" s="1" t="s">
        <v>6753</v>
      </c>
      <c r="I2185" s="1">
        <v>526163.70311999996</v>
      </c>
      <c r="J2185" s="1" t="s">
        <v>6754</v>
      </c>
    </row>
    <row r="2186" spans="1:10" x14ac:dyDescent="0.25">
      <c r="A2186" s="1" t="s">
        <v>6755</v>
      </c>
      <c r="B2186" s="2">
        <v>376180406</v>
      </c>
      <c r="C2186" s="2" t="s">
        <v>203</v>
      </c>
      <c r="D2186" s="4">
        <v>27539.25</v>
      </c>
      <c r="E2186" s="1" t="s">
        <v>12</v>
      </c>
      <c r="F2186" s="1" t="s">
        <v>848</v>
      </c>
      <c r="G2186" s="1" t="s">
        <v>4105</v>
      </c>
      <c r="H2186" s="1" t="s">
        <v>6756</v>
      </c>
      <c r="I2186" s="1">
        <v>48114.543040199998</v>
      </c>
      <c r="J2186" s="1" t="s">
        <v>6757</v>
      </c>
    </row>
    <row r="2187" spans="1:10" x14ac:dyDescent="0.25">
      <c r="A2187" s="1" t="s">
        <v>6758</v>
      </c>
      <c r="B2187" s="2">
        <v>309528570</v>
      </c>
      <c r="C2187" s="2" t="s">
        <v>23</v>
      </c>
      <c r="D2187" s="4">
        <v>15486</v>
      </c>
      <c r="E2187" s="1" t="s">
        <v>12</v>
      </c>
      <c r="F2187" s="1" t="s">
        <v>430</v>
      </c>
      <c r="G2187" s="1" t="s">
        <v>4084</v>
      </c>
      <c r="H2187" s="1" t="s">
        <v>6759</v>
      </c>
      <c r="I2187" s="1">
        <v>531125.37857429998</v>
      </c>
      <c r="J2187" s="1" t="s">
        <v>2258</v>
      </c>
    </row>
    <row r="2188" spans="1:10" x14ac:dyDescent="0.25">
      <c r="A2188" s="1" t="s">
        <v>6760</v>
      </c>
      <c r="B2188" s="2">
        <v>57782975</v>
      </c>
      <c r="C2188" s="2" t="s">
        <v>452</v>
      </c>
      <c r="D2188" s="4">
        <v>26078.25</v>
      </c>
      <c r="E2188" s="1" t="s">
        <v>12</v>
      </c>
      <c r="F2188" s="1" t="s">
        <v>814</v>
      </c>
      <c r="G2188" s="1" t="s">
        <v>4084</v>
      </c>
      <c r="H2188" s="1" t="s">
        <v>6761</v>
      </c>
      <c r="I2188" s="1">
        <v>149745.65025420001</v>
      </c>
      <c r="J2188" s="1" t="s">
        <v>6762</v>
      </c>
    </row>
    <row r="2189" spans="1:10" x14ac:dyDescent="0.25">
      <c r="A2189" s="1" t="s">
        <v>6763</v>
      </c>
      <c r="B2189" s="2">
        <v>672546494</v>
      </c>
      <c r="C2189" s="2" t="s">
        <v>281</v>
      </c>
      <c r="D2189" s="4">
        <v>21695.25</v>
      </c>
      <c r="E2189" s="1" t="s">
        <v>12</v>
      </c>
      <c r="F2189" s="1" t="s">
        <v>978</v>
      </c>
      <c r="G2189" s="1" t="s">
        <v>4070</v>
      </c>
      <c r="H2189" s="1" t="s">
        <v>6764</v>
      </c>
      <c r="I2189" s="1">
        <v>283939.20791807998</v>
      </c>
      <c r="J2189" s="1" t="s">
        <v>2335</v>
      </c>
    </row>
    <row r="2190" spans="1:10" x14ac:dyDescent="0.25">
      <c r="A2190" s="1" t="s">
        <v>4490</v>
      </c>
      <c r="B2190" s="2">
        <v>805761085</v>
      </c>
      <c r="C2190" s="2" t="s">
        <v>119</v>
      </c>
      <c r="D2190" s="4">
        <v>24982.5</v>
      </c>
      <c r="E2190" s="1" t="s">
        <v>12</v>
      </c>
      <c r="F2190" s="1" t="s">
        <v>1576</v>
      </c>
      <c r="G2190" s="1" t="s">
        <v>4088</v>
      </c>
      <c r="H2190" s="1" t="s">
        <v>6765</v>
      </c>
      <c r="I2190" s="1">
        <v>67931.918601750003</v>
      </c>
      <c r="J2190" s="1" t="s">
        <v>6766</v>
      </c>
    </row>
    <row r="2191" spans="1:10" x14ac:dyDescent="0.25">
      <c r="A2191" s="1" t="s">
        <v>6767</v>
      </c>
      <c r="B2191" s="2">
        <v>380427813</v>
      </c>
      <c r="C2191" s="2" t="s">
        <v>268</v>
      </c>
      <c r="D2191" s="4">
        <v>17677.5</v>
      </c>
      <c r="E2191" s="1" t="s">
        <v>12</v>
      </c>
      <c r="F2191" s="1" t="s">
        <v>381</v>
      </c>
      <c r="G2191" s="1" t="s">
        <v>4095</v>
      </c>
      <c r="H2191" s="1" t="s">
        <v>6768</v>
      </c>
      <c r="I2191" s="1">
        <v>1277139.6347423999</v>
      </c>
      <c r="J2191" s="1" t="s">
        <v>6769</v>
      </c>
    </row>
    <row r="2192" spans="1:10" x14ac:dyDescent="0.25">
      <c r="A2192" s="1" t="s">
        <v>6770</v>
      </c>
      <c r="B2192" s="2">
        <v>329720299</v>
      </c>
      <c r="C2192" s="2" t="s">
        <v>273</v>
      </c>
      <c r="D2192" s="4">
        <v>20964.75</v>
      </c>
      <c r="E2192" s="1" t="s">
        <v>12</v>
      </c>
      <c r="F2192" s="1" t="s">
        <v>125</v>
      </c>
      <c r="G2192" s="1" t="s">
        <v>4119</v>
      </c>
      <c r="H2192" s="1" t="s">
        <v>6771</v>
      </c>
      <c r="I2192" s="1">
        <v>649827.57980159996</v>
      </c>
      <c r="J2192" s="1" t="s">
        <v>6772</v>
      </c>
    </row>
    <row r="2193" spans="1:10" x14ac:dyDescent="0.25">
      <c r="A2193" s="1" t="s">
        <v>6773</v>
      </c>
      <c r="B2193" s="2">
        <v>243587919</v>
      </c>
      <c r="C2193" s="2" t="s">
        <v>250</v>
      </c>
      <c r="D2193" s="4">
        <v>18042.75</v>
      </c>
      <c r="E2193" s="1" t="s">
        <v>12</v>
      </c>
      <c r="F2193" s="1" t="s">
        <v>399</v>
      </c>
      <c r="G2193" s="1" t="s">
        <v>4099</v>
      </c>
      <c r="H2193" s="1" t="s">
        <v>6774</v>
      </c>
      <c r="I2193" s="1">
        <v>12284.5043412</v>
      </c>
      <c r="J2193" s="1" t="s">
        <v>6775</v>
      </c>
    </row>
    <row r="2194" spans="1:10" x14ac:dyDescent="0.25">
      <c r="A2194" s="1" t="s">
        <v>6776</v>
      </c>
      <c r="B2194" s="2">
        <v>514246525</v>
      </c>
      <c r="C2194" s="2" t="s">
        <v>389</v>
      </c>
      <c r="D2194" s="4">
        <v>29365.5</v>
      </c>
      <c r="E2194" s="1" t="s">
        <v>12</v>
      </c>
      <c r="F2194" s="1" t="s">
        <v>491</v>
      </c>
      <c r="G2194" s="1" t="s">
        <v>4066</v>
      </c>
      <c r="H2194" s="1" t="s">
        <v>6777</v>
      </c>
      <c r="I2194" s="1">
        <v>275176.8261216</v>
      </c>
      <c r="J2194" s="1" t="s">
        <v>6778</v>
      </c>
    </row>
    <row r="2195" spans="1:10" x14ac:dyDescent="0.25">
      <c r="A2195" s="1" t="s">
        <v>6779</v>
      </c>
      <c r="B2195" s="2">
        <v>421773020</v>
      </c>
      <c r="C2195" s="2" t="s">
        <v>298</v>
      </c>
      <c r="D2195" s="4">
        <v>38131.5</v>
      </c>
      <c r="E2195" s="1" t="s">
        <v>12</v>
      </c>
      <c r="F2195" s="1" t="s">
        <v>598</v>
      </c>
      <c r="G2195" s="1" t="s">
        <v>4088</v>
      </c>
      <c r="H2195" s="1" t="s">
        <v>6780</v>
      </c>
      <c r="I2195" s="1">
        <v>102766.72595904001</v>
      </c>
      <c r="J2195" s="1" t="s">
        <v>6781</v>
      </c>
    </row>
    <row r="2196" spans="1:10" x14ac:dyDescent="0.25">
      <c r="A2196" s="1" t="s">
        <v>6782</v>
      </c>
      <c r="B2196" s="2">
        <v>409206828</v>
      </c>
      <c r="C2196" s="2" t="s">
        <v>389</v>
      </c>
      <c r="D2196" s="4">
        <v>29365.5</v>
      </c>
      <c r="E2196" s="1" t="s">
        <v>12</v>
      </c>
      <c r="F2196" s="1" t="s">
        <v>63</v>
      </c>
      <c r="G2196" s="1" t="s">
        <v>4066</v>
      </c>
      <c r="H2196" s="1" t="s">
        <v>6783</v>
      </c>
      <c r="I2196" s="1">
        <v>253034.18467667999</v>
      </c>
      <c r="J2196" s="1" t="s">
        <v>1052</v>
      </c>
    </row>
    <row r="2197" spans="1:10" x14ac:dyDescent="0.25">
      <c r="A2197" s="1" t="s">
        <v>6784</v>
      </c>
      <c r="B2197" s="2">
        <v>787613810</v>
      </c>
      <c r="C2197" s="2" t="s">
        <v>889</v>
      </c>
      <c r="D2197" s="4">
        <v>30096</v>
      </c>
      <c r="E2197" s="1" t="s">
        <v>12</v>
      </c>
      <c r="F2197" s="1" t="s">
        <v>1076</v>
      </c>
      <c r="G2197" s="1" t="s">
        <v>4066</v>
      </c>
      <c r="H2197" s="1" t="s">
        <v>6785</v>
      </c>
      <c r="I2197" s="1">
        <v>807724.25231999997</v>
      </c>
      <c r="J2197" s="1" t="s">
        <v>6786</v>
      </c>
    </row>
    <row r="2198" spans="1:10" x14ac:dyDescent="0.25">
      <c r="A2198" s="1" t="s">
        <v>6787</v>
      </c>
      <c r="B2198" s="2">
        <v>215038643</v>
      </c>
      <c r="C2198" s="2" t="s">
        <v>226</v>
      </c>
      <c r="D2198" s="4">
        <v>31557</v>
      </c>
      <c r="E2198" s="1" t="s">
        <v>12</v>
      </c>
      <c r="F2198" s="1" t="s">
        <v>1336</v>
      </c>
      <c r="G2198" s="1" t="s">
        <v>4119</v>
      </c>
      <c r="H2198" s="1" t="s">
        <v>6788</v>
      </c>
      <c r="I2198" s="1">
        <v>352549.66118400003</v>
      </c>
      <c r="J2198" s="1" t="s">
        <v>6789</v>
      </c>
    </row>
    <row r="2199" spans="1:10" x14ac:dyDescent="0.25">
      <c r="A2199" s="1" t="s">
        <v>6790</v>
      </c>
      <c r="B2199" s="2">
        <v>194747626</v>
      </c>
      <c r="C2199" s="2" t="s">
        <v>62</v>
      </c>
      <c r="D2199" s="4">
        <v>22791</v>
      </c>
      <c r="E2199" s="1" t="s">
        <v>12</v>
      </c>
      <c r="F2199" s="1" t="s">
        <v>1076</v>
      </c>
      <c r="G2199" s="1" t="s">
        <v>4099</v>
      </c>
      <c r="H2199" s="1" t="s">
        <v>6791</v>
      </c>
      <c r="I2199" s="1">
        <v>343339.29627759999</v>
      </c>
      <c r="J2199" s="1" t="s">
        <v>6792</v>
      </c>
    </row>
    <row r="2200" spans="1:10" x14ac:dyDescent="0.25">
      <c r="A2200" s="1" t="s">
        <v>6793</v>
      </c>
      <c r="B2200" s="2">
        <v>790370097</v>
      </c>
      <c r="C2200" s="2" t="s">
        <v>556</v>
      </c>
      <c r="D2200" s="4">
        <v>27174</v>
      </c>
      <c r="E2200" s="1" t="s">
        <v>12</v>
      </c>
      <c r="F2200" s="1" t="s">
        <v>4364</v>
      </c>
      <c r="G2200" s="1" t="s">
        <v>4070</v>
      </c>
      <c r="H2200" s="1" t="s">
        <v>6794</v>
      </c>
      <c r="I2200" s="1">
        <v>180559.37354688</v>
      </c>
      <c r="J2200" s="1" t="s">
        <v>6795</v>
      </c>
    </row>
    <row r="2201" spans="1:10" x14ac:dyDescent="0.25">
      <c r="A2201" s="1" t="s">
        <v>6796</v>
      </c>
      <c r="B2201" s="2">
        <v>866951616</v>
      </c>
      <c r="C2201" s="2" t="s">
        <v>556</v>
      </c>
      <c r="D2201" s="4">
        <v>27174</v>
      </c>
      <c r="E2201" s="1" t="s">
        <v>12</v>
      </c>
      <c r="F2201" s="1" t="s">
        <v>491</v>
      </c>
      <c r="G2201" s="1" t="s">
        <v>4084</v>
      </c>
      <c r="H2201" s="1" t="s">
        <v>6797</v>
      </c>
      <c r="I2201" s="1">
        <v>342304.24185195001</v>
      </c>
      <c r="J2201" s="1" t="s">
        <v>6798</v>
      </c>
    </row>
    <row r="2202" spans="1:10" x14ac:dyDescent="0.25">
      <c r="A2202" s="1" t="s">
        <v>6799</v>
      </c>
      <c r="B2202" s="2">
        <v>916577954</v>
      </c>
      <c r="C2202" s="2" t="s">
        <v>143</v>
      </c>
      <c r="D2202" s="4">
        <v>34479</v>
      </c>
      <c r="E2202" s="1" t="s">
        <v>12</v>
      </c>
      <c r="F2202" s="1" t="s">
        <v>395</v>
      </c>
      <c r="G2202" s="1" t="s">
        <v>4066</v>
      </c>
      <c r="H2202" s="1" t="s">
        <v>6800</v>
      </c>
      <c r="I2202" s="1">
        <v>41854.883747040003</v>
      </c>
      <c r="J2202" s="1" t="s">
        <v>6801</v>
      </c>
    </row>
    <row r="2203" spans="1:10" x14ac:dyDescent="0.25">
      <c r="A2203" s="1" t="s">
        <v>6802</v>
      </c>
      <c r="B2203" s="2">
        <v>406538868</v>
      </c>
      <c r="C2203" s="2" t="s">
        <v>389</v>
      </c>
      <c r="D2203" s="4">
        <v>29365.5</v>
      </c>
      <c r="E2203" s="1" t="s">
        <v>12</v>
      </c>
      <c r="F2203" s="1" t="s">
        <v>852</v>
      </c>
      <c r="G2203" s="1" t="s">
        <v>4074</v>
      </c>
      <c r="H2203" s="1" t="s">
        <v>6803</v>
      </c>
      <c r="I2203" s="1">
        <v>8193.0478694400008</v>
      </c>
      <c r="J2203" s="1" t="s">
        <v>6804</v>
      </c>
    </row>
    <row r="2204" spans="1:10" x14ac:dyDescent="0.25">
      <c r="A2204" s="1" t="s">
        <v>6805</v>
      </c>
      <c r="B2204" s="2">
        <v>209733115</v>
      </c>
      <c r="C2204" s="2" t="s">
        <v>498</v>
      </c>
      <c r="D2204" s="4">
        <v>37766.25</v>
      </c>
      <c r="E2204" s="1" t="s">
        <v>12</v>
      </c>
      <c r="F2204" s="1" t="s">
        <v>1426</v>
      </c>
      <c r="G2204" s="1" t="s">
        <v>4084</v>
      </c>
      <c r="H2204" s="1" t="s">
        <v>6806</v>
      </c>
      <c r="I2204" s="1">
        <v>180641.25814175999</v>
      </c>
      <c r="J2204" s="1" t="s">
        <v>6807</v>
      </c>
    </row>
    <row r="2205" spans="1:10" x14ac:dyDescent="0.25">
      <c r="A2205" s="1" t="s">
        <v>6808</v>
      </c>
      <c r="B2205" s="2">
        <v>212433491</v>
      </c>
      <c r="C2205" s="2" t="s">
        <v>889</v>
      </c>
      <c r="D2205" s="4">
        <v>30096</v>
      </c>
      <c r="E2205" s="1" t="s">
        <v>12</v>
      </c>
      <c r="F2205" s="1" t="s">
        <v>336</v>
      </c>
      <c r="G2205" s="1" t="s">
        <v>4088</v>
      </c>
      <c r="H2205" s="1" t="s">
        <v>6809</v>
      </c>
      <c r="I2205" s="1">
        <v>1042762.8938265</v>
      </c>
      <c r="J2205" s="1" t="s">
        <v>6810</v>
      </c>
    </row>
    <row r="2206" spans="1:10" x14ac:dyDescent="0.25">
      <c r="A2206" s="1" t="s">
        <v>6811</v>
      </c>
      <c r="B2206" s="2">
        <v>687320422</v>
      </c>
      <c r="C2206" s="2" t="s">
        <v>47</v>
      </c>
      <c r="D2206" s="4">
        <v>31191.75</v>
      </c>
      <c r="E2206" s="1" t="s">
        <v>12</v>
      </c>
      <c r="F2206" s="1" t="s">
        <v>195</v>
      </c>
      <c r="G2206" s="1" t="s">
        <v>4084</v>
      </c>
      <c r="H2206" s="1" t="s">
        <v>6812</v>
      </c>
      <c r="I2206" s="1">
        <v>80097.475848720002</v>
      </c>
      <c r="J2206" s="1" t="s">
        <v>6813</v>
      </c>
    </row>
    <row r="2207" spans="1:10" x14ac:dyDescent="0.25">
      <c r="A2207" s="1" t="s">
        <v>6814</v>
      </c>
      <c r="B2207" s="2">
        <v>946043399</v>
      </c>
      <c r="C2207" s="2" t="s">
        <v>221</v>
      </c>
      <c r="D2207" s="4">
        <v>33748.5</v>
      </c>
      <c r="E2207" s="1" t="s">
        <v>12</v>
      </c>
      <c r="F2207" s="1" t="s">
        <v>422</v>
      </c>
      <c r="G2207" s="1" t="s">
        <v>4148</v>
      </c>
      <c r="H2207" s="1" t="s">
        <v>6815</v>
      </c>
      <c r="I2207" s="1">
        <v>551212.84861343994</v>
      </c>
      <c r="J2207" s="1" t="s">
        <v>6816</v>
      </c>
    </row>
    <row r="2208" spans="1:10" x14ac:dyDescent="0.25">
      <c r="A2208" s="1" t="s">
        <v>6817</v>
      </c>
      <c r="B2208" s="2">
        <v>561127028</v>
      </c>
      <c r="C2208" s="2" t="s">
        <v>513</v>
      </c>
      <c r="D2208" s="4">
        <v>32287.5</v>
      </c>
      <c r="E2208" s="1" t="s">
        <v>12</v>
      </c>
      <c r="F2208" s="1" t="s">
        <v>471</v>
      </c>
      <c r="G2208" s="1" t="s">
        <v>4099</v>
      </c>
      <c r="H2208" s="1" t="s">
        <v>6818</v>
      </c>
      <c r="I2208" s="1">
        <v>62765.952153300001</v>
      </c>
      <c r="J2208" s="1" t="s">
        <v>6819</v>
      </c>
    </row>
    <row r="2209" spans="1:10" x14ac:dyDescent="0.25">
      <c r="A2209" s="1" t="s">
        <v>6820</v>
      </c>
      <c r="B2209" s="2">
        <v>509871127</v>
      </c>
      <c r="C2209" s="2" t="s">
        <v>43</v>
      </c>
      <c r="D2209" s="4">
        <v>36670.5</v>
      </c>
      <c r="E2209" s="1" t="s">
        <v>12</v>
      </c>
      <c r="F2209" s="1" t="s">
        <v>1242</v>
      </c>
      <c r="G2209" s="1" t="s">
        <v>4099</v>
      </c>
      <c r="H2209" s="1" t="s">
        <v>6821</v>
      </c>
      <c r="I2209" s="1">
        <v>679754.88749999995</v>
      </c>
      <c r="J2209" s="1" t="s">
        <v>6822</v>
      </c>
    </row>
    <row r="2210" spans="1:10" x14ac:dyDescent="0.25">
      <c r="A2210" s="1" t="s">
        <v>6823</v>
      </c>
      <c r="B2210" s="2">
        <v>8006740</v>
      </c>
      <c r="C2210" s="2" t="s">
        <v>28</v>
      </c>
      <c r="D2210" s="4">
        <v>32652.75</v>
      </c>
      <c r="E2210" s="1" t="s">
        <v>12</v>
      </c>
      <c r="F2210" s="1" t="s">
        <v>29</v>
      </c>
      <c r="G2210" s="1" t="s">
        <v>4074</v>
      </c>
      <c r="H2210" s="1" t="s">
        <v>6824</v>
      </c>
      <c r="I2210" s="1">
        <v>582506.08992576005</v>
      </c>
      <c r="J2210" s="1" t="s">
        <v>6825</v>
      </c>
    </row>
    <row r="2211" spans="1:10" x14ac:dyDescent="0.25">
      <c r="A2211" s="1" t="s">
        <v>6375</v>
      </c>
      <c r="B2211" s="2">
        <v>737780045</v>
      </c>
      <c r="C2211" s="2" t="s">
        <v>281</v>
      </c>
      <c r="D2211" s="4">
        <v>21695.25</v>
      </c>
      <c r="E2211" s="1" t="s">
        <v>12</v>
      </c>
      <c r="F2211" s="1" t="s">
        <v>208</v>
      </c>
      <c r="G2211" s="1" t="s">
        <v>4148</v>
      </c>
      <c r="H2211" s="1" t="s">
        <v>6826</v>
      </c>
      <c r="I2211" s="1">
        <v>232169.65486176001</v>
      </c>
      <c r="J2211" s="1" t="s">
        <v>6827</v>
      </c>
    </row>
    <row r="2212" spans="1:10" x14ac:dyDescent="0.25">
      <c r="A2212" s="1" t="s">
        <v>505</v>
      </c>
      <c r="B2212" s="2">
        <v>655541829</v>
      </c>
      <c r="C2212" s="2" t="s">
        <v>221</v>
      </c>
      <c r="D2212" s="4">
        <v>33748.5</v>
      </c>
      <c r="E2212" s="1" t="s">
        <v>12</v>
      </c>
      <c r="F2212" s="1" t="s">
        <v>34</v>
      </c>
      <c r="G2212" s="1" t="s">
        <v>4105</v>
      </c>
      <c r="H2212" s="1" t="s">
        <v>6828</v>
      </c>
      <c r="I2212" s="1">
        <v>478033.83823103999</v>
      </c>
      <c r="J2212" s="1" t="s">
        <v>6829</v>
      </c>
    </row>
    <row r="2213" spans="1:10" x14ac:dyDescent="0.25">
      <c r="A2213" s="1" t="s">
        <v>6830</v>
      </c>
      <c r="B2213" s="2">
        <v>225303584</v>
      </c>
      <c r="C2213" s="2" t="s">
        <v>661</v>
      </c>
      <c r="D2213" s="4">
        <v>16216.5</v>
      </c>
      <c r="E2213" s="1" t="s">
        <v>12</v>
      </c>
      <c r="F2213" s="1" t="s">
        <v>636</v>
      </c>
      <c r="G2213" s="1" t="s">
        <v>4112</v>
      </c>
      <c r="H2213" s="1" t="s">
        <v>6831</v>
      </c>
      <c r="I2213" s="1">
        <v>306512.39462400001</v>
      </c>
      <c r="J2213" s="1" t="s">
        <v>6832</v>
      </c>
    </row>
    <row r="2214" spans="1:10" x14ac:dyDescent="0.25">
      <c r="A2214" s="1" t="s">
        <v>6833</v>
      </c>
      <c r="B2214" s="2">
        <v>139849807</v>
      </c>
      <c r="C2214" s="2" t="s">
        <v>162</v>
      </c>
      <c r="D2214" s="4">
        <v>15851.25</v>
      </c>
      <c r="E2214" s="1" t="s">
        <v>12</v>
      </c>
      <c r="F2214" s="1" t="s">
        <v>453</v>
      </c>
      <c r="G2214" s="1" t="s">
        <v>4054</v>
      </c>
      <c r="H2214" s="1" t="s">
        <v>6834</v>
      </c>
      <c r="I2214" s="1">
        <v>499155.9048896</v>
      </c>
      <c r="J2214" s="1" t="s">
        <v>6835</v>
      </c>
    </row>
    <row r="2215" spans="1:10" x14ac:dyDescent="0.25">
      <c r="A2215" s="1" t="s">
        <v>6836</v>
      </c>
      <c r="B2215" s="2">
        <v>638882000</v>
      </c>
      <c r="C2215" s="2" t="s">
        <v>72</v>
      </c>
      <c r="D2215" s="4">
        <v>34844.25</v>
      </c>
      <c r="E2215" s="1" t="s">
        <v>12</v>
      </c>
      <c r="F2215" s="1" t="s">
        <v>1702</v>
      </c>
      <c r="G2215" s="1" t="s">
        <v>4088</v>
      </c>
      <c r="H2215" s="1" t="s">
        <v>6837</v>
      </c>
      <c r="I2215" s="1">
        <v>102197.7888888</v>
      </c>
      <c r="J2215" s="1" t="s">
        <v>6838</v>
      </c>
    </row>
    <row r="2216" spans="1:10" x14ac:dyDescent="0.25">
      <c r="A2216" s="1" t="s">
        <v>6839</v>
      </c>
      <c r="B2216" s="2">
        <v>255312649</v>
      </c>
      <c r="C2216" s="2" t="s">
        <v>143</v>
      </c>
      <c r="D2216" s="4">
        <v>34479</v>
      </c>
      <c r="E2216" s="1" t="s">
        <v>12</v>
      </c>
      <c r="F2216" s="1" t="s">
        <v>587</v>
      </c>
      <c r="G2216" s="1" t="s">
        <v>4112</v>
      </c>
      <c r="H2216" s="1" t="s">
        <v>6840</v>
      </c>
      <c r="I2216" s="1">
        <v>213538.751712</v>
      </c>
      <c r="J2216" s="1" t="s">
        <v>6841</v>
      </c>
    </row>
    <row r="2217" spans="1:10" x14ac:dyDescent="0.25">
      <c r="A2217" s="1" t="s">
        <v>6842</v>
      </c>
      <c r="B2217" s="2">
        <v>575849950</v>
      </c>
      <c r="C2217" s="2" t="s">
        <v>143</v>
      </c>
      <c r="D2217" s="4">
        <v>34479</v>
      </c>
      <c r="E2217" s="1" t="s">
        <v>12</v>
      </c>
      <c r="F2217" s="1" t="s">
        <v>246</v>
      </c>
      <c r="G2217" s="1" t="s">
        <v>4148</v>
      </c>
      <c r="H2217" s="1" t="s">
        <v>6843</v>
      </c>
      <c r="I2217" s="1">
        <v>79712.545651199995</v>
      </c>
      <c r="J2217" s="1" t="s">
        <v>6844</v>
      </c>
    </row>
    <row r="2218" spans="1:10" x14ac:dyDescent="0.25">
      <c r="A2218" s="1" t="s">
        <v>6524</v>
      </c>
      <c r="B2218" s="2">
        <v>540418090</v>
      </c>
      <c r="C2218" s="2" t="s">
        <v>92</v>
      </c>
      <c r="D2218" s="4">
        <v>29000.25</v>
      </c>
      <c r="E2218" s="1" t="s">
        <v>12</v>
      </c>
      <c r="F2218" s="1" t="s">
        <v>993</v>
      </c>
      <c r="G2218" s="1" t="s">
        <v>4099</v>
      </c>
      <c r="H2218" s="1" t="s">
        <v>6845</v>
      </c>
      <c r="I2218" s="1">
        <v>293349.00930749997</v>
      </c>
      <c r="J2218" s="1" t="s">
        <v>6846</v>
      </c>
    </row>
    <row r="2219" spans="1:10" x14ac:dyDescent="0.25">
      <c r="A2219" s="1" t="s">
        <v>6847</v>
      </c>
      <c r="B2219" s="2">
        <v>410094830</v>
      </c>
      <c r="C2219" s="2" t="s">
        <v>212</v>
      </c>
      <c r="D2219" s="4">
        <v>24252</v>
      </c>
      <c r="E2219" s="1" t="s">
        <v>12</v>
      </c>
      <c r="F2219" s="1" t="s">
        <v>1426</v>
      </c>
      <c r="G2219" s="1" t="s">
        <v>4105</v>
      </c>
      <c r="H2219" s="1" t="s">
        <v>6848</v>
      </c>
      <c r="I2219" s="1">
        <v>366557.48715599999</v>
      </c>
      <c r="J2219" s="1" t="s">
        <v>6849</v>
      </c>
    </row>
    <row r="2220" spans="1:10" x14ac:dyDescent="0.25">
      <c r="A2220" s="1" t="s">
        <v>6850</v>
      </c>
      <c r="B2220" s="2">
        <v>553390567</v>
      </c>
      <c r="C2220" s="2" t="s">
        <v>221</v>
      </c>
      <c r="D2220" s="4">
        <v>33748.5</v>
      </c>
      <c r="E2220" s="1" t="s">
        <v>12</v>
      </c>
      <c r="F2220" s="1" t="s">
        <v>874</v>
      </c>
      <c r="G2220" s="1" t="s">
        <v>4062</v>
      </c>
      <c r="H2220" s="1" t="s">
        <v>6851</v>
      </c>
      <c r="I2220" s="1">
        <v>285394.08034799999</v>
      </c>
      <c r="J2220" s="1" t="s">
        <v>6852</v>
      </c>
    </row>
    <row r="2221" spans="1:10" x14ac:dyDescent="0.25">
      <c r="A2221" s="1" t="s">
        <v>6853</v>
      </c>
      <c r="B2221" s="2">
        <v>602536003</v>
      </c>
      <c r="C2221" s="2" t="s">
        <v>134</v>
      </c>
      <c r="D2221" s="4">
        <v>37401</v>
      </c>
      <c r="E2221" s="1" t="s">
        <v>12</v>
      </c>
      <c r="F2221" s="1" t="s">
        <v>463</v>
      </c>
      <c r="G2221" s="1" t="s">
        <v>4088</v>
      </c>
      <c r="H2221" s="1" t="s">
        <v>6854</v>
      </c>
      <c r="I2221" s="1">
        <v>106821.9159546</v>
      </c>
      <c r="J2221" s="1" t="s">
        <v>6855</v>
      </c>
    </row>
    <row r="2222" spans="1:10" x14ac:dyDescent="0.25">
      <c r="A2222" s="1" t="s">
        <v>6856</v>
      </c>
      <c r="B2222" s="2">
        <v>346081022</v>
      </c>
      <c r="C2222" s="2" t="s">
        <v>114</v>
      </c>
      <c r="D2222" s="4">
        <v>20599.5</v>
      </c>
      <c r="E2222" s="1" t="s">
        <v>12</v>
      </c>
      <c r="F2222" s="1" t="s">
        <v>2311</v>
      </c>
      <c r="G2222" s="1" t="s">
        <v>4084</v>
      </c>
      <c r="H2222" s="1" t="s">
        <v>6857</v>
      </c>
      <c r="I2222" s="1">
        <v>378131.88140000001</v>
      </c>
      <c r="J2222" s="1" t="s">
        <v>6858</v>
      </c>
    </row>
    <row r="2223" spans="1:10" x14ac:dyDescent="0.25">
      <c r="A2223" s="1" t="s">
        <v>1235</v>
      </c>
      <c r="B2223" s="2">
        <v>207787763</v>
      </c>
      <c r="C2223" s="2" t="s">
        <v>87</v>
      </c>
      <c r="D2223" s="4">
        <v>16581.75</v>
      </c>
      <c r="E2223" s="1" t="s">
        <v>12</v>
      </c>
      <c r="F2223" s="1" t="s">
        <v>487</v>
      </c>
      <c r="G2223" s="1" t="s">
        <v>4074</v>
      </c>
      <c r="H2223" s="1" t="s">
        <v>6859</v>
      </c>
      <c r="I2223" s="1">
        <v>19210.599090340002</v>
      </c>
      <c r="J2223" s="1" t="s">
        <v>3376</v>
      </c>
    </row>
    <row r="2224" spans="1:10" x14ac:dyDescent="0.25">
      <c r="A2224" s="1" t="s">
        <v>6860</v>
      </c>
      <c r="B2224" s="2">
        <v>511686088</v>
      </c>
      <c r="C2224" s="2" t="s">
        <v>698</v>
      </c>
      <c r="D2224" s="4">
        <v>18408</v>
      </c>
      <c r="E2224" s="1" t="s">
        <v>12</v>
      </c>
      <c r="F2224" s="1" t="s">
        <v>750</v>
      </c>
      <c r="G2224" s="1" t="s">
        <v>4084</v>
      </c>
      <c r="H2224" s="1" t="s">
        <v>6861</v>
      </c>
      <c r="I2224" s="1">
        <v>239459.287056</v>
      </c>
      <c r="J2224" s="1" t="s">
        <v>6862</v>
      </c>
    </row>
    <row r="2225" spans="1:10" x14ac:dyDescent="0.25">
      <c r="A2225" s="1" t="s">
        <v>6863</v>
      </c>
      <c r="B2225" s="2">
        <v>643745187</v>
      </c>
      <c r="C2225" s="2" t="s">
        <v>62</v>
      </c>
      <c r="D2225" s="4">
        <v>22791</v>
      </c>
      <c r="E2225" s="1" t="s">
        <v>12</v>
      </c>
      <c r="F2225" s="1" t="s">
        <v>1000</v>
      </c>
      <c r="G2225" s="1" t="s">
        <v>4148</v>
      </c>
      <c r="H2225" s="1" t="s">
        <v>6864</v>
      </c>
      <c r="I2225" s="1">
        <v>139843.48579432</v>
      </c>
      <c r="J2225" s="1" t="s">
        <v>3066</v>
      </c>
    </row>
    <row r="2226" spans="1:10" x14ac:dyDescent="0.25">
      <c r="A2226" s="1" t="s">
        <v>6865</v>
      </c>
      <c r="B2226" s="2">
        <v>900114788</v>
      </c>
      <c r="C2226" s="2" t="s">
        <v>129</v>
      </c>
      <c r="D2226" s="4">
        <v>15120.75</v>
      </c>
      <c r="E2226" s="1" t="s">
        <v>12</v>
      </c>
      <c r="F2226" s="1" t="s">
        <v>2211</v>
      </c>
      <c r="G2226" s="1" t="s">
        <v>4084</v>
      </c>
      <c r="H2226" s="1" t="s">
        <v>6866</v>
      </c>
      <c r="I2226" s="1">
        <v>97061.415486479993</v>
      </c>
      <c r="J2226" s="1" t="s">
        <v>6867</v>
      </c>
    </row>
    <row r="2227" spans="1:10" x14ac:dyDescent="0.25">
      <c r="A2227" s="1" t="s">
        <v>6868</v>
      </c>
      <c r="B2227" s="2">
        <v>516035467</v>
      </c>
      <c r="C2227" s="2" t="s">
        <v>82</v>
      </c>
      <c r="D2227" s="4">
        <v>16947</v>
      </c>
      <c r="E2227" s="1" t="s">
        <v>12</v>
      </c>
      <c r="F2227" s="1" t="s">
        <v>699</v>
      </c>
      <c r="G2227" s="1" t="s">
        <v>4112</v>
      </c>
      <c r="H2227" s="1" t="s">
        <v>6869</v>
      </c>
      <c r="I2227" s="1">
        <v>301806.35806860001</v>
      </c>
      <c r="J2227" s="1" t="s">
        <v>6870</v>
      </c>
    </row>
    <row r="2228" spans="1:10" x14ac:dyDescent="0.25">
      <c r="A2228" s="1" t="s">
        <v>6871</v>
      </c>
      <c r="B2228" s="2">
        <v>195572040</v>
      </c>
      <c r="C2228" s="2" t="s">
        <v>513</v>
      </c>
      <c r="D2228" s="4">
        <v>32287.5</v>
      </c>
      <c r="E2228" s="1" t="s">
        <v>12</v>
      </c>
      <c r="F2228" s="1" t="s">
        <v>1004</v>
      </c>
      <c r="G2228" s="1" t="s">
        <v>4074</v>
      </c>
      <c r="H2228" s="1" t="s">
        <v>6872</v>
      </c>
      <c r="I2228" s="1">
        <v>91143.099661839995</v>
      </c>
      <c r="J2228" s="1" t="s">
        <v>6873</v>
      </c>
    </row>
    <row r="2229" spans="1:10" x14ac:dyDescent="0.25">
      <c r="A2229" s="1" t="s">
        <v>6874</v>
      </c>
      <c r="B2229" s="2">
        <v>118038711</v>
      </c>
      <c r="C2229" s="2" t="s">
        <v>869</v>
      </c>
      <c r="D2229" s="4">
        <v>17312.25</v>
      </c>
      <c r="E2229" s="1" t="s">
        <v>12</v>
      </c>
      <c r="F2229" s="1" t="s">
        <v>2602</v>
      </c>
      <c r="G2229" s="1" t="s">
        <v>4105</v>
      </c>
      <c r="H2229" s="1" t="s">
        <v>6875</v>
      </c>
      <c r="I2229" s="1">
        <v>253284.69920256</v>
      </c>
      <c r="J2229" s="1" t="s">
        <v>6876</v>
      </c>
    </row>
    <row r="2230" spans="1:10" x14ac:dyDescent="0.25">
      <c r="A2230" s="1" t="s">
        <v>6877</v>
      </c>
      <c r="B2230" s="2">
        <v>359480447</v>
      </c>
      <c r="C2230" s="2" t="s">
        <v>194</v>
      </c>
      <c r="D2230" s="4">
        <v>30826.5</v>
      </c>
      <c r="E2230" s="1" t="s">
        <v>12</v>
      </c>
      <c r="F2230" s="1" t="s">
        <v>199</v>
      </c>
      <c r="G2230" s="1" t="s">
        <v>4112</v>
      </c>
      <c r="H2230" s="1" t="s">
        <v>6878</v>
      </c>
      <c r="I2230" s="1">
        <v>547232.31016272004</v>
      </c>
      <c r="J2230" s="1" t="s">
        <v>6879</v>
      </c>
    </row>
    <row r="2231" spans="1:10" x14ac:dyDescent="0.25">
      <c r="A2231" s="1" t="s">
        <v>6880</v>
      </c>
      <c r="B2231" s="2">
        <v>332550519</v>
      </c>
      <c r="C2231" s="2" t="s">
        <v>698</v>
      </c>
      <c r="D2231" s="4">
        <v>18408</v>
      </c>
      <c r="E2231" s="1" t="s">
        <v>12</v>
      </c>
      <c r="F2231" s="1" t="s">
        <v>318</v>
      </c>
      <c r="G2231" s="1" t="s">
        <v>4066</v>
      </c>
      <c r="H2231" s="1" t="s">
        <v>6881</v>
      </c>
      <c r="I2231" s="1">
        <v>130429.480419</v>
      </c>
      <c r="J2231" s="1" t="s">
        <v>6882</v>
      </c>
    </row>
    <row r="2232" spans="1:10" x14ac:dyDescent="0.25">
      <c r="A2232" s="1" t="s">
        <v>6883</v>
      </c>
      <c r="B2232" s="2">
        <v>75345218</v>
      </c>
      <c r="C2232" s="2" t="s">
        <v>573</v>
      </c>
      <c r="D2232" s="4">
        <v>26808.75</v>
      </c>
      <c r="E2232" s="1" t="s">
        <v>12</v>
      </c>
      <c r="F2232" s="1" t="s">
        <v>731</v>
      </c>
      <c r="G2232" s="1" t="s">
        <v>4062</v>
      </c>
      <c r="H2232" s="1" t="s">
        <v>6884</v>
      </c>
      <c r="I2232" s="1">
        <v>123690.32832</v>
      </c>
      <c r="J2232" s="1" t="s">
        <v>6885</v>
      </c>
    </row>
    <row r="2233" spans="1:10" x14ac:dyDescent="0.25">
      <c r="A2233" s="1" t="s">
        <v>6886</v>
      </c>
      <c r="B2233" s="2">
        <v>92871480</v>
      </c>
      <c r="C2233" s="2" t="s">
        <v>661</v>
      </c>
      <c r="D2233" s="4">
        <v>16216.5</v>
      </c>
      <c r="E2233" s="1" t="s">
        <v>12</v>
      </c>
      <c r="F2233" s="1" t="s">
        <v>874</v>
      </c>
      <c r="G2233" s="1" t="s">
        <v>4105</v>
      </c>
      <c r="H2233" s="1" t="s">
        <v>6887</v>
      </c>
      <c r="I2233" s="1">
        <v>398767.30687199999</v>
      </c>
      <c r="J2233" s="1" t="s">
        <v>6888</v>
      </c>
    </row>
    <row r="2234" spans="1:10" x14ac:dyDescent="0.25">
      <c r="A2234" s="1" t="s">
        <v>6889</v>
      </c>
      <c r="B2234" s="2">
        <v>887422629</v>
      </c>
      <c r="C2234" s="2" t="s">
        <v>698</v>
      </c>
      <c r="D2234" s="4">
        <v>18408</v>
      </c>
      <c r="E2234" s="1" t="s">
        <v>12</v>
      </c>
      <c r="F2234" s="1" t="s">
        <v>269</v>
      </c>
      <c r="G2234" s="1" t="s">
        <v>4066</v>
      </c>
      <c r="H2234" s="1" t="s">
        <v>6890</v>
      </c>
      <c r="I2234" s="1">
        <v>762865.77790800005</v>
      </c>
      <c r="J2234" s="1" t="s">
        <v>6891</v>
      </c>
    </row>
    <row r="2235" spans="1:10" x14ac:dyDescent="0.25">
      <c r="A2235" s="1" t="s">
        <v>6892</v>
      </c>
      <c r="B2235" s="2">
        <v>178262536</v>
      </c>
      <c r="C2235" s="2" t="s">
        <v>62</v>
      </c>
      <c r="D2235" s="4">
        <v>22791</v>
      </c>
      <c r="E2235" s="1" t="s">
        <v>12</v>
      </c>
      <c r="F2235" s="1" t="s">
        <v>951</v>
      </c>
      <c r="G2235" s="1" t="s">
        <v>4084</v>
      </c>
      <c r="H2235" s="1" t="s">
        <v>6893</v>
      </c>
      <c r="I2235" s="1">
        <v>196918.76825279999</v>
      </c>
      <c r="J2235" s="1" t="s">
        <v>6894</v>
      </c>
    </row>
    <row r="2236" spans="1:10" x14ac:dyDescent="0.25">
      <c r="A2236" s="1" t="s">
        <v>6895</v>
      </c>
      <c r="B2236" s="2">
        <v>234392725</v>
      </c>
      <c r="C2236" s="2" t="s">
        <v>23</v>
      </c>
      <c r="D2236" s="4">
        <v>15486</v>
      </c>
      <c r="E2236" s="1" t="s">
        <v>12</v>
      </c>
      <c r="F2236" s="1" t="s">
        <v>1197</v>
      </c>
      <c r="G2236" s="1" t="s">
        <v>4095</v>
      </c>
      <c r="H2236" s="1" t="s">
        <v>6896</v>
      </c>
      <c r="I2236" s="1">
        <v>427984.19281799998</v>
      </c>
      <c r="J2236" s="1" t="s">
        <v>6897</v>
      </c>
    </row>
    <row r="2237" spans="1:10" x14ac:dyDescent="0.25">
      <c r="A2237" s="1" t="s">
        <v>6898</v>
      </c>
      <c r="B2237" s="2">
        <v>319128070</v>
      </c>
      <c r="C2237" s="2" t="s">
        <v>52</v>
      </c>
      <c r="D2237" s="4">
        <v>20234.25</v>
      </c>
      <c r="E2237" s="1" t="s">
        <v>12</v>
      </c>
      <c r="F2237" s="1" t="s">
        <v>1400</v>
      </c>
      <c r="G2237" s="1" t="s">
        <v>4088</v>
      </c>
      <c r="H2237" s="1" t="s">
        <v>6899</v>
      </c>
      <c r="I2237" s="1">
        <v>234789.94044000001</v>
      </c>
      <c r="J2237" s="1" t="s">
        <v>6900</v>
      </c>
    </row>
    <row r="2238" spans="1:10" x14ac:dyDescent="0.25">
      <c r="A2238" s="1" t="s">
        <v>6901</v>
      </c>
      <c r="B2238" s="2">
        <v>725128885</v>
      </c>
      <c r="C2238" s="2" t="s">
        <v>162</v>
      </c>
      <c r="D2238" s="4">
        <v>15851.25</v>
      </c>
      <c r="E2238" s="1" t="s">
        <v>12</v>
      </c>
      <c r="F2238" s="1" t="s">
        <v>509</v>
      </c>
      <c r="G2238" s="1" t="s">
        <v>4062</v>
      </c>
      <c r="H2238" s="1" t="s">
        <v>6902</v>
      </c>
      <c r="I2238" s="1">
        <v>279828.03020340001</v>
      </c>
      <c r="J2238" s="1" t="s">
        <v>6903</v>
      </c>
    </row>
    <row r="2239" spans="1:10" x14ac:dyDescent="0.25">
      <c r="A2239" s="1" t="s">
        <v>6904</v>
      </c>
      <c r="B2239" s="2">
        <v>635529670</v>
      </c>
      <c r="C2239" s="2" t="s">
        <v>479</v>
      </c>
      <c r="D2239" s="4">
        <v>33383.25</v>
      </c>
      <c r="E2239" s="1" t="s">
        <v>12</v>
      </c>
      <c r="F2239" s="1" t="s">
        <v>1090</v>
      </c>
      <c r="G2239" s="1" t="s">
        <v>4054</v>
      </c>
      <c r="H2239" s="1" t="s">
        <v>6905</v>
      </c>
      <c r="I2239" s="1">
        <v>60325.63190208</v>
      </c>
      <c r="J2239" s="1" t="s">
        <v>6906</v>
      </c>
    </row>
    <row r="2240" spans="1:10" x14ac:dyDescent="0.25">
      <c r="A2240" s="1" t="s">
        <v>6907</v>
      </c>
      <c r="B2240" s="2">
        <v>143114804</v>
      </c>
      <c r="C2240" s="2" t="s">
        <v>250</v>
      </c>
      <c r="D2240" s="4">
        <v>18042.75</v>
      </c>
      <c r="E2240" s="1" t="s">
        <v>12</v>
      </c>
      <c r="F2240" s="1" t="s">
        <v>475</v>
      </c>
      <c r="G2240" s="1" t="s">
        <v>4105</v>
      </c>
      <c r="H2240" s="1" t="s">
        <v>6908</v>
      </c>
      <c r="I2240" s="1">
        <v>56231.547415679997</v>
      </c>
      <c r="J2240" s="1" t="s">
        <v>6909</v>
      </c>
    </row>
    <row r="2241" spans="1:10" x14ac:dyDescent="0.25">
      <c r="A2241" s="1" t="s">
        <v>6910</v>
      </c>
      <c r="B2241" s="2">
        <v>600726742</v>
      </c>
      <c r="C2241" s="2" t="s">
        <v>119</v>
      </c>
      <c r="D2241" s="4">
        <v>24982.5</v>
      </c>
      <c r="E2241" s="1" t="s">
        <v>12</v>
      </c>
      <c r="F2241" s="1" t="s">
        <v>199</v>
      </c>
      <c r="G2241" s="1" t="s">
        <v>4088</v>
      </c>
      <c r="H2241" s="1" t="s">
        <v>6911</v>
      </c>
      <c r="I2241" s="1">
        <v>83504.23092288</v>
      </c>
      <c r="J2241" s="1" t="s">
        <v>6912</v>
      </c>
    </row>
    <row r="2242" spans="1:10" x14ac:dyDescent="0.25">
      <c r="A2242" s="1" t="s">
        <v>6913</v>
      </c>
      <c r="B2242" s="2">
        <v>499740854</v>
      </c>
      <c r="C2242" s="2" t="s">
        <v>226</v>
      </c>
      <c r="D2242" s="4">
        <v>31557</v>
      </c>
      <c r="E2242" s="1" t="s">
        <v>12</v>
      </c>
      <c r="F2242" s="1" t="s">
        <v>471</v>
      </c>
      <c r="G2242" s="1" t="s">
        <v>4074</v>
      </c>
      <c r="H2242" s="1" t="s">
        <v>6914</v>
      </c>
      <c r="I2242" s="1">
        <v>38355.8157345</v>
      </c>
      <c r="J2242" s="1" t="s">
        <v>6915</v>
      </c>
    </row>
    <row r="2243" spans="1:10" x14ac:dyDescent="0.25">
      <c r="A2243" s="1" t="s">
        <v>6916</v>
      </c>
      <c r="B2243" s="2">
        <v>342831656</v>
      </c>
      <c r="C2243" s="2" t="s">
        <v>470</v>
      </c>
      <c r="D2243" s="4">
        <v>14755.5</v>
      </c>
      <c r="E2243" s="1" t="s">
        <v>12</v>
      </c>
      <c r="F2243" s="1" t="s">
        <v>825</v>
      </c>
      <c r="G2243" s="1" t="s">
        <v>4105</v>
      </c>
      <c r="H2243" s="1" t="s">
        <v>6917</v>
      </c>
      <c r="I2243" s="1">
        <v>128132.90820792</v>
      </c>
      <c r="J2243" s="1" t="s">
        <v>6918</v>
      </c>
    </row>
    <row r="2244" spans="1:10" x14ac:dyDescent="0.25">
      <c r="A2244" s="1" t="s">
        <v>6919</v>
      </c>
      <c r="B2244" s="2">
        <v>922881556</v>
      </c>
      <c r="C2244" s="2" t="s">
        <v>221</v>
      </c>
      <c r="D2244" s="4">
        <v>33748.5</v>
      </c>
      <c r="E2244" s="1" t="s">
        <v>12</v>
      </c>
      <c r="F2244" s="1" t="s">
        <v>940</v>
      </c>
      <c r="G2244" s="1" t="s">
        <v>4062</v>
      </c>
      <c r="H2244" s="1" t="s">
        <v>6920</v>
      </c>
      <c r="I2244" s="1">
        <v>45424.1780784</v>
      </c>
      <c r="J2244" s="1" t="s">
        <v>6921</v>
      </c>
    </row>
    <row r="2245" spans="1:10" x14ac:dyDescent="0.25">
      <c r="A2245" s="1" t="s">
        <v>6922</v>
      </c>
      <c r="B2245" s="2">
        <v>768030363</v>
      </c>
      <c r="C2245" s="2" t="s">
        <v>518</v>
      </c>
      <c r="D2245" s="4">
        <v>35574.75</v>
      </c>
      <c r="E2245" s="1" t="s">
        <v>12</v>
      </c>
      <c r="F2245" s="1" t="s">
        <v>665</v>
      </c>
      <c r="G2245" s="1" t="s">
        <v>4088</v>
      </c>
      <c r="H2245" s="1" t="s">
        <v>6923</v>
      </c>
      <c r="I2245" s="1">
        <v>227480.90781</v>
      </c>
      <c r="J2245" s="1" t="s">
        <v>6924</v>
      </c>
    </row>
    <row r="2246" spans="1:10" x14ac:dyDescent="0.25">
      <c r="A2246" s="1" t="s">
        <v>6925</v>
      </c>
      <c r="B2246" s="2">
        <v>405009779</v>
      </c>
      <c r="C2246" s="2" t="s">
        <v>268</v>
      </c>
      <c r="D2246" s="4">
        <v>17677.5</v>
      </c>
      <c r="E2246" s="1" t="s">
        <v>12</v>
      </c>
      <c r="F2246" s="1" t="s">
        <v>318</v>
      </c>
      <c r="G2246" s="1" t="s">
        <v>4112</v>
      </c>
      <c r="H2246" s="1" t="s">
        <v>6926</v>
      </c>
      <c r="I2246" s="1">
        <v>55999.931903999997</v>
      </c>
      <c r="J2246" s="1" t="s">
        <v>6927</v>
      </c>
    </row>
    <row r="2247" spans="1:10" x14ac:dyDescent="0.25">
      <c r="A2247" s="1" t="s">
        <v>6928</v>
      </c>
      <c r="B2247" s="2">
        <v>504422027</v>
      </c>
      <c r="C2247" s="2" t="s">
        <v>250</v>
      </c>
      <c r="D2247" s="4">
        <v>18042.75</v>
      </c>
      <c r="E2247" s="1" t="s">
        <v>12</v>
      </c>
      <c r="F2247" s="1" t="s">
        <v>195</v>
      </c>
      <c r="G2247" s="1" t="s">
        <v>4112</v>
      </c>
      <c r="H2247" s="1" t="s">
        <v>6929</v>
      </c>
      <c r="I2247" s="1">
        <v>551194.08505200001</v>
      </c>
      <c r="J2247" s="1" t="s">
        <v>6930</v>
      </c>
    </row>
    <row r="2248" spans="1:10" x14ac:dyDescent="0.25">
      <c r="A2248" s="1" t="s">
        <v>6931</v>
      </c>
      <c r="B2248" s="2">
        <v>128086960</v>
      </c>
      <c r="C2248" s="2" t="s">
        <v>167</v>
      </c>
      <c r="D2248" s="4">
        <v>18773.25</v>
      </c>
      <c r="E2248" s="1" t="s">
        <v>12</v>
      </c>
      <c r="F2248" s="1" t="s">
        <v>120</v>
      </c>
      <c r="G2248" s="1" t="s">
        <v>4074</v>
      </c>
      <c r="H2248" s="1" t="s">
        <v>6932</v>
      </c>
      <c r="I2248" s="1">
        <v>543041.60569343995</v>
      </c>
      <c r="J2248" s="1" t="s">
        <v>6933</v>
      </c>
    </row>
    <row r="2249" spans="1:10" x14ac:dyDescent="0.25">
      <c r="A2249" s="1" t="s">
        <v>6934</v>
      </c>
      <c r="B2249" s="2">
        <v>722161480</v>
      </c>
      <c r="C2249" s="2" t="s">
        <v>134</v>
      </c>
      <c r="D2249" s="4">
        <v>37401</v>
      </c>
      <c r="E2249" s="1" t="s">
        <v>12</v>
      </c>
      <c r="F2249" s="1" t="s">
        <v>1308</v>
      </c>
      <c r="G2249" s="1" t="s">
        <v>4112</v>
      </c>
      <c r="H2249" s="1" t="s">
        <v>6935</v>
      </c>
      <c r="I2249" s="1">
        <v>234756.63544320001</v>
      </c>
      <c r="J2249" s="1" t="s">
        <v>6936</v>
      </c>
    </row>
    <row r="2250" spans="1:10" x14ac:dyDescent="0.25">
      <c r="A2250" s="1" t="s">
        <v>6937</v>
      </c>
      <c r="B2250" s="2">
        <v>840052836</v>
      </c>
      <c r="C2250" s="2" t="s">
        <v>72</v>
      </c>
      <c r="D2250" s="4">
        <v>34844.25</v>
      </c>
      <c r="E2250" s="1" t="s">
        <v>12</v>
      </c>
      <c r="F2250" s="1" t="s">
        <v>1252</v>
      </c>
      <c r="G2250" s="1" t="s">
        <v>4095</v>
      </c>
      <c r="H2250" s="1" t="s">
        <v>903</v>
      </c>
      <c r="I2250" s="1">
        <v>0</v>
      </c>
      <c r="J2250" s="1" t="s">
        <v>6938</v>
      </c>
    </row>
    <row r="2251" spans="1:10" x14ac:dyDescent="0.25">
      <c r="A2251" s="1" t="s">
        <v>6939</v>
      </c>
      <c r="B2251" s="2">
        <v>926617488</v>
      </c>
      <c r="C2251" s="2" t="s">
        <v>661</v>
      </c>
      <c r="D2251" s="4">
        <v>16216.5</v>
      </c>
      <c r="E2251" s="1" t="s">
        <v>12</v>
      </c>
      <c r="F2251" s="1" t="s">
        <v>1083</v>
      </c>
      <c r="G2251" s="1" t="s">
        <v>4066</v>
      </c>
      <c r="H2251" s="1" t="s">
        <v>6940</v>
      </c>
      <c r="I2251" s="1">
        <v>134896.93324799999</v>
      </c>
      <c r="J2251" s="1" t="s">
        <v>6941</v>
      </c>
    </row>
    <row r="2252" spans="1:10" x14ac:dyDescent="0.25">
      <c r="A2252" s="1" t="s">
        <v>6942</v>
      </c>
      <c r="B2252" s="2">
        <v>213343518</v>
      </c>
      <c r="C2252" s="2" t="s">
        <v>862</v>
      </c>
      <c r="D2252" s="4">
        <v>24617.25</v>
      </c>
      <c r="E2252" s="1" t="s">
        <v>12</v>
      </c>
      <c r="F2252" s="1" t="s">
        <v>598</v>
      </c>
      <c r="G2252" s="1" t="s">
        <v>4074</v>
      </c>
      <c r="H2252" s="1" t="s">
        <v>6943</v>
      </c>
      <c r="I2252" s="1">
        <v>140931.27037548</v>
      </c>
      <c r="J2252" s="1" t="s">
        <v>6944</v>
      </c>
    </row>
    <row r="2253" spans="1:10" x14ac:dyDescent="0.25">
      <c r="A2253" s="1" t="s">
        <v>6945</v>
      </c>
      <c r="B2253" s="2">
        <v>9052794</v>
      </c>
      <c r="C2253" s="2" t="s">
        <v>357</v>
      </c>
      <c r="D2253" s="4">
        <v>35209.5</v>
      </c>
      <c r="E2253" s="1" t="s">
        <v>12</v>
      </c>
      <c r="F2253" s="1" t="s">
        <v>1426</v>
      </c>
      <c r="G2253" s="1" t="s">
        <v>4088</v>
      </c>
      <c r="H2253" s="1" t="s">
        <v>6946</v>
      </c>
      <c r="I2253" s="1">
        <v>224547.803208</v>
      </c>
      <c r="J2253" s="1" t="s">
        <v>6947</v>
      </c>
    </row>
    <row r="2254" spans="1:10" x14ac:dyDescent="0.25">
      <c r="A2254" s="1" t="s">
        <v>6948</v>
      </c>
      <c r="B2254" s="2">
        <v>3708695</v>
      </c>
      <c r="C2254" s="2" t="s">
        <v>335</v>
      </c>
      <c r="D2254" s="4">
        <v>19869</v>
      </c>
      <c r="E2254" s="1" t="s">
        <v>12</v>
      </c>
      <c r="F2254" s="1" t="s">
        <v>893</v>
      </c>
      <c r="G2254" s="1" t="s">
        <v>4062</v>
      </c>
      <c r="H2254" s="1" t="s">
        <v>6949</v>
      </c>
      <c r="I2254" s="1">
        <v>251867.45159424</v>
      </c>
      <c r="J2254" s="1" t="s">
        <v>6950</v>
      </c>
    </row>
    <row r="2255" spans="1:10" x14ac:dyDescent="0.25">
      <c r="A2255" s="1" t="s">
        <v>6951</v>
      </c>
      <c r="B2255" s="2">
        <v>956960667</v>
      </c>
      <c r="C2255" s="2" t="s">
        <v>92</v>
      </c>
      <c r="D2255" s="4">
        <v>29000.25</v>
      </c>
      <c r="E2255" s="1" t="s">
        <v>12</v>
      </c>
      <c r="F2255" s="1" t="s">
        <v>115</v>
      </c>
      <c r="G2255" s="1" t="s">
        <v>4054</v>
      </c>
      <c r="H2255" s="1" t="s">
        <v>6952</v>
      </c>
      <c r="I2255" s="1">
        <v>668070.30721535999</v>
      </c>
      <c r="J2255" s="1" t="s">
        <v>6953</v>
      </c>
    </row>
    <row r="2256" spans="1:10" x14ac:dyDescent="0.25">
      <c r="A2256" s="1" t="s">
        <v>6954</v>
      </c>
      <c r="B2256" s="2">
        <v>311674771</v>
      </c>
      <c r="C2256" s="2" t="s">
        <v>67</v>
      </c>
      <c r="D2256" s="4">
        <v>23156.25</v>
      </c>
      <c r="E2256" s="1" t="s">
        <v>12</v>
      </c>
      <c r="F2256" s="1" t="s">
        <v>1610</v>
      </c>
      <c r="G2256" s="1" t="s">
        <v>4070</v>
      </c>
      <c r="H2256" s="1" t="s">
        <v>6955</v>
      </c>
      <c r="I2256" s="1">
        <v>784850.04318438005</v>
      </c>
      <c r="J2256" s="1" t="s">
        <v>6956</v>
      </c>
    </row>
    <row r="2257" spans="1:10" x14ac:dyDescent="0.25">
      <c r="A2257" s="1" t="s">
        <v>6957</v>
      </c>
      <c r="B2257" s="2">
        <v>462697928</v>
      </c>
      <c r="C2257" s="2" t="s">
        <v>92</v>
      </c>
      <c r="D2257" s="4">
        <v>29000.25</v>
      </c>
      <c r="E2257" s="1" t="s">
        <v>12</v>
      </c>
      <c r="F2257" s="1" t="s">
        <v>561</v>
      </c>
      <c r="G2257" s="1" t="s">
        <v>4074</v>
      </c>
      <c r="H2257" s="1" t="s">
        <v>6958</v>
      </c>
      <c r="I2257" s="1">
        <v>56208.783449280003</v>
      </c>
      <c r="J2257" s="1" t="s">
        <v>6959</v>
      </c>
    </row>
    <row r="2258" spans="1:10" x14ac:dyDescent="0.25">
      <c r="A2258" s="1" t="s">
        <v>6960</v>
      </c>
      <c r="B2258" s="2">
        <v>212687695</v>
      </c>
      <c r="C2258" s="2" t="s">
        <v>470</v>
      </c>
      <c r="D2258" s="4">
        <v>14755.5</v>
      </c>
      <c r="E2258" s="1" t="s">
        <v>12</v>
      </c>
      <c r="F2258" s="1" t="s">
        <v>399</v>
      </c>
      <c r="G2258" s="1" t="s">
        <v>4112</v>
      </c>
      <c r="H2258" s="1" t="s">
        <v>6961</v>
      </c>
      <c r="I2258" s="1">
        <v>99416.292518400005</v>
      </c>
      <c r="J2258" s="1" t="s">
        <v>6962</v>
      </c>
    </row>
    <row r="2259" spans="1:10" x14ac:dyDescent="0.25">
      <c r="A2259" s="1" t="s">
        <v>6963</v>
      </c>
      <c r="B2259" s="2">
        <v>543908956</v>
      </c>
      <c r="C2259" s="2" t="s">
        <v>250</v>
      </c>
      <c r="D2259" s="4">
        <v>18042.75</v>
      </c>
      <c r="E2259" s="1" t="s">
        <v>12</v>
      </c>
      <c r="F2259" s="1" t="s">
        <v>675</v>
      </c>
      <c r="G2259" s="1" t="s">
        <v>4099</v>
      </c>
      <c r="H2259" s="1" t="s">
        <v>6964</v>
      </c>
      <c r="I2259" s="1">
        <v>75465.599507999999</v>
      </c>
      <c r="J2259" s="1" t="s">
        <v>6965</v>
      </c>
    </row>
    <row r="2260" spans="1:10" x14ac:dyDescent="0.25">
      <c r="A2260" s="1" t="s">
        <v>6966</v>
      </c>
      <c r="B2260" s="2">
        <v>637700595</v>
      </c>
      <c r="C2260" s="2" t="s">
        <v>72</v>
      </c>
      <c r="D2260" s="4">
        <v>34844.25</v>
      </c>
      <c r="E2260" s="1" t="s">
        <v>12</v>
      </c>
      <c r="F2260" s="1" t="s">
        <v>172</v>
      </c>
      <c r="G2260" s="1" t="s">
        <v>4105</v>
      </c>
      <c r="H2260" s="1" t="s">
        <v>6967</v>
      </c>
      <c r="I2260" s="1">
        <v>32359.69318912</v>
      </c>
      <c r="J2260" s="1" t="s">
        <v>6968</v>
      </c>
    </row>
    <row r="2261" spans="1:10" x14ac:dyDescent="0.25">
      <c r="A2261" s="1" t="s">
        <v>6969</v>
      </c>
      <c r="B2261" s="2">
        <v>574674638</v>
      </c>
      <c r="C2261" s="2" t="s">
        <v>212</v>
      </c>
      <c r="D2261" s="4">
        <v>24252</v>
      </c>
      <c r="E2261" s="1" t="s">
        <v>12</v>
      </c>
      <c r="F2261" s="1" t="s">
        <v>353</v>
      </c>
      <c r="G2261" s="1" t="s">
        <v>4074</v>
      </c>
      <c r="H2261" s="1" t="s">
        <v>6970</v>
      </c>
      <c r="I2261" s="1">
        <v>147315.01199904</v>
      </c>
      <c r="J2261" s="1" t="s">
        <v>6971</v>
      </c>
    </row>
    <row r="2262" spans="1:10" x14ac:dyDescent="0.25">
      <c r="A2262" s="1" t="s">
        <v>6972</v>
      </c>
      <c r="B2262" s="2">
        <v>904896985</v>
      </c>
      <c r="C2262" s="2" t="s">
        <v>479</v>
      </c>
      <c r="D2262" s="4">
        <v>33383.25</v>
      </c>
      <c r="E2262" s="1" t="s">
        <v>12</v>
      </c>
      <c r="F2262" s="1" t="s">
        <v>274</v>
      </c>
      <c r="G2262" s="1" t="s">
        <v>4062</v>
      </c>
      <c r="H2262" s="1" t="s">
        <v>6973</v>
      </c>
      <c r="I2262" s="1">
        <v>251025.34379039999</v>
      </c>
      <c r="J2262" s="1" t="s">
        <v>6974</v>
      </c>
    </row>
    <row r="2263" spans="1:10" x14ac:dyDescent="0.25">
      <c r="A2263" s="1" t="s">
        <v>6975</v>
      </c>
      <c r="B2263" s="2">
        <v>66249050</v>
      </c>
      <c r="C2263" s="2" t="s">
        <v>189</v>
      </c>
      <c r="D2263" s="4">
        <v>22425.75</v>
      </c>
      <c r="E2263" s="1" t="s">
        <v>12</v>
      </c>
      <c r="F2263" s="1" t="s">
        <v>404</v>
      </c>
      <c r="G2263" s="1" t="s">
        <v>4105</v>
      </c>
      <c r="H2263" s="1" t="s">
        <v>6976</v>
      </c>
      <c r="I2263" s="1">
        <v>66291.908637500004</v>
      </c>
      <c r="J2263" s="1" t="s">
        <v>6977</v>
      </c>
    </row>
    <row r="2264" spans="1:10" x14ac:dyDescent="0.25">
      <c r="A2264" s="1" t="s">
        <v>6978</v>
      </c>
      <c r="B2264" s="2">
        <v>972458752</v>
      </c>
      <c r="C2264" s="2" t="s">
        <v>82</v>
      </c>
      <c r="D2264" s="4">
        <v>16947</v>
      </c>
      <c r="E2264" s="1" t="s">
        <v>12</v>
      </c>
      <c r="F2264" s="1" t="s">
        <v>68</v>
      </c>
      <c r="G2264" s="1" t="s">
        <v>4074</v>
      </c>
      <c r="H2264" s="1" t="s">
        <v>6979</v>
      </c>
      <c r="I2264" s="1">
        <v>124992.2933055</v>
      </c>
      <c r="J2264" s="1" t="s">
        <v>6980</v>
      </c>
    </row>
    <row r="2265" spans="1:10" x14ac:dyDescent="0.25">
      <c r="A2265" s="1" t="s">
        <v>6981</v>
      </c>
      <c r="B2265" s="2">
        <v>238684493</v>
      </c>
      <c r="C2265" s="2" t="s">
        <v>573</v>
      </c>
      <c r="D2265" s="4">
        <v>26808.75</v>
      </c>
      <c r="E2265" s="1" t="s">
        <v>12</v>
      </c>
      <c r="F2265" s="1" t="s">
        <v>561</v>
      </c>
      <c r="G2265" s="1" t="s">
        <v>4062</v>
      </c>
      <c r="H2265" s="1" t="s">
        <v>6982</v>
      </c>
      <c r="I2265" s="1">
        <v>259436.07707160001</v>
      </c>
      <c r="J2265" s="1" t="s">
        <v>6983</v>
      </c>
    </row>
    <row r="2266" spans="1:10" x14ac:dyDescent="0.25">
      <c r="A2266" s="1" t="s">
        <v>6984</v>
      </c>
      <c r="B2266" s="2">
        <v>44775441</v>
      </c>
      <c r="C2266" s="2" t="s">
        <v>11</v>
      </c>
      <c r="D2266" s="4">
        <v>36305.25</v>
      </c>
      <c r="E2266" s="1" t="s">
        <v>12</v>
      </c>
      <c r="F2266" s="1" t="s">
        <v>430</v>
      </c>
      <c r="G2266" s="1" t="s">
        <v>4084</v>
      </c>
      <c r="H2266" s="1" t="s">
        <v>6985</v>
      </c>
      <c r="I2266" s="1">
        <v>401483.20617899997</v>
      </c>
      <c r="J2266" s="1" t="s">
        <v>6986</v>
      </c>
    </row>
    <row r="2267" spans="1:10" x14ac:dyDescent="0.25">
      <c r="A2267" s="1" t="s">
        <v>6987</v>
      </c>
      <c r="B2267" s="2">
        <v>298970874</v>
      </c>
      <c r="C2267" s="2" t="s">
        <v>134</v>
      </c>
      <c r="D2267" s="4">
        <v>37401</v>
      </c>
      <c r="E2267" s="1" t="s">
        <v>12</v>
      </c>
      <c r="F2267" s="1" t="s">
        <v>1517</v>
      </c>
      <c r="G2267" s="1" t="s">
        <v>4105</v>
      </c>
      <c r="H2267" t="s">
        <v>4798</v>
      </c>
      <c r="I2267" t="s">
        <v>4798</v>
      </c>
      <c r="J2267" s="1" t="s">
        <v>6988</v>
      </c>
    </row>
    <row r="2268" spans="1:10" x14ac:dyDescent="0.25">
      <c r="A2268" s="1" t="s">
        <v>6989</v>
      </c>
      <c r="B2268" s="2">
        <v>235255097</v>
      </c>
      <c r="C2268" s="2" t="s">
        <v>273</v>
      </c>
      <c r="D2268" s="4">
        <v>20964.75</v>
      </c>
      <c r="E2268" s="1" t="s">
        <v>12</v>
      </c>
      <c r="F2268" s="1" t="s">
        <v>620</v>
      </c>
      <c r="G2268" s="1" t="s">
        <v>4074</v>
      </c>
      <c r="H2268" s="1" t="s">
        <v>6990</v>
      </c>
      <c r="I2268" s="1">
        <v>229963.05675419999</v>
      </c>
      <c r="J2268" s="1" t="s">
        <v>6991</v>
      </c>
    </row>
    <row r="2269" spans="1:10" x14ac:dyDescent="0.25">
      <c r="A2269" s="1" t="s">
        <v>6992</v>
      </c>
      <c r="B2269" s="2">
        <v>79144862</v>
      </c>
      <c r="C2269" s="2" t="s">
        <v>357</v>
      </c>
      <c r="D2269" s="4">
        <v>35209.5</v>
      </c>
      <c r="E2269" s="1" t="s">
        <v>12</v>
      </c>
      <c r="F2269" s="1" t="s">
        <v>1576</v>
      </c>
      <c r="G2269" s="1" t="s">
        <v>4099</v>
      </c>
      <c r="H2269" s="1" t="s">
        <v>6993</v>
      </c>
      <c r="I2269" s="1">
        <v>41290.602342990001</v>
      </c>
      <c r="J2269" s="1" t="s">
        <v>6994</v>
      </c>
    </row>
    <row r="2270" spans="1:10" x14ac:dyDescent="0.25">
      <c r="A2270" s="1" t="s">
        <v>6995</v>
      </c>
      <c r="B2270" s="2">
        <v>942865004</v>
      </c>
      <c r="C2270" s="2" t="s">
        <v>87</v>
      </c>
      <c r="D2270" s="4">
        <v>16581.75</v>
      </c>
      <c r="E2270" s="1" t="s">
        <v>12</v>
      </c>
      <c r="F2270" s="1" t="s">
        <v>195</v>
      </c>
      <c r="G2270" s="1" t="s">
        <v>4105</v>
      </c>
      <c r="H2270" s="1" t="s">
        <v>6996</v>
      </c>
      <c r="I2270" s="1">
        <v>170075.8370304</v>
      </c>
      <c r="J2270" s="1" t="s">
        <v>6997</v>
      </c>
    </row>
    <row r="2271" spans="1:10" x14ac:dyDescent="0.25">
      <c r="A2271" s="1" t="s">
        <v>5355</v>
      </c>
      <c r="B2271" s="2">
        <v>684982134</v>
      </c>
      <c r="C2271" s="2" t="s">
        <v>309</v>
      </c>
      <c r="D2271" s="4">
        <v>27904.5</v>
      </c>
      <c r="E2271" s="1" t="s">
        <v>12</v>
      </c>
      <c r="F2271" s="1" t="s">
        <v>1083</v>
      </c>
      <c r="G2271" s="1" t="s">
        <v>4148</v>
      </c>
      <c r="H2271" s="1" t="s">
        <v>6998</v>
      </c>
      <c r="I2271" s="1">
        <v>51554.854511999998</v>
      </c>
      <c r="J2271" s="1" t="s">
        <v>6999</v>
      </c>
    </row>
    <row r="2272" spans="1:10" x14ac:dyDescent="0.25">
      <c r="A2272" s="1" t="s">
        <v>7000</v>
      </c>
      <c r="B2272" s="2">
        <v>395746493</v>
      </c>
      <c r="C2272" s="2" t="s">
        <v>47</v>
      </c>
      <c r="D2272" s="4">
        <v>31191.75</v>
      </c>
      <c r="E2272" s="1" t="s">
        <v>12</v>
      </c>
      <c r="F2272" s="1" t="s">
        <v>256</v>
      </c>
      <c r="G2272" s="1" t="s">
        <v>4066</v>
      </c>
      <c r="H2272" s="1" t="s">
        <v>7001</v>
      </c>
      <c r="I2272" s="1">
        <v>622445.26473359996</v>
      </c>
      <c r="J2272" s="1" t="s">
        <v>7002</v>
      </c>
    </row>
    <row r="2273" spans="1:10" x14ac:dyDescent="0.25">
      <c r="A2273" s="1" t="s">
        <v>7003</v>
      </c>
      <c r="B2273" s="2">
        <v>271740031</v>
      </c>
      <c r="C2273" s="2" t="s">
        <v>606</v>
      </c>
      <c r="D2273" s="4">
        <v>23886.75</v>
      </c>
      <c r="E2273" s="1" t="s">
        <v>12</v>
      </c>
      <c r="F2273" s="1" t="s">
        <v>366</v>
      </c>
      <c r="G2273" s="1" t="s">
        <v>4148</v>
      </c>
      <c r="H2273" s="1" t="s">
        <v>7004</v>
      </c>
      <c r="I2273" s="1">
        <v>88817.876344799995</v>
      </c>
      <c r="J2273" s="1" t="s">
        <v>7005</v>
      </c>
    </row>
    <row r="2274" spans="1:10" x14ac:dyDescent="0.25">
      <c r="A2274" s="1" t="s">
        <v>7006</v>
      </c>
      <c r="B2274" s="2">
        <v>809037906</v>
      </c>
      <c r="C2274" s="2" t="s">
        <v>124</v>
      </c>
      <c r="D2274" s="4">
        <v>14025</v>
      </c>
      <c r="E2274" s="1" t="s">
        <v>12</v>
      </c>
      <c r="F2274" s="1" t="s">
        <v>2602</v>
      </c>
      <c r="G2274" s="1" t="s">
        <v>4112</v>
      </c>
      <c r="H2274" s="1" t="s">
        <v>7007</v>
      </c>
      <c r="I2274" s="1">
        <v>7181.9819963999998</v>
      </c>
      <c r="J2274" s="1" t="s">
        <v>4508</v>
      </c>
    </row>
    <row r="2275" spans="1:10" x14ac:dyDescent="0.25">
      <c r="A2275" s="1" t="s">
        <v>7008</v>
      </c>
      <c r="B2275" s="2">
        <v>675986961</v>
      </c>
      <c r="C2275" s="2" t="s">
        <v>72</v>
      </c>
      <c r="D2275" s="4">
        <v>34844.25</v>
      </c>
      <c r="E2275" s="1" t="s">
        <v>12</v>
      </c>
      <c r="F2275" s="1" t="s">
        <v>1304</v>
      </c>
      <c r="G2275" s="1" t="s">
        <v>4088</v>
      </c>
      <c r="H2275" s="1" t="s">
        <v>7009</v>
      </c>
      <c r="I2275" s="1">
        <v>151974.1200614</v>
      </c>
      <c r="J2275" s="1" t="s">
        <v>7010</v>
      </c>
    </row>
    <row r="2276" spans="1:10" x14ac:dyDescent="0.25">
      <c r="A2276" s="1" t="s">
        <v>7011</v>
      </c>
      <c r="B2276" s="2">
        <v>810104163</v>
      </c>
      <c r="C2276" s="2" t="s">
        <v>101</v>
      </c>
      <c r="D2276" s="4">
        <v>19138.5</v>
      </c>
      <c r="E2276" s="1" t="s">
        <v>12</v>
      </c>
      <c r="F2276" s="1" t="s">
        <v>361</v>
      </c>
      <c r="G2276" s="1" t="s">
        <v>4084</v>
      </c>
      <c r="H2276" s="1" t="s">
        <v>7012</v>
      </c>
      <c r="I2276" s="1">
        <v>16649.880271999999</v>
      </c>
      <c r="J2276" s="1" t="s">
        <v>7013</v>
      </c>
    </row>
    <row r="2277" spans="1:10" x14ac:dyDescent="0.25">
      <c r="A2277" s="1" t="s">
        <v>7014</v>
      </c>
      <c r="B2277" s="2">
        <v>65374783</v>
      </c>
      <c r="C2277" s="2" t="s">
        <v>389</v>
      </c>
      <c r="D2277" s="4">
        <v>29365.5</v>
      </c>
      <c r="E2277" s="1" t="s">
        <v>12</v>
      </c>
      <c r="F2277" s="1" t="s">
        <v>475</v>
      </c>
      <c r="G2277" s="1" t="s">
        <v>4062</v>
      </c>
      <c r="H2277" s="1" t="s">
        <v>7015</v>
      </c>
      <c r="I2277" s="1">
        <v>26353.131411599999</v>
      </c>
      <c r="J2277" s="1" t="s">
        <v>7016</v>
      </c>
    </row>
    <row r="2278" spans="1:10" x14ac:dyDescent="0.25">
      <c r="A2278" s="1" t="s">
        <v>7017</v>
      </c>
      <c r="B2278" s="2">
        <v>656807258</v>
      </c>
      <c r="C2278" s="2" t="s">
        <v>273</v>
      </c>
      <c r="D2278" s="4">
        <v>20964.75</v>
      </c>
      <c r="E2278" s="1" t="s">
        <v>12</v>
      </c>
      <c r="F2278" s="1" t="s">
        <v>426</v>
      </c>
      <c r="G2278" s="1" t="s">
        <v>4105</v>
      </c>
      <c r="H2278" s="1" t="s">
        <v>7018</v>
      </c>
      <c r="I2278" s="1">
        <v>369649.01061575999</v>
      </c>
      <c r="J2278" s="1" t="s">
        <v>7019</v>
      </c>
    </row>
    <row r="2279" spans="1:10" x14ac:dyDescent="0.25">
      <c r="A2279" s="1" t="s">
        <v>7020</v>
      </c>
      <c r="B2279" s="2">
        <v>834142460</v>
      </c>
      <c r="C2279" s="2" t="s">
        <v>470</v>
      </c>
      <c r="D2279" s="4">
        <v>14755.5</v>
      </c>
      <c r="E2279" s="1" t="s">
        <v>12</v>
      </c>
      <c r="F2279" s="1" t="s">
        <v>675</v>
      </c>
      <c r="G2279" s="1" t="s">
        <v>4054</v>
      </c>
      <c r="H2279" s="1" t="s">
        <v>7021</v>
      </c>
      <c r="I2279" s="1">
        <v>93209.869202400005</v>
      </c>
      <c r="J2279" s="1" t="s">
        <v>7022</v>
      </c>
    </row>
    <row r="2280" spans="1:10" x14ac:dyDescent="0.25">
      <c r="A2280" s="1" t="s">
        <v>7023</v>
      </c>
      <c r="B2280" s="2">
        <v>43798322</v>
      </c>
      <c r="C2280" s="2" t="s">
        <v>23</v>
      </c>
      <c r="D2280" s="4">
        <v>15486</v>
      </c>
      <c r="E2280" s="1" t="s">
        <v>12</v>
      </c>
      <c r="F2280" s="1" t="s">
        <v>574</v>
      </c>
      <c r="G2280" s="1" t="s">
        <v>4066</v>
      </c>
      <c r="H2280" s="1" t="s">
        <v>7024</v>
      </c>
      <c r="I2280" s="1">
        <v>195013.12325040001</v>
      </c>
      <c r="J2280" s="1" t="s">
        <v>7025</v>
      </c>
    </row>
    <row r="2281" spans="1:10" x14ac:dyDescent="0.25">
      <c r="A2281" s="1" t="s">
        <v>7026</v>
      </c>
      <c r="B2281" s="2">
        <v>513611430</v>
      </c>
      <c r="C2281" s="2" t="s">
        <v>556</v>
      </c>
      <c r="D2281" s="4">
        <v>27174</v>
      </c>
      <c r="E2281" s="1" t="s">
        <v>12</v>
      </c>
      <c r="F2281" s="1" t="s">
        <v>940</v>
      </c>
      <c r="G2281" s="1" t="s">
        <v>4095</v>
      </c>
      <c r="H2281" s="1" t="s">
        <v>7027</v>
      </c>
      <c r="I2281" s="1">
        <v>51538.824480000003</v>
      </c>
      <c r="J2281" s="1" t="s">
        <v>7028</v>
      </c>
    </row>
    <row r="2282" spans="1:10" x14ac:dyDescent="0.25">
      <c r="A2282" s="1" t="s">
        <v>7029</v>
      </c>
      <c r="B2282" s="2">
        <v>639381444</v>
      </c>
      <c r="C2282" s="2" t="s">
        <v>189</v>
      </c>
      <c r="D2282" s="4">
        <v>22425.75</v>
      </c>
      <c r="E2282" s="1" t="s">
        <v>12</v>
      </c>
      <c r="F2282" s="1" t="s">
        <v>39</v>
      </c>
      <c r="G2282" s="1" t="s">
        <v>4066</v>
      </c>
      <c r="H2282" s="1" t="s">
        <v>7030</v>
      </c>
      <c r="I2282" s="1">
        <v>64460.404826400001</v>
      </c>
      <c r="J2282" s="1" t="s">
        <v>7031</v>
      </c>
    </row>
    <row r="2283" spans="1:10" x14ac:dyDescent="0.25">
      <c r="A2283" s="1" t="s">
        <v>7032</v>
      </c>
      <c r="B2283" s="2">
        <v>218272075</v>
      </c>
      <c r="C2283" s="2" t="s">
        <v>889</v>
      </c>
      <c r="D2283" s="4">
        <v>30096</v>
      </c>
      <c r="E2283" s="1" t="s">
        <v>12</v>
      </c>
      <c r="F2283" s="1" t="s">
        <v>491</v>
      </c>
      <c r="G2283" s="1" t="s">
        <v>4088</v>
      </c>
      <c r="H2283" s="1" t="s">
        <v>7033</v>
      </c>
      <c r="I2283" s="1">
        <v>284272.89335213997</v>
      </c>
      <c r="J2283" s="1" t="s">
        <v>7034</v>
      </c>
    </row>
    <row r="2284" spans="1:10" x14ac:dyDescent="0.25">
      <c r="A2284" s="1" t="s">
        <v>7035</v>
      </c>
      <c r="B2284" s="2">
        <v>859136057</v>
      </c>
      <c r="C2284" s="2" t="s">
        <v>869</v>
      </c>
      <c r="D2284" s="4">
        <v>17312.25</v>
      </c>
      <c r="E2284" s="1" t="s">
        <v>12</v>
      </c>
      <c r="F2284" s="1" t="s">
        <v>557</v>
      </c>
      <c r="G2284" s="1" t="s">
        <v>4105</v>
      </c>
      <c r="H2284" s="1" t="s">
        <v>7036</v>
      </c>
      <c r="I2284" s="1">
        <v>303904.74410100002</v>
      </c>
      <c r="J2284" s="1" t="s">
        <v>7037</v>
      </c>
    </row>
    <row r="2285" spans="1:10" x14ac:dyDescent="0.25">
      <c r="A2285" s="1" t="s">
        <v>7038</v>
      </c>
      <c r="B2285" s="2">
        <v>807990242</v>
      </c>
      <c r="C2285" s="2" t="s">
        <v>470</v>
      </c>
      <c r="D2285" s="4">
        <v>14755.5</v>
      </c>
      <c r="E2285" s="1" t="s">
        <v>12</v>
      </c>
      <c r="F2285" s="1" t="s">
        <v>523</v>
      </c>
      <c r="G2285" s="1" t="s">
        <v>4074</v>
      </c>
      <c r="H2285" s="1" t="s">
        <v>7039</v>
      </c>
      <c r="I2285" s="1">
        <v>221230.58200319999</v>
      </c>
      <c r="J2285" s="1" t="s">
        <v>7040</v>
      </c>
    </row>
    <row r="2286" spans="1:10" x14ac:dyDescent="0.25">
      <c r="A2286" s="1" t="s">
        <v>7041</v>
      </c>
      <c r="B2286" s="2">
        <v>131050069</v>
      </c>
      <c r="C2286" s="2" t="s">
        <v>661</v>
      </c>
      <c r="D2286" s="4">
        <v>16216.5</v>
      </c>
      <c r="E2286" s="1" t="s">
        <v>12</v>
      </c>
      <c r="F2286" s="1" t="s">
        <v>53</v>
      </c>
      <c r="G2286" s="1" t="s">
        <v>4066</v>
      </c>
      <c r="H2286" s="1" t="s">
        <v>7042</v>
      </c>
      <c r="I2286" s="1">
        <v>46813.775523839999</v>
      </c>
      <c r="J2286" s="1" t="s">
        <v>7043</v>
      </c>
    </row>
    <row r="2287" spans="1:10" x14ac:dyDescent="0.25">
      <c r="A2287" s="1" t="s">
        <v>7044</v>
      </c>
      <c r="B2287" s="2">
        <v>358586957</v>
      </c>
      <c r="C2287" s="2" t="s">
        <v>434</v>
      </c>
      <c r="D2287" s="4">
        <v>28269.75</v>
      </c>
      <c r="E2287" s="1" t="s">
        <v>12</v>
      </c>
      <c r="F2287" s="1" t="s">
        <v>487</v>
      </c>
      <c r="G2287" s="1" t="s">
        <v>4105</v>
      </c>
      <c r="H2287" s="1" t="s">
        <v>7045</v>
      </c>
      <c r="I2287" s="1">
        <v>441091.21865599998</v>
      </c>
      <c r="J2287" s="1" t="s">
        <v>7046</v>
      </c>
    </row>
    <row r="2288" spans="1:10" x14ac:dyDescent="0.25">
      <c r="A2288" s="1" t="s">
        <v>7047</v>
      </c>
      <c r="B2288" s="2">
        <v>695281</v>
      </c>
      <c r="C2288" s="2" t="s">
        <v>134</v>
      </c>
      <c r="D2288" s="4">
        <v>37401</v>
      </c>
      <c r="E2288" s="1" t="s">
        <v>12</v>
      </c>
      <c r="F2288" s="1" t="s">
        <v>163</v>
      </c>
      <c r="G2288" s="1" t="s">
        <v>4105</v>
      </c>
      <c r="H2288" s="1" t="s">
        <v>7048</v>
      </c>
      <c r="I2288" s="1">
        <v>51117.758644679998</v>
      </c>
      <c r="J2288" s="1" t="s">
        <v>7049</v>
      </c>
    </row>
    <row r="2289" spans="1:10" x14ac:dyDescent="0.25">
      <c r="A2289" s="1" t="s">
        <v>7050</v>
      </c>
      <c r="B2289" s="2">
        <v>960074632</v>
      </c>
      <c r="C2289" s="2" t="s">
        <v>11</v>
      </c>
      <c r="D2289" s="4">
        <v>36305.25</v>
      </c>
      <c r="E2289" s="1" t="s">
        <v>12</v>
      </c>
      <c r="F2289" s="1" t="s">
        <v>3765</v>
      </c>
      <c r="G2289" s="1" t="s">
        <v>4105</v>
      </c>
      <c r="H2289" s="1" t="s">
        <v>7051</v>
      </c>
      <c r="I2289" s="1">
        <v>388016.15849472</v>
      </c>
      <c r="J2289" s="1" t="s">
        <v>7052</v>
      </c>
    </row>
    <row r="2290" spans="1:10" x14ac:dyDescent="0.25">
      <c r="A2290" s="1" t="s">
        <v>7053</v>
      </c>
      <c r="B2290" s="2">
        <v>26099667</v>
      </c>
      <c r="C2290" s="2" t="s">
        <v>250</v>
      </c>
      <c r="D2290" s="4">
        <v>18042.75</v>
      </c>
      <c r="E2290" s="1" t="s">
        <v>12</v>
      </c>
      <c r="F2290" s="1" t="s">
        <v>561</v>
      </c>
      <c r="G2290" s="1" t="s">
        <v>4084</v>
      </c>
      <c r="H2290" s="1" t="s">
        <v>7054</v>
      </c>
      <c r="I2290" s="1">
        <v>122177.82799999999</v>
      </c>
      <c r="J2290" s="1" t="s">
        <v>7055</v>
      </c>
    </row>
    <row r="2291" spans="1:10" x14ac:dyDescent="0.25">
      <c r="A2291" s="1" t="s">
        <v>7056</v>
      </c>
      <c r="B2291" s="2">
        <v>346107344</v>
      </c>
      <c r="C2291" s="2" t="s">
        <v>77</v>
      </c>
      <c r="D2291" s="4">
        <v>23521.5</v>
      </c>
      <c r="E2291" s="1" t="s">
        <v>12</v>
      </c>
      <c r="F2291" s="1" t="s">
        <v>654</v>
      </c>
      <c r="G2291" s="1" t="s">
        <v>4088</v>
      </c>
      <c r="H2291" s="1" t="s">
        <v>7057</v>
      </c>
      <c r="I2291" s="1">
        <v>136734.99840000001</v>
      </c>
      <c r="J2291" s="1" t="s">
        <v>7058</v>
      </c>
    </row>
    <row r="2292" spans="1:10" x14ac:dyDescent="0.25">
      <c r="A2292" s="1" t="s">
        <v>7059</v>
      </c>
      <c r="B2292" s="2">
        <v>128075328</v>
      </c>
      <c r="C2292" s="2" t="s">
        <v>1201</v>
      </c>
      <c r="D2292" s="4">
        <v>30461.25</v>
      </c>
      <c r="E2292" s="1" t="s">
        <v>12</v>
      </c>
      <c r="F2292" s="1" t="s">
        <v>763</v>
      </c>
      <c r="G2292" s="1" t="s">
        <v>4066</v>
      </c>
      <c r="H2292" s="1" t="s">
        <v>7060</v>
      </c>
      <c r="I2292" s="1">
        <v>560845.62046656001</v>
      </c>
      <c r="J2292" s="1" t="s">
        <v>7061</v>
      </c>
    </row>
    <row r="2293" spans="1:10" x14ac:dyDescent="0.25">
      <c r="A2293" s="1" t="s">
        <v>7062</v>
      </c>
      <c r="B2293" s="2">
        <v>590936947</v>
      </c>
      <c r="C2293" s="2" t="s">
        <v>134</v>
      </c>
      <c r="D2293" s="4">
        <v>37401</v>
      </c>
      <c r="E2293" s="1" t="s">
        <v>12</v>
      </c>
      <c r="F2293" s="1" t="s">
        <v>885</v>
      </c>
      <c r="G2293" s="1" t="s">
        <v>4074</v>
      </c>
      <c r="H2293" s="1" t="s">
        <v>7063</v>
      </c>
      <c r="I2293" s="1">
        <v>538822.32100223994</v>
      </c>
      <c r="J2293" s="1" t="s">
        <v>7064</v>
      </c>
    </row>
    <row r="2294" spans="1:10" x14ac:dyDescent="0.25">
      <c r="A2294" s="1" t="s">
        <v>7065</v>
      </c>
      <c r="B2294" s="2">
        <v>44860599</v>
      </c>
      <c r="C2294" s="2" t="s">
        <v>889</v>
      </c>
      <c r="D2294" s="4">
        <v>30096</v>
      </c>
      <c r="E2294" s="1" t="s">
        <v>12</v>
      </c>
      <c r="F2294" s="1" t="s">
        <v>163</v>
      </c>
      <c r="G2294" s="1" t="s">
        <v>4148</v>
      </c>
      <c r="H2294" s="1" t="s">
        <v>7066</v>
      </c>
      <c r="I2294" s="1">
        <v>852998.19354000001</v>
      </c>
      <c r="J2294" s="1" t="s">
        <v>7067</v>
      </c>
    </row>
    <row r="2295" spans="1:10" x14ac:dyDescent="0.25">
      <c r="A2295" s="1" t="s">
        <v>7068</v>
      </c>
      <c r="B2295" s="2">
        <v>91789554</v>
      </c>
      <c r="C2295" s="2" t="s">
        <v>23</v>
      </c>
      <c r="D2295" s="4">
        <v>15486</v>
      </c>
      <c r="E2295" s="1" t="s">
        <v>12</v>
      </c>
      <c r="F2295" s="1" t="s">
        <v>453</v>
      </c>
      <c r="G2295" s="1" t="s">
        <v>4084</v>
      </c>
      <c r="H2295" s="1" t="s">
        <v>7069</v>
      </c>
      <c r="I2295" s="1">
        <v>225295.58419200001</v>
      </c>
      <c r="J2295" s="1" t="s">
        <v>7070</v>
      </c>
    </row>
    <row r="2296" spans="1:10" x14ac:dyDescent="0.25">
      <c r="A2296" s="1" t="s">
        <v>7071</v>
      </c>
      <c r="B2296" s="2">
        <v>331061325</v>
      </c>
      <c r="C2296" s="2" t="s">
        <v>77</v>
      </c>
      <c r="D2296" s="4">
        <v>23521.5</v>
      </c>
      <c r="E2296" s="1" t="s">
        <v>12</v>
      </c>
      <c r="F2296" s="1" t="s">
        <v>767</v>
      </c>
      <c r="G2296" s="1" t="s">
        <v>4066</v>
      </c>
      <c r="H2296" s="1" t="s">
        <v>7072</v>
      </c>
      <c r="I2296" s="1">
        <v>298979.35961256002</v>
      </c>
      <c r="J2296" s="1" t="s">
        <v>7073</v>
      </c>
    </row>
    <row r="2297" spans="1:10" x14ac:dyDescent="0.25">
      <c r="A2297" s="1" t="s">
        <v>7074</v>
      </c>
      <c r="B2297" s="2">
        <v>282048392</v>
      </c>
      <c r="C2297" s="2" t="s">
        <v>403</v>
      </c>
      <c r="D2297" s="4">
        <v>31922.25</v>
      </c>
      <c r="E2297" s="1" t="s">
        <v>12</v>
      </c>
      <c r="F2297" s="1" t="s">
        <v>125</v>
      </c>
      <c r="G2297" s="1" t="s">
        <v>4105</v>
      </c>
      <c r="H2297" s="1" t="s">
        <v>7075</v>
      </c>
      <c r="I2297" s="1">
        <v>56944.255140959998</v>
      </c>
      <c r="J2297" s="1" t="s">
        <v>7076</v>
      </c>
    </row>
    <row r="2298" spans="1:10" x14ac:dyDescent="0.25">
      <c r="A2298" s="1" t="s">
        <v>7077</v>
      </c>
      <c r="B2298" s="2">
        <v>717201617</v>
      </c>
      <c r="C2298" s="2" t="s">
        <v>134</v>
      </c>
      <c r="D2298" s="4">
        <v>37401</v>
      </c>
      <c r="E2298" s="1" t="s">
        <v>12</v>
      </c>
      <c r="F2298" s="1" t="s">
        <v>774</v>
      </c>
      <c r="G2298" s="1" t="s">
        <v>4084</v>
      </c>
      <c r="H2298" s="1" t="s">
        <v>7078</v>
      </c>
      <c r="I2298" s="1">
        <v>156853.98988800001</v>
      </c>
      <c r="J2298" s="1" t="s">
        <v>7079</v>
      </c>
    </row>
    <row r="2299" spans="1:10" x14ac:dyDescent="0.25">
      <c r="A2299" s="1" t="s">
        <v>7080</v>
      </c>
      <c r="B2299" s="2">
        <v>244498758</v>
      </c>
      <c r="C2299" s="2" t="s">
        <v>189</v>
      </c>
      <c r="D2299" s="4">
        <v>22425.75</v>
      </c>
      <c r="E2299" s="1" t="s">
        <v>12</v>
      </c>
      <c r="F2299" s="1" t="s">
        <v>195</v>
      </c>
      <c r="G2299" s="1" t="s">
        <v>4105</v>
      </c>
      <c r="H2299" s="1" t="s">
        <v>7081</v>
      </c>
      <c r="I2299" s="1">
        <v>656109.37537200004</v>
      </c>
      <c r="J2299" s="1" t="s">
        <v>7082</v>
      </c>
    </row>
    <row r="2300" spans="1:10" x14ac:dyDescent="0.25">
      <c r="A2300" s="1" t="s">
        <v>7083</v>
      </c>
      <c r="B2300" s="2">
        <v>808714603</v>
      </c>
      <c r="C2300" s="2" t="s">
        <v>498</v>
      </c>
      <c r="D2300" s="4">
        <v>37766.25</v>
      </c>
      <c r="E2300" s="1" t="s">
        <v>12</v>
      </c>
      <c r="F2300" s="1" t="s">
        <v>1426</v>
      </c>
      <c r="G2300" s="1" t="s">
        <v>4074</v>
      </c>
      <c r="H2300" s="1" t="s">
        <v>7084</v>
      </c>
      <c r="I2300" s="1">
        <v>56363.883849899998</v>
      </c>
      <c r="J2300" s="1" t="s">
        <v>7085</v>
      </c>
    </row>
    <row r="2301" spans="1:10" x14ac:dyDescent="0.25">
      <c r="A2301" s="1" t="s">
        <v>7086</v>
      </c>
      <c r="B2301" s="2">
        <v>779868318</v>
      </c>
      <c r="C2301" s="2" t="s">
        <v>240</v>
      </c>
      <c r="D2301" s="4">
        <v>22060.5</v>
      </c>
      <c r="E2301" s="1" t="s">
        <v>12</v>
      </c>
      <c r="F2301" s="1" t="s">
        <v>636</v>
      </c>
      <c r="G2301" s="1" t="s">
        <v>4148</v>
      </c>
      <c r="H2301" s="1" t="s">
        <v>7087</v>
      </c>
      <c r="I2301" s="1">
        <v>79828.352604</v>
      </c>
      <c r="J2301" s="1" t="s">
        <v>7088</v>
      </c>
    </row>
    <row r="2302" spans="1:10" x14ac:dyDescent="0.25">
      <c r="A2302" s="1" t="s">
        <v>7089</v>
      </c>
      <c r="B2302" s="2">
        <v>672898421</v>
      </c>
      <c r="C2302" s="2" t="s">
        <v>322</v>
      </c>
      <c r="D2302" s="4">
        <v>26443.5</v>
      </c>
      <c r="E2302" s="1" t="s">
        <v>12</v>
      </c>
      <c r="F2302" s="1" t="s">
        <v>176</v>
      </c>
      <c r="G2302" s="1" t="s">
        <v>4074</v>
      </c>
      <c r="H2302" s="1" t="s">
        <v>7090</v>
      </c>
      <c r="I2302" s="1">
        <v>85658.417459999997</v>
      </c>
      <c r="J2302" s="1" t="s">
        <v>7091</v>
      </c>
    </row>
    <row r="2303" spans="1:10" x14ac:dyDescent="0.25">
      <c r="A2303" s="1" t="s">
        <v>7092</v>
      </c>
      <c r="B2303" s="2">
        <v>304859900</v>
      </c>
      <c r="C2303" s="2" t="s">
        <v>52</v>
      </c>
      <c r="D2303" s="4">
        <v>20234.25</v>
      </c>
      <c r="E2303" s="1" t="s">
        <v>12</v>
      </c>
      <c r="F2303" s="1" t="s">
        <v>610</v>
      </c>
      <c r="G2303" s="1" t="s">
        <v>4074</v>
      </c>
      <c r="H2303" s="1" t="s">
        <v>7093</v>
      </c>
      <c r="I2303" s="1">
        <v>140172.67063800001</v>
      </c>
      <c r="J2303" s="1" t="s">
        <v>7094</v>
      </c>
    </row>
    <row r="2304" spans="1:10" x14ac:dyDescent="0.25">
      <c r="A2304" s="1" t="s">
        <v>7095</v>
      </c>
      <c r="B2304" s="2">
        <v>618755065</v>
      </c>
      <c r="C2304" s="2" t="s">
        <v>57</v>
      </c>
      <c r="D2304" s="4">
        <v>34113.75</v>
      </c>
      <c r="E2304" s="1" t="s">
        <v>12</v>
      </c>
      <c r="F2304" s="1" t="s">
        <v>58</v>
      </c>
      <c r="G2304" s="1" t="s">
        <v>4099</v>
      </c>
      <c r="H2304" s="1" t="s">
        <v>7096</v>
      </c>
      <c r="I2304" s="1">
        <v>171672.51944303999</v>
      </c>
      <c r="J2304" s="1" t="s">
        <v>7097</v>
      </c>
    </row>
    <row r="2305" spans="1:10" x14ac:dyDescent="0.25">
      <c r="A2305" s="1" t="s">
        <v>7098</v>
      </c>
      <c r="B2305" s="2">
        <v>400089203</v>
      </c>
      <c r="C2305" s="2" t="s">
        <v>889</v>
      </c>
      <c r="D2305" s="4">
        <v>30096</v>
      </c>
      <c r="E2305" s="1" t="s">
        <v>12</v>
      </c>
      <c r="F2305" s="1" t="s">
        <v>256</v>
      </c>
      <c r="G2305" s="1" t="s">
        <v>4148</v>
      </c>
      <c r="H2305" s="1" t="s">
        <v>7099</v>
      </c>
      <c r="I2305" s="1">
        <v>193079.48806800001</v>
      </c>
      <c r="J2305" s="1" t="s">
        <v>7100</v>
      </c>
    </row>
    <row r="2306" spans="1:10" x14ac:dyDescent="0.25">
      <c r="A2306" s="1" t="s">
        <v>7101</v>
      </c>
      <c r="B2306" s="2">
        <v>76432755</v>
      </c>
      <c r="C2306" s="2" t="s">
        <v>154</v>
      </c>
      <c r="D2306" s="4">
        <v>29730.75</v>
      </c>
      <c r="E2306" s="1" t="s">
        <v>12</v>
      </c>
      <c r="F2306" s="1" t="s">
        <v>314</v>
      </c>
      <c r="G2306" s="1" t="s">
        <v>4066</v>
      </c>
      <c r="H2306" s="1" t="s">
        <v>7102</v>
      </c>
      <c r="I2306" s="1">
        <v>357650.75530080002</v>
      </c>
      <c r="J2306" s="1" t="s">
        <v>7103</v>
      </c>
    </row>
    <row r="2307" spans="1:10" x14ac:dyDescent="0.25">
      <c r="A2307" s="1" t="s">
        <v>7104</v>
      </c>
      <c r="B2307" s="2">
        <v>391021354</v>
      </c>
      <c r="C2307" s="2" t="s">
        <v>452</v>
      </c>
      <c r="D2307" s="4">
        <v>26078.25</v>
      </c>
      <c r="E2307" s="1" t="s">
        <v>12</v>
      </c>
      <c r="F2307" s="1" t="s">
        <v>774</v>
      </c>
      <c r="G2307" s="1" t="s">
        <v>4054</v>
      </c>
      <c r="H2307" s="1" t="s">
        <v>7105</v>
      </c>
      <c r="I2307" s="1">
        <v>429863.86269648001</v>
      </c>
      <c r="J2307" s="1" t="s">
        <v>7106</v>
      </c>
    </row>
    <row r="2308" spans="1:10" x14ac:dyDescent="0.25">
      <c r="A2308" s="1" t="s">
        <v>7107</v>
      </c>
      <c r="B2308" s="2">
        <v>468434243</v>
      </c>
      <c r="C2308" s="2" t="s">
        <v>18</v>
      </c>
      <c r="D2308" s="4">
        <v>33018</v>
      </c>
      <c r="E2308" s="1" t="s">
        <v>12</v>
      </c>
      <c r="F2308" s="1" t="s">
        <v>83</v>
      </c>
      <c r="G2308" s="1" t="s">
        <v>4054</v>
      </c>
      <c r="H2308" s="1" t="s">
        <v>7108</v>
      </c>
      <c r="I2308" s="1">
        <v>180814.14405599999</v>
      </c>
      <c r="J2308" s="1" t="s">
        <v>7109</v>
      </c>
    </row>
    <row r="2309" spans="1:10" x14ac:dyDescent="0.25">
      <c r="A2309" s="1" t="s">
        <v>7110</v>
      </c>
      <c r="B2309" s="2">
        <v>666910689</v>
      </c>
      <c r="C2309" s="2" t="s">
        <v>1201</v>
      </c>
      <c r="D2309" s="4">
        <v>30461.25</v>
      </c>
      <c r="E2309" s="1" t="s">
        <v>12</v>
      </c>
      <c r="F2309" s="1" t="s">
        <v>241</v>
      </c>
      <c r="G2309" s="1" t="s">
        <v>4066</v>
      </c>
      <c r="H2309" s="1" t="s">
        <v>7111</v>
      </c>
      <c r="I2309" s="1">
        <v>96529.073560920006</v>
      </c>
      <c r="J2309" s="1" t="s">
        <v>7112</v>
      </c>
    </row>
    <row r="2310" spans="1:10" x14ac:dyDescent="0.25">
      <c r="A2310" s="1" t="s">
        <v>7113</v>
      </c>
      <c r="B2310" s="2">
        <v>880033530</v>
      </c>
      <c r="C2310" s="2" t="s">
        <v>11</v>
      </c>
      <c r="D2310" s="4">
        <v>36305.25</v>
      </c>
      <c r="E2310" s="1" t="s">
        <v>12</v>
      </c>
      <c r="F2310" s="1" t="s">
        <v>557</v>
      </c>
      <c r="G2310" s="1" t="s">
        <v>4066</v>
      </c>
      <c r="H2310" s="1" t="s">
        <v>7114</v>
      </c>
      <c r="I2310" s="1">
        <v>161577.81393408001</v>
      </c>
      <c r="J2310" s="1" t="s">
        <v>7115</v>
      </c>
    </row>
    <row r="2311" spans="1:10" x14ac:dyDescent="0.25">
      <c r="A2311" s="1" t="s">
        <v>7116</v>
      </c>
      <c r="B2311" s="2">
        <v>295447004</v>
      </c>
      <c r="C2311" s="2" t="s">
        <v>556</v>
      </c>
      <c r="D2311" s="4">
        <v>27174</v>
      </c>
      <c r="E2311" s="1" t="s">
        <v>12</v>
      </c>
      <c r="F2311" s="1" t="s">
        <v>147</v>
      </c>
      <c r="G2311" s="1" t="s">
        <v>4105</v>
      </c>
      <c r="H2311" s="1" t="s">
        <v>7117</v>
      </c>
      <c r="I2311" s="1">
        <v>127803.84022512</v>
      </c>
      <c r="J2311" s="1" t="s">
        <v>7118</v>
      </c>
    </row>
    <row r="2312" spans="1:10" x14ac:dyDescent="0.25">
      <c r="A2312" s="1" t="s">
        <v>7119</v>
      </c>
      <c r="B2312" s="2">
        <v>591739608</v>
      </c>
      <c r="C2312" s="2" t="s">
        <v>380</v>
      </c>
      <c r="D2312" s="4">
        <v>14390.25</v>
      </c>
      <c r="E2312" s="1" t="s">
        <v>12</v>
      </c>
      <c r="F2312" s="1" t="s">
        <v>260</v>
      </c>
      <c r="G2312" s="1" t="s">
        <v>4062</v>
      </c>
      <c r="H2312" s="1" t="s">
        <v>7120</v>
      </c>
      <c r="I2312" s="1">
        <v>168442.58460959999</v>
      </c>
      <c r="J2312" s="1" t="s">
        <v>7121</v>
      </c>
    </row>
    <row r="2313" spans="1:10" x14ac:dyDescent="0.25">
      <c r="A2313" s="1" t="s">
        <v>7122</v>
      </c>
      <c r="B2313" s="2">
        <v>760091027</v>
      </c>
      <c r="C2313" s="2" t="s">
        <v>162</v>
      </c>
      <c r="D2313" s="4">
        <v>15851.25</v>
      </c>
      <c r="E2313" s="1" t="s">
        <v>12</v>
      </c>
      <c r="F2313" s="1" t="s">
        <v>361</v>
      </c>
      <c r="G2313" s="1" t="s">
        <v>4066</v>
      </c>
      <c r="H2313" s="1" t="s">
        <v>7123</v>
      </c>
      <c r="I2313" s="1">
        <v>168088.33935935999</v>
      </c>
      <c r="J2313" s="1" t="s">
        <v>7124</v>
      </c>
    </row>
    <row r="2314" spans="1:10" x14ac:dyDescent="0.25">
      <c r="A2314" s="1" t="s">
        <v>7125</v>
      </c>
      <c r="B2314" s="2">
        <v>303261455</v>
      </c>
      <c r="C2314" s="2" t="s">
        <v>1201</v>
      </c>
      <c r="D2314" s="4">
        <v>30461.25</v>
      </c>
      <c r="E2314" s="1" t="s">
        <v>12</v>
      </c>
      <c r="F2314" s="1" t="s">
        <v>1695</v>
      </c>
      <c r="G2314" s="1" t="s">
        <v>4119</v>
      </c>
      <c r="H2314" s="1" t="s">
        <v>7126</v>
      </c>
      <c r="I2314" s="1">
        <v>326332.45319688</v>
      </c>
      <c r="J2314" s="1" t="s">
        <v>7127</v>
      </c>
    </row>
    <row r="2315" spans="1:10" x14ac:dyDescent="0.25">
      <c r="A2315" s="1" t="s">
        <v>7128</v>
      </c>
      <c r="B2315" s="2">
        <v>939622054</v>
      </c>
      <c r="C2315" s="2" t="s">
        <v>72</v>
      </c>
      <c r="D2315" s="4">
        <v>34844.25</v>
      </c>
      <c r="E2315" s="1" t="s">
        <v>12</v>
      </c>
      <c r="F2315" s="1" t="s">
        <v>438</v>
      </c>
      <c r="G2315" s="1" t="s">
        <v>4095</v>
      </c>
      <c r="H2315" s="1" t="s">
        <v>7129</v>
      </c>
      <c r="I2315" s="1">
        <v>98433.297690000007</v>
      </c>
      <c r="J2315" s="1" t="s">
        <v>7130</v>
      </c>
    </row>
    <row r="2316" spans="1:10" x14ac:dyDescent="0.25">
      <c r="A2316" s="1" t="s">
        <v>7131</v>
      </c>
      <c r="B2316" s="2">
        <v>525236190</v>
      </c>
      <c r="C2316" s="2" t="s">
        <v>77</v>
      </c>
      <c r="D2316" s="4">
        <v>23521.5</v>
      </c>
      <c r="E2316" s="1" t="s">
        <v>12</v>
      </c>
      <c r="F2316" s="1" t="s">
        <v>29</v>
      </c>
      <c r="G2316" s="1" t="s">
        <v>4119</v>
      </c>
      <c r="H2316" s="1" t="s">
        <v>7132</v>
      </c>
      <c r="I2316" s="1">
        <v>485736.31105999998</v>
      </c>
      <c r="J2316" s="1" t="s">
        <v>7133</v>
      </c>
    </row>
    <row r="2317" spans="1:10" x14ac:dyDescent="0.25">
      <c r="A2317" s="1" t="s">
        <v>7134</v>
      </c>
      <c r="B2317" s="2">
        <v>907339020</v>
      </c>
      <c r="C2317" s="2" t="s">
        <v>348</v>
      </c>
      <c r="D2317" s="4">
        <v>28635</v>
      </c>
      <c r="E2317" s="1" t="s">
        <v>12</v>
      </c>
      <c r="F2317" s="1" t="s">
        <v>514</v>
      </c>
      <c r="G2317" s="1" t="s">
        <v>4105</v>
      </c>
      <c r="H2317" s="1" t="s">
        <v>7135</v>
      </c>
      <c r="I2317" s="1">
        <v>64450.303632000003</v>
      </c>
      <c r="J2317" s="1" t="s">
        <v>7136</v>
      </c>
    </row>
    <row r="2318" spans="1:10" x14ac:dyDescent="0.25">
      <c r="A2318" s="1" t="s">
        <v>5175</v>
      </c>
      <c r="B2318" s="2">
        <v>165962259</v>
      </c>
      <c r="C2318" s="2" t="s">
        <v>47</v>
      </c>
      <c r="D2318" s="4">
        <v>31191.75</v>
      </c>
      <c r="E2318" s="1" t="s">
        <v>12</v>
      </c>
      <c r="F2318" s="1" t="s">
        <v>1304</v>
      </c>
      <c r="G2318" s="1" t="s">
        <v>4066</v>
      </c>
      <c r="H2318" s="1" t="s">
        <v>7137</v>
      </c>
      <c r="I2318" s="1">
        <v>365212.00909200002</v>
      </c>
      <c r="J2318" s="1" t="s">
        <v>7138</v>
      </c>
    </row>
    <row r="2319" spans="1:10" x14ac:dyDescent="0.25">
      <c r="A2319" s="1" t="s">
        <v>7139</v>
      </c>
      <c r="B2319" s="2">
        <v>979458478</v>
      </c>
      <c r="C2319" s="2" t="s">
        <v>38</v>
      </c>
      <c r="D2319" s="4">
        <v>21330</v>
      </c>
      <c r="E2319" s="1" t="s">
        <v>12</v>
      </c>
      <c r="F2319" s="1" t="s">
        <v>523</v>
      </c>
      <c r="G2319" s="1" t="s">
        <v>4105</v>
      </c>
      <c r="H2319" s="1" t="s">
        <v>7140</v>
      </c>
      <c r="I2319" s="1">
        <v>71552.398679999998</v>
      </c>
      <c r="J2319" s="1" t="s">
        <v>7141</v>
      </c>
    </row>
    <row r="2320" spans="1:10" x14ac:dyDescent="0.25">
      <c r="A2320" s="1" t="s">
        <v>7142</v>
      </c>
      <c r="B2320" s="2">
        <v>284354138</v>
      </c>
      <c r="C2320" s="2" t="s">
        <v>298</v>
      </c>
      <c r="D2320" s="4">
        <v>38131.5</v>
      </c>
      <c r="E2320" s="1" t="s">
        <v>12</v>
      </c>
      <c r="F2320" s="1" t="s">
        <v>2501</v>
      </c>
      <c r="G2320" s="1" t="s">
        <v>4112</v>
      </c>
      <c r="H2320" s="1" t="s">
        <v>7143</v>
      </c>
      <c r="I2320" s="1">
        <v>397786.63452192</v>
      </c>
      <c r="J2320" s="1" t="s">
        <v>7144</v>
      </c>
    </row>
    <row r="2321" spans="1:10" x14ac:dyDescent="0.25">
      <c r="A2321" s="1" t="s">
        <v>7145</v>
      </c>
      <c r="B2321" s="2">
        <v>870730567</v>
      </c>
      <c r="C2321" s="2" t="s">
        <v>389</v>
      </c>
      <c r="D2321" s="4">
        <v>29365.5</v>
      </c>
      <c r="E2321" s="1" t="s">
        <v>12</v>
      </c>
      <c r="F2321" s="1" t="s">
        <v>1083</v>
      </c>
      <c r="G2321" s="1" t="s">
        <v>4070</v>
      </c>
      <c r="H2321" s="1" t="s">
        <v>7146</v>
      </c>
      <c r="I2321" s="1">
        <v>206173.92660480001</v>
      </c>
      <c r="J2321" s="1" t="s">
        <v>7147</v>
      </c>
    </row>
    <row r="2322" spans="1:10" x14ac:dyDescent="0.25">
      <c r="A2322" s="1" t="s">
        <v>7148</v>
      </c>
      <c r="B2322" s="2">
        <v>307023024</v>
      </c>
      <c r="C2322" s="2" t="s">
        <v>18</v>
      </c>
      <c r="D2322" s="4">
        <v>33018</v>
      </c>
      <c r="E2322" s="1" t="s">
        <v>12</v>
      </c>
      <c r="F2322" s="1" t="s">
        <v>2211</v>
      </c>
      <c r="G2322" s="1" t="s">
        <v>4074</v>
      </c>
      <c r="H2322" s="1" t="s">
        <v>7149</v>
      </c>
      <c r="I2322" s="1">
        <v>478805.42746500002</v>
      </c>
      <c r="J2322" s="1" t="s">
        <v>7150</v>
      </c>
    </row>
    <row r="2323" spans="1:10" x14ac:dyDescent="0.25">
      <c r="A2323" s="1" t="s">
        <v>7151</v>
      </c>
      <c r="B2323" s="2">
        <v>484833124</v>
      </c>
      <c r="C2323" s="2" t="s">
        <v>403</v>
      </c>
      <c r="D2323" s="4">
        <v>31922.25</v>
      </c>
      <c r="E2323" s="1" t="s">
        <v>12</v>
      </c>
      <c r="F2323" s="1" t="s">
        <v>852</v>
      </c>
      <c r="G2323" s="1" t="s">
        <v>4119</v>
      </c>
      <c r="H2323" s="1" t="s">
        <v>7152</v>
      </c>
      <c r="I2323" s="1">
        <v>138214.56947759999</v>
      </c>
      <c r="J2323" s="1" t="s">
        <v>7153</v>
      </c>
    </row>
    <row r="2324" spans="1:10" x14ac:dyDescent="0.25">
      <c r="A2324" s="1" t="s">
        <v>7154</v>
      </c>
      <c r="B2324" s="2">
        <v>381449213</v>
      </c>
      <c r="C2324" s="2" t="s">
        <v>119</v>
      </c>
      <c r="D2324" s="4">
        <v>24982.5</v>
      </c>
      <c r="E2324" s="1" t="s">
        <v>12</v>
      </c>
      <c r="F2324" s="1" t="s">
        <v>881</v>
      </c>
      <c r="G2324" s="1" t="s">
        <v>4119</v>
      </c>
      <c r="H2324" s="1" t="s">
        <v>7155</v>
      </c>
      <c r="I2324" s="1">
        <v>26689.7254536</v>
      </c>
      <c r="J2324" s="1" t="s">
        <v>7156</v>
      </c>
    </row>
    <row r="2325" spans="1:10" x14ac:dyDescent="0.25">
      <c r="A2325" s="1" t="s">
        <v>7157</v>
      </c>
      <c r="B2325" s="2">
        <v>685989646</v>
      </c>
      <c r="C2325" s="2" t="s">
        <v>38</v>
      </c>
      <c r="D2325" s="4">
        <v>21330</v>
      </c>
      <c r="E2325" s="1" t="s">
        <v>12</v>
      </c>
      <c r="F2325" s="1" t="s">
        <v>951</v>
      </c>
      <c r="G2325" s="1" t="s">
        <v>4066</v>
      </c>
      <c r="H2325" s="1" t="s">
        <v>7158</v>
      </c>
      <c r="I2325" s="1">
        <v>175825.30479359999</v>
      </c>
      <c r="J2325" s="1" t="s">
        <v>7159</v>
      </c>
    </row>
    <row r="2326" spans="1:10" x14ac:dyDescent="0.25">
      <c r="A2326" s="1" t="s">
        <v>7160</v>
      </c>
      <c r="B2326" s="2">
        <v>884029303</v>
      </c>
      <c r="C2326" s="2" t="s">
        <v>203</v>
      </c>
      <c r="D2326" s="4">
        <v>27539.25</v>
      </c>
      <c r="E2326" s="1" t="s">
        <v>12</v>
      </c>
      <c r="F2326" s="1" t="s">
        <v>825</v>
      </c>
      <c r="G2326" s="1" t="s">
        <v>4105</v>
      </c>
      <c r="H2326" s="1" t="s">
        <v>7161</v>
      </c>
      <c r="I2326" s="1">
        <v>328123.89828413998</v>
      </c>
      <c r="J2326" s="1" t="s">
        <v>7162</v>
      </c>
    </row>
    <row r="2327" spans="1:10" x14ac:dyDescent="0.25">
      <c r="A2327" s="1" t="s">
        <v>7163</v>
      </c>
      <c r="B2327" s="2">
        <v>601202545</v>
      </c>
      <c r="C2327" s="2" t="s">
        <v>322</v>
      </c>
      <c r="D2327" s="4">
        <v>26443.5</v>
      </c>
      <c r="E2327" s="1" t="s">
        <v>12</v>
      </c>
      <c r="F2327" s="1" t="s">
        <v>190</v>
      </c>
      <c r="G2327" s="1" t="s">
        <v>4088</v>
      </c>
      <c r="H2327" s="1" t="s">
        <v>7164</v>
      </c>
      <c r="I2327" s="1">
        <v>134802.88965197999</v>
      </c>
      <c r="J2327" s="1" t="s">
        <v>7165</v>
      </c>
    </row>
    <row r="2328" spans="1:10" x14ac:dyDescent="0.25">
      <c r="A2328" s="1" t="s">
        <v>7166</v>
      </c>
      <c r="B2328" s="2">
        <v>802850130</v>
      </c>
      <c r="C2328" s="2" t="s">
        <v>322</v>
      </c>
      <c r="D2328" s="4">
        <v>26443.5</v>
      </c>
      <c r="E2328" s="1" t="s">
        <v>12</v>
      </c>
      <c r="F2328" s="1" t="s">
        <v>763</v>
      </c>
      <c r="G2328" s="1" t="s">
        <v>4095</v>
      </c>
      <c r="H2328" s="1" t="s">
        <v>7167</v>
      </c>
      <c r="I2328" s="1">
        <v>129655.9143936</v>
      </c>
      <c r="J2328" s="1" t="s">
        <v>7168</v>
      </c>
    </row>
    <row r="2329" spans="1:10" x14ac:dyDescent="0.25">
      <c r="A2329" s="1" t="s">
        <v>7169</v>
      </c>
      <c r="B2329" s="2">
        <v>254941473</v>
      </c>
      <c r="C2329" s="2" t="s">
        <v>556</v>
      </c>
      <c r="D2329" s="4">
        <v>27174</v>
      </c>
      <c r="E2329" s="1" t="s">
        <v>12</v>
      </c>
      <c r="F2329" s="1" t="s">
        <v>213</v>
      </c>
      <c r="G2329" s="1" t="s">
        <v>4074</v>
      </c>
      <c r="H2329" s="1" t="s">
        <v>7170</v>
      </c>
      <c r="I2329" s="1">
        <v>265066.13111040002</v>
      </c>
      <c r="J2329" s="1" t="s">
        <v>7171</v>
      </c>
    </row>
    <row r="2330" spans="1:10" x14ac:dyDescent="0.25">
      <c r="A2330" s="1" t="s">
        <v>7172</v>
      </c>
      <c r="B2330" s="2">
        <v>450183935</v>
      </c>
      <c r="C2330" s="2" t="s">
        <v>380</v>
      </c>
      <c r="D2330" s="4">
        <v>14390.25</v>
      </c>
      <c r="E2330" s="1" t="s">
        <v>12</v>
      </c>
      <c r="F2330" s="1" t="s">
        <v>499</v>
      </c>
      <c r="G2330" s="1" t="s">
        <v>4099</v>
      </c>
      <c r="H2330" s="1" t="s">
        <v>7173</v>
      </c>
      <c r="I2330" s="1">
        <v>67492.292174999995</v>
      </c>
      <c r="J2330" s="1" t="s">
        <v>7174</v>
      </c>
    </row>
    <row r="2331" spans="1:10" x14ac:dyDescent="0.25">
      <c r="A2331" s="1" t="s">
        <v>7175</v>
      </c>
      <c r="B2331" s="2">
        <v>876279636</v>
      </c>
      <c r="C2331" s="2" t="s">
        <v>119</v>
      </c>
      <c r="D2331" s="4">
        <v>24982.5</v>
      </c>
      <c r="E2331" s="1" t="s">
        <v>12</v>
      </c>
      <c r="F2331" s="1" t="s">
        <v>909</v>
      </c>
      <c r="G2331" s="1" t="s">
        <v>4066</v>
      </c>
      <c r="H2331" s="1" t="s">
        <v>7176</v>
      </c>
      <c r="I2331" s="1">
        <v>108492.8257952</v>
      </c>
      <c r="J2331" s="1" t="s">
        <v>7177</v>
      </c>
    </row>
    <row r="2332" spans="1:10" x14ac:dyDescent="0.25">
      <c r="A2332" s="1" t="s">
        <v>7178</v>
      </c>
      <c r="B2332" s="2">
        <v>284644944</v>
      </c>
      <c r="C2332" s="2" t="s">
        <v>194</v>
      </c>
      <c r="D2332" s="4">
        <v>30826.5</v>
      </c>
      <c r="E2332" s="1" t="s">
        <v>12</v>
      </c>
      <c r="F2332" s="1" t="s">
        <v>381</v>
      </c>
      <c r="G2332" s="1" t="s">
        <v>4112</v>
      </c>
      <c r="H2332" s="1" t="s">
        <v>7179</v>
      </c>
      <c r="I2332" s="1">
        <v>280225.23692624999</v>
      </c>
      <c r="J2332" s="1" t="s">
        <v>7180</v>
      </c>
    </row>
    <row r="2333" spans="1:10" x14ac:dyDescent="0.25">
      <c r="A2333" s="1" t="s">
        <v>7181</v>
      </c>
      <c r="B2333" s="2">
        <v>348362013</v>
      </c>
      <c r="C2333" s="2" t="s">
        <v>889</v>
      </c>
      <c r="D2333" s="4">
        <v>30096</v>
      </c>
      <c r="E2333" s="1" t="s">
        <v>12</v>
      </c>
      <c r="F2333" s="1" t="s">
        <v>115</v>
      </c>
      <c r="G2333" s="1" t="s">
        <v>4112</v>
      </c>
      <c r="H2333" s="1" t="s">
        <v>7182</v>
      </c>
      <c r="I2333" s="1">
        <v>563747.09822507994</v>
      </c>
      <c r="J2333" s="1" t="s">
        <v>7183</v>
      </c>
    </row>
    <row r="2334" spans="1:10" x14ac:dyDescent="0.25">
      <c r="A2334" s="1" t="s">
        <v>7184</v>
      </c>
      <c r="B2334" s="2">
        <v>537928168</v>
      </c>
      <c r="C2334" s="2" t="s">
        <v>119</v>
      </c>
      <c r="D2334" s="4">
        <v>24982.5</v>
      </c>
      <c r="E2334" s="1" t="s">
        <v>12</v>
      </c>
      <c r="F2334" s="1" t="s">
        <v>399</v>
      </c>
      <c r="G2334" s="1" t="s">
        <v>4112</v>
      </c>
      <c r="H2334" s="1" t="s">
        <v>7185</v>
      </c>
      <c r="I2334" s="1">
        <v>225394.98653808</v>
      </c>
      <c r="J2334" s="1" t="s">
        <v>7186</v>
      </c>
    </row>
    <row r="2335" spans="1:10" x14ac:dyDescent="0.25">
      <c r="A2335" s="1" t="s">
        <v>7187</v>
      </c>
      <c r="B2335" s="2">
        <v>996934429</v>
      </c>
      <c r="C2335" s="2" t="s">
        <v>470</v>
      </c>
      <c r="D2335" s="4">
        <v>14755.5</v>
      </c>
      <c r="E2335" s="1" t="s">
        <v>12</v>
      </c>
      <c r="F2335" s="1" t="s">
        <v>514</v>
      </c>
      <c r="G2335" s="1" t="s">
        <v>4119</v>
      </c>
      <c r="H2335" s="1" t="s">
        <v>7188</v>
      </c>
      <c r="I2335" s="1">
        <v>184869.10140295999</v>
      </c>
      <c r="J2335" s="1" t="s">
        <v>7189</v>
      </c>
    </row>
    <row r="2336" spans="1:10" x14ac:dyDescent="0.25">
      <c r="A2336" s="1" t="s">
        <v>7190</v>
      </c>
      <c r="B2336" s="2">
        <v>898850646</v>
      </c>
      <c r="C2336" s="2" t="s">
        <v>162</v>
      </c>
      <c r="D2336" s="4">
        <v>15851.25</v>
      </c>
      <c r="E2336" s="1" t="s">
        <v>12</v>
      </c>
      <c r="F2336" s="1" t="s">
        <v>336</v>
      </c>
      <c r="G2336" s="1" t="s">
        <v>4070</v>
      </c>
      <c r="H2336" s="1" t="s">
        <v>7191</v>
      </c>
      <c r="I2336" s="1">
        <v>203562.95371776001</v>
      </c>
      <c r="J2336" s="1" t="s">
        <v>7192</v>
      </c>
    </row>
    <row r="2337" spans="1:10" x14ac:dyDescent="0.25">
      <c r="A2337" s="1" t="s">
        <v>7193</v>
      </c>
      <c r="B2337" s="2">
        <v>60142149</v>
      </c>
      <c r="C2337" s="2" t="s">
        <v>698</v>
      </c>
      <c r="D2337" s="4">
        <v>18408</v>
      </c>
      <c r="E2337" s="1" t="s">
        <v>12</v>
      </c>
      <c r="F2337" s="1" t="s">
        <v>422</v>
      </c>
      <c r="G2337" s="1" t="s">
        <v>4054</v>
      </c>
      <c r="H2337" s="1" t="s">
        <v>7194</v>
      </c>
      <c r="I2337" s="1">
        <v>227377.60863999999</v>
      </c>
      <c r="J2337" s="1" t="s">
        <v>7195</v>
      </c>
    </row>
    <row r="2338" spans="1:10" x14ac:dyDescent="0.25">
      <c r="A2338" s="1" t="s">
        <v>7196</v>
      </c>
      <c r="B2338" s="2">
        <v>68152684</v>
      </c>
      <c r="C2338" s="2" t="s">
        <v>250</v>
      </c>
      <c r="D2338" s="4">
        <v>18042.75</v>
      </c>
      <c r="E2338" s="1" t="s">
        <v>12</v>
      </c>
      <c r="F2338" s="1" t="s">
        <v>1517</v>
      </c>
      <c r="G2338" s="1" t="s">
        <v>4105</v>
      </c>
      <c r="H2338" s="1" t="s">
        <v>7197</v>
      </c>
      <c r="I2338" s="1">
        <v>161400.0947328</v>
      </c>
      <c r="J2338" s="1" t="s">
        <v>7198</v>
      </c>
    </row>
    <row r="2339" spans="1:10" x14ac:dyDescent="0.25">
      <c r="A2339" s="1" t="s">
        <v>7199</v>
      </c>
      <c r="B2339" s="2">
        <v>736860096</v>
      </c>
      <c r="C2339" s="2" t="s">
        <v>281</v>
      </c>
      <c r="D2339" s="4">
        <v>21695.25</v>
      </c>
      <c r="E2339" s="1" t="s">
        <v>12</v>
      </c>
      <c r="F2339" s="1" t="s">
        <v>2602</v>
      </c>
      <c r="G2339" s="1" t="s">
        <v>4095</v>
      </c>
      <c r="H2339" s="1" t="s">
        <v>7200</v>
      </c>
      <c r="I2339" s="1">
        <v>267854.69545200001</v>
      </c>
      <c r="J2339" s="1" t="s">
        <v>7201</v>
      </c>
    </row>
    <row r="2340" spans="1:10" x14ac:dyDescent="0.25">
      <c r="A2340" s="1" t="s">
        <v>7202</v>
      </c>
      <c r="B2340" s="2">
        <v>371228698</v>
      </c>
      <c r="C2340" s="2" t="s">
        <v>57</v>
      </c>
      <c r="D2340" s="4">
        <v>34113.75</v>
      </c>
      <c r="E2340" s="1" t="s">
        <v>12</v>
      </c>
      <c r="F2340" s="1" t="s">
        <v>213</v>
      </c>
      <c r="G2340" s="1" t="s">
        <v>4119</v>
      </c>
      <c r="H2340" s="1" t="s">
        <v>7203</v>
      </c>
      <c r="I2340" s="1">
        <v>360051.33387600002</v>
      </c>
      <c r="J2340" s="1" t="s">
        <v>7204</v>
      </c>
    </row>
    <row r="2341" spans="1:10" x14ac:dyDescent="0.25">
      <c r="A2341" s="1" t="s">
        <v>7205</v>
      </c>
      <c r="B2341" s="2">
        <v>941967865</v>
      </c>
      <c r="C2341" s="2" t="s">
        <v>348</v>
      </c>
      <c r="D2341" s="4">
        <v>28635</v>
      </c>
      <c r="E2341" s="1" t="s">
        <v>12</v>
      </c>
      <c r="F2341" s="1" t="s">
        <v>1047</v>
      </c>
      <c r="G2341" s="1" t="s">
        <v>4112</v>
      </c>
      <c r="H2341" s="1" t="s">
        <v>7206</v>
      </c>
      <c r="I2341" s="1">
        <v>123131.89733183999</v>
      </c>
      <c r="J2341" s="1" t="s">
        <v>7207</v>
      </c>
    </row>
    <row r="2342" spans="1:10" x14ac:dyDescent="0.25">
      <c r="A2342" s="1" t="s">
        <v>7208</v>
      </c>
      <c r="B2342" s="2">
        <v>718436887</v>
      </c>
      <c r="C2342" s="2" t="s">
        <v>479</v>
      </c>
      <c r="D2342" s="4">
        <v>33383.25</v>
      </c>
      <c r="E2342" s="1" t="s">
        <v>12</v>
      </c>
      <c r="F2342" s="1" t="s">
        <v>784</v>
      </c>
      <c r="G2342" s="1" t="s">
        <v>4070</v>
      </c>
      <c r="H2342" s="1" t="s">
        <v>7209</v>
      </c>
      <c r="I2342" s="1">
        <v>78915.895296000002</v>
      </c>
      <c r="J2342" s="1" t="s">
        <v>7210</v>
      </c>
    </row>
    <row r="2343" spans="1:10" x14ac:dyDescent="0.25">
      <c r="A2343" s="1" t="s">
        <v>7211</v>
      </c>
      <c r="B2343" s="2">
        <v>899944761</v>
      </c>
      <c r="C2343" s="2" t="s">
        <v>43</v>
      </c>
      <c r="D2343" s="4">
        <v>36670.5</v>
      </c>
      <c r="E2343" s="1" t="s">
        <v>12</v>
      </c>
      <c r="F2343" s="1" t="s">
        <v>1450</v>
      </c>
      <c r="G2343" s="1" t="s">
        <v>4105</v>
      </c>
      <c r="H2343" s="1" t="s">
        <v>7212</v>
      </c>
      <c r="I2343" s="1">
        <v>222460.399278</v>
      </c>
      <c r="J2343" s="1" t="s">
        <v>7213</v>
      </c>
    </row>
    <row r="2344" spans="1:10" x14ac:dyDescent="0.25">
      <c r="A2344" s="1" t="s">
        <v>7214</v>
      </c>
      <c r="B2344" s="2">
        <v>279393774</v>
      </c>
      <c r="C2344" s="2" t="s">
        <v>134</v>
      </c>
      <c r="D2344" s="4">
        <v>37401</v>
      </c>
      <c r="E2344" s="1" t="s">
        <v>12</v>
      </c>
      <c r="F2344" s="1" t="s">
        <v>195</v>
      </c>
      <c r="G2344" s="1" t="s">
        <v>4099</v>
      </c>
      <c r="H2344" s="1" t="s">
        <v>7215</v>
      </c>
      <c r="I2344" s="1">
        <v>401623.42302719998</v>
      </c>
      <c r="J2344" s="1" t="s">
        <v>7216</v>
      </c>
    </row>
    <row r="2345" spans="1:10" x14ac:dyDescent="0.25">
      <c r="A2345" s="1" t="s">
        <v>7217</v>
      </c>
      <c r="B2345" s="2">
        <v>368129271</v>
      </c>
      <c r="C2345" s="2" t="s">
        <v>606</v>
      </c>
      <c r="D2345" s="4">
        <v>23886.75</v>
      </c>
      <c r="E2345" s="1" t="s">
        <v>12</v>
      </c>
      <c r="F2345" s="1" t="s">
        <v>1799</v>
      </c>
      <c r="G2345" s="1" t="s">
        <v>4105</v>
      </c>
      <c r="H2345" s="1" t="s">
        <v>7218</v>
      </c>
      <c r="I2345" s="1">
        <v>132236.91786240001</v>
      </c>
      <c r="J2345" s="1" t="s">
        <v>7219</v>
      </c>
    </row>
    <row r="2346" spans="1:10" x14ac:dyDescent="0.25">
      <c r="A2346" s="1" t="s">
        <v>7220</v>
      </c>
      <c r="B2346" s="2">
        <v>109729048</v>
      </c>
      <c r="C2346" s="2" t="s">
        <v>556</v>
      </c>
      <c r="D2346" s="4">
        <v>27174</v>
      </c>
      <c r="E2346" s="1" t="s">
        <v>12</v>
      </c>
      <c r="F2346" s="1" t="s">
        <v>1277</v>
      </c>
      <c r="G2346" s="1" t="s">
        <v>4148</v>
      </c>
      <c r="H2346" s="1" t="s">
        <v>7221</v>
      </c>
      <c r="I2346" s="1">
        <v>246379.0901376</v>
      </c>
      <c r="J2346" s="1" t="s">
        <v>7222</v>
      </c>
    </row>
    <row r="2347" spans="1:10" x14ac:dyDescent="0.25">
      <c r="A2347" s="1" t="s">
        <v>7223</v>
      </c>
      <c r="B2347" s="2">
        <v>233708883</v>
      </c>
      <c r="C2347" s="2" t="s">
        <v>606</v>
      </c>
      <c r="D2347" s="4">
        <v>23886.75</v>
      </c>
      <c r="E2347" s="1" t="s">
        <v>12</v>
      </c>
      <c r="F2347" s="1" t="s">
        <v>2501</v>
      </c>
      <c r="G2347" s="1" t="s">
        <v>4148</v>
      </c>
      <c r="H2347" s="1" t="s">
        <v>7224</v>
      </c>
      <c r="I2347" s="1">
        <v>428694.07723037997</v>
      </c>
      <c r="J2347" s="1" t="s">
        <v>7225</v>
      </c>
    </row>
    <row r="2348" spans="1:10" x14ac:dyDescent="0.25">
      <c r="A2348" s="1" t="s">
        <v>7226</v>
      </c>
      <c r="B2348" s="2">
        <v>453980175</v>
      </c>
      <c r="C2348" s="2" t="s">
        <v>101</v>
      </c>
      <c r="D2348" s="4">
        <v>19138.5</v>
      </c>
      <c r="E2348" s="1" t="s">
        <v>12</v>
      </c>
      <c r="F2348" s="1" t="s">
        <v>430</v>
      </c>
      <c r="G2348" s="1" t="s">
        <v>4058</v>
      </c>
      <c r="H2348" s="1" t="s">
        <v>7227</v>
      </c>
      <c r="I2348" s="1">
        <v>194846.18532372001</v>
      </c>
      <c r="J2348" s="1" t="s">
        <v>7228</v>
      </c>
    </row>
    <row r="2349" spans="1:10" x14ac:dyDescent="0.25">
      <c r="A2349" s="1" t="s">
        <v>7229</v>
      </c>
      <c r="B2349" s="2">
        <v>696046635</v>
      </c>
      <c r="C2349" s="2" t="s">
        <v>124</v>
      </c>
      <c r="D2349" s="4">
        <v>14025</v>
      </c>
      <c r="E2349" s="1" t="s">
        <v>12</v>
      </c>
      <c r="F2349" s="1" t="s">
        <v>353</v>
      </c>
      <c r="G2349" s="1" t="s">
        <v>4058</v>
      </c>
      <c r="H2349" s="1" t="s">
        <v>7230</v>
      </c>
      <c r="I2349" s="1">
        <v>373280.790484</v>
      </c>
      <c r="J2349" s="1" t="s">
        <v>7231</v>
      </c>
    </row>
    <row r="2350" spans="1:10" x14ac:dyDescent="0.25">
      <c r="A2350" s="1" t="s">
        <v>7232</v>
      </c>
      <c r="B2350" s="2">
        <v>24866329</v>
      </c>
      <c r="C2350" s="2" t="s">
        <v>92</v>
      </c>
      <c r="D2350" s="4">
        <v>29000.25</v>
      </c>
      <c r="E2350" s="1" t="s">
        <v>12</v>
      </c>
      <c r="F2350" s="1" t="s">
        <v>264</v>
      </c>
      <c r="G2350" s="1" t="s">
        <v>4058</v>
      </c>
      <c r="H2350" s="1" t="s">
        <v>7233</v>
      </c>
      <c r="I2350" s="1">
        <v>44684.596029599998</v>
      </c>
      <c r="J2350" s="1" t="s">
        <v>7234</v>
      </c>
    </row>
    <row r="2351" spans="1:10" x14ac:dyDescent="0.25">
      <c r="A2351" s="1" t="s">
        <v>7235</v>
      </c>
      <c r="B2351" s="2">
        <v>274125874</v>
      </c>
      <c r="C2351" s="2" t="s">
        <v>57</v>
      </c>
      <c r="D2351" s="4">
        <v>34113.75</v>
      </c>
      <c r="E2351" s="1" t="s">
        <v>12</v>
      </c>
      <c r="F2351" s="1" t="s">
        <v>774</v>
      </c>
      <c r="G2351" s="1" t="s">
        <v>4058</v>
      </c>
      <c r="H2351" s="1" t="s">
        <v>7236</v>
      </c>
      <c r="I2351" s="1">
        <v>353390.3649024</v>
      </c>
      <c r="J2351" s="1" t="s">
        <v>7237</v>
      </c>
    </row>
    <row r="2352" spans="1:10" x14ac:dyDescent="0.25">
      <c r="A2352" s="1" t="s">
        <v>7238</v>
      </c>
      <c r="B2352" s="2">
        <v>9739453</v>
      </c>
      <c r="C2352" s="2" t="s">
        <v>513</v>
      </c>
      <c r="D2352" s="4">
        <v>32287.5</v>
      </c>
      <c r="E2352" s="1" t="s">
        <v>12</v>
      </c>
      <c r="F2352" s="1" t="s">
        <v>1336</v>
      </c>
      <c r="G2352" s="1" t="s">
        <v>4058</v>
      </c>
      <c r="H2352" s="1" t="s">
        <v>7239</v>
      </c>
      <c r="I2352" s="1">
        <v>95585.439240720007</v>
      </c>
      <c r="J2352" s="1" t="s">
        <v>7240</v>
      </c>
    </row>
    <row r="2353" spans="1:10" x14ac:dyDescent="0.25">
      <c r="A2353" s="1" t="s">
        <v>7241</v>
      </c>
      <c r="B2353" s="2">
        <v>969849461</v>
      </c>
      <c r="C2353" s="2" t="s">
        <v>180</v>
      </c>
      <c r="D2353" s="4">
        <v>35940</v>
      </c>
      <c r="E2353" s="1" t="s">
        <v>12</v>
      </c>
      <c r="F2353" s="1" t="s">
        <v>399</v>
      </c>
      <c r="G2353" s="1" t="s">
        <v>4058</v>
      </c>
      <c r="H2353" s="1" t="s">
        <v>7242</v>
      </c>
      <c r="I2353" s="1">
        <v>181568.00429459999</v>
      </c>
      <c r="J2353" s="1" t="s">
        <v>7243</v>
      </c>
    </row>
    <row r="2354" spans="1:10" x14ac:dyDescent="0.25">
      <c r="A2354" s="1" t="s">
        <v>7244</v>
      </c>
      <c r="B2354" s="2">
        <v>782237332</v>
      </c>
      <c r="C2354" s="2" t="s">
        <v>101</v>
      </c>
      <c r="D2354" s="4">
        <v>19138.5</v>
      </c>
      <c r="E2354" s="1" t="s">
        <v>12</v>
      </c>
      <c r="F2354" s="1" t="s">
        <v>1450</v>
      </c>
      <c r="G2354" s="1" t="s">
        <v>4058</v>
      </c>
      <c r="H2354" s="1" t="s">
        <v>7245</v>
      </c>
      <c r="I2354" s="1">
        <v>35539.152952320001</v>
      </c>
      <c r="J2354" s="1" t="s">
        <v>7246</v>
      </c>
    </row>
    <row r="2355" spans="1:10" x14ac:dyDescent="0.25">
      <c r="A2355" s="1" t="s">
        <v>7247</v>
      </c>
      <c r="B2355" s="2">
        <v>403325723</v>
      </c>
      <c r="C2355" s="2" t="s">
        <v>114</v>
      </c>
      <c r="D2355" s="4">
        <v>20599.5</v>
      </c>
      <c r="E2355" s="1" t="s">
        <v>12</v>
      </c>
      <c r="F2355" s="1" t="s">
        <v>58</v>
      </c>
      <c r="G2355" s="1" t="s">
        <v>4058</v>
      </c>
      <c r="H2355" s="1" t="s">
        <v>7248</v>
      </c>
      <c r="I2355" s="1">
        <v>54827.757064079997</v>
      </c>
      <c r="J2355" s="1" t="s">
        <v>7249</v>
      </c>
    </row>
    <row r="2356" spans="1:10" x14ac:dyDescent="0.25">
      <c r="A2356" s="1" t="s">
        <v>7250</v>
      </c>
      <c r="B2356" s="2">
        <v>220684499</v>
      </c>
      <c r="C2356" s="2" t="s">
        <v>72</v>
      </c>
      <c r="D2356" s="4">
        <v>34844.25</v>
      </c>
      <c r="E2356" s="1" t="s">
        <v>12</v>
      </c>
      <c r="F2356" s="1" t="s">
        <v>2501</v>
      </c>
      <c r="G2356" s="1" t="s">
        <v>4058</v>
      </c>
      <c r="H2356" s="1" t="s">
        <v>7251</v>
      </c>
      <c r="I2356" s="1">
        <v>209796.54149999999</v>
      </c>
      <c r="J2356" s="1" t="s">
        <v>6804</v>
      </c>
    </row>
    <row r="2357" spans="1:10" x14ac:dyDescent="0.25">
      <c r="A2357" s="1" t="s">
        <v>7252</v>
      </c>
      <c r="B2357" s="2">
        <v>867314711</v>
      </c>
      <c r="C2357" s="2" t="s">
        <v>281</v>
      </c>
      <c r="D2357" s="4">
        <v>21695.25</v>
      </c>
      <c r="E2357" s="1" t="s">
        <v>12</v>
      </c>
      <c r="F2357" s="1" t="s">
        <v>110</v>
      </c>
      <c r="G2357" s="1" t="s">
        <v>4058</v>
      </c>
      <c r="H2357" s="1" t="s">
        <v>7253</v>
      </c>
      <c r="I2357" s="1">
        <v>121470.417684</v>
      </c>
      <c r="J2357" s="1" t="s">
        <v>7254</v>
      </c>
    </row>
    <row r="2358" spans="1:10" x14ac:dyDescent="0.25">
      <c r="A2358" s="1" t="s">
        <v>7255</v>
      </c>
      <c r="B2358" s="2">
        <v>853947202</v>
      </c>
      <c r="C2358" s="2" t="s">
        <v>72</v>
      </c>
      <c r="D2358" s="4">
        <v>34844.25</v>
      </c>
      <c r="E2358" s="1" t="s">
        <v>12</v>
      </c>
      <c r="F2358" s="1" t="s">
        <v>305</v>
      </c>
      <c r="G2358" s="1" t="s">
        <v>4058</v>
      </c>
      <c r="H2358" s="1" t="s">
        <v>7256</v>
      </c>
      <c r="I2358" s="1">
        <v>182798.39711232</v>
      </c>
      <c r="J2358" s="1" t="s">
        <v>7257</v>
      </c>
    </row>
    <row r="2359" spans="1:10" x14ac:dyDescent="0.25">
      <c r="A2359" s="1" t="s">
        <v>7258</v>
      </c>
      <c r="B2359" s="2">
        <v>454422255</v>
      </c>
      <c r="C2359" s="2" t="s">
        <v>309</v>
      </c>
      <c r="D2359" s="4">
        <v>27904.5</v>
      </c>
      <c r="E2359" s="1" t="s">
        <v>12</v>
      </c>
      <c r="F2359" s="1" t="s">
        <v>784</v>
      </c>
      <c r="G2359" s="1" t="s">
        <v>4058</v>
      </c>
      <c r="H2359" s="1" t="s">
        <v>7259</v>
      </c>
      <c r="I2359" s="1">
        <v>180854.97121620001</v>
      </c>
      <c r="J2359" s="1" t="s">
        <v>7260</v>
      </c>
    </row>
    <row r="2360" spans="1:10" x14ac:dyDescent="0.25">
      <c r="A2360" s="1" t="s">
        <v>7261</v>
      </c>
      <c r="B2360" s="2">
        <v>763596924</v>
      </c>
      <c r="C2360" s="2" t="s">
        <v>255</v>
      </c>
      <c r="D2360" s="4">
        <v>25347.75</v>
      </c>
      <c r="E2360" s="1" t="s">
        <v>12</v>
      </c>
      <c r="F2360" s="1" t="s">
        <v>344</v>
      </c>
      <c r="G2360" s="1" t="s">
        <v>4058</v>
      </c>
      <c r="H2360" s="1" t="s">
        <v>7262</v>
      </c>
      <c r="I2360" s="1">
        <v>498667.16424720001</v>
      </c>
      <c r="J2360" s="1" t="s">
        <v>7263</v>
      </c>
    </row>
    <row r="2361" spans="1:10" x14ac:dyDescent="0.25">
      <c r="A2361" s="1" t="s">
        <v>7264</v>
      </c>
      <c r="B2361" s="2">
        <v>986502521</v>
      </c>
      <c r="C2361" s="2" t="s">
        <v>661</v>
      </c>
      <c r="D2361" s="4">
        <v>16216.5</v>
      </c>
      <c r="E2361" s="1" t="s">
        <v>12</v>
      </c>
      <c r="F2361" s="1" t="s">
        <v>155</v>
      </c>
      <c r="G2361" s="1" t="s">
        <v>4058</v>
      </c>
      <c r="H2361" s="1" t="s">
        <v>7265</v>
      </c>
      <c r="I2361" s="1">
        <v>113862.663915</v>
      </c>
      <c r="J2361" s="1" t="s">
        <v>7266</v>
      </c>
    </row>
    <row r="2362" spans="1:10" x14ac:dyDescent="0.25">
      <c r="A2362" s="1" t="s">
        <v>7267</v>
      </c>
      <c r="B2362" s="2">
        <v>108897724</v>
      </c>
      <c r="C2362" s="2" t="s">
        <v>82</v>
      </c>
      <c r="D2362" s="4">
        <v>16947</v>
      </c>
      <c r="E2362" s="1" t="s">
        <v>12</v>
      </c>
      <c r="F2362" s="1" t="s">
        <v>1308</v>
      </c>
      <c r="G2362" s="1" t="s">
        <v>4058</v>
      </c>
      <c r="H2362" s="1" t="s">
        <v>7268</v>
      </c>
      <c r="I2362" s="1">
        <v>127682.9575668</v>
      </c>
      <c r="J2362" s="1" t="s">
        <v>7269</v>
      </c>
    </row>
    <row r="2363" spans="1:10" x14ac:dyDescent="0.25">
      <c r="A2363" s="1" t="s">
        <v>7270</v>
      </c>
      <c r="B2363" s="2">
        <v>961508732</v>
      </c>
      <c r="C2363" s="2" t="s">
        <v>245</v>
      </c>
      <c r="D2363" s="4">
        <v>19503.75</v>
      </c>
      <c r="E2363" s="1" t="s">
        <v>12</v>
      </c>
      <c r="F2363" s="1" t="s">
        <v>2602</v>
      </c>
      <c r="G2363" s="1" t="s">
        <v>4058</v>
      </c>
      <c r="H2363" s="1" t="s">
        <v>7271</v>
      </c>
      <c r="I2363" s="1">
        <v>552041.12891357997</v>
      </c>
      <c r="J2363" s="1" t="s">
        <v>7272</v>
      </c>
    </row>
    <row r="2364" spans="1:10" x14ac:dyDescent="0.25">
      <c r="A2364" s="1" t="s">
        <v>7273</v>
      </c>
      <c r="B2364" s="2">
        <v>684094273</v>
      </c>
      <c r="C2364" s="2" t="s">
        <v>119</v>
      </c>
      <c r="D2364" s="4">
        <v>24982.5</v>
      </c>
      <c r="E2364" s="1" t="s">
        <v>12</v>
      </c>
      <c r="F2364" s="1" t="s">
        <v>909</v>
      </c>
      <c r="G2364" s="1" t="s">
        <v>4058</v>
      </c>
      <c r="H2364" s="1" t="s">
        <v>7274</v>
      </c>
      <c r="I2364" s="1">
        <v>111913.24476288</v>
      </c>
      <c r="J2364" s="1" t="s">
        <v>7275</v>
      </c>
    </row>
    <row r="2365" spans="1:10" x14ac:dyDescent="0.25">
      <c r="A2365" s="1" t="s">
        <v>7276</v>
      </c>
      <c r="B2365" s="2">
        <v>408791530</v>
      </c>
      <c r="C2365" s="2" t="s">
        <v>273</v>
      </c>
      <c r="D2365" s="4">
        <v>20964.75</v>
      </c>
      <c r="E2365" s="1" t="s">
        <v>12</v>
      </c>
      <c r="F2365" s="1" t="s">
        <v>784</v>
      </c>
      <c r="G2365" s="1" t="s">
        <v>4058</v>
      </c>
      <c r="H2365" s="1" t="s">
        <v>7277</v>
      </c>
      <c r="I2365" s="1">
        <v>79890.070648499997</v>
      </c>
      <c r="J2365" s="1" t="s">
        <v>7278</v>
      </c>
    </row>
    <row r="2366" spans="1:10" x14ac:dyDescent="0.25">
      <c r="A2366" s="1" t="s">
        <v>7279</v>
      </c>
      <c r="B2366" s="2">
        <v>821536877</v>
      </c>
      <c r="C2366" s="2" t="s">
        <v>43</v>
      </c>
      <c r="D2366" s="4">
        <v>36670.5</v>
      </c>
      <c r="E2366" s="1" t="s">
        <v>12</v>
      </c>
      <c r="F2366" s="1" t="s">
        <v>569</v>
      </c>
      <c r="G2366" s="1" t="s">
        <v>4058</v>
      </c>
      <c r="H2366" s="1" t="s">
        <v>7280</v>
      </c>
      <c r="I2366" s="1">
        <v>162415.26756000001</v>
      </c>
      <c r="J2366" s="1" t="s">
        <v>7281</v>
      </c>
    </row>
    <row r="2367" spans="1:10" x14ac:dyDescent="0.25">
      <c r="A2367" s="1" t="s">
        <v>7282</v>
      </c>
      <c r="B2367" s="2">
        <v>502707354</v>
      </c>
      <c r="C2367" s="2" t="s">
        <v>335</v>
      </c>
      <c r="D2367" s="4">
        <v>19869</v>
      </c>
      <c r="E2367" s="1" t="s">
        <v>12</v>
      </c>
      <c r="F2367" s="1" t="s">
        <v>310</v>
      </c>
      <c r="G2367" s="1" t="s">
        <v>4058</v>
      </c>
      <c r="H2367" s="1" t="s">
        <v>7283</v>
      </c>
      <c r="I2367" s="1">
        <v>301736.48774399998</v>
      </c>
      <c r="J2367" s="1" t="s">
        <v>7284</v>
      </c>
    </row>
    <row r="2368" spans="1:10" x14ac:dyDescent="0.25">
      <c r="A2368" s="1" t="s">
        <v>7285</v>
      </c>
      <c r="B2368" s="2">
        <v>866388847</v>
      </c>
      <c r="C2368" s="2" t="s">
        <v>268</v>
      </c>
      <c r="D2368" s="4">
        <v>17677.5</v>
      </c>
      <c r="E2368" s="1" t="s">
        <v>12</v>
      </c>
      <c r="F2368" s="1" t="s">
        <v>1498</v>
      </c>
      <c r="G2368" s="1" t="s">
        <v>4058</v>
      </c>
      <c r="H2368" s="1" t="s">
        <v>7286</v>
      </c>
      <c r="I2368" s="1">
        <v>554874.61665761995</v>
      </c>
      <c r="J2368" s="1" t="s">
        <v>7287</v>
      </c>
    </row>
    <row r="2369" spans="1:10" x14ac:dyDescent="0.25">
      <c r="A2369" s="1" t="s">
        <v>7288</v>
      </c>
      <c r="B2369" s="2">
        <v>858506489</v>
      </c>
      <c r="C2369" s="2" t="s">
        <v>43</v>
      </c>
      <c r="D2369" s="4">
        <v>36670.5</v>
      </c>
      <c r="E2369" s="1" t="s">
        <v>12</v>
      </c>
      <c r="F2369" s="1" t="s">
        <v>665</v>
      </c>
      <c r="G2369" s="1" t="s">
        <v>4058</v>
      </c>
      <c r="H2369" s="1" t="s">
        <v>7289</v>
      </c>
      <c r="I2369" s="1">
        <v>103965.65616</v>
      </c>
      <c r="J2369" s="1" t="s">
        <v>7290</v>
      </c>
    </row>
    <row r="2370" spans="1:10" x14ac:dyDescent="0.25">
      <c r="A2370" s="1" t="s">
        <v>7291</v>
      </c>
      <c r="B2370" s="2">
        <v>2674446</v>
      </c>
      <c r="C2370" s="2" t="s">
        <v>162</v>
      </c>
      <c r="D2370" s="4">
        <v>15851.25</v>
      </c>
      <c r="E2370" s="1" t="s">
        <v>12</v>
      </c>
      <c r="F2370" s="1" t="s">
        <v>147</v>
      </c>
      <c r="G2370" s="1" t="s">
        <v>4058</v>
      </c>
      <c r="H2370" s="1" t="s">
        <v>7292</v>
      </c>
      <c r="I2370" s="1">
        <v>148927.61727228001</v>
      </c>
      <c r="J2370" s="1" t="s">
        <v>7293</v>
      </c>
    </row>
    <row r="2371" spans="1:10" x14ac:dyDescent="0.25">
      <c r="A2371" s="1" t="s">
        <v>7294</v>
      </c>
      <c r="B2371" s="2">
        <v>554865630</v>
      </c>
      <c r="C2371" s="2" t="s">
        <v>154</v>
      </c>
      <c r="D2371" s="4">
        <v>29730.75</v>
      </c>
      <c r="E2371" s="1" t="s">
        <v>12</v>
      </c>
      <c r="F2371" s="1" t="s">
        <v>636</v>
      </c>
      <c r="G2371" s="1" t="s">
        <v>4058</v>
      </c>
      <c r="H2371" s="1" t="s">
        <v>7295</v>
      </c>
      <c r="I2371" s="1">
        <v>364055.25433050003</v>
      </c>
      <c r="J2371" s="1" t="s">
        <v>7296</v>
      </c>
    </row>
    <row r="2372" spans="1:10" x14ac:dyDescent="0.25">
      <c r="A2372" s="1" t="s">
        <v>7297</v>
      </c>
      <c r="B2372" s="2">
        <v>251901445</v>
      </c>
      <c r="C2372" s="2" t="s">
        <v>698</v>
      </c>
      <c r="D2372" s="4">
        <v>18408</v>
      </c>
      <c r="E2372" s="1" t="s">
        <v>12</v>
      </c>
      <c r="F2372" s="1" t="s">
        <v>1426</v>
      </c>
      <c r="G2372" s="1" t="s">
        <v>4058</v>
      </c>
      <c r="H2372" s="1" t="s">
        <v>7298</v>
      </c>
      <c r="I2372" s="1">
        <v>120757.977032</v>
      </c>
      <c r="J2372" s="1" t="s">
        <v>7299</v>
      </c>
    </row>
    <row r="2373" spans="1:10" x14ac:dyDescent="0.25">
      <c r="A2373" s="1" t="s">
        <v>7300</v>
      </c>
      <c r="B2373" s="2">
        <v>626603303</v>
      </c>
      <c r="C2373" s="2" t="s">
        <v>298</v>
      </c>
      <c r="D2373" s="4">
        <v>38131.5</v>
      </c>
      <c r="E2373" s="1" t="s">
        <v>12</v>
      </c>
      <c r="F2373" s="1" t="s">
        <v>1277</v>
      </c>
      <c r="G2373" s="1" t="s">
        <v>4058</v>
      </c>
      <c r="H2373" s="1" t="s">
        <v>7301</v>
      </c>
      <c r="I2373" s="1">
        <v>398672.32837120001</v>
      </c>
      <c r="J2373" s="1" t="s">
        <v>3990</v>
      </c>
    </row>
    <row r="2374" spans="1:10" x14ac:dyDescent="0.25">
      <c r="A2374" s="1" t="s">
        <v>7302</v>
      </c>
      <c r="B2374" s="2">
        <v>219258652</v>
      </c>
      <c r="C2374" s="2" t="s">
        <v>245</v>
      </c>
      <c r="D2374" s="4">
        <v>19503.75</v>
      </c>
      <c r="E2374" s="1" t="s">
        <v>12</v>
      </c>
      <c r="F2374" s="1" t="s">
        <v>1076</v>
      </c>
      <c r="G2374" s="1" t="s">
        <v>4058</v>
      </c>
      <c r="H2374" s="1" t="s">
        <v>7303</v>
      </c>
      <c r="I2374" s="1">
        <v>73435.691647500003</v>
      </c>
      <c r="J2374" s="1" t="s">
        <v>7304</v>
      </c>
    </row>
    <row r="2375" spans="1:10" x14ac:dyDescent="0.25">
      <c r="A2375" s="1" t="s">
        <v>3897</v>
      </c>
      <c r="B2375" s="2">
        <v>463217730</v>
      </c>
      <c r="C2375" s="2" t="s">
        <v>33</v>
      </c>
      <c r="D2375" s="4">
        <v>13659.75</v>
      </c>
      <c r="E2375" s="1" t="s">
        <v>12</v>
      </c>
      <c r="F2375" s="1" t="s">
        <v>39</v>
      </c>
      <c r="G2375" s="1" t="s">
        <v>4058</v>
      </c>
      <c r="H2375" s="1" t="s">
        <v>7305</v>
      </c>
      <c r="I2375" s="1">
        <v>57926.512612799997</v>
      </c>
      <c r="J2375" s="1" t="s">
        <v>7306</v>
      </c>
    </row>
    <row r="2376" spans="1:10" x14ac:dyDescent="0.25">
      <c r="A2376" s="1" t="s">
        <v>7307</v>
      </c>
      <c r="B2376" s="2">
        <v>523211313</v>
      </c>
      <c r="C2376" s="2" t="s">
        <v>479</v>
      </c>
      <c r="D2376" s="4">
        <v>33383.25</v>
      </c>
      <c r="E2376" s="1" t="s">
        <v>12</v>
      </c>
      <c r="F2376" s="1" t="s">
        <v>1746</v>
      </c>
      <c r="G2376" s="1" t="s">
        <v>4058</v>
      </c>
      <c r="H2376" s="1" t="s">
        <v>7308</v>
      </c>
      <c r="I2376" s="1">
        <v>122461.988256</v>
      </c>
      <c r="J2376" s="1" t="s">
        <v>7309</v>
      </c>
    </row>
    <row r="2377" spans="1:10" x14ac:dyDescent="0.25">
      <c r="A2377" s="1" t="s">
        <v>7310</v>
      </c>
      <c r="B2377" s="2">
        <v>917124406</v>
      </c>
      <c r="C2377" s="2" t="s">
        <v>518</v>
      </c>
      <c r="D2377" s="4">
        <v>35574.75</v>
      </c>
      <c r="E2377" s="1" t="s">
        <v>12</v>
      </c>
      <c r="F2377" s="1" t="s">
        <v>290</v>
      </c>
      <c r="G2377" s="1" t="s">
        <v>4058</v>
      </c>
      <c r="H2377" s="1" t="s">
        <v>7311</v>
      </c>
      <c r="I2377" s="1">
        <v>579249.90502399998</v>
      </c>
      <c r="J2377" s="1" t="s">
        <v>7312</v>
      </c>
    </row>
    <row r="2378" spans="1:10" x14ac:dyDescent="0.25">
      <c r="A2378" s="1" t="s">
        <v>3953</v>
      </c>
      <c r="B2378" s="2">
        <v>261085420</v>
      </c>
      <c r="C2378" s="2" t="s">
        <v>250</v>
      </c>
      <c r="D2378" s="4">
        <v>18042.75</v>
      </c>
      <c r="E2378" s="1" t="s">
        <v>12</v>
      </c>
      <c r="F2378" s="1" t="s">
        <v>774</v>
      </c>
      <c r="G2378" s="1" t="s">
        <v>4058</v>
      </c>
      <c r="H2378" s="1" t="s">
        <v>7313</v>
      </c>
      <c r="I2378" s="1">
        <v>477418.16922360001</v>
      </c>
      <c r="J2378" s="1" t="s">
        <v>7314</v>
      </c>
    </row>
    <row r="2379" spans="1:10" x14ac:dyDescent="0.25">
      <c r="A2379" s="1" t="s">
        <v>7315</v>
      </c>
      <c r="B2379" s="2">
        <v>118170353</v>
      </c>
      <c r="C2379" s="2" t="s">
        <v>226</v>
      </c>
      <c r="D2379" s="4">
        <v>31557</v>
      </c>
      <c r="E2379" s="1" t="s">
        <v>12</v>
      </c>
      <c r="F2379" s="1" t="s">
        <v>587</v>
      </c>
      <c r="G2379" s="1" t="s">
        <v>4058</v>
      </c>
      <c r="H2379" s="1" t="s">
        <v>7316</v>
      </c>
      <c r="I2379" s="1">
        <v>243826.023216</v>
      </c>
      <c r="J2379" s="1" t="s">
        <v>7317</v>
      </c>
    </row>
    <row r="2380" spans="1:10" x14ac:dyDescent="0.25">
      <c r="A2380" s="1" t="s">
        <v>7318</v>
      </c>
      <c r="B2380" s="2">
        <v>279845393</v>
      </c>
      <c r="C2380" s="2" t="s">
        <v>518</v>
      </c>
      <c r="D2380" s="4">
        <v>35574.75</v>
      </c>
      <c r="E2380" s="1" t="s">
        <v>12</v>
      </c>
      <c r="F2380" s="1" t="s">
        <v>2501</v>
      </c>
      <c r="G2380" s="1" t="s">
        <v>4058</v>
      </c>
      <c r="H2380" s="1" t="s">
        <v>7319</v>
      </c>
      <c r="I2380" s="1">
        <v>18633.832872480001</v>
      </c>
      <c r="J2380" s="1" t="s">
        <v>7320</v>
      </c>
    </row>
    <row r="2381" spans="1:10" x14ac:dyDescent="0.25">
      <c r="A2381" s="1" t="s">
        <v>7321</v>
      </c>
      <c r="B2381" s="2">
        <v>100254813</v>
      </c>
      <c r="C2381" s="2" t="s">
        <v>77</v>
      </c>
      <c r="D2381" s="4">
        <v>23521.5</v>
      </c>
      <c r="E2381" s="1" t="s">
        <v>12</v>
      </c>
      <c r="F2381" s="1" t="s">
        <v>344</v>
      </c>
      <c r="G2381" s="1" t="s">
        <v>4058</v>
      </c>
      <c r="H2381" s="1" t="s">
        <v>7322</v>
      </c>
      <c r="I2381" s="1">
        <v>251540.15617500001</v>
      </c>
      <c r="J2381" s="1" t="s">
        <v>7323</v>
      </c>
    </row>
    <row r="2382" spans="1:10" x14ac:dyDescent="0.25">
      <c r="A2382" s="1" t="s">
        <v>7324</v>
      </c>
      <c r="B2382" s="2">
        <v>729426477</v>
      </c>
      <c r="C2382" s="2" t="s">
        <v>154</v>
      </c>
      <c r="D2382" s="4">
        <v>29730.75</v>
      </c>
      <c r="E2382" s="1" t="s">
        <v>12</v>
      </c>
      <c r="F2382" s="1" t="s">
        <v>1479</v>
      </c>
      <c r="G2382" s="1" t="s">
        <v>4058</v>
      </c>
      <c r="H2382" s="1" t="s">
        <v>7325</v>
      </c>
      <c r="I2382" s="1">
        <v>22381.687365000002</v>
      </c>
      <c r="J2382" s="1" t="s">
        <v>7326</v>
      </c>
    </row>
    <row r="2383" spans="1:10" x14ac:dyDescent="0.25">
      <c r="A2383" s="1" t="s">
        <v>7327</v>
      </c>
      <c r="B2383" s="2">
        <v>486620474</v>
      </c>
      <c r="C2383" s="2" t="s">
        <v>134</v>
      </c>
      <c r="D2383" s="4">
        <v>37401</v>
      </c>
      <c r="E2383" s="1" t="s">
        <v>12</v>
      </c>
      <c r="F2383" s="1" t="s">
        <v>24</v>
      </c>
      <c r="G2383" s="1" t="s">
        <v>4058</v>
      </c>
      <c r="H2383" s="1" t="s">
        <v>7328</v>
      </c>
      <c r="I2383" s="1">
        <v>410835.51063099998</v>
      </c>
      <c r="J2383" s="1" t="s">
        <v>7329</v>
      </c>
    </row>
    <row r="2384" spans="1:10" x14ac:dyDescent="0.25">
      <c r="A2384" s="1" t="s">
        <v>7330</v>
      </c>
      <c r="B2384" s="2">
        <v>268873052</v>
      </c>
      <c r="C2384" s="2" t="s">
        <v>661</v>
      </c>
      <c r="D2384" s="4">
        <v>16216.5</v>
      </c>
      <c r="E2384" s="1" t="s">
        <v>12</v>
      </c>
      <c r="F2384" s="1" t="s">
        <v>13</v>
      </c>
      <c r="G2384" s="1" t="s">
        <v>4058</v>
      </c>
      <c r="H2384" s="1" t="s">
        <v>7331</v>
      </c>
      <c r="I2384" s="1">
        <v>99141.850919999997</v>
      </c>
      <c r="J2384" s="1" t="s">
        <v>7332</v>
      </c>
    </row>
    <row r="2385" spans="1:10" x14ac:dyDescent="0.25">
      <c r="A2385" s="1" t="s">
        <v>7333</v>
      </c>
      <c r="B2385" s="2">
        <v>292368079</v>
      </c>
      <c r="C2385" s="2" t="s">
        <v>72</v>
      </c>
      <c r="D2385" s="4">
        <v>34844.25</v>
      </c>
      <c r="E2385" s="1" t="s">
        <v>12</v>
      </c>
      <c r="F2385" s="1" t="s">
        <v>1426</v>
      </c>
      <c r="G2385" s="1" t="s">
        <v>4058</v>
      </c>
      <c r="H2385" s="1" t="s">
        <v>7334</v>
      </c>
      <c r="I2385" s="1">
        <v>101488.26539124</v>
      </c>
      <c r="J2385" s="1" t="s">
        <v>7335</v>
      </c>
    </row>
    <row r="2386" spans="1:10" x14ac:dyDescent="0.25">
      <c r="A2386" s="1" t="s">
        <v>7336</v>
      </c>
      <c r="B2386" s="2">
        <v>844864530</v>
      </c>
      <c r="C2386" s="2" t="s">
        <v>357</v>
      </c>
      <c r="D2386" s="4">
        <v>35209.5</v>
      </c>
      <c r="E2386" s="1" t="s">
        <v>12</v>
      </c>
      <c r="F2386" s="1" t="s">
        <v>48</v>
      </c>
      <c r="G2386" s="1" t="s">
        <v>4058</v>
      </c>
      <c r="H2386" s="1" t="s">
        <v>7337</v>
      </c>
      <c r="I2386" s="1">
        <v>87412.355576700094</v>
      </c>
      <c r="J2386" s="1" t="s">
        <v>7338</v>
      </c>
    </row>
    <row r="2387" spans="1:10" x14ac:dyDescent="0.25">
      <c r="A2387" s="1" t="s">
        <v>7339</v>
      </c>
      <c r="B2387" s="2">
        <v>663215913</v>
      </c>
      <c r="C2387" s="2" t="s">
        <v>335</v>
      </c>
      <c r="D2387" s="4">
        <v>19869</v>
      </c>
      <c r="E2387" s="1" t="s">
        <v>12</v>
      </c>
      <c r="F2387" s="1" t="s">
        <v>1372</v>
      </c>
      <c r="G2387" s="1" t="s">
        <v>4058</v>
      </c>
      <c r="H2387" s="1" t="s">
        <v>7340</v>
      </c>
      <c r="I2387" s="1">
        <v>336945.67779599997</v>
      </c>
      <c r="J2387" s="1" t="s">
        <v>7341</v>
      </c>
    </row>
    <row r="2388" spans="1:10" x14ac:dyDescent="0.25">
      <c r="A2388" s="1" t="s">
        <v>7342</v>
      </c>
      <c r="B2388" s="2">
        <v>984213296</v>
      </c>
      <c r="C2388" s="2" t="s">
        <v>62</v>
      </c>
      <c r="D2388" s="4">
        <v>22791</v>
      </c>
      <c r="E2388" s="1" t="s">
        <v>12</v>
      </c>
      <c r="F2388" s="1" t="s">
        <v>610</v>
      </c>
      <c r="G2388" s="1" t="s">
        <v>4058</v>
      </c>
      <c r="H2388" s="1" t="s">
        <v>7343</v>
      </c>
      <c r="I2388" s="1">
        <v>76303.601562240001</v>
      </c>
      <c r="J2388" s="1" t="s">
        <v>7344</v>
      </c>
    </row>
    <row r="2389" spans="1:10" x14ac:dyDescent="0.25">
      <c r="A2389" s="1" t="s">
        <v>7345</v>
      </c>
      <c r="B2389" s="2">
        <v>559254783</v>
      </c>
      <c r="C2389" s="2" t="s">
        <v>124</v>
      </c>
      <c r="D2389" s="4">
        <v>14025</v>
      </c>
      <c r="E2389" s="1" t="s">
        <v>12</v>
      </c>
      <c r="F2389" s="1" t="s">
        <v>349</v>
      </c>
      <c r="G2389" s="1" t="s">
        <v>4058</v>
      </c>
      <c r="H2389" s="1" t="s">
        <v>7346</v>
      </c>
      <c r="I2389" s="1">
        <v>196231.94225250001</v>
      </c>
      <c r="J2389" s="1" t="s">
        <v>7347</v>
      </c>
    </row>
    <row r="2390" spans="1:10" x14ac:dyDescent="0.25">
      <c r="A2390" s="1" t="s">
        <v>7348</v>
      </c>
      <c r="B2390" s="2">
        <v>603644277</v>
      </c>
      <c r="C2390" s="2" t="s">
        <v>57</v>
      </c>
      <c r="D2390" s="4">
        <v>34113.75</v>
      </c>
      <c r="E2390" s="1" t="s">
        <v>12</v>
      </c>
      <c r="F2390" s="1" t="s">
        <v>574</v>
      </c>
      <c r="G2390" s="1" t="s">
        <v>4058</v>
      </c>
      <c r="H2390" s="1" t="s">
        <v>7349</v>
      </c>
      <c r="I2390" s="1">
        <v>50565.899735999999</v>
      </c>
      <c r="J2390" s="1" t="s">
        <v>2338</v>
      </c>
    </row>
    <row r="2391" spans="1:10" x14ac:dyDescent="0.25">
      <c r="A2391" s="1" t="s">
        <v>7350</v>
      </c>
      <c r="B2391" s="2">
        <v>714271057</v>
      </c>
      <c r="C2391" s="2" t="s">
        <v>281</v>
      </c>
      <c r="D2391" s="4">
        <v>21695.25</v>
      </c>
      <c r="E2391" s="1" t="s">
        <v>12</v>
      </c>
      <c r="F2391" s="1" t="s">
        <v>1146</v>
      </c>
      <c r="G2391" s="1" t="s">
        <v>4058</v>
      </c>
      <c r="H2391" s="1" t="s">
        <v>7351</v>
      </c>
      <c r="I2391" s="1">
        <v>452480.25968239998</v>
      </c>
      <c r="J2391" s="1" t="s">
        <v>7352</v>
      </c>
    </row>
    <row r="2392" spans="1:10" x14ac:dyDescent="0.25">
      <c r="A2392" s="1" t="s">
        <v>7353</v>
      </c>
      <c r="B2392" s="2">
        <v>610013610</v>
      </c>
      <c r="C2392" s="2" t="s">
        <v>255</v>
      </c>
      <c r="D2392" s="4">
        <v>25347.75</v>
      </c>
      <c r="E2392" s="1" t="s">
        <v>12</v>
      </c>
      <c r="F2392" s="1" t="s">
        <v>63</v>
      </c>
      <c r="G2392" s="1" t="s">
        <v>4058</v>
      </c>
      <c r="H2392" s="1" t="s">
        <v>7354</v>
      </c>
      <c r="I2392" s="1">
        <v>144510.13436639999</v>
      </c>
      <c r="J2392" s="1" t="s">
        <v>6420</v>
      </c>
    </row>
    <row r="2393" spans="1:10" x14ac:dyDescent="0.25">
      <c r="A2393" s="1" t="s">
        <v>7355</v>
      </c>
      <c r="B2393" s="2">
        <v>588258139</v>
      </c>
      <c r="C2393" s="2" t="s">
        <v>212</v>
      </c>
      <c r="D2393" s="4">
        <v>24252</v>
      </c>
      <c r="E2393" s="1" t="s">
        <v>12</v>
      </c>
      <c r="F2393" s="1" t="s">
        <v>699</v>
      </c>
      <c r="G2393" s="1" t="s">
        <v>4058</v>
      </c>
      <c r="H2393" s="1" t="s">
        <v>7356</v>
      </c>
      <c r="I2393" s="1">
        <v>168818.87484</v>
      </c>
      <c r="J2393" s="1" t="s">
        <v>7357</v>
      </c>
    </row>
    <row r="2394" spans="1:10" x14ac:dyDescent="0.25">
      <c r="A2394" s="1" t="s">
        <v>7358</v>
      </c>
      <c r="B2394" s="2">
        <v>260136851</v>
      </c>
      <c r="C2394" s="2" t="s">
        <v>43</v>
      </c>
      <c r="D2394" s="4">
        <v>36670.5</v>
      </c>
      <c r="E2394" s="1" t="s">
        <v>12</v>
      </c>
      <c r="F2394" s="1" t="s">
        <v>807</v>
      </c>
      <c r="G2394" s="1" t="s">
        <v>4058</v>
      </c>
      <c r="H2394" s="1" t="s">
        <v>7359</v>
      </c>
      <c r="I2394" s="1">
        <v>459139.24203840003</v>
      </c>
      <c r="J2394" s="1" t="s">
        <v>7360</v>
      </c>
    </row>
    <row r="2395" spans="1:10" x14ac:dyDescent="0.25">
      <c r="A2395" s="1" t="s">
        <v>7361</v>
      </c>
      <c r="B2395" s="2">
        <v>367977355</v>
      </c>
      <c r="C2395" s="2" t="s">
        <v>154</v>
      </c>
      <c r="D2395" s="4">
        <v>29730.75</v>
      </c>
      <c r="E2395" s="1" t="s">
        <v>12</v>
      </c>
      <c r="F2395" s="1" t="s">
        <v>825</v>
      </c>
      <c r="G2395" s="1" t="s">
        <v>4058</v>
      </c>
      <c r="H2395" s="1" t="s">
        <v>7362</v>
      </c>
      <c r="I2395" s="1">
        <v>379901.31624503998</v>
      </c>
      <c r="J2395" s="1" t="s">
        <v>7363</v>
      </c>
    </row>
    <row r="2396" spans="1:10" x14ac:dyDescent="0.25">
      <c r="A2396" s="1" t="s">
        <v>7364</v>
      </c>
      <c r="B2396" s="2">
        <v>529389770</v>
      </c>
      <c r="C2396" s="2" t="s">
        <v>240</v>
      </c>
      <c r="D2396" s="4">
        <v>22060.5</v>
      </c>
      <c r="E2396" s="1" t="s">
        <v>12</v>
      </c>
      <c r="F2396" s="1" t="s">
        <v>675</v>
      </c>
      <c r="G2396" s="1" t="s">
        <v>4058</v>
      </c>
      <c r="H2396" s="1" t="s">
        <v>7365</v>
      </c>
      <c r="I2396" s="1">
        <v>365131.26065051998</v>
      </c>
      <c r="J2396" s="1" t="s">
        <v>7366</v>
      </c>
    </row>
    <row r="2397" spans="1:10" x14ac:dyDescent="0.25">
      <c r="A2397" s="1" t="s">
        <v>7367</v>
      </c>
      <c r="B2397" s="2">
        <v>680580260</v>
      </c>
      <c r="C2397" s="2" t="s">
        <v>203</v>
      </c>
      <c r="D2397" s="4">
        <v>27539.25</v>
      </c>
      <c r="E2397" s="1" t="s">
        <v>12</v>
      </c>
      <c r="F2397" s="1" t="s">
        <v>370</v>
      </c>
      <c r="G2397" s="1" t="s">
        <v>4058</v>
      </c>
      <c r="H2397" s="1" t="s">
        <v>7368</v>
      </c>
      <c r="I2397" s="1">
        <v>160052.47192800001</v>
      </c>
      <c r="J2397" s="1" t="s">
        <v>7369</v>
      </c>
    </row>
    <row r="2398" spans="1:10" x14ac:dyDescent="0.25">
      <c r="A2398" s="1" t="s">
        <v>7370</v>
      </c>
      <c r="B2398" s="2">
        <v>161914403</v>
      </c>
      <c r="C2398" s="2" t="s">
        <v>434</v>
      </c>
      <c r="D2398" s="4">
        <v>28269.75</v>
      </c>
      <c r="E2398" s="1" t="s">
        <v>12</v>
      </c>
      <c r="F2398" s="1" t="s">
        <v>73</v>
      </c>
      <c r="G2398" s="1" t="s">
        <v>4058</v>
      </c>
      <c r="H2398" s="1" t="s">
        <v>7371</v>
      </c>
      <c r="I2398" s="1">
        <v>138738.2173632</v>
      </c>
      <c r="J2398" s="1" t="s">
        <v>7372</v>
      </c>
    </row>
    <row r="2399" spans="1:10" x14ac:dyDescent="0.25">
      <c r="A2399" s="1" t="s">
        <v>7373</v>
      </c>
      <c r="B2399" s="2">
        <v>354583177</v>
      </c>
      <c r="C2399" s="2" t="s">
        <v>434</v>
      </c>
      <c r="D2399" s="4">
        <v>28269.75</v>
      </c>
      <c r="E2399" s="1" t="s">
        <v>12</v>
      </c>
      <c r="F2399" s="1" t="s">
        <v>1789</v>
      </c>
      <c r="G2399" s="1" t="s">
        <v>4058</v>
      </c>
      <c r="H2399" s="1" t="s">
        <v>7374</v>
      </c>
      <c r="I2399" s="1">
        <v>1371926.93745744</v>
      </c>
      <c r="J2399" s="1" t="s">
        <v>7375</v>
      </c>
    </row>
    <row r="2400" spans="1:10" x14ac:dyDescent="0.25">
      <c r="A2400" s="1" t="s">
        <v>7376</v>
      </c>
      <c r="B2400" s="2">
        <v>868132016</v>
      </c>
      <c r="C2400" s="2" t="s">
        <v>268</v>
      </c>
      <c r="D2400" s="4">
        <v>17677.5</v>
      </c>
      <c r="E2400" s="1" t="s">
        <v>12</v>
      </c>
      <c r="F2400" s="1" t="s">
        <v>370</v>
      </c>
      <c r="G2400" s="1" t="s">
        <v>4058</v>
      </c>
      <c r="H2400" s="1" t="s">
        <v>7377</v>
      </c>
      <c r="I2400" s="1">
        <v>123003.34465535999</v>
      </c>
      <c r="J2400" s="1" t="s">
        <v>7378</v>
      </c>
    </row>
    <row r="2401" spans="1:10" x14ac:dyDescent="0.25">
      <c r="A2401" s="1" t="s">
        <v>7379</v>
      </c>
      <c r="B2401" s="2">
        <v>607336538</v>
      </c>
      <c r="C2401" s="2" t="s">
        <v>889</v>
      </c>
      <c r="D2401" s="4">
        <v>30096</v>
      </c>
      <c r="E2401" s="1" t="s">
        <v>12</v>
      </c>
      <c r="F2401" s="1" t="s">
        <v>63</v>
      </c>
      <c r="G2401" s="1" t="s">
        <v>4058</v>
      </c>
      <c r="H2401" s="1" t="s">
        <v>7380</v>
      </c>
      <c r="I2401" s="1">
        <v>84624.359763839995</v>
      </c>
      <c r="J2401" s="1" t="s">
        <v>7381</v>
      </c>
    </row>
    <row r="2402" spans="1:10" x14ac:dyDescent="0.25">
      <c r="A2402" s="1" t="s">
        <v>7382</v>
      </c>
      <c r="B2402" s="2">
        <v>181075374</v>
      </c>
      <c r="C2402" s="2" t="s">
        <v>72</v>
      </c>
      <c r="D2402" s="4">
        <v>34844.25</v>
      </c>
      <c r="E2402" s="1" t="s">
        <v>12</v>
      </c>
      <c r="F2402" s="1" t="s">
        <v>1090</v>
      </c>
      <c r="G2402" s="1" t="s">
        <v>4058</v>
      </c>
      <c r="H2402" s="1" t="s">
        <v>7383</v>
      </c>
      <c r="I2402" s="1">
        <v>742858.68758400006</v>
      </c>
      <c r="J2402" s="1" t="s">
        <v>7384</v>
      </c>
    </row>
    <row r="2403" spans="1:10" x14ac:dyDescent="0.25">
      <c r="A2403" s="1" t="s">
        <v>7385</v>
      </c>
      <c r="B2403" s="2">
        <v>299668063</v>
      </c>
      <c r="C2403" s="2" t="s">
        <v>434</v>
      </c>
      <c r="D2403" s="4">
        <v>28269.75</v>
      </c>
      <c r="E2403" s="1" t="s">
        <v>12</v>
      </c>
      <c r="F2403" s="1" t="s">
        <v>323</v>
      </c>
      <c r="G2403" s="1" t="s">
        <v>4058</v>
      </c>
      <c r="H2403" s="1" t="s">
        <v>7386</v>
      </c>
      <c r="I2403" s="1">
        <v>33473.691417599999</v>
      </c>
      <c r="J2403" s="1" t="s">
        <v>7387</v>
      </c>
    </row>
    <row r="2404" spans="1:10" x14ac:dyDescent="0.25">
      <c r="A2404" s="1" t="s">
        <v>7388</v>
      </c>
      <c r="B2404" s="2">
        <v>192118373</v>
      </c>
      <c r="C2404" s="2" t="s">
        <v>661</v>
      </c>
      <c r="D2404" s="4">
        <v>16216.5</v>
      </c>
      <c r="E2404" s="1" t="s">
        <v>12</v>
      </c>
      <c r="F2404" s="1" t="s">
        <v>408</v>
      </c>
      <c r="G2404" s="1" t="s">
        <v>4058</v>
      </c>
      <c r="H2404" s="1" t="s">
        <v>7389</v>
      </c>
      <c r="I2404" s="1">
        <v>188218.71988704</v>
      </c>
      <c r="J2404" s="1" t="s">
        <v>7390</v>
      </c>
    </row>
    <row r="2405" spans="1:10" x14ac:dyDescent="0.25">
      <c r="A2405" s="1" t="s">
        <v>7391</v>
      </c>
      <c r="B2405" s="2">
        <v>782301506</v>
      </c>
      <c r="C2405" s="2" t="s">
        <v>217</v>
      </c>
      <c r="D2405" s="4">
        <v>38496.75</v>
      </c>
      <c r="E2405" s="1" t="s">
        <v>12</v>
      </c>
      <c r="F2405" s="1" t="s">
        <v>1815</v>
      </c>
      <c r="G2405" s="1" t="s">
        <v>4058</v>
      </c>
      <c r="H2405" s="1" t="s">
        <v>7392</v>
      </c>
      <c r="I2405" s="1">
        <v>121311.03802950001</v>
      </c>
      <c r="J2405" s="1" t="s">
        <v>7393</v>
      </c>
    </row>
    <row r="2406" spans="1:10" x14ac:dyDescent="0.25">
      <c r="A2406" s="1" t="s">
        <v>4776</v>
      </c>
      <c r="B2406" s="2">
        <v>168980799</v>
      </c>
      <c r="C2406" s="2" t="s">
        <v>698</v>
      </c>
      <c r="D2406" s="4">
        <v>18408</v>
      </c>
      <c r="E2406" s="1" t="s">
        <v>12</v>
      </c>
      <c r="F2406" s="1" t="s">
        <v>829</v>
      </c>
      <c r="G2406" s="1" t="s">
        <v>4058</v>
      </c>
      <c r="H2406" s="1" t="s">
        <v>7394</v>
      </c>
      <c r="I2406" s="1">
        <v>218308.483232</v>
      </c>
      <c r="J2406" s="1" t="s">
        <v>1458</v>
      </c>
    </row>
    <row r="2407" spans="1:10" x14ac:dyDescent="0.25">
      <c r="A2407" s="1" t="s">
        <v>7395</v>
      </c>
      <c r="B2407" s="2">
        <v>396197673</v>
      </c>
      <c r="C2407" s="2" t="s">
        <v>479</v>
      </c>
      <c r="D2407" s="4">
        <v>33383.25</v>
      </c>
      <c r="E2407" s="1" t="s">
        <v>12</v>
      </c>
      <c r="F2407" s="1" t="s">
        <v>93</v>
      </c>
      <c r="G2407" s="1" t="s">
        <v>4058</v>
      </c>
      <c r="H2407" s="1" t="s">
        <v>7396</v>
      </c>
      <c r="I2407" s="1">
        <v>133397.33394000001</v>
      </c>
      <c r="J2407" s="1" t="s">
        <v>7397</v>
      </c>
    </row>
    <row r="2408" spans="1:10" x14ac:dyDescent="0.25">
      <c r="A2408" s="1" t="s">
        <v>7398</v>
      </c>
      <c r="B2408" s="2">
        <v>549592626</v>
      </c>
      <c r="C2408" s="2" t="s">
        <v>162</v>
      </c>
      <c r="D2408" s="4">
        <v>15851.25</v>
      </c>
      <c r="E2408" s="1" t="s">
        <v>12</v>
      </c>
      <c r="F2408" s="1" t="s">
        <v>985</v>
      </c>
      <c r="G2408" s="1" t="s">
        <v>4058</v>
      </c>
      <c r="H2408" s="1" t="s">
        <v>7399</v>
      </c>
      <c r="I2408" s="1">
        <v>78678.679680000001</v>
      </c>
      <c r="J2408" s="1" t="s">
        <v>7400</v>
      </c>
    </row>
    <row r="2409" spans="1:10" x14ac:dyDescent="0.25">
      <c r="A2409" s="1" t="s">
        <v>7401</v>
      </c>
      <c r="B2409" s="2">
        <v>506585312</v>
      </c>
      <c r="C2409" s="2" t="s">
        <v>335</v>
      </c>
      <c r="D2409" s="4">
        <v>19869</v>
      </c>
      <c r="E2409" s="1" t="s">
        <v>12</v>
      </c>
      <c r="F2409" s="1" t="s">
        <v>471</v>
      </c>
      <c r="G2409" s="1" t="s">
        <v>4058</v>
      </c>
      <c r="H2409" s="1" t="s">
        <v>7402</v>
      </c>
      <c r="I2409" s="1">
        <v>57205.686328559997</v>
      </c>
      <c r="J2409" s="1" t="s">
        <v>7403</v>
      </c>
    </row>
    <row r="2410" spans="1:10" x14ac:dyDescent="0.25">
      <c r="A2410" s="1" t="s">
        <v>7404</v>
      </c>
      <c r="B2410" s="2">
        <v>706239371</v>
      </c>
      <c r="C2410" s="2" t="s">
        <v>77</v>
      </c>
      <c r="D2410" s="4">
        <v>23521.5</v>
      </c>
      <c r="E2410" s="1" t="s">
        <v>12</v>
      </c>
      <c r="F2410" s="1" t="s">
        <v>241</v>
      </c>
      <c r="G2410" s="1" t="s">
        <v>4058</v>
      </c>
      <c r="H2410" s="1" t="s">
        <v>7405</v>
      </c>
      <c r="I2410" s="1">
        <v>330127.17620652</v>
      </c>
      <c r="J2410" s="1" t="s">
        <v>7406</v>
      </c>
    </row>
    <row r="2411" spans="1:10" x14ac:dyDescent="0.25">
      <c r="A2411" s="1" t="s">
        <v>7407</v>
      </c>
      <c r="B2411" s="2">
        <v>961710120</v>
      </c>
      <c r="C2411" s="2" t="s">
        <v>143</v>
      </c>
      <c r="D2411" s="4">
        <v>34479</v>
      </c>
      <c r="E2411" s="1" t="s">
        <v>12</v>
      </c>
      <c r="F2411" s="1" t="s">
        <v>318</v>
      </c>
      <c r="G2411" s="1" t="s">
        <v>4058</v>
      </c>
      <c r="H2411" s="1" t="s">
        <v>7408</v>
      </c>
      <c r="I2411" s="1">
        <v>366623.71103160002</v>
      </c>
      <c r="J2411" s="1" t="s">
        <v>7409</v>
      </c>
    </row>
    <row r="2412" spans="1:10" x14ac:dyDescent="0.25">
      <c r="A2412" s="1" t="s">
        <v>7410</v>
      </c>
      <c r="B2412" s="2">
        <v>827014686</v>
      </c>
      <c r="C2412" s="2" t="s">
        <v>479</v>
      </c>
      <c r="D2412" s="4">
        <v>33383.25</v>
      </c>
      <c r="E2412" s="1" t="s">
        <v>12</v>
      </c>
      <c r="F2412" s="1" t="s">
        <v>491</v>
      </c>
      <c r="G2412" s="1" t="s">
        <v>4058</v>
      </c>
      <c r="H2412" s="1" t="s">
        <v>7411</v>
      </c>
      <c r="I2412" s="1">
        <v>121171.77552720001</v>
      </c>
      <c r="J2412" s="1" t="s">
        <v>7412</v>
      </c>
    </row>
    <row r="2413" spans="1:10" x14ac:dyDescent="0.25">
      <c r="A2413" s="1" t="s">
        <v>7413</v>
      </c>
      <c r="B2413" s="2">
        <v>643055435</v>
      </c>
      <c r="C2413" s="2" t="s">
        <v>479</v>
      </c>
      <c r="D2413" s="4">
        <v>33383.25</v>
      </c>
      <c r="E2413" s="1" t="s">
        <v>12</v>
      </c>
      <c r="F2413" s="1" t="s">
        <v>1479</v>
      </c>
      <c r="G2413" s="1" t="s">
        <v>4058</v>
      </c>
      <c r="H2413" s="1" t="s">
        <v>7414</v>
      </c>
      <c r="I2413" s="1">
        <v>396576.48732408002</v>
      </c>
      <c r="J2413" s="1" t="s">
        <v>7415</v>
      </c>
    </row>
    <row r="2414" spans="1:10" x14ac:dyDescent="0.25">
      <c r="A2414" s="1" t="s">
        <v>7416</v>
      </c>
      <c r="B2414" s="2">
        <v>192166510</v>
      </c>
      <c r="C2414" s="2" t="s">
        <v>52</v>
      </c>
      <c r="D2414" s="4">
        <v>20234.25</v>
      </c>
      <c r="E2414" s="1" t="s">
        <v>12</v>
      </c>
      <c r="F2414" s="1" t="s">
        <v>675</v>
      </c>
      <c r="G2414" s="1" t="s">
        <v>4058</v>
      </c>
      <c r="H2414" s="1" t="s">
        <v>7417</v>
      </c>
      <c r="I2414" s="1">
        <v>279528.12342000002</v>
      </c>
      <c r="J2414" s="1" t="s">
        <v>7418</v>
      </c>
    </row>
    <row r="2415" spans="1:10" x14ac:dyDescent="0.25">
      <c r="A2415" s="1" t="s">
        <v>7419</v>
      </c>
      <c r="B2415" s="2">
        <v>169708434</v>
      </c>
      <c r="C2415" s="2" t="s">
        <v>143</v>
      </c>
      <c r="D2415" s="4">
        <v>34479</v>
      </c>
      <c r="E2415" s="1" t="s">
        <v>12</v>
      </c>
      <c r="F2415" s="1" t="s">
        <v>721</v>
      </c>
      <c r="G2415" s="1" t="s">
        <v>4058</v>
      </c>
      <c r="H2415" s="1" t="s">
        <v>7420</v>
      </c>
      <c r="I2415" s="1">
        <v>236084.41800000001</v>
      </c>
      <c r="J2415" s="1" t="s">
        <v>7421</v>
      </c>
    </row>
    <row r="2416" spans="1:10" x14ac:dyDescent="0.25">
      <c r="A2416" s="1" t="s">
        <v>7422</v>
      </c>
      <c r="B2416" s="2">
        <v>204290788</v>
      </c>
      <c r="C2416" s="2" t="s">
        <v>217</v>
      </c>
      <c r="D2416" s="4">
        <v>38496.75</v>
      </c>
      <c r="E2416" s="1" t="s">
        <v>12</v>
      </c>
      <c r="F2416" s="1" t="s">
        <v>13</v>
      </c>
      <c r="G2416" s="1" t="s">
        <v>4220</v>
      </c>
      <c r="H2416" s="1" t="s">
        <v>7423</v>
      </c>
      <c r="I2416" s="1">
        <v>37222.341986879997</v>
      </c>
      <c r="J2416" s="1" t="s">
        <v>7424</v>
      </c>
    </row>
    <row r="2417" spans="1:10" x14ac:dyDescent="0.25">
      <c r="A2417" s="1" t="s">
        <v>7425</v>
      </c>
      <c r="B2417" s="2">
        <v>806999634</v>
      </c>
      <c r="C2417" s="2" t="s">
        <v>72</v>
      </c>
      <c r="D2417" s="4">
        <v>34844.25</v>
      </c>
      <c r="E2417" s="1" t="s">
        <v>12</v>
      </c>
      <c r="F2417" s="1" t="s">
        <v>1426</v>
      </c>
      <c r="G2417" s="1" t="s">
        <v>4220</v>
      </c>
      <c r="H2417" s="1" t="s">
        <v>7426</v>
      </c>
      <c r="I2417" s="1">
        <v>186134.11549920001</v>
      </c>
      <c r="J2417" s="1" t="s">
        <v>7427</v>
      </c>
    </row>
    <row r="2418" spans="1:10" x14ac:dyDescent="0.25">
      <c r="A2418" s="1" t="s">
        <v>7428</v>
      </c>
      <c r="B2418" s="2">
        <v>177401884</v>
      </c>
      <c r="C2418" s="2" t="s">
        <v>348</v>
      </c>
      <c r="D2418" s="4">
        <v>28635</v>
      </c>
      <c r="E2418" s="1" t="s">
        <v>12</v>
      </c>
      <c r="F2418" s="1" t="s">
        <v>106</v>
      </c>
      <c r="G2418" s="1" t="s">
        <v>4220</v>
      </c>
      <c r="H2418" s="1" t="s">
        <v>7429</v>
      </c>
      <c r="I2418" s="1">
        <v>96817.519344</v>
      </c>
      <c r="J2418" s="1" t="s">
        <v>7430</v>
      </c>
    </row>
    <row r="2419" spans="1:10" x14ac:dyDescent="0.25">
      <c r="A2419" s="1" t="s">
        <v>7431</v>
      </c>
      <c r="B2419" s="2">
        <v>438195116</v>
      </c>
      <c r="C2419" s="2" t="s">
        <v>380</v>
      </c>
      <c r="D2419" s="4">
        <v>14390.25</v>
      </c>
      <c r="E2419" s="1" t="s">
        <v>12</v>
      </c>
      <c r="F2419" s="1" t="s">
        <v>1517</v>
      </c>
      <c r="G2419" s="1" t="s">
        <v>4220</v>
      </c>
      <c r="H2419" s="1" t="s">
        <v>7432</v>
      </c>
      <c r="I2419" s="1">
        <v>113996.77876926</v>
      </c>
      <c r="J2419" s="1" t="s">
        <v>7433</v>
      </c>
    </row>
    <row r="2420" spans="1:10" x14ac:dyDescent="0.25">
      <c r="A2420" s="1" t="s">
        <v>7434</v>
      </c>
      <c r="B2420" s="2">
        <v>824571393</v>
      </c>
      <c r="C2420" s="2" t="s">
        <v>245</v>
      </c>
      <c r="D2420" s="4">
        <v>19503.75</v>
      </c>
      <c r="E2420" s="1" t="s">
        <v>12</v>
      </c>
      <c r="F2420" s="1" t="s">
        <v>569</v>
      </c>
      <c r="G2420" s="1" t="s">
        <v>4220</v>
      </c>
      <c r="H2420" s="1" t="s">
        <v>7435</v>
      </c>
      <c r="I2420" s="1">
        <v>170069.58423000001</v>
      </c>
      <c r="J2420" s="1" t="s">
        <v>7436</v>
      </c>
    </row>
    <row r="2421" spans="1:10" x14ac:dyDescent="0.25">
      <c r="A2421" s="1" t="s">
        <v>7437</v>
      </c>
      <c r="B2421" s="2">
        <v>83944774</v>
      </c>
      <c r="C2421" s="2" t="s">
        <v>92</v>
      </c>
      <c r="D2421" s="4">
        <v>29000.25</v>
      </c>
      <c r="E2421" s="1" t="s">
        <v>12</v>
      </c>
      <c r="F2421" s="1" t="s">
        <v>598</v>
      </c>
      <c r="G2421" s="1" t="s">
        <v>4220</v>
      </c>
      <c r="H2421" s="1" t="s">
        <v>7438</v>
      </c>
      <c r="I2421" s="1">
        <v>127718.28765696</v>
      </c>
      <c r="J2421" s="1" t="s">
        <v>7439</v>
      </c>
    </row>
    <row r="2422" spans="1:10" x14ac:dyDescent="0.25">
      <c r="A2422" s="1" t="s">
        <v>7440</v>
      </c>
      <c r="B2422" s="2">
        <v>277038324</v>
      </c>
      <c r="C2422" s="2" t="s">
        <v>245</v>
      </c>
      <c r="D2422" s="4">
        <v>19503.75</v>
      </c>
      <c r="E2422" s="1" t="s">
        <v>12</v>
      </c>
      <c r="F2422" s="1" t="s">
        <v>310</v>
      </c>
      <c r="G2422" s="1" t="s">
        <v>4220</v>
      </c>
      <c r="H2422" s="1" t="s">
        <v>7441</v>
      </c>
      <c r="I2422" s="1">
        <v>23452.744196</v>
      </c>
      <c r="J2422" s="1" t="s">
        <v>7442</v>
      </c>
    </row>
    <row r="2423" spans="1:10" x14ac:dyDescent="0.25">
      <c r="A2423" s="1" t="s">
        <v>7443</v>
      </c>
      <c r="B2423" s="2">
        <v>825936254</v>
      </c>
      <c r="C2423" s="2" t="s">
        <v>273</v>
      </c>
      <c r="D2423" s="4">
        <v>20964.75</v>
      </c>
      <c r="E2423" s="1" t="s">
        <v>12</v>
      </c>
      <c r="F2423" s="1" t="s">
        <v>978</v>
      </c>
      <c r="G2423" s="1" t="s">
        <v>4220</v>
      </c>
      <c r="H2423" s="1" t="s">
        <v>7444</v>
      </c>
      <c r="I2423" s="1">
        <v>30989.660970239998</v>
      </c>
      <c r="J2423" s="1" t="s">
        <v>7445</v>
      </c>
    </row>
    <row r="2424" spans="1:10" x14ac:dyDescent="0.25">
      <c r="A2424" s="1" t="s">
        <v>7446</v>
      </c>
      <c r="B2424" s="2">
        <v>794705385</v>
      </c>
      <c r="C2424" s="2" t="s">
        <v>82</v>
      </c>
      <c r="D2424" s="4">
        <v>16947</v>
      </c>
      <c r="E2424" s="1" t="s">
        <v>12</v>
      </c>
      <c r="F2424" s="1" t="s">
        <v>1840</v>
      </c>
      <c r="G2424" s="1" t="s">
        <v>4220</v>
      </c>
      <c r="H2424" s="1" t="s">
        <v>7447</v>
      </c>
      <c r="I2424" s="1">
        <v>184674.748284</v>
      </c>
      <c r="J2424" s="1" t="s">
        <v>7448</v>
      </c>
    </row>
    <row r="2425" spans="1:10" x14ac:dyDescent="0.25">
      <c r="A2425" s="1" t="s">
        <v>7449</v>
      </c>
      <c r="B2425" s="2">
        <v>912361340</v>
      </c>
      <c r="C2425" s="2" t="s">
        <v>226</v>
      </c>
      <c r="D2425" s="4">
        <v>31557</v>
      </c>
      <c r="E2425" s="1" t="s">
        <v>12</v>
      </c>
      <c r="F2425" s="1" t="s">
        <v>636</v>
      </c>
      <c r="G2425" s="1" t="s">
        <v>4220</v>
      </c>
      <c r="H2425" s="1" t="s">
        <v>7450</v>
      </c>
      <c r="I2425" s="1">
        <v>39899.460780000001</v>
      </c>
      <c r="J2425" s="1" t="s">
        <v>7451</v>
      </c>
    </row>
    <row r="2426" spans="1:10" x14ac:dyDescent="0.25">
      <c r="A2426" s="1" t="s">
        <v>7452</v>
      </c>
      <c r="B2426" s="2">
        <v>277557948</v>
      </c>
      <c r="C2426" s="2" t="s">
        <v>434</v>
      </c>
      <c r="D2426" s="4">
        <v>28269.75</v>
      </c>
      <c r="E2426" s="1" t="s">
        <v>12</v>
      </c>
      <c r="F2426" s="1" t="s">
        <v>598</v>
      </c>
      <c r="G2426" s="1" t="s">
        <v>4220</v>
      </c>
      <c r="H2426" s="1" t="s">
        <v>7453</v>
      </c>
      <c r="I2426" s="1">
        <v>243830.84222952</v>
      </c>
      <c r="J2426" s="1" t="s">
        <v>7454</v>
      </c>
    </row>
    <row r="2427" spans="1:10" x14ac:dyDescent="0.25">
      <c r="A2427" s="1" t="s">
        <v>7455</v>
      </c>
      <c r="B2427" s="2">
        <v>829392885</v>
      </c>
      <c r="C2427" s="2" t="s">
        <v>245</v>
      </c>
      <c r="D2427" s="4">
        <v>19503.75</v>
      </c>
      <c r="E2427" s="1" t="s">
        <v>12</v>
      </c>
      <c r="F2427" s="1" t="s">
        <v>1426</v>
      </c>
      <c r="G2427" s="1" t="s">
        <v>4220</v>
      </c>
      <c r="H2427" s="1" t="s">
        <v>7456</v>
      </c>
      <c r="I2427" s="1">
        <v>411757.52795631997</v>
      </c>
      <c r="J2427" s="1" t="s">
        <v>7457</v>
      </c>
    </row>
    <row r="2428" spans="1:10" x14ac:dyDescent="0.25">
      <c r="A2428" s="1" t="s">
        <v>7458</v>
      </c>
      <c r="B2428" s="2">
        <v>452295452</v>
      </c>
      <c r="C2428" s="2" t="s">
        <v>33</v>
      </c>
      <c r="D2428" s="4">
        <v>13659.75</v>
      </c>
      <c r="E2428" s="1" t="s">
        <v>12</v>
      </c>
      <c r="F2428" s="1" t="s">
        <v>527</v>
      </c>
      <c r="G2428" s="1" t="s">
        <v>4220</v>
      </c>
      <c r="H2428" s="1" t="s">
        <v>7459</v>
      </c>
      <c r="I2428" s="1">
        <v>231548.92913880001</v>
      </c>
      <c r="J2428" s="1" t="s">
        <v>7460</v>
      </c>
    </row>
    <row r="2429" spans="1:10" x14ac:dyDescent="0.25">
      <c r="A2429" s="1" t="s">
        <v>7461</v>
      </c>
      <c r="B2429" s="2">
        <v>435481821</v>
      </c>
      <c r="C2429" s="2" t="s">
        <v>862</v>
      </c>
      <c r="D2429" s="4">
        <v>24617.25</v>
      </c>
      <c r="E2429" s="1" t="s">
        <v>12</v>
      </c>
      <c r="F2429" s="1" t="s">
        <v>172</v>
      </c>
      <c r="G2429" s="1" t="s">
        <v>4220</v>
      </c>
      <c r="H2429" s="1" t="s">
        <v>7462</v>
      </c>
      <c r="I2429" s="1">
        <v>55338.840691680001</v>
      </c>
      <c r="J2429" s="1" t="s">
        <v>7463</v>
      </c>
    </row>
    <row r="2430" spans="1:10" x14ac:dyDescent="0.25">
      <c r="A2430" s="1" t="s">
        <v>7464</v>
      </c>
      <c r="B2430" s="2">
        <v>998295516</v>
      </c>
      <c r="C2430" s="2" t="s">
        <v>203</v>
      </c>
      <c r="D2430" s="4">
        <v>27539.25</v>
      </c>
      <c r="E2430" s="1" t="s">
        <v>12</v>
      </c>
      <c r="F2430" s="1" t="s">
        <v>185</v>
      </c>
      <c r="G2430" s="1" t="s">
        <v>4220</v>
      </c>
      <c r="H2430" s="1" t="s">
        <v>7465</v>
      </c>
      <c r="I2430" s="1">
        <v>237200.27438250001</v>
      </c>
      <c r="J2430" s="1" t="s">
        <v>7466</v>
      </c>
    </row>
    <row r="2431" spans="1:10" x14ac:dyDescent="0.25">
      <c r="A2431" s="1" t="s">
        <v>7467</v>
      </c>
      <c r="B2431" s="2">
        <v>33289021</v>
      </c>
      <c r="C2431" s="2" t="s">
        <v>162</v>
      </c>
      <c r="D2431" s="4">
        <v>15851.25</v>
      </c>
      <c r="E2431" s="1" t="s">
        <v>12</v>
      </c>
      <c r="F2431" s="1" t="s">
        <v>1610</v>
      </c>
      <c r="G2431" s="1" t="s">
        <v>4220</v>
      </c>
      <c r="H2431" s="1" t="s">
        <v>7468</v>
      </c>
      <c r="I2431" s="1">
        <v>84832.562360700002</v>
      </c>
      <c r="J2431" s="1" t="s">
        <v>7469</v>
      </c>
    </row>
    <row r="2432" spans="1:10" x14ac:dyDescent="0.25">
      <c r="A2432" s="1" t="s">
        <v>7470</v>
      </c>
      <c r="B2432" s="2">
        <v>919464811</v>
      </c>
      <c r="C2432" s="2" t="s">
        <v>194</v>
      </c>
      <c r="D2432" s="4">
        <v>30826.5</v>
      </c>
      <c r="E2432" s="1" t="s">
        <v>12</v>
      </c>
      <c r="F2432" s="1" t="s">
        <v>1076</v>
      </c>
      <c r="G2432" s="1" t="s">
        <v>4220</v>
      </c>
      <c r="H2432" s="1" t="s">
        <v>7471</v>
      </c>
      <c r="I2432" s="1">
        <v>114718.87157472</v>
      </c>
      <c r="J2432" s="1" t="s">
        <v>7472</v>
      </c>
    </row>
    <row r="2433" spans="1:10" x14ac:dyDescent="0.25">
      <c r="A2433" s="1" t="s">
        <v>7473</v>
      </c>
      <c r="B2433" s="2">
        <v>963425424</v>
      </c>
      <c r="C2433" s="2" t="s">
        <v>240</v>
      </c>
      <c r="D2433" s="4">
        <v>22060.5</v>
      </c>
      <c r="E2433" s="1" t="s">
        <v>12</v>
      </c>
      <c r="F2433" s="1" t="s">
        <v>181</v>
      </c>
      <c r="G2433" s="1" t="s">
        <v>4220</v>
      </c>
      <c r="H2433" s="1" t="s">
        <v>7474</v>
      </c>
      <c r="I2433" s="1">
        <v>13862.203971839999</v>
      </c>
      <c r="J2433" s="1" t="s">
        <v>7475</v>
      </c>
    </row>
    <row r="2434" spans="1:10" x14ac:dyDescent="0.25">
      <c r="A2434" s="1" t="s">
        <v>7476</v>
      </c>
      <c r="B2434" s="2">
        <v>399333778</v>
      </c>
      <c r="C2434" s="2" t="s">
        <v>77</v>
      </c>
      <c r="D2434" s="4">
        <v>23521.5</v>
      </c>
      <c r="E2434" s="1" t="s">
        <v>12</v>
      </c>
      <c r="F2434" s="1" t="s">
        <v>1927</v>
      </c>
      <c r="G2434" s="1" t="s">
        <v>4220</v>
      </c>
      <c r="H2434" s="1" t="s">
        <v>7477</v>
      </c>
      <c r="I2434" s="1">
        <v>1385917.6549608</v>
      </c>
      <c r="J2434" s="1" t="s">
        <v>7478</v>
      </c>
    </row>
    <row r="2435" spans="1:10" x14ac:dyDescent="0.25">
      <c r="A2435" s="1" t="s">
        <v>7479</v>
      </c>
      <c r="B2435" s="2">
        <v>860881991</v>
      </c>
      <c r="C2435" s="2" t="s">
        <v>212</v>
      </c>
      <c r="D2435" s="4">
        <v>24252</v>
      </c>
      <c r="E2435" s="1" t="s">
        <v>12</v>
      </c>
      <c r="F2435" s="1" t="s">
        <v>509</v>
      </c>
      <c r="G2435" s="1" t="s">
        <v>4220</v>
      </c>
      <c r="H2435" s="1" t="s">
        <v>7480</v>
      </c>
      <c r="I2435" s="1">
        <v>181891.29676872</v>
      </c>
      <c r="J2435" s="1" t="s">
        <v>7481</v>
      </c>
    </row>
    <row r="2436" spans="1:10" x14ac:dyDescent="0.25">
      <c r="A2436" s="1" t="s">
        <v>7482</v>
      </c>
      <c r="B2436" s="2">
        <v>457442184</v>
      </c>
      <c r="C2436" s="2" t="s">
        <v>573</v>
      </c>
      <c r="D2436" s="4">
        <v>26808.75</v>
      </c>
      <c r="E2436" s="1" t="s">
        <v>12</v>
      </c>
      <c r="F2436" s="1" t="s">
        <v>1304</v>
      </c>
      <c r="G2436" s="1" t="s">
        <v>4220</v>
      </c>
      <c r="H2436" s="1" t="s">
        <v>7483</v>
      </c>
      <c r="I2436" s="1">
        <v>60404.164632</v>
      </c>
      <c r="J2436" s="1" t="s">
        <v>7484</v>
      </c>
    </row>
    <row r="2437" spans="1:10" x14ac:dyDescent="0.25">
      <c r="A2437" s="1" t="s">
        <v>7485</v>
      </c>
      <c r="B2437" s="2">
        <v>104892798</v>
      </c>
      <c r="C2437" s="2" t="s">
        <v>348</v>
      </c>
      <c r="D2437" s="4">
        <v>28635</v>
      </c>
      <c r="E2437" s="1" t="s">
        <v>12</v>
      </c>
      <c r="F2437" s="1" t="s">
        <v>1695</v>
      </c>
      <c r="G2437" s="1" t="s">
        <v>4220</v>
      </c>
      <c r="H2437" s="1" t="s">
        <v>7486</v>
      </c>
      <c r="I2437" s="1">
        <v>98362.378998</v>
      </c>
      <c r="J2437" s="1" t="s">
        <v>7487</v>
      </c>
    </row>
    <row r="2438" spans="1:10" x14ac:dyDescent="0.25">
      <c r="A2438" s="1" t="s">
        <v>7488</v>
      </c>
      <c r="B2438" s="2">
        <v>660647388</v>
      </c>
      <c r="C2438" s="2" t="s">
        <v>43</v>
      </c>
      <c r="D2438" s="4">
        <v>36670.5</v>
      </c>
      <c r="E2438" s="1" t="s">
        <v>12</v>
      </c>
      <c r="F2438" s="1" t="s">
        <v>1252</v>
      </c>
      <c r="G2438" s="1" t="s">
        <v>4220</v>
      </c>
      <c r="H2438" s="1" t="s">
        <v>7489</v>
      </c>
      <c r="I2438" s="1">
        <v>20460.630549919999</v>
      </c>
      <c r="J2438" s="1" t="s">
        <v>7490</v>
      </c>
    </row>
    <row r="2439" spans="1:10" x14ac:dyDescent="0.25">
      <c r="A2439" s="1" t="s">
        <v>7491</v>
      </c>
      <c r="B2439" s="2">
        <v>693757324</v>
      </c>
      <c r="C2439" s="2" t="s">
        <v>62</v>
      </c>
      <c r="D2439" s="4">
        <v>22791</v>
      </c>
      <c r="E2439" s="1" t="s">
        <v>12</v>
      </c>
      <c r="F2439" s="1" t="s">
        <v>88</v>
      </c>
      <c r="G2439" s="1" t="s">
        <v>4220</v>
      </c>
      <c r="H2439" s="1" t="s">
        <v>7492</v>
      </c>
      <c r="I2439" s="1">
        <v>48728.275714559997</v>
      </c>
      <c r="J2439" s="1" t="s">
        <v>7493</v>
      </c>
    </row>
    <row r="2440" spans="1:10" x14ac:dyDescent="0.25">
      <c r="A2440" s="1" t="s">
        <v>7494</v>
      </c>
      <c r="B2440" s="2">
        <v>177031782</v>
      </c>
      <c r="C2440" s="2" t="s">
        <v>606</v>
      </c>
      <c r="D2440" s="4">
        <v>23886.75</v>
      </c>
      <c r="E2440" s="1" t="s">
        <v>12</v>
      </c>
      <c r="F2440" s="1" t="s">
        <v>509</v>
      </c>
      <c r="G2440" s="1" t="s">
        <v>4220</v>
      </c>
      <c r="H2440" s="1" t="s">
        <v>7495</v>
      </c>
      <c r="I2440" s="1">
        <v>540876.39270192001</v>
      </c>
      <c r="J2440" s="1" t="s">
        <v>7496</v>
      </c>
    </row>
    <row r="2441" spans="1:10" x14ac:dyDescent="0.25">
      <c r="A2441" s="1" t="s">
        <v>7497</v>
      </c>
      <c r="B2441" s="2">
        <v>684228489</v>
      </c>
      <c r="C2441" s="2" t="s">
        <v>67</v>
      </c>
      <c r="D2441" s="4">
        <v>23156.25</v>
      </c>
      <c r="E2441" s="1" t="s">
        <v>12</v>
      </c>
      <c r="F2441" s="1" t="s">
        <v>784</v>
      </c>
      <c r="G2441" s="1" t="s">
        <v>4220</v>
      </c>
      <c r="H2441" s="1" t="s">
        <v>7498</v>
      </c>
      <c r="I2441" s="1">
        <v>152025.83744084</v>
      </c>
      <c r="J2441" s="1" t="s">
        <v>7499</v>
      </c>
    </row>
    <row r="2442" spans="1:10" x14ac:dyDescent="0.25">
      <c r="A2442" s="1" t="s">
        <v>7500</v>
      </c>
      <c r="B2442" s="2">
        <v>731806882</v>
      </c>
      <c r="C2442" s="2" t="s">
        <v>162</v>
      </c>
      <c r="D2442" s="4">
        <v>15851.25</v>
      </c>
      <c r="E2442" s="1" t="s">
        <v>12</v>
      </c>
      <c r="F2442" s="1" t="s">
        <v>1372</v>
      </c>
      <c r="G2442" s="1" t="s">
        <v>4220</v>
      </c>
      <c r="H2442" s="1" t="s">
        <v>7501</v>
      </c>
      <c r="I2442" s="1">
        <v>185658.155188</v>
      </c>
      <c r="J2442" s="1" t="s">
        <v>7502</v>
      </c>
    </row>
    <row r="2443" spans="1:10" x14ac:dyDescent="0.25">
      <c r="A2443" s="1" t="s">
        <v>7503</v>
      </c>
      <c r="B2443" s="2">
        <v>182801487</v>
      </c>
      <c r="C2443" s="2" t="s">
        <v>203</v>
      </c>
      <c r="D2443" s="4">
        <v>27539.25</v>
      </c>
      <c r="E2443" s="1" t="s">
        <v>12</v>
      </c>
      <c r="F2443" s="1" t="s">
        <v>286</v>
      </c>
      <c r="G2443" s="1" t="s">
        <v>4220</v>
      </c>
      <c r="H2443" s="1" t="s">
        <v>7504</v>
      </c>
      <c r="I2443" s="1">
        <v>122358.018126</v>
      </c>
      <c r="J2443" s="1" t="s">
        <v>7505</v>
      </c>
    </row>
    <row r="2444" spans="1:10" x14ac:dyDescent="0.25">
      <c r="A2444" s="1" t="s">
        <v>7506</v>
      </c>
      <c r="B2444" s="2">
        <v>373125639</v>
      </c>
      <c r="C2444" s="2" t="s">
        <v>18</v>
      </c>
      <c r="D2444" s="4">
        <v>33018</v>
      </c>
      <c r="E2444" s="1" t="s">
        <v>12</v>
      </c>
      <c r="F2444" s="1" t="s">
        <v>569</v>
      </c>
      <c r="G2444" s="1" t="s">
        <v>4220</v>
      </c>
      <c r="H2444" s="1" t="s">
        <v>7507</v>
      </c>
      <c r="I2444" s="1">
        <v>162982.2726</v>
      </c>
      <c r="J2444" s="1" t="s">
        <v>5452</v>
      </c>
    </row>
    <row r="2445" spans="1:10" x14ac:dyDescent="0.25">
      <c r="A2445" s="1" t="s">
        <v>7508</v>
      </c>
      <c r="B2445" s="2">
        <v>468039144</v>
      </c>
      <c r="C2445" s="2" t="s">
        <v>154</v>
      </c>
      <c r="D2445" s="4">
        <v>29730.75</v>
      </c>
      <c r="E2445" s="1" t="s">
        <v>12</v>
      </c>
      <c r="F2445" s="1" t="s">
        <v>1536</v>
      </c>
      <c r="G2445" s="1" t="s">
        <v>4220</v>
      </c>
      <c r="H2445" s="1" t="s">
        <v>7509</v>
      </c>
      <c r="I2445" s="1">
        <v>194096.96537399999</v>
      </c>
      <c r="J2445" s="1" t="s">
        <v>7510</v>
      </c>
    </row>
    <row r="2446" spans="1:10" x14ac:dyDescent="0.25">
      <c r="A2446" s="1" t="s">
        <v>7511</v>
      </c>
      <c r="B2446" s="2">
        <v>669755589</v>
      </c>
      <c r="C2446" s="2" t="s">
        <v>33</v>
      </c>
      <c r="D2446" s="4">
        <v>13659.75</v>
      </c>
      <c r="E2446" s="1" t="s">
        <v>12</v>
      </c>
      <c r="F2446" s="1" t="s">
        <v>1479</v>
      </c>
      <c r="G2446" s="1" t="s">
        <v>4220</v>
      </c>
      <c r="H2446" s="1" t="s">
        <v>7512</v>
      </c>
      <c r="I2446" s="1">
        <v>20523.081438720001</v>
      </c>
      <c r="J2446" s="1" t="s">
        <v>7513</v>
      </c>
    </row>
    <row r="2447" spans="1:10" x14ac:dyDescent="0.25">
      <c r="A2447" s="1" t="s">
        <v>7514</v>
      </c>
      <c r="B2447" s="2">
        <v>363781303</v>
      </c>
      <c r="C2447" s="2" t="s">
        <v>221</v>
      </c>
      <c r="D2447" s="4">
        <v>33748.5</v>
      </c>
      <c r="E2447" s="1" t="s">
        <v>12</v>
      </c>
      <c r="F2447" s="1" t="s">
        <v>172</v>
      </c>
      <c r="G2447" s="1" t="s">
        <v>4220</v>
      </c>
      <c r="H2447" s="1" t="s">
        <v>7515</v>
      </c>
      <c r="I2447" s="1">
        <v>94996.113129000005</v>
      </c>
      <c r="J2447" s="1" t="s">
        <v>7516</v>
      </c>
    </row>
    <row r="2448" spans="1:10" x14ac:dyDescent="0.25">
      <c r="A2448" s="1" t="s">
        <v>7517</v>
      </c>
      <c r="B2448" s="2">
        <v>961259213</v>
      </c>
      <c r="C2448" s="2" t="s">
        <v>226</v>
      </c>
      <c r="D2448" s="4">
        <v>31557</v>
      </c>
      <c r="E2448" s="1" t="s">
        <v>12</v>
      </c>
      <c r="F2448" s="1" t="s">
        <v>514</v>
      </c>
      <c r="G2448" s="1" t="s">
        <v>4220</v>
      </c>
      <c r="H2448" s="1" t="s">
        <v>7518</v>
      </c>
      <c r="I2448" s="1">
        <v>131881.7486896</v>
      </c>
      <c r="J2448" s="1" t="s">
        <v>7519</v>
      </c>
    </row>
    <row r="2449" spans="1:10" x14ac:dyDescent="0.25">
      <c r="A2449" s="1" t="s">
        <v>7520</v>
      </c>
      <c r="B2449" s="2">
        <v>223010951</v>
      </c>
      <c r="C2449" s="2" t="s">
        <v>129</v>
      </c>
      <c r="D2449" s="4">
        <v>15120.75</v>
      </c>
      <c r="E2449" s="1" t="s">
        <v>12</v>
      </c>
      <c r="F2449" s="1" t="s">
        <v>989</v>
      </c>
      <c r="G2449" s="1" t="s">
        <v>4220</v>
      </c>
      <c r="H2449" s="1" t="s">
        <v>7521</v>
      </c>
      <c r="I2449" s="1">
        <v>170325.78811560001</v>
      </c>
      <c r="J2449" s="1" t="s">
        <v>7522</v>
      </c>
    </row>
    <row r="2450" spans="1:10" x14ac:dyDescent="0.25">
      <c r="A2450" s="1" t="s">
        <v>7523</v>
      </c>
      <c r="B2450" s="2">
        <v>73292961</v>
      </c>
      <c r="C2450" s="2" t="s">
        <v>92</v>
      </c>
      <c r="D2450" s="4">
        <v>29000.25</v>
      </c>
      <c r="E2450" s="1" t="s">
        <v>12</v>
      </c>
      <c r="F2450" s="1" t="s">
        <v>408</v>
      </c>
      <c r="G2450" s="1" t="s">
        <v>4220</v>
      </c>
      <c r="H2450" s="1" t="s">
        <v>7524</v>
      </c>
      <c r="I2450" s="1">
        <v>125879.14228032</v>
      </c>
      <c r="J2450" s="1" t="s">
        <v>7525</v>
      </c>
    </row>
    <row r="2451" spans="1:10" x14ac:dyDescent="0.25">
      <c r="A2451" s="1" t="s">
        <v>3607</v>
      </c>
      <c r="B2451" s="2">
        <v>934537140</v>
      </c>
      <c r="C2451" s="2" t="s">
        <v>101</v>
      </c>
      <c r="D2451" s="4">
        <v>19138.5</v>
      </c>
      <c r="E2451" s="1" t="s">
        <v>12</v>
      </c>
      <c r="F2451" s="1" t="s">
        <v>93</v>
      </c>
      <c r="G2451" s="1" t="s">
        <v>4220</v>
      </c>
      <c r="H2451" s="1" t="s">
        <v>7526</v>
      </c>
      <c r="I2451" s="1">
        <v>1108161.3758076001</v>
      </c>
      <c r="J2451" s="1" t="s">
        <v>7527</v>
      </c>
    </row>
    <row r="2452" spans="1:10" x14ac:dyDescent="0.25">
      <c r="A2452" s="1" t="s">
        <v>7528</v>
      </c>
      <c r="B2452" s="2">
        <v>516336426</v>
      </c>
      <c r="C2452" s="2" t="s">
        <v>180</v>
      </c>
      <c r="D2452" s="4">
        <v>35940</v>
      </c>
      <c r="E2452" s="1" t="s">
        <v>12</v>
      </c>
      <c r="F2452" s="1" t="s">
        <v>2112</v>
      </c>
      <c r="G2452" s="1" t="s">
        <v>4220</v>
      </c>
      <c r="H2452" s="1" t="s">
        <v>7529</v>
      </c>
      <c r="I2452" s="1">
        <v>68713.326128159999</v>
      </c>
      <c r="J2452" s="1" t="s">
        <v>7530</v>
      </c>
    </row>
    <row r="2453" spans="1:10" x14ac:dyDescent="0.25">
      <c r="A2453" s="1" t="s">
        <v>7531</v>
      </c>
      <c r="B2453" s="2">
        <v>630758120</v>
      </c>
      <c r="C2453" s="2" t="s">
        <v>240</v>
      </c>
      <c r="D2453" s="4">
        <v>22060.5</v>
      </c>
      <c r="E2453" s="1" t="s">
        <v>12</v>
      </c>
      <c r="F2453" s="1" t="s">
        <v>274</v>
      </c>
      <c r="G2453" s="1" t="s">
        <v>4220</v>
      </c>
      <c r="H2453" s="1" t="s">
        <v>7532</v>
      </c>
      <c r="I2453" s="1">
        <v>295779.29155199998</v>
      </c>
      <c r="J2453" s="1" t="s">
        <v>7533</v>
      </c>
    </row>
    <row r="2454" spans="1:10" x14ac:dyDescent="0.25">
      <c r="A2454" s="1" t="s">
        <v>7534</v>
      </c>
      <c r="B2454" s="2">
        <v>513691723</v>
      </c>
      <c r="C2454" s="2" t="s">
        <v>298</v>
      </c>
      <c r="D2454" s="4">
        <v>38131.5</v>
      </c>
      <c r="E2454" s="1" t="s">
        <v>12</v>
      </c>
      <c r="F2454" s="1" t="s">
        <v>1517</v>
      </c>
      <c r="G2454" s="1" t="s">
        <v>4220</v>
      </c>
      <c r="H2454" s="1" t="s">
        <v>7535</v>
      </c>
      <c r="I2454" s="1">
        <v>79679.49076416</v>
      </c>
      <c r="J2454" s="1" t="s">
        <v>7536</v>
      </c>
    </row>
    <row r="2455" spans="1:10" x14ac:dyDescent="0.25">
      <c r="A2455" s="1" t="s">
        <v>7537</v>
      </c>
      <c r="B2455" s="2">
        <v>225676645</v>
      </c>
      <c r="C2455" s="2" t="s">
        <v>518</v>
      </c>
      <c r="D2455" s="4">
        <v>35574.75</v>
      </c>
      <c r="E2455" s="1" t="s">
        <v>12</v>
      </c>
      <c r="F2455" s="1" t="s">
        <v>909</v>
      </c>
      <c r="G2455" s="1" t="s">
        <v>4220</v>
      </c>
      <c r="H2455" s="1" t="s">
        <v>7538</v>
      </c>
      <c r="I2455" s="1">
        <v>157836.2751801</v>
      </c>
      <c r="J2455" s="1" t="s">
        <v>7539</v>
      </c>
    </row>
    <row r="2456" spans="1:10" x14ac:dyDescent="0.25">
      <c r="A2456" s="1" t="s">
        <v>7540</v>
      </c>
      <c r="B2456" s="2">
        <v>244003102</v>
      </c>
      <c r="C2456" s="2" t="s">
        <v>82</v>
      </c>
      <c r="D2456" s="4">
        <v>16947</v>
      </c>
      <c r="E2456" s="1" t="s">
        <v>12</v>
      </c>
      <c r="F2456" s="1" t="s">
        <v>353</v>
      </c>
      <c r="G2456" s="1" t="s">
        <v>4220</v>
      </c>
      <c r="H2456" s="1" t="s">
        <v>7541</v>
      </c>
      <c r="I2456" s="1">
        <v>34029.056879999996</v>
      </c>
      <c r="J2456" s="1" t="s">
        <v>7542</v>
      </c>
    </row>
    <row r="2457" spans="1:10" x14ac:dyDescent="0.25">
      <c r="A2457" s="1" t="s">
        <v>7543</v>
      </c>
      <c r="B2457" s="2">
        <v>453758837</v>
      </c>
      <c r="C2457" s="2" t="s">
        <v>869</v>
      </c>
      <c r="D2457" s="4">
        <v>17312.25</v>
      </c>
      <c r="E2457" s="1" t="s">
        <v>12</v>
      </c>
      <c r="F2457" s="1" t="s">
        <v>24</v>
      </c>
      <c r="G2457" s="1" t="s">
        <v>4220</v>
      </c>
      <c r="H2457" s="1" t="s">
        <v>7544</v>
      </c>
      <c r="I2457" s="1">
        <v>321053.81356799998</v>
      </c>
      <c r="J2457" s="1" t="s">
        <v>7545</v>
      </c>
    </row>
    <row r="2458" spans="1:10" x14ac:dyDescent="0.25">
      <c r="A2458" s="1" t="s">
        <v>7546</v>
      </c>
      <c r="B2458" s="2">
        <v>125201103</v>
      </c>
      <c r="C2458" s="2" t="s">
        <v>357</v>
      </c>
      <c r="D2458" s="4">
        <v>35209.5</v>
      </c>
      <c r="E2458" s="1" t="s">
        <v>12</v>
      </c>
      <c r="F2458" s="1" t="s">
        <v>591</v>
      </c>
      <c r="G2458" s="1" t="s">
        <v>4220</v>
      </c>
      <c r="H2458" s="1" t="s">
        <v>7547</v>
      </c>
      <c r="I2458" s="1">
        <v>17939.349824000001</v>
      </c>
      <c r="J2458" s="1" t="s">
        <v>7548</v>
      </c>
    </row>
    <row r="2459" spans="1:10" x14ac:dyDescent="0.25">
      <c r="A2459" s="1" t="s">
        <v>7549</v>
      </c>
      <c r="B2459" s="2">
        <v>679878638</v>
      </c>
      <c r="C2459" s="2" t="s">
        <v>82</v>
      </c>
      <c r="D2459" s="4">
        <v>16947</v>
      </c>
      <c r="E2459" s="1" t="s">
        <v>12</v>
      </c>
      <c r="F2459" s="1" t="s">
        <v>848</v>
      </c>
      <c r="G2459" s="1" t="s">
        <v>4220</v>
      </c>
      <c r="H2459" s="1" t="s">
        <v>7550</v>
      </c>
      <c r="I2459" s="1">
        <v>160835.57759999999</v>
      </c>
      <c r="J2459" s="1" t="s">
        <v>4737</v>
      </c>
    </row>
    <row r="2460" spans="1:10" x14ac:dyDescent="0.25">
      <c r="A2460" s="1" t="s">
        <v>7551</v>
      </c>
      <c r="B2460" s="2">
        <v>298370602</v>
      </c>
      <c r="C2460" s="2" t="s">
        <v>335</v>
      </c>
      <c r="D2460" s="4">
        <v>19869</v>
      </c>
      <c r="E2460" s="1" t="s">
        <v>12</v>
      </c>
      <c r="F2460" s="1" t="s">
        <v>1404</v>
      </c>
      <c r="G2460" s="1" t="s">
        <v>4220</v>
      </c>
      <c r="H2460" s="1" t="s">
        <v>7552</v>
      </c>
      <c r="I2460" s="1">
        <v>60838.020757799997</v>
      </c>
      <c r="J2460" s="1" t="s">
        <v>7553</v>
      </c>
    </row>
    <row r="2461" spans="1:10" x14ac:dyDescent="0.25">
      <c r="A2461" s="1" t="s">
        <v>7554</v>
      </c>
      <c r="B2461" s="2">
        <v>15770503</v>
      </c>
      <c r="C2461" s="2" t="s">
        <v>309</v>
      </c>
      <c r="D2461" s="4">
        <v>27904.5</v>
      </c>
      <c r="E2461" s="1" t="s">
        <v>12</v>
      </c>
      <c r="F2461" s="1" t="s">
        <v>361</v>
      </c>
      <c r="G2461" s="1" t="s">
        <v>4220</v>
      </c>
      <c r="H2461" s="1" t="s">
        <v>7555</v>
      </c>
      <c r="I2461" s="1">
        <v>137859.7980375</v>
      </c>
      <c r="J2461" s="1" t="s">
        <v>7556</v>
      </c>
    </row>
    <row r="2462" spans="1:10" x14ac:dyDescent="0.25">
      <c r="A2462" s="1" t="s">
        <v>7557</v>
      </c>
      <c r="B2462" s="2">
        <v>48126440</v>
      </c>
      <c r="C2462" s="2" t="s">
        <v>335</v>
      </c>
      <c r="D2462" s="4">
        <v>19869</v>
      </c>
      <c r="E2462" s="1" t="s">
        <v>12</v>
      </c>
      <c r="F2462" s="1" t="s">
        <v>222</v>
      </c>
      <c r="G2462" s="1" t="s">
        <v>4220</v>
      </c>
      <c r="H2462" s="1" t="s">
        <v>7558</v>
      </c>
      <c r="I2462" s="1">
        <v>279467.92093696003</v>
      </c>
      <c r="J2462" s="1" t="s">
        <v>7559</v>
      </c>
    </row>
    <row r="2463" spans="1:10" x14ac:dyDescent="0.25">
      <c r="A2463" s="1" t="s">
        <v>7560</v>
      </c>
      <c r="B2463" s="2">
        <v>723294343</v>
      </c>
      <c r="C2463" s="2" t="s">
        <v>452</v>
      </c>
      <c r="D2463" s="4">
        <v>26078.25</v>
      </c>
      <c r="E2463" s="1" t="s">
        <v>12</v>
      </c>
      <c r="F2463" s="1" t="s">
        <v>1702</v>
      </c>
      <c r="G2463" s="1" t="s">
        <v>4220</v>
      </c>
      <c r="H2463" s="1" t="s">
        <v>7561</v>
      </c>
      <c r="I2463" s="1">
        <v>171268.00761105001</v>
      </c>
      <c r="J2463" s="1" t="s">
        <v>7562</v>
      </c>
    </row>
    <row r="2464" spans="1:10" x14ac:dyDescent="0.25">
      <c r="A2464" s="1" t="s">
        <v>7563</v>
      </c>
      <c r="B2464" s="2">
        <v>761581783</v>
      </c>
      <c r="C2464" s="2" t="s">
        <v>11</v>
      </c>
      <c r="D2464" s="4">
        <v>36305.25</v>
      </c>
      <c r="E2464" s="1" t="s">
        <v>12</v>
      </c>
      <c r="F2464" s="1" t="s">
        <v>4364</v>
      </c>
      <c r="G2464" s="1" t="s">
        <v>4220</v>
      </c>
      <c r="H2464" s="1" t="s">
        <v>7564</v>
      </c>
      <c r="I2464" s="1">
        <v>55589.020549920002</v>
      </c>
      <c r="J2464" s="1" t="s">
        <v>7565</v>
      </c>
    </row>
    <row r="2465" spans="1:10" x14ac:dyDescent="0.25">
      <c r="A2465" s="1" t="s">
        <v>7566</v>
      </c>
      <c r="B2465" s="2">
        <v>873447667</v>
      </c>
      <c r="C2465" s="2" t="s">
        <v>357</v>
      </c>
      <c r="D2465" s="4">
        <v>35209.5</v>
      </c>
      <c r="E2465" s="1" t="s">
        <v>12</v>
      </c>
      <c r="F2465" s="1" t="s">
        <v>1576</v>
      </c>
      <c r="G2465" s="1" t="s">
        <v>4220</v>
      </c>
      <c r="H2465" s="1" t="s">
        <v>7567</v>
      </c>
      <c r="I2465" s="1">
        <v>549815.88627401995</v>
      </c>
      <c r="J2465" s="1" t="s">
        <v>7568</v>
      </c>
    </row>
    <row r="2466" spans="1:10" x14ac:dyDescent="0.25">
      <c r="A2466" s="1" t="s">
        <v>7569</v>
      </c>
      <c r="B2466" s="2">
        <v>796584522</v>
      </c>
      <c r="C2466" s="2" t="s">
        <v>862</v>
      </c>
      <c r="D2466" s="4">
        <v>24617.25</v>
      </c>
      <c r="E2466" s="1" t="s">
        <v>12</v>
      </c>
      <c r="F2466" s="1" t="s">
        <v>1277</v>
      </c>
      <c r="G2466" s="1" t="s">
        <v>4220</v>
      </c>
      <c r="H2466" s="1" t="s">
        <v>7570</v>
      </c>
      <c r="I2466" s="1">
        <v>118842.2496</v>
      </c>
      <c r="J2466" s="1" t="s">
        <v>7571</v>
      </c>
    </row>
    <row r="2467" spans="1:10" x14ac:dyDescent="0.25">
      <c r="A2467" s="1" t="s">
        <v>7572</v>
      </c>
      <c r="B2467" s="2">
        <v>537270977</v>
      </c>
      <c r="C2467" s="2" t="s">
        <v>869</v>
      </c>
      <c r="D2467" s="4">
        <v>17312.25</v>
      </c>
      <c r="E2467" s="1" t="s">
        <v>12</v>
      </c>
      <c r="F2467" s="1" t="s">
        <v>222</v>
      </c>
      <c r="G2467" s="1" t="s">
        <v>4220</v>
      </c>
      <c r="H2467" s="1" t="s">
        <v>7573</v>
      </c>
      <c r="I2467" s="1">
        <v>525118.59280295996</v>
      </c>
      <c r="J2467" s="1" t="s">
        <v>7574</v>
      </c>
    </row>
    <row r="2468" spans="1:10" x14ac:dyDescent="0.25">
      <c r="A2468" s="1" t="s">
        <v>7575</v>
      </c>
      <c r="B2468" s="2">
        <v>18161339</v>
      </c>
      <c r="C2468" s="2" t="s">
        <v>862</v>
      </c>
      <c r="D2468" s="4">
        <v>24617.25</v>
      </c>
      <c r="E2468" s="1" t="s">
        <v>12</v>
      </c>
      <c r="F2468" s="1" t="s">
        <v>514</v>
      </c>
      <c r="G2468" s="1" t="s">
        <v>4220</v>
      </c>
      <c r="H2468" s="1" t="s">
        <v>7576</v>
      </c>
      <c r="I2468" s="1">
        <v>32683.830600959998</v>
      </c>
      <c r="J2468" s="1" t="s">
        <v>7577</v>
      </c>
    </row>
    <row r="2469" spans="1:10" x14ac:dyDescent="0.25">
      <c r="A2469" s="1" t="s">
        <v>7578</v>
      </c>
      <c r="B2469" s="2">
        <v>760954225</v>
      </c>
      <c r="C2469" s="2" t="s">
        <v>38</v>
      </c>
      <c r="D2469" s="4">
        <v>21330</v>
      </c>
      <c r="E2469" s="1" t="s">
        <v>12</v>
      </c>
      <c r="F2469" s="1" t="s">
        <v>78</v>
      </c>
      <c r="G2469" s="1" t="s">
        <v>4220</v>
      </c>
      <c r="H2469" s="1" t="s">
        <v>7579</v>
      </c>
      <c r="I2469" s="1">
        <v>54451.527435000004</v>
      </c>
      <c r="J2469" s="1" t="s">
        <v>7580</v>
      </c>
    </row>
    <row r="2470" spans="1:10" x14ac:dyDescent="0.25">
      <c r="A2470" s="1" t="s">
        <v>7581</v>
      </c>
      <c r="B2470" s="2">
        <v>924740704</v>
      </c>
      <c r="C2470" s="2" t="s">
        <v>167</v>
      </c>
      <c r="D2470" s="4">
        <v>18773.25</v>
      </c>
      <c r="E2470" s="1" t="s">
        <v>12</v>
      </c>
      <c r="F2470" s="1" t="s">
        <v>774</v>
      </c>
      <c r="G2470" s="1" t="s">
        <v>4220</v>
      </c>
      <c r="H2470" s="1" t="s">
        <v>7582</v>
      </c>
      <c r="I2470" s="1">
        <v>57091.94712656</v>
      </c>
      <c r="J2470" s="1" t="s">
        <v>7583</v>
      </c>
    </row>
    <row r="2471" spans="1:10" x14ac:dyDescent="0.25">
      <c r="A2471" s="1" t="s">
        <v>7584</v>
      </c>
      <c r="B2471" s="2">
        <v>678550692</v>
      </c>
      <c r="C2471" s="2" t="s">
        <v>568</v>
      </c>
      <c r="D2471" s="4">
        <v>25713</v>
      </c>
      <c r="E2471" s="1" t="s">
        <v>12</v>
      </c>
      <c r="F2471" s="1" t="s">
        <v>318</v>
      </c>
      <c r="G2471" s="1" t="s">
        <v>4220</v>
      </c>
      <c r="H2471" s="1" t="s">
        <v>7585</v>
      </c>
      <c r="I2471" s="1">
        <v>154455.09466725</v>
      </c>
      <c r="J2471" s="1" t="s">
        <v>7586</v>
      </c>
    </row>
    <row r="2472" spans="1:10" x14ac:dyDescent="0.25">
      <c r="A2472" s="1" t="s">
        <v>7587</v>
      </c>
      <c r="B2472" s="2">
        <v>724574296</v>
      </c>
      <c r="C2472" s="2" t="s">
        <v>101</v>
      </c>
      <c r="D2472" s="4">
        <v>19138.5</v>
      </c>
      <c r="E2472" s="1" t="s">
        <v>12</v>
      </c>
      <c r="F2472" s="1" t="s">
        <v>675</v>
      </c>
      <c r="G2472" s="1" t="s">
        <v>4220</v>
      </c>
      <c r="H2472" s="1" t="s">
        <v>7588</v>
      </c>
      <c r="I2472" s="1">
        <v>357177.38313600002</v>
      </c>
      <c r="J2472" s="1" t="s">
        <v>7589</v>
      </c>
    </row>
    <row r="2473" spans="1:10" x14ac:dyDescent="0.25">
      <c r="A2473" s="1" t="s">
        <v>7590</v>
      </c>
      <c r="B2473" s="2">
        <v>143602533</v>
      </c>
      <c r="C2473" s="2" t="s">
        <v>862</v>
      </c>
      <c r="D2473" s="4">
        <v>24617.25</v>
      </c>
      <c r="E2473" s="1" t="s">
        <v>12</v>
      </c>
      <c r="F2473" s="1" t="s">
        <v>1576</v>
      </c>
      <c r="G2473" s="1" t="s">
        <v>4220</v>
      </c>
      <c r="H2473" s="1" t="s">
        <v>7591</v>
      </c>
      <c r="I2473" s="1">
        <v>145958.24266039999</v>
      </c>
      <c r="J2473" s="1" t="s">
        <v>7592</v>
      </c>
    </row>
    <row r="2474" spans="1:10" x14ac:dyDescent="0.25">
      <c r="A2474" s="1" t="s">
        <v>7593</v>
      </c>
      <c r="B2474" s="2">
        <v>823906903</v>
      </c>
      <c r="C2474" s="2" t="s">
        <v>498</v>
      </c>
      <c r="D2474" s="4">
        <v>37766.25</v>
      </c>
      <c r="E2474" s="1" t="s">
        <v>12</v>
      </c>
      <c r="F2474" s="1" t="s">
        <v>1047</v>
      </c>
      <c r="G2474" s="1" t="s">
        <v>4220</v>
      </c>
      <c r="H2474" s="1" t="s">
        <v>7594</v>
      </c>
      <c r="I2474" s="1">
        <v>94171.899191400007</v>
      </c>
      <c r="J2474" s="1" t="s">
        <v>7595</v>
      </c>
    </row>
    <row r="2475" spans="1:10" x14ac:dyDescent="0.25">
      <c r="A2475" s="1" t="s">
        <v>7596</v>
      </c>
      <c r="B2475" s="2">
        <v>212690234</v>
      </c>
      <c r="C2475" s="2" t="s">
        <v>154</v>
      </c>
      <c r="D2475" s="4">
        <v>29730.75</v>
      </c>
      <c r="E2475" s="1" t="s">
        <v>12</v>
      </c>
      <c r="F2475" s="1" t="s">
        <v>893</v>
      </c>
      <c r="G2475" s="1" t="s">
        <v>4220</v>
      </c>
      <c r="H2475" s="1" t="s">
        <v>7597</v>
      </c>
      <c r="I2475" s="1">
        <v>518244.23898720002</v>
      </c>
      <c r="J2475" s="1" t="s">
        <v>7598</v>
      </c>
    </row>
    <row r="2476" spans="1:10" x14ac:dyDescent="0.25">
      <c r="A2476" s="1" t="s">
        <v>7599</v>
      </c>
      <c r="B2476" s="2">
        <v>437676621</v>
      </c>
      <c r="C2476" s="2" t="s">
        <v>268</v>
      </c>
      <c r="D2476" s="4">
        <v>17677.5</v>
      </c>
      <c r="E2476" s="1" t="s">
        <v>12</v>
      </c>
      <c r="F2476" s="1" t="s">
        <v>1308</v>
      </c>
      <c r="G2476" s="1" t="s">
        <v>4220</v>
      </c>
      <c r="H2476" s="1" t="s">
        <v>7600</v>
      </c>
      <c r="I2476" s="1">
        <v>696177.84600000002</v>
      </c>
      <c r="J2476" s="1" t="s">
        <v>7601</v>
      </c>
    </row>
    <row r="2477" spans="1:10" x14ac:dyDescent="0.25">
      <c r="A2477" s="1" t="s">
        <v>7602</v>
      </c>
      <c r="B2477" s="2">
        <v>871526576</v>
      </c>
      <c r="C2477" s="2" t="s">
        <v>281</v>
      </c>
      <c r="D2477" s="4">
        <v>21695.25</v>
      </c>
      <c r="E2477" s="1" t="s">
        <v>12</v>
      </c>
      <c r="F2477" s="1" t="s">
        <v>874</v>
      </c>
      <c r="G2477" s="1" t="s">
        <v>4220</v>
      </c>
      <c r="H2477" s="1" t="s">
        <v>7603</v>
      </c>
      <c r="I2477" s="1">
        <v>365739.90953472001</v>
      </c>
      <c r="J2477" s="1" t="s">
        <v>7604</v>
      </c>
    </row>
    <row r="2478" spans="1:10" x14ac:dyDescent="0.25">
      <c r="A2478" s="1" t="s">
        <v>7605</v>
      </c>
      <c r="B2478" s="2">
        <v>935043681</v>
      </c>
      <c r="C2478" s="2" t="s">
        <v>498</v>
      </c>
      <c r="D2478" s="4">
        <v>37766.25</v>
      </c>
      <c r="E2478" s="1" t="s">
        <v>12</v>
      </c>
      <c r="F2478" s="1" t="s">
        <v>349</v>
      </c>
      <c r="G2478" s="1" t="s">
        <v>4220</v>
      </c>
      <c r="H2478" s="1" t="s">
        <v>7606</v>
      </c>
      <c r="I2478" s="1">
        <v>334493.77252200001</v>
      </c>
      <c r="J2478" s="1" t="s">
        <v>7607</v>
      </c>
    </row>
    <row r="2479" spans="1:10" x14ac:dyDescent="0.25">
      <c r="A2479" s="1" t="s">
        <v>7608</v>
      </c>
      <c r="B2479" s="2">
        <v>44195802</v>
      </c>
      <c r="C2479" s="2" t="s">
        <v>77</v>
      </c>
      <c r="D2479" s="4">
        <v>23521.5</v>
      </c>
      <c r="E2479" s="1" t="s">
        <v>12</v>
      </c>
      <c r="F2479" s="1" t="s">
        <v>1927</v>
      </c>
      <c r="G2479" s="1" t="s">
        <v>4220</v>
      </c>
      <c r="H2479" s="1" t="s">
        <v>7609</v>
      </c>
      <c r="I2479" s="1">
        <v>150224.04593856001</v>
      </c>
      <c r="J2479" s="1" t="s">
        <v>7610</v>
      </c>
    </row>
    <row r="2480" spans="1:10" x14ac:dyDescent="0.25">
      <c r="A2480" s="1" t="s">
        <v>7611</v>
      </c>
      <c r="B2480" s="2">
        <v>181194873</v>
      </c>
      <c r="C2480" s="2" t="s">
        <v>348</v>
      </c>
      <c r="D2480" s="4">
        <v>28635</v>
      </c>
      <c r="E2480" s="1" t="s">
        <v>12</v>
      </c>
      <c r="F2480" s="1" t="s">
        <v>721</v>
      </c>
      <c r="G2480" s="1" t="s">
        <v>4220</v>
      </c>
      <c r="H2480" s="1" t="s">
        <v>7612</v>
      </c>
      <c r="I2480" s="1">
        <v>174051.31522680001</v>
      </c>
      <c r="J2480" s="1" t="s">
        <v>7613</v>
      </c>
    </row>
    <row r="2481" spans="1:10" x14ac:dyDescent="0.25">
      <c r="A2481" s="1" t="s">
        <v>7614</v>
      </c>
      <c r="B2481" s="2">
        <v>223397010</v>
      </c>
      <c r="C2481" s="2" t="s">
        <v>518</v>
      </c>
      <c r="D2481" s="4">
        <v>35574.75</v>
      </c>
      <c r="E2481" s="1" t="s">
        <v>12</v>
      </c>
      <c r="F2481" s="1" t="s">
        <v>1336</v>
      </c>
      <c r="G2481" s="1" t="s">
        <v>4220</v>
      </c>
      <c r="H2481" s="1" t="s">
        <v>7615</v>
      </c>
      <c r="I2481" s="1">
        <v>207411.656724</v>
      </c>
      <c r="J2481" s="1" t="s">
        <v>7616</v>
      </c>
    </row>
    <row r="2482" spans="1:10" x14ac:dyDescent="0.25">
      <c r="A2482" s="1" t="s">
        <v>7617</v>
      </c>
      <c r="B2482" s="2">
        <v>194508086</v>
      </c>
      <c r="C2482" s="2" t="s">
        <v>568</v>
      </c>
      <c r="D2482" s="4">
        <v>25713</v>
      </c>
      <c r="E2482" s="1" t="s">
        <v>12</v>
      </c>
      <c r="F2482" s="1" t="s">
        <v>807</v>
      </c>
      <c r="G2482" s="1" t="s">
        <v>4220</v>
      </c>
      <c r="H2482" s="1" t="s">
        <v>7618</v>
      </c>
      <c r="I2482" s="1">
        <v>83057.112914400001</v>
      </c>
      <c r="J2482" s="1" t="s">
        <v>7619</v>
      </c>
    </row>
    <row r="2483" spans="1:10" x14ac:dyDescent="0.25">
      <c r="A2483" s="1" t="s">
        <v>7620</v>
      </c>
      <c r="B2483" s="2">
        <v>486466506</v>
      </c>
      <c r="C2483" s="2" t="s">
        <v>47</v>
      </c>
      <c r="D2483" s="4">
        <v>31191.75</v>
      </c>
      <c r="E2483" s="1" t="s">
        <v>12</v>
      </c>
      <c r="F2483" s="1" t="s">
        <v>1626</v>
      </c>
      <c r="G2483" s="1" t="s">
        <v>4220</v>
      </c>
      <c r="H2483" s="1" t="s">
        <v>7621</v>
      </c>
      <c r="I2483" s="1">
        <v>383050.07685999997</v>
      </c>
      <c r="J2483" s="1" t="s">
        <v>7622</v>
      </c>
    </row>
    <row r="2484" spans="1:10" x14ac:dyDescent="0.25">
      <c r="A2484" s="1" t="s">
        <v>7623</v>
      </c>
      <c r="B2484" s="2">
        <v>59809840</v>
      </c>
      <c r="C2484" s="2" t="s">
        <v>403</v>
      </c>
      <c r="D2484" s="4">
        <v>31922.25</v>
      </c>
      <c r="E2484" s="1" t="s">
        <v>12</v>
      </c>
      <c r="F2484" s="1" t="s">
        <v>885</v>
      </c>
      <c r="G2484" s="1" t="s">
        <v>4220</v>
      </c>
      <c r="H2484" s="1" t="s">
        <v>7624</v>
      </c>
      <c r="I2484" s="1">
        <v>159730.785324</v>
      </c>
      <c r="J2484" s="1" t="s">
        <v>7625</v>
      </c>
    </row>
    <row r="2485" spans="1:10" x14ac:dyDescent="0.25">
      <c r="A2485" s="1" t="s">
        <v>7626</v>
      </c>
      <c r="B2485" s="2">
        <v>667580901</v>
      </c>
      <c r="C2485" s="2" t="s">
        <v>357</v>
      </c>
      <c r="D2485" s="4">
        <v>35209.5</v>
      </c>
      <c r="E2485" s="1" t="s">
        <v>12</v>
      </c>
      <c r="F2485" s="1" t="s">
        <v>93</v>
      </c>
      <c r="G2485" s="1" t="s">
        <v>4220</v>
      </c>
      <c r="H2485" s="1" t="s">
        <v>7627</v>
      </c>
      <c r="I2485" s="1">
        <v>63260.284356479999</v>
      </c>
      <c r="J2485" s="1" t="s">
        <v>7628</v>
      </c>
    </row>
    <row r="2486" spans="1:10" x14ac:dyDescent="0.25">
      <c r="A2486" s="1" t="s">
        <v>7629</v>
      </c>
      <c r="B2486" s="2">
        <v>199698392</v>
      </c>
      <c r="C2486" s="2" t="s">
        <v>47</v>
      </c>
      <c r="D2486" s="4">
        <v>31191.75</v>
      </c>
      <c r="E2486" s="1" t="s">
        <v>12</v>
      </c>
      <c r="F2486" s="1" t="s">
        <v>286</v>
      </c>
      <c r="G2486" s="1" t="s">
        <v>4220</v>
      </c>
      <c r="H2486" s="1" t="s">
        <v>7630</v>
      </c>
      <c r="I2486" s="1">
        <v>17195.065397999999</v>
      </c>
      <c r="J2486" s="1" t="s">
        <v>7631</v>
      </c>
    </row>
    <row r="2487" spans="1:10" x14ac:dyDescent="0.25">
      <c r="A2487" s="1" t="s">
        <v>7632</v>
      </c>
      <c r="B2487" s="2">
        <v>518446998</v>
      </c>
      <c r="C2487" s="2" t="s">
        <v>479</v>
      </c>
      <c r="D2487" s="4">
        <v>33383.25</v>
      </c>
      <c r="E2487" s="1" t="s">
        <v>12</v>
      </c>
      <c r="F2487" s="1" t="s">
        <v>34</v>
      </c>
      <c r="G2487" s="1" t="s">
        <v>4220</v>
      </c>
      <c r="H2487" s="1" t="s">
        <v>7633</v>
      </c>
      <c r="I2487" s="1">
        <v>130261.1683968</v>
      </c>
      <c r="J2487" s="1" t="s">
        <v>7634</v>
      </c>
    </row>
    <row r="2488" spans="1:10" x14ac:dyDescent="0.25">
      <c r="A2488" s="1" t="s">
        <v>7611</v>
      </c>
      <c r="B2488" s="2">
        <v>155463503</v>
      </c>
      <c r="C2488" s="2" t="s">
        <v>869</v>
      </c>
      <c r="D2488" s="4">
        <v>17312.25</v>
      </c>
      <c r="E2488" s="1" t="s">
        <v>12</v>
      </c>
      <c r="F2488" s="1" t="s">
        <v>870</v>
      </c>
      <c r="G2488" s="1" t="s">
        <v>4220</v>
      </c>
      <c r="H2488" s="1" t="s">
        <v>7635</v>
      </c>
      <c r="I2488" s="1">
        <v>265362.28200000001</v>
      </c>
      <c r="J2488" s="1" t="s">
        <v>7636</v>
      </c>
    </row>
    <row r="2489" spans="1:10" x14ac:dyDescent="0.25">
      <c r="A2489" s="1" t="s">
        <v>7637</v>
      </c>
      <c r="B2489" s="2">
        <v>966574974</v>
      </c>
      <c r="C2489" s="2" t="s">
        <v>87</v>
      </c>
      <c r="D2489" s="4">
        <v>16581.75</v>
      </c>
      <c r="E2489" s="1" t="s">
        <v>12</v>
      </c>
      <c r="F2489" s="1" t="s">
        <v>73</v>
      </c>
      <c r="G2489" s="1" t="s">
        <v>3058</v>
      </c>
      <c r="H2489" s="1" t="s">
        <v>7638</v>
      </c>
      <c r="I2489" s="1">
        <v>151405.86319559999</v>
      </c>
      <c r="J2489" s="1" t="s">
        <v>7639</v>
      </c>
    </row>
    <row r="2490" spans="1:10" x14ac:dyDescent="0.25">
      <c r="A2490" s="1" t="s">
        <v>7640</v>
      </c>
      <c r="B2490" s="2">
        <v>616885669</v>
      </c>
      <c r="C2490" s="2" t="s">
        <v>18</v>
      </c>
      <c r="D2490" s="4">
        <v>33018</v>
      </c>
      <c r="E2490" s="1" t="s">
        <v>12</v>
      </c>
      <c r="F2490" s="1" t="s">
        <v>463</v>
      </c>
      <c r="G2490" s="1" t="s">
        <v>3058</v>
      </c>
      <c r="H2490" s="1" t="s">
        <v>7641</v>
      </c>
      <c r="I2490" s="1">
        <v>88823.956421199997</v>
      </c>
      <c r="J2490" s="1" t="s">
        <v>7642</v>
      </c>
    </row>
    <row r="2491" spans="1:10" x14ac:dyDescent="0.25">
      <c r="A2491" s="1" t="s">
        <v>7643</v>
      </c>
      <c r="B2491" s="2">
        <v>433268013</v>
      </c>
      <c r="C2491" s="2" t="s">
        <v>212</v>
      </c>
      <c r="D2491" s="4">
        <v>24252</v>
      </c>
      <c r="E2491" s="1" t="s">
        <v>12</v>
      </c>
      <c r="F2491" s="1" t="s">
        <v>3765</v>
      </c>
      <c r="G2491" s="1" t="s">
        <v>3058</v>
      </c>
      <c r="H2491" s="1" t="s">
        <v>7644</v>
      </c>
      <c r="I2491" s="1">
        <v>52270.863139039997</v>
      </c>
      <c r="J2491" s="1" t="s">
        <v>7645</v>
      </c>
    </row>
    <row r="2492" spans="1:10" x14ac:dyDescent="0.25">
      <c r="A2492" s="1" t="s">
        <v>7646</v>
      </c>
      <c r="B2492" s="2">
        <v>378208954</v>
      </c>
      <c r="C2492" s="2" t="s">
        <v>92</v>
      </c>
      <c r="D2492" s="4">
        <v>29000.25</v>
      </c>
      <c r="E2492" s="1" t="s">
        <v>12</v>
      </c>
      <c r="F2492" s="1" t="s">
        <v>1016</v>
      </c>
      <c r="G2492" s="1" t="s">
        <v>3058</v>
      </c>
      <c r="H2492" s="1" t="s">
        <v>7647</v>
      </c>
      <c r="I2492" s="1">
        <v>56978.823173999997</v>
      </c>
      <c r="J2492" s="1" t="s">
        <v>7648</v>
      </c>
    </row>
    <row r="2493" spans="1:10" x14ac:dyDescent="0.25">
      <c r="A2493" s="1" t="s">
        <v>7649</v>
      </c>
      <c r="B2493" s="2">
        <v>233314261</v>
      </c>
      <c r="C2493" s="2" t="s">
        <v>568</v>
      </c>
      <c r="D2493" s="4">
        <v>25713</v>
      </c>
      <c r="E2493" s="1" t="s">
        <v>12</v>
      </c>
      <c r="F2493" s="1" t="s">
        <v>2211</v>
      </c>
      <c r="G2493" s="1" t="s">
        <v>3058</v>
      </c>
      <c r="H2493" s="1" t="s">
        <v>7650</v>
      </c>
      <c r="I2493" s="1">
        <v>234298.5596523</v>
      </c>
      <c r="J2493" s="1" t="s">
        <v>7651</v>
      </c>
    </row>
    <row r="2494" spans="1:10" x14ac:dyDescent="0.25">
      <c r="A2494" s="1" t="s">
        <v>7652</v>
      </c>
      <c r="B2494" s="2">
        <v>903181593</v>
      </c>
      <c r="C2494" s="2" t="s">
        <v>348</v>
      </c>
      <c r="D2494" s="4">
        <v>28635</v>
      </c>
      <c r="E2494" s="1" t="s">
        <v>12</v>
      </c>
      <c r="F2494" s="1" t="s">
        <v>310</v>
      </c>
      <c r="G2494" s="1" t="s">
        <v>3058</v>
      </c>
      <c r="H2494" s="1" t="s">
        <v>7653</v>
      </c>
      <c r="I2494" s="1">
        <v>157381.83811583999</v>
      </c>
      <c r="J2494" s="1" t="s">
        <v>7654</v>
      </c>
    </row>
    <row r="2495" spans="1:10" x14ac:dyDescent="0.25">
      <c r="A2495" s="1" t="s">
        <v>7655</v>
      </c>
      <c r="B2495" s="2">
        <v>679057272</v>
      </c>
      <c r="C2495" s="2" t="s">
        <v>240</v>
      </c>
      <c r="D2495" s="4">
        <v>22060.5</v>
      </c>
      <c r="E2495" s="1" t="s">
        <v>12</v>
      </c>
      <c r="F2495" s="1" t="s">
        <v>874</v>
      </c>
      <c r="G2495" s="1" t="s">
        <v>3058</v>
      </c>
      <c r="H2495" s="1" t="s">
        <v>7656</v>
      </c>
      <c r="I2495" s="1">
        <v>46603.887876000001</v>
      </c>
      <c r="J2495" s="1" t="s">
        <v>7657</v>
      </c>
    </row>
    <row r="2496" spans="1:10" x14ac:dyDescent="0.25">
      <c r="A2496" s="1" t="s">
        <v>7658</v>
      </c>
      <c r="B2496" s="2">
        <v>121677066</v>
      </c>
      <c r="C2496" s="2" t="s">
        <v>322</v>
      </c>
      <c r="D2496" s="4">
        <v>26443.5</v>
      </c>
      <c r="E2496" s="1" t="s">
        <v>12</v>
      </c>
      <c r="F2496" s="1" t="s">
        <v>88</v>
      </c>
      <c r="G2496" s="1" t="s">
        <v>3058</v>
      </c>
      <c r="H2496" s="1" t="s">
        <v>7659</v>
      </c>
      <c r="I2496" s="1">
        <v>297929.042082</v>
      </c>
      <c r="J2496" s="1" t="s">
        <v>7660</v>
      </c>
    </row>
    <row r="2497" spans="1:10" x14ac:dyDescent="0.25">
      <c r="A2497" s="1" t="s">
        <v>6498</v>
      </c>
      <c r="B2497" s="2">
        <v>809582129</v>
      </c>
      <c r="C2497" s="2" t="s">
        <v>573</v>
      </c>
      <c r="D2497" s="4">
        <v>26808.75</v>
      </c>
      <c r="E2497" s="1" t="s">
        <v>12</v>
      </c>
      <c r="F2497" s="1" t="s">
        <v>97</v>
      </c>
      <c r="G2497" s="1" t="s">
        <v>3058</v>
      </c>
      <c r="H2497" s="1" t="s">
        <v>7661</v>
      </c>
      <c r="I2497" s="1">
        <v>476431.93938340002</v>
      </c>
      <c r="J2497" s="1" t="s">
        <v>6520</v>
      </c>
    </row>
    <row r="2498" spans="1:10" x14ac:dyDescent="0.25">
      <c r="A2498" s="1" t="s">
        <v>7662</v>
      </c>
      <c r="B2498" s="2">
        <v>600526441</v>
      </c>
      <c r="C2498" s="2" t="s">
        <v>189</v>
      </c>
      <c r="D2498" s="4">
        <v>22425.75</v>
      </c>
      <c r="E2498" s="1" t="s">
        <v>12</v>
      </c>
      <c r="F2498" s="1" t="s">
        <v>269</v>
      </c>
      <c r="G2498" s="1" t="s">
        <v>3058</v>
      </c>
      <c r="H2498" s="1" t="s">
        <v>7663</v>
      </c>
      <c r="I2498" s="1">
        <v>305175.52271250001</v>
      </c>
      <c r="J2498" s="1" t="s">
        <v>7664</v>
      </c>
    </row>
    <row r="2499" spans="1:10" x14ac:dyDescent="0.25">
      <c r="A2499" s="1" t="s">
        <v>7665</v>
      </c>
      <c r="B2499" s="2">
        <v>698738485</v>
      </c>
      <c r="C2499" s="2" t="s">
        <v>335</v>
      </c>
      <c r="D2499" s="4">
        <v>19869</v>
      </c>
      <c r="E2499" s="1" t="s">
        <v>12</v>
      </c>
      <c r="F2499" s="1" t="s">
        <v>2211</v>
      </c>
      <c r="G2499" s="1" t="s">
        <v>3058</v>
      </c>
      <c r="H2499" s="1" t="s">
        <v>7666</v>
      </c>
      <c r="I2499" s="1">
        <v>54675.472262399999</v>
      </c>
      <c r="J2499" s="1" t="s">
        <v>7667</v>
      </c>
    </row>
    <row r="2500" spans="1:10" x14ac:dyDescent="0.25">
      <c r="A2500" s="1" t="s">
        <v>7668</v>
      </c>
      <c r="B2500" s="2">
        <v>621698501</v>
      </c>
      <c r="C2500" s="2" t="s">
        <v>43</v>
      </c>
      <c r="D2500" s="4">
        <v>36670.5</v>
      </c>
      <c r="E2500" s="1" t="s">
        <v>12</v>
      </c>
      <c r="F2500" s="1" t="s">
        <v>88</v>
      </c>
      <c r="G2500" s="1" t="s">
        <v>3058</v>
      </c>
      <c r="H2500" s="1" t="s">
        <v>7669</v>
      </c>
      <c r="I2500" s="1">
        <v>426904.40494799998</v>
      </c>
      <c r="J2500" s="1" t="s">
        <v>7670</v>
      </c>
    </row>
    <row r="2501" spans="1:10" x14ac:dyDescent="0.25">
      <c r="A2501" s="1" t="s">
        <v>7671</v>
      </c>
      <c r="B2501" s="2">
        <v>748875665</v>
      </c>
      <c r="C2501" s="2" t="s">
        <v>124</v>
      </c>
      <c r="D2501" s="4">
        <v>14025</v>
      </c>
      <c r="E2501" s="1" t="s">
        <v>12</v>
      </c>
      <c r="F2501" s="1" t="s">
        <v>1815</v>
      </c>
      <c r="G2501" s="1" t="s">
        <v>3058</v>
      </c>
      <c r="H2501" s="1" t="s">
        <v>7672</v>
      </c>
      <c r="I2501" s="1">
        <v>215679.5496036</v>
      </c>
      <c r="J2501" s="1" t="s">
        <v>7673</v>
      </c>
    </row>
    <row r="2502" spans="1:10" x14ac:dyDescent="0.25">
      <c r="A2502" s="1" t="s">
        <v>7674</v>
      </c>
      <c r="B2502" s="2">
        <v>738684930</v>
      </c>
      <c r="C2502" s="2" t="s">
        <v>479</v>
      </c>
      <c r="D2502" s="4">
        <v>33383.25</v>
      </c>
      <c r="E2502" s="1" t="s">
        <v>12</v>
      </c>
      <c r="F2502" s="1" t="s">
        <v>349</v>
      </c>
      <c r="G2502" s="1" t="s">
        <v>3058</v>
      </c>
      <c r="H2502" s="1" t="s">
        <v>7675</v>
      </c>
      <c r="I2502" s="1">
        <v>728744.26697999996</v>
      </c>
      <c r="J2502" s="1" t="s">
        <v>7676</v>
      </c>
    </row>
    <row r="2503" spans="1:10" x14ac:dyDescent="0.25">
      <c r="A2503" s="1" t="s">
        <v>7677</v>
      </c>
      <c r="B2503" s="2">
        <v>593863928</v>
      </c>
      <c r="C2503" s="2" t="s">
        <v>134</v>
      </c>
      <c r="D2503" s="4">
        <v>37401</v>
      </c>
      <c r="E2503" s="1" t="s">
        <v>12</v>
      </c>
      <c r="F2503" s="1" t="s">
        <v>426</v>
      </c>
      <c r="G2503" s="1" t="s">
        <v>3058</v>
      </c>
      <c r="H2503" s="1" t="s">
        <v>7678</v>
      </c>
      <c r="I2503" s="1">
        <v>198079.49580999999</v>
      </c>
      <c r="J2503" s="1" t="s">
        <v>7679</v>
      </c>
    </row>
    <row r="2504" spans="1:10" x14ac:dyDescent="0.25">
      <c r="A2504" s="1" t="s">
        <v>7680</v>
      </c>
      <c r="B2504" s="2">
        <v>767080281</v>
      </c>
      <c r="C2504" s="2" t="s">
        <v>23</v>
      </c>
      <c r="D2504" s="4">
        <v>15486</v>
      </c>
      <c r="E2504" s="1" t="s">
        <v>12</v>
      </c>
      <c r="F2504" s="1" t="s">
        <v>947</v>
      </c>
      <c r="G2504" s="1" t="s">
        <v>3058</v>
      </c>
      <c r="H2504" s="1" t="s">
        <v>7681</v>
      </c>
      <c r="I2504" s="1">
        <v>695274.81362639996</v>
      </c>
      <c r="J2504" s="1" t="s">
        <v>7682</v>
      </c>
    </row>
    <row r="2505" spans="1:10" x14ac:dyDescent="0.25">
      <c r="A2505" s="1" t="s">
        <v>7683</v>
      </c>
      <c r="B2505" s="2">
        <v>105291696</v>
      </c>
      <c r="C2505" s="2" t="s">
        <v>167</v>
      </c>
      <c r="D2505" s="4">
        <v>18773.25</v>
      </c>
      <c r="E2505" s="1" t="s">
        <v>12</v>
      </c>
      <c r="F2505" s="1" t="s">
        <v>256</v>
      </c>
      <c r="G2505" s="1" t="s">
        <v>3058</v>
      </c>
      <c r="H2505" s="1" t="s">
        <v>7684</v>
      </c>
      <c r="I2505" s="1">
        <v>257073.42024000001</v>
      </c>
      <c r="J2505" s="1" t="s">
        <v>7685</v>
      </c>
    </row>
    <row r="2506" spans="1:10" x14ac:dyDescent="0.25">
      <c r="A2506" s="1" t="s">
        <v>7680</v>
      </c>
      <c r="B2506" s="2">
        <v>692032721</v>
      </c>
      <c r="C2506" s="2" t="s">
        <v>281</v>
      </c>
      <c r="D2506" s="4">
        <v>21695.25</v>
      </c>
      <c r="E2506" s="1" t="s">
        <v>12</v>
      </c>
      <c r="F2506" s="1" t="s">
        <v>1927</v>
      </c>
      <c r="G2506" s="1" t="s">
        <v>3058</v>
      </c>
      <c r="H2506" s="1" t="s">
        <v>7686</v>
      </c>
      <c r="I2506" s="1">
        <v>87369.476355000006</v>
      </c>
      <c r="J2506" s="1" t="s">
        <v>7687</v>
      </c>
    </row>
    <row r="2507" spans="1:10" x14ac:dyDescent="0.25">
      <c r="A2507" s="1" t="s">
        <v>7688</v>
      </c>
      <c r="B2507" s="2">
        <v>9638448</v>
      </c>
      <c r="C2507" s="2" t="s">
        <v>513</v>
      </c>
      <c r="D2507" s="4">
        <v>32287.5</v>
      </c>
      <c r="E2507" s="1" t="s">
        <v>12</v>
      </c>
      <c r="F2507" s="1" t="s">
        <v>318</v>
      </c>
      <c r="G2507" s="1" t="s">
        <v>3058</v>
      </c>
      <c r="H2507" s="1" t="s">
        <v>7689</v>
      </c>
      <c r="I2507" s="1">
        <v>143074.14744167999</v>
      </c>
      <c r="J2507" s="1" t="s">
        <v>7690</v>
      </c>
    </row>
    <row r="2508" spans="1:10" x14ac:dyDescent="0.25">
      <c r="A2508" s="1" t="s">
        <v>7691</v>
      </c>
      <c r="B2508" s="2">
        <v>720496155</v>
      </c>
      <c r="C2508" s="2" t="s">
        <v>72</v>
      </c>
      <c r="D2508" s="4">
        <v>34844.25</v>
      </c>
      <c r="E2508" s="1" t="s">
        <v>12</v>
      </c>
      <c r="F2508" s="1" t="s">
        <v>951</v>
      </c>
      <c r="G2508" s="1" t="s">
        <v>3058</v>
      </c>
      <c r="H2508" s="1" t="s">
        <v>7692</v>
      </c>
      <c r="I2508" s="1">
        <v>143250.66143388001</v>
      </c>
      <c r="J2508" s="1" t="s">
        <v>7693</v>
      </c>
    </row>
    <row r="2509" spans="1:10" x14ac:dyDescent="0.25">
      <c r="A2509" s="1" t="s">
        <v>7694</v>
      </c>
      <c r="B2509" s="2">
        <v>453340583</v>
      </c>
      <c r="C2509" s="2" t="s">
        <v>452</v>
      </c>
      <c r="D2509" s="4">
        <v>26078.25</v>
      </c>
      <c r="E2509" s="1" t="s">
        <v>12</v>
      </c>
      <c r="F2509" s="1" t="s">
        <v>246</v>
      </c>
      <c r="G2509" s="1" t="s">
        <v>3058</v>
      </c>
      <c r="H2509" s="1" t="s">
        <v>7695</v>
      </c>
      <c r="I2509" s="1">
        <v>227763.50261279999</v>
      </c>
      <c r="J2509" s="1" t="s">
        <v>7696</v>
      </c>
    </row>
    <row r="2510" spans="1:10" x14ac:dyDescent="0.25">
      <c r="A2510" s="1" t="s">
        <v>7697</v>
      </c>
      <c r="B2510" s="2">
        <v>999205699</v>
      </c>
      <c r="C2510" s="2" t="s">
        <v>92</v>
      </c>
      <c r="D2510" s="4">
        <v>29000.25</v>
      </c>
      <c r="E2510" s="1" t="s">
        <v>12</v>
      </c>
      <c r="F2510" s="1" t="s">
        <v>818</v>
      </c>
      <c r="G2510" s="1" t="s">
        <v>3058</v>
      </c>
      <c r="H2510" s="1" t="s">
        <v>7698</v>
      </c>
      <c r="I2510" s="1">
        <v>84458.814446160002</v>
      </c>
      <c r="J2510" s="1" t="s">
        <v>7699</v>
      </c>
    </row>
    <row r="2511" spans="1:10" x14ac:dyDescent="0.25">
      <c r="A2511" s="1" t="s">
        <v>7700</v>
      </c>
      <c r="B2511" s="2">
        <v>922739901</v>
      </c>
      <c r="C2511" s="2" t="s">
        <v>119</v>
      </c>
      <c r="D2511" s="4">
        <v>24982.5</v>
      </c>
      <c r="E2511" s="1" t="s">
        <v>12</v>
      </c>
      <c r="F2511" s="1" t="s">
        <v>569</v>
      </c>
      <c r="G2511" s="1" t="s">
        <v>3058</v>
      </c>
      <c r="H2511" s="1" t="s">
        <v>7701</v>
      </c>
      <c r="I2511" s="1">
        <v>168017.85</v>
      </c>
      <c r="J2511" s="1" t="s">
        <v>7702</v>
      </c>
    </row>
    <row r="2512" spans="1:10" x14ac:dyDescent="0.25">
      <c r="A2512" s="1" t="s">
        <v>4779</v>
      </c>
      <c r="B2512" s="2">
        <v>699468373</v>
      </c>
      <c r="C2512" s="2" t="s">
        <v>255</v>
      </c>
      <c r="D2512" s="4">
        <v>25347.75</v>
      </c>
      <c r="E2512" s="1" t="s">
        <v>12</v>
      </c>
      <c r="F2512" s="1" t="s">
        <v>523</v>
      </c>
      <c r="G2512" s="1" t="s">
        <v>3058</v>
      </c>
      <c r="H2512" s="1" t="s">
        <v>7703</v>
      </c>
      <c r="I2512" s="1">
        <v>15960.032923999999</v>
      </c>
      <c r="J2512" s="1" t="s">
        <v>7704</v>
      </c>
    </row>
    <row r="2513" spans="1:10" x14ac:dyDescent="0.25">
      <c r="A2513" s="1" t="s">
        <v>7705</v>
      </c>
      <c r="B2513" s="2">
        <v>369513925</v>
      </c>
      <c r="C2513" s="2" t="s">
        <v>217</v>
      </c>
      <c r="D2513" s="4">
        <v>38496.75</v>
      </c>
      <c r="E2513" s="1" t="s">
        <v>12</v>
      </c>
      <c r="F2513" s="1" t="s">
        <v>2278</v>
      </c>
      <c r="G2513" s="1" t="s">
        <v>3058</v>
      </c>
      <c r="H2513" s="1" t="s">
        <v>7706</v>
      </c>
      <c r="I2513" s="1">
        <v>86162.009208000003</v>
      </c>
      <c r="J2513" s="1" t="s">
        <v>5571</v>
      </c>
    </row>
    <row r="2514" spans="1:10" x14ac:dyDescent="0.25">
      <c r="A2514" s="1" t="s">
        <v>7707</v>
      </c>
      <c r="B2514" s="2">
        <v>151915052</v>
      </c>
      <c r="C2514" s="2" t="s">
        <v>479</v>
      </c>
      <c r="D2514" s="4">
        <v>33383.25</v>
      </c>
      <c r="E2514" s="1" t="s">
        <v>12</v>
      </c>
      <c r="F2514" s="1" t="s">
        <v>3765</v>
      </c>
      <c r="G2514" s="1" t="s">
        <v>3058</v>
      </c>
      <c r="H2514" s="1" t="s">
        <v>7708</v>
      </c>
      <c r="I2514" s="1">
        <v>55769.575680000002</v>
      </c>
      <c r="J2514" s="1" t="s">
        <v>7709</v>
      </c>
    </row>
    <row r="2515" spans="1:10" x14ac:dyDescent="0.25">
      <c r="A2515" s="1" t="s">
        <v>7710</v>
      </c>
      <c r="B2515" s="2">
        <v>355795565</v>
      </c>
      <c r="C2515" s="2" t="s">
        <v>124</v>
      </c>
      <c r="D2515" s="4">
        <v>14025</v>
      </c>
      <c r="E2515" s="1" t="s">
        <v>12</v>
      </c>
      <c r="F2515" s="1" t="s">
        <v>370</v>
      </c>
      <c r="G2515" s="1" t="s">
        <v>3058</v>
      </c>
      <c r="H2515" s="1" t="s">
        <v>7711</v>
      </c>
      <c r="I2515" s="1">
        <v>155562.61219488</v>
      </c>
      <c r="J2515" s="1" t="s">
        <v>7712</v>
      </c>
    </row>
    <row r="2516" spans="1:10" x14ac:dyDescent="0.25">
      <c r="A2516" s="1" t="s">
        <v>7713</v>
      </c>
      <c r="B2516" s="2">
        <v>582167795</v>
      </c>
      <c r="C2516" s="2" t="s">
        <v>212</v>
      </c>
      <c r="D2516" s="4">
        <v>24252</v>
      </c>
      <c r="E2516" s="1" t="s">
        <v>12</v>
      </c>
      <c r="F2516" s="1" t="s">
        <v>349</v>
      </c>
      <c r="G2516" s="1" t="s">
        <v>3058</v>
      </c>
      <c r="H2516" s="1" t="s">
        <v>7714</v>
      </c>
      <c r="I2516" s="1">
        <v>143665.631032</v>
      </c>
      <c r="J2516" s="1" t="s">
        <v>7715</v>
      </c>
    </row>
    <row r="2517" spans="1:10" x14ac:dyDescent="0.25">
      <c r="A2517" s="1" t="s">
        <v>7716</v>
      </c>
      <c r="B2517" s="2">
        <v>672830363</v>
      </c>
      <c r="C2517" s="2" t="s">
        <v>322</v>
      </c>
      <c r="D2517" s="4">
        <v>26443.5</v>
      </c>
      <c r="E2517" s="1" t="s">
        <v>12</v>
      </c>
      <c r="F2517" s="1" t="s">
        <v>1004</v>
      </c>
      <c r="G2517" s="1" t="s">
        <v>3058</v>
      </c>
      <c r="H2517" s="1" t="s">
        <v>7717</v>
      </c>
      <c r="I2517" s="1">
        <v>347071.35779712</v>
      </c>
      <c r="J2517" s="1" t="s">
        <v>7718</v>
      </c>
    </row>
    <row r="2518" spans="1:10" x14ac:dyDescent="0.25">
      <c r="A2518" s="1" t="s">
        <v>7719</v>
      </c>
      <c r="B2518" s="2">
        <v>677528342</v>
      </c>
      <c r="C2518" s="2" t="s">
        <v>47</v>
      </c>
      <c r="D2518" s="4">
        <v>31191.75</v>
      </c>
      <c r="E2518" s="1" t="s">
        <v>12</v>
      </c>
      <c r="F2518" s="1" t="s">
        <v>286</v>
      </c>
      <c r="G2518" s="1" t="s">
        <v>3058</v>
      </c>
      <c r="H2518" s="1" t="s">
        <v>7720</v>
      </c>
      <c r="I2518" s="1">
        <v>782164.14834725996</v>
      </c>
      <c r="J2518" s="1" t="s">
        <v>7721</v>
      </c>
    </row>
    <row r="2519" spans="1:10" x14ac:dyDescent="0.25">
      <c r="A2519" s="1" t="s">
        <v>2333</v>
      </c>
      <c r="B2519" s="2">
        <v>218163207</v>
      </c>
      <c r="C2519" s="2" t="s">
        <v>33</v>
      </c>
      <c r="D2519" s="4">
        <v>13659.75</v>
      </c>
      <c r="E2519" s="1" t="s">
        <v>12</v>
      </c>
      <c r="F2519" s="1" t="s">
        <v>155</v>
      </c>
      <c r="G2519" s="1" t="s">
        <v>3058</v>
      </c>
      <c r="H2519" s="1" t="s">
        <v>7722</v>
      </c>
      <c r="I2519" s="1">
        <v>83559.442821119999</v>
      </c>
      <c r="J2519" s="1" t="s">
        <v>7723</v>
      </c>
    </row>
    <row r="2520" spans="1:10" x14ac:dyDescent="0.25">
      <c r="A2520" s="1" t="s">
        <v>7724</v>
      </c>
      <c r="B2520" s="2">
        <v>817959591</v>
      </c>
      <c r="C2520" s="2" t="s">
        <v>322</v>
      </c>
      <c r="D2520" s="4">
        <v>26443.5</v>
      </c>
      <c r="E2520" s="1" t="s">
        <v>12</v>
      </c>
      <c r="F2520" s="1" t="s">
        <v>965</v>
      </c>
      <c r="G2520" s="1" t="s">
        <v>3058</v>
      </c>
      <c r="H2520" s="1" t="s">
        <v>7725</v>
      </c>
      <c r="I2520" s="1">
        <v>224774.96580395999</v>
      </c>
      <c r="J2520" s="1" t="s">
        <v>7726</v>
      </c>
    </row>
    <row r="2521" spans="1:10" x14ac:dyDescent="0.25">
      <c r="A2521" s="1" t="s">
        <v>7727</v>
      </c>
      <c r="B2521" s="2">
        <v>684928177</v>
      </c>
      <c r="C2521" s="2" t="s">
        <v>114</v>
      </c>
      <c r="D2521" s="4">
        <v>20599.5</v>
      </c>
      <c r="E2521" s="1" t="s">
        <v>12</v>
      </c>
      <c r="F2521" s="1" t="s">
        <v>1308</v>
      </c>
      <c r="G2521" s="1" t="s">
        <v>3058</v>
      </c>
      <c r="H2521" s="1" t="s">
        <v>7728</v>
      </c>
      <c r="I2521" s="1">
        <v>326869.38910079998</v>
      </c>
      <c r="J2521" s="1" t="s">
        <v>7729</v>
      </c>
    </row>
    <row r="2522" spans="1:10" x14ac:dyDescent="0.25">
      <c r="A2522" s="1" t="s">
        <v>7730</v>
      </c>
      <c r="B2522" s="2">
        <v>997371033</v>
      </c>
      <c r="C2522" s="2" t="s">
        <v>33</v>
      </c>
      <c r="D2522" s="4">
        <v>13659.75</v>
      </c>
      <c r="E2522" s="1" t="s">
        <v>12</v>
      </c>
      <c r="F2522" s="1" t="s">
        <v>794</v>
      </c>
      <c r="G2522" s="1" t="s">
        <v>3058</v>
      </c>
      <c r="H2522" s="1" t="s">
        <v>7731</v>
      </c>
      <c r="I2522" s="1">
        <v>556405.27594079997</v>
      </c>
      <c r="J2522" s="1" t="s">
        <v>7732</v>
      </c>
    </row>
    <row r="2523" spans="1:10" x14ac:dyDescent="0.25">
      <c r="A2523" s="1" t="s">
        <v>7733</v>
      </c>
      <c r="B2523" s="2">
        <v>521061950</v>
      </c>
      <c r="C2523" s="2" t="s">
        <v>62</v>
      </c>
      <c r="D2523" s="4">
        <v>22791</v>
      </c>
      <c r="E2523" s="1" t="s">
        <v>12</v>
      </c>
      <c r="F2523" s="1" t="s">
        <v>135</v>
      </c>
      <c r="G2523" s="1" t="s">
        <v>3058</v>
      </c>
      <c r="H2523" s="1" t="s">
        <v>7734</v>
      </c>
      <c r="I2523" s="1">
        <v>316865.97560399998</v>
      </c>
      <c r="J2523" s="1" t="s">
        <v>7735</v>
      </c>
    </row>
    <row r="2524" spans="1:10" x14ac:dyDescent="0.25">
      <c r="A2524" s="1" t="s">
        <v>7736</v>
      </c>
      <c r="B2524" s="2">
        <v>301691876</v>
      </c>
      <c r="C2524" s="2" t="s">
        <v>434</v>
      </c>
      <c r="D2524" s="4">
        <v>28269.75</v>
      </c>
      <c r="E2524" s="1" t="s">
        <v>12</v>
      </c>
      <c r="F2524" s="1" t="s">
        <v>509</v>
      </c>
      <c r="G2524" s="1" t="s">
        <v>3058</v>
      </c>
      <c r="H2524" s="1" t="s">
        <v>7737</v>
      </c>
      <c r="I2524" s="1">
        <v>840893.93011008005</v>
      </c>
      <c r="J2524" s="1" t="s">
        <v>7738</v>
      </c>
    </row>
    <row r="2525" spans="1:10" x14ac:dyDescent="0.25">
      <c r="A2525" s="1" t="s">
        <v>6030</v>
      </c>
      <c r="B2525" s="2">
        <v>554023905</v>
      </c>
      <c r="C2525" s="2" t="s">
        <v>250</v>
      </c>
      <c r="D2525" s="4">
        <v>18042.75</v>
      </c>
      <c r="E2525" s="1" t="s">
        <v>12</v>
      </c>
      <c r="F2525" s="1" t="s">
        <v>336</v>
      </c>
      <c r="G2525" s="1" t="s">
        <v>3058</v>
      </c>
      <c r="H2525" s="1" t="s">
        <v>7739</v>
      </c>
      <c r="I2525" s="1">
        <v>125706.94270176</v>
      </c>
      <c r="J2525" s="1" t="s">
        <v>7740</v>
      </c>
    </row>
    <row r="2526" spans="1:10" x14ac:dyDescent="0.25">
      <c r="A2526" s="1" t="s">
        <v>7741</v>
      </c>
      <c r="B2526" s="2">
        <v>271603947</v>
      </c>
      <c r="C2526" s="2" t="s">
        <v>245</v>
      </c>
      <c r="D2526" s="4">
        <v>19503.75</v>
      </c>
      <c r="E2526" s="1" t="s">
        <v>12</v>
      </c>
      <c r="F2526" s="1" t="s">
        <v>1498</v>
      </c>
      <c r="G2526" s="1" t="s">
        <v>3058</v>
      </c>
      <c r="H2526" s="1" t="s">
        <v>7742</v>
      </c>
      <c r="I2526" s="1">
        <v>80100.466289999997</v>
      </c>
      <c r="J2526" s="1" t="s">
        <v>7743</v>
      </c>
    </row>
    <row r="2527" spans="1:10" x14ac:dyDescent="0.25">
      <c r="A2527" s="1" t="s">
        <v>7744</v>
      </c>
      <c r="B2527" s="2">
        <v>562212047</v>
      </c>
      <c r="C2527" s="2" t="s">
        <v>82</v>
      </c>
      <c r="D2527" s="4">
        <v>16947</v>
      </c>
      <c r="E2527" s="1" t="s">
        <v>12</v>
      </c>
      <c r="F2527" s="1" t="s">
        <v>1450</v>
      </c>
      <c r="G2527" s="1" t="s">
        <v>3058</v>
      </c>
      <c r="H2527" s="1" t="s">
        <v>7745</v>
      </c>
      <c r="I2527" s="1">
        <v>11901.726957119999</v>
      </c>
      <c r="J2527" s="1" t="s">
        <v>7746</v>
      </c>
    </row>
    <row r="2528" spans="1:10" x14ac:dyDescent="0.25">
      <c r="A2528" s="1" t="s">
        <v>7747</v>
      </c>
      <c r="B2528" s="2">
        <v>154030779</v>
      </c>
      <c r="C2528" s="2" t="s">
        <v>87</v>
      </c>
      <c r="D2528" s="4">
        <v>16581.75</v>
      </c>
      <c r="E2528" s="1" t="s">
        <v>12</v>
      </c>
      <c r="F2528" s="1" t="s">
        <v>549</v>
      </c>
      <c r="G2528" s="1" t="s">
        <v>3058</v>
      </c>
      <c r="H2528" s="1" t="s">
        <v>7748</v>
      </c>
      <c r="I2528" s="1">
        <v>4470.9827999999998</v>
      </c>
      <c r="J2528" s="1" t="s">
        <v>7749</v>
      </c>
    </row>
    <row r="2529" spans="1:10" x14ac:dyDescent="0.25">
      <c r="A2529" s="1" t="s">
        <v>7750</v>
      </c>
      <c r="B2529" s="2">
        <v>571443392</v>
      </c>
      <c r="C2529" s="2" t="s">
        <v>47</v>
      </c>
      <c r="D2529" s="4">
        <v>31191.75</v>
      </c>
      <c r="E2529" s="1" t="s">
        <v>12</v>
      </c>
      <c r="F2529" s="1" t="s">
        <v>442</v>
      </c>
      <c r="G2529" s="1" t="s">
        <v>3058</v>
      </c>
      <c r="H2529" s="1" t="s">
        <v>7751</v>
      </c>
      <c r="I2529" s="1">
        <v>8748.9253913600005</v>
      </c>
      <c r="J2529" s="1" t="s">
        <v>7752</v>
      </c>
    </row>
    <row r="2530" spans="1:10" x14ac:dyDescent="0.25">
      <c r="A2530" s="1" t="s">
        <v>7753</v>
      </c>
      <c r="B2530" s="2">
        <v>906291581</v>
      </c>
      <c r="C2530" s="2" t="s">
        <v>255</v>
      </c>
      <c r="D2530" s="4">
        <v>25347.75</v>
      </c>
      <c r="E2530" s="1" t="s">
        <v>12</v>
      </c>
      <c r="F2530" s="1" t="s">
        <v>340</v>
      </c>
      <c r="G2530" s="1" t="s">
        <v>3058</v>
      </c>
      <c r="H2530" s="1" t="s">
        <v>7754</v>
      </c>
      <c r="I2530" s="1">
        <v>20257.316465399999</v>
      </c>
      <c r="J2530" s="1" t="s">
        <v>7755</v>
      </c>
    </row>
    <row r="2531" spans="1:10" x14ac:dyDescent="0.25">
      <c r="A2531" s="1" t="s">
        <v>7756</v>
      </c>
      <c r="B2531" s="2">
        <v>504825236</v>
      </c>
      <c r="C2531" s="2" t="s">
        <v>573</v>
      </c>
      <c r="D2531" s="4">
        <v>26808.75</v>
      </c>
      <c r="E2531" s="1" t="s">
        <v>12</v>
      </c>
      <c r="F2531" s="1" t="s">
        <v>557</v>
      </c>
      <c r="G2531" s="1" t="s">
        <v>3058</v>
      </c>
      <c r="H2531" s="1" t="s">
        <v>7757</v>
      </c>
      <c r="I2531" s="1">
        <v>124644.22955711999</v>
      </c>
      <c r="J2531" s="1" t="s">
        <v>7758</v>
      </c>
    </row>
    <row r="2532" spans="1:10" x14ac:dyDescent="0.25">
      <c r="A2532" s="1" t="s">
        <v>7759</v>
      </c>
      <c r="B2532" s="2">
        <v>669645088</v>
      </c>
      <c r="C2532" s="2" t="s">
        <v>23</v>
      </c>
      <c r="D2532" s="4">
        <v>15486</v>
      </c>
      <c r="E2532" s="1" t="s">
        <v>12</v>
      </c>
      <c r="F2532" s="1" t="s">
        <v>1308</v>
      </c>
      <c r="G2532" s="1" t="s">
        <v>3058</v>
      </c>
      <c r="H2532" s="1" t="s">
        <v>7760</v>
      </c>
      <c r="I2532" s="1">
        <v>326893.34684160003</v>
      </c>
      <c r="J2532" s="1" t="s">
        <v>7761</v>
      </c>
    </row>
    <row r="2533" spans="1:10" x14ac:dyDescent="0.25">
      <c r="A2533" s="1" t="s">
        <v>7762</v>
      </c>
      <c r="B2533" s="2">
        <v>965241292</v>
      </c>
      <c r="C2533" s="2" t="s">
        <v>189</v>
      </c>
      <c r="D2533" s="4">
        <v>22425.75</v>
      </c>
      <c r="E2533" s="1" t="s">
        <v>12</v>
      </c>
      <c r="F2533" s="1" t="s">
        <v>2010</v>
      </c>
      <c r="G2533" s="1" t="s">
        <v>3058</v>
      </c>
      <c r="H2533" s="1" t="s">
        <v>7763</v>
      </c>
      <c r="I2533" s="1">
        <v>38980.301639999998</v>
      </c>
      <c r="J2533" s="1" t="s">
        <v>7764</v>
      </c>
    </row>
    <row r="2534" spans="1:10" x14ac:dyDescent="0.25">
      <c r="A2534" s="1" t="s">
        <v>7765</v>
      </c>
      <c r="B2534" s="2">
        <v>896934867</v>
      </c>
      <c r="C2534" s="2" t="s">
        <v>255</v>
      </c>
      <c r="D2534" s="4">
        <v>25347.75</v>
      </c>
      <c r="E2534" s="1" t="s">
        <v>12</v>
      </c>
      <c r="F2534" s="1" t="s">
        <v>2501</v>
      </c>
      <c r="G2534" s="1" t="s">
        <v>3058</v>
      </c>
      <c r="H2534" s="1" t="s">
        <v>7766</v>
      </c>
      <c r="I2534" s="1">
        <v>362474.0751744</v>
      </c>
      <c r="J2534" s="1" t="s">
        <v>7767</v>
      </c>
    </row>
    <row r="2535" spans="1:10" x14ac:dyDescent="0.25">
      <c r="A2535" s="1" t="s">
        <v>7768</v>
      </c>
      <c r="B2535" s="2">
        <v>429876463</v>
      </c>
      <c r="C2535" s="2" t="s">
        <v>470</v>
      </c>
      <c r="D2535" s="4">
        <v>14755.5</v>
      </c>
      <c r="E2535" s="1" t="s">
        <v>12</v>
      </c>
      <c r="F2535" s="1" t="s">
        <v>1927</v>
      </c>
      <c r="G2535" s="1" t="s">
        <v>3058</v>
      </c>
      <c r="H2535" s="1" t="s">
        <v>7769</v>
      </c>
      <c r="I2535" s="1">
        <v>18599.968469899999</v>
      </c>
      <c r="J2535" s="1" t="s">
        <v>7770</v>
      </c>
    </row>
    <row r="2536" spans="1:10" x14ac:dyDescent="0.25">
      <c r="A2536" s="1" t="s">
        <v>7771</v>
      </c>
      <c r="B2536" s="2">
        <v>386721027</v>
      </c>
      <c r="C2536" s="2" t="s">
        <v>268</v>
      </c>
      <c r="D2536" s="4">
        <v>17677.5</v>
      </c>
      <c r="E2536" s="1" t="s">
        <v>12</v>
      </c>
      <c r="F2536" s="1" t="s">
        <v>1840</v>
      </c>
      <c r="G2536" s="1" t="s">
        <v>3058</v>
      </c>
      <c r="H2536" s="1" t="s">
        <v>7772</v>
      </c>
      <c r="I2536" s="1">
        <v>40485.469701599999</v>
      </c>
      <c r="J2536" s="1" t="s">
        <v>7773</v>
      </c>
    </row>
    <row r="2537" spans="1:10" x14ac:dyDescent="0.25">
      <c r="A2537" s="1" t="s">
        <v>7774</v>
      </c>
      <c r="B2537" s="2">
        <v>49382283</v>
      </c>
      <c r="C2537" s="2" t="s">
        <v>869</v>
      </c>
      <c r="D2537" s="4">
        <v>17312.25</v>
      </c>
      <c r="E2537" s="1" t="s">
        <v>12</v>
      </c>
      <c r="F2537" s="1" t="s">
        <v>418</v>
      </c>
      <c r="G2537" s="1" t="s">
        <v>3058</v>
      </c>
      <c r="H2537" s="1" t="s">
        <v>7775</v>
      </c>
      <c r="I2537" s="1">
        <v>332242.25299200002</v>
      </c>
      <c r="J2537" s="1" t="s">
        <v>7776</v>
      </c>
    </row>
    <row r="2538" spans="1:10" x14ac:dyDescent="0.25">
      <c r="A2538" s="1" t="s">
        <v>7777</v>
      </c>
      <c r="B2538" s="2">
        <v>747753075</v>
      </c>
      <c r="C2538" s="2" t="s">
        <v>389</v>
      </c>
      <c r="D2538" s="4">
        <v>29365.5</v>
      </c>
      <c r="E2538" s="1" t="s">
        <v>12</v>
      </c>
      <c r="F2538" s="1" t="s">
        <v>102</v>
      </c>
      <c r="G2538" s="1" t="s">
        <v>3058</v>
      </c>
      <c r="H2538" s="1" t="s">
        <v>7778</v>
      </c>
      <c r="I2538" s="1">
        <v>35709.288614999998</v>
      </c>
      <c r="J2538" s="1" t="s">
        <v>7779</v>
      </c>
    </row>
    <row r="2539" spans="1:10" x14ac:dyDescent="0.25">
      <c r="A2539" s="1" t="s">
        <v>7780</v>
      </c>
      <c r="B2539" s="2">
        <v>409899373</v>
      </c>
      <c r="C2539" s="2" t="s">
        <v>72</v>
      </c>
      <c r="D2539" s="4">
        <v>34844.25</v>
      </c>
      <c r="E2539" s="1" t="s">
        <v>12</v>
      </c>
      <c r="F2539" s="1" t="s">
        <v>620</v>
      </c>
      <c r="G2539" s="1" t="s">
        <v>3058</v>
      </c>
      <c r="H2539" s="1" t="s">
        <v>7781</v>
      </c>
      <c r="I2539" s="1">
        <v>176301.39384</v>
      </c>
      <c r="J2539" s="1" t="s">
        <v>7782</v>
      </c>
    </row>
    <row r="2540" spans="1:10" x14ac:dyDescent="0.25">
      <c r="A2540" s="1" t="s">
        <v>7783</v>
      </c>
      <c r="B2540" s="2">
        <v>687970690</v>
      </c>
      <c r="C2540" s="2" t="s">
        <v>212</v>
      </c>
      <c r="D2540" s="4">
        <v>24252</v>
      </c>
      <c r="E2540" s="1" t="s">
        <v>12</v>
      </c>
      <c r="F2540" s="1" t="s">
        <v>2211</v>
      </c>
      <c r="G2540" s="1" t="s">
        <v>3058</v>
      </c>
      <c r="H2540" s="1" t="s">
        <v>7784</v>
      </c>
      <c r="I2540" s="1">
        <v>64095.36701568</v>
      </c>
      <c r="J2540" s="1" t="s">
        <v>7785</v>
      </c>
    </row>
    <row r="2541" spans="1:10" x14ac:dyDescent="0.25">
      <c r="A2541" s="1" t="s">
        <v>7786</v>
      </c>
      <c r="B2541" s="2">
        <v>357002076</v>
      </c>
      <c r="C2541" s="2" t="s">
        <v>661</v>
      </c>
      <c r="D2541" s="4">
        <v>16216.5</v>
      </c>
      <c r="E2541" s="1" t="s">
        <v>12</v>
      </c>
      <c r="F2541" s="1" t="s">
        <v>2112</v>
      </c>
      <c r="G2541" s="1" t="s">
        <v>3058</v>
      </c>
      <c r="H2541" s="1" t="s">
        <v>7787</v>
      </c>
      <c r="I2541" s="1">
        <v>44730.075802140003</v>
      </c>
      <c r="J2541" s="1" t="s">
        <v>7788</v>
      </c>
    </row>
    <row r="2542" spans="1:10" x14ac:dyDescent="0.25">
      <c r="A2542" s="1" t="s">
        <v>7789</v>
      </c>
      <c r="B2542" s="2">
        <v>328792999</v>
      </c>
      <c r="C2542" s="2" t="s">
        <v>72</v>
      </c>
      <c r="D2542" s="4">
        <v>34844.25</v>
      </c>
      <c r="E2542" s="1" t="s">
        <v>12</v>
      </c>
      <c r="F2542" s="1" t="s">
        <v>574</v>
      </c>
      <c r="G2542" s="1" t="s">
        <v>3058</v>
      </c>
      <c r="H2542" s="1" t="s">
        <v>7790</v>
      </c>
      <c r="I2542" s="1">
        <v>367673.35966199997</v>
      </c>
      <c r="J2542" s="1" t="s">
        <v>7791</v>
      </c>
    </row>
    <row r="2543" spans="1:10" x14ac:dyDescent="0.25">
      <c r="A2543" s="1" t="s">
        <v>7792</v>
      </c>
      <c r="B2543" s="2">
        <v>43105506</v>
      </c>
      <c r="C2543" s="2" t="s">
        <v>18</v>
      </c>
      <c r="D2543" s="4">
        <v>33018</v>
      </c>
      <c r="E2543" s="1" t="s">
        <v>12</v>
      </c>
      <c r="F2543" s="1" t="s">
        <v>636</v>
      </c>
      <c r="G2543" s="1" t="s">
        <v>3058</v>
      </c>
      <c r="H2543" s="1" t="s">
        <v>7793</v>
      </c>
      <c r="I2543" s="1">
        <v>128306.6028216</v>
      </c>
      <c r="J2543" s="1" t="s">
        <v>7794</v>
      </c>
    </row>
    <row r="2544" spans="1:10" x14ac:dyDescent="0.25">
      <c r="A2544" s="1" t="s">
        <v>7795</v>
      </c>
      <c r="B2544" s="2">
        <v>482319919</v>
      </c>
      <c r="C2544" s="2" t="s">
        <v>129</v>
      </c>
      <c r="D2544" s="4">
        <v>15120.75</v>
      </c>
      <c r="E2544" s="1" t="s">
        <v>12</v>
      </c>
      <c r="F2544" s="1" t="s">
        <v>1016</v>
      </c>
      <c r="G2544" s="1" t="s">
        <v>3058</v>
      </c>
      <c r="H2544" s="1" t="s">
        <v>7796</v>
      </c>
      <c r="I2544" s="1">
        <v>157464.77988864001</v>
      </c>
      <c r="J2544" s="1" t="s">
        <v>7797</v>
      </c>
    </row>
    <row r="2545" spans="1:10" x14ac:dyDescent="0.25">
      <c r="A2545" s="1" t="s">
        <v>7798</v>
      </c>
      <c r="B2545" s="2">
        <v>751352918</v>
      </c>
      <c r="C2545" s="2" t="s">
        <v>698</v>
      </c>
      <c r="D2545" s="4">
        <v>18408</v>
      </c>
      <c r="E2545" s="1" t="s">
        <v>12</v>
      </c>
      <c r="F2545" s="1" t="s">
        <v>2201</v>
      </c>
      <c r="G2545" s="1" t="s">
        <v>3058</v>
      </c>
      <c r="H2545" s="1" t="s">
        <v>7799</v>
      </c>
      <c r="I2545" s="1">
        <v>226551.29474879999</v>
      </c>
      <c r="J2545" s="1" t="s">
        <v>7800</v>
      </c>
    </row>
    <row r="2546" spans="1:10" x14ac:dyDescent="0.25">
      <c r="A2546" s="1" t="s">
        <v>7801</v>
      </c>
      <c r="B2546" s="2">
        <v>314606855</v>
      </c>
      <c r="C2546" s="2" t="s">
        <v>52</v>
      </c>
      <c r="D2546" s="4">
        <v>20234.25</v>
      </c>
      <c r="E2546" s="1" t="s">
        <v>12</v>
      </c>
      <c r="F2546" s="1" t="s">
        <v>1252</v>
      </c>
      <c r="G2546" s="1" t="s">
        <v>3058</v>
      </c>
      <c r="H2546" s="1" t="s">
        <v>7802</v>
      </c>
      <c r="I2546" s="1">
        <v>169434.66954959999</v>
      </c>
      <c r="J2546" s="1" t="s">
        <v>7803</v>
      </c>
    </row>
    <row r="2547" spans="1:10" x14ac:dyDescent="0.25">
      <c r="A2547" s="1" t="s">
        <v>7804</v>
      </c>
      <c r="B2547" s="2">
        <v>159650876</v>
      </c>
      <c r="C2547" s="2" t="s">
        <v>335</v>
      </c>
      <c r="D2547" s="4">
        <v>19869</v>
      </c>
      <c r="E2547" s="1" t="s">
        <v>12</v>
      </c>
      <c r="F2547" s="1" t="s">
        <v>682</v>
      </c>
      <c r="G2547" s="1" t="s">
        <v>3058</v>
      </c>
      <c r="H2547" s="1" t="s">
        <v>7805</v>
      </c>
      <c r="I2547" s="1">
        <v>301532.888484</v>
      </c>
      <c r="J2547" s="1" t="s">
        <v>7806</v>
      </c>
    </row>
    <row r="2548" spans="1:10" x14ac:dyDescent="0.25">
      <c r="A2548" s="1" t="s">
        <v>7807</v>
      </c>
      <c r="B2548" s="2">
        <v>871591571</v>
      </c>
      <c r="C2548" s="2" t="s">
        <v>77</v>
      </c>
      <c r="D2548" s="4">
        <v>23521.5</v>
      </c>
      <c r="E2548" s="1" t="s">
        <v>12</v>
      </c>
      <c r="F2548" s="1" t="s">
        <v>549</v>
      </c>
      <c r="G2548" s="1" t="s">
        <v>3058</v>
      </c>
      <c r="H2548" s="1" t="s">
        <v>7808</v>
      </c>
      <c r="I2548" s="1">
        <v>93293.015375999996</v>
      </c>
      <c r="J2548" s="1" t="s">
        <v>7809</v>
      </c>
    </row>
    <row r="2549" spans="1:10" x14ac:dyDescent="0.25">
      <c r="A2549" s="1" t="s">
        <v>7810</v>
      </c>
      <c r="B2549" s="2">
        <v>464445114</v>
      </c>
      <c r="C2549" s="2" t="s">
        <v>82</v>
      </c>
      <c r="D2549" s="4">
        <v>16947</v>
      </c>
      <c r="E2549" s="1" t="s">
        <v>12</v>
      </c>
      <c r="F2549" s="1" t="s">
        <v>1746</v>
      </c>
      <c r="G2549" s="1" t="s">
        <v>3058</v>
      </c>
      <c r="H2549" s="1" t="s">
        <v>7811</v>
      </c>
      <c r="I2549" s="1">
        <v>35990.648325000002</v>
      </c>
      <c r="J2549" s="1" t="s">
        <v>7812</v>
      </c>
    </row>
    <row r="2550" spans="1:10" x14ac:dyDescent="0.25">
      <c r="A2550" s="1" t="s">
        <v>7813</v>
      </c>
      <c r="B2550" s="2">
        <v>994039561</v>
      </c>
      <c r="C2550" s="2" t="s">
        <v>124</v>
      </c>
      <c r="D2550" s="4">
        <v>14025</v>
      </c>
      <c r="E2550" s="1" t="s">
        <v>12</v>
      </c>
      <c r="F2550" s="1" t="s">
        <v>2201</v>
      </c>
      <c r="G2550" s="1" t="s">
        <v>3058</v>
      </c>
      <c r="H2550" s="1" t="s">
        <v>7814</v>
      </c>
      <c r="I2550" s="1">
        <v>249264.518412</v>
      </c>
      <c r="J2550" s="1" t="s">
        <v>7815</v>
      </c>
    </row>
    <row r="2551" spans="1:10" x14ac:dyDescent="0.25">
      <c r="A2551" s="1" t="s">
        <v>7816</v>
      </c>
      <c r="B2551" s="2">
        <v>722550554</v>
      </c>
      <c r="C2551" s="2" t="s">
        <v>869</v>
      </c>
      <c r="D2551" s="4">
        <v>17312.25</v>
      </c>
      <c r="E2551" s="1" t="s">
        <v>12</v>
      </c>
      <c r="F2551" s="1" t="s">
        <v>1076</v>
      </c>
      <c r="G2551" s="1" t="s">
        <v>3058</v>
      </c>
      <c r="H2551" s="1" t="s">
        <v>7817</v>
      </c>
      <c r="I2551" s="1">
        <v>30640.139237759999</v>
      </c>
      <c r="J2551" s="1" t="s">
        <v>7818</v>
      </c>
    </row>
    <row r="2552" spans="1:10" x14ac:dyDescent="0.25">
      <c r="A2552" s="1" t="s">
        <v>7819</v>
      </c>
      <c r="B2552" s="2">
        <v>345084481</v>
      </c>
      <c r="C2552" s="2" t="s">
        <v>298</v>
      </c>
      <c r="D2552" s="4">
        <v>38131.5</v>
      </c>
      <c r="E2552" s="1" t="s">
        <v>12</v>
      </c>
      <c r="F2552" s="1" t="s">
        <v>682</v>
      </c>
      <c r="G2552" s="1" t="s">
        <v>3058</v>
      </c>
      <c r="H2552" s="1" t="s">
        <v>7820</v>
      </c>
      <c r="I2552" s="1">
        <v>124239.952332</v>
      </c>
      <c r="J2552" s="1" t="s">
        <v>1036</v>
      </c>
    </row>
    <row r="2553" spans="1:10" x14ac:dyDescent="0.25">
      <c r="A2553" s="1" t="s">
        <v>7821</v>
      </c>
      <c r="B2553" s="2">
        <v>132227571</v>
      </c>
      <c r="C2553" s="2" t="s">
        <v>513</v>
      </c>
      <c r="D2553" s="4">
        <v>32287.5</v>
      </c>
      <c r="E2553" s="1" t="s">
        <v>12</v>
      </c>
      <c r="F2553" s="1" t="s">
        <v>487</v>
      </c>
      <c r="G2553" s="1" t="s">
        <v>3058</v>
      </c>
      <c r="H2553" s="1" t="s">
        <v>7822</v>
      </c>
      <c r="I2553" s="1">
        <v>101664.11319012</v>
      </c>
      <c r="J2553" s="1" t="s">
        <v>7823</v>
      </c>
    </row>
    <row r="2554" spans="1:10" x14ac:dyDescent="0.25">
      <c r="A2554" s="1" t="s">
        <v>7824</v>
      </c>
      <c r="B2554" s="2">
        <v>692595387</v>
      </c>
      <c r="C2554" s="2" t="s">
        <v>255</v>
      </c>
      <c r="D2554" s="4">
        <v>25347.75</v>
      </c>
      <c r="E2554" s="1" t="s">
        <v>12</v>
      </c>
      <c r="F2554" s="1" t="s">
        <v>1799</v>
      </c>
      <c r="G2554" s="1" t="s">
        <v>3058</v>
      </c>
      <c r="H2554" s="1" t="s">
        <v>7825</v>
      </c>
      <c r="I2554" s="1">
        <v>98597.920356000002</v>
      </c>
      <c r="J2554" s="1" t="s">
        <v>7826</v>
      </c>
    </row>
    <row r="2555" spans="1:10" x14ac:dyDescent="0.25">
      <c r="A2555" s="1" t="s">
        <v>7827</v>
      </c>
      <c r="B2555" s="2">
        <v>587755693</v>
      </c>
      <c r="C2555" s="2" t="s">
        <v>479</v>
      </c>
      <c r="D2555" s="4">
        <v>33383.25</v>
      </c>
      <c r="E2555" s="1" t="s">
        <v>12</v>
      </c>
      <c r="F2555" s="1" t="s">
        <v>264</v>
      </c>
      <c r="G2555" s="1" t="s">
        <v>3058</v>
      </c>
      <c r="H2555" s="1" t="s">
        <v>7828</v>
      </c>
      <c r="I2555" s="1">
        <v>69316.065821519995</v>
      </c>
      <c r="J2555" s="1" t="s">
        <v>7829</v>
      </c>
    </row>
    <row r="2556" spans="1:10" x14ac:dyDescent="0.25">
      <c r="A2556" s="1" t="s">
        <v>7830</v>
      </c>
      <c r="B2556" s="2">
        <v>379935005</v>
      </c>
      <c r="C2556" s="2" t="s">
        <v>309</v>
      </c>
      <c r="D2556" s="4">
        <v>27904.5</v>
      </c>
      <c r="E2556" s="1" t="s">
        <v>12</v>
      </c>
      <c r="F2556" s="1" t="s">
        <v>438</v>
      </c>
      <c r="G2556" s="1" t="s">
        <v>3058</v>
      </c>
      <c r="H2556" s="1" t="s">
        <v>7831</v>
      </c>
      <c r="I2556" s="1">
        <v>423069.40110707999</v>
      </c>
      <c r="J2556" s="1" t="s">
        <v>7832</v>
      </c>
    </row>
    <row r="2557" spans="1:10" x14ac:dyDescent="0.25">
      <c r="A2557" s="1" t="s">
        <v>7833</v>
      </c>
      <c r="B2557" s="2">
        <v>669511197</v>
      </c>
      <c r="C2557" s="2" t="s">
        <v>194</v>
      </c>
      <c r="D2557" s="4">
        <v>30826.5</v>
      </c>
      <c r="E2557" s="1" t="s">
        <v>12</v>
      </c>
      <c r="F2557" s="1" t="s">
        <v>2176</v>
      </c>
      <c r="G2557" s="1" t="s">
        <v>3058</v>
      </c>
      <c r="H2557" s="1" t="s">
        <v>7834</v>
      </c>
      <c r="I2557" s="1">
        <v>874221.58027776005</v>
      </c>
      <c r="J2557" s="1" t="s">
        <v>7835</v>
      </c>
    </row>
    <row r="2558" spans="1:10" x14ac:dyDescent="0.25">
      <c r="A2558" s="1" t="s">
        <v>7836</v>
      </c>
      <c r="B2558" s="2">
        <v>822211095</v>
      </c>
      <c r="C2558" s="2" t="s">
        <v>92</v>
      </c>
      <c r="D2558" s="4">
        <v>29000.25</v>
      </c>
      <c r="E2558" s="1" t="s">
        <v>12</v>
      </c>
      <c r="F2558" s="1" t="s">
        <v>115</v>
      </c>
      <c r="G2558" s="1" t="s">
        <v>3058</v>
      </c>
      <c r="H2558" s="1" t="s">
        <v>7837</v>
      </c>
      <c r="I2558" s="1">
        <v>170659.48746</v>
      </c>
      <c r="J2558" s="1" t="s">
        <v>7838</v>
      </c>
    </row>
    <row r="2559" spans="1:10" x14ac:dyDescent="0.25">
      <c r="A2559" s="1" t="s">
        <v>7839</v>
      </c>
      <c r="B2559" s="2">
        <v>541861569</v>
      </c>
      <c r="C2559" s="2" t="s">
        <v>556</v>
      </c>
      <c r="D2559" s="4">
        <v>27174</v>
      </c>
      <c r="E2559" s="1" t="s">
        <v>12</v>
      </c>
      <c r="F2559" s="1" t="s">
        <v>750</v>
      </c>
      <c r="G2559" s="1" t="s">
        <v>3058</v>
      </c>
      <c r="H2559" s="1" t="s">
        <v>7840</v>
      </c>
      <c r="I2559" s="1">
        <v>759995.36746848002</v>
      </c>
      <c r="J2559" s="1" t="s">
        <v>7841</v>
      </c>
    </row>
    <row r="2560" spans="1:10" x14ac:dyDescent="0.25">
      <c r="A2560" s="1" t="s">
        <v>7842</v>
      </c>
      <c r="B2560" s="2">
        <v>33418679</v>
      </c>
      <c r="C2560" s="2" t="s">
        <v>129</v>
      </c>
      <c r="D2560" s="4">
        <v>15120.75</v>
      </c>
      <c r="E2560" s="1" t="s">
        <v>12</v>
      </c>
      <c r="F2560" s="1" t="s">
        <v>471</v>
      </c>
      <c r="G2560" s="1" t="s">
        <v>3058</v>
      </c>
      <c r="H2560" s="1" t="s">
        <v>7843</v>
      </c>
      <c r="I2560" s="1">
        <v>550313.30306832003</v>
      </c>
      <c r="J2560" s="1" t="s">
        <v>7844</v>
      </c>
    </row>
    <row r="2561" spans="1:10" x14ac:dyDescent="0.25">
      <c r="A2561" s="1" t="s">
        <v>7845</v>
      </c>
      <c r="B2561" s="2">
        <v>138796033</v>
      </c>
      <c r="C2561" s="2" t="s">
        <v>298</v>
      </c>
      <c r="D2561" s="4">
        <v>38131.5</v>
      </c>
      <c r="E2561" s="1" t="s">
        <v>12</v>
      </c>
      <c r="F2561" s="1" t="s">
        <v>336</v>
      </c>
      <c r="G2561" s="1" t="s">
        <v>3058</v>
      </c>
      <c r="H2561" s="1" t="s">
        <v>7846</v>
      </c>
      <c r="I2561" s="1">
        <v>109926.55611756</v>
      </c>
      <c r="J2561" s="1" t="s">
        <v>7847</v>
      </c>
    </row>
    <row r="2562" spans="1:10" x14ac:dyDescent="0.25">
      <c r="A2562" s="1" t="s">
        <v>7848</v>
      </c>
      <c r="B2562" s="2">
        <v>925970293</v>
      </c>
      <c r="C2562" s="2" t="s">
        <v>698</v>
      </c>
      <c r="D2562" s="4">
        <v>18408</v>
      </c>
      <c r="E2562" s="1" t="s">
        <v>12</v>
      </c>
      <c r="F2562" s="1" t="s">
        <v>1469</v>
      </c>
      <c r="G2562" s="1" t="s">
        <v>3058</v>
      </c>
      <c r="H2562" s="1" t="s">
        <v>7849</v>
      </c>
      <c r="I2562" s="1">
        <v>435532.89215520001</v>
      </c>
      <c r="J2562" s="1" t="s">
        <v>7850</v>
      </c>
    </row>
    <row r="2563" spans="1:10" x14ac:dyDescent="0.25">
      <c r="A2563" s="1" t="s">
        <v>7851</v>
      </c>
      <c r="B2563" s="2">
        <v>695715836</v>
      </c>
      <c r="C2563" s="2" t="s">
        <v>43</v>
      </c>
      <c r="D2563" s="4">
        <v>36670.5</v>
      </c>
      <c r="E2563" s="1" t="s">
        <v>12</v>
      </c>
      <c r="F2563" s="1" t="s">
        <v>587</v>
      </c>
      <c r="G2563" s="1" t="s">
        <v>3058</v>
      </c>
      <c r="H2563" s="1" t="s">
        <v>7852</v>
      </c>
      <c r="I2563" s="1">
        <v>63213.63960912</v>
      </c>
      <c r="J2563" s="1" t="s">
        <v>7853</v>
      </c>
    </row>
    <row r="2564" spans="1:10" x14ac:dyDescent="0.25">
      <c r="A2564" s="1" t="s">
        <v>7854</v>
      </c>
      <c r="B2564" s="2">
        <v>192167762</v>
      </c>
      <c r="C2564" s="2" t="s">
        <v>452</v>
      </c>
      <c r="D2564" s="4">
        <v>26078.25</v>
      </c>
      <c r="E2564" s="1" t="s">
        <v>12</v>
      </c>
      <c r="F2564" s="1" t="s">
        <v>418</v>
      </c>
      <c r="G2564" s="1" t="s">
        <v>3058</v>
      </c>
      <c r="H2564" s="1" t="s">
        <v>7855</v>
      </c>
      <c r="I2564" s="1">
        <v>165406.99557888001</v>
      </c>
      <c r="J2564" s="1" t="s">
        <v>7856</v>
      </c>
    </row>
    <row r="2565" spans="1:10" x14ac:dyDescent="0.25">
      <c r="A2565" s="1" t="s">
        <v>7857</v>
      </c>
      <c r="B2565" s="2">
        <v>401915086</v>
      </c>
      <c r="C2565" s="2" t="s">
        <v>389</v>
      </c>
      <c r="D2565" s="4">
        <v>29365.5</v>
      </c>
      <c r="E2565" s="1" t="s">
        <v>12</v>
      </c>
      <c r="F2565" s="1" t="s">
        <v>349</v>
      </c>
      <c r="G2565" s="1" t="s">
        <v>3058</v>
      </c>
      <c r="H2565" s="1" t="s">
        <v>7858</v>
      </c>
      <c r="I2565" s="1">
        <v>48093.816938399999</v>
      </c>
      <c r="J2565" s="1" t="s">
        <v>7859</v>
      </c>
    </row>
    <row r="2566" spans="1:10" x14ac:dyDescent="0.25">
      <c r="A2566" s="1" t="s">
        <v>7860</v>
      </c>
      <c r="B2566" s="2">
        <v>278484880</v>
      </c>
      <c r="C2566" s="2" t="s">
        <v>11</v>
      </c>
      <c r="D2566" s="4">
        <v>36305.25</v>
      </c>
      <c r="E2566" s="1" t="s">
        <v>12</v>
      </c>
      <c r="F2566" s="1" t="s">
        <v>168</v>
      </c>
      <c r="G2566" s="1" t="s">
        <v>3058</v>
      </c>
      <c r="H2566" s="1" t="s">
        <v>7861</v>
      </c>
      <c r="I2566" s="1">
        <v>260927.22799136001</v>
      </c>
      <c r="J2566" s="1" t="s">
        <v>7862</v>
      </c>
    </row>
    <row r="2567" spans="1:10" x14ac:dyDescent="0.25">
      <c r="A2567" s="1" t="s">
        <v>7863</v>
      </c>
      <c r="B2567" s="2">
        <v>186633227</v>
      </c>
      <c r="C2567" s="2" t="s">
        <v>240</v>
      </c>
      <c r="D2567" s="4">
        <v>22060.5</v>
      </c>
      <c r="E2567" s="1" t="s">
        <v>12</v>
      </c>
      <c r="F2567" s="1" t="s">
        <v>260</v>
      </c>
      <c r="G2567" s="1" t="s">
        <v>3583</v>
      </c>
      <c r="H2567" s="1" t="s">
        <v>7864</v>
      </c>
      <c r="I2567" s="1">
        <v>38070.412723200003</v>
      </c>
      <c r="J2567" s="1" t="s">
        <v>7865</v>
      </c>
    </row>
    <row r="2568" spans="1:10" x14ac:dyDescent="0.25">
      <c r="A2568" s="1" t="s">
        <v>7866</v>
      </c>
      <c r="B2568" s="2">
        <v>531175706</v>
      </c>
      <c r="C2568" s="2" t="s">
        <v>23</v>
      </c>
      <c r="D2568" s="4">
        <v>15486</v>
      </c>
      <c r="E2568" s="1" t="s">
        <v>12</v>
      </c>
      <c r="F2568" s="1" t="s">
        <v>814</v>
      </c>
      <c r="G2568" s="1" t="s">
        <v>3583</v>
      </c>
      <c r="H2568" s="1" t="s">
        <v>7867</v>
      </c>
      <c r="I2568" s="1">
        <v>140532.46774560001</v>
      </c>
      <c r="J2568" s="1" t="s">
        <v>7868</v>
      </c>
    </row>
    <row r="2569" spans="1:10" x14ac:dyDescent="0.25">
      <c r="A2569" s="1" t="s">
        <v>7869</v>
      </c>
      <c r="B2569" s="2">
        <v>1432805</v>
      </c>
      <c r="C2569" s="2" t="s">
        <v>77</v>
      </c>
      <c r="D2569" s="4">
        <v>23521.5</v>
      </c>
      <c r="E2569" s="1" t="s">
        <v>12</v>
      </c>
      <c r="F2569" s="1" t="s">
        <v>4500</v>
      </c>
      <c r="G2569" s="1" t="s">
        <v>3583</v>
      </c>
      <c r="H2569" s="1" t="s">
        <v>7870</v>
      </c>
      <c r="I2569" s="1">
        <v>61487.994585599998</v>
      </c>
      <c r="J2569" s="1" t="s">
        <v>7871</v>
      </c>
    </row>
    <row r="2570" spans="1:10" x14ac:dyDescent="0.25">
      <c r="A2570" s="1" t="s">
        <v>7872</v>
      </c>
      <c r="B2570" s="2">
        <v>911853927</v>
      </c>
      <c r="C2570" s="2" t="s">
        <v>1201</v>
      </c>
      <c r="D2570" s="4">
        <v>30461.25</v>
      </c>
      <c r="E2570" s="1" t="s">
        <v>12</v>
      </c>
      <c r="F2570" s="1" t="s">
        <v>172</v>
      </c>
      <c r="G2570" s="1" t="s">
        <v>3583</v>
      </c>
      <c r="H2570" s="1" t="s">
        <v>7873</v>
      </c>
      <c r="I2570" s="1">
        <v>62844.876107999997</v>
      </c>
      <c r="J2570" s="1" t="s">
        <v>7874</v>
      </c>
    </row>
    <row r="2571" spans="1:10" x14ac:dyDescent="0.25">
      <c r="A2571" s="1" t="s">
        <v>7875</v>
      </c>
      <c r="B2571" s="2">
        <v>858831444</v>
      </c>
      <c r="C2571" s="2" t="s">
        <v>189</v>
      </c>
      <c r="D2571" s="4">
        <v>22425.75</v>
      </c>
      <c r="E2571" s="1" t="s">
        <v>12</v>
      </c>
      <c r="F2571" s="1" t="s">
        <v>654</v>
      </c>
      <c r="G2571" s="1" t="s">
        <v>3583</v>
      </c>
      <c r="H2571" s="1" t="s">
        <v>7876</v>
      </c>
      <c r="I2571" s="1">
        <v>43426.118198880002</v>
      </c>
      <c r="J2571" s="1" t="s">
        <v>7877</v>
      </c>
    </row>
    <row r="2572" spans="1:10" x14ac:dyDescent="0.25">
      <c r="A2572" s="1" t="s">
        <v>7878</v>
      </c>
      <c r="B2572" s="2">
        <v>776827984</v>
      </c>
      <c r="C2572" s="2" t="s">
        <v>18</v>
      </c>
      <c r="D2572" s="4">
        <v>33018</v>
      </c>
      <c r="E2572" s="1" t="s">
        <v>12</v>
      </c>
      <c r="F2572" s="1" t="s">
        <v>135</v>
      </c>
      <c r="G2572" s="1" t="s">
        <v>3583</v>
      </c>
      <c r="H2572" s="1" t="s">
        <v>7879</v>
      </c>
      <c r="I2572" s="1">
        <v>315602.49452160002</v>
      </c>
      <c r="J2572" s="1" t="s">
        <v>7880</v>
      </c>
    </row>
    <row r="2573" spans="1:10" x14ac:dyDescent="0.25">
      <c r="A2573" s="1" t="s">
        <v>7881</v>
      </c>
      <c r="B2573" s="2">
        <v>992015771</v>
      </c>
      <c r="C2573" s="2" t="s">
        <v>250</v>
      </c>
      <c r="D2573" s="4">
        <v>18042.75</v>
      </c>
      <c r="E2573" s="1" t="s">
        <v>12</v>
      </c>
      <c r="F2573" s="1" t="s">
        <v>185</v>
      </c>
      <c r="G2573" s="1" t="s">
        <v>3583</v>
      </c>
      <c r="H2573" s="1" t="s">
        <v>7882</v>
      </c>
      <c r="I2573" s="1">
        <v>178041.311644</v>
      </c>
      <c r="J2573" s="1" t="s">
        <v>7883</v>
      </c>
    </row>
    <row r="2574" spans="1:10" x14ac:dyDescent="0.25">
      <c r="A2574" s="1" t="s">
        <v>7884</v>
      </c>
      <c r="B2574" s="2">
        <v>483146030</v>
      </c>
      <c r="C2574" s="2" t="s">
        <v>513</v>
      </c>
      <c r="D2574" s="4">
        <v>32287.5</v>
      </c>
      <c r="E2574" s="1" t="s">
        <v>12</v>
      </c>
      <c r="F2574" s="1" t="s">
        <v>190</v>
      </c>
      <c r="G2574" s="1" t="s">
        <v>3583</v>
      </c>
      <c r="H2574" s="1" t="s">
        <v>7885</v>
      </c>
      <c r="I2574" s="1">
        <v>365193.24068749999</v>
      </c>
      <c r="J2574" s="1" t="s">
        <v>7886</v>
      </c>
    </row>
    <row r="2575" spans="1:10" x14ac:dyDescent="0.25">
      <c r="A2575" s="1" t="s">
        <v>7887</v>
      </c>
      <c r="B2575" s="2">
        <v>169486428</v>
      </c>
      <c r="C2575" s="2" t="s">
        <v>167</v>
      </c>
      <c r="D2575" s="4">
        <v>18773.25</v>
      </c>
      <c r="E2575" s="1" t="s">
        <v>12</v>
      </c>
      <c r="F2575" s="1" t="s">
        <v>2364</v>
      </c>
      <c r="G2575" s="1" t="s">
        <v>3583</v>
      </c>
      <c r="H2575" s="1" t="s">
        <v>7888</v>
      </c>
      <c r="I2575" s="1">
        <v>447821.23281999998</v>
      </c>
      <c r="J2575" s="1" t="s">
        <v>7889</v>
      </c>
    </row>
    <row r="2576" spans="1:10" x14ac:dyDescent="0.25">
      <c r="A2576" s="1" t="s">
        <v>7890</v>
      </c>
      <c r="B2576" s="2">
        <v>189387888</v>
      </c>
      <c r="C2576" s="2" t="s">
        <v>226</v>
      </c>
      <c r="D2576" s="4">
        <v>31557</v>
      </c>
      <c r="E2576" s="1" t="s">
        <v>12</v>
      </c>
      <c r="F2576" s="1" t="s">
        <v>323</v>
      </c>
      <c r="G2576" s="1" t="s">
        <v>3583</v>
      </c>
      <c r="H2576" s="1" t="s">
        <v>903</v>
      </c>
      <c r="I2576" s="1">
        <v>0</v>
      </c>
      <c r="J2576" s="1" t="s">
        <v>7891</v>
      </c>
    </row>
    <row r="2577" spans="1:10" x14ac:dyDescent="0.25">
      <c r="A2577" s="1" t="s">
        <v>7892</v>
      </c>
      <c r="B2577" s="2">
        <v>854835571</v>
      </c>
      <c r="C2577" s="2" t="s">
        <v>380</v>
      </c>
      <c r="D2577" s="4">
        <v>14390.25</v>
      </c>
      <c r="E2577" s="1" t="s">
        <v>12</v>
      </c>
      <c r="F2577" s="1" t="s">
        <v>909</v>
      </c>
      <c r="G2577" s="1" t="s">
        <v>3583</v>
      </c>
      <c r="H2577" s="1" t="s">
        <v>7893</v>
      </c>
      <c r="I2577" s="1">
        <v>95325.218611200005</v>
      </c>
      <c r="J2577" s="1" t="s">
        <v>7894</v>
      </c>
    </row>
    <row r="2578" spans="1:10" x14ac:dyDescent="0.25">
      <c r="A2578" s="1" t="s">
        <v>7895</v>
      </c>
      <c r="B2578" s="2">
        <v>479441115</v>
      </c>
      <c r="C2578" s="2" t="s">
        <v>180</v>
      </c>
      <c r="D2578" s="4">
        <v>35940</v>
      </c>
      <c r="E2578" s="1" t="s">
        <v>12</v>
      </c>
      <c r="F2578" s="1" t="s">
        <v>274</v>
      </c>
      <c r="G2578" s="1" t="s">
        <v>3583</v>
      </c>
      <c r="H2578" s="1" t="s">
        <v>7896</v>
      </c>
      <c r="I2578" s="1">
        <v>120569.01646104</v>
      </c>
      <c r="J2578" s="1" t="s">
        <v>7897</v>
      </c>
    </row>
    <row r="2579" spans="1:10" x14ac:dyDescent="0.25">
      <c r="A2579" s="1" t="s">
        <v>7898</v>
      </c>
      <c r="B2579" s="2">
        <v>772851714</v>
      </c>
      <c r="C2579" s="2" t="s">
        <v>129</v>
      </c>
      <c r="D2579" s="4">
        <v>15120.75</v>
      </c>
      <c r="E2579" s="1" t="s">
        <v>12</v>
      </c>
      <c r="F2579" s="1" t="s">
        <v>814</v>
      </c>
      <c r="G2579" s="1" t="s">
        <v>3583</v>
      </c>
      <c r="H2579" s="1" t="s">
        <v>7899</v>
      </c>
      <c r="I2579" s="1">
        <v>38213.683411680002</v>
      </c>
      <c r="J2579" s="1" t="s">
        <v>4876</v>
      </c>
    </row>
    <row r="2580" spans="1:10" x14ac:dyDescent="0.25">
      <c r="A2580" s="1" t="s">
        <v>7900</v>
      </c>
      <c r="B2580" s="2">
        <v>355200717</v>
      </c>
      <c r="C2580" s="2" t="s">
        <v>498</v>
      </c>
      <c r="D2580" s="4">
        <v>37766.25</v>
      </c>
      <c r="E2580" s="1" t="s">
        <v>12</v>
      </c>
      <c r="F2580" s="1" t="s">
        <v>2176</v>
      </c>
      <c r="G2580" s="1" t="s">
        <v>3583</v>
      </c>
      <c r="H2580" s="1" t="s">
        <v>7901</v>
      </c>
      <c r="I2580" s="1">
        <v>19924.529088800002</v>
      </c>
      <c r="J2580" s="1" t="s">
        <v>7902</v>
      </c>
    </row>
    <row r="2581" spans="1:10" x14ac:dyDescent="0.25">
      <c r="A2581" s="1" t="s">
        <v>7903</v>
      </c>
      <c r="B2581" s="2">
        <v>990925853</v>
      </c>
      <c r="C2581" s="2" t="s">
        <v>221</v>
      </c>
      <c r="D2581" s="4">
        <v>33748.5</v>
      </c>
      <c r="E2581" s="1" t="s">
        <v>12</v>
      </c>
      <c r="F2581" s="1" t="s">
        <v>120</v>
      </c>
      <c r="G2581" s="1" t="s">
        <v>3583</v>
      </c>
      <c r="H2581" s="1" t="s">
        <v>7904</v>
      </c>
      <c r="I2581" s="1">
        <v>214811.34744419999</v>
      </c>
      <c r="J2581" s="1" t="s">
        <v>7905</v>
      </c>
    </row>
    <row r="2582" spans="1:10" x14ac:dyDescent="0.25">
      <c r="A2582" s="1" t="s">
        <v>7906</v>
      </c>
      <c r="B2582" s="2">
        <v>80484276</v>
      </c>
      <c r="C2582" s="2" t="s">
        <v>1201</v>
      </c>
      <c r="D2582" s="4">
        <v>30461.25</v>
      </c>
      <c r="E2582" s="1" t="s">
        <v>12</v>
      </c>
      <c r="F2582" s="1" t="s">
        <v>231</v>
      </c>
      <c r="G2582" s="1" t="s">
        <v>3583</v>
      </c>
      <c r="H2582" s="1" t="s">
        <v>7907</v>
      </c>
      <c r="I2582" s="1">
        <v>266490.02678687999</v>
      </c>
      <c r="J2582" s="1" t="s">
        <v>7908</v>
      </c>
    </row>
    <row r="2583" spans="1:10" x14ac:dyDescent="0.25">
      <c r="A2583" s="1" t="s">
        <v>7909</v>
      </c>
      <c r="B2583" s="2">
        <v>624616768</v>
      </c>
      <c r="C2583" s="2" t="s">
        <v>698</v>
      </c>
      <c r="D2583" s="4">
        <v>18408</v>
      </c>
      <c r="E2583" s="1" t="s">
        <v>12</v>
      </c>
      <c r="F2583" s="1" t="s">
        <v>463</v>
      </c>
      <c r="G2583" s="1" t="s">
        <v>3583</v>
      </c>
      <c r="H2583" s="1" t="s">
        <v>7910</v>
      </c>
      <c r="I2583" s="1">
        <v>68500.868002560004</v>
      </c>
      <c r="J2583" s="1" t="s">
        <v>2381</v>
      </c>
    </row>
    <row r="2584" spans="1:10" x14ac:dyDescent="0.25">
      <c r="A2584" s="1" t="s">
        <v>7911</v>
      </c>
      <c r="B2584" s="2">
        <v>645106187</v>
      </c>
      <c r="C2584" s="2" t="s">
        <v>268</v>
      </c>
      <c r="D2584" s="4">
        <v>17677.5</v>
      </c>
      <c r="E2584" s="1" t="s">
        <v>12</v>
      </c>
      <c r="F2584" s="1" t="s">
        <v>63</v>
      </c>
      <c r="G2584" s="1" t="s">
        <v>3583</v>
      </c>
      <c r="H2584" s="1" t="s">
        <v>7912</v>
      </c>
      <c r="I2584" s="1">
        <v>396615.01209749997</v>
      </c>
      <c r="J2584" s="1" t="s">
        <v>7913</v>
      </c>
    </row>
    <row r="2585" spans="1:10" x14ac:dyDescent="0.25">
      <c r="A2585" s="1" t="s">
        <v>7914</v>
      </c>
      <c r="B2585" s="2">
        <v>844402774</v>
      </c>
      <c r="C2585" s="2" t="s">
        <v>380</v>
      </c>
      <c r="D2585" s="4">
        <v>14390.25</v>
      </c>
      <c r="E2585" s="1" t="s">
        <v>12</v>
      </c>
      <c r="F2585" s="1" t="s">
        <v>1004</v>
      </c>
      <c r="G2585" s="1" t="s">
        <v>3583</v>
      </c>
      <c r="H2585" s="1" t="s">
        <v>7915</v>
      </c>
      <c r="I2585" s="1">
        <v>109531.6294131</v>
      </c>
      <c r="J2585" s="1" t="s">
        <v>3123</v>
      </c>
    </row>
    <row r="2586" spans="1:10" x14ac:dyDescent="0.25">
      <c r="A2586" s="1" t="s">
        <v>7916</v>
      </c>
      <c r="B2586" s="2">
        <v>216744635</v>
      </c>
      <c r="C2586" s="2" t="s">
        <v>82</v>
      </c>
      <c r="D2586" s="4">
        <v>16947</v>
      </c>
      <c r="E2586" s="1" t="s">
        <v>12</v>
      </c>
      <c r="F2586" s="1" t="s">
        <v>290</v>
      </c>
      <c r="G2586" s="1" t="s">
        <v>3583</v>
      </c>
      <c r="H2586" s="1" t="s">
        <v>7917</v>
      </c>
      <c r="I2586" s="1">
        <v>162622.84298784001</v>
      </c>
      <c r="J2586" s="1" t="s">
        <v>2597</v>
      </c>
    </row>
    <row r="2587" spans="1:10" x14ac:dyDescent="0.25">
      <c r="A2587" s="1" t="s">
        <v>7918</v>
      </c>
      <c r="B2587" s="2">
        <v>901289387</v>
      </c>
      <c r="C2587" s="2" t="s">
        <v>1201</v>
      </c>
      <c r="D2587" s="4">
        <v>30461.25</v>
      </c>
      <c r="E2587" s="1" t="s">
        <v>12</v>
      </c>
      <c r="F2587" s="1" t="s">
        <v>366</v>
      </c>
      <c r="G2587" s="1" t="s">
        <v>3583</v>
      </c>
      <c r="H2587" s="1" t="s">
        <v>7919</v>
      </c>
      <c r="I2587" s="1">
        <v>424089.98178690003</v>
      </c>
      <c r="J2587" s="1" t="s">
        <v>7920</v>
      </c>
    </row>
    <row r="2588" spans="1:10" x14ac:dyDescent="0.25">
      <c r="A2588" s="1" t="s">
        <v>7921</v>
      </c>
      <c r="B2588" s="2">
        <v>442469731</v>
      </c>
      <c r="C2588" s="2" t="s">
        <v>245</v>
      </c>
      <c r="D2588" s="4">
        <v>19503.75</v>
      </c>
      <c r="E2588" s="1" t="s">
        <v>12</v>
      </c>
      <c r="F2588" s="1" t="s">
        <v>305</v>
      </c>
      <c r="G2588" s="1" t="s">
        <v>3583</v>
      </c>
      <c r="H2588" s="1" t="s">
        <v>7922</v>
      </c>
      <c r="I2588" s="1">
        <v>73548.468787499995</v>
      </c>
      <c r="J2588" s="1" t="s">
        <v>7923</v>
      </c>
    </row>
    <row r="2589" spans="1:10" x14ac:dyDescent="0.25">
      <c r="A2589" s="1" t="s">
        <v>7924</v>
      </c>
      <c r="B2589" s="2">
        <v>68251891</v>
      </c>
      <c r="C2589" s="2" t="s">
        <v>479</v>
      </c>
      <c r="D2589" s="4">
        <v>33383.25</v>
      </c>
      <c r="E2589" s="1" t="s">
        <v>12</v>
      </c>
      <c r="F2589" s="1" t="s">
        <v>1400</v>
      </c>
      <c r="G2589" s="1" t="s">
        <v>3583</v>
      </c>
      <c r="H2589" s="1" t="s">
        <v>7925</v>
      </c>
      <c r="I2589" s="1">
        <v>325214.59170816001</v>
      </c>
      <c r="J2589" s="1" t="s">
        <v>7926</v>
      </c>
    </row>
    <row r="2590" spans="1:10" x14ac:dyDescent="0.25">
      <c r="A2590" s="1" t="s">
        <v>7927</v>
      </c>
      <c r="B2590" s="2">
        <v>110966953</v>
      </c>
      <c r="C2590" s="2" t="s">
        <v>309</v>
      </c>
      <c r="D2590" s="4">
        <v>27904.5</v>
      </c>
      <c r="E2590" s="1" t="s">
        <v>12</v>
      </c>
      <c r="F2590" s="1" t="s">
        <v>264</v>
      </c>
      <c r="G2590" s="1" t="s">
        <v>3583</v>
      </c>
      <c r="H2590" s="1" t="s">
        <v>7928</v>
      </c>
      <c r="I2590" s="1">
        <v>166560.2947008</v>
      </c>
      <c r="J2590" s="1" t="s">
        <v>7929</v>
      </c>
    </row>
    <row r="2591" spans="1:10" x14ac:dyDescent="0.25">
      <c r="A2591" s="1" t="s">
        <v>7930</v>
      </c>
      <c r="B2591" s="2">
        <v>362534601</v>
      </c>
      <c r="C2591" s="2" t="s">
        <v>470</v>
      </c>
      <c r="D2591" s="4">
        <v>14755.5</v>
      </c>
      <c r="E2591" s="1" t="s">
        <v>12</v>
      </c>
      <c r="F2591" s="1" t="s">
        <v>204</v>
      </c>
      <c r="G2591" s="1" t="s">
        <v>3583</v>
      </c>
      <c r="H2591" s="1" t="s">
        <v>7931</v>
      </c>
      <c r="I2591" s="1">
        <v>285013.13969699998</v>
      </c>
      <c r="J2591" s="1" t="s">
        <v>7932</v>
      </c>
    </row>
    <row r="2592" spans="1:10" x14ac:dyDescent="0.25">
      <c r="A2592" s="1" t="s">
        <v>7933</v>
      </c>
      <c r="B2592" s="2">
        <v>817684721</v>
      </c>
      <c r="C2592" s="2" t="s">
        <v>322</v>
      </c>
      <c r="D2592" s="4">
        <v>26443.5</v>
      </c>
      <c r="E2592" s="1" t="s">
        <v>12</v>
      </c>
      <c r="F2592" s="1" t="s">
        <v>120</v>
      </c>
      <c r="G2592" s="1" t="s">
        <v>3583</v>
      </c>
      <c r="H2592" s="1" t="s">
        <v>7934</v>
      </c>
      <c r="I2592" s="1">
        <v>122943.8817684</v>
      </c>
      <c r="J2592" s="1" t="s">
        <v>7935</v>
      </c>
    </row>
    <row r="2593" spans="1:10" x14ac:dyDescent="0.25">
      <c r="A2593" s="1" t="s">
        <v>7936</v>
      </c>
      <c r="B2593" s="2">
        <v>442062698</v>
      </c>
      <c r="C2593" s="2" t="s">
        <v>389</v>
      </c>
      <c r="D2593" s="4">
        <v>29365.5</v>
      </c>
      <c r="E2593" s="1" t="s">
        <v>12</v>
      </c>
      <c r="F2593" s="1" t="s">
        <v>1372</v>
      </c>
      <c r="G2593" s="1" t="s">
        <v>3583</v>
      </c>
      <c r="H2593" s="1" t="s">
        <v>7937</v>
      </c>
      <c r="I2593" s="1">
        <v>72316.777499999997</v>
      </c>
      <c r="J2593" s="1" t="s">
        <v>7938</v>
      </c>
    </row>
    <row r="2594" spans="1:10" x14ac:dyDescent="0.25">
      <c r="A2594" s="1" t="s">
        <v>7939</v>
      </c>
      <c r="B2594" s="2">
        <v>198183633</v>
      </c>
      <c r="C2594" s="2" t="s">
        <v>255</v>
      </c>
      <c r="D2594" s="4">
        <v>25347.75</v>
      </c>
      <c r="E2594" s="1" t="s">
        <v>12</v>
      </c>
      <c r="F2594" s="1" t="s">
        <v>1252</v>
      </c>
      <c r="G2594" s="1" t="s">
        <v>3583</v>
      </c>
      <c r="H2594" s="1" t="s">
        <v>7940</v>
      </c>
      <c r="I2594" s="1">
        <v>56021.240519999999</v>
      </c>
      <c r="J2594" s="1" t="s">
        <v>7941</v>
      </c>
    </row>
    <row r="2595" spans="1:10" x14ac:dyDescent="0.25">
      <c r="A2595" s="1" t="s">
        <v>7942</v>
      </c>
      <c r="B2595" s="2">
        <v>341472312</v>
      </c>
      <c r="C2595" s="2" t="s">
        <v>606</v>
      </c>
      <c r="D2595" s="4">
        <v>23886.75</v>
      </c>
      <c r="E2595" s="1" t="s">
        <v>12</v>
      </c>
      <c r="F2595" s="1" t="s">
        <v>2501</v>
      </c>
      <c r="G2595" s="1" t="s">
        <v>3583</v>
      </c>
      <c r="H2595" s="1" t="s">
        <v>7943</v>
      </c>
      <c r="I2595" s="1">
        <v>27539.119238399999</v>
      </c>
      <c r="J2595" s="1" t="s">
        <v>7944</v>
      </c>
    </row>
    <row r="2596" spans="1:10" x14ac:dyDescent="0.25">
      <c r="A2596" s="1" t="s">
        <v>7945</v>
      </c>
      <c r="B2596" s="2">
        <v>445339957</v>
      </c>
      <c r="C2596" s="2" t="s">
        <v>43</v>
      </c>
      <c r="D2596" s="4">
        <v>36670.5</v>
      </c>
      <c r="E2596" s="1" t="s">
        <v>12</v>
      </c>
      <c r="F2596" s="1" t="s">
        <v>475</v>
      </c>
      <c r="G2596" s="1" t="s">
        <v>3583</v>
      </c>
      <c r="H2596" s="1" t="s">
        <v>7946</v>
      </c>
      <c r="I2596" s="1">
        <v>107467.9408572</v>
      </c>
      <c r="J2596" s="1" t="s">
        <v>6727</v>
      </c>
    </row>
    <row r="2597" spans="1:10" x14ac:dyDescent="0.25">
      <c r="A2597" s="1" t="s">
        <v>7947</v>
      </c>
      <c r="B2597" s="2">
        <v>664809064</v>
      </c>
      <c r="C2597" s="2" t="s">
        <v>568</v>
      </c>
      <c r="D2597" s="4">
        <v>25713</v>
      </c>
      <c r="E2597" s="1" t="s">
        <v>12</v>
      </c>
      <c r="F2597" s="1" t="s">
        <v>947</v>
      </c>
      <c r="G2597" s="1" t="s">
        <v>3583</v>
      </c>
      <c r="H2597" s="1" t="s">
        <v>7948</v>
      </c>
      <c r="I2597" s="1">
        <v>546244.24128119997</v>
      </c>
      <c r="J2597" s="1" t="s">
        <v>7949</v>
      </c>
    </row>
    <row r="2598" spans="1:10" x14ac:dyDescent="0.25">
      <c r="A2598" s="1" t="s">
        <v>7950</v>
      </c>
      <c r="B2598" s="2">
        <v>765890343</v>
      </c>
      <c r="C2598" s="2" t="s">
        <v>479</v>
      </c>
      <c r="D2598" s="4">
        <v>33383.25</v>
      </c>
      <c r="E2598" s="1" t="s">
        <v>12</v>
      </c>
      <c r="F2598" s="1" t="s">
        <v>176</v>
      </c>
      <c r="G2598" s="1" t="s">
        <v>3583</v>
      </c>
      <c r="H2598" s="1" t="s">
        <v>7951</v>
      </c>
      <c r="I2598" s="1">
        <v>117180.66532032</v>
      </c>
      <c r="J2598" s="1" t="s">
        <v>7952</v>
      </c>
    </row>
    <row r="2599" spans="1:10" x14ac:dyDescent="0.25">
      <c r="A2599" s="1" t="s">
        <v>7953</v>
      </c>
      <c r="B2599" s="2">
        <v>937803141</v>
      </c>
      <c r="C2599" s="2" t="s">
        <v>217</v>
      </c>
      <c r="D2599" s="4">
        <v>38496.75</v>
      </c>
      <c r="E2599" s="1" t="s">
        <v>12</v>
      </c>
      <c r="F2599" s="1" t="s">
        <v>340</v>
      </c>
      <c r="G2599" s="1" t="s">
        <v>3583</v>
      </c>
      <c r="H2599" s="1" t="s">
        <v>7954</v>
      </c>
      <c r="I2599" s="1">
        <v>162184.1165</v>
      </c>
      <c r="J2599" s="1" t="s">
        <v>7955</v>
      </c>
    </row>
    <row r="2600" spans="1:10" x14ac:dyDescent="0.25">
      <c r="A2600" s="1" t="s">
        <v>7956</v>
      </c>
      <c r="B2600" s="2">
        <v>898907904</v>
      </c>
      <c r="C2600" s="2" t="s">
        <v>33</v>
      </c>
      <c r="D2600" s="4">
        <v>13659.75</v>
      </c>
      <c r="E2600" s="1" t="s">
        <v>12</v>
      </c>
      <c r="F2600" s="1" t="s">
        <v>951</v>
      </c>
      <c r="G2600" s="1" t="s">
        <v>3583</v>
      </c>
      <c r="H2600" s="1" t="s">
        <v>7957</v>
      </c>
      <c r="I2600" s="1">
        <v>64558.898201600001</v>
      </c>
      <c r="J2600" s="1" t="s">
        <v>7958</v>
      </c>
    </row>
    <row r="2601" spans="1:10" x14ac:dyDescent="0.25">
      <c r="A2601" s="1" t="s">
        <v>7959</v>
      </c>
      <c r="B2601" s="2">
        <v>399705834</v>
      </c>
      <c r="C2601" s="2" t="s">
        <v>134</v>
      </c>
      <c r="D2601" s="4">
        <v>37401</v>
      </c>
      <c r="E2601" s="1" t="s">
        <v>12</v>
      </c>
      <c r="F2601" s="1" t="s">
        <v>1336</v>
      </c>
      <c r="G2601" s="1" t="s">
        <v>3583</v>
      </c>
      <c r="H2601" s="1" t="s">
        <v>7960</v>
      </c>
      <c r="I2601" s="1">
        <v>24976.137804800001</v>
      </c>
      <c r="J2601" s="1" t="s">
        <v>7961</v>
      </c>
    </row>
    <row r="2602" spans="1:10" x14ac:dyDescent="0.25">
      <c r="A2602" s="1" t="s">
        <v>7962</v>
      </c>
      <c r="B2602" s="2">
        <v>306676532</v>
      </c>
      <c r="C2602" s="2" t="s">
        <v>134</v>
      </c>
      <c r="D2602" s="4">
        <v>37401</v>
      </c>
      <c r="E2602" s="1" t="s">
        <v>12</v>
      </c>
      <c r="F2602" s="1" t="s">
        <v>620</v>
      </c>
      <c r="G2602" s="1" t="s">
        <v>3583</v>
      </c>
      <c r="H2602" s="1" t="s">
        <v>7963</v>
      </c>
      <c r="I2602" s="1">
        <v>38636.379866700001</v>
      </c>
      <c r="J2602" s="1" t="s">
        <v>7964</v>
      </c>
    </row>
    <row r="2603" spans="1:10" x14ac:dyDescent="0.25">
      <c r="A2603" s="1" t="s">
        <v>7965</v>
      </c>
      <c r="B2603" s="2">
        <v>259747071</v>
      </c>
      <c r="C2603" s="2" t="s">
        <v>298</v>
      </c>
      <c r="D2603" s="4">
        <v>38131.5</v>
      </c>
      <c r="E2603" s="1" t="s">
        <v>12</v>
      </c>
      <c r="F2603" s="1" t="s">
        <v>763</v>
      </c>
      <c r="G2603" s="1" t="s">
        <v>3583</v>
      </c>
      <c r="H2603" s="1" t="s">
        <v>7966</v>
      </c>
      <c r="I2603" s="1">
        <v>168948.16542</v>
      </c>
      <c r="J2603" s="1" t="s">
        <v>7967</v>
      </c>
    </row>
    <row r="2604" spans="1:10" x14ac:dyDescent="0.25">
      <c r="A2604" s="1" t="s">
        <v>7968</v>
      </c>
      <c r="B2604" s="2">
        <v>172315859</v>
      </c>
      <c r="C2604" s="2" t="s">
        <v>298</v>
      </c>
      <c r="D2604" s="4">
        <v>38131.5</v>
      </c>
      <c r="E2604" s="1" t="s">
        <v>12</v>
      </c>
      <c r="F2604" s="1" t="s">
        <v>602</v>
      </c>
      <c r="G2604" s="1" t="s">
        <v>3583</v>
      </c>
      <c r="H2604" s="1" t="s">
        <v>7969</v>
      </c>
      <c r="I2604" s="1">
        <v>171290.24183700001</v>
      </c>
      <c r="J2604" s="1" t="s">
        <v>7970</v>
      </c>
    </row>
    <row r="2605" spans="1:10" x14ac:dyDescent="0.25">
      <c r="A2605" s="1" t="s">
        <v>7971</v>
      </c>
      <c r="B2605" s="2">
        <v>549122786</v>
      </c>
      <c r="C2605" s="2" t="s">
        <v>309</v>
      </c>
      <c r="D2605" s="4">
        <v>27904.5</v>
      </c>
      <c r="E2605" s="1" t="s">
        <v>12</v>
      </c>
      <c r="F2605" s="1" t="s">
        <v>310</v>
      </c>
      <c r="G2605" s="1" t="s">
        <v>3583</v>
      </c>
      <c r="H2605" s="1" t="s">
        <v>7972</v>
      </c>
      <c r="I2605" s="1">
        <v>110708.513916</v>
      </c>
      <c r="J2605" s="1" t="s">
        <v>7973</v>
      </c>
    </row>
    <row r="2606" spans="1:10" x14ac:dyDescent="0.25">
      <c r="A2606" s="1" t="s">
        <v>7974</v>
      </c>
      <c r="B2606" s="2">
        <v>473170824</v>
      </c>
      <c r="C2606" s="2" t="s">
        <v>23</v>
      </c>
      <c r="D2606" s="4">
        <v>15486</v>
      </c>
      <c r="E2606" s="1" t="s">
        <v>12</v>
      </c>
      <c r="F2606" s="1" t="s">
        <v>408</v>
      </c>
      <c r="G2606" s="1" t="s">
        <v>3583</v>
      </c>
      <c r="H2606" s="1" t="s">
        <v>7975</v>
      </c>
      <c r="I2606" s="1">
        <v>182025.40801536001</v>
      </c>
      <c r="J2606" s="1" t="s">
        <v>7976</v>
      </c>
    </row>
    <row r="2607" spans="1:10" x14ac:dyDescent="0.25">
      <c r="A2607" s="1" t="s">
        <v>7977</v>
      </c>
      <c r="B2607" s="2">
        <v>641162583</v>
      </c>
      <c r="C2607" s="2" t="s">
        <v>862</v>
      </c>
      <c r="D2607" s="4">
        <v>24617.25</v>
      </c>
      <c r="E2607" s="1" t="s">
        <v>12</v>
      </c>
      <c r="F2607" s="1" t="s">
        <v>1450</v>
      </c>
      <c r="G2607" s="1" t="s">
        <v>3583</v>
      </c>
      <c r="H2607" s="1" t="s">
        <v>7978</v>
      </c>
      <c r="I2607" s="1">
        <v>475821.47244719998</v>
      </c>
      <c r="J2607" s="1" t="s">
        <v>7979</v>
      </c>
    </row>
    <row r="2608" spans="1:10" x14ac:dyDescent="0.25">
      <c r="A2608" s="1" t="s">
        <v>7980</v>
      </c>
      <c r="B2608" s="2">
        <v>528561396</v>
      </c>
      <c r="C2608" s="2" t="s">
        <v>240</v>
      </c>
      <c r="D2608" s="4">
        <v>22060.5</v>
      </c>
      <c r="E2608" s="1" t="s">
        <v>12</v>
      </c>
      <c r="F2608" s="1" t="s">
        <v>2311</v>
      </c>
      <c r="G2608" s="1" t="s">
        <v>3583</v>
      </c>
      <c r="H2608" s="1" t="s">
        <v>7981</v>
      </c>
      <c r="I2608" s="1">
        <v>191832.08758560001</v>
      </c>
      <c r="J2608" s="1" t="s">
        <v>7016</v>
      </c>
    </row>
    <row r="2609" spans="1:10" x14ac:dyDescent="0.25">
      <c r="A2609" s="1" t="s">
        <v>2351</v>
      </c>
      <c r="B2609" s="2">
        <v>576374245</v>
      </c>
      <c r="C2609" s="2" t="s">
        <v>226</v>
      </c>
      <c r="D2609" s="4">
        <v>31557</v>
      </c>
      <c r="E2609" s="1" t="s">
        <v>12</v>
      </c>
      <c r="F2609" s="1" t="s">
        <v>385</v>
      </c>
      <c r="G2609" s="1" t="s">
        <v>3583</v>
      </c>
      <c r="H2609" s="1" t="s">
        <v>7982</v>
      </c>
      <c r="I2609" s="1">
        <v>366055.39948319999</v>
      </c>
      <c r="J2609" s="1" t="s">
        <v>7983</v>
      </c>
    </row>
    <row r="2610" spans="1:10" x14ac:dyDescent="0.25">
      <c r="A2610" s="1" t="s">
        <v>7984</v>
      </c>
      <c r="B2610" s="2">
        <v>478667502</v>
      </c>
      <c r="C2610" s="2" t="s">
        <v>203</v>
      </c>
      <c r="D2610" s="4">
        <v>27539.25</v>
      </c>
      <c r="E2610" s="1" t="s">
        <v>12</v>
      </c>
      <c r="F2610" s="1" t="s">
        <v>231</v>
      </c>
      <c r="G2610" s="1" t="s">
        <v>3583</v>
      </c>
      <c r="H2610" s="1" t="s">
        <v>7985</v>
      </c>
      <c r="I2610" s="1">
        <v>71289.860382719999</v>
      </c>
      <c r="J2610" s="1" t="s">
        <v>7986</v>
      </c>
    </row>
    <row r="2611" spans="1:10" x14ac:dyDescent="0.25">
      <c r="A2611" s="1" t="s">
        <v>7987</v>
      </c>
      <c r="B2611" s="2">
        <v>914960771</v>
      </c>
      <c r="C2611" s="2" t="s">
        <v>255</v>
      </c>
      <c r="D2611" s="4">
        <v>25347.75</v>
      </c>
      <c r="E2611" s="1" t="s">
        <v>12</v>
      </c>
      <c r="F2611" s="1" t="s">
        <v>519</v>
      </c>
      <c r="G2611" s="1" t="s">
        <v>3583</v>
      </c>
      <c r="H2611" s="1" t="s">
        <v>7988</v>
      </c>
      <c r="I2611" s="1">
        <v>159627.14845434</v>
      </c>
      <c r="J2611" s="1" t="s">
        <v>7989</v>
      </c>
    </row>
    <row r="2612" spans="1:10" x14ac:dyDescent="0.25">
      <c r="A2612" s="1" t="s">
        <v>505</v>
      </c>
      <c r="B2612" s="2">
        <v>38027314</v>
      </c>
      <c r="C2612" s="2" t="s">
        <v>661</v>
      </c>
      <c r="D2612" s="4">
        <v>16216.5</v>
      </c>
      <c r="E2612" s="1" t="s">
        <v>12</v>
      </c>
      <c r="F2612" s="1" t="s">
        <v>353</v>
      </c>
      <c r="G2612" s="1" t="s">
        <v>3583</v>
      </c>
      <c r="H2612" s="1" t="s">
        <v>7990</v>
      </c>
      <c r="I2612" s="1">
        <v>127340.94241220001</v>
      </c>
      <c r="J2612" s="1" t="s">
        <v>7991</v>
      </c>
    </row>
    <row r="2613" spans="1:10" x14ac:dyDescent="0.25">
      <c r="A2613" s="1" t="s">
        <v>7992</v>
      </c>
      <c r="B2613" s="2">
        <v>285245288</v>
      </c>
      <c r="C2613" s="2" t="s">
        <v>298</v>
      </c>
      <c r="D2613" s="4">
        <v>38131.5</v>
      </c>
      <c r="E2613" s="1" t="s">
        <v>12</v>
      </c>
      <c r="F2613" s="1" t="s">
        <v>1242</v>
      </c>
      <c r="G2613" s="1" t="s">
        <v>3583</v>
      </c>
      <c r="H2613" s="1" t="s">
        <v>7993</v>
      </c>
      <c r="I2613" s="1">
        <v>26055.65153667</v>
      </c>
      <c r="J2613" s="1" t="s">
        <v>7994</v>
      </c>
    </row>
    <row r="2614" spans="1:10" x14ac:dyDescent="0.25">
      <c r="A2614" s="1" t="s">
        <v>7995</v>
      </c>
      <c r="B2614" s="2">
        <v>815158945</v>
      </c>
      <c r="C2614" s="2" t="s">
        <v>869</v>
      </c>
      <c r="D2614" s="4">
        <v>17312.25</v>
      </c>
      <c r="E2614" s="1" t="s">
        <v>12</v>
      </c>
      <c r="F2614" s="1" t="s">
        <v>185</v>
      </c>
      <c r="G2614" s="1" t="s">
        <v>3583</v>
      </c>
      <c r="H2614" s="1" t="s">
        <v>7996</v>
      </c>
      <c r="I2614" s="1">
        <v>188999.02561176001</v>
      </c>
      <c r="J2614" s="1" t="s">
        <v>7997</v>
      </c>
    </row>
    <row r="2615" spans="1:10" x14ac:dyDescent="0.25">
      <c r="A2615" s="1" t="s">
        <v>7998</v>
      </c>
      <c r="B2615" s="2">
        <v>432751448</v>
      </c>
      <c r="C2615" s="2" t="s">
        <v>119</v>
      </c>
      <c r="D2615" s="4">
        <v>24982.5</v>
      </c>
      <c r="E2615" s="1" t="s">
        <v>12</v>
      </c>
      <c r="F2615" s="1" t="s">
        <v>4500</v>
      </c>
      <c r="G2615" s="1" t="s">
        <v>3583</v>
      </c>
      <c r="H2615" s="1" t="s">
        <v>7999</v>
      </c>
      <c r="I2615" s="1">
        <v>29191.369252500001</v>
      </c>
      <c r="J2615" s="1" t="s">
        <v>8000</v>
      </c>
    </row>
    <row r="2616" spans="1:10" x14ac:dyDescent="0.25">
      <c r="A2616" s="1" t="s">
        <v>8001</v>
      </c>
      <c r="B2616" s="2">
        <v>296660773</v>
      </c>
      <c r="C2616" s="2" t="s">
        <v>47</v>
      </c>
      <c r="D2616" s="4">
        <v>31191.75</v>
      </c>
      <c r="E2616" s="1" t="s">
        <v>12</v>
      </c>
      <c r="F2616" s="1" t="s">
        <v>318</v>
      </c>
      <c r="G2616" s="1" t="s">
        <v>3583</v>
      </c>
      <c r="H2616" s="1" t="s">
        <v>8002</v>
      </c>
      <c r="I2616" s="1">
        <v>214645.44578400001</v>
      </c>
      <c r="J2616" s="1" t="s">
        <v>8003</v>
      </c>
    </row>
    <row r="2617" spans="1:10" x14ac:dyDescent="0.25">
      <c r="A2617" s="1" t="s">
        <v>8004</v>
      </c>
      <c r="B2617" s="2">
        <v>287647957</v>
      </c>
      <c r="C2617" s="2" t="s">
        <v>143</v>
      </c>
      <c r="D2617" s="4">
        <v>34479</v>
      </c>
      <c r="E2617" s="1" t="s">
        <v>12</v>
      </c>
      <c r="F2617" s="1" t="s">
        <v>370</v>
      </c>
      <c r="G2617" s="1" t="s">
        <v>3583</v>
      </c>
      <c r="H2617" s="1" t="s">
        <v>8005</v>
      </c>
      <c r="I2617" s="1">
        <v>98664.937055999995</v>
      </c>
      <c r="J2617" s="1" t="s">
        <v>8006</v>
      </c>
    </row>
    <row r="2618" spans="1:10" x14ac:dyDescent="0.25">
      <c r="A2618" s="1" t="s">
        <v>8007</v>
      </c>
      <c r="B2618" s="2">
        <v>130397149</v>
      </c>
      <c r="C2618" s="2" t="s">
        <v>180</v>
      </c>
      <c r="D2618" s="4">
        <v>35940</v>
      </c>
      <c r="E2618" s="1" t="s">
        <v>12</v>
      </c>
      <c r="F2618" s="1" t="s">
        <v>1450</v>
      </c>
      <c r="G2618" s="1" t="s">
        <v>3583</v>
      </c>
      <c r="H2618" s="1" t="s">
        <v>8008</v>
      </c>
      <c r="I2618" s="1">
        <v>83681.552666880001</v>
      </c>
      <c r="J2618" s="1" t="s">
        <v>8009</v>
      </c>
    </row>
    <row r="2619" spans="1:10" x14ac:dyDescent="0.25">
      <c r="A2619" s="1" t="s">
        <v>8010</v>
      </c>
      <c r="B2619" s="2">
        <v>609838793</v>
      </c>
      <c r="C2619" s="2" t="s">
        <v>606</v>
      </c>
      <c r="D2619" s="4">
        <v>23886.75</v>
      </c>
      <c r="E2619" s="1" t="s">
        <v>12</v>
      </c>
      <c r="F2619" s="1" t="s">
        <v>523</v>
      </c>
      <c r="G2619" s="1" t="s">
        <v>3583</v>
      </c>
      <c r="H2619" s="1" t="s">
        <v>8011</v>
      </c>
      <c r="I2619" s="1">
        <v>183123.64768319999</v>
      </c>
      <c r="J2619" s="1" t="s">
        <v>8012</v>
      </c>
    </row>
    <row r="2620" spans="1:10" x14ac:dyDescent="0.25">
      <c r="A2620" s="1" t="s">
        <v>8013</v>
      </c>
      <c r="B2620" s="2">
        <v>255952093</v>
      </c>
      <c r="C2620" s="2" t="s">
        <v>203</v>
      </c>
      <c r="D2620" s="4">
        <v>27539.25</v>
      </c>
      <c r="E2620" s="1" t="s">
        <v>12</v>
      </c>
      <c r="F2620" s="1" t="s">
        <v>2201</v>
      </c>
      <c r="G2620" s="1" t="s">
        <v>3583</v>
      </c>
      <c r="H2620" s="1" t="s">
        <v>8014</v>
      </c>
      <c r="I2620" s="1">
        <v>367705.48103999998</v>
      </c>
      <c r="J2620" s="1" t="s">
        <v>8015</v>
      </c>
    </row>
    <row r="2621" spans="1:10" x14ac:dyDescent="0.25">
      <c r="A2621" s="1" t="s">
        <v>8016</v>
      </c>
      <c r="B2621" s="2">
        <v>597989944</v>
      </c>
      <c r="C2621" s="2" t="s">
        <v>162</v>
      </c>
      <c r="D2621" s="4">
        <v>15851.25</v>
      </c>
      <c r="E2621" s="1" t="s">
        <v>12</v>
      </c>
      <c r="F2621" s="1" t="s">
        <v>1799</v>
      </c>
      <c r="G2621" s="1" t="s">
        <v>3583</v>
      </c>
      <c r="H2621" s="1" t="s">
        <v>8017</v>
      </c>
      <c r="I2621" s="1">
        <v>269405.01862344</v>
      </c>
      <c r="J2621" s="1" t="s">
        <v>8018</v>
      </c>
    </row>
    <row r="2622" spans="1:10" x14ac:dyDescent="0.25">
      <c r="A2622" s="1" t="s">
        <v>8019</v>
      </c>
      <c r="B2622" s="2">
        <v>542178048</v>
      </c>
      <c r="C2622" s="2" t="s">
        <v>479</v>
      </c>
      <c r="D2622" s="4">
        <v>33383.25</v>
      </c>
      <c r="E2622" s="1" t="s">
        <v>12</v>
      </c>
      <c r="F2622" s="1" t="s">
        <v>1400</v>
      </c>
      <c r="G2622" s="1" t="s">
        <v>3583</v>
      </c>
      <c r="H2622" s="1" t="s">
        <v>8020</v>
      </c>
      <c r="I2622" s="1">
        <v>40560.727482000002</v>
      </c>
      <c r="J2622" s="1" t="s">
        <v>8021</v>
      </c>
    </row>
    <row r="2623" spans="1:10" x14ac:dyDescent="0.25">
      <c r="A2623" s="1" t="s">
        <v>8022</v>
      </c>
      <c r="B2623" s="2">
        <v>840048564</v>
      </c>
      <c r="C2623" s="2" t="s">
        <v>162</v>
      </c>
      <c r="D2623" s="4">
        <v>15851.25</v>
      </c>
      <c r="E2623" s="1" t="s">
        <v>12</v>
      </c>
      <c r="F2623" s="1" t="s">
        <v>509</v>
      </c>
      <c r="G2623" s="1" t="s">
        <v>3583</v>
      </c>
      <c r="H2623" s="1" t="s">
        <v>8023</v>
      </c>
      <c r="I2623" s="1">
        <v>41222.347994880001</v>
      </c>
      <c r="J2623" s="1" t="s">
        <v>8024</v>
      </c>
    </row>
    <row r="2624" spans="1:10" x14ac:dyDescent="0.25">
      <c r="A2624" s="1" t="s">
        <v>8025</v>
      </c>
      <c r="B2624" s="2">
        <v>959471211</v>
      </c>
      <c r="C2624" s="2" t="s">
        <v>38</v>
      </c>
      <c r="D2624" s="4">
        <v>21330</v>
      </c>
      <c r="E2624" s="1" t="s">
        <v>12</v>
      </c>
      <c r="F2624" s="1" t="s">
        <v>125</v>
      </c>
      <c r="G2624" s="1" t="s">
        <v>3583</v>
      </c>
      <c r="H2624" s="1" t="s">
        <v>8026</v>
      </c>
      <c r="I2624" s="1">
        <v>104306.582016</v>
      </c>
      <c r="J2624" s="1" t="s">
        <v>8027</v>
      </c>
    </row>
    <row r="2625" spans="1:10" x14ac:dyDescent="0.25">
      <c r="A2625" s="1" t="s">
        <v>8028</v>
      </c>
      <c r="B2625" s="2">
        <v>974992850</v>
      </c>
      <c r="C2625" s="2" t="s">
        <v>67</v>
      </c>
      <c r="D2625" s="4">
        <v>23156.25</v>
      </c>
      <c r="E2625" s="1" t="s">
        <v>12</v>
      </c>
      <c r="F2625" s="1" t="s">
        <v>1404</v>
      </c>
      <c r="G2625" s="1" t="s">
        <v>3583</v>
      </c>
      <c r="H2625" s="1" t="s">
        <v>8029</v>
      </c>
      <c r="I2625" s="1">
        <v>168469.866576</v>
      </c>
      <c r="J2625" s="1" t="s">
        <v>8030</v>
      </c>
    </row>
    <row r="2626" spans="1:10" x14ac:dyDescent="0.25">
      <c r="A2626" s="1" t="s">
        <v>8031</v>
      </c>
      <c r="B2626" s="2">
        <v>436095405</v>
      </c>
      <c r="C2626" s="2" t="s">
        <v>513</v>
      </c>
      <c r="D2626" s="4">
        <v>32287.5</v>
      </c>
      <c r="E2626" s="1" t="s">
        <v>12</v>
      </c>
      <c r="F2626" s="1" t="s">
        <v>463</v>
      </c>
      <c r="G2626" s="1" t="s">
        <v>3583</v>
      </c>
      <c r="H2626" s="1" t="s">
        <v>8032</v>
      </c>
      <c r="I2626" s="1">
        <v>447070.50994319998</v>
      </c>
      <c r="J2626" s="1" t="s">
        <v>8033</v>
      </c>
    </row>
    <row r="2627" spans="1:10" x14ac:dyDescent="0.25">
      <c r="A2627" s="1" t="s">
        <v>8034</v>
      </c>
      <c r="B2627" s="2">
        <v>955633879</v>
      </c>
      <c r="C2627" s="2" t="s">
        <v>82</v>
      </c>
      <c r="D2627" s="4">
        <v>16947</v>
      </c>
      <c r="E2627" s="1" t="s">
        <v>12</v>
      </c>
      <c r="F2627" s="1" t="s">
        <v>665</v>
      </c>
      <c r="G2627" s="1" t="s">
        <v>3583</v>
      </c>
      <c r="H2627" s="1" t="s">
        <v>8035</v>
      </c>
      <c r="I2627" s="1">
        <v>456684.24914720003</v>
      </c>
      <c r="J2627" s="1" t="s">
        <v>8036</v>
      </c>
    </row>
    <row r="2628" spans="1:10" x14ac:dyDescent="0.25">
      <c r="A2628" s="1" t="s">
        <v>8037</v>
      </c>
      <c r="B2628" s="2">
        <v>935027587</v>
      </c>
      <c r="C2628" s="2" t="s">
        <v>322</v>
      </c>
      <c r="D2628" s="4">
        <v>26443.5</v>
      </c>
      <c r="E2628" s="1" t="s">
        <v>12</v>
      </c>
      <c r="F2628" s="1" t="s">
        <v>569</v>
      </c>
      <c r="G2628" s="1" t="s">
        <v>3583</v>
      </c>
      <c r="H2628" s="1" t="s">
        <v>8038</v>
      </c>
      <c r="I2628" s="1">
        <v>65488.286223360003</v>
      </c>
      <c r="J2628" s="1" t="s">
        <v>8039</v>
      </c>
    </row>
    <row r="2629" spans="1:10" x14ac:dyDescent="0.25">
      <c r="A2629" s="1" t="s">
        <v>8040</v>
      </c>
      <c r="B2629" s="2">
        <v>516644526</v>
      </c>
      <c r="C2629" s="2" t="s">
        <v>43</v>
      </c>
      <c r="D2629" s="4">
        <v>36670.5</v>
      </c>
      <c r="E2629" s="1" t="s">
        <v>12</v>
      </c>
      <c r="F2629" s="1" t="s">
        <v>58</v>
      </c>
      <c r="G2629" s="1" t="s">
        <v>3583</v>
      </c>
      <c r="H2629" s="1" t="s">
        <v>8041</v>
      </c>
      <c r="I2629" s="1">
        <v>294010.15206240001</v>
      </c>
      <c r="J2629" s="1" t="s">
        <v>8042</v>
      </c>
    </row>
    <row r="2630" spans="1:10" x14ac:dyDescent="0.25">
      <c r="A2630" s="1" t="s">
        <v>8043</v>
      </c>
      <c r="B2630" s="2">
        <v>329863838</v>
      </c>
      <c r="C2630" s="2" t="s">
        <v>43</v>
      </c>
      <c r="D2630" s="4">
        <v>36670.5</v>
      </c>
      <c r="E2630" s="1" t="s">
        <v>12</v>
      </c>
      <c r="F2630" s="1" t="s">
        <v>1400</v>
      </c>
      <c r="G2630" s="1" t="s">
        <v>3583</v>
      </c>
      <c r="H2630" s="1" t="s">
        <v>8044</v>
      </c>
      <c r="I2630" s="1">
        <v>326746.6570368</v>
      </c>
      <c r="J2630" s="1" t="s">
        <v>8045</v>
      </c>
    </row>
    <row r="2631" spans="1:10" x14ac:dyDescent="0.25">
      <c r="A2631" s="1" t="s">
        <v>8046</v>
      </c>
      <c r="B2631" s="2">
        <v>50359721</v>
      </c>
      <c r="C2631" s="2" t="s">
        <v>57</v>
      </c>
      <c r="D2631" s="4">
        <v>34113.75</v>
      </c>
      <c r="E2631" s="1" t="s">
        <v>12</v>
      </c>
      <c r="F2631" s="1" t="s">
        <v>442</v>
      </c>
      <c r="G2631" s="1" t="s">
        <v>3583</v>
      </c>
      <c r="H2631" s="1" t="s">
        <v>8047</v>
      </c>
      <c r="I2631" s="1">
        <v>570935.87705153995</v>
      </c>
      <c r="J2631" s="1" t="s">
        <v>8048</v>
      </c>
    </row>
    <row r="2632" spans="1:10" x14ac:dyDescent="0.25">
      <c r="A2632" s="1" t="s">
        <v>8049</v>
      </c>
      <c r="B2632" s="2">
        <v>44786017</v>
      </c>
      <c r="C2632" s="2" t="s">
        <v>268</v>
      </c>
      <c r="D2632" s="4">
        <v>17677.5</v>
      </c>
      <c r="E2632" s="1" t="s">
        <v>12</v>
      </c>
      <c r="F2632" s="1" t="s">
        <v>675</v>
      </c>
      <c r="G2632" s="1" t="s">
        <v>3583</v>
      </c>
      <c r="H2632" s="1" t="s">
        <v>8050</v>
      </c>
      <c r="I2632" s="1">
        <v>288225.48087312002</v>
      </c>
      <c r="J2632" s="1" t="s">
        <v>8051</v>
      </c>
    </row>
    <row r="2633" spans="1:10" x14ac:dyDescent="0.25">
      <c r="A2633" s="1" t="s">
        <v>8052</v>
      </c>
      <c r="B2633" s="2">
        <v>530898822</v>
      </c>
      <c r="C2633" s="2" t="s">
        <v>889</v>
      </c>
      <c r="D2633" s="4">
        <v>30096</v>
      </c>
      <c r="E2633" s="1" t="s">
        <v>12</v>
      </c>
      <c r="F2633" s="1" t="s">
        <v>774</v>
      </c>
      <c r="G2633" s="1" t="s">
        <v>3583</v>
      </c>
      <c r="H2633" s="1" t="s">
        <v>8053</v>
      </c>
      <c r="I2633" s="1">
        <v>567070.64003520005</v>
      </c>
      <c r="J2633" s="1" t="s">
        <v>4677</v>
      </c>
    </row>
    <row r="2634" spans="1:10" x14ac:dyDescent="0.25">
      <c r="A2634" s="1" t="s">
        <v>8054</v>
      </c>
      <c r="B2634" s="2">
        <v>828002445</v>
      </c>
      <c r="C2634" s="2" t="s">
        <v>273</v>
      </c>
      <c r="D2634" s="4">
        <v>20964.75</v>
      </c>
      <c r="E2634" s="1" t="s">
        <v>12</v>
      </c>
      <c r="F2634" s="1" t="s">
        <v>527</v>
      </c>
      <c r="G2634" s="1" t="s">
        <v>3583</v>
      </c>
      <c r="H2634" s="1" t="s">
        <v>8055</v>
      </c>
      <c r="I2634" s="1">
        <v>424731.95827200002</v>
      </c>
      <c r="J2634" s="1" t="s">
        <v>7246</v>
      </c>
    </row>
    <row r="2635" spans="1:10" x14ac:dyDescent="0.25">
      <c r="A2635" s="1" t="s">
        <v>8056</v>
      </c>
      <c r="B2635" s="2">
        <v>228702655</v>
      </c>
      <c r="C2635" s="2" t="s">
        <v>143</v>
      </c>
      <c r="D2635" s="4">
        <v>34479</v>
      </c>
      <c r="E2635" s="1" t="s">
        <v>12</v>
      </c>
      <c r="F2635" s="1" t="s">
        <v>1815</v>
      </c>
      <c r="G2635" s="1" t="s">
        <v>3583</v>
      </c>
      <c r="H2635" s="1" t="s">
        <v>8057</v>
      </c>
      <c r="I2635" s="1">
        <v>98728.006464000006</v>
      </c>
      <c r="J2635" s="1" t="s">
        <v>8058</v>
      </c>
    </row>
    <row r="2636" spans="1:10" x14ac:dyDescent="0.25">
      <c r="A2636" s="1" t="s">
        <v>8059</v>
      </c>
      <c r="B2636" s="2">
        <v>235521377</v>
      </c>
      <c r="C2636" s="2" t="s">
        <v>606</v>
      </c>
      <c r="D2636" s="4">
        <v>23886.75</v>
      </c>
      <c r="E2636" s="1" t="s">
        <v>12</v>
      </c>
      <c r="F2636" s="1" t="s">
        <v>381</v>
      </c>
      <c r="G2636" s="1" t="s">
        <v>3583</v>
      </c>
      <c r="H2636" s="1" t="s">
        <v>8060</v>
      </c>
      <c r="I2636" s="1">
        <v>203034.98952</v>
      </c>
      <c r="J2636" s="1" t="s">
        <v>8061</v>
      </c>
    </row>
    <row r="2637" spans="1:10" x14ac:dyDescent="0.25">
      <c r="A2637" s="1" t="s">
        <v>8062</v>
      </c>
      <c r="B2637" s="2">
        <v>819755157</v>
      </c>
      <c r="C2637" s="2" t="s">
        <v>513</v>
      </c>
      <c r="D2637" s="4">
        <v>32287.5</v>
      </c>
      <c r="E2637" s="1" t="s">
        <v>12</v>
      </c>
      <c r="F2637" s="1" t="s">
        <v>83</v>
      </c>
      <c r="G2637" s="1" t="s">
        <v>3583</v>
      </c>
      <c r="H2637" s="1" t="s">
        <v>8063</v>
      </c>
      <c r="I2637" s="1">
        <v>75617.816531400007</v>
      </c>
      <c r="J2637" s="1" t="s">
        <v>8064</v>
      </c>
    </row>
    <row r="2638" spans="1:10" x14ac:dyDescent="0.25">
      <c r="A2638" s="1" t="s">
        <v>8065</v>
      </c>
      <c r="B2638" s="2">
        <v>407267787</v>
      </c>
      <c r="C2638" s="2" t="s">
        <v>322</v>
      </c>
      <c r="D2638" s="4">
        <v>26443.5</v>
      </c>
      <c r="E2638" s="1" t="s">
        <v>12</v>
      </c>
      <c r="F2638" s="1" t="s">
        <v>24</v>
      </c>
      <c r="G2638" s="1" t="s">
        <v>3583</v>
      </c>
      <c r="H2638" s="1" t="s">
        <v>8066</v>
      </c>
      <c r="I2638" s="1">
        <v>309282.58763180999</v>
      </c>
      <c r="J2638" s="1" t="s">
        <v>8067</v>
      </c>
    </row>
    <row r="2639" spans="1:10" x14ac:dyDescent="0.25">
      <c r="A2639" s="1" t="s">
        <v>8068</v>
      </c>
      <c r="B2639" s="2">
        <v>4969041</v>
      </c>
      <c r="C2639" s="2" t="s">
        <v>129</v>
      </c>
      <c r="D2639" s="4">
        <v>15120.75</v>
      </c>
      <c r="E2639" s="1" t="s">
        <v>12</v>
      </c>
      <c r="F2639" s="1" t="s">
        <v>814</v>
      </c>
      <c r="G2639" s="1" t="s">
        <v>3583</v>
      </c>
      <c r="H2639" s="1" t="s">
        <v>8069</v>
      </c>
      <c r="I2639" s="1">
        <v>143481.78227448001</v>
      </c>
      <c r="J2639" s="1" t="s">
        <v>8070</v>
      </c>
    </row>
    <row r="2640" spans="1:10" x14ac:dyDescent="0.25">
      <c r="A2640" s="1" t="s">
        <v>8071</v>
      </c>
      <c r="B2640" s="2">
        <v>29584324</v>
      </c>
      <c r="C2640" s="2" t="s">
        <v>309</v>
      </c>
      <c r="D2640" s="4">
        <v>27904.5</v>
      </c>
      <c r="E2640" s="1" t="s">
        <v>12</v>
      </c>
      <c r="F2640" s="1" t="s">
        <v>78</v>
      </c>
      <c r="G2640" s="1" t="s">
        <v>3583</v>
      </c>
      <c r="H2640" s="1" t="s">
        <v>8072</v>
      </c>
      <c r="I2640" s="1">
        <v>437538.33093072003</v>
      </c>
      <c r="J2640" s="1" t="s">
        <v>8073</v>
      </c>
    </row>
    <row r="2641" spans="1:10" x14ac:dyDescent="0.25">
      <c r="A2641" s="1" t="s">
        <v>8074</v>
      </c>
      <c r="B2641" s="2">
        <v>401166509</v>
      </c>
      <c r="C2641" s="2" t="s">
        <v>862</v>
      </c>
      <c r="D2641" s="4">
        <v>24617.25</v>
      </c>
      <c r="E2641" s="1" t="s">
        <v>12</v>
      </c>
      <c r="F2641" s="1" t="s">
        <v>1252</v>
      </c>
      <c r="G2641" s="1" t="s">
        <v>3583</v>
      </c>
      <c r="H2641" s="1" t="s">
        <v>8075</v>
      </c>
      <c r="I2641" s="1">
        <v>43199.533977599996</v>
      </c>
      <c r="J2641" s="1" t="s">
        <v>8076</v>
      </c>
    </row>
    <row r="2642" spans="1:10" x14ac:dyDescent="0.25">
      <c r="A2642" s="1" t="s">
        <v>8077</v>
      </c>
      <c r="B2642" s="2">
        <v>76772744</v>
      </c>
      <c r="C2642" s="2" t="s">
        <v>47</v>
      </c>
      <c r="D2642" s="4">
        <v>31191.75</v>
      </c>
      <c r="E2642" s="1" t="s">
        <v>12</v>
      </c>
      <c r="F2642" s="1" t="s">
        <v>155</v>
      </c>
      <c r="G2642" s="1" t="s">
        <v>3583</v>
      </c>
      <c r="H2642" s="1" t="s">
        <v>8078</v>
      </c>
      <c r="I2642" s="1">
        <v>96907.310866</v>
      </c>
      <c r="J2642" s="1" t="s">
        <v>8079</v>
      </c>
    </row>
    <row r="2643" spans="1:10" x14ac:dyDescent="0.25">
      <c r="A2643" s="1" t="s">
        <v>8080</v>
      </c>
      <c r="B2643" s="2">
        <v>373419298</v>
      </c>
      <c r="C2643" s="2" t="s">
        <v>434</v>
      </c>
      <c r="D2643" s="4">
        <v>28269.75</v>
      </c>
      <c r="E2643" s="1" t="s">
        <v>12</v>
      </c>
      <c r="F2643" s="1" t="s">
        <v>155</v>
      </c>
      <c r="G2643" s="1" t="s">
        <v>3583</v>
      </c>
      <c r="H2643" s="1" t="s">
        <v>8081</v>
      </c>
      <c r="I2643" s="1">
        <v>261765.43277976001</v>
      </c>
      <c r="J2643" s="1" t="s">
        <v>8082</v>
      </c>
    </row>
    <row r="2644" spans="1:10" x14ac:dyDescent="0.25">
      <c r="A2644" s="1" t="s">
        <v>8083</v>
      </c>
      <c r="B2644" s="2">
        <v>158052066</v>
      </c>
      <c r="C2644" s="2" t="s">
        <v>87</v>
      </c>
      <c r="D2644" s="4">
        <v>16581.75</v>
      </c>
      <c r="E2644" s="1" t="s">
        <v>12</v>
      </c>
      <c r="F2644" s="1" t="s">
        <v>527</v>
      </c>
      <c r="G2644" s="1" t="s">
        <v>3583</v>
      </c>
      <c r="H2644" s="1" t="s">
        <v>8084</v>
      </c>
      <c r="I2644" s="1">
        <v>114977.09013336</v>
      </c>
      <c r="J2644" s="1" t="s">
        <v>8085</v>
      </c>
    </row>
    <row r="2645" spans="1:10" x14ac:dyDescent="0.25">
      <c r="A2645" s="1" t="s">
        <v>8086</v>
      </c>
      <c r="B2645" s="2">
        <v>851102681</v>
      </c>
      <c r="C2645" s="2" t="s">
        <v>281</v>
      </c>
      <c r="D2645" s="4">
        <v>21695.25</v>
      </c>
      <c r="E2645" s="1" t="s">
        <v>12</v>
      </c>
      <c r="F2645" s="1" t="s">
        <v>487</v>
      </c>
      <c r="G2645" s="1" t="s">
        <v>3583</v>
      </c>
      <c r="H2645" s="1" t="s">
        <v>8087</v>
      </c>
      <c r="I2645" s="1">
        <v>178073.37873935999</v>
      </c>
      <c r="J2645" s="1" t="s">
        <v>8088</v>
      </c>
    </row>
    <row r="2646" spans="1:10" x14ac:dyDescent="0.25">
      <c r="A2646" s="1" t="s">
        <v>8089</v>
      </c>
      <c r="B2646" s="2">
        <v>935732733</v>
      </c>
      <c r="C2646" s="2" t="s">
        <v>573</v>
      </c>
      <c r="D2646" s="4">
        <v>26808.75</v>
      </c>
      <c r="E2646" s="1" t="s">
        <v>12</v>
      </c>
      <c r="F2646" s="1" t="s">
        <v>1695</v>
      </c>
      <c r="G2646" s="1" t="s">
        <v>3583</v>
      </c>
      <c r="H2646" s="1" t="s">
        <v>8090</v>
      </c>
      <c r="I2646" s="1">
        <v>125427.13820207999</v>
      </c>
      <c r="J2646" s="1" t="s">
        <v>8091</v>
      </c>
    </row>
    <row r="2647" spans="1:10" x14ac:dyDescent="0.25">
      <c r="A2647" s="1" t="s">
        <v>8092</v>
      </c>
      <c r="B2647" s="2">
        <v>171010784</v>
      </c>
      <c r="C2647" s="2" t="s">
        <v>273</v>
      </c>
      <c r="D2647" s="4">
        <v>20964.75</v>
      </c>
      <c r="E2647" s="1" t="s">
        <v>12</v>
      </c>
      <c r="F2647" s="1" t="s">
        <v>331</v>
      </c>
      <c r="G2647" s="1" t="s">
        <v>3583</v>
      </c>
      <c r="H2647" s="1" t="s">
        <v>8093</v>
      </c>
      <c r="I2647" s="1">
        <v>83147.953095999997</v>
      </c>
      <c r="J2647" s="1" t="s">
        <v>8094</v>
      </c>
    </row>
    <row r="2648" spans="1:10" x14ac:dyDescent="0.25">
      <c r="A2648" s="1" t="s">
        <v>8095</v>
      </c>
      <c r="B2648" s="2">
        <v>451149977</v>
      </c>
      <c r="C2648" s="2" t="s">
        <v>23</v>
      </c>
      <c r="D2648" s="4">
        <v>15486</v>
      </c>
      <c r="E2648" s="1" t="s">
        <v>12</v>
      </c>
      <c r="F2648" s="1" t="s">
        <v>989</v>
      </c>
      <c r="G2648" s="1" t="s">
        <v>3583</v>
      </c>
      <c r="H2648" s="1" t="s">
        <v>8096</v>
      </c>
      <c r="I2648" s="1">
        <v>1173793.9161312</v>
      </c>
      <c r="J2648" s="1" t="s">
        <v>8097</v>
      </c>
    </row>
    <row r="2649" spans="1:10" x14ac:dyDescent="0.25">
      <c r="A2649" s="1" t="s">
        <v>8098</v>
      </c>
      <c r="B2649" s="2">
        <v>962644542</v>
      </c>
      <c r="C2649" s="2" t="s">
        <v>101</v>
      </c>
      <c r="D2649" s="4">
        <v>19138.5</v>
      </c>
      <c r="E2649" s="1" t="s">
        <v>12</v>
      </c>
      <c r="F2649" s="1" t="s">
        <v>349</v>
      </c>
      <c r="G2649" s="1" t="s">
        <v>3583</v>
      </c>
      <c r="H2649" s="1" t="s">
        <v>8099</v>
      </c>
      <c r="I2649" s="1">
        <v>249583.08597839999</v>
      </c>
      <c r="J2649" s="1" t="s">
        <v>8100</v>
      </c>
    </row>
    <row r="2650" spans="1:10" x14ac:dyDescent="0.25">
      <c r="A2650" s="1" t="s">
        <v>8101</v>
      </c>
      <c r="B2650" s="2">
        <v>629323798</v>
      </c>
      <c r="C2650" s="2" t="s">
        <v>698</v>
      </c>
      <c r="D2650" s="4">
        <v>18408</v>
      </c>
      <c r="E2650" s="1" t="s">
        <v>12</v>
      </c>
      <c r="F2650" s="1" t="s">
        <v>1336</v>
      </c>
      <c r="G2650" s="1" t="s">
        <v>3331</v>
      </c>
      <c r="H2650" s="1" t="s">
        <v>8102</v>
      </c>
      <c r="I2650" s="1">
        <v>11574.00934776</v>
      </c>
      <c r="J2650" s="1" t="s">
        <v>8103</v>
      </c>
    </row>
    <row r="2651" spans="1:10" x14ac:dyDescent="0.25">
      <c r="A2651" s="1" t="s">
        <v>8104</v>
      </c>
      <c r="B2651" s="2">
        <v>468197885</v>
      </c>
      <c r="C2651" s="2" t="s">
        <v>119</v>
      </c>
      <c r="D2651" s="4">
        <v>24982.5</v>
      </c>
      <c r="E2651" s="1" t="s">
        <v>12</v>
      </c>
      <c r="F2651" s="1" t="s">
        <v>767</v>
      </c>
      <c r="G2651" s="1" t="s">
        <v>3331</v>
      </c>
      <c r="H2651" s="1" t="s">
        <v>8105</v>
      </c>
      <c r="I2651" s="1">
        <v>431733.98854559998</v>
      </c>
      <c r="J2651" s="1" t="s">
        <v>8106</v>
      </c>
    </row>
    <row r="2652" spans="1:10" x14ac:dyDescent="0.25">
      <c r="A2652" s="1" t="s">
        <v>8107</v>
      </c>
      <c r="B2652" s="2">
        <v>126955197</v>
      </c>
      <c r="C2652" s="2" t="s">
        <v>101</v>
      </c>
      <c r="D2652" s="4">
        <v>19138.5</v>
      </c>
      <c r="E2652" s="1" t="s">
        <v>12</v>
      </c>
      <c r="F2652" s="1" t="s">
        <v>1498</v>
      </c>
      <c r="G2652" s="1" t="s">
        <v>3331</v>
      </c>
      <c r="H2652" s="1" t="s">
        <v>8108</v>
      </c>
      <c r="I2652" s="1">
        <v>92280.471249959999</v>
      </c>
      <c r="J2652" s="1" t="s">
        <v>8109</v>
      </c>
    </row>
    <row r="2653" spans="1:10" x14ac:dyDescent="0.25">
      <c r="A2653" s="1" t="s">
        <v>8110</v>
      </c>
      <c r="B2653" s="2">
        <v>804272743</v>
      </c>
      <c r="C2653" s="2" t="s">
        <v>38</v>
      </c>
      <c r="D2653" s="4">
        <v>21330</v>
      </c>
      <c r="E2653" s="1" t="s">
        <v>12</v>
      </c>
      <c r="F2653" s="1" t="s">
        <v>2112</v>
      </c>
      <c r="G2653" s="1" t="s">
        <v>3331</v>
      </c>
      <c r="H2653" s="1" t="s">
        <v>8111</v>
      </c>
      <c r="I2653" s="1">
        <v>333242.64909000002</v>
      </c>
      <c r="J2653" s="1" t="s">
        <v>8112</v>
      </c>
    </row>
    <row r="2654" spans="1:10" x14ac:dyDescent="0.25">
      <c r="A2654" s="1" t="s">
        <v>8113</v>
      </c>
      <c r="B2654" s="2">
        <v>646448345</v>
      </c>
      <c r="C2654" s="2" t="s">
        <v>322</v>
      </c>
      <c r="D2654" s="4">
        <v>26443.5</v>
      </c>
      <c r="E2654" s="1" t="s">
        <v>12</v>
      </c>
      <c r="F2654" s="1" t="s">
        <v>176</v>
      </c>
      <c r="G2654" s="1" t="s">
        <v>3331</v>
      </c>
      <c r="H2654" s="1" t="s">
        <v>8114</v>
      </c>
      <c r="I2654" s="1">
        <v>378382.04197055998</v>
      </c>
      <c r="J2654" s="1" t="s">
        <v>8115</v>
      </c>
    </row>
    <row r="2655" spans="1:10" x14ac:dyDescent="0.25">
      <c r="A2655" s="1" t="s">
        <v>8116</v>
      </c>
      <c r="B2655" s="2">
        <v>467206461</v>
      </c>
      <c r="C2655" s="2" t="s">
        <v>556</v>
      </c>
      <c r="D2655" s="4">
        <v>27174</v>
      </c>
      <c r="E2655" s="1" t="s">
        <v>12</v>
      </c>
      <c r="F2655" s="1" t="s">
        <v>610</v>
      </c>
      <c r="G2655" s="1" t="s">
        <v>3331</v>
      </c>
      <c r="H2655" s="1" t="s">
        <v>8117</v>
      </c>
      <c r="I2655" s="1">
        <v>351435.77795393998</v>
      </c>
      <c r="J2655" s="1" t="s">
        <v>8118</v>
      </c>
    </row>
    <row r="2656" spans="1:10" x14ac:dyDescent="0.25">
      <c r="A2656" s="1" t="s">
        <v>8119</v>
      </c>
      <c r="B2656" s="2">
        <v>873700581</v>
      </c>
      <c r="C2656" s="2" t="s">
        <v>221</v>
      </c>
      <c r="D2656" s="4">
        <v>33748.5</v>
      </c>
      <c r="E2656" s="1" t="s">
        <v>12</v>
      </c>
      <c r="F2656" s="1" t="s">
        <v>721</v>
      </c>
      <c r="G2656" s="1" t="s">
        <v>3331</v>
      </c>
      <c r="H2656" s="1" t="s">
        <v>8120</v>
      </c>
      <c r="I2656" s="1">
        <v>287852.300736</v>
      </c>
      <c r="J2656" s="1" t="s">
        <v>8121</v>
      </c>
    </row>
    <row r="2657" spans="1:10" x14ac:dyDescent="0.25">
      <c r="A2657" s="1" t="s">
        <v>8122</v>
      </c>
      <c r="B2657" s="2">
        <v>683793376</v>
      </c>
      <c r="C2657" s="2" t="s">
        <v>212</v>
      </c>
      <c r="D2657" s="4">
        <v>24252</v>
      </c>
      <c r="E2657" s="1" t="s">
        <v>12</v>
      </c>
      <c r="F2657" s="1" t="s">
        <v>587</v>
      </c>
      <c r="G2657" s="1" t="s">
        <v>3331</v>
      </c>
      <c r="H2657" s="1" t="s">
        <v>8123</v>
      </c>
      <c r="I2657" s="1">
        <v>91210.556741399996</v>
      </c>
      <c r="J2657" s="1" t="s">
        <v>8124</v>
      </c>
    </row>
    <row r="2658" spans="1:10" x14ac:dyDescent="0.25">
      <c r="A2658" s="1" t="s">
        <v>8125</v>
      </c>
      <c r="B2658" s="2">
        <v>20886327</v>
      </c>
      <c r="C2658" s="2" t="s">
        <v>82</v>
      </c>
      <c r="D2658" s="4">
        <v>16947</v>
      </c>
      <c r="E2658" s="1" t="s">
        <v>12</v>
      </c>
      <c r="F2658" s="1" t="s">
        <v>19</v>
      </c>
      <c r="G2658" s="1" t="s">
        <v>3331</v>
      </c>
      <c r="H2658" s="1" t="s">
        <v>8126</v>
      </c>
      <c r="I2658" s="1">
        <v>115318.700604</v>
      </c>
      <c r="J2658" s="1" t="s">
        <v>8127</v>
      </c>
    </row>
    <row r="2659" spans="1:10" x14ac:dyDescent="0.25">
      <c r="A2659" s="1" t="s">
        <v>8128</v>
      </c>
      <c r="B2659" s="2">
        <v>578101395</v>
      </c>
      <c r="C2659" s="2" t="s">
        <v>143</v>
      </c>
      <c r="D2659" s="4">
        <v>34479</v>
      </c>
      <c r="E2659" s="1" t="s">
        <v>12</v>
      </c>
      <c r="F2659" s="1" t="s">
        <v>527</v>
      </c>
      <c r="G2659" s="1" t="s">
        <v>3331</v>
      </c>
      <c r="H2659" s="1" t="s">
        <v>8129</v>
      </c>
      <c r="I2659" s="1">
        <v>13030.735979519999</v>
      </c>
      <c r="J2659" s="1" t="s">
        <v>8130</v>
      </c>
    </row>
    <row r="2660" spans="1:10" x14ac:dyDescent="0.25">
      <c r="A2660" s="1" t="s">
        <v>8131</v>
      </c>
      <c r="B2660" s="2">
        <v>282505659</v>
      </c>
      <c r="C2660" s="2" t="s">
        <v>298</v>
      </c>
      <c r="D2660" s="4">
        <v>38131.5</v>
      </c>
      <c r="E2660" s="1" t="s">
        <v>12</v>
      </c>
      <c r="F2660" s="1" t="s">
        <v>29</v>
      </c>
      <c r="G2660" s="1" t="s">
        <v>3331</v>
      </c>
      <c r="H2660" s="1" t="s">
        <v>8132</v>
      </c>
      <c r="I2660" s="1">
        <v>84035.227457999994</v>
      </c>
      <c r="J2660" s="1" t="s">
        <v>8133</v>
      </c>
    </row>
    <row r="2661" spans="1:10" x14ac:dyDescent="0.25">
      <c r="A2661" s="1" t="s">
        <v>8134</v>
      </c>
      <c r="B2661" s="2">
        <v>48927497</v>
      </c>
      <c r="C2661" s="2" t="s">
        <v>221</v>
      </c>
      <c r="D2661" s="4">
        <v>33748.5</v>
      </c>
      <c r="E2661" s="1" t="s">
        <v>12</v>
      </c>
      <c r="F2661" s="1" t="s">
        <v>561</v>
      </c>
      <c r="G2661" s="1" t="s">
        <v>3331</v>
      </c>
      <c r="H2661" s="1" t="s">
        <v>8135</v>
      </c>
      <c r="I2661" s="1">
        <v>190855.04765184</v>
      </c>
      <c r="J2661" s="1" t="s">
        <v>8136</v>
      </c>
    </row>
    <row r="2662" spans="1:10" x14ac:dyDescent="0.25">
      <c r="A2662" s="1" t="s">
        <v>8137</v>
      </c>
      <c r="B2662" s="2">
        <v>448953982</v>
      </c>
      <c r="C2662" s="2" t="s">
        <v>403</v>
      </c>
      <c r="D2662" s="4">
        <v>31922.25</v>
      </c>
      <c r="E2662" s="1" t="s">
        <v>12</v>
      </c>
      <c r="F2662" s="1" t="s">
        <v>1746</v>
      </c>
      <c r="G2662" s="1" t="s">
        <v>3331</v>
      </c>
      <c r="H2662" s="1" t="s">
        <v>8138</v>
      </c>
      <c r="I2662" s="1">
        <v>98288.146344959998</v>
      </c>
      <c r="J2662" s="1" t="s">
        <v>8139</v>
      </c>
    </row>
    <row r="2663" spans="1:10" x14ac:dyDescent="0.25">
      <c r="A2663" s="1" t="s">
        <v>8140</v>
      </c>
      <c r="B2663" s="2">
        <v>313980008</v>
      </c>
      <c r="C2663" s="2" t="s">
        <v>180</v>
      </c>
      <c r="D2663" s="4">
        <v>35940</v>
      </c>
      <c r="E2663" s="1" t="s">
        <v>12</v>
      </c>
      <c r="F2663" s="1" t="s">
        <v>1197</v>
      </c>
      <c r="G2663" s="1" t="s">
        <v>3331</v>
      </c>
      <c r="H2663" s="1" t="s">
        <v>8141</v>
      </c>
      <c r="I2663" s="1">
        <v>24784.665937919999</v>
      </c>
      <c r="J2663" s="1" t="s">
        <v>8142</v>
      </c>
    </row>
    <row r="2664" spans="1:10" x14ac:dyDescent="0.25">
      <c r="A2664" s="1" t="s">
        <v>8143</v>
      </c>
      <c r="B2664" s="2">
        <v>765691385</v>
      </c>
      <c r="C2664" s="2" t="s">
        <v>203</v>
      </c>
      <c r="D2664" s="4">
        <v>27539.25</v>
      </c>
      <c r="E2664" s="1" t="s">
        <v>12</v>
      </c>
      <c r="F2664" s="1" t="s">
        <v>385</v>
      </c>
      <c r="G2664" s="1" t="s">
        <v>3331</v>
      </c>
      <c r="H2664" s="1" t="s">
        <v>8144</v>
      </c>
      <c r="I2664" s="1">
        <v>161043.80635200001</v>
      </c>
      <c r="J2664" s="1" t="s">
        <v>8145</v>
      </c>
    </row>
    <row r="2665" spans="1:10" x14ac:dyDescent="0.25">
      <c r="A2665" s="1" t="s">
        <v>5097</v>
      </c>
      <c r="B2665" s="2">
        <v>296436568</v>
      </c>
      <c r="C2665" s="2" t="s">
        <v>309</v>
      </c>
      <c r="D2665" s="4">
        <v>27904.5</v>
      </c>
      <c r="E2665" s="1" t="s">
        <v>12</v>
      </c>
      <c r="F2665" s="1" t="s">
        <v>1426</v>
      </c>
      <c r="G2665" s="1" t="s">
        <v>3331</v>
      </c>
      <c r="H2665" s="1" t="s">
        <v>8146</v>
      </c>
      <c r="I2665" s="1">
        <v>24639.325325999998</v>
      </c>
      <c r="J2665" s="1" t="s">
        <v>8147</v>
      </c>
    </row>
    <row r="2666" spans="1:10" x14ac:dyDescent="0.25">
      <c r="A2666" s="1" t="s">
        <v>8148</v>
      </c>
      <c r="B2666" s="2">
        <v>710014359</v>
      </c>
      <c r="C2666" s="2" t="s">
        <v>889</v>
      </c>
      <c r="D2666" s="4">
        <v>30096</v>
      </c>
      <c r="E2666" s="1" t="s">
        <v>12</v>
      </c>
      <c r="F2666" s="1" t="s">
        <v>269</v>
      </c>
      <c r="G2666" s="1" t="s">
        <v>3331</v>
      </c>
      <c r="H2666" s="1" t="s">
        <v>8149</v>
      </c>
      <c r="I2666" s="1">
        <v>47228.754820479997</v>
      </c>
      <c r="J2666" s="1" t="s">
        <v>8150</v>
      </c>
    </row>
    <row r="2667" spans="1:10" x14ac:dyDescent="0.25">
      <c r="A2667" s="1" t="s">
        <v>8151</v>
      </c>
      <c r="B2667" s="2">
        <v>920922693</v>
      </c>
      <c r="C2667" s="2" t="s">
        <v>52</v>
      </c>
      <c r="D2667" s="4">
        <v>20234.25</v>
      </c>
      <c r="E2667" s="1" t="s">
        <v>12</v>
      </c>
      <c r="F2667" s="1" t="s">
        <v>147</v>
      </c>
      <c r="G2667" s="1" t="s">
        <v>3331</v>
      </c>
      <c r="H2667" s="1" t="s">
        <v>8152</v>
      </c>
      <c r="I2667" s="1">
        <v>85768.713139200001</v>
      </c>
      <c r="J2667" s="1" t="s">
        <v>8153</v>
      </c>
    </row>
    <row r="2668" spans="1:10" x14ac:dyDescent="0.25">
      <c r="A2668" s="1" t="s">
        <v>8154</v>
      </c>
      <c r="B2668" s="2">
        <v>730137715</v>
      </c>
      <c r="C2668" s="2" t="s">
        <v>568</v>
      </c>
      <c r="D2668" s="4">
        <v>25713</v>
      </c>
      <c r="E2668" s="1" t="s">
        <v>12</v>
      </c>
      <c r="F2668" s="1" t="s">
        <v>399</v>
      </c>
      <c r="G2668" s="1" t="s">
        <v>3331</v>
      </c>
      <c r="H2668" s="1" t="s">
        <v>8155</v>
      </c>
      <c r="I2668" s="1">
        <v>741795.45357060002</v>
      </c>
      <c r="J2668" s="1" t="s">
        <v>8156</v>
      </c>
    </row>
    <row r="2669" spans="1:10" x14ac:dyDescent="0.25">
      <c r="A2669" s="1" t="s">
        <v>8157</v>
      </c>
      <c r="B2669" s="2">
        <v>376006012</v>
      </c>
      <c r="C2669" s="2" t="s">
        <v>255</v>
      </c>
      <c r="D2669" s="4">
        <v>25347.75</v>
      </c>
      <c r="E2669" s="1" t="s">
        <v>12</v>
      </c>
      <c r="F2669" s="1" t="s">
        <v>519</v>
      </c>
      <c r="G2669" s="1" t="s">
        <v>3331</v>
      </c>
      <c r="H2669" s="1" t="s">
        <v>8158</v>
      </c>
      <c r="I2669" s="1">
        <v>127643.261562</v>
      </c>
      <c r="J2669" s="1" t="s">
        <v>8159</v>
      </c>
    </row>
    <row r="2670" spans="1:10" x14ac:dyDescent="0.25">
      <c r="A2670" s="1" t="s">
        <v>8160</v>
      </c>
      <c r="B2670" s="2">
        <v>870702609</v>
      </c>
      <c r="C2670" s="2" t="s">
        <v>518</v>
      </c>
      <c r="D2670" s="4">
        <v>35574.75</v>
      </c>
      <c r="E2670" s="1" t="s">
        <v>12</v>
      </c>
      <c r="F2670" s="1" t="s">
        <v>509</v>
      </c>
      <c r="G2670" s="1" t="s">
        <v>3331</v>
      </c>
      <c r="H2670" s="1" t="s">
        <v>8161</v>
      </c>
      <c r="I2670" s="1">
        <v>105704.95603135999</v>
      </c>
      <c r="J2670" s="1" t="s">
        <v>8162</v>
      </c>
    </row>
    <row r="2671" spans="1:10" x14ac:dyDescent="0.25">
      <c r="A2671" s="1" t="s">
        <v>2310</v>
      </c>
      <c r="B2671" s="2">
        <v>255923617</v>
      </c>
      <c r="C2671" s="2" t="s">
        <v>661</v>
      </c>
      <c r="D2671" s="4">
        <v>16216.5</v>
      </c>
      <c r="E2671" s="1" t="s">
        <v>12</v>
      </c>
      <c r="F2671" s="1" t="s">
        <v>381</v>
      </c>
      <c r="G2671" s="1" t="s">
        <v>3331</v>
      </c>
      <c r="H2671" s="1" t="s">
        <v>8163</v>
      </c>
      <c r="I2671" s="1">
        <v>136808.43472799999</v>
      </c>
      <c r="J2671" s="1" t="s">
        <v>8164</v>
      </c>
    </row>
    <row r="2672" spans="1:10" x14ac:dyDescent="0.25">
      <c r="A2672" s="1" t="s">
        <v>8165</v>
      </c>
      <c r="B2672" s="2">
        <v>381009187</v>
      </c>
      <c r="C2672" s="2" t="s">
        <v>240</v>
      </c>
      <c r="D2672" s="4">
        <v>22060.5</v>
      </c>
      <c r="E2672" s="1" t="s">
        <v>12</v>
      </c>
      <c r="F2672" s="1" t="s">
        <v>204</v>
      </c>
      <c r="G2672" s="1" t="s">
        <v>3331</v>
      </c>
      <c r="H2672" s="1" t="s">
        <v>8166</v>
      </c>
      <c r="I2672" s="1">
        <v>755271.67737599998</v>
      </c>
      <c r="J2672" s="1" t="s">
        <v>477</v>
      </c>
    </row>
    <row r="2673" spans="1:10" x14ac:dyDescent="0.25">
      <c r="A2673" s="1" t="s">
        <v>8167</v>
      </c>
      <c r="B2673" s="2">
        <v>187814829</v>
      </c>
      <c r="C2673" s="2" t="s">
        <v>143</v>
      </c>
      <c r="D2673" s="4">
        <v>34479</v>
      </c>
      <c r="E2673" s="1" t="s">
        <v>12</v>
      </c>
      <c r="F2673" s="1" t="s">
        <v>682</v>
      </c>
      <c r="G2673" s="1" t="s">
        <v>3331</v>
      </c>
      <c r="H2673" s="1" t="s">
        <v>8168</v>
      </c>
      <c r="I2673" s="1">
        <v>205332.50073599999</v>
      </c>
      <c r="J2673" s="1" t="s">
        <v>8169</v>
      </c>
    </row>
    <row r="2674" spans="1:10" x14ac:dyDescent="0.25">
      <c r="A2674" s="1" t="s">
        <v>8170</v>
      </c>
      <c r="B2674" s="2">
        <v>838077984</v>
      </c>
      <c r="C2674" s="2" t="s">
        <v>18</v>
      </c>
      <c r="D2674" s="4">
        <v>33018</v>
      </c>
      <c r="E2674" s="1" t="s">
        <v>12</v>
      </c>
      <c r="F2674" s="1" t="s">
        <v>227</v>
      </c>
      <c r="G2674" s="1" t="s">
        <v>3331</v>
      </c>
      <c r="H2674" s="1" t="s">
        <v>8171</v>
      </c>
      <c r="I2674" s="1">
        <v>26633.86890836</v>
      </c>
      <c r="J2674" s="1" t="s">
        <v>8172</v>
      </c>
    </row>
    <row r="2675" spans="1:10" x14ac:dyDescent="0.25">
      <c r="A2675" s="1" t="s">
        <v>8173</v>
      </c>
      <c r="B2675" s="2">
        <v>657148323</v>
      </c>
      <c r="C2675" s="2" t="s">
        <v>47</v>
      </c>
      <c r="D2675" s="4">
        <v>31191.75</v>
      </c>
      <c r="E2675" s="1" t="s">
        <v>12</v>
      </c>
      <c r="F2675" s="1" t="s">
        <v>53</v>
      </c>
      <c r="G2675" s="1" t="s">
        <v>3331</v>
      </c>
      <c r="H2675" s="1" t="s">
        <v>8174</v>
      </c>
      <c r="I2675" s="1">
        <v>108934.08645504</v>
      </c>
      <c r="J2675" s="1" t="s">
        <v>8175</v>
      </c>
    </row>
    <row r="2676" spans="1:10" x14ac:dyDescent="0.25">
      <c r="A2676" s="1" t="s">
        <v>8176</v>
      </c>
      <c r="B2676" s="2">
        <v>311948849</v>
      </c>
      <c r="C2676" s="2" t="s">
        <v>129</v>
      </c>
      <c r="D2676" s="4">
        <v>15120.75</v>
      </c>
      <c r="E2676" s="1" t="s">
        <v>12</v>
      </c>
      <c r="F2676" s="1" t="s">
        <v>135</v>
      </c>
      <c r="G2676" s="1" t="s">
        <v>3331</v>
      </c>
      <c r="H2676" s="1" t="s">
        <v>8177</v>
      </c>
      <c r="I2676" s="1">
        <v>110143.88377125</v>
      </c>
      <c r="J2676" s="1" t="s">
        <v>8178</v>
      </c>
    </row>
    <row r="2677" spans="1:10" x14ac:dyDescent="0.25">
      <c r="A2677" s="1" t="s">
        <v>8179</v>
      </c>
      <c r="B2677" s="2">
        <v>612985364</v>
      </c>
      <c r="C2677" s="2" t="s">
        <v>134</v>
      </c>
      <c r="D2677" s="4">
        <v>37401</v>
      </c>
      <c r="E2677" s="1" t="s">
        <v>12</v>
      </c>
      <c r="F2677" s="1" t="s">
        <v>1815</v>
      </c>
      <c r="G2677" s="1" t="s">
        <v>3331</v>
      </c>
      <c r="H2677" s="1" t="s">
        <v>8180</v>
      </c>
      <c r="I2677" s="1">
        <v>106041.0700272</v>
      </c>
      <c r="J2677" s="1" t="s">
        <v>8181</v>
      </c>
    </row>
    <row r="2678" spans="1:10" x14ac:dyDescent="0.25">
      <c r="A2678" s="1" t="s">
        <v>8182</v>
      </c>
      <c r="B2678" s="2">
        <v>33068496</v>
      </c>
      <c r="C2678" s="2" t="s">
        <v>357</v>
      </c>
      <c r="D2678" s="4">
        <v>35209.5</v>
      </c>
      <c r="E2678" s="1" t="s">
        <v>12</v>
      </c>
      <c r="F2678" s="1" t="s">
        <v>881</v>
      </c>
      <c r="G2678" s="1" t="s">
        <v>3331</v>
      </c>
      <c r="H2678" s="1" t="s">
        <v>8183</v>
      </c>
      <c r="I2678" s="1">
        <v>24374.047240399999</v>
      </c>
      <c r="J2678" s="1" t="s">
        <v>8184</v>
      </c>
    </row>
    <row r="2679" spans="1:10" x14ac:dyDescent="0.25">
      <c r="A2679" s="1" t="s">
        <v>8185</v>
      </c>
      <c r="B2679" s="2">
        <v>109535553</v>
      </c>
      <c r="C2679" s="2" t="s">
        <v>217</v>
      </c>
      <c r="D2679" s="4">
        <v>38496.75</v>
      </c>
      <c r="E2679" s="1" t="s">
        <v>12</v>
      </c>
      <c r="F2679" s="1" t="s">
        <v>246</v>
      </c>
      <c r="G2679" s="1" t="s">
        <v>3331</v>
      </c>
      <c r="H2679" s="1" t="s">
        <v>8186</v>
      </c>
      <c r="I2679" s="1">
        <v>239807.488518</v>
      </c>
      <c r="J2679" s="1" t="s">
        <v>8187</v>
      </c>
    </row>
    <row r="2680" spans="1:10" x14ac:dyDescent="0.25">
      <c r="A2680" s="1" t="s">
        <v>8188</v>
      </c>
      <c r="B2680" s="2">
        <v>335764779</v>
      </c>
      <c r="C2680" s="2" t="s">
        <v>162</v>
      </c>
      <c r="D2680" s="4">
        <v>15851.25</v>
      </c>
      <c r="E2680" s="1" t="s">
        <v>12</v>
      </c>
      <c r="F2680" s="1" t="s">
        <v>1517</v>
      </c>
      <c r="G2680" s="1" t="s">
        <v>3331</v>
      </c>
      <c r="H2680" s="1" t="s">
        <v>8189</v>
      </c>
      <c r="I2680" s="1">
        <v>181221.48926783999</v>
      </c>
      <c r="J2680" s="1" t="s">
        <v>8190</v>
      </c>
    </row>
    <row r="2681" spans="1:10" x14ac:dyDescent="0.25">
      <c r="A2681" s="1" t="s">
        <v>8191</v>
      </c>
      <c r="B2681" s="2">
        <v>167132802</v>
      </c>
      <c r="C2681" s="2" t="s">
        <v>212</v>
      </c>
      <c r="D2681" s="4">
        <v>24252</v>
      </c>
      <c r="E2681" s="1" t="s">
        <v>12</v>
      </c>
      <c r="F2681" s="1" t="s">
        <v>135</v>
      </c>
      <c r="G2681" s="1" t="s">
        <v>3331</v>
      </c>
      <c r="H2681" s="1" t="s">
        <v>8192</v>
      </c>
      <c r="I2681" s="1">
        <v>55588.556940800001</v>
      </c>
      <c r="J2681" s="1" t="s">
        <v>8193</v>
      </c>
    </row>
    <row r="2682" spans="1:10" x14ac:dyDescent="0.25">
      <c r="A2682" s="1" t="s">
        <v>8194</v>
      </c>
      <c r="B2682" s="2">
        <v>782587147</v>
      </c>
      <c r="C2682" s="2" t="s">
        <v>134</v>
      </c>
      <c r="D2682" s="4">
        <v>37401</v>
      </c>
      <c r="E2682" s="1" t="s">
        <v>12</v>
      </c>
      <c r="F2682" s="1" t="s">
        <v>1000</v>
      </c>
      <c r="G2682" s="1" t="s">
        <v>3331</v>
      </c>
      <c r="H2682" s="1" t="s">
        <v>8195</v>
      </c>
      <c r="I2682" s="1">
        <v>287822.37018149998</v>
      </c>
      <c r="J2682" s="1" t="s">
        <v>455</v>
      </c>
    </row>
    <row r="2683" spans="1:10" x14ac:dyDescent="0.25">
      <c r="A2683" s="1" t="s">
        <v>8196</v>
      </c>
      <c r="B2683" s="2">
        <v>559812951</v>
      </c>
      <c r="C2683" s="2" t="s">
        <v>57</v>
      </c>
      <c r="D2683" s="4">
        <v>34113.75</v>
      </c>
      <c r="E2683" s="1" t="s">
        <v>12</v>
      </c>
      <c r="F2683" s="1" t="s">
        <v>767</v>
      </c>
      <c r="G2683" s="1" t="s">
        <v>3331</v>
      </c>
      <c r="H2683" s="1" t="s">
        <v>8197</v>
      </c>
      <c r="I2683" s="1">
        <v>189291.68784</v>
      </c>
      <c r="J2683" s="1" t="s">
        <v>8198</v>
      </c>
    </row>
    <row r="2684" spans="1:10" x14ac:dyDescent="0.25">
      <c r="A2684" s="1" t="s">
        <v>8001</v>
      </c>
      <c r="B2684" s="2">
        <v>994337960</v>
      </c>
      <c r="C2684" s="2" t="s">
        <v>194</v>
      </c>
      <c r="D2684" s="4">
        <v>30826.5</v>
      </c>
      <c r="E2684" s="1" t="s">
        <v>12</v>
      </c>
      <c r="F2684" s="1" t="s">
        <v>499</v>
      </c>
      <c r="G2684" s="1" t="s">
        <v>3331</v>
      </c>
      <c r="H2684" s="1" t="s">
        <v>8199</v>
      </c>
      <c r="I2684" s="1">
        <v>61999.314165000003</v>
      </c>
      <c r="J2684" s="1" t="s">
        <v>8200</v>
      </c>
    </row>
    <row r="2685" spans="1:10" x14ac:dyDescent="0.25">
      <c r="A2685" s="1" t="s">
        <v>8201</v>
      </c>
      <c r="B2685" s="2">
        <v>646242159</v>
      </c>
      <c r="C2685" s="2" t="s">
        <v>101</v>
      </c>
      <c r="D2685" s="4">
        <v>19138.5</v>
      </c>
      <c r="E2685" s="1" t="s">
        <v>12</v>
      </c>
      <c r="F2685" s="1" t="s">
        <v>1404</v>
      </c>
      <c r="G2685" s="1" t="s">
        <v>3331</v>
      </c>
      <c r="H2685" s="1" t="s">
        <v>8202</v>
      </c>
      <c r="I2685" s="1">
        <v>378828.09594000003</v>
      </c>
      <c r="J2685" s="1" t="s">
        <v>8203</v>
      </c>
    </row>
    <row r="2686" spans="1:10" x14ac:dyDescent="0.25">
      <c r="A2686" s="1" t="s">
        <v>8204</v>
      </c>
      <c r="B2686" s="2">
        <v>330193537</v>
      </c>
      <c r="C2686" s="2" t="s">
        <v>43</v>
      </c>
      <c r="D2686" s="4">
        <v>36670.5</v>
      </c>
      <c r="E2686" s="1" t="s">
        <v>12</v>
      </c>
      <c r="F2686" s="1" t="s">
        <v>327</v>
      </c>
      <c r="G2686" s="1" t="s">
        <v>3331</v>
      </c>
      <c r="H2686" s="1" t="s">
        <v>8205</v>
      </c>
      <c r="I2686" s="1">
        <v>299398.96912607999</v>
      </c>
      <c r="J2686" s="1" t="s">
        <v>4891</v>
      </c>
    </row>
    <row r="2687" spans="1:10" x14ac:dyDescent="0.25">
      <c r="A2687" s="1" t="s">
        <v>8206</v>
      </c>
      <c r="B2687" s="2">
        <v>929633638</v>
      </c>
      <c r="C2687" s="2" t="s">
        <v>573</v>
      </c>
      <c r="D2687" s="4">
        <v>26808.75</v>
      </c>
      <c r="E2687" s="1" t="s">
        <v>12</v>
      </c>
      <c r="F2687" s="1" t="s">
        <v>438</v>
      </c>
      <c r="G2687" s="1" t="s">
        <v>3331</v>
      </c>
      <c r="H2687" s="1" t="s">
        <v>8207</v>
      </c>
      <c r="I2687" s="1">
        <v>534461.09397604002</v>
      </c>
      <c r="J2687" s="1" t="s">
        <v>8208</v>
      </c>
    </row>
    <row r="2688" spans="1:10" x14ac:dyDescent="0.25">
      <c r="A2688" s="1" t="s">
        <v>8209</v>
      </c>
      <c r="B2688" s="2">
        <v>872154878</v>
      </c>
      <c r="C2688" s="2" t="s">
        <v>87</v>
      </c>
      <c r="D2688" s="4">
        <v>16581.75</v>
      </c>
      <c r="E2688" s="1" t="s">
        <v>12</v>
      </c>
      <c r="F2688" s="1" t="s">
        <v>491</v>
      </c>
      <c r="G2688" s="1" t="s">
        <v>3331</v>
      </c>
      <c r="H2688" s="1" t="s">
        <v>8210</v>
      </c>
      <c r="I2688" s="1">
        <v>128275.25057893</v>
      </c>
      <c r="J2688" s="1" t="s">
        <v>8211</v>
      </c>
    </row>
    <row r="2689" spans="1:10" x14ac:dyDescent="0.25">
      <c r="A2689" s="1" t="s">
        <v>8212</v>
      </c>
      <c r="B2689" s="2">
        <v>946827741</v>
      </c>
      <c r="C2689" s="2" t="s">
        <v>212</v>
      </c>
      <c r="D2689" s="4">
        <v>24252</v>
      </c>
      <c r="E2689" s="1" t="s">
        <v>12</v>
      </c>
      <c r="F2689" s="1" t="s">
        <v>120</v>
      </c>
      <c r="G2689" s="1" t="s">
        <v>3331</v>
      </c>
      <c r="H2689" s="1" t="s">
        <v>8213</v>
      </c>
      <c r="I2689" s="1">
        <v>69377.166052</v>
      </c>
      <c r="J2689" s="1" t="s">
        <v>8214</v>
      </c>
    </row>
    <row r="2690" spans="1:10" x14ac:dyDescent="0.25">
      <c r="A2690" s="1" t="s">
        <v>8215</v>
      </c>
      <c r="B2690" s="2">
        <v>692276307</v>
      </c>
      <c r="C2690" s="2" t="s">
        <v>38</v>
      </c>
      <c r="D2690" s="4">
        <v>21330</v>
      </c>
      <c r="E2690" s="1" t="s">
        <v>12</v>
      </c>
      <c r="F2690" s="1" t="s">
        <v>1626</v>
      </c>
      <c r="G2690" s="1" t="s">
        <v>3331</v>
      </c>
      <c r="H2690" s="1" t="s">
        <v>8216</v>
      </c>
      <c r="I2690" s="1">
        <v>354627.03307200002</v>
      </c>
      <c r="J2690" s="1" t="s">
        <v>8217</v>
      </c>
    </row>
    <row r="2691" spans="1:10" x14ac:dyDescent="0.25">
      <c r="A2691" s="1" t="s">
        <v>8218</v>
      </c>
      <c r="B2691" s="2">
        <v>531403976</v>
      </c>
      <c r="C2691" s="2" t="s">
        <v>380</v>
      </c>
      <c r="D2691" s="4">
        <v>14390.25</v>
      </c>
      <c r="E2691" s="1" t="s">
        <v>12</v>
      </c>
      <c r="F2691" s="1" t="s">
        <v>965</v>
      </c>
      <c r="G2691" s="1" t="s">
        <v>3331</v>
      </c>
      <c r="H2691" s="1" t="s">
        <v>8219</v>
      </c>
      <c r="I2691" s="1">
        <v>43028.209804320002</v>
      </c>
      <c r="J2691" s="1" t="s">
        <v>8220</v>
      </c>
    </row>
    <row r="2692" spans="1:10" x14ac:dyDescent="0.25">
      <c r="A2692" s="1" t="s">
        <v>8221</v>
      </c>
      <c r="B2692" s="2">
        <v>227761274</v>
      </c>
      <c r="C2692" s="2" t="s">
        <v>154</v>
      </c>
      <c r="D2692" s="4">
        <v>29730.75</v>
      </c>
      <c r="E2692" s="1" t="s">
        <v>12</v>
      </c>
      <c r="F2692" s="1" t="s">
        <v>475</v>
      </c>
      <c r="G2692" s="1" t="s">
        <v>3331</v>
      </c>
      <c r="H2692" s="1" t="s">
        <v>8222</v>
      </c>
      <c r="I2692" s="1">
        <v>571703.24989680003</v>
      </c>
      <c r="J2692" s="1" t="s">
        <v>8223</v>
      </c>
    </row>
    <row r="2693" spans="1:10" x14ac:dyDescent="0.25">
      <c r="A2693" s="1" t="s">
        <v>8224</v>
      </c>
      <c r="B2693" s="2">
        <v>704257334</v>
      </c>
      <c r="C2693" s="2" t="s">
        <v>869</v>
      </c>
      <c r="D2693" s="4">
        <v>17312.25</v>
      </c>
      <c r="E2693" s="1" t="s">
        <v>12</v>
      </c>
      <c r="F2693" s="1" t="s">
        <v>1083</v>
      </c>
      <c r="G2693" s="1" t="s">
        <v>3331</v>
      </c>
      <c r="H2693" s="1" t="s">
        <v>8225</v>
      </c>
      <c r="I2693" s="1">
        <v>173348.6803488</v>
      </c>
      <c r="J2693" s="1" t="s">
        <v>8226</v>
      </c>
    </row>
    <row r="2694" spans="1:10" x14ac:dyDescent="0.25">
      <c r="A2694" s="1" t="s">
        <v>8227</v>
      </c>
      <c r="B2694" s="2">
        <v>783794493</v>
      </c>
      <c r="C2694" s="2" t="s">
        <v>250</v>
      </c>
      <c r="D2694" s="4">
        <v>18042.75</v>
      </c>
      <c r="E2694" s="1" t="s">
        <v>12</v>
      </c>
      <c r="F2694" s="1" t="s">
        <v>231</v>
      </c>
      <c r="G2694" s="1" t="s">
        <v>3331</v>
      </c>
      <c r="H2694" s="1" t="s">
        <v>8228</v>
      </c>
      <c r="I2694" s="1">
        <v>341623.64728799998</v>
      </c>
      <c r="J2694" s="1" t="s">
        <v>8229</v>
      </c>
    </row>
    <row r="2695" spans="1:10" x14ac:dyDescent="0.25">
      <c r="A2695" s="1" t="s">
        <v>8230</v>
      </c>
      <c r="B2695" s="2">
        <v>543703287</v>
      </c>
      <c r="C2695" s="2" t="s">
        <v>573</v>
      </c>
      <c r="D2695" s="4">
        <v>26808.75</v>
      </c>
      <c r="E2695" s="1" t="s">
        <v>12</v>
      </c>
      <c r="F2695" s="1" t="s">
        <v>1498</v>
      </c>
      <c r="G2695" s="1" t="s">
        <v>3331</v>
      </c>
      <c r="H2695" s="1" t="s">
        <v>8231</v>
      </c>
      <c r="I2695" s="1">
        <v>368131.59558000002</v>
      </c>
      <c r="J2695" s="1" t="s">
        <v>8232</v>
      </c>
    </row>
    <row r="2696" spans="1:10" x14ac:dyDescent="0.25">
      <c r="A2696" s="1" t="s">
        <v>8233</v>
      </c>
      <c r="B2696" s="2">
        <v>622899729</v>
      </c>
      <c r="C2696" s="2" t="s">
        <v>365</v>
      </c>
      <c r="D2696" s="4">
        <v>37035.75</v>
      </c>
      <c r="E2696" s="1" t="s">
        <v>12</v>
      </c>
      <c r="F2696" s="1" t="s">
        <v>909</v>
      </c>
      <c r="G2696" s="1" t="s">
        <v>3331</v>
      </c>
      <c r="H2696" s="1" t="s">
        <v>903</v>
      </c>
      <c r="I2696" s="1">
        <v>0</v>
      </c>
      <c r="J2696" s="1" t="s">
        <v>8234</v>
      </c>
    </row>
    <row r="2697" spans="1:10" x14ac:dyDescent="0.25">
      <c r="A2697" s="1" t="s">
        <v>8235</v>
      </c>
      <c r="B2697" s="2">
        <v>88247400</v>
      </c>
      <c r="C2697" s="2" t="s">
        <v>568</v>
      </c>
      <c r="D2697" s="4">
        <v>25713</v>
      </c>
      <c r="E2697" s="1" t="s">
        <v>12</v>
      </c>
      <c r="F2697" s="1" t="s">
        <v>442</v>
      </c>
      <c r="G2697" s="1" t="s">
        <v>3331</v>
      </c>
      <c r="H2697" s="1" t="s">
        <v>8236</v>
      </c>
      <c r="I2697" s="1">
        <v>6393.8235815999997</v>
      </c>
      <c r="J2697" s="1" t="s">
        <v>8237</v>
      </c>
    </row>
    <row r="2698" spans="1:10" x14ac:dyDescent="0.25">
      <c r="A2698" s="1" t="s">
        <v>8238</v>
      </c>
      <c r="B2698" s="2">
        <v>26995934</v>
      </c>
      <c r="C2698" s="2" t="s">
        <v>189</v>
      </c>
      <c r="D2698" s="4">
        <v>22425.75</v>
      </c>
      <c r="E2698" s="1" t="s">
        <v>12</v>
      </c>
      <c r="F2698" s="1" t="s">
        <v>1927</v>
      </c>
      <c r="G2698" s="1" t="s">
        <v>3331</v>
      </c>
      <c r="H2698" s="1" t="s">
        <v>8239</v>
      </c>
      <c r="I2698" s="1">
        <v>310470.39528960001</v>
      </c>
      <c r="J2698" s="1" t="s">
        <v>8240</v>
      </c>
    </row>
    <row r="2699" spans="1:10" x14ac:dyDescent="0.25">
      <c r="A2699" s="1" t="s">
        <v>8241</v>
      </c>
      <c r="B2699" s="2">
        <v>222094673</v>
      </c>
      <c r="C2699" s="2" t="s">
        <v>62</v>
      </c>
      <c r="D2699" s="4">
        <v>22791</v>
      </c>
      <c r="E2699" s="1" t="s">
        <v>12</v>
      </c>
      <c r="F2699" s="1" t="s">
        <v>1054</v>
      </c>
      <c r="G2699" s="1" t="s">
        <v>3331</v>
      </c>
      <c r="H2699" s="1" t="s">
        <v>8242</v>
      </c>
      <c r="I2699" s="1">
        <v>27220.153839999999</v>
      </c>
      <c r="J2699" s="1" t="s">
        <v>8243</v>
      </c>
    </row>
    <row r="2700" spans="1:10" x14ac:dyDescent="0.25">
      <c r="A2700" s="1" t="s">
        <v>8244</v>
      </c>
      <c r="B2700" s="2">
        <v>534435443</v>
      </c>
      <c r="C2700" s="2" t="s">
        <v>154</v>
      </c>
      <c r="D2700" s="4">
        <v>29730.75</v>
      </c>
      <c r="E2700" s="1" t="s">
        <v>12</v>
      </c>
      <c r="F2700" s="1" t="s">
        <v>88</v>
      </c>
      <c r="G2700" s="1" t="s">
        <v>3331</v>
      </c>
      <c r="H2700" s="1" t="s">
        <v>8245</v>
      </c>
      <c r="I2700" s="1">
        <v>338505.44565375999</v>
      </c>
      <c r="J2700" s="1" t="s">
        <v>8246</v>
      </c>
    </row>
    <row r="2701" spans="1:10" x14ac:dyDescent="0.25">
      <c r="A2701" s="1" t="s">
        <v>8247</v>
      </c>
      <c r="B2701" s="2">
        <v>476009290</v>
      </c>
      <c r="C2701" s="2" t="s">
        <v>661</v>
      </c>
      <c r="D2701" s="4">
        <v>16216.5</v>
      </c>
      <c r="E2701" s="1" t="s">
        <v>12</v>
      </c>
      <c r="F2701" s="1" t="s">
        <v>395</v>
      </c>
      <c r="G2701" s="1" t="s">
        <v>3331</v>
      </c>
      <c r="H2701" s="1" t="s">
        <v>8248</v>
      </c>
      <c r="I2701" s="1">
        <v>47751.610368000001</v>
      </c>
      <c r="J2701" s="1" t="s">
        <v>8249</v>
      </c>
    </row>
    <row r="2702" spans="1:10" x14ac:dyDescent="0.25">
      <c r="A2702" s="1" t="s">
        <v>8250</v>
      </c>
      <c r="B2702" s="2">
        <v>932967565</v>
      </c>
      <c r="C2702" s="2" t="s">
        <v>245</v>
      </c>
      <c r="D2702" s="4">
        <v>19503.75</v>
      </c>
      <c r="E2702" s="1" t="s">
        <v>12</v>
      </c>
      <c r="F2702" s="1" t="s">
        <v>699</v>
      </c>
      <c r="G2702" s="1" t="s">
        <v>3331</v>
      </c>
      <c r="H2702" s="1" t="s">
        <v>8251</v>
      </c>
      <c r="I2702" s="1">
        <v>12802.940211200001</v>
      </c>
      <c r="J2702" s="1" t="s">
        <v>8252</v>
      </c>
    </row>
    <row r="2703" spans="1:10" x14ac:dyDescent="0.25">
      <c r="A2703" s="1" t="s">
        <v>8253</v>
      </c>
      <c r="B2703" s="2">
        <v>488315193</v>
      </c>
      <c r="C2703" s="2" t="s">
        <v>114</v>
      </c>
      <c r="D2703" s="4">
        <v>20599.5</v>
      </c>
      <c r="E2703" s="1" t="s">
        <v>12</v>
      </c>
      <c r="F2703" s="1" t="s">
        <v>1146</v>
      </c>
      <c r="G2703" s="1" t="s">
        <v>3331</v>
      </c>
      <c r="H2703" s="1" t="s">
        <v>8254</v>
      </c>
      <c r="I2703" s="1">
        <v>657136.17688319995</v>
      </c>
      <c r="J2703" s="1" t="s">
        <v>6933</v>
      </c>
    </row>
    <row r="2704" spans="1:10" x14ac:dyDescent="0.25">
      <c r="A2704" s="1" t="s">
        <v>8255</v>
      </c>
      <c r="B2704" s="2">
        <v>608437004</v>
      </c>
      <c r="C2704" s="2" t="s">
        <v>255</v>
      </c>
      <c r="D2704" s="4">
        <v>25347.75</v>
      </c>
      <c r="E2704" s="1" t="s">
        <v>12</v>
      </c>
      <c r="F2704" s="1" t="s">
        <v>699</v>
      </c>
      <c r="G2704" s="1" t="s">
        <v>3331</v>
      </c>
      <c r="H2704" s="1" t="s">
        <v>8256</v>
      </c>
      <c r="I2704" s="1">
        <v>72267.870005760007</v>
      </c>
      <c r="J2704" s="1" t="s">
        <v>8257</v>
      </c>
    </row>
    <row r="2705" spans="1:10" x14ac:dyDescent="0.25">
      <c r="A2705" s="1" t="s">
        <v>8258</v>
      </c>
      <c r="B2705" s="2">
        <v>651511456</v>
      </c>
      <c r="C2705" s="2" t="s">
        <v>322</v>
      </c>
      <c r="D2705" s="4">
        <v>26443.5</v>
      </c>
      <c r="E2705" s="1" t="s">
        <v>12</v>
      </c>
      <c r="F2705" s="1" t="s">
        <v>290</v>
      </c>
      <c r="G2705" s="1" t="s">
        <v>3331</v>
      </c>
      <c r="H2705" s="1" t="s">
        <v>8259</v>
      </c>
      <c r="I2705" s="1">
        <v>415800.65514240001</v>
      </c>
      <c r="J2705" s="1" t="s">
        <v>8260</v>
      </c>
    </row>
    <row r="2706" spans="1:10" x14ac:dyDescent="0.25">
      <c r="A2706" s="1" t="s">
        <v>2718</v>
      </c>
      <c r="B2706" s="2">
        <v>61928532</v>
      </c>
      <c r="C2706" s="2" t="s">
        <v>226</v>
      </c>
      <c r="D2706" s="4">
        <v>31557</v>
      </c>
      <c r="E2706" s="1" t="s">
        <v>12</v>
      </c>
      <c r="F2706" s="1" t="s">
        <v>784</v>
      </c>
      <c r="G2706" s="1" t="s">
        <v>3331</v>
      </c>
      <c r="H2706" s="1" t="s">
        <v>8261</v>
      </c>
      <c r="I2706" s="1">
        <v>42541.605699599997</v>
      </c>
      <c r="J2706" s="1" t="s">
        <v>8262</v>
      </c>
    </row>
    <row r="2707" spans="1:10" x14ac:dyDescent="0.25">
      <c r="A2707" s="1" t="s">
        <v>8263</v>
      </c>
      <c r="B2707" s="2">
        <v>482795531</v>
      </c>
      <c r="C2707" s="2" t="s">
        <v>298</v>
      </c>
      <c r="D2707" s="4">
        <v>38131.5</v>
      </c>
      <c r="E2707" s="1" t="s">
        <v>12</v>
      </c>
      <c r="F2707" s="1" t="s">
        <v>163</v>
      </c>
      <c r="G2707" s="1" t="s">
        <v>3331</v>
      </c>
      <c r="H2707" s="1" t="s">
        <v>8264</v>
      </c>
      <c r="I2707" s="1">
        <v>542709.14169654006</v>
      </c>
      <c r="J2707" s="1" t="s">
        <v>8265</v>
      </c>
    </row>
    <row r="2708" spans="1:10" x14ac:dyDescent="0.25">
      <c r="A2708" s="1" t="s">
        <v>8266</v>
      </c>
      <c r="B2708" s="2">
        <v>585592113</v>
      </c>
      <c r="C2708" s="2" t="s">
        <v>273</v>
      </c>
      <c r="D2708" s="4">
        <v>20964.75</v>
      </c>
      <c r="E2708" s="1" t="s">
        <v>12</v>
      </c>
      <c r="F2708" s="1" t="s">
        <v>514</v>
      </c>
      <c r="G2708" s="1" t="s">
        <v>3331</v>
      </c>
      <c r="H2708" s="1" t="s">
        <v>8267</v>
      </c>
      <c r="I2708" s="1">
        <v>108429.05543399999</v>
      </c>
      <c r="J2708" s="1" t="s">
        <v>8268</v>
      </c>
    </row>
    <row r="2709" spans="1:10" x14ac:dyDescent="0.25">
      <c r="A2709" s="1" t="s">
        <v>8269</v>
      </c>
      <c r="B2709" s="2">
        <v>742981884</v>
      </c>
      <c r="C2709" s="2" t="s">
        <v>661</v>
      </c>
      <c r="D2709" s="4">
        <v>16216.5</v>
      </c>
      <c r="E2709" s="1" t="s">
        <v>12</v>
      </c>
      <c r="F2709" s="1" t="s">
        <v>282</v>
      </c>
      <c r="G2709" s="1" t="s">
        <v>3331</v>
      </c>
      <c r="H2709" s="1" t="s">
        <v>8270</v>
      </c>
      <c r="I2709" s="1">
        <v>95148.510019199995</v>
      </c>
      <c r="J2709" s="1" t="s">
        <v>8271</v>
      </c>
    </row>
    <row r="2710" spans="1:10" x14ac:dyDescent="0.25">
      <c r="A2710" s="1" t="s">
        <v>8272</v>
      </c>
      <c r="B2710" s="2">
        <v>279824385</v>
      </c>
      <c r="C2710" s="2" t="s">
        <v>403</v>
      </c>
      <c r="D2710" s="4">
        <v>31922.25</v>
      </c>
      <c r="E2710" s="1" t="s">
        <v>12</v>
      </c>
      <c r="F2710" s="1" t="s">
        <v>1576</v>
      </c>
      <c r="G2710" s="1" t="s">
        <v>3331</v>
      </c>
      <c r="H2710" s="1" t="s">
        <v>8273</v>
      </c>
      <c r="I2710" s="1">
        <v>240914.58120576001</v>
      </c>
      <c r="J2710" s="1" t="s">
        <v>8274</v>
      </c>
    </row>
    <row r="2711" spans="1:10" x14ac:dyDescent="0.25">
      <c r="A2711" s="1" t="s">
        <v>4880</v>
      </c>
      <c r="B2711" s="2">
        <v>265615429</v>
      </c>
      <c r="C2711" s="2" t="s">
        <v>72</v>
      </c>
      <c r="D2711" s="4">
        <v>34844.25</v>
      </c>
      <c r="E2711" s="1" t="s">
        <v>12</v>
      </c>
      <c r="F2711" s="1" t="s">
        <v>172</v>
      </c>
      <c r="G2711" s="1" t="s">
        <v>3331</v>
      </c>
      <c r="H2711" s="1" t="s">
        <v>8275</v>
      </c>
      <c r="I2711" s="1">
        <v>58717.312335360002</v>
      </c>
      <c r="J2711" s="1" t="s">
        <v>8276</v>
      </c>
    </row>
    <row r="2712" spans="1:10" x14ac:dyDescent="0.25">
      <c r="A2712" s="1" t="s">
        <v>8277</v>
      </c>
      <c r="B2712" s="2">
        <v>638628927</v>
      </c>
      <c r="C2712" s="2" t="s">
        <v>167</v>
      </c>
      <c r="D2712" s="4">
        <v>18773.25</v>
      </c>
      <c r="E2712" s="1" t="s">
        <v>12</v>
      </c>
      <c r="F2712" s="1" t="s">
        <v>147</v>
      </c>
      <c r="G2712" s="1" t="s">
        <v>3331</v>
      </c>
      <c r="H2712" s="1" t="s">
        <v>8278</v>
      </c>
      <c r="I2712" s="1">
        <v>253767.54311999999</v>
      </c>
      <c r="J2712" s="1" t="s">
        <v>8279</v>
      </c>
    </row>
    <row r="2713" spans="1:10" x14ac:dyDescent="0.25">
      <c r="A2713" s="1" t="s">
        <v>8280</v>
      </c>
      <c r="B2713" s="2">
        <v>698828965</v>
      </c>
      <c r="C2713" s="2" t="s">
        <v>518</v>
      </c>
      <c r="D2713" s="4">
        <v>35574.75</v>
      </c>
      <c r="E2713" s="1" t="s">
        <v>12</v>
      </c>
      <c r="F2713" s="1" t="s">
        <v>527</v>
      </c>
      <c r="G2713" s="1" t="s">
        <v>3331</v>
      </c>
      <c r="H2713" s="1" t="s">
        <v>8281</v>
      </c>
      <c r="I2713" s="1">
        <v>47458.613030400003</v>
      </c>
      <c r="J2713" s="1" t="s">
        <v>8282</v>
      </c>
    </row>
    <row r="2714" spans="1:10" x14ac:dyDescent="0.25">
      <c r="A2714" s="1" t="s">
        <v>8283</v>
      </c>
      <c r="B2714" s="2">
        <v>147266929</v>
      </c>
      <c r="C2714" s="2" t="s">
        <v>92</v>
      </c>
      <c r="D2714" s="4">
        <v>29000.25</v>
      </c>
      <c r="E2714" s="1" t="s">
        <v>12</v>
      </c>
      <c r="F2714" s="1" t="s">
        <v>1815</v>
      </c>
      <c r="G2714" s="1" t="s">
        <v>3331</v>
      </c>
      <c r="H2714" s="1" t="s">
        <v>8284</v>
      </c>
      <c r="I2714" s="1">
        <v>801171.42989183997</v>
      </c>
      <c r="J2714" s="1" t="s">
        <v>8285</v>
      </c>
    </row>
    <row r="2715" spans="1:10" x14ac:dyDescent="0.25">
      <c r="A2715" s="1" t="s">
        <v>8286</v>
      </c>
      <c r="B2715" s="2">
        <v>61136726</v>
      </c>
      <c r="C2715" s="2" t="s">
        <v>38</v>
      </c>
      <c r="D2715" s="4">
        <v>21330</v>
      </c>
      <c r="E2715" s="1" t="s">
        <v>12</v>
      </c>
      <c r="F2715" s="1" t="s">
        <v>318</v>
      </c>
      <c r="G2715" s="1" t="s">
        <v>3331</v>
      </c>
      <c r="H2715" s="1" t="s">
        <v>8287</v>
      </c>
      <c r="I2715" s="1">
        <v>989013.12681599997</v>
      </c>
      <c r="J2715" s="1" t="s">
        <v>8288</v>
      </c>
    </row>
    <row r="2716" spans="1:10" x14ac:dyDescent="0.25">
      <c r="A2716" s="1" t="s">
        <v>8289</v>
      </c>
      <c r="B2716" s="2">
        <v>192582140</v>
      </c>
      <c r="C2716" s="2" t="s">
        <v>203</v>
      </c>
      <c r="D2716" s="4">
        <v>27539.25</v>
      </c>
      <c r="E2716" s="1" t="s">
        <v>12</v>
      </c>
      <c r="F2716" s="1" t="s">
        <v>514</v>
      </c>
      <c r="G2716" s="1" t="s">
        <v>3331</v>
      </c>
      <c r="H2716" s="1" t="s">
        <v>8290</v>
      </c>
      <c r="I2716" s="1">
        <v>175137.03756252001</v>
      </c>
      <c r="J2716" s="1" t="s">
        <v>8291</v>
      </c>
    </row>
    <row r="2717" spans="1:10" x14ac:dyDescent="0.25">
      <c r="A2717" s="1" t="s">
        <v>8292</v>
      </c>
      <c r="B2717" s="2">
        <v>878130269</v>
      </c>
      <c r="C2717" s="2" t="s">
        <v>698</v>
      </c>
      <c r="D2717" s="4">
        <v>18408</v>
      </c>
      <c r="E2717" s="1" t="s">
        <v>12</v>
      </c>
      <c r="F2717" s="1" t="s">
        <v>63</v>
      </c>
      <c r="G2717" s="1" t="s">
        <v>3331</v>
      </c>
      <c r="H2717" s="1" t="s">
        <v>8293</v>
      </c>
      <c r="I2717" s="1">
        <v>242851.8101724</v>
      </c>
      <c r="J2717" s="1" t="s">
        <v>8294</v>
      </c>
    </row>
    <row r="2718" spans="1:10" x14ac:dyDescent="0.25">
      <c r="A2718" s="1" t="s">
        <v>8295</v>
      </c>
      <c r="B2718" s="2">
        <v>777781283</v>
      </c>
      <c r="C2718" s="2" t="s">
        <v>67</v>
      </c>
      <c r="D2718" s="4">
        <v>23156.25</v>
      </c>
      <c r="E2718" s="1" t="s">
        <v>12</v>
      </c>
      <c r="F2718" s="1" t="s">
        <v>19</v>
      </c>
      <c r="G2718" s="1" t="s">
        <v>3331</v>
      </c>
      <c r="H2718" s="1" t="s">
        <v>8296</v>
      </c>
      <c r="I2718" s="1">
        <v>364119.51770655997</v>
      </c>
      <c r="J2718" s="1" t="s">
        <v>8297</v>
      </c>
    </row>
    <row r="2719" spans="1:10" x14ac:dyDescent="0.25">
      <c r="A2719" s="1" t="s">
        <v>8298</v>
      </c>
      <c r="B2719" s="2">
        <v>427118890</v>
      </c>
      <c r="C2719" s="2" t="s">
        <v>23</v>
      </c>
      <c r="D2719" s="4">
        <v>15486</v>
      </c>
      <c r="E2719" s="1" t="s">
        <v>12</v>
      </c>
      <c r="F2719" s="1" t="s">
        <v>286</v>
      </c>
      <c r="G2719" s="1" t="s">
        <v>3331</v>
      </c>
      <c r="H2719" s="1" t="s">
        <v>8299</v>
      </c>
      <c r="I2719" s="1">
        <v>447715.97104835999</v>
      </c>
      <c r="J2719" s="1" t="s">
        <v>8300</v>
      </c>
    </row>
    <row r="2720" spans="1:10" x14ac:dyDescent="0.25">
      <c r="A2720" s="1" t="s">
        <v>8301</v>
      </c>
      <c r="B2720" s="2">
        <v>397374898</v>
      </c>
      <c r="C2720" s="2" t="s">
        <v>573</v>
      </c>
      <c r="D2720" s="4">
        <v>26808.75</v>
      </c>
      <c r="E2720" s="1" t="s">
        <v>12</v>
      </c>
      <c r="F2720" s="1" t="s">
        <v>442</v>
      </c>
      <c r="G2720" s="1" t="s">
        <v>3331</v>
      </c>
      <c r="H2720" s="1" t="s">
        <v>8302</v>
      </c>
      <c r="I2720" s="1">
        <v>228166.94090232</v>
      </c>
      <c r="J2720" s="1" t="s">
        <v>8303</v>
      </c>
    </row>
    <row r="2721" spans="1:10" x14ac:dyDescent="0.25">
      <c r="A2721" s="1" t="s">
        <v>8304</v>
      </c>
      <c r="B2721" s="2">
        <v>780027230</v>
      </c>
      <c r="C2721" s="2" t="s">
        <v>47</v>
      </c>
      <c r="D2721" s="4">
        <v>31191.75</v>
      </c>
      <c r="E2721" s="1" t="s">
        <v>12</v>
      </c>
      <c r="F2721" s="1" t="s">
        <v>93</v>
      </c>
      <c r="G2721" s="1" t="s">
        <v>3331</v>
      </c>
      <c r="H2721" s="1" t="s">
        <v>8305</v>
      </c>
      <c r="I2721" s="1">
        <v>32193.930291119999</v>
      </c>
      <c r="J2721" s="1" t="s">
        <v>8306</v>
      </c>
    </row>
    <row r="2722" spans="1:10" x14ac:dyDescent="0.25">
      <c r="A2722" s="1" t="s">
        <v>8307</v>
      </c>
      <c r="B2722" s="2">
        <v>151284774</v>
      </c>
      <c r="C2722" s="2" t="s">
        <v>212</v>
      </c>
      <c r="D2722" s="4">
        <v>24252</v>
      </c>
      <c r="E2722" s="1" t="s">
        <v>12</v>
      </c>
      <c r="F2722" s="1" t="s">
        <v>2201</v>
      </c>
      <c r="G2722" s="1" t="s">
        <v>3331</v>
      </c>
      <c r="H2722" s="1" t="s">
        <v>8308</v>
      </c>
      <c r="I2722" s="1">
        <v>207337.1015092</v>
      </c>
      <c r="J2722" s="1" t="s">
        <v>8309</v>
      </c>
    </row>
    <row r="2723" spans="1:10" x14ac:dyDescent="0.25">
      <c r="A2723" s="1" t="s">
        <v>8310</v>
      </c>
      <c r="B2723" s="2">
        <v>647475846</v>
      </c>
      <c r="C2723" s="2" t="s">
        <v>389</v>
      </c>
      <c r="D2723" s="4">
        <v>29365.5</v>
      </c>
      <c r="E2723" s="1" t="s">
        <v>12</v>
      </c>
      <c r="F2723" s="1" t="s">
        <v>204</v>
      </c>
      <c r="G2723" s="1" t="s">
        <v>3331</v>
      </c>
      <c r="H2723" s="1" t="s">
        <v>8311</v>
      </c>
      <c r="I2723" s="1">
        <v>43306.729829999997</v>
      </c>
      <c r="J2723" s="1" t="s">
        <v>8312</v>
      </c>
    </row>
    <row r="2724" spans="1:10" x14ac:dyDescent="0.25">
      <c r="A2724" s="1" t="s">
        <v>8313</v>
      </c>
      <c r="B2724" s="2">
        <v>367548863</v>
      </c>
      <c r="C2724" s="2" t="s">
        <v>23</v>
      </c>
      <c r="D2724" s="4">
        <v>15486</v>
      </c>
      <c r="E2724" s="1" t="s">
        <v>12</v>
      </c>
      <c r="F2724" s="1" t="s">
        <v>213</v>
      </c>
      <c r="G2724" s="1" t="s">
        <v>3331</v>
      </c>
      <c r="H2724" s="1" t="s">
        <v>8314</v>
      </c>
      <c r="I2724" s="1">
        <v>445036.85916624003</v>
      </c>
      <c r="J2724" s="1" t="s">
        <v>8315</v>
      </c>
    </row>
    <row r="2725" spans="1:10" x14ac:dyDescent="0.25">
      <c r="A2725" s="1" t="s">
        <v>8316</v>
      </c>
      <c r="B2725" s="2">
        <v>350042276</v>
      </c>
      <c r="C2725" s="2" t="s">
        <v>281</v>
      </c>
      <c r="D2725" s="4">
        <v>21695.25</v>
      </c>
      <c r="E2725" s="1" t="s">
        <v>12</v>
      </c>
      <c r="F2725" s="1" t="s">
        <v>344</v>
      </c>
      <c r="G2725" s="1" t="s">
        <v>3331</v>
      </c>
      <c r="H2725" s="1" t="s">
        <v>8317</v>
      </c>
      <c r="I2725" s="1">
        <v>143760.17426505001</v>
      </c>
      <c r="J2725" s="1" t="s">
        <v>8318</v>
      </c>
    </row>
    <row r="2726" spans="1:10" x14ac:dyDescent="0.25">
      <c r="A2726" s="1" t="s">
        <v>8319</v>
      </c>
      <c r="B2726" s="2">
        <v>331807383</v>
      </c>
      <c r="C2726" s="2" t="s">
        <v>434</v>
      </c>
      <c r="D2726" s="4">
        <v>28269.75</v>
      </c>
      <c r="E2726" s="1" t="s">
        <v>12</v>
      </c>
      <c r="F2726" s="1" t="s">
        <v>1450</v>
      </c>
      <c r="G2726" s="1" t="s">
        <v>3331</v>
      </c>
      <c r="H2726" s="1" t="s">
        <v>8320</v>
      </c>
      <c r="I2726" s="1">
        <v>319627.52502911998</v>
      </c>
      <c r="J2726" s="1" t="s">
        <v>8321</v>
      </c>
    </row>
    <row r="2727" spans="1:10" x14ac:dyDescent="0.25">
      <c r="A2727" s="1" t="s">
        <v>8322</v>
      </c>
      <c r="B2727" s="2">
        <v>322098693</v>
      </c>
      <c r="C2727" s="2" t="s">
        <v>380</v>
      </c>
      <c r="D2727" s="4">
        <v>14390.25</v>
      </c>
      <c r="E2727" s="1" t="s">
        <v>12</v>
      </c>
      <c r="F2727" s="1" t="s">
        <v>965</v>
      </c>
      <c r="G2727" s="1" t="s">
        <v>3331</v>
      </c>
      <c r="H2727" s="1" t="s">
        <v>8323</v>
      </c>
      <c r="I2727" s="1">
        <v>50664.832709399998</v>
      </c>
      <c r="J2727" s="1" t="s">
        <v>8324</v>
      </c>
    </row>
    <row r="2728" spans="1:10" x14ac:dyDescent="0.25">
      <c r="A2728" s="1" t="s">
        <v>8325</v>
      </c>
      <c r="B2728" s="2">
        <v>259056326</v>
      </c>
      <c r="C2728" s="2" t="s">
        <v>62</v>
      </c>
      <c r="D2728" s="4">
        <v>22791</v>
      </c>
      <c r="E2728" s="1" t="s">
        <v>12</v>
      </c>
      <c r="F2728" s="1" t="s">
        <v>814</v>
      </c>
      <c r="G2728" s="1" t="s">
        <v>3331</v>
      </c>
      <c r="H2728" s="1" t="s">
        <v>8326</v>
      </c>
      <c r="I2728" s="1">
        <v>137539.65551040001</v>
      </c>
      <c r="J2728" s="1" t="s">
        <v>8327</v>
      </c>
    </row>
    <row r="2729" spans="1:10" x14ac:dyDescent="0.25">
      <c r="A2729" s="1" t="s">
        <v>3424</v>
      </c>
      <c r="B2729" s="2">
        <v>426592473</v>
      </c>
      <c r="C2729" s="2" t="s">
        <v>255</v>
      </c>
      <c r="D2729" s="4">
        <v>25347.75</v>
      </c>
      <c r="E2729" s="1" t="s">
        <v>12</v>
      </c>
      <c r="F2729" s="1" t="s">
        <v>53</v>
      </c>
      <c r="G2729" s="1" t="s">
        <v>3331</v>
      </c>
      <c r="H2729" s="1" t="s">
        <v>8328</v>
      </c>
      <c r="I2729" s="1">
        <v>290826.37027488003</v>
      </c>
      <c r="J2729" s="1" t="s">
        <v>8329</v>
      </c>
    </row>
    <row r="2730" spans="1:10" x14ac:dyDescent="0.25">
      <c r="A2730" s="1" t="s">
        <v>8330</v>
      </c>
      <c r="B2730" s="2">
        <v>183744351</v>
      </c>
      <c r="C2730" s="2" t="s">
        <v>862</v>
      </c>
      <c r="D2730" s="4">
        <v>24617.25</v>
      </c>
      <c r="E2730" s="1" t="s">
        <v>12</v>
      </c>
      <c r="F2730" s="1" t="s">
        <v>852</v>
      </c>
      <c r="G2730" s="1" t="s">
        <v>3331</v>
      </c>
      <c r="H2730" s="1" t="s">
        <v>8331</v>
      </c>
      <c r="I2730" s="1">
        <v>1087320.3616655101</v>
      </c>
      <c r="J2730" s="1" t="s">
        <v>8332</v>
      </c>
    </row>
    <row r="2731" spans="1:10" x14ac:dyDescent="0.25">
      <c r="A2731" s="1" t="s">
        <v>2124</v>
      </c>
      <c r="B2731" s="2">
        <v>50810851</v>
      </c>
      <c r="C2731" s="2" t="s">
        <v>281</v>
      </c>
      <c r="D2731" s="4">
        <v>21695.25</v>
      </c>
      <c r="E2731" s="1" t="s">
        <v>12</v>
      </c>
      <c r="F2731" s="1" t="s">
        <v>172</v>
      </c>
      <c r="G2731" s="1" t="s">
        <v>3331</v>
      </c>
      <c r="H2731" s="1" t="s">
        <v>8333</v>
      </c>
      <c r="I2731" s="1">
        <v>141675.68575999999</v>
      </c>
      <c r="J2731" s="1" t="s">
        <v>8334</v>
      </c>
    </row>
    <row r="2732" spans="1:10" x14ac:dyDescent="0.25">
      <c r="A2732" s="1" t="s">
        <v>8335</v>
      </c>
      <c r="B2732" s="2">
        <v>654882523</v>
      </c>
      <c r="C2732" s="2" t="s">
        <v>240</v>
      </c>
      <c r="D2732" s="4">
        <v>22060.5</v>
      </c>
      <c r="E2732" s="1" t="s">
        <v>12</v>
      </c>
      <c r="F2732" s="1" t="s">
        <v>305</v>
      </c>
      <c r="G2732" s="1" t="s">
        <v>3331</v>
      </c>
      <c r="H2732" s="1" t="s">
        <v>8336</v>
      </c>
      <c r="I2732" s="1">
        <v>535295.55087359995</v>
      </c>
      <c r="J2732" s="1" t="s">
        <v>8337</v>
      </c>
    </row>
    <row r="2733" spans="1:10" x14ac:dyDescent="0.25">
      <c r="A2733" s="1" t="s">
        <v>8338</v>
      </c>
      <c r="B2733" s="2">
        <v>57303665</v>
      </c>
      <c r="C2733" s="2" t="s">
        <v>862</v>
      </c>
      <c r="D2733" s="4">
        <v>24617.25</v>
      </c>
      <c r="E2733" s="1" t="s">
        <v>12</v>
      </c>
      <c r="F2733" s="1" t="s">
        <v>549</v>
      </c>
      <c r="G2733" s="1" t="s">
        <v>3331</v>
      </c>
      <c r="H2733" s="1" t="s">
        <v>8339</v>
      </c>
      <c r="I2733" s="1">
        <v>699355.55679499998</v>
      </c>
      <c r="J2733" s="1" t="s">
        <v>8340</v>
      </c>
    </row>
    <row r="2734" spans="1:10" x14ac:dyDescent="0.25">
      <c r="A2734" s="1" t="s">
        <v>8341</v>
      </c>
      <c r="B2734" s="2">
        <v>244198901</v>
      </c>
      <c r="C2734" s="2" t="s">
        <v>365</v>
      </c>
      <c r="D2734" s="4">
        <v>37035.75</v>
      </c>
      <c r="E2734" s="1" t="s">
        <v>12</v>
      </c>
      <c r="F2734" s="1" t="s">
        <v>63</v>
      </c>
      <c r="G2734" s="1" t="s">
        <v>3331</v>
      </c>
      <c r="H2734" s="1" t="s">
        <v>8342</v>
      </c>
      <c r="I2734" s="1">
        <v>163440.22247462001</v>
      </c>
      <c r="J2734" s="1" t="s">
        <v>8343</v>
      </c>
    </row>
    <row r="2735" spans="1:10" x14ac:dyDescent="0.25">
      <c r="A2735" s="1" t="s">
        <v>8344</v>
      </c>
      <c r="B2735" s="2">
        <v>105745632</v>
      </c>
      <c r="C2735" s="2" t="s">
        <v>52</v>
      </c>
      <c r="D2735" s="4">
        <v>20234.25</v>
      </c>
      <c r="E2735" s="1" t="s">
        <v>12</v>
      </c>
      <c r="F2735" s="1" t="s">
        <v>909</v>
      </c>
      <c r="G2735" s="1" t="s">
        <v>3331</v>
      </c>
      <c r="H2735" t="s">
        <v>4798</v>
      </c>
      <c r="I2735" t="s">
        <v>4798</v>
      </c>
      <c r="J2735" s="1" t="s">
        <v>8345</v>
      </c>
    </row>
    <row r="2736" spans="1:10" x14ac:dyDescent="0.25">
      <c r="A2736" s="1" t="s">
        <v>8346</v>
      </c>
      <c r="B2736" s="2">
        <v>67704835</v>
      </c>
      <c r="C2736" s="2" t="s">
        <v>134</v>
      </c>
      <c r="D2736" s="4">
        <v>37401</v>
      </c>
      <c r="E2736" s="1" t="s">
        <v>12</v>
      </c>
      <c r="F2736" s="1" t="s">
        <v>993</v>
      </c>
      <c r="G2736" s="1" t="s">
        <v>3331</v>
      </c>
      <c r="H2736" s="1" t="s">
        <v>8347</v>
      </c>
      <c r="I2736" s="1">
        <v>107978.2060896</v>
      </c>
      <c r="J2736" s="1" t="s">
        <v>8348</v>
      </c>
    </row>
    <row r="2737" spans="1:10" x14ac:dyDescent="0.25">
      <c r="A2737" s="1" t="s">
        <v>8349</v>
      </c>
      <c r="B2737" s="2">
        <v>952494421</v>
      </c>
      <c r="C2737" s="2" t="s">
        <v>194</v>
      </c>
      <c r="D2737" s="4">
        <v>30826.5</v>
      </c>
      <c r="E2737" s="1" t="s">
        <v>12</v>
      </c>
      <c r="F2737" s="1" t="s">
        <v>1047</v>
      </c>
      <c r="G2737" s="1" t="s">
        <v>2773</v>
      </c>
      <c r="H2737" s="1" t="s">
        <v>8350</v>
      </c>
      <c r="I2737" s="1">
        <v>335708.19412679999</v>
      </c>
      <c r="J2737" s="1" t="s">
        <v>8351</v>
      </c>
    </row>
    <row r="2738" spans="1:10" x14ac:dyDescent="0.25">
      <c r="A2738" s="1" t="s">
        <v>8352</v>
      </c>
      <c r="B2738" s="2">
        <v>240225914</v>
      </c>
      <c r="C2738" s="2" t="s">
        <v>556</v>
      </c>
      <c r="D2738" s="4">
        <v>27174</v>
      </c>
      <c r="E2738" s="1" t="s">
        <v>12</v>
      </c>
      <c r="F2738" s="1" t="s">
        <v>587</v>
      </c>
      <c r="G2738" s="1" t="s">
        <v>2773</v>
      </c>
      <c r="H2738" s="1" t="s">
        <v>8353</v>
      </c>
      <c r="I2738" s="1">
        <v>60830.897903999998</v>
      </c>
      <c r="J2738" s="1" t="s">
        <v>8354</v>
      </c>
    </row>
    <row r="2739" spans="1:10" x14ac:dyDescent="0.25">
      <c r="A2739" s="1" t="s">
        <v>8355</v>
      </c>
      <c r="B2739" s="2">
        <v>441008899</v>
      </c>
      <c r="C2739" s="2" t="s">
        <v>101</v>
      </c>
      <c r="D2739" s="4">
        <v>19138.5</v>
      </c>
      <c r="E2739" s="1" t="s">
        <v>12</v>
      </c>
      <c r="F2739" s="1" t="s">
        <v>561</v>
      </c>
      <c r="G2739" s="1" t="s">
        <v>2773</v>
      </c>
      <c r="H2739" s="1" t="s">
        <v>8356</v>
      </c>
      <c r="I2739" s="1">
        <v>122280.724368</v>
      </c>
      <c r="J2739" s="1" t="s">
        <v>8357</v>
      </c>
    </row>
    <row r="2740" spans="1:10" x14ac:dyDescent="0.25">
      <c r="A2740" s="1" t="s">
        <v>8358</v>
      </c>
      <c r="B2740" s="2">
        <v>309017867</v>
      </c>
      <c r="C2740" s="2" t="s">
        <v>203</v>
      </c>
      <c r="D2740" s="4">
        <v>27539.25</v>
      </c>
      <c r="E2740" s="1" t="s">
        <v>12</v>
      </c>
      <c r="F2740" s="1" t="s">
        <v>1469</v>
      </c>
      <c r="G2740" s="1" t="s">
        <v>2773</v>
      </c>
      <c r="H2740" s="1" t="s">
        <v>8359</v>
      </c>
      <c r="I2740" s="1">
        <v>176275.33520688</v>
      </c>
      <c r="J2740" s="1" t="s">
        <v>8360</v>
      </c>
    </row>
    <row r="2741" spans="1:10" x14ac:dyDescent="0.25">
      <c r="A2741" s="1" t="s">
        <v>8361</v>
      </c>
      <c r="B2741" s="2">
        <v>106222597</v>
      </c>
      <c r="C2741" s="2" t="s">
        <v>143</v>
      </c>
      <c r="D2741" s="4">
        <v>34479</v>
      </c>
      <c r="E2741" s="1" t="s">
        <v>12</v>
      </c>
      <c r="F2741" s="1" t="s">
        <v>2501</v>
      </c>
      <c r="G2741" s="1" t="s">
        <v>2773</v>
      </c>
      <c r="H2741" s="1" t="s">
        <v>8362</v>
      </c>
      <c r="I2741" s="1">
        <v>91850.019543749993</v>
      </c>
      <c r="J2741" s="1" t="s">
        <v>8363</v>
      </c>
    </row>
    <row r="2742" spans="1:10" x14ac:dyDescent="0.25">
      <c r="A2742" s="1" t="s">
        <v>8364</v>
      </c>
      <c r="B2742" s="2">
        <v>715132845</v>
      </c>
      <c r="C2742" s="2" t="s">
        <v>322</v>
      </c>
      <c r="D2742" s="4">
        <v>26443.5</v>
      </c>
      <c r="E2742" s="1" t="s">
        <v>12</v>
      </c>
      <c r="F2742" s="1" t="s">
        <v>4500</v>
      </c>
      <c r="G2742" s="1" t="s">
        <v>2773</v>
      </c>
      <c r="H2742" s="1" t="s">
        <v>8365</v>
      </c>
      <c r="I2742" s="1">
        <v>395777.43233183998</v>
      </c>
      <c r="J2742" s="1" t="s">
        <v>8366</v>
      </c>
    </row>
    <row r="2743" spans="1:10" x14ac:dyDescent="0.25">
      <c r="A2743" s="1" t="s">
        <v>8367</v>
      </c>
      <c r="B2743" s="2">
        <v>107961266</v>
      </c>
      <c r="C2743" s="2" t="s">
        <v>869</v>
      </c>
      <c r="D2743" s="4">
        <v>17312.25</v>
      </c>
      <c r="E2743" s="1" t="s">
        <v>12</v>
      </c>
      <c r="F2743" s="1" t="s">
        <v>282</v>
      </c>
      <c r="G2743" s="1" t="s">
        <v>2773</v>
      </c>
      <c r="H2743" s="1" t="s">
        <v>8368</v>
      </c>
      <c r="I2743" s="1">
        <v>215158.76553599999</v>
      </c>
      <c r="J2743" s="1" t="s">
        <v>8369</v>
      </c>
    </row>
    <row r="2744" spans="1:10" x14ac:dyDescent="0.25">
      <c r="A2744" s="1" t="s">
        <v>8370</v>
      </c>
      <c r="B2744" s="2">
        <v>992222747</v>
      </c>
      <c r="C2744" s="2" t="s">
        <v>18</v>
      </c>
      <c r="D2744" s="4">
        <v>33018</v>
      </c>
      <c r="E2744" s="1" t="s">
        <v>12</v>
      </c>
      <c r="F2744" s="1" t="s">
        <v>318</v>
      </c>
      <c r="G2744" s="1" t="s">
        <v>2773</v>
      </c>
      <c r="H2744" s="1" t="s">
        <v>8371</v>
      </c>
      <c r="I2744" s="1">
        <v>152113.6494423</v>
      </c>
      <c r="J2744" s="1" t="s">
        <v>8372</v>
      </c>
    </row>
    <row r="2745" spans="1:10" x14ac:dyDescent="0.25">
      <c r="A2745" s="1" t="s">
        <v>8373</v>
      </c>
      <c r="B2745" s="2">
        <v>746860424</v>
      </c>
      <c r="C2745" s="2" t="s">
        <v>281</v>
      </c>
      <c r="D2745" s="4">
        <v>21695.25</v>
      </c>
      <c r="E2745" s="1" t="s">
        <v>12</v>
      </c>
      <c r="F2745" s="1" t="s">
        <v>19</v>
      </c>
      <c r="G2745" s="1" t="s">
        <v>2773</v>
      </c>
      <c r="H2745" s="1" t="s">
        <v>8374</v>
      </c>
      <c r="I2745" s="1">
        <v>467620.92675143998</v>
      </c>
      <c r="J2745" s="1" t="s">
        <v>8375</v>
      </c>
    </row>
    <row r="2746" spans="1:10" x14ac:dyDescent="0.25">
      <c r="A2746" s="1" t="s">
        <v>8376</v>
      </c>
      <c r="B2746" s="2">
        <v>200169181</v>
      </c>
      <c r="C2746" s="2" t="s">
        <v>154</v>
      </c>
      <c r="D2746" s="4">
        <v>29730.75</v>
      </c>
      <c r="E2746" s="1" t="s">
        <v>12</v>
      </c>
      <c r="F2746" s="1" t="s">
        <v>199</v>
      </c>
      <c r="G2746" s="1" t="s">
        <v>2773</v>
      </c>
      <c r="H2746" s="1" t="s">
        <v>8377</v>
      </c>
      <c r="I2746" s="1">
        <v>153043.06617599999</v>
      </c>
      <c r="J2746" s="1" t="s">
        <v>8378</v>
      </c>
    </row>
    <row r="2747" spans="1:10" x14ac:dyDescent="0.25">
      <c r="A2747" s="1" t="s">
        <v>8379</v>
      </c>
      <c r="B2747" s="2">
        <v>812368688</v>
      </c>
      <c r="C2747" s="2" t="s">
        <v>162</v>
      </c>
      <c r="D2747" s="4">
        <v>15851.25</v>
      </c>
      <c r="E2747" s="1" t="s">
        <v>12</v>
      </c>
      <c r="F2747" s="1" t="s">
        <v>68</v>
      </c>
      <c r="G2747" s="1" t="s">
        <v>2773</v>
      </c>
      <c r="H2747" s="1" t="s">
        <v>8380</v>
      </c>
      <c r="I2747" s="1">
        <v>336297.12676845997</v>
      </c>
      <c r="J2747" s="1" t="s">
        <v>8381</v>
      </c>
    </row>
    <row r="2748" spans="1:10" x14ac:dyDescent="0.25">
      <c r="A2748" s="1" t="s">
        <v>8382</v>
      </c>
      <c r="B2748" s="2">
        <v>405162073</v>
      </c>
      <c r="C2748" s="2" t="s">
        <v>403</v>
      </c>
      <c r="D2748" s="4">
        <v>31922.25</v>
      </c>
      <c r="E2748" s="1" t="s">
        <v>12</v>
      </c>
      <c r="F2748" s="1" t="s">
        <v>53</v>
      </c>
      <c r="G2748" s="1" t="s">
        <v>2773</v>
      </c>
      <c r="H2748" s="1" t="s">
        <v>8383</v>
      </c>
      <c r="I2748" s="1">
        <v>285111.46191150002</v>
      </c>
      <c r="J2748" s="1" t="s">
        <v>8384</v>
      </c>
    </row>
    <row r="2749" spans="1:10" x14ac:dyDescent="0.25">
      <c r="A2749" s="1" t="s">
        <v>8385</v>
      </c>
      <c r="B2749" s="2">
        <v>703370261</v>
      </c>
      <c r="C2749" s="2" t="s">
        <v>57</v>
      </c>
      <c r="D2749" s="4">
        <v>34113.75</v>
      </c>
      <c r="E2749" s="1" t="s">
        <v>12</v>
      </c>
      <c r="F2749" s="1" t="s">
        <v>361</v>
      </c>
      <c r="G2749" s="1" t="s">
        <v>2773</v>
      </c>
      <c r="H2749" s="1" t="s">
        <v>8386</v>
      </c>
      <c r="I2749" s="1">
        <v>145978.80321024</v>
      </c>
      <c r="J2749" s="1" t="s">
        <v>8387</v>
      </c>
    </row>
    <row r="2750" spans="1:10" x14ac:dyDescent="0.25">
      <c r="A2750" s="1" t="s">
        <v>8388</v>
      </c>
      <c r="B2750" s="2">
        <v>418163749</v>
      </c>
      <c r="C2750" s="2" t="s">
        <v>273</v>
      </c>
      <c r="D2750" s="4">
        <v>20964.75</v>
      </c>
      <c r="E2750" s="1" t="s">
        <v>12</v>
      </c>
      <c r="F2750" s="1" t="s">
        <v>1479</v>
      </c>
      <c r="G2750" s="1" t="s">
        <v>2773</v>
      </c>
      <c r="H2750" s="1" t="s">
        <v>8389</v>
      </c>
      <c r="I2750" s="1">
        <v>361718.14741216</v>
      </c>
      <c r="J2750" s="1" t="s">
        <v>8390</v>
      </c>
    </row>
    <row r="2751" spans="1:10" x14ac:dyDescent="0.25">
      <c r="A2751" s="1" t="s">
        <v>8391</v>
      </c>
      <c r="B2751" s="2">
        <v>508270408</v>
      </c>
      <c r="C2751" s="2" t="s">
        <v>556</v>
      </c>
      <c r="D2751" s="4">
        <v>27174</v>
      </c>
      <c r="E2751" s="1" t="s">
        <v>12</v>
      </c>
      <c r="F2751" s="1" t="s">
        <v>430</v>
      </c>
      <c r="G2751" s="1" t="s">
        <v>2773</v>
      </c>
      <c r="H2751" s="1" t="s">
        <v>8392</v>
      </c>
      <c r="I2751" s="1">
        <v>237624.14462676001</v>
      </c>
      <c r="J2751" s="1" t="s">
        <v>8393</v>
      </c>
    </row>
    <row r="2752" spans="1:10" x14ac:dyDescent="0.25">
      <c r="A2752" s="1" t="s">
        <v>8394</v>
      </c>
      <c r="B2752" s="2">
        <v>818470558</v>
      </c>
      <c r="C2752" s="2" t="s">
        <v>221</v>
      </c>
      <c r="D2752" s="4">
        <v>33748.5</v>
      </c>
      <c r="E2752" s="1" t="s">
        <v>12</v>
      </c>
      <c r="F2752" s="1" t="s">
        <v>549</v>
      </c>
      <c r="G2752" s="1" t="s">
        <v>2773</v>
      </c>
      <c r="H2752" s="1" t="s">
        <v>8395</v>
      </c>
      <c r="I2752" s="1">
        <v>601830.56486399996</v>
      </c>
      <c r="J2752" s="1" t="s">
        <v>8396</v>
      </c>
    </row>
    <row r="2753" spans="1:10" x14ac:dyDescent="0.25">
      <c r="A2753" s="1" t="s">
        <v>8397</v>
      </c>
      <c r="B2753" s="2">
        <v>335782045</v>
      </c>
      <c r="C2753" s="2" t="s">
        <v>434</v>
      </c>
      <c r="D2753" s="4">
        <v>28269.75</v>
      </c>
      <c r="E2753" s="1" t="s">
        <v>12</v>
      </c>
      <c r="F2753" s="1" t="s">
        <v>381</v>
      </c>
      <c r="G2753" s="1" t="s">
        <v>2773</v>
      </c>
      <c r="H2753" s="1" t="s">
        <v>8398</v>
      </c>
      <c r="I2753" s="1">
        <v>30342.396596999999</v>
      </c>
      <c r="J2753" s="1" t="s">
        <v>8399</v>
      </c>
    </row>
    <row r="2754" spans="1:10" x14ac:dyDescent="0.25">
      <c r="A2754" s="1" t="s">
        <v>8400</v>
      </c>
      <c r="B2754" s="2">
        <v>212431665</v>
      </c>
      <c r="C2754" s="2" t="s">
        <v>203</v>
      </c>
      <c r="D2754" s="4">
        <v>27539.25</v>
      </c>
      <c r="E2754" s="1" t="s">
        <v>12</v>
      </c>
      <c r="F2754" s="1" t="s">
        <v>286</v>
      </c>
      <c r="G2754" s="1" t="s">
        <v>2773</v>
      </c>
      <c r="H2754" s="1" t="s">
        <v>8401</v>
      </c>
      <c r="I2754" s="1">
        <v>203823.18004608</v>
      </c>
      <c r="J2754" s="1" t="s">
        <v>8402</v>
      </c>
    </row>
    <row r="2755" spans="1:10" x14ac:dyDescent="0.25">
      <c r="A2755" s="1" t="s">
        <v>8403</v>
      </c>
      <c r="B2755" s="2">
        <v>943244641</v>
      </c>
      <c r="C2755" s="2" t="s">
        <v>698</v>
      </c>
      <c r="D2755" s="4">
        <v>18408</v>
      </c>
      <c r="E2755" s="1" t="s">
        <v>12</v>
      </c>
      <c r="F2755" s="1" t="s">
        <v>370</v>
      </c>
      <c r="G2755" s="1" t="s">
        <v>2773</v>
      </c>
      <c r="H2755" s="1" t="s">
        <v>8404</v>
      </c>
      <c r="I2755" s="1">
        <v>144184.60397376001</v>
      </c>
      <c r="J2755" s="1" t="s">
        <v>8405</v>
      </c>
    </row>
    <row r="2756" spans="1:10" x14ac:dyDescent="0.25">
      <c r="A2756" s="1" t="s">
        <v>8406</v>
      </c>
      <c r="B2756" s="2">
        <v>128041075</v>
      </c>
      <c r="C2756" s="2" t="s">
        <v>518</v>
      </c>
      <c r="D2756" s="4">
        <v>35574.75</v>
      </c>
      <c r="E2756" s="1" t="s">
        <v>12</v>
      </c>
      <c r="F2756" s="1" t="s">
        <v>227</v>
      </c>
      <c r="G2756" s="1" t="s">
        <v>2773</v>
      </c>
      <c r="H2756" s="1" t="s">
        <v>8407</v>
      </c>
      <c r="I2756" s="1">
        <v>440322.16858499998</v>
      </c>
      <c r="J2756" s="1" t="s">
        <v>8408</v>
      </c>
    </row>
    <row r="2757" spans="1:10" x14ac:dyDescent="0.25">
      <c r="A2757" s="1" t="s">
        <v>8409</v>
      </c>
      <c r="B2757" s="2">
        <v>29233538</v>
      </c>
      <c r="C2757" s="2" t="s">
        <v>82</v>
      </c>
      <c r="D2757" s="4">
        <v>16947</v>
      </c>
      <c r="E2757" s="1" t="s">
        <v>12</v>
      </c>
      <c r="F2757" s="1" t="s">
        <v>314</v>
      </c>
      <c r="G2757" s="1" t="s">
        <v>2773</v>
      </c>
      <c r="H2757" s="1" t="s">
        <v>8410</v>
      </c>
      <c r="I2757" s="1">
        <v>208954.66672080001</v>
      </c>
      <c r="J2757" s="1" t="s">
        <v>8411</v>
      </c>
    </row>
    <row r="2758" spans="1:10" x14ac:dyDescent="0.25">
      <c r="A2758" s="1" t="s">
        <v>8412</v>
      </c>
      <c r="B2758" s="2">
        <v>846532006</v>
      </c>
      <c r="C2758" s="2" t="s">
        <v>72</v>
      </c>
      <c r="D2758" s="4">
        <v>34844.25</v>
      </c>
      <c r="E2758" s="1" t="s">
        <v>12</v>
      </c>
      <c r="F2758" s="1" t="s">
        <v>163</v>
      </c>
      <c r="G2758" s="1" t="s">
        <v>2773</v>
      </c>
      <c r="H2758" s="1" t="s">
        <v>8413</v>
      </c>
      <c r="I2758" s="1">
        <v>179682.40489500001</v>
      </c>
      <c r="J2758" s="1" t="s">
        <v>8414</v>
      </c>
    </row>
    <row r="2759" spans="1:10" x14ac:dyDescent="0.25">
      <c r="A2759" s="1" t="s">
        <v>8415</v>
      </c>
      <c r="B2759" s="2">
        <v>983314375</v>
      </c>
      <c r="C2759" s="2" t="s">
        <v>167</v>
      </c>
      <c r="D2759" s="4">
        <v>18773.25</v>
      </c>
      <c r="E2759" s="1" t="s">
        <v>12</v>
      </c>
      <c r="F2759" s="1" t="s">
        <v>139</v>
      </c>
      <c r="G2759" s="1" t="s">
        <v>2773</v>
      </c>
      <c r="H2759" s="1" t="s">
        <v>8416</v>
      </c>
      <c r="I2759" s="1">
        <v>159518.25676799999</v>
      </c>
      <c r="J2759" s="1" t="s">
        <v>8417</v>
      </c>
    </row>
    <row r="2760" spans="1:10" x14ac:dyDescent="0.25">
      <c r="A2760" s="1" t="s">
        <v>8418</v>
      </c>
      <c r="B2760" s="2">
        <v>234182203</v>
      </c>
      <c r="C2760" s="2" t="s">
        <v>380</v>
      </c>
      <c r="D2760" s="4">
        <v>14390.25</v>
      </c>
      <c r="E2760" s="1" t="s">
        <v>12</v>
      </c>
      <c r="F2760" s="1" t="s">
        <v>807</v>
      </c>
      <c r="G2760" s="1" t="s">
        <v>2773</v>
      </c>
      <c r="H2760" s="1" t="s">
        <v>8419</v>
      </c>
      <c r="I2760" s="1">
        <v>26368.184458</v>
      </c>
      <c r="J2760" s="1" t="s">
        <v>8420</v>
      </c>
    </row>
    <row r="2761" spans="1:10" x14ac:dyDescent="0.25">
      <c r="A2761" s="1" t="s">
        <v>8421</v>
      </c>
      <c r="B2761" s="2">
        <v>942767236</v>
      </c>
      <c r="C2761" s="2" t="s">
        <v>1201</v>
      </c>
      <c r="D2761" s="4">
        <v>30461.25</v>
      </c>
      <c r="E2761" s="1" t="s">
        <v>12</v>
      </c>
      <c r="F2761" s="1" t="s">
        <v>442</v>
      </c>
      <c r="G2761" s="1" t="s">
        <v>2773</v>
      </c>
      <c r="H2761" s="1" t="s">
        <v>8422</v>
      </c>
      <c r="I2761" s="1">
        <v>186553.17111600001</v>
      </c>
      <c r="J2761" s="1" t="s">
        <v>8423</v>
      </c>
    </row>
    <row r="2762" spans="1:10" x14ac:dyDescent="0.25">
      <c r="A2762" s="1" t="s">
        <v>8424</v>
      </c>
      <c r="B2762" s="2">
        <v>817900012</v>
      </c>
      <c r="C2762" s="2" t="s">
        <v>245</v>
      </c>
      <c r="D2762" s="4">
        <v>19503.75</v>
      </c>
      <c r="E2762" s="1" t="s">
        <v>12</v>
      </c>
      <c r="F2762" s="1" t="s">
        <v>763</v>
      </c>
      <c r="G2762" s="1" t="s">
        <v>2773</v>
      </c>
      <c r="H2762" s="1" t="s">
        <v>8425</v>
      </c>
      <c r="I2762" s="1">
        <v>371746.42936431</v>
      </c>
      <c r="J2762" s="1" t="s">
        <v>8426</v>
      </c>
    </row>
    <row r="2763" spans="1:10" x14ac:dyDescent="0.25">
      <c r="A2763" s="1" t="s">
        <v>8427</v>
      </c>
      <c r="B2763" s="2">
        <v>936259097</v>
      </c>
      <c r="C2763" s="2" t="s">
        <v>101</v>
      </c>
      <c r="D2763" s="4">
        <v>19138.5</v>
      </c>
      <c r="E2763" s="1" t="s">
        <v>12</v>
      </c>
      <c r="F2763" s="1" t="s">
        <v>807</v>
      </c>
      <c r="G2763" s="1" t="s">
        <v>2773</v>
      </c>
      <c r="H2763" s="1" t="s">
        <v>8428</v>
      </c>
      <c r="I2763" s="1">
        <v>978422.45669280004</v>
      </c>
      <c r="J2763" s="1" t="s">
        <v>8429</v>
      </c>
    </row>
    <row r="2764" spans="1:10" x14ac:dyDescent="0.25">
      <c r="A2764" s="1" t="s">
        <v>8430</v>
      </c>
      <c r="B2764" s="2">
        <v>645643840</v>
      </c>
      <c r="C2764" s="2" t="s">
        <v>273</v>
      </c>
      <c r="D2764" s="4">
        <v>20964.75</v>
      </c>
      <c r="E2764" s="1" t="s">
        <v>12</v>
      </c>
      <c r="F2764" s="1" t="s">
        <v>475</v>
      </c>
      <c r="G2764" s="1" t="s">
        <v>2773</v>
      </c>
      <c r="H2764" s="1" t="s">
        <v>8431</v>
      </c>
      <c r="I2764" s="1">
        <v>467720.86287464999</v>
      </c>
      <c r="J2764" s="1" t="s">
        <v>8432</v>
      </c>
    </row>
    <row r="2765" spans="1:10" x14ac:dyDescent="0.25">
      <c r="A2765" s="1" t="s">
        <v>3598</v>
      </c>
      <c r="B2765" s="2">
        <v>728432966</v>
      </c>
      <c r="C2765" s="2" t="s">
        <v>67</v>
      </c>
      <c r="D2765" s="4">
        <v>23156.25</v>
      </c>
      <c r="E2765" s="1" t="s">
        <v>12</v>
      </c>
      <c r="F2765" s="1" t="s">
        <v>323</v>
      </c>
      <c r="G2765" s="1" t="s">
        <v>2773</v>
      </c>
      <c r="H2765" s="1" t="s">
        <v>8433</v>
      </c>
      <c r="I2765" s="1">
        <v>30186.020352</v>
      </c>
      <c r="J2765" s="1" t="s">
        <v>6721</v>
      </c>
    </row>
    <row r="2766" spans="1:10" x14ac:dyDescent="0.25">
      <c r="A2766" s="1" t="s">
        <v>8434</v>
      </c>
      <c r="B2766" s="2">
        <v>911552187</v>
      </c>
      <c r="C2766" s="2" t="s">
        <v>101</v>
      </c>
      <c r="D2766" s="4">
        <v>19138.5</v>
      </c>
      <c r="E2766" s="1" t="s">
        <v>12</v>
      </c>
      <c r="F2766" s="1" t="s">
        <v>1336</v>
      </c>
      <c r="G2766" s="1" t="s">
        <v>2773</v>
      </c>
      <c r="H2766" s="1" t="s">
        <v>8435</v>
      </c>
      <c r="I2766" s="1">
        <v>149465.63174400001</v>
      </c>
      <c r="J2766" s="1" t="s">
        <v>8436</v>
      </c>
    </row>
    <row r="2767" spans="1:10" x14ac:dyDescent="0.25">
      <c r="A2767" s="1" t="s">
        <v>8437</v>
      </c>
      <c r="B2767" s="2">
        <v>588827907</v>
      </c>
      <c r="C2767" s="2" t="s">
        <v>698</v>
      </c>
      <c r="D2767" s="4">
        <v>18408</v>
      </c>
      <c r="E2767" s="1" t="s">
        <v>12</v>
      </c>
      <c r="F2767" s="1" t="s">
        <v>561</v>
      </c>
      <c r="G2767" s="1" t="s">
        <v>2773</v>
      </c>
      <c r="H2767" s="1" t="s">
        <v>8438</v>
      </c>
      <c r="I2767" s="1">
        <v>12050.0028</v>
      </c>
      <c r="J2767" s="1" t="s">
        <v>8439</v>
      </c>
    </row>
    <row r="2768" spans="1:10" x14ac:dyDescent="0.25">
      <c r="A2768" s="1" t="s">
        <v>8440</v>
      </c>
      <c r="B2768" s="2">
        <v>16035727</v>
      </c>
      <c r="C2768" s="2" t="s">
        <v>568</v>
      </c>
      <c r="D2768" s="4">
        <v>25713</v>
      </c>
      <c r="E2768" s="1" t="s">
        <v>12</v>
      </c>
      <c r="F2768" s="1" t="s">
        <v>88</v>
      </c>
      <c r="G2768" s="1" t="s">
        <v>2773</v>
      </c>
      <c r="H2768" s="1" t="s">
        <v>8441</v>
      </c>
      <c r="I2768" s="1">
        <v>23815.298580480001</v>
      </c>
      <c r="J2768" s="1" t="s">
        <v>8442</v>
      </c>
    </row>
    <row r="2769" spans="1:10" x14ac:dyDescent="0.25">
      <c r="A2769" s="1" t="s">
        <v>8443</v>
      </c>
      <c r="B2769" s="2">
        <v>899509209</v>
      </c>
      <c r="C2769" s="2" t="s">
        <v>322</v>
      </c>
      <c r="D2769" s="4">
        <v>26443.5</v>
      </c>
      <c r="E2769" s="1" t="s">
        <v>12</v>
      </c>
      <c r="F2769" s="1" t="s">
        <v>318</v>
      </c>
      <c r="G2769" s="1" t="s">
        <v>2773</v>
      </c>
      <c r="H2769" s="1" t="s">
        <v>8444</v>
      </c>
      <c r="I2769" s="1">
        <v>42557.568570000003</v>
      </c>
      <c r="J2769" s="1" t="s">
        <v>8445</v>
      </c>
    </row>
    <row r="2770" spans="1:10" x14ac:dyDescent="0.25">
      <c r="A2770" s="1" t="s">
        <v>8446</v>
      </c>
      <c r="B2770" s="2">
        <v>334098514</v>
      </c>
      <c r="C2770" s="2" t="s">
        <v>240</v>
      </c>
      <c r="D2770" s="4">
        <v>22060.5</v>
      </c>
      <c r="E2770" s="1" t="s">
        <v>12</v>
      </c>
      <c r="F2770" s="1" t="s">
        <v>561</v>
      </c>
      <c r="G2770" s="1" t="s">
        <v>2773</v>
      </c>
      <c r="H2770" s="1" t="s">
        <v>8447</v>
      </c>
      <c r="I2770" s="1">
        <v>326382.520464</v>
      </c>
      <c r="J2770" s="1" t="s">
        <v>8448</v>
      </c>
    </row>
    <row r="2771" spans="1:10" x14ac:dyDescent="0.25">
      <c r="A2771" s="1" t="s">
        <v>8449</v>
      </c>
      <c r="B2771" s="2">
        <v>644201182</v>
      </c>
      <c r="C2771" s="2" t="s">
        <v>498</v>
      </c>
      <c r="D2771" s="4">
        <v>37766.25</v>
      </c>
      <c r="E2771" s="1" t="s">
        <v>12</v>
      </c>
      <c r="F2771" s="1" t="s">
        <v>438</v>
      </c>
      <c r="G2771" s="1" t="s">
        <v>2773</v>
      </c>
      <c r="H2771" s="1" t="s">
        <v>8450</v>
      </c>
      <c r="I2771" s="1">
        <v>197601.8911146</v>
      </c>
      <c r="J2771" s="1" t="s">
        <v>8451</v>
      </c>
    </row>
    <row r="2772" spans="1:10" x14ac:dyDescent="0.25">
      <c r="A2772" s="1" t="s">
        <v>8452</v>
      </c>
      <c r="B2772" s="2">
        <v>223164846</v>
      </c>
      <c r="C2772" s="2" t="s">
        <v>513</v>
      </c>
      <c r="D2772" s="4">
        <v>32287.5</v>
      </c>
      <c r="E2772" s="1" t="s">
        <v>12</v>
      </c>
      <c r="F2772" s="1" t="s">
        <v>1146</v>
      </c>
      <c r="G2772" s="1" t="s">
        <v>2773</v>
      </c>
      <c r="H2772" s="1" t="s">
        <v>8453</v>
      </c>
      <c r="I2772" s="1">
        <v>274757.330793</v>
      </c>
      <c r="J2772" s="1" t="s">
        <v>8454</v>
      </c>
    </row>
    <row r="2773" spans="1:10" x14ac:dyDescent="0.25">
      <c r="A2773" s="1" t="s">
        <v>8455</v>
      </c>
      <c r="B2773" s="2">
        <v>17592642</v>
      </c>
      <c r="C2773" s="2" t="s">
        <v>380</v>
      </c>
      <c r="D2773" s="4">
        <v>14390.25</v>
      </c>
      <c r="E2773" s="1" t="s">
        <v>12</v>
      </c>
      <c r="F2773" s="1" t="s">
        <v>2364</v>
      </c>
      <c r="G2773" s="1" t="s">
        <v>2773</v>
      </c>
      <c r="H2773" s="1" t="s">
        <v>8456</v>
      </c>
      <c r="I2773" s="1">
        <v>250915.71455999999</v>
      </c>
      <c r="J2773" s="1" t="s">
        <v>8457</v>
      </c>
    </row>
    <row r="2774" spans="1:10" x14ac:dyDescent="0.25">
      <c r="A2774" s="1" t="s">
        <v>8458</v>
      </c>
      <c r="B2774" s="2">
        <v>686717736</v>
      </c>
      <c r="C2774" s="2" t="s">
        <v>434</v>
      </c>
      <c r="D2774" s="4">
        <v>28269.75</v>
      </c>
      <c r="E2774" s="1" t="s">
        <v>12</v>
      </c>
      <c r="F2774" s="1" t="s">
        <v>1404</v>
      </c>
      <c r="G2774" s="1" t="s">
        <v>2773</v>
      </c>
      <c r="H2774" s="1" t="s">
        <v>8459</v>
      </c>
      <c r="I2774" s="1">
        <v>24592.608460979998</v>
      </c>
      <c r="J2774" s="1" t="s">
        <v>8460</v>
      </c>
    </row>
    <row r="2775" spans="1:10" x14ac:dyDescent="0.25">
      <c r="A2775" s="1" t="s">
        <v>8461</v>
      </c>
      <c r="B2775" s="2">
        <v>572588123</v>
      </c>
      <c r="C2775" s="2" t="s">
        <v>479</v>
      </c>
      <c r="D2775" s="4">
        <v>33383.25</v>
      </c>
      <c r="E2775" s="1" t="s">
        <v>12</v>
      </c>
      <c r="F2775" s="1" t="s">
        <v>881</v>
      </c>
      <c r="G2775" s="1" t="s">
        <v>2773</v>
      </c>
      <c r="H2775" s="1" t="s">
        <v>8462</v>
      </c>
      <c r="I2775" s="1">
        <v>25358.66388</v>
      </c>
      <c r="J2775" s="1" t="s">
        <v>8463</v>
      </c>
    </row>
    <row r="2776" spans="1:10" x14ac:dyDescent="0.25">
      <c r="A2776" s="1" t="s">
        <v>8464</v>
      </c>
      <c r="B2776" s="2">
        <v>221141420</v>
      </c>
      <c r="C2776" s="2" t="s">
        <v>348</v>
      </c>
      <c r="D2776" s="4">
        <v>28635</v>
      </c>
      <c r="E2776" s="1" t="s">
        <v>12</v>
      </c>
      <c r="F2776" s="1" t="s">
        <v>2112</v>
      </c>
      <c r="G2776" s="1" t="s">
        <v>2773</v>
      </c>
      <c r="H2776" s="1" t="s">
        <v>8465</v>
      </c>
      <c r="I2776" s="1">
        <v>19108.691316</v>
      </c>
      <c r="J2776" s="1" t="s">
        <v>8417</v>
      </c>
    </row>
    <row r="2777" spans="1:10" x14ac:dyDescent="0.25">
      <c r="A2777" s="1" t="s">
        <v>8466</v>
      </c>
      <c r="B2777" s="2">
        <v>293249931</v>
      </c>
      <c r="C2777" s="2" t="s">
        <v>365</v>
      </c>
      <c r="D2777" s="4">
        <v>37035.75</v>
      </c>
      <c r="E2777" s="1" t="s">
        <v>12</v>
      </c>
      <c r="F2777" s="1" t="s">
        <v>344</v>
      </c>
      <c r="G2777" s="1" t="s">
        <v>2773</v>
      </c>
      <c r="H2777" s="1" t="s">
        <v>8467</v>
      </c>
      <c r="I2777" s="1">
        <v>130120.5279</v>
      </c>
      <c r="J2777" s="1" t="s">
        <v>8468</v>
      </c>
    </row>
    <row r="2778" spans="1:10" x14ac:dyDescent="0.25">
      <c r="A2778" s="1" t="s">
        <v>8469</v>
      </c>
      <c r="B2778" s="2">
        <v>261596912</v>
      </c>
      <c r="C2778" s="2" t="s">
        <v>335</v>
      </c>
      <c r="D2778" s="4">
        <v>19869</v>
      </c>
      <c r="E2778" s="1" t="s">
        <v>12</v>
      </c>
      <c r="F2778" s="1" t="s">
        <v>125</v>
      </c>
      <c r="G2778" s="1" t="s">
        <v>2773</v>
      </c>
      <c r="H2778" s="1" t="s">
        <v>8470</v>
      </c>
      <c r="I2778" s="1">
        <v>152986.9175296</v>
      </c>
      <c r="J2778" s="1" t="s">
        <v>8471</v>
      </c>
    </row>
    <row r="2779" spans="1:10" x14ac:dyDescent="0.25">
      <c r="A2779" s="1" t="s">
        <v>8472</v>
      </c>
      <c r="B2779" s="2">
        <v>826220444</v>
      </c>
      <c r="C2779" s="2" t="s">
        <v>869</v>
      </c>
      <c r="D2779" s="4">
        <v>17312.25</v>
      </c>
      <c r="E2779" s="1" t="s">
        <v>12</v>
      </c>
      <c r="F2779" s="1" t="s">
        <v>381</v>
      </c>
      <c r="G2779" s="1" t="s">
        <v>2773</v>
      </c>
      <c r="H2779" s="1" t="s">
        <v>8473</v>
      </c>
      <c r="I2779" s="1">
        <v>344331.76277159998</v>
      </c>
      <c r="J2779" s="1" t="s">
        <v>8474</v>
      </c>
    </row>
    <row r="2780" spans="1:10" x14ac:dyDescent="0.25">
      <c r="A2780" s="1" t="s">
        <v>8475</v>
      </c>
      <c r="B2780" s="2">
        <v>121818842</v>
      </c>
      <c r="C2780" s="2" t="s">
        <v>180</v>
      </c>
      <c r="D2780" s="4">
        <v>35940</v>
      </c>
      <c r="E2780" s="1" t="s">
        <v>12</v>
      </c>
      <c r="F2780" s="1" t="s">
        <v>260</v>
      </c>
      <c r="G2780" s="1" t="s">
        <v>2773</v>
      </c>
      <c r="H2780" s="1" t="s">
        <v>8476</v>
      </c>
      <c r="I2780" s="1">
        <v>254367.37281599999</v>
      </c>
      <c r="J2780" s="1" t="s">
        <v>8477</v>
      </c>
    </row>
    <row r="2781" spans="1:10" x14ac:dyDescent="0.25">
      <c r="A2781" s="1" t="s">
        <v>8478</v>
      </c>
      <c r="B2781" s="2">
        <v>759998406</v>
      </c>
      <c r="C2781" s="2" t="s">
        <v>92</v>
      </c>
      <c r="D2781" s="4">
        <v>29000.25</v>
      </c>
      <c r="E2781" s="1" t="s">
        <v>12</v>
      </c>
      <c r="F2781" s="1" t="s">
        <v>349</v>
      </c>
      <c r="G2781" s="1" t="s">
        <v>2773</v>
      </c>
      <c r="H2781" s="1" t="s">
        <v>8479</v>
      </c>
      <c r="I2781" s="1">
        <v>359475.43129343999</v>
      </c>
      <c r="J2781" s="1" t="s">
        <v>8480</v>
      </c>
    </row>
    <row r="2782" spans="1:10" x14ac:dyDescent="0.25">
      <c r="A2782" s="1" t="s">
        <v>8481</v>
      </c>
      <c r="B2782" s="2">
        <v>582690079</v>
      </c>
      <c r="C2782" s="2" t="s">
        <v>250</v>
      </c>
      <c r="D2782" s="4">
        <v>18042.75</v>
      </c>
      <c r="E2782" s="1" t="s">
        <v>12</v>
      </c>
      <c r="F2782" s="1" t="s">
        <v>139</v>
      </c>
      <c r="G2782" s="1" t="s">
        <v>2773</v>
      </c>
      <c r="H2782" s="1" t="s">
        <v>8482</v>
      </c>
      <c r="I2782" s="1">
        <v>179949.13058751999</v>
      </c>
      <c r="J2782" s="1" t="s">
        <v>8483</v>
      </c>
    </row>
    <row r="2783" spans="1:10" x14ac:dyDescent="0.25">
      <c r="A2783" s="1" t="s">
        <v>8484</v>
      </c>
      <c r="B2783" s="2">
        <v>707730459</v>
      </c>
      <c r="C2783" s="2" t="s">
        <v>134</v>
      </c>
      <c r="D2783" s="4">
        <v>37401</v>
      </c>
      <c r="E2783" s="1" t="s">
        <v>12</v>
      </c>
      <c r="F2783" s="1" t="s">
        <v>602</v>
      </c>
      <c r="G2783" s="1" t="s">
        <v>2773</v>
      </c>
      <c r="H2783" s="1" t="s">
        <v>8485</v>
      </c>
      <c r="I2783" s="1">
        <v>342169.01347685</v>
      </c>
      <c r="J2783" s="1" t="s">
        <v>8486</v>
      </c>
    </row>
    <row r="2784" spans="1:10" x14ac:dyDescent="0.25">
      <c r="A2784" s="1" t="s">
        <v>8487</v>
      </c>
      <c r="B2784" s="2">
        <v>223898357</v>
      </c>
      <c r="C2784" s="2" t="s">
        <v>698</v>
      </c>
      <c r="D2784" s="4">
        <v>18408</v>
      </c>
      <c r="E2784" s="1" t="s">
        <v>12</v>
      </c>
      <c r="F2784" s="1" t="s">
        <v>323</v>
      </c>
      <c r="G2784" s="1" t="s">
        <v>2773</v>
      </c>
      <c r="H2784" s="1" t="s">
        <v>8488</v>
      </c>
      <c r="I2784" s="1">
        <v>16547.104200000002</v>
      </c>
      <c r="J2784" s="1" t="s">
        <v>8489</v>
      </c>
    </row>
    <row r="2785" spans="1:10" x14ac:dyDescent="0.25">
      <c r="A2785" s="1" t="s">
        <v>8490</v>
      </c>
      <c r="B2785" s="2">
        <v>301759028</v>
      </c>
      <c r="C2785" s="2" t="s">
        <v>82</v>
      </c>
      <c r="D2785" s="4">
        <v>16947</v>
      </c>
      <c r="E2785" s="1" t="s">
        <v>12</v>
      </c>
      <c r="F2785" s="1" t="s">
        <v>514</v>
      </c>
      <c r="G2785" s="1" t="s">
        <v>2773</v>
      </c>
      <c r="H2785" s="1" t="s">
        <v>8491</v>
      </c>
      <c r="I2785" s="1">
        <v>641447.57486159995</v>
      </c>
      <c r="J2785" s="1" t="s">
        <v>8492</v>
      </c>
    </row>
    <row r="2786" spans="1:10" x14ac:dyDescent="0.25">
      <c r="A2786" s="1" t="s">
        <v>8493</v>
      </c>
      <c r="B2786" s="2">
        <v>774327809</v>
      </c>
      <c r="C2786" s="2" t="s">
        <v>38</v>
      </c>
      <c r="D2786" s="4">
        <v>21330</v>
      </c>
      <c r="E2786" s="1" t="s">
        <v>12</v>
      </c>
      <c r="F2786" s="1" t="s">
        <v>993</v>
      </c>
      <c r="G2786" s="1" t="s">
        <v>2773</v>
      </c>
      <c r="H2786" s="1" t="s">
        <v>8494</v>
      </c>
      <c r="I2786" s="1">
        <v>202229.58772800001</v>
      </c>
      <c r="J2786" s="1" t="s">
        <v>8495</v>
      </c>
    </row>
    <row r="2787" spans="1:10" x14ac:dyDescent="0.25">
      <c r="A2787" s="1" t="s">
        <v>8496</v>
      </c>
      <c r="B2787" s="2">
        <v>191556823</v>
      </c>
      <c r="C2787" s="2" t="s">
        <v>189</v>
      </c>
      <c r="D2787" s="4">
        <v>22425.75</v>
      </c>
      <c r="E2787" s="1" t="s">
        <v>12</v>
      </c>
      <c r="F2787" s="1" t="s">
        <v>264</v>
      </c>
      <c r="G2787" s="1" t="s">
        <v>2773</v>
      </c>
      <c r="H2787" s="1" t="s">
        <v>8497</v>
      </c>
      <c r="I2787" s="1">
        <v>227346.98334480001</v>
      </c>
      <c r="J2787" s="1" t="s">
        <v>8498</v>
      </c>
    </row>
    <row r="2788" spans="1:10" x14ac:dyDescent="0.25">
      <c r="A2788" s="1" t="s">
        <v>8499</v>
      </c>
      <c r="B2788" s="2">
        <v>397908305</v>
      </c>
      <c r="C2788" s="2" t="s">
        <v>298</v>
      </c>
      <c r="D2788" s="4">
        <v>38131.5</v>
      </c>
      <c r="E2788" s="1" t="s">
        <v>12</v>
      </c>
      <c r="F2788" s="1" t="s">
        <v>1721</v>
      </c>
      <c r="G2788" s="1" t="s">
        <v>2773</v>
      </c>
      <c r="H2788" s="1" t="s">
        <v>8500</v>
      </c>
      <c r="I2788" s="1">
        <v>275337.8803968</v>
      </c>
      <c r="J2788" s="1" t="s">
        <v>8501</v>
      </c>
    </row>
    <row r="2789" spans="1:10" x14ac:dyDescent="0.25">
      <c r="A2789" s="1" t="s">
        <v>8502</v>
      </c>
      <c r="B2789" s="2">
        <v>616952413</v>
      </c>
      <c r="C2789" s="2" t="s">
        <v>452</v>
      </c>
      <c r="D2789" s="4">
        <v>26078.25</v>
      </c>
      <c r="E2789" s="1" t="s">
        <v>12</v>
      </c>
      <c r="F2789" s="1" t="s">
        <v>1220</v>
      </c>
      <c r="G2789" s="1" t="s">
        <v>2773</v>
      </c>
      <c r="H2789" s="1" t="s">
        <v>8503</v>
      </c>
      <c r="I2789" s="1">
        <v>96018.077315160001</v>
      </c>
      <c r="J2789" s="1" t="s">
        <v>8504</v>
      </c>
    </row>
    <row r="2790" spans="1:10" x14ac:dyDescent="0.25">
      <c r="A2790" s="1" t="s">
        <v>8505</v>
      </c>
      <c r="B2790" s="2">
        <v>547978289</v>
      </c>
      <c r="C2790" s="2" t="s">
        <v>452</v>
      </c>
      <c r="D2790" s="4">
        <v>26078.25</v>
      </c>
      <c r="E2790" s="1" t="s">
        <v>12</v>
      </c>
      <c r="F2790" s="1" t="s">
        <v>885</v>
      </c>
      <c r="G2790" s="1" t="s">
        <v>2773</v>
      </c>
      <c r="H2790" s="1" t="s">
        <v>8506</v>
      </c>
      <c r="I2790" s="1">
        <v>211947.24781875001</v>
      </c>
      <c r="J2790" s="1" t="s">
        <v>8507</v>
      </c>
    </row>
    <row r="2791" spans="1:10" x14ac:dyDescent="0.25">
      <c r="A2791" s="1" t="s">
        <v>8508</v>
      </c>
      <c r="B2791" s="2">
        <v>501707659</v>
      </c>
      <c r="C2791" s="2" t="s">
        <v>167</v>
      </c>
      <c r="D2791" s="4">
        <v>18773.25</v>
      </c>
      <c r="E2791" s="1" t="s">
        <v>12</v>
      </c>
      <c r="F2791" s="1" t="s">
        <v>168</v>
      </c>
      <c r="G2791" s="1" t="s">
        <v>2773</v>
      </c>
      <c r="H2791" s="1" t="s">
        <v>8509</v>
      </c>
      <c r="I2791" s="1">
        <v>108414.38110463999</v>
      </c>
      <c r="J2791" s="1" t="s">
        <v>8510</v>
      </c>
    </row>
    <row r="2792" spans="1:10" x14ac:dyDescent="0.25">
      <c r="A2792" s="1" t="s">
        <v>8511</v>
      </c>
      <c r="B2792" s="2">
        <v>406611418</v>
      </c>
      <c r="C2792" s="2" t="s">
        <v>119</v>
      </c>
      <c r="D2792" s="4">
        <v>24982.5</v>
      </c>
      <c r="E2792" s="1" t="s">
        <v>12</v>
      </c>
      <c r="F2792" s="1" t="s">
        <v>282</v>
      </c>
      <c r="G2792" s="1" t="s">
        <v>2773</v>
      </c>
      <c r="H2792" s="1" t="s">
        <v>8512</v>
      </c>
      <c r="I2792" s="1">
        <v>171841.03964999999</v>
      </c>
      <c r="J2792" s="1" t="s">
        <v>8312</v>
      </c>
    </row>
    <row r="2793" spans="1:10" x14ac:dyDescent="0.25">
      <c r="A2793" s="1" t="s">
        <v>8513</v>
      </c>
      <c r="B2793" s="2">
        <v>16077370</v>
      </c>
      <c r="C2793" s="2" t="s">
        <v>869</v>
      </c>
      <c r="D2793" s="4">
        <v>17312.25</v>
      </c>
      <c r="E2793" s="1" t="s">
        <v>12</v>
      </c>
      <c r="F2793" s="1" t="s">
        <v>176</v>
      </c>
      <c r="G2793" s="1" t="s">
        <v>2773</v>
      </c>
      <c r="H2793" s="1" t="s">
        <v>8514</v>
      </c>
      <c r="I2793" s="1">
        <v>258802.71531743999</v>
      </c>
      <c r="J2793" s="1" t="s">
        <v>8515</v>
      </c>
    </row>
    <row r="2794" spans="1:10" x14ac:dyDescent="0.25">
      <c r="A2794" s="1" t="s">
        <v>8516</v>
      </c>
      <c r="B2794" s="2">
        <v>412896275</v>
      </c>
      <c r="C2794" s="2" t="s">
        <v>101</v>
      </c>
      <c r="D2794" s="4">
        <v>19138.5</v>
      </c>
      <c r="E2794" s="1" t="s">
        <v>12</v>
      </c>
      <c r="F2794" s="1" t="s">
        <v>523</v>
      </c>
      <c r="G2794" s="1" t="s">
        <v>2773</v>
      </c>
      <c r="H2794" s="1" t="s">
        <v>8517</v>
      </c>
      <c r="I2794" s="1">
        <v>196678.619748</v>
      </c>
      <c r="J2794" s="1" t="s">
        <v>8518</v>
      </c>
    </row>
    <row r="2795" spans="1:10" x14ac:dyDescent="0.25">
      <c r="A2795" s="1" t="s">
        <v>8519</v>
      </c>
      <c r="B2795" s="2">
        <v>306241973</v>
      </c>
      <c r="C2795" s="2" t="s">
        <v>661</v>
      </c>
      <c r="D2795" s="4">
        <v>16216.5</v>
      </c>
      <c r="E2795" s="1" t="s">
        <v>12</v>
      </c>
      <c r="F2795" s="1" t="s">
        <v>106</v>
      </c>
      <c r="G2795" s="1" t="s">
        <v>2773</v>
      </c>
      <c r="H2795" s="1" t="s">
        <v>8520</v>
      </c>
      <c r="I2795" s="1">
        <v>151478.35414272</v>
      </c>
      <c r="J2795" s="1" t="s">
        <v>8521</v>
      </c>
    </row>
    <row r="2796" spans="1:10" x14ac:dyDescent="0.25">
      <c r="A2796" s="1" t="s">
        <v>8522</v>
      </c>
      <c r="B2796" s="2">
        <v>244618092</v>
      </c>
      <c r="C2796" s="2" t="s">
        <v>661</v>
      </c>
      <c r="D2796" s="4">
        <v>16216.5</v>
      </c>
      <c r="E2796" s="1" t="s">
        <v>12</v>
      </c>
      <c r="F2796" s="1" t="s">
        <v>1146</v>
      </c>
      <c r="G2796" s="1" t="s">
        <v>2773</v>
      </c>
      <c r="H2796" s="1" t="s">
        <v>903</v>
      </c>
      <c r="I2796" s="1">
        <v>0</v>
      </c>
      <c r="J2796" s="1" t="s">
        <v>5354</v>
      </c>
    </row>
    <row r="2797" spans="1:10" x14ac:dyDescent="0.25">
      <c r="A2797" s="1" t="s">
        <v>8523</v>
      </c>
      <c r="B2797" s="2">
        <v>266203436</v>
      </c>
      <c r="C2797" s="2" t="s">
        <v>101</v>
      </c>
      <c r="D2797" s="4">
        <v>19138.5</v>
      </c>
      <c r="E2797" s="1" t="s">
        <v>12</v>
      </c>
      <c r="F2797" s="1" t="s">
        <v>993</v>
      </c>
      <c r="G2797" s="1" t="s">
        <v>2773</v>
      </c>
      <c r="H2797" s="1" t="s">
        <v>8524</v>
      </c>
      <c r="I2797" s="1">
        <v>7892.0228772</v>
      </c>
      <c r="J2797" s="1" t="s">
        <v>8525</v>
      </c>
    </row>
    <row r="2798" spans="1:10" x14ac:dyDescent="0.25">
      <c r="A2798" s="1" t="s">
        <v>8526</v>
      </c>
      <c r="B2798" s="2">
        <v>612790558</v>
      </c>
      <c r="C2798" s="2" t="s">
        <v>255</v>
      </c>
      <c r="D2798" s="4">
        <v>25347.75</v>
      </c>
      <c r="E2798" s="1" t="s">
        <v>12</v>
      </c>
      <c r="F2798" s="1" t="s">
        <v>418</v>
      </c>
      <c r="G2798" s="1" t="s">
        <v>2773</v>
      </c>
      <c r="H2798" s="1" t="s">
        <v>8527</v>
      </c>
      <c r="I2798" s="1">
        <v>82390.221619200005</v>
      </c>
      <c r="J2798" s="1" t="s">
        <v>8528</v>
      </c>
    </row>
    <row r="2799" spans="1:10" x14ac:dyDescent="0.25">
      <c r="A2799" s="1" t="s">
        <v>8529</v>
      </c>
      <c r="B2799" s="2">
        <v>968411127</v>
      </c>
      <c r="C2799" s="2" t="s">
        <v>357</v>
      </c>
      <c r="D2799" s="4">
        <v>35209.5</v>
      </c>
      <c r="E2799" s="1" t="s">
        <v>12</v>
      </c>
      <c r="F2799" s="1" t="s">
        <v>993</v>
      </c>
      <c r="G2799" s="1" t="s">
        <v>2773</v>
      </c>
      <c r="H2799" s="1" t="s">
        <v>8530</v>
      </c>
      <c r="I2799" s="1">
        <v>52535.618746380002</v>
      </c>
      <c r="J2799" s="1" t="s">
        <v>8531</v>
      </c>
    </row>
    <row r="2800" spans="1:10" x14ac:dyDescent="0.25">
      <c r="A2800" s="1" t="s">
        <v>8532</v>
      </c>
      <c r="B2800" s="2">
        <v>291292071</v>
      </c>
      <c r="C2800" s="2" t="s">
        <v>498</v>
      </c>
      <c r="D2800" s="4">
        <v>37766.25</v>
      </c>
      <c r="E2800" s="1" t="s">
        <v>12</v>
      </c>
      <c r="F2800" s="1" t="s">
        <v>1400</v>
      </c>
      <c r="G2800" s="1" t="s">
        <v>2773</v>
      </c>
      <c r="H2800" s="1" t="s">
        <v>8533</v>
      </c>
      <c r="I2800" s="1">
        <v>115934.0217984</v>
      </c>
      <c r="J2800" s="1" t="s">
        <v>8534</v>
      </c>
    </row>
    <row r="2801" spans="1:10" x14ac:dyDescent="0.25">
      <c r="A2801" s="1" t="s">
        <v>8535</v>
      </c>
      <c r="B2801" s="2">
        <v>763927329</v>
      </c>
      <c r="C2801" s="2" t="s">
        <v>162</v>
      </c>
      <c r="D2801" s="4">
        <v>15851.25</v>
      </c>
      <c r="E2801" s="1" t="s">
        <v>12</v>
      </c>
      <c r="F2801" s="1" t="s">
        <v>199</v>
      </c>
      <c r="G2801" s="1" t="s">
        <v>2773</v>
      </c>
      <c r="H2801" s="1" t="s">
        <v>8536</v>
      </c>
      <c r="I2801" s="1">
        <v>197728.5868128</v>
      </c>
      <c r="J2801" s="1" t="s">
        <v>8537</v>
      </c>
    </row>
    <row r="2802" spans="1:10" x14ac:dyDescent="0.25">
      <c r="A2802" s="1" t="s">
        <v>8538</v>
      </c>
      <c r="B2802" s="2">
        <v>598219243</v>
      </c>
      <c r="C2802" s="2" t="s">
        <v>518</v>
      </c>
      <c r="D2802" s="4">
        <v>35574.75</v>
      </c>
      <c r="E2802" s="1" t="s">
        <v>12</v>
      </c>
      <c r="F2802" s="1" t="s">
        <v>256</v>
      </c>
      <c r="G2802" s="1" t="s">
        <v>2773</v>
      </c>
      <c r="H2802" s="1" t="s">
        <v>8539</v>
      </c>
      <c r="I2802" s="1">
        <v>457697.20550400001</v>
      </c>
      <c r="J2802" s="1" t="s">
        <v>8540</v>
      </c>
    </row>
    <row r="2803" spans="1:10" x14ac:dyDescent="0.25">
      <c r="A2803" s="1" t="s">
        <v>8541</v>
      </c>
      <c r="B2803" s="2">
        <v>21129169</v>
      </c>
      <c r="C2803" s="2" t="s">
        <v>556</v>
      </c>
      <c r="D2803" s="4">
        <v>27174</v>
      </c>
      <c r="E2803" s="1" t="s">
        <v>12</v>
      </c>
      <c r="F2803" s="1" t="s">
        <v>1517</v>
      </c>
      <c r="G2803" s="1" t="s">
        <v>2773</v>
      </c>
      <c r="H2803" s="1" t="s">
        <v>8542</v>
      </c>
      <c r="I2803" s="1">
        <v>208032.91621247999</v>
      </c>
      <c r="J2803" s="1" t="s">
        <v>8543</v>
      </c>
    </row>
    <row r="2804" spans="1:10" x14ac:dyDescent="0.25">
      <c r="A2804" s="1" t="s">
        <v>8544</v>
      </c>
      <c r="B2804" s="2">
        <v>478863350</v>
      </c>
      <c r="C2804" s="2" t="s">
        <v>87</v>
      </c>
      <c r="D2804" s="4">
        <v>16581.75</v>
      </c>
      <c r="E2804" s="1" t="s">
        <v>12</v>
      </c>
      <c r="F2804" s="1" t="s">
        <v>774</v>
      </c>
      <c r="G2804" s="1" t="s">
        <v>2773</v>
      </c>
      <c r="H2804" s="1" t="s">
        <v>8545</v>
      </c>
      <c r="I2804" s="1">
        <v>60689.8503728</v>
      </c>
      <c r="J2804" s="1" t="s">
        <v>8546</v>
      </c>
    </row>
    <row r="2805" spans="1:10" x14ac:dyDescent="0.25">
      <c r="A2805" s="1" t="s">
        <v>8547</v>
      </c>
      <c r="B2805" s="2">
        <v>465801768</v>
      </c>
      <c r="C2805" s="2" t="s">
        <v>268</v>
      </c>
      <c r="D2805" s="4">
        <v>17677.5</v>
      </c>
      <c r="E2805" s="1" t="s">
        <v>12</v>
      </c>
      <c r="F2805" s="1" t="s">
        <v>2602</v>
      </c>
      <c r="G2805" s="1" t="s">
        <v>2773</v>
      </c>
      <c r="H2805" s="1" t="s">
        <v>8548</v>
      </c>
      <c r="I2805" s="1">
        <v>116349.66176112001</v>
      </c>
      <c r="J2805" s="1" t="s">
        <v>8549</v>
      </c>
    </row>
    <row r="2806" spans="1:10" x14ac:dyDescent="0.25">
      <c r="A2806" s="1" t="s">
        <v>8550</v>
      </c>
      <c r="B2806" s="2">
        <v>540646135</v>
      </c>
      <c r="C2806" s="2" t="s">
        <v>92</v>
      </c>
      <c r="D2806" s="4">
        <v>29000.25</v>
      </c>
      <c r="E2806" s="1" t="s">
        <v>12</v>
      </c>
      <c r="F2806" s="1" t="s">
        <v>1469</v>
      </c>
      <c r="G2806" s="1" t="s">
        <v>2773</v>
      </c>
      <c r="H2806" s="1" t="s">
        <v>8551</v>
      </c>
      <c r="I2806" s="1">
        <v>74588.001806400003</v>
      </c>
      <c r="J2806" s="1" t="s">
        <v>8552</v>
      </c>
    </row>
    <row r="2807" spans="1:10" x14ac:dyDescent="0.25">
      <c r="A2807" s="1" t="s">
        <v>8553</v>
      </c>
      <c r="B2807" s="2">
        <v>119419377</v>
      </c>
      <c r="C2807" s="2" t="s">
        <v>72</v>
      </c>
      <c r="D2807" s="4">
        <v>34844.25</v>
      </c>
      <c r="E2807" s="1" t="s">
        <v>12</v>
      </c>
      <c r="F2807" s="1" t="s">
        <v>2501</v>
      </c>
      <c r="G2807" s="1" t="s">
        <v>2773</v>
      </c>
      <c r="H2807" s="1" t="s">
        <v>8554</v>
      </c>
      <c r="I2807" s="1">
        <v>125629.05974976</v>
      </c>
      <c r="J2807" s="1" t="s">
        <v>8555</v>
      </c>
    </row>
    <row r="2808" spans="1:10" x14ac:dyDescent="0.25">
      <c r="A2808" s="1" t="s">
        <v>8556</v>
      </c>
      <c r="B2808" s="2">
        <v>782716076</v>
      </c>
      <c r="C2808" s="2" t="s">
        <v>335</v>
      </c>
      <c r="D2808" s="4">
        <v>19869</v>
      </c>
      <c r="E2808" s="1" t="s">
        <v>12</v>
      </c>
      <c r="F2808" s="1" t="s">
        <v>2501</v>
      </c>
      <c r="G2808" s="1" t="s">
        <v>2773</v>
      </c>
      <c r="H2808" s="1" t="s">
        <v>8557</v>
      </c>
      <c r="I2808" s="1">
        <v>69584.308166400006</v>
      </c>
      <c r="J2808" s="1" t="s">
        <v>8558</v>
      </c>
    </row>
    <row r="2809" spans="1:10" x14ac:dyDescent="0.25">
      <c r="A2809" s="1" t="s">
        <v>8559</v>
      </c>
      <c r="B2809" s="2">
        <v>321721952</v>
      </c>
      <c r="C2809" s="2" t="s">
        <v>23</v>
      </c>
      <c r="D2809" s="4">
        <v>15486</v>
      </c>
      <c r="E2809" s="1" t="s">
        <v>12</v>
      </c>
      <c r="F2809" s="1" t="s">
        <v>318</v>
      </c>
      <c r="G2809" s="1" t="s">
        <v>2773</v>
      </c>
      <c r="H2809" s="1" t="s">
        <v>8560</v>
      </c>
      <c r="I2809" s="1">
        <v>382206.16910592001</v>
      </c>
      <c r="J2809" s="1" t="s">
        <v>8561</v>
      </c>
    </row>
    <row r="2810" spans="1:10" x14ac:dyDescent="0.25">
      <c r="A2810" s="1" t="s">
        <v>8562</v>
      </c>
      <c r="B2810" s="2">
        <v>330818890</v>
      </c>
      <c r="C2810" s="2" t="s">
        <v>513</v>
      </c>
      <c r="D2810" s="4">
        <v>32287.5</v>
      </c>
      <c r="E2810" s="1" t="s">
        <v>12</v>
      </c>
      <c r="F2810" s="1" t="s">
        <v>336</v>
      </c>
      <c r="G2810" s="1" t="s">
        <v>2773</v>
      </c>
      <c r="H2810" s="1" t="s">
        <v>8563</v>
      </c>
      <c r="I2810" s="1">
        <v>117451.1841552</v>
      </c>
      <c r="J2810" s="1" t="s">
        <v>8564</v>
      </c>
    </row>
    <row r="2811" spans="1:10" x14ac:dyDescent="0.25">
      <c r="A2811" s="1" t="s">
        <v>8565</v>
      </c>
      <c r="B2811" s="2">
        <v>571268682</v>
      </c>
      <c r="C2811" s="2" t="s">
        <v>57</v>
      </c>
      <c r="D2811" s="4">
        <v>34113.75</v>
      </c>
      <c r="E2811" s="1" t="s">
        <v>12</v>
      </c>
      <c r="F2811" s="1" t="s">
        <v>721</v>
      </c>
      <c r="G2811" s="1" t="s">
        <v>2773</v>
      </c>
      <c r="H2811" s="1" t="s">
        <v>8566</v>
      </c>
      <c r="I2811" s="1">
        <v>32105.06712</v>
      </c>
      <c r="J2811" s="1" t="s">
        <v>8567</v>
      </c>
    </row>
    <row r="2812" spans="1:10" x14ac:dyDescent="0.25">
      <c r="A2812" s="1" t="s">
        <v>8568</v>
      </c>
      <c r="B2812" s="2">
        <v>995229677</v>
      </c>
      <c r="C2812" s="2" t="s">
        <v>380</v>
      </c>
      <c r="D2812" s="4">
        <v>14390.25</v>
      </c>
      <c r="E2812" s="1" t="s">
        <v>12</v>
      </c>
      <c r="F2812" s="1" t="s">
        <v>1090</v>
      </c>
      <c r="G2812" s="1" t="s">
        <v>2773</v>
      </c>
      <c r="H2812" s="1" t="s">
        <v>8569</v>
      </c>
      <c r="I2812" s="1">
        <v>657266.85933040001</v>
      </c>
      <c r="J2812" s="1" t="s">
        <v>8570</v>
      </c>
    </row>
    <row r="2813" spans="1:10" x14ac:dyDescent="0.25">
      <c r="A2813" s="1" t="s">
        <v>8571</v>
      </c>
      <c r="B2813" s="2">
        <v>241445901</v>
      </c>
      <c r="C2813" s="2" t="s">
        <v>498</v>
      </c>
      <c r="D2813" s="4">
        <v>37766.25</v>
      </c>
      <c r="E2813" s="1" t="s">
        <v>12</v>
      </c>
      <c r="F2813" s="1" t="s">
        <v>83</v>
      </c>
      <c r="G2813" s="1" t="s">
        <v>2773</v>
      </c>
      <c r="H2813" s="1" t="s">
        <v>8572</v>
      </c>
      <c r="I2813" s="1">
        <v>34813.386562500003</v>
      </c>
      <c r="J2813" s="1" t="s">
        <v>8573</v>
      </c>
    </row>
    <row r="2814" spans="1:10" x14ac:dyDescent="0.25">
      <c r="A2814" s="1" t="s">
        <v>8574</v>
      </c>
      <c r="B2814" s="2">
        <v>277879148</v>
      </c>
      <c r="C2814" s="2" t="s">
        <v>82</v>
      </c>
      <c r="D2814" s="4">
        <v>16947</v>
      </c>
      <c r="E2814" s="1" t="s">
        <v>12</v>
      </c>
      <c r="F2814" s="1" t="s">
        <v>1517</v>
      </c>
      <c r="G2814" s="1" t="s">
        <v>2773</v>
      </c>
      <c r="H2814" s="1" t="s">
        <v>8575</v>
      </c>
      <c r="I2814" s="1">
        <v>47565.419355999999</v>
      </c>
      <c r="J2814" s="1" t="s">
        <v>8576</v>
      </c>
    </row>
    <row r="2815" spans="1:10" x14ac:dyDescent="0.25">
      <c r="A2815" s="1" t="s">
        <v>8577</v>
      </c>
      <c r="B2815" s="2">
        <v>814266527</v>
      </c>
      <c r="C2815" s="2" t="s">
        <v>298</v>
      </c>
      <c r="D2815" s="4">
        <v>38131.5</v>
      </c>
      <c r="E2815" s="1" t="s">
        <v>12</v>
      </c>
      <c r="F2815" s="1" t="s">
        <v>1426</v>
      </c>
      <c r="G2815" s="1" t="s">
        <v>2773</v>
      </c>
      <c r="H2815" s="1" t="s">
        <v>8578</v>
      </c>
      <c r="I2815" s="1">
        <v>277555.18863324</v>
      </c>
      <c r="J2815" s="1" t="s">
        <v>8579</v>
      </c>
    </row>
    <row r="2816" spans="1:10" x14ac:dyDescent="0.25">
      <c r="A2816" s="1" t="s">
        <v>8580</v>
      </c>
      <c r="B2816" s="2">
        <v>926400808</v>
      </c>
      <c r="C2816" s="2" t="s">
        <v>568</v>
      </c>
      <c r="D2816" s="4">
        <v>25713</v>
      </c>
      <c r="E2816" s="1" t="s">
        <v>12</v>
      </c>
      <c r="F2816" s="1" t="s">
        <v>88</v>
      </c>
      <c r="G2816" s="1" t="s">
        <v>2773</v>
      </c>
      <c r="H2816" s="1" t="s">
        <v>8581</v>
      </c>
      <c r="I2816" s="1">
        <v>226400.69088000001</v>
      </c>
      <c r="J2816" s="1" t="s">
        <v>2430</v>
      </c>
    </row>
    <row r="2817" spans="1:10" x14ac:dyDescent="0.25">
      <c r="A2817" s="1" t="s">
        <v>8582</v>
      </c>
      <c r="B2817" s="2">
        <v>87238732</v>
      </c>
      <c r="C2817" s="2" t="s">
        <v>101</v>
      </c>
      <c r="D2817" s="4">
        <v>19138.5</v>
      </c>
      <c r="E2817" s="1" t="s">
        <v>12</v>
      </c>
      <c r="F2817" s="1" t="s">
        <v>1626</v>
      </c>
      <c r="G2817" s="1" t="s">
        <v>2773</v>
      </c>
      <c r="H2817" s="1" t="s">
        <v>8583</v>
      </c>
      <c r="I2817" s="1">
        <v>161495.34251136001</v>
      </c>
      <c r="J2817" s="1" t="s">
        <v>8584</v>
      </c>
    </row>
    <row r="2818" spans="1:10" x14ac:dyDescent="0.25">
      <c r="A2818" s="1" t="s">
        <v>8585</v>
      </c>
      <c r="B2818" s="2">
        <v>500212612</v>
      </c>
      <c r="C2818" s="2" t="s">
        <v>180</v>
      </c>
      <c r="D2818" s="4">
        <v>35940</v>
      </c>
      <c r="E2818" s="1" t="s">
        <v>12</v>
      </c>
      <c r="F2818" s="1" t="s">
        <v>24</v>
      </c>
      <c r="G2818" s="1" t="s">
        <v>2773</v>
      </c>
      <c r="H2818" s="1" t="s">
        <v>8586</v>
      </c>
      <c r="I2818" s="1">
        <v>163640.87631359999</v>
      </c>
      <c r="J2818" s="1" t="s">
        <v>8587</v>
      </c>
    </row>
    <row r="2819" spans="1:10" x14ac:dyDescent="0.25">
      <c r="A2819" s="1" t="s">
        <v>8588</v>
      </c>
      <c r="B2819" s="2">
        <v>387078888</v>
      </c>
      <c r="C2819" s="2" t="s">
        <v>226</v>
      </c>
      <c r="D2819" s="4">
        <v>31557</v>
      </c>
      <c r="E2819" s="1" t="s">
        <v>12</v>
      </c>
      <c r="F2819" s="1" t="s">
        <v>1242</v>
      </c>
      <c r="G2819" s="1" t="s">
        <v>2773</v>
      </c>
      <c r="H2819" s="1" t="s">
        <v>8589</v>
      </c>
      <c r="I2819" s="1">
        <v>75959.089919999999</v>
      </c>
      <c r="J2819" s="1" t="s">
        <v>8590</v>
      </c>
    </row>
    <row r="2820" spans="1:10" x14ac:dyDescent="0.25">
      <c r="A2820" s="1" t="s">
        <v>8591</v>
      </c>
      <c r="B2820" s="2">
        <v>980718499</v>
      </c>
      <c r="C2820" s="2" t="s">
        <v>322</v>
      </c>
      <c r="D2820" s="4">
        <v>26443.5</v>
      </c>
      <c r="E2820" s="1" t="s">
        <v>12</v>
      </c>
      <c r="F2820" s="1" t="s">
        <v>227</v>
      </c>
      <c r="G2820" s="1" t="s">
        <v>2773</v>
      </c>
      <c r="H2820" s="1" t="s">
        <v>8592</v>
      </c>
      <c r="I2820" s="1">
        <v>271735.32516569999</v>
      </c>
      <c r="J2820" s="1" t="s">
        <v>8593</v>
      </c>
    </row>
    <row r="2821" spans="1:10" x14ac:dyDescent="0.25">
      <c r="A2821" s="1" t="s">
        <v>8594</v>
      </c>
      <c r="B2821" s="2">
        <v>694139298</v>
      </c>
      <c r="C2821" s="2" t="s">
        <v>129</v>
      </c>
      <c r="D2821" s="4">
        <v>15120.75</v>
      </c>
      <c r="E2821" s="1" t="s">
        <v>12</v>
      </c>
      <c r="F2821" s="1" t="s">
        <v>208</v>
      </c>
      <c r="G2821" s="1" t="s">
        <v>2773</v>
      </c>
      <c r="H2821" s="1" t="s">
        <v>8595</v>
      </c>
      <c r="I2821" s="1">
        <v>413930.54070900002</v>
      </c>
      <c r="J2821" s="1" t="s">
        <v>1059</v>
      </c>
    </row>
    <row r="2822" spans="1:10" x14ac:dyDescent="0.25">
      <c r="A2822" s="1" t="s">
        <v>8596</v>
      </c>
      <c r="B2822" s="2">
        <v>499863915</v>
      </c>
      <c r="C2822" s="2" t="s">
        <v>281</v>
      </c>
      <c r="D2822" s="4">
        <v>21695.25</v>
      </c>
      <c r="E2822" s="1" t="s">
        <v>12</v>
      </c>
      <c r="F2822" s="1" t="s">
        <v>598</v>
      </c>
      <c r="G2822" s="1" t="s">
        <v>2773</v>
      </c>
      <c r="H2822" s="1" t="s">
        <v>8597</v>
      </c>
      <c r="I2822" s="1">
        <v>23471.187258800001</v>
      </c>
      <c r="J2822" s="1" t="s">
        <v>8598</v>
      </c>
    </row>
    <row r="2823" spans="1:10" x14ac:dyDescent="0.25">
      <c r="A2823" s="1" t="s">
        <v>8599</v>
      </c>
      <c r="B2823" s="2">
        <v>934597374</v>
      </c>
      <c r="C2823" s="2" t="s">
        <v>134</v>
      </c>
      <c r="D2823" s="4">
        <v>37401</v>
      </c>
      <c r="E2823" s="1" t="s">
        <v>12</v>
      </c>
      <c r="F2823" s="1" t="s">
        <v>1400</v>
      </c>
      <c r="G2823" s="1" t="s">
        <v>2773</v>
      </c>
      <c r="H2823" s="1" t="s">
        <v>8600</v>
      </c>
      <c r="I2823" s="1">
        <v>75066.211836000002</v>
      </c>
      <c r="J2823" s="1" t="s">
        <v>8601</v>
      </c>
    </row>
    <row r="2824" spans="1:10" x14ac:dyDescent="0.25">
      <c r="A2824" s="1" t="s">
        <v>8602</v>
      </c>
      <c r="B2824" s="2">
        <v>619053523</v>
      </c>
      <c r="C2824" s="2" t="s">
        <v>143</v>
      </c>
      <c r="D2824" s="4">
        <v>34479</v>
      </c>
      <c r="E2824" s="1" t="s">
        <v>12</v>
      </c>
      <c r="F2824" s="1" t="s">
        <v>353</v>
      </c>
      <c r="G2824" s="1" t="s">
        <v>2773</v>
      </c>
      <c r="H2824" s="1" t="s">
        <v>8603</v>
      </c>
      <c r="I2824" s="1">
        <v>135217.368468</v>
      </c>
      <c r="J2824" s="1" t="s">
        <v>8604</v>
      </c>
    </row>
    <row r="2825" spans="1:10" x14ac:dyDescent="0.25">
      <c r="A2825" s="1" t="s">
        <v>8605</v>
      </c>
      <c r="B2825" s="2">
        <v>308158521</v>
      </c>
      <c r="C2825" s="2" t="s">
        <v>212</v>
      </c>
      <c r="D2825" s="4">
        <v>24252</v>
      </c>
      <c r="E2825" s="1" t="s">
        <v>12</v>
      </c>
      <c r="F2825" s="1" t="s">
        <v>1815</v>
      </c>
      <c r="G2825" s="1" t="s">
        <v>2773</v>
      </c>
      <c r="H2825" s="1" t="s">
        <v>8606</v>
      </c>
      <c r="I2825" s="1">
        <v>139343.07785216</v>
      </c>
      <c r="J2825" s="1" t="s">
        <v>8607</v>
      </c>
    </row>
    <row r="2826" spans="1:10" x14ac:dyDescent="0.25">
      <c r="A2826" s="1" t="s">
        <v>8608</v>
      </c>
      <c r="B2826" s="2">
        <v>456255247</v>
      </c>
      <c r="C2826" s="2" t="s">
        <v>129</v>
      </c>
      <c r="D2826" s="4">
        <v>15120.75</v>
      </c>
      <c r="E2826" s="1" t="s">
        <v>12</v>
      </c>
      <c r="F2826" s="1" t="s">
        <v>1277</v>
      </c>
      <c r="G2826" s="1" t="s">
        <v>2773</v>
      </c>
      <c r="H2826" s="1" t="s">
        <v>8609</v>
      </c>
      <c r="I2826" s="1">
        <v>177132.77618399999</v>
      </c>
      <c r="J2826" s="1" t="s">
        <v>8610</v>
      </c>
    </row>
    <row r="2827" spans="1:10" x14ac:dyDescent="0.25">
      <c r="A2827" s="1" t="s">
        <v>8611</v>
      </c>
      <c r="B2827" s="2">
        <v>489162349</v>
      </c>
      <c r="C2827" s="2" t="s">
        <v>470</v>
      </c>
      <c r="D2827" s="4">
        <v>14755.5</v>
      </c>
      <c r="E2827" s="1" t="s">
        <v>12</v>
      </c>
      <c r="F2827" s="1" t="s">
        <v>731</v>
      </c>
      <c r="G2827" s="1" t="s">
        <v>2773</v>
      </c>
      <c r="H2827" s="1" t="s">
        <v>8612</v>
      </c>
      <c r="I2827" s="1">
        <v>657849.61932479998</v>
      </c>
      <c r="J2827" s="1" t="s">
        <v>8613</v>
      </c>
    </row>
    <row r="2828" spans="1:10" x14ac:dyDescent="0.25">
      <c r="A2828" s="1" t="s">
        <v>8614</v>
      </c>
      <c r="B2828" s="2">
        <v>245645227</v>
      </c>
      <c r="C2828" s="2" t="s">
        <v>698</v>
      </c>
      <c r="D2828" s="4">
        <v>18408</v>
      </c>
      <c r="E2828" s="1" t="s">
        <v>12</v>
      </c>
      <c r="F2828" s="1" t="s">
        <v>290</v>
      </c>
      <c r="G2828" s="1" t="s">
        <v>2773</v>
      </c>
      <c r="H2828" s="1" t="s">
        <v>8615</v>
      </c>
      <c r="I2828" s="1">
        <v>144437.68693231</v>
      </c>
      <c r="J2828" s="1" t="s">
        <v>8616</v>
      </c>
    </row>
    <row r="2829" spans="1:10" x14ac:dyDescent="0.25">
      <c r="A2829" s="1" t="s">
        <v>8617</v>
      </c>
      <c r="B2829" s="2">
        <v>219307348</v>
      </c>
      <c r="C2829" s="2" t="s">
        <v>194</v>
      </c>
      <c r="D2829" s="4">
        <v>30826.5</v>
      </c>
      <c r="E2829" s="1" t="s">
        <v>12</v>
      </c>
      <c r="F2829" s="1" t="s">
        <v>602</v>
      </c>
      <c r="G2829" s="1" t="s">
        <v>2773</v>
      </c>
      <c r="H2829" s="1" t="s">
        <v>8618</v>
      </c>
      <c r="I2829" s="1">
        <v>310202.08127999998</v>
      </c>
      <c r="J2829" s="1" t="s">
        <v>8619</v>
      </c>
    </row>
    <row r="2830" spans="1:10" x14ac:dyDescent="0.25">
      <c r="A2830" s="1" t="s">
        <v>8620</v>
      </c>
      <c r="B2830" s="2">
        <v>120932057</v>
      </c>
      <c r="C2830" s="2" t="s">
        <v>380</v>
      </c>
      <c r="D2830" s="4">
        <v>14390.25</v>
      </c>
      <c r="E2830" s="1" t="s">
        <v>12</v>
      </c>
      <c r="F2830" s="1" t="s">
        <v>1840</v>
      </c>
      <c r="G2830" s="1" t="s">
        <v>2773</v>
      </c>
      <c r="H2830" s="1" t="s">
        <v>8621</v>
      </c>
      <c r="I2830" s="1">
        <v>253073.67546239999</v>
      </c>
      <c r="J2830" s="1" t="s">
        <v>8622</v>
      </c>
    </row>
    <row r="2831" spans="1:10" x14ac:dyDescent="0.25">
      <c r="A2831" s="1" t="s">
        <v>8623</v>
      </c>
      <c r="B2831" s="2">
        <v>415890182</v>
      </c>
      <c r="C2831" s="2" t="s">
        <v>212</v>
      </c>
      <c r="D2831" s="4">
        <v>24252</v>
      </c>
      <c r="E2831" s="1" t="s">
        <v>12</v>
      </c>
      <c r="F2831" s="1" t="s">
        <v>557</v>
      </c>
      <c r="G2831" s="1" t="s">
        <v>2773</v>
      </c>
      <c r="H2831" s="1" t="s">
        <v>8624</v>
      </c>
      <c r="I2831" s="1">
        <v>1422244.3725000001</v>
      </c>
      <c r="J2831" s="1" t="s">
        <v>8625</v>
      </c>
    </row>
    <row r="2832" spans="1:10" x14ac:dyDescent="0.25">
      <c r="A2832" s="1" t="s">
        <v>8626</v>
      </c>
      <c r="B2832" s="2">
        <v>955631691</v>
      </c>
      <c r="C2832" s="2" t="s">
        <v>124</v>
      </c>
      <c r="D2832" s="4">
        <v>14025</v>
      </c>
      <c r="E2832" s="1" t="s">
        <v>12</v>
      </c>
      <c r="F2832" s="1" t="s">
        <v>408</v>
      </c>
      <c r="G2832" s="1" t="s">
        <v>2773</v>
      </c>
      <c r="H2832" s="1" t="s">
        <v>8627</v>
      </c>
      <c r="I2832" s="1">
        <v>151194.93386088</v>
      </c>
      <c r="J2832" s="1" t="s">
        <v>8628</v>
      </c>
    </row>
    <row r="2833" spans="1:10" x14ac:dyDescent="0.25">
      <c r="A2833" s="1" t="s">
        <v>8629</v>
      </c>
      <c r="B2833" s="2">
        <v>607842215</v>
      </c>
      <c r="C2833" s="2" t="s">
        <v>180</v>
      </c>
      <c r="D2833" s="4">
        <v>35940</v>
      </c>
      <c r="E2833" s="1" t="s">
        <v>12</v>
      </c>
      <c r="F2833" s="1" t="s">
        <v>947</v>
      </c>
      <c r="G2833" s="1" t="s">
        <v>3820</v>
      </c>
      <c r="H2833" s="1" t="s">
        <v>8630</v>
      </c>
      <c r="I2833" s="1">
        <v>358651.99381284002</v>
      </c>
      <c r="J2833" s="1" t="s">
        <v>8631</v>
      </c>
    </row>
    <row r="2834" spans="1:10" x14ac:dyDescent="0.25">
      <c r="A2834" s="1" t="s">
        <v>8632</v>
      </c>
      <c r="B2834" s="2">
        <v>156058632</v>
      </c>
      <c r="C2834" s="2" t="s">
        <v>298</v>
      </c>
      <c r="D2834" s="4">
        <v>38131.5</v>
      </c>
      <c r="E2834" s="1" t="s">
        <v>12</v>
      </c>
      <c r="F2834" s="1" t="s">
        <v>731</v>
      </c>
      <c r="G2834" s="1" t="s">
        <v>3820</v>
      </c>
      <c r="H2834" s="1" t="s">
        <v>8633</v>
      </c>
      <c r="I2834" s="1">
        <v>198801.54636864</v>
      </c>
      <c r="J2834" s="1" t="s">
        <v>8634</v>
      </c>
    </row>
    <row r="2835" spans="1:10" x14ac:dyDescent="0.25">
      <c r="A2835" s="1" t="s">
        <v>8635</v>
      </c>
      <c r="B2835" s="2">
        <v>158449315</v>
      </c>
      <c r="C2835" s="2" t="s">
        <v>33</v>
      </c>
      <c r="D2835" s="4">
        <v>13659.75</v>
      </c>
      <c r="E2835" s="1" t="s">
        <v>12</v>
      </c>
      <c r="F2835" s="1" t="s">
        <v>344</v>
      </c>
      <c r="G2835" s="1" t="s">
        <v>3820</v>
      </c>
      <c r="H2835" s="1" t="s">
        <v>8636</v>
      </c>
      <c r="I2835" s="1">
        <v>333930.29500320001</v>
      </c>
      <c r="J2835" s="1" t="s">
        <v>8637</v>
      </c>
    </row>
    <row r="2836" spans="1:10" x14ac:dyDescent="0.25">
      <c r="A2836" s="1" t="s">
        <v>8638</v>
      </c>
      <c r="B2836" s="2">
        <v>735065</v>
      </c>
      <c r="C2836" s="2" t="s">
        <v>221</v>
      </c>
      <c r="D2836" s="4">
        <v>33748.5</v>
      </c>
      <c r="E2836" s="1" t="s">
        <v>12</v>
      </c>
      <c r="F2836" s="1" t="s">
        <v>176</v>
      </c>
      <c r="G2836" s="1" t="s">
        <v>3820</v>
      </c>
      <c r="H2836" s="1" t="s">
        <v>8639</v>
      </c>
      <c r="I2836" s="1">
        <v>108104.13554125</v>
      </c>
      <c r="J2836" s="1" t="s">
        <v>8640</v>
      </c>
    </row>
    <row r="2837" spans="1:10" x14ac:dyDescent="0.25">
      <c r="A2837" s="1" t="s">
        <v>8641</v>
      </c>
      <c r="B2837" s="2">
        <v>713828928</v>
      </c>
      <c r="C2837" s="2" t="s">
        <v>57</v>
      </c>
      <c r="D2837" s="4">
        <v>34113.75</v>
      </c>
      <c r="E2837" s="1" t="s">
        <v>12</v>
      </c>
      <c r="F2837" s="1" t="s">
        <v>940</v>
      </c>
      <c r="G2837" s="1" t="s">
        <v>3820</v>
      </c>
      <c r="H2837" s="1" t="s">
        <v>8642</v>
      </c>
      <c r="I2837" s="1">
        <v>914432.34582864004</v>
      </c>
      <c r="J2837" s="1" t="s">
        <v>8643</v>
      </c>
    </row>
    <row r="2838" spans="1:10" x14ac:dyDescent="0.25">
      <c r="A2838" s="1" t="s">
        <v>8644</v>
      </c>
      <c r="B2838" s="2">
        <v>172877992</v>
      </c>
      <c r="C2838" s="2" t="s">
        <v>67</v>
      </c>
      <c r="D2838" s="4">
        <v>23156.25</v>
      </c>
      <c r="E2838" s="1" t="s">
        <v>12</v>
      </c>
      <c r="F2838" s="1" t="s">
        <v>1815</v>
      </c>
      <c r="G2838" s="1" t="s">
        <v>3820</v>
      </c>
      <c r="H2838" s="1" t="s">
        <v>8645</v>
      </c>
      <c r="I2838" s="1">
        <v>390292.17485771998</v>
      </c>
      <c r="J2838" s="1" t="s">
        <v>8646</v>
      </c>
    </row>
    <row r="2839" spans="1:10" x14ac:dyDescent="0.25">
      <c r="A2839" s="1" t="s">
        <v>8647</v>
      </c>
      <c r="B2839" s="2">
        <v>369381575</v>
      </c>
      <c r="C2839" s="2" t="s">
        <v>250</v>
      </c>
      <c r="D2839" s="4">
        <v>18042.75</v>
      </c>
      <c r="E2839" s="1" t="s">
        <v>12</v>
      </c>
      <c r="F2839" s="1" t="s">
        <v>519</v>
      </c>
      <c r="G2839" s="1" t="s">
        <v>3820</v>
      </c>
      <c r="H2839" s="1" t="s">
        <v>8648</v>
      </c>
      <c r="I2839" s="1">
        <v>24123.576708000001</v>
      </c>
      <c r="J2839" s="1" t="s">
        <v>8649</v>
      </c>
    </row>
    <row r="2840" spans="1:10" x14ac:dyDescent="0.25">
      <c r="A2840" s="1" t="s">
        <v>8650</v>
      </c>
      <c r="B2840" s="2">
        <v>210406263</v>
      </c>
      <c r="C2840" s="2" t="s">
        <v>698</v>
      </c>
      <c r="D2840" s="4">
        <v>18408</v>
      </c>
      <c r="E2840" s="1" t="s">
        <v>12</v>
      </c>
      <c r="F2840" s="1" t="s">
        <v>422</v>
      </c>
      <c r="G2840" s="1" t="s">
        <v>3820</v>
      </c>
      <c r="H2840" s="1" t="s">
        <v>8651</v>
      </c>
      <c r="I2840" s="1">
        <v>157107.48278399999</v>
      </c>
      <c r="J2840" s="1" t="s">
        <v>8652</v>
      </c>
    </row>
    <row r="2841" spans="1:10" x14ac:dyDescent="0.25">
      <c r="A2841" s="1" t="s">
        <v>8653</v>
      </c>
      <c r="B2841" s="2">
        <v>876216916</v>
      </c>
      <c r="C2841" s="2" t="s">
        <v>889</v>
      </c>
      <c r="D2841" s="4">
        <v>30096</v>
      </c>
      <c r="E2841" s="1" t="s">
        <v>12</v>
      </c>
      <c r="F2841" s="1" t="s">
        <v>1388</v>
      </c>
      <c r="G2841" s="1" t="s">
        <v>3820</v>
      </c>
      <c r="H2841" s="1" t="s">
        <v>8654</v>
      </c>
      <c r="I2841" s="1">
        <v>45084.937203000001</v>
      </c>
      <c r="J2841" s="1" t="s">
        <v>8655</v>
      </c>
    </row>
    <row r="2842" spans="1:10" x14ac:dyDescent="0.25">
      <c r="A2842" s="1" t="s">
        <v>8656</v>
      </c>
      <c r="B2842" s="2">
        <v>295682322</v>
      </c>
      <c r="C2842" s="2" t="s">
        <v>298</v>
      </c>
      <c r="D2842" s="4">
        <v>38131.5</v>
      </c>
      <c r="E2842" s="1" t="s">
        <v>12</v>
      </c>
      <c r="F2842" s="1" t="s">
        <v>557</v>
      </c>
      <c r="G2842" s="1" t="s">
        <v>3820</v>
      </c>
      <c r="H2842" s="1" t="s">
        <v>8657</v>
      </c>
      <c r="I2842" s="1">
        <v>70105.541990400001</v>
      </c>
      <c r="J2842" s="1" t="s">
        <v>8658</v>
      </c>
    </row>
    <row r="2843" spans="1:10" x14ac:dyDescent="0.25">
      <c r="A2843" s="1" t="s">
        <v>8659</v>
      </c>
      <c r="B2843" s="2">
        <v>371142420</v>
      </c>
      <c r="C2843" s="2" t="s">
        <v>194</v>
      </c>
      <c r="D2843" s="4">
        <v>30826.5</v>
      </c>
      <c r="E2843" s="1" t="s">
        <v>12</v>
      </c>
      <c r="F2843" s="1" t="s">
        <v>48</v>
      </c>
      <c r="G2843" s="1" t="s">
        <v>3820</v>
      </c>
      <c r="H2843" s="1" t="s">
        <v>8660</v>
      </c>
      <c r="I2843" s="1">
        <v>9544.1922575999997</v>
      </c>
      <c r="J2843" s="1" t="s">
        <v>8661</v>
      </c>
    </row>
    <row r="2844" spans="1:10" x14ac:dyDescent="0.25">
      <c r="A2844" s="1" t="s">
        <v>8662</v>
      </c>
      <c r="B2844" s="2">
        <v>518915884</v>
      </c>
      <c r="C2844" s="2" t="s">
        <v>452</v>
      </c>
      <c r="D2844" s="4">
        <v>26078.25</v>
      </c>
      <c r="E2844" s="1" t="s">
        <v>12</v>
      </c>
      <c r="F2844" s="1" t="s">
        <v>251</v>
      </c>
      <c r="G2844" s="1" t="s">
        <v>3820</v>
      </c>
      <c r="H2844" s="1" t="s">
        <v>8663</v>
      </c>
      <c r="I2844" s="1">
        <v>44548.358025599999</v>
      </c>
      <c r="J2844" s="1" t="s">
        <v>8664</v>
      </c>
    </row>
    <row r="2845" spans="1:10" x14ac:dyDescent="0.25">
      <c r="A2845" s="1" t="s">
        <v>8665</v>
      </c>
      <c r="B2845" s="2">
        <v>926002607</v>
      </c>
      <c r="C2845" s="2" t="s">
        <v>869</v>
      </c>
      <c r="D2845" s="4">
        <v>17312.25</v>
      </c>
      <c r="E2845" s="1" t="s">
        <v>12</v>
      </c>
      <c r="F2845" s="1" t="s">
        <v>63</v>
      </c>
      <c r="G2845" s="1" t="s">
        <v>3820</v>
      </c>
      <c r="H2845" s="1" t="s">
        <v>8666</v>
      </c>
      <c r="I2845" s="1">
        <v>677796.02841599996</v>
      </c>
      <c r="J2845" s="1" t="s">
        <v>8667</v>
      </c>
    </row>
    <row r="2846" spans="1:10" x14ac:dyDescent="0.25">
      <c r="A2846" s="1" t="s">
        <v>8668</v>
      </c>
      <c r="B2846" s="2">
        <v>834478667</v>
      </c>
      <c r="C2846" s="2" t="s">
        <v>479</v>
      </c>
      <c r="D2846" s="4">
        <v>33383.25</v>
      </c>
      <c r="E2846" s="1" t="s">
        <v>12</v>
      </c>
      <c r="F2846" s="1" t="s">
        <v>53</v>
      </c>
      <c r="G2846" s="1" t="s">
        <v>3820</v>
      </c>
      <c r="H2846" s="1" t="s">
        <v>8669</v>
      </c>
      <c r="I2846" s="1">
        <v>121695.762204</v>
      </c>
      <c r="J2846" s="1" t="s">
        <v>8670</v>
      </c>
    </row>
    <row r="2847" spans="1:10" x14ac:dyDescent="0.25">
      <c r="A2847" s="1" t="s">
        <v>8671</v>
      </c>
      <c r="B2847" s="2">
        <v>723431746</v>
      </c>
      <c r="C2847" s="2" t="s">
        <v>33</v>
      </c>
      <c r="D2847" s="4">
        <v>13659.75</v>
      </c>
      <c r="E2847" s="1" t="s">
        <v>12</v>
      </c>
      <c r="F2847" s="1" t="s">
        <v>794</v>
      </c>
      <c r="G2847" s="1" t="s">
        <v>3820</v>
      </c>
      <c r="H2847" s="1" t="s">
        <v>8672</v>
      </c>
      <c r="I2847" s="1">
        <v>309851.62494000001</v>
      </c>
      <c r="J2847" s="1" t="s">
        <v>8673</v>
      </c>
    </row>
    <row r="2848" spans="1:10" x14ac:dyDescent="0.25">
      <c r="A2848" s="1" t="s">
        <v>8674</v>
      </c>
      <c r="B2848" s="2">
        <v>436593969</v>
      </c>
      <c r="C2848" s="2" t="s">
        <v>221</v>
      </c>
      <c r="D2848" s="4">
        <v>33748.5</v>
      </c>
      <c r="E2848" s="1" t="s">
        <v>12</v>
      </c>
      <c r="F2848" s="1" t="s">
        <v>336</v>
      </c>
      <c r="G2848" s="1" t="s">
        <v>3820</v>
      </c>
      <c r="H2848" s="1" t="s">
        <v>8675</v>
      </c>
      <c r="I2848" s="1">
        <v>274783.22036550002</v>
      </c>
      <c r="J2848" s="1" t="s">
        <v>8676</v>
      </c>
    </row>
    <row r="2849" spans="1:10" x14ac:dyDescent="0.25">
      <c r="A2849" s="1" t="s">
        <v>8677</v>
      </c>
      <c r="B2849" s="2">
        <v>337682362</v>
      </c>
      <c r="C2849" s="2" t="s">
        <v>606</v>
      </c>
      <c r="D2849" s="4">
        <v>23886.75</v>
      </c>
      <c r="E2849" s="1" t="s">
        <v>12</v>
      </c>
      <c r="F2849" s="1" t="s">
        <v>569</v>
      </c>
      <c r="G2849" s="1" t="s">
        <v>3820</v>
      </c>
      <c r="H2849" s="1" t="s">
        <v>8678</v>
      </c>
      <c r="I2849" s="1">
        <v>73869.802157800004</v>
      </c>
      <c r="J2849" s="1" t="s">
        <v>8679</v>
      </c>
    </row>
    <row r="2850" spans="1:10" x14ac:dyDescent="0.25">
      <c r="A2850" s="1" t="s">
        <v>8680</v>
      </c>
      <c r="B2850" s="2">
        <v>741568626</v>
      </c>
      <c r="C2850" s="2" t="s">
        <v>226</v>
      </c>
      <c r="D2850" s="4">
        <v>31557</v>
      </c>
      <c r="E2850" s="1" t="s">
        <v>12</v>
      </c>
      <c r="F2850" s="1" t="s">
        <v>523</v>
      </c>
      <c r="G2850" s="1" t="s">
        <v>3820</v>
      </c>
      <c r="H2850" s="1" t="s">
        <v>8681</v>
      </c>
      <c r="I2850" s="1">
        <v>306891.90028900001</v>
      </c>
      <c r="J2850" s="1" t="s">
        <v>8682</v>
      </c>
    </row>
    <row r="2851" spans="1:10" x14ac:dyDescent="0.25">
      <c r="A2851" s="1" t="s">
        <v>8683</v>
      </c>
      <c r="B2851" s="2">
        <v>652862459</v>
      </c>
      <c r="C2851" s="2" t="s">
        <v>869</v>
      </c>
      <c r="D2851" s="4">
        <v>17312.25</v>
      </c>
      <c r="E2851" s="1" t="s">
        <v>12</v>
      </c>
      <c r="F2851" s="1" t="s">
        <v>2278</v>
      </c>
      <c r="G2851" s="1" t="s">
        <v>3820</v>
      </c>
      <c r="H2851" s="1" t="s">
        <v>8684</v>
      </c>
      <c r="I2851" s="1">
        <v>42305.389774199997</v>
      </c>
      <c r="J2851" s="1" t="s">
        <v>8685</v>
      </c>
    </row>
    <row r="2852" spans="1:10" x14ac:dyDescent="0.25">
      <c r="A2852" s="1" t="s">
        <v>8686</v>
      </c>
      <c r="B2852" s="2">
        <v>998752321</v>
      </c>
      <c r="C2852" s="2" t="s">
        <v>189</v>
      </c>
      <c r="D2852" s="4">
        <v>22425.75</v>
      </c>
      <c r="E2852" s="1" t="s">
        <v>12</v>
      </c>
      <c r="F2852" s="1" t="s">
        <v>399</v>
      </c>
      <c r="G2852" s="1" t="s">
        <v>3820</v>
      </c>
      <c r="H2852" s="1" t="s">
        <v>8687</v>
      </c>
      <c r="I2852" s="1">
        <v>145258.32384</v>
      </c>
      <c r="J2852" s="1" t="s">
        <v>8688</v>
      </c>
    </row>
    <row r="2853" spans="1:10" x14ac:dyDescent="0.25">
      <c r="A2853" s="1" t="s">
        <v>8689</v>
      </c>
      <c r="B2853" s="2">
        <v>710131099</v>
      </c>
      <c r="C2853" s="2" t="s">
        <v>556</v>
      </c>
      <c r="D2853" s="4">
        <v>27174</v>
      </c>
      <c r="E2853" s="1" t="s">
        <v>12</v>
      </c>
      <c r="F2853" s="1" t="s">
        <v>318</v>
      </c>
      <c r="G2853" s="1" t="s">
        <v>3820</v>
      </c>
      <c r="H2853" s="1" t="s">
        <v>903</v>
      </c>
      <c r="I2853" s="1">
        <v>0</v>
      </c>
      <c r="J2853" s="1" t="s">
        <v>8690</v>
      </c>
    </row>
    <row r="2854" spans="1:10" x14ac:dyDescent="0.25">
      <c r="A2854" s="1" t="s">
        <v>8691</v>
      </c>
      <c r="B2854" s="2">
        <v>183697653</v>
      </c>
      <c r="C2854" s="2" t="s">
        <v>11</v>
      </c>
      <c r="D2854" s="4">
        <v>36305.25</v>
      </c>
      <c r="E2854" s="1" t="s">
        <v>12</v>
      </c>
      <c r="F2854" s="1" t="s">
        <v>767</v>
      </c>
      <c r="G2854" s="1" t="s">
        <v>3820</v>
      </c>
      <c r="H2854" s="1" t="s">
        <v>8692</v>
      </c>
      <c r="I2854" s="1">
        <v>30733.458194399998</v>
      </c>
      <c r="J2854" s="1" t="s">
        <v>8693</v>
      </c>
    </row>
    <row r="2855" spans="1:10" x14ac:dyDescent="0.25">
      <c r="A2855" s="1" t="s">
        <v>8694</v>
      </c>
      <c r="B2855" s="2">
        <v>388129904</v>
      </c>
      <c r="C2855" s="2" t="s">
        <v>389</v>
      </c>
      <c r="D2855" s="4">
        <v>29365.5</v>
      </c>
      <c r="E2855" s="1" t="s">
        <v>12</v>
      </c>
      <c r="F2855" s="1" t="s">
        <v>1146</v>
      </c>
      <c r="G2855" s="1" t="s">
        <v>3820</v>
      </c>
      <c r="H2855" s="1" t="s">
        <v>8695</v>
      </c>
      <c r="I2855" s="1">
        <v>190842.336048</v>
      </c>
      <c r="J2855" s="1" t="s">
        <v>8696</v>
      </c>
    </row>
    <row r="2856" spans="1:10" x14ac:dyDescent="0.25">
      <c r="A2856" s="1" t="s">
        <v>8697</v>
      </c>
      <c r="B2856" s="2">
        <v>126238837</v>
      </c>
      <c r="C2856" s="2" t="s">
        <v>226</v>
      </c>
      <c r="D2856" s="4">
        <v>31557</v>
      </c>
      <c r="E2856" s="1" t="s">
        <v>12</v>
      </c>
      <c r="F2856" s="1" t="s">
        <v>251</v>
      </c>
      <c r="G2856" s="1" t="s">
        <v>3820</v>
      </c>
      <c r="H2856" s="1" t="s">
        <v>8698</v>
      </c>
      <c r="I2856" s="1">
        <v>186089.60772</v>
      </c>
      <c r="J2856" s="1" t="s">
        <v>8699</v>
      </c>
    </row>
    <row r="2857" spans="1:10" x14ac:dyDescent="0.25">
      <c r="A2857" s="1" t="s">
        <v>8700</v>
      </c>
      <c r="B2857" s="2">
        <v>290965816</v>
      </c>
      <c r="C2857" s="2" t="s">
        <v>212</v>
      </c>
      <c r="D2857" s="4">
        <v>24252</v>
      </c>
      <c r="E2857" s="1" t="s">
        <v>12</v>
      </c>
      <c r="F2857" s="1" t="s">
        <v>1090</v>
      </c>
      <c r="G2857" s="1" t="s">
        <v>3820</v>
      </c>
      <c r="H2857" s="1" t="s">
        <v>8701</v>
      </c>
      <c r="I2857" s="1">
        <v>27178.236571320002</v>
      </c>
      <c r="J2857" s="1" t="s">
        <v>8702</v>
      </c>
    </row>
    <row r="2858" spans="1:10" x14ac:dyDescent="0.25">
      <c r="A2858" s="1" t="s">
        <v>8703</v>
      </c>
      <c r="B2858" s="2">
        <v>27198565</v>
      </c>
      <c r="C2858" s="2" t="s">
        <v>348</v>
      </c>
      <c r="D2858" s="4">
        <v>28635</v>
      </c>
      <c r="E2858" s="1" t="s">
        <v>12</v>
      </c>
      <c r="F2858" s="1" t="s">
        <v>256</v>
      </c>
      <c r="G2858" s="1" t="s">
        <v>3820</v>
      </c>
      <c r="H2858" s="1" t="s">
        <v>8704</v>
      </c>
      <c r="I2858" s="1">
        <v>109541.86048408</v>
      </c>
      <c r="J2858" s="1" t="s">
        <v>4540</v>
      </c>
    </row>
    <row r="2859" spans="1:10" x14ac:dyDescent="0.25">
      <c r="A2859" s="1" t="s">
        <v>8705</v>
      </c>
      <c r="B2859" s="2">
        <v>171703363</v>
      </c>
      <c r="C2859" s="2" t="s">
        <v>470</v>
      </c>
      <c r="D2859" s="4">
        <v>14755.5</v>
      </c>
      <c r="E2859" s="1" t="s">
        <v>12</v>
      </c>
      <c r="F2859" s="1" t="s">
        <v>93</v>
      </c>
      <c r="G2859" s="1" t="s">
        <v>3820</v>
      </c>
      <c r="H2859" s="1" t="s">
        <v>8706</v>
      </c>
      <c r="I2859" s="1">
        <v>252191.21568960001</v>
      </c>
      <c r="J2859" s="1" t="s">
        <v>8707</v>
      </c>
    </row>
    <row r="2860" spans="1:10" x14ac:dyDescent="0.25">
      <c r="A2860" s="1" t="s">
        <v>8708</v>
      </c>
      <c r="B2860" s="2">
        <v>409989446</v>
      </c>
      <c r="C2860" s="2" t="s">
        <v>114</v>
      </c>
      <c r="D2860" s="4">
        <v>20599.5</v>
      </c>
      <c r="E2860" s="1" t="s">
        <v>12</v>
      </c>
      <c r="F2860" s="1" t="s">
        <v>422</v>
      </c>
      <c r="G2860" s="1" t="s">
        <v>3820</v>
      </c>
      <c r="H2860" s="1" t="s">
        <v>8709</v>
      </c>
      <c r="I2860" s="1">
        <v>93271.528618950004</v>
      </c>
      <c r="J2860" s="1" t="s">
        <v>8710</v>
      </c>
    </row>
    <row r="2861" spans="1:10" x14ac:dyDescent="0.25">
      <c r="A2861" s="1" t="s">
        <v>8711</v>
      </c>
      <c r="B2861" s="2">
        <v>599797239</v>
      </c>
      <c r="C2861" s="2" t="s">
        <v>273</v>
      </c>
      <c r="D2861" s="4">
        <v>20964.75</v>
      </c>
      <c r="E2861" s="1" t="s">
        <v>12</v>
      </c>
      <c r="F2861" s="1" t="s">
        <v>2602</v>
      </c>
      <c r="G2861" s="1" t="s">
        <v>3820</v>
      </c>
      <c r="H2861" s="1" t="s">
        <v>8712</v>
      </c>
      <c r="I2861" s="1">
        <v>280987.71022080001</v>
      </c>
      <c r="J2861" s="1" t="s">
        <v>8713</v>
      </c>
    </row>
    <row r="2862" spans="1:10" x14ac:dyDescent="0.25">
      <c r="A2862" s="1" t="s">
        <v>8714</v>
      </c>
      <c r="B2862" s="2">
        <v>24757395</v>
      </c>
      <c r="C2862" s="2" t="s">
        <v>124</v>
      </c>
      <c r="D2862" s="4">
        <v>14025</v>
      </c>
      <c r="E2862" s="1" t="s">
        <v>12</v>
      </c>
      <c r="F2862" s="1" t="s">
        <v>509</v>
      </c>
      <c r="G2862" s="1" t="s">
        <v>3820</v>
      </c>
      <c r="H2862" s="1" t="s">
        <v>8715</v>
      </c>
      <c r="I2862" s="1">
        <v>421301.32785180002</v>
      </c>
      <c r="J2862" s="1" t="s">
        <v>8716</v>
      </c>
    </row>
    <row r="2863" spans="1:10" x14ac:dyDescent="0.25">
      <c r="A2863" s="1" t="s">
        <v>8717</v>
      </c>
      <c r="B2863" s="2">
        <v>574901635</v>
      </c>
      <c r="C2863" s="2" t="s">
        <v>255</v>
      </c>
      <c r="D2863" s="4">
        <v>25347.75</v>
      </c>
      <c r="E2863" s="1" t="s">
        <v>12</v>
      </c>
      <c r="F2863" s="1" t="s">
        <v>190</v>
      </c>
      <c r="G2863" s="1" t="s">
        <v>3820</v>
      </c>
      <c r="H2863" s="1" t="s">
        <v>8718</v>
      </c>
      <c r="I2863" s="1">
        <v>783508.80666240002</v>
      </c>
      <c r="J2863" s="1" t="s">
        <v>8719</v>
      </c>
    </row>
    <row r="2864" spans="1:10" x14ac:dyDescent="0.25">
      <c r="A2864" s="1" t="s">
        <v>8720</v>
      </c>
      <c r="B2864" s="2">
        <v>589094059</v>
      </c>
      <c r="C2864" s="2" t="s">
        <v>389</v>
      </c>
      <c r="D2864" s="4">
        <v>29365.5</v>
      </c>
      <c r="E2864" s="1" t="s">
        <v>12</v>
      </c>
      <c r="F2864" s="1" t="s">
        <v>598</v>
      </c>
      <c r="G2864" s="1" t="s">
        <v>3820</v>
      </c>
      <c r="H2864" s="1" t="s">
        <v>8721</v>
      </c>
      <c r="I2864" s="1">
        <v>56868.712453799999</v>
      </c>
      <c r="J2864" s="1" t="s">
        <v>8722</v>
      </c>
    </row>
    <row r="2865" spans="1:10" x14ac:dyDescent="0.25">
      <c r="A2865" s="1" t="s">
        <v>8723</v>
      </c>
      <c r="B2865" s="2">
        <v>805420729</v>
      </c>
      <c r="C2865" s="2" t="s">
        <v>72</v>
      </c>
      <c r="D2865" s="4">
        <v>34844.25</v>
      </c>
      <c r="E2865" s="1" t="s">
        <v>12</v>
      </c>
      <c r="F2865" s="1" t="s">
        <v>97</v>
      </c>
      <c r="G2865" s="1" t="s">
        <v>3820</v>
      </c>
      <c r="H2865" s="1" t="s">
        <v>8724</v>
      </c>
      <c r="I2865" s="1">
        <v>61203.64530384</v>
      </c>
      <c r="J2865" s="1" t="s">
        <v>8725</v>
      </c>
    </row>
    <row r="2866" spans="1:10" x14ac:dyDescent="0.25">
      <c r="A2866" s="1" t="s">
        <v>8726</v>
      </c>
      <c r="B2866" s="2">
        <v>847601515</v>
      </c>
      <c r="C2866" s="2" t="s">
        <v>250</v>
      </c>
      <c r="D2866" s="4">
        <v>18042.75</v>
      </c>
      <c r="E2866" s="1" t="s">
        <v>12</v>
      </c>
      <c r="F2866" s="1" t="s">
        <v>602</v>
      </c>
      <c r="G2866" s="1" t="s">
        <v>3820</v>
      </c>
      <c r="H2866" s="1" t="s">
        <v>8727</v>
      </c>
      <c r="I2866" s="1">
        <v>414853.3978875</v>
      </c>
      <c r="J2866" s="1" t="s">
        <v>8728</v>
      </c>
    </row>
    <row r="2867" spans="1:10" x14ac:dyDescent="0.25">
      <c r="A2867" s="1" t="s">
        <v>8729</v>
      </c>
      <c r="B2867" s="2">
        <v>668226973</v>
      </c>
      <c r="C2867" s="2" t="s">
        <v>143</v>
      </c>
      <c r="D2867" s="4">
        <v>34479</v>
      </c>
      <c r="E2867" s="1" t="s">
        <v>12</v>
      </c>
      <c r="F2867" s="1" t="s">
        <v>519</v>
      </c>
      <c r="G2867" s="1" t="s">
        <v>3820</v>
      </c>
      <c r="H2867" s="1" t="s">
        <v>8730</v>
      </c>
      <c r="I2867" s="1">
        <v>62876.160916399996</v>
      </c>
      <c r="J2867" s="1" t="s">
        <v>8731</v>
      </c>
    </row>
    <row r="2868" spans="1:10" x14ac:dyDescent="0.25">
      <c r="A2868" s="1" t="s">
        <v>8732</v>
      </c>
      <c r="B2868" s="2">
        <v>913730367</v>
      </c>
      <c r="C2868" s="2" t="s">
        <v>189</v>
      </c>
      <c r="D2868" s="4">
        <v>22425.75</v>
      </c>
      <c r="E2868" s="1" t="s">
        <v>12</v>
      </c>
      <c r="F2868" s="1" t="s">
        <v>1626</v>
      </c>
      <c r="G2868" s="1" t="s">
        <v>3820</v>
      </c>
      <c r="H2868" s="1" t="s">
        <v>8733</v>
      </c>
      <c r="I2868" s="1">
        <v>98089.119180000096</v>
      </c>
      <c r="J2868" s="1" t="s">
        <v>8734</v>
      </c>
    </row>
    <row r="2869" spans="1:10" x14ac:dyDescent="0.25">
      <c r="A2869" s="1" t="s">
        <v>8735</v>
      </c>
      <c r="B2869" s="2">
        <v>921708705</v>
      </c>
      <c r="C2869" s="2" t="s">
        <v>129</v>
      </c>
      <c r="D2869" s="4">
        <v>15120.75</v>
      </c>
      <c r="E2869" s="1" t="s">
        <v>12</v>
      </c>
      <c r="F2869" s="1" t="s">
        <v>794</v>
      </c>
      <c r="G2869" s="1" t="s">
        <v>3820</v>
      </c>
      <c r="H2869" s="1" t="s">
        <v>8736</v>
      </c>
      <c r="I2869" s="1">
        <v>142071.01174799999</v>
      </c>
      <c r="J2869" s="1" t="s">
        <v>8737</v>
      </c>
    </row>
    <row r="2870" spans="1:10" x14ac:dyDescent="0.25">
      <c r="A2870" s="1" t="s">
        <v>8738</v>
      </c>
      <c r="B2870" s="2">
        <v>549894138</v>
      </c>
      <c r="C2870" s="2" t="s">
        <v>180</v>
      </c>
      <c r="D2870" s="4">
        <v>35940</v>
      </c>
      <c r="E2870" s="1" t="s">
        <v>12</v>
      </c>
      <c r="F2870" s="1" t="s">
        <v>231</v>
      </c>
      <c r="G2870" s="1" t="s">
        <v>3820</v>
      </c>
      <c r="H2870" s="1" t="s">
        <v>8739</v>
      </c>
      <c r="I2870" s="1">
        <v>139270.90157568001</v>
      </c>
      <c r="J2870" s="1" t="s">
        <v>8740</v>
      </c>
    </row>
    <row r="2871" spans="1:10" x14ac:dyDescent="0.25">
      <c r="A2871" s="1" t="s">
        <v>4814</v>
      </c>
      <c r="B2871" s="2">
        <v>157826546</v>
      </c>
      <c r="C2871" s="2" t="s">
        <v>114</v>
      </c>
      <c r="D2871" s="4">
        <v>20599.5</v>
      </c>
      <c r="E2871" s="1" t="s">
        <v>12</v>
      </c>
      <c r="F2871" s="1" t="s">
        <v>58</v>
      </c>
      <c r="G2871" s="1" t="s">
        <v>3820</v>
      </c>
      <c r="H2871" s="1" t="s">
        <v>8741</v>
      </c>
      <c r="I2871" s="1">
        <v>38076.647481599997</v>
      </c>
      <c r="J2871" s="1" t="s">
        <v>8742</v>
      </c>
    </row>
    <row r="2872" spans="1:10" x14ac:dyDescent="0.25">
      <c r="A2872" s="1" t="s">
        <v>8743</v>
      </c>
      <c r="B2872" s="2">
        <v>600471343</v>
      </c>
      <c r="C2872" s="2" t="s">
        <v>23</v>
      </c>
      <c r="D2872" s="4">
        <v>15486</v>
      </c>
      <c r="E2872" s="1" t="s">
        <v>12</v>
      </c>
      <c r="F2872" s="1" t="s">
        <v>39</v>
      </c>
      <c r="G2872" s="1" t="s">
        <v>3820</v>
      </c>
      <c r="H2872" s="1" t="s">
        <v>8744</v>
      </c>
      <c r="I2872" s="1">
        <v>258272.51561999999</v>
      </c>
      <c r="J2872" s="1" t="s">
        <v>8745</v>
      </c>
    </row>
    <row r="2873" spans="1:10" x14ac:dyDescent="0.25">
      <c r="A2873" s="1" t="s">
        <v>8746</v>
      </c>
      <c r="B2873" s="2">
        <v>409183764</v>
      </c>
      <c r="C2873" s="2" t="s">
        <v>661</v>
      </c>
      <c r="D2873" s="4">
        <v>16216.5</v>
      </c>
      <c r="E2873" s="1" t="s">
        <v>12</v>
      </c>
      <c r="F2873" s="1" t="s">
        <v>241</v>
      </c>
      <c r="G2873" s="1" t="s">
        <v>3820</v>
      </c>
      <c r="H2873" s="1" t="s">
        <v>8747</v>
      </c>
      <c r="I2873" s="1">
        <v>27114.774607799998</v>
      </c>
      <c r="J2873" s="1" t="s">
        <v>8748</v>
      </c>
    </row>
    <row r="2874" spans="1:10" x14ac:dyDescent="0.25">
      <c r="A2874" s="1" t="s">
        <v>8749</v>
      </c>
      <c r="B2874" s="2">
        <v>707708220</v>
      </c>
      <c r="C2874" s="2" t="s">
        <v>38</v>
      </c>
      <c r="D2874" s="4">
        <v>21330</v>
      </c>
      <c r="E2874" s="1" t="s">
        <v>12</v>
      </c>
      <c r="F2874" s="1" t="s">
        <v>993</v>
      </c>
      <c r="G2874" s="1" t="s">
        <v>3820</v>
      </c>
      <c r="H2874" s="1" t="s">
        <v>8750</v>
      </c>
      <c r="I2874" s="1">
        <v>290972.62884239998</v>
      </c>
      <c r="J2874" s="1" t="s">
        <v>8751</v>
      </c>
    </row>
    <row r="2875" spans="1:10" x14ac:dyDescent="0.25">
      <c r="A2875" s="1" t="s">
        <v>8752</v>
      </c>
      <c r="B2875" s="2">
        <v>850215093</v>
      </c>
      <c r="C2875" s="2" t="s">
        <v>573</v>
      </c>
      <c r="D2875" s="4">
        <v>26808.75</v>
      </c>
      <c r="E2875" s="1" t="s">
        <v>12</v>
      </c>
      <c r="F2875" s="1" t="s">
        <v>282</v>
      </c>
      <c r="G2875" s="1" t="s">
        <v>3820</v>
      </c>
      <c r="H2875" s="1" t="s">
        <v>8753</v>
      </c>
      <c r="I2875" s="1">
        <v>1132694.153535</v>
      </c>
      <c r="J2875" s="1" t="s">
        <v>8754</v>
      </c>
    </row>
    <row r="2876" spans="1:10" x14ac:dyDescent="0.25">
      <c r="A2876" s="1" t="s">
        <v>8755</v>
      </c>
      <c r="B2876" s="2">
        <v>971077105</v>
      </c>
      <c r="C2876" s="2" t="s">
        <v>335</v>
      </c>
      <c r="D2876" s="4">
        <v>19869</v>
      </c>
      <c r="E2876" s="1" t="s">
        <v>12</v>
      </c>
      <c r="F2876" s="1" t="s">
        <v>222</v>
      </c>
      <c r="G2876" s="1" t="s">
        <v>3820</v>
      </c>
      <c r="H2876" s="1" t="s">
        <v>8756</v>
      </c>
      <c r="I2876" s="1">
        <v>388664.60553648003</v>
      </c>
      <c r="J2876" s="1" t="s">
        <v>8757</v>
      </c>
    </row>
    <row r="2877" spans="1:10" x14ac:dyDescent="0.25">
      <c r="A2877" s="1" t="s">
        <v>8758</v>
      </c>
      <c r="B2877" s="2">
        <v>744442646</v>
      </c>
      <c r="C2877" s="2" t="s">
        <v>203</v>
      </c>
      <c r="D2877" s="4">
        <v>27539.25</v>
      </c>
      <c r="E2877" s="1" t="s">
        <v>12</v>
      </c>
      <c r="F2877" s="1" t="s">
        <v>115</v>
      </c>
      <c r="G2877" s="1" t="s">
        <v>3820</v>
      </c>
      <c r="H2877" s="1" t="s">
        <v>8759</v>
      </c>
      <c r="I2877" s="1">
        <v>119291.8292928</v>
      </c>
      <c r="J2877" s="1" t="s">
        <v>8760</v>
      </c>
    </row>
    <row r="2878" spans="1:10" x14ac:dyDescent="0.25">
      <c r="A2878" s="1" t="s">
        <v>8761</v>
      </c>
      <c r="B2878" s="2">
        <v>54474771</v>
      </c>
      <c r="C2878" s="2" t="s">
        <v>250</v>
      </c>
      <c r="D2878" s="4">
        <v>18042.75</v>
      </c>
      <c r="E2878" s="1" t="s">
        <v>12</v>
      </c>
      <c r="F2878" s="1" t="s">
        <v>34</v>
      </c>
      <c r="G2878" s="1" t="s">
        <v>3820</v>
      </c>
      <c r="H2878" s="1" t="s">
        <v>8762</v>
      </c>
      <c r="I2878" s="1">
        <v>220004.46057299999</v>
      </c>
      <c r="J2878" s="1" t="s">
        <v>8763</v>
      </c>
    </row>
    <row r="2879" spans="1:10" x14ac:dyDescent="0.25">
      <c r="A2879" s="1" t="s">
        <v>8764</v>
      </c>
      <c r="B2879" s="2">
        <v>930899737</v>
      </c>
      <c r="C2879" s="2" t="s">
        <v>298</v>
      </c>
      <c r="D2879" s="4">
        <v>38131.5</v>
      </c>
      <c r="E2879" s="1" t="s">
        <v>12</v>
      </c>
      <c r="F2879" s="1" t="s">
        <v>774</v>
      </c>
      <c r="G2879" s="1" t="s">
        <v>3820</v>
      </c>
      <c r="H2879" s="1" t="s">
        <v>8765</v>
      </c>
      <c r="I2879" s="1">
        <v>84937.205337599997</v>
      </c>
      <c r="J2879" s="1" t="s">
        <v>8766</v>
      </c>
    </row>
    <row r="2880" spans="1:10" x14ac:dyDescent="0.25">
      <c r="A2880" s="1" t="s">
        <v>8767</v>
      </c>
      <c r="B2880" s="2">
        <v>663702178</v>
      </c>
      <c r="C2880" s="2" t="s">
        <v>92</v>
      </c>
      <c r="D2880" s="4">
        <v>29000.25</v>
      </c>
      <c r="E2880" s="1" t="s">
        <v>12</v>
      </c>
      <c r="F2880" s="1" t="s">
        <v>1610</v>
      </c>
      <c r="G2880" s="1" t="s">
        <v>3820</v>
      </c>
      <c r="H2880" s="1" t="s">
        <v>8768</v>
      </c>
      <c r="I2880" s="1">
        <v>87132.342704399998</v>
      </c>
      <c r="J2880" s="1" t="s">
        <v>8769</v>
      </c>
    </row>
    <row r="2881" spans="1:10" x14ac:dyDescent="0.25">
      <c r="A2881" s="1" t="s">
        <v>8770</v>
      </c>
      <c r="B2881" s="2">
        <v>934424206</v>
      </c>
      <c r="C2881" s="2" t="s">
        <v>162</v>
      </c>
      <c r="D2881" s="4">
        <v>15851.25</v>
      </c>
      <c r="E2881" s="1" t="s">
        <v>12</v>
      </c>
      <c r="F2881" s="1" t="s">
        <v>1277</v>
      </c>
      <c r="G2881" s="1" t="s">
        <v>3820</v>
      </c>
      <c r="H2881" s="1" t="s">
        <v>8771</v>
      </c>
      <c r="I2881" s="1">
        <v>17078.511760199999</v>
      </c>
      <c r="J2881" s="1" t="s">
        <v>8772</v>
      </c>
    </row>
    <row r="2882" spans="1:10" x14ac:dyDescent="0.25">
      <c r="A2882" s="1" t="s">
        <v>8773</v>
      </c>
      <c r="B2882" s="2">
        <v>948883528</v>
      </c>
      <c r="C2882" s="2" t="s">
        <v>226</v>
      </c>
      <c r="D2882" s="4">
        <v>31557</v>
      </c>
      <c r="E2882" s="1" t="s">
        <v>12</v>
      </c>
      <c r="F2882" s="1" t="s">
        <v>199</v>
      </c>
      <c r="G2882" s="1" t="s">
        <v>3820</v>
      </c>
      <c r="H2882" s="1" t="s">
        <v>8774</v>
      </c>
      <c r="I2882" s="1">
        <v>168820.58287710001</v>
      </c>
      <c r="J2882" s="1" t="s">
        <v>8775</v>
      </c>
    </row>
    <row r="2883" spans="1:10" x14ac:dyDescent="0.25">
      <c r="A2883" s="1" t="s">
        <v>8776</v>
      </c>
      <c r="B2883" s="2">
        <v>382079662</v>
      </c>
      <c r="C2883" s="2" t="s">
        <v>217</v>
      </c>
      <c r="D2883" s="4">
        <v>38496.75</v>
      </c>
      <c r="E2883" s="1" t="s">
        <v>12</v>
      </c>
      <c r="F2883" s="1" t="s">
        <v>654</v>
      </c>
      <c r="G2883" s="1" t="s">
        <v>3820</v>
      </c>
      <c r="H2883" s="1" t="s">
        <v>8777</v>
      </c>
      <c r="I2883" s="1">
        <v>271856.95358976</v>
      </c>
      <c r="J2883" s="1" t="s">
        <v>8778</v>
      </c>
    </row>
    <row r="2884" spans="1:10" x14ac:dyDescent="0.25">
      <c r="A2884" s="1" t="s">
        <v>8779</v>
      </c>
      <c r="B2884" s="2">
        <v>200545516</v>
      </c>
      <c r="C2884" s="2" t="s">
        <v>23</v>
      </c>
      <c r="D2884" s="4">
        <v>15486</v>
      </c>
      <c r="E2884" s="1" t="s">
        <v>12</v>
      </c>
      <c r="F2884" s="1" t="s">
        <v>48</v>
      </c>
      <c r="G2884" s="1" t="s">
        <v>3820</v>
      </c>
      <c r="H2884" s="1" t="s">
        <v>8780</v>
      </c>
      <c r="I2884" s="1">
        <v>499085.9934186</v>
      </c>
      <c r="J2884" s="1" t="s">
        <v>8781</v>
      </c>
    </row>
    <row r="2885" spans="1:10" x14ac:dyDescent="0.25">
      <c r="A2885" s="1" t="s">
        <v>8782</v>
      </c>
      <c r="B2885" s="2">
        <v>840468399</v>
      </c>
      <c r="C2885" s="2" t="s">
        <v>154</v>
      </c>
      <c r="D2885" s="4">
        <v>29730.75</v>
      </c>
      <c r="E2885" s="1" t="s">
        <v>12</v>
      </c>
      <c r="F2885" s="1" t="s">
        <v>487</v>
      </c>
      <c r="G2885" s="1" t="s">
        <v>3820</v>
      </c>
      <c r="H2885" s="1" t="s">
        <v>4658</v>
      </c>
      <c r="I2885" s="1" t="s">
        <v>4658</v>
      </c>
      <c r="J2885" s="1" t="s">
        <v>8783</v>
      </c>
    </row>
    <row r="2886" spans="1:10" x14ac:dyDescent="0.25">
      <c r="A2886" s="1" t="s">
        <v>8784</v>
      </c>
      <c r="B2886" s="2">
        <v>969029741</v>
      </c>
      <c r="C2886" s="2" t="s">
        <v>309</v>
      </c>
      <c r="D2886" s="4">
        <v>27904.5</v>
      </c>
      <c r="E2886" s="1" t="s">
        <v>12</v>
      </c>
      <c r="F2886" s="1" t="s">
        <v>1840</v>
      </c>
      <c r="G2886" s="1" t="s">
        <v>3820</v>
      </c>
      <c r="H2886" s="1" t="s">
        <v>8785</v>
      </c>
      <c r="I2886" s="1">
        <v>102569.286521</v>
      </c>
      <c r="J2886" s="1" t="s">
        <v>8786</v>
      </c>
    </row>
    <row r="2887" spans="1:10" x14ac:dyDescent="0.25">
      <c r="A2887" s="1" t="s">
        <v>8787</v>
      </c>
      <c r="B2887" s="2">
        <v>508746778</v>
      </c>
      <c r="C2887" s="2" t="s">
        <v>28</v>
      </c>
      <c r="D2887" s="4">
        <v>32652.75</v>
      </c>
      <c r="E2887" s="1" t="s">
        <v>12</v>
      </c>
      <c r="F2887" s="1" t="s">
        <v>557</v>
      </c>
      <c r="G2887" s="1" t="s">
        <v>3820</v>
      </c>
      <c r="H2887" s="1" t="s">
        <v>8788</v>
      </c>
      <c r="I2887" s="1">
        <v>526487.51478960004</v>
      </c>
      <c r="J2887" s="1" t="s">
        <v>8789</v>
      </c>
    </row>
    <row r="2888" spans="1:10" x14ac:dyDescent="0.25">
      <c r="A2888" s="1" t="s">
        <v>8790</v>
      </c>
      <c r="B2888" s="2">
        <v>739411332</v>
      </c>
      <c r="C2888" s="2" t="s">
        <v>203</v>
      </c>
      <c r="D2888" s="4">
        <v>27539.25</v>
      </c>
      <c r="E2888" s="1" t="s">
        <v>12</v>
      </c>
      <c r="F2888" s="1" t="s">
        <v>1799</v>
      </c>
      <c r="G2888" s="1" t="s">
        <v>3820</v>
      </c>
      <c r="H2888" s="1" t="s">
        <v>8791</v>
      </c>
      <c r="I2888" s="1">
        <v>46246.050420480002</v>
      </c>
      <c r="J2888" s="1" t="s">
        <v>8792</v>
      </c>
    </row>
    <row r="2889" spans="1:10" x14ac:dyDescent="0.25">
      <c r="A2889" s="1" t="s">
        <v>8793</v>
      </c>
      <c r="B2889" s="2">
        <v>3816115</v>
      </c>
      <c r="C2889" s="2" t="s">
        <v>18</v>
      </c>
      <c r="D2889" s="4">
        <v>33018</v>
      </c>
      <c r="E2889" s="1" t="s">
        <v>12</v>
      </c>
      <c r="F2889" s="1" t="s">
        <v>1789</v>
      </c>
      <c r="G2889" s="1" t="s">
        <v>3820</v>
      </c>
      <c r="H2889" s="1" t="s">
        <v>8794</v>
      </c>
      <c r="I2889" s="1">
        <v>79108.502432959998</v>
      </c>
      <c r="J2889" s="1" t="s">
        <v>8795</v>
      </c>
    </row>
    <row r="2890" spans="1:10" x14ac:dyDescent="0.25">
      <c r="A2890" s="1" t="s">
        <v>8796</v>
      </c>
      <c r="B2890" s="2">
        <v>156648886</v>
      </c>
      <c r="C2890" s="2" t="s">
        <v>162</v>
      </c>
      <c r="D2890" s="4">
        <v>15851.25</v>
      </c>
      <c r="E2890" s="1" t="s">
        <v>12</v>
      </c>
      <c r="F2890" s="1" t="s">
        <v>399</v>
      </c>
      <c r="G2890" s="1" t="s">
        <v>3820</v>
      </c>
      <c r="H2890" s="1" t="s">
        <v>8797</v>
      </c>
      <c r="I2890" s="1">
        <v>63034.685028</v>
      </c>
      <c r="J2890" s="1" t="s">
        <v>8798</v>
      </c>
    </row>
    <row r="2891" spans="1:10" x14ac:dyDescent="0.25">
      <c r="A2891" s="1" t="s">
        <v>8799</v>
      </c>
      <c r="B2891" s="2">
        <v>43787692</v>
      </c>
      <c r="C2891" s="2" t="s">
        <v>92</v>
      </c>
      <c r="D2891" s="4">
        <v>29000.25</v>
      </c>
      <c r="E2891" s="1" t="s">
        <v>12</v>
      </c>
      <c r="F2891" s="1" t="s">
        <v>102</v>
      </c>
      <c r="G2891" s="1" t="s">
        <v>3820</v>
      </c>
      <c r="H2891" s="1" t="s">
        <v>8800</v>
      </c>
      <c r="I2891" s="1">
        <v>31254.956460000001</v>
      </c>
      <c r="J2891" s="1" t="s">
        <v>8801</v>
      </c>
    </row>
    <row r="2892" spans="1:10" x14ac:dyDescent="0.25">
      <c r="A2892" s="1" t="s">
        <v>8052</v>
      </c>
      <c r="B2892" s="2">
        <v>523976534</v>
      </c>
      <c r="C2892" s="2" t="s">
        <v>380</v>
      </c>
      <c r="D2892" s="4">
        <v>14390.25</v>
      </c>
      <c r="E2892" s="1" t="s">
        <v>12</v>
      </c>
      <c r="F2892" s="1" t="s">
        <v>115</v>
      </c>
      <c r="G2892" s="1" t="s">
        <v>3820</v>
      </c>
      <c r="H2892" s="1" t="s">
        <v>8802</v>
      </c>
      <c r="I2892" s="1">
        <v>155041.78292736001</v>
      </c>
      <c r="J2892" s="1" t="s">
        <v>8803</v>
      </c>
    </row>
    <row r="2893" spans="1:10" x14ac:dyDescent="0.25">
      <c r="A2893" s="1" t="s">
        <v>8804</v>
      </c>
      <c r="B2893" s="2">
        <v>44902450</v>
      </c>
      <c r="C2893" s="2" t="s">
        <v>23</v>
      </c>
      <c r="D2893" s="4">
        <v>15486</v>
      </c>
      <c r="E2893" s="1" t="s">
        <v>12</v>
      </c>
      <c r="F2893" s="1" t="s">
        <v>366</v>
      </c>
      <c r="G2893" s="1" t="s">
        <v>3820</v>
      </c>
      <c r="H2893" s="1" t="s">
        <v>8805</v>
      </c>
      <c r="I2893" s="1">
        <v>240473.73720167999</v>
      </c>
      <c r="J2893" s="1" t="s">
        <v>8806</v>
      </c>
    </row>
    <row r="2894" spans="1:10" x14ac:dyDescent="0.25">
      <c r="A2894" s="1" t="s">
        <v>8807</v>
      </c>
      <c r="B2894" s="2">
        <v>790391249</v>
      </c>
      <c r="C2894" s="2" t="s">
        <v>221</v>
      </c>
      <c r="D2894" s="4">
        <v>33748.5</v>
      </c>
      <c r="E2894" s="1" t="s">
        <v>12</v>
      </c>
      <c r="F2894" s="1" t="s">
        <v>885</v>
      </c>
      <c r="G2894" s="1" t="s">
        <v>3820</v>
      </c>
      <c r="H2894" s="1" t="s">
        <v>8808</v>
      </c>
      <c r="I2894" s="1">
        <v>144412.23726160001</v>
      </c>
      <c r="J2894" s="1" t="s">
        <v>8809</v>
      </c>
    </row>
    <row r="2895" spans="1:10" x14ac:dyDescent="0.25">
      <c r="A2895" s="1" t="s">
        <v>8810</v>
      </c>
      <c r="B2895" s="2">
        <v>930170526</v>
      </c>
      <c r="C2895" s="2" t="s">
        <v>82</v>
      </c>
      <c r="D2895" s="4">
        <v>16947</v>
      </c>
      <c r="E2895" s="1" t="s">
        <v>12</v>
      </c>
      <c r="F2895" s="1" t="s">
        <v>574</v>
      </c>
      <c r="G2895" s="1" t="s">
        <v>3820</v>
      </c>
      <c r="H2895" s="1" t="s">
        <v>8811</v>
      </c>
      <c r="I2895" s="1">
        <v>90388.312296450007</v>
      </c>
      <c r="J2895" s="1" t="s">
        <v>8812</v>
      </c>
    </row>
    <row r="2896" spans="1:10" x14ac:dyDescent="0.25">
      <c r="A2896" s="1" t="s">
        <v>8813</v>
      </c>
      <c r="B2896" s="2">
        <v>934687474</v>
      </c>
      <c r="C2896" s="2" t="s">
        <v>43</v>
      </c>
      <c r="D2896" s="4">
        <v>36670.5</v>
      </c>
      <c r="E2896" s="1" t="s">
        <v>12</v>
      </c>
      <c r="F2896" s="1" t="s">
        <v>251</v>
      </c>
      <c r="G2896" s="1" t="s">
        <v>3820</v>
      </c>
      <c r="H2896" s="1" t="s">
        <v>8814</v>
      </c>
      <c r="I2896" s="1">
        <v>200144.93301770001</v>
      </c>
      <c r="J2896" s="1" t="s">
        <v>8815</v>
      </c>
    </row>
    <row r="2897" spans="1:10" x14ac:dyDescent="0.25">
      <c r="A2897" s="1" t="s">
        <v>8816</v>
      </c>
      <c r="B2897" s="2">
        <v>776956544</v>
      </c>
      <c r="C2897" s="2" t="s">
        <v>203</v>
      </c>
      <c r="D2897" s="4">
        <v>27539.25</v>
      </c>
      <c r="E2897" s="1" t="s">
        <v>12</v>
      </c>
      <c r="F2897" s="1" t="s">
        <v>48</v>
      </c>
      <c r="G2897" s="1" t="s">
        <v>3820</v>
      </c>
      <c r="H2897" s="1" t="s">
        <v>8817</v>
      </c>
      <c r="I2897" s="1">
        <v>722446.37609759998</v>
      </c>
      <c r="J2897" s="1" t="s">
        <v>8818</v>
      </c>
    </row>
    <row r="2898" spans="1:10" x14ac:dyDescent="0.25">
      <c r="A2898" s="1" t="s">
        <v>8819</v>
      </c>
      <c r="B2898" s="2">
        <v>743758298</v>
      </c>
      <c r="C2898" s="2" t="s">
        <v>87</v>
      </c>
      <c r="D2898" s="4">
        <v>16581.75</v>
      </c>
      <c r="E2898" s="1" t="s">
        <v>12</v>
      </c>
      <c r="F2898" s="1" t="s">
        <v>574</v>
      </c>
      <c r="G2898" s="1" t="s">
        <v>3820</v>
      </c>
      <c r="H2898" s="1" t="s">
        <v>8820</v>
      </c>
      <c r="I2898" s="1">
        <v>789564.19934231997</v>
      </c>
      <c r="J2898" s="1" t="s">
        <v>8821</v>
      </c>
    </row>
    <row r="2899" spans="1:10" x14ac:dyDescent="0.25">
      <c r="A2899" s="1" t="s">
        <v>8822</v>
      </c>
      <c r="B2899" s="2">
        <v>406401047</v>
      </c>
      <c r="C2899" s="2" t="s">
        <v>134</v>
      </c>
      <c r="D2899" s="4">
        <v>37401</v>
      </c>
      <c r="E2899" s="1" t="s">
        <v>12</v>
      </c>
      <c r="F2899" s="1" t="s">
        <v>39</v>
      </c>
      <c r="G2899" s="1" t="s">
        <v>3820</v>
      </c>
      <c r="H2899" s="1" t="s">
        <v>8823</v>
      </c>
      <c r="I2899" s="1">
        <v>52068.168316800002</v>
      </c>
      <c r="J2899" s="1" t="s">
        <v>8824</v>
      </c>
    </row>
    <row r="2900" spans="1:10" x14ac:dyDescent="0.25">
      <c r="A2900" s="1" t="s">
        <v>8825</v>
      </c>
      <c r="B2900" s="2">
        <v>932995365</v>
      </c>
      <c r="C2900" s="2" t="s">
        <v>862</v>
      </c>
      <c r="D2900" s="4">
        <v>24617.25</v>
      </c>
      <c r="E2900" s="1" t="s">
        <v>12</v>
      </c>
      <c r="F2900" s="1" t="s">
        <v>208</v>
      </c>
      <c r="G2900" s="1" t="s">
        <v>3820</v>
      </c>
      <c r="H2900" s="1" t="s">
        <v>8826</v>
      </c>
      <c r="I2900" s="1">
        <v>343841.20929600002</v>
      </c>
      <c r="J2900" s="1" t="s">
        <v>8827</v>
      </c>
    </row>
    <row r="2901" spans="1:10" x14ac:dyDescent="0.25">
      <c r="A2901" s="1" t="s">
        <v>8828</v>
      </c>
      <c r="B2901" s="2">
        <v>212106903</v>
      </c>
      <c r="C2901" s="2" t="s">
        <v>498</v>
      </c>
      <c r="D2901" s="4">
        <v>37766.25</v>
      </c>
      <c r="E2901" s="1" t="s">
        <v>12</v>
      </c>
      <c r="F2901" s="1" t="s">
        <v>870</v>
      </c>
      <c r="G2901" s="1" t="s">
        <v>3820</v>
      </c>
      <c r="H2901" s="1" t="s">
        <v>8829</v>
      </c>
      <c r="I2901" s="1">
        <v>598986.51951599994</v>
      </c>
      <c r="J2901" s="1" t="s">
        <v>8830</v>
      </c>
    </row>
    <row r="2902" spans="1:10" x14ac:dyDescent="0.25">
      <c r="A2902" s="1" t="s">
        <v>8831</v>
      </c>
      <c r="B2902" s="2">
        <v>704101225</v>
      </c>
      <c r="C2902" s="2" t="s">
        <v>134</v>
      </c>
      <c r="D2902" s="4">
        <v>37401</v>
      </c>
      <c r="E2902" s="1" t="s">
        <v>12</v>
      </c>
      <c r="F2902" s="1" t="s">
        <v>58</v>
      </c>
      <c r="G2902" s="1" t="s">
        <v>3820</v>
      </c>
      <c r="H2902" s="1" t="s">
        <v>8832</v>
      </c>
      <c r="I2902" s="1">
        <v>948406.18154831999</v>
      </c>
      <c r="J2902" s="1" t="s">
        <v>8833</v>
      </c>
    </row>
    <row r="2903" spans="1:10" x14ac:dyDescent="0.25">
      <c r="A2903" s="1" t="s">
        <v>8834</v>
      </c>
      <c r="B2903" s="2">
        <v>911205536</v>
      </c>
      <c r="C2903" s="2" t="s">
        <v>114</v>
      </c>
      <c r="D2903" s="4">
        <v>20599.5</v>
      </c>
      <c r="E2903" s="1" t="s">
        <v>12</v>
      </c>
      <c r="F2903" s="1" t="s">
        <v>204</v>
      </c>
      <c r="G2903" s="1" t="s">
        <v>3820</v>
      </c>
      <c r="H2903" s="1" t="s">
        <v>8835</v>
      </c>
      <c r="I2903" s="1">
        <v>138505.1884704</v>
      </c>
      <c r="J2903" s="1" t="s">
        <v>8836</v>
      </c>
    </row>
    <row r="2904" spans="1:10" x14ac:dyDescent="0.25">
      <c r="A2904" s="1" t="s">
        <v>8837</v>
      </c>
      <c r="B2904" s="2">
        <v>417089165</v>
      </c>
      <c r="C2904" s="2" t="s">
        <v>322</v>
      </c>
      <c r="D2904" s="4">
        <v>26443.5</v>
      </c>
      <c r="E2904" s="1" t="s">
        <v>12</v>
      </c>
      <c r="F2904" s="1" t="s">
        <v>569</v>
      </c>
      <c r="G2904" s="1" t="s">
        <v>3820</v>
      </c>
      <c r="H2904" s="1" t="s">
        <v>8838</v>
      </c>
      <c r="I2904" s="1">
        <v>223033.285692</v>
      </c>
      <c r="J2904" s="1" t="s">
        <v>8839</v>
      </c>
    </row>
    <row r="2905" spans="1:10" x14ac:dyDescent="0.25">
      <c r="A2905" s="1" t="s">
        <v>8840</v>
      </c>
      <c r="B2905" s="2">
        <v>760479632</v>
      </c>
      <c r="C2905" s="2" t="s">
        <v>101</v>
      </c>
      <c r="D2905" s="4">
        <v>19138.5</v>
      </c>
      <c r="E2905" s="1" t="s">
        <v>12</v>
      </c>
      <c r="F2905" s="1" t="s">
        <v>1536</v>
      </c>
      <c r="G2905" s="1" t="s">
        <v>3820</v>
      </c>
      <c r="H2905" s="1" t="s">
        <v>8841</v>
      </c>
      <c r="I2905" s="1">
        <v>237592.46871360001</v>
      </c>
      <c r="J2905" s="1" t="s">
        <v>8842</v>
      </c>
    </row>
    <row r="2906" spans="1:10" x14ac:dyDescent="0.25">
      <c r="A2906" s="1" t="s">
        <v>8843</v>
      </c>
      <c r="B2906" s="2">
        <v>700293659</v>
      </c>
      <c r="C2906" s="2" t="s">
        <v>606</v>
      </c>
      <c r="D2906" s="4">
        <v>23886.75</v>
      </c>
      <c r="E2906" s="1" t="s">
        <v>12</v>
      </c>
      <c r="F2906" s="1" t="s">
        <v>336</v>
      </c>
      <c r="G2906" s="1" t="s">
        <v>3820</v>
      </c>
      <c r="H2906" s="1" t="s">
        <v>8844</v>
      </c>
      <c r="I2906" s="1">
        <v>692422.22429160005</v>
      </c>
      <c r="J2906" s="1" t="s">
        <v>8845</v>
      </c>
    </row>
    <row r="2907" spans="1:10" x14ac:dyDescent="0.25">
      <c r="A2907" s="1" t="s">
        <v>8846</v>
      </c>
      <c r="B2907" s="2">
        <v>859532110</v>
      </c>
      <c r="C2907" s="2" t="s">
        <v>180</v>
      </c>
      <c r="D2907" s="4">
        <v>35940</v>
      </c>
      <c r="E2907" s="1" t="s">
        <v>12</v>
      </c>
      <c r="F2907" s="1" t="s">
        <v>204</v>
      </c>
      <c r="G2907" s="1" t="s">
        <v>3820</v>
      </c>
      <c r="H2907" s="1" t="s">
        <v>8847</v>
      </c>
      <c r="I2907" s="1">
        <v>58711.741532400003</v>
      </c>
      <c r="J2907" s="1" t="s">
        <v>8848</v>
      </c>
    </row>
    <row r="2908" spans="1:10" x14ac:dyDescent="0.25">
      <c r="A2908" s="1" t="s">
        <v>8849</v>
      </c>
      <c r="B2908" s="2">
        <v>785496028</v>
      </c>
      <c r="C2908" s="2" t="s">
        <v>28</v>
      </c>
      <c r="D2908" s="4">
        <v>32652.75</v>
      </c>
      <c r="E2908" s="1" t="s">
        <v>12</v>
      </c>
      <c r="F2908" s="1" t="s">
        <v>509</v>
      </c>
      <c r="G2908" s="1" t="s">
        <v>3820</v>
      </c>
      <c r="H2908" s="1" t="s">
        <v>8850</v>
      </c>
      <c r="I2908" s="1">
        <v>35397.344314800001</v>
      </c>
      <c r="J2908" s="1" t="s">
        <v>8851</v>
      </c>
    </row>
    <row r="2909" spans="1:10" x14ac:dyDescent="0.25">
      <c r="A2909" s="1" t="s">
        <v>8852</v>
      </c>
      <c r="B2909" s="2">
        <v>467301386</v>
      </c>
      <c r="C2909" s="2" t="s">
        <v>221</v>
      </c>
      <c r="D2909" s="4">
        <v>33748.5</v>
      </c>
      <c r="E2909" s="1" t="s">
        <v>12</v>
      </c>
      <c r="F2909" s="1" t="s">
        <v>1469</v>
      </c>
      <c r="G2909" s="1" t="s">
        <v>3820</v>
      </c>
      <c r="H2909" s="1" t="s">
        <v>8853</v>
      </c>
      <c r="I2909" s="1">
        <v>518543.74902330001</v>
      </c>
      <c r="J2909" s="1" t="s">
        <v>6879</v>
      </c>
    </row>
    <row r="2910" spans="1:10" x14ac:dyDescent="0.25">
      <c r="A2910" s="1" t="s">
        <v>8854</v>
      </c>
      <c r="B2910" s="2">
        <v>176770758</v>
      </c>
      <c r="C2910" s="2" t="s">
        <v>226</v>
      </c>
      <c r="D2910" s="4">
        <v>31557</v>
      </c>
      <c r="E2910" s="1" t="s">
        <v>12</v>
      </c>
      <c r="F2910" s="1" t="s">
        <v>1576</v>
      </c>
      <c r="G2910" s="1" t="s">
        <v>3820</v>
      </c>
      <c r="H2910" s="1" t="s">
        <v>8855</v>
      </c>
      <c r="I2910" s="1">
        <v>203354.36367300001</v>
      </c>
      <c r="J2910" s="1" t="s">
        <v>8856</v>
      </c>
    </row>
    <row r="2911" spans="1:10" x14ac:dyDescent="0.25">
      <c r="A2911" s="1" t="s">
        <v>8857</v>
      </c>
      <c r="B2911" s="2">
        <v>595680202</v>
      </c>
      <c r="C2911" s="2" t="s">
        <v>87</v>
      </c>
      <c r="D2911" s="4">
        <v>16581.75</v>
      </c>
      <c r="E2911" s="1" t="s">
        <v>12</v>
      </c>
      <c r="F2911" s="1" t="s">
        <v>83</v>
      </c>
      <c r="G2911" s="1" t="s">
        <v>3820</v>
      </c>
      <c r="H2911" s="1" t="s">
        <v>8858</v>
      </c>
      <c r="I2911" s="1">
        <v>859062.7206</v>
      </c>
      <c r="J2911" s="1" t="s">
        <v>8859</v>
      </c>
    </row>
    <row r="2912" spans="1:10" x14ac:dyDescent="0.25">
      <c r="A2912" s="1" t="s">
        <v>8860</v>
      </c>
      <c r="B2912" s="2">
        <v>147534688</v>
      </c>
      <c r="C2912" s="2" t="s">
        <v>281</v>
      </c>
      <c r="D2912" s="4">
        <v>21695.25</v>
      </c>
      <c r="E2912" s="1" t="s">
        <v>12</v>
      </c>
      <c r="F2912" s="1" t="s">
        <v>1695</v>
      </c>
      <c r="G2912" s="1" t="s">
        <v>3820</v>
      </c>
      <c r="H2912" s="1" t="s">
        <v>8861</v>
      </c>
      <c r="I2912" s="1">
        <v>138701.7982056</v>
      </c>
      <c r="J2912" s="1" t="s">
        <v>8862</v>
      </c>
    </row>
    <row r="2913" spans="1:11" x14ac:dyDescent="0.25">
      <c r="A2913" s="1" t="s">
        <v>8863</v>
      </c>
      <c r="B2913" s="2">
        <v>900456904</v>
      </c>
      <c r="C2913" s="2" t="s">
        <v>556</v>
      </c>
      <c r="D2913" s="4">
        <v>27174</v>
      </c>
      <c r="E2913" s="1" t="s">
        <v>12</v>
      </c>
      <c r="F2913" s="1" t="s">
        <v>870</v>
      </c>
      <c r="G2913" s="1" t="s">
        <v>3820</v>
      </c>
      <c r="H2913" s="1" t="s">
        <v>8864</v>
      </c>
      <c r="I2913" s="1">
        <v>14849.1370092</v>
      </c>
      <c r="J2913" s="1" t="s">
        <v>8865</v>
      </c>
    </row>
    <row r="2914" spans="1:11" x14ac:dyDescent="0.25">
      <c r="A2914" s="1" t="s">
        <v>8866</v>
      </c>
      <c r="B2914" s="2">
        <v>543580109</v>
      </c>
      <c r="C2914" s="2" t="s">
        <v>322</v>
      </c>
      <c r="D2914" s="4">
        <v>26443.5</v>
      </c>
      <c r="E2914" s="1" t="s">
        <v>12</v>
      </c>
      <c r="F2914" s="1" t="s">
        <v>208</v>
      </c>
      <c r="G2914" s="1" t="s">
        <v>3820</v>
      </c>
      <c r="H2914" s="1" t="s">
        <v>8867</v>
      </c>
      <c r="I2914" s="1">
        <v>95313.466737719995</v>
      </c>
      <c r="J2914" s="1" t="s">
        <v>8868</v>
      </c>
      <c r="K2914" s="7">
        <f>MAX(D2:D2941)</f>
        <v>38496.75</v>
      </c>
    </row>
    <row r="2915" spans="1:11" x14ac:dyDescent="0.25">
      <c r="A2915" s="1" t="s">
        <v>8869</v>
      </c>
      <c r="B2915" s="2">
        <v>475998423</v>
      </c>
      <c r="C2915" s="2" t="s">
        <v>250</v>
      </c>
      <c r="D2915" s="4">
        <v>18042.75</v>
      </c>
      <c r="E2915" s="1" t="s">
        <v>12</v>
      </c>
      <c r="F2915" s="1" t="s">
        <v>1304</v>
      </c>
      <c r="G2915" s="1" t="s">
        <v>3820</v>
      </c>
      <c r="H2915" s="1" t="s">
        <v>8870</v>
      </c>
      <c r="I2915" s="1">
        <v>109621.71357984</v>
      </c>
      <c r="J2915" s="1" t="s">
        <v>8871</v>
      </c>
    </row>
    <row r="2916" spans="1:11" x14ac:dyDescent="0.25">
      <c r="A2916" s="1" t="s">
        <v>5293</v>
      </c>
      <c r="B2916" s="2">
        <v>661870122</v>
      </c>
      <c r="C2916" s="2" t="s">
        <v>513</v>
      </c>
      <c r="D2916" s="4">
        <v>32287.5</v>
      </c>
      <c r="E2916" s="1" t="s">
        <v>12</v>
      </c>
      <c r="F2916" s="1" t="s">
        <v>807</v>
      </c>
      <c r="G2916" s="1" t="s">
        <v>3820</v>
      </c>
      <c r="H2916" s="1" t="s">
        <v>8872</v>
      </c>
      <c r="I2916" s="1">
        <v>166293.528012</v>
      </c>
      <c r="J2916" s="1" t="s">
        <v>8873</v>
      </c>
    </row>
    <row r="2917" spans="1:11" x14ac:dyDescent="0.25">
      <c r="A2917" s="1" t="s">
        <v>8874</v>
      </c>
      <c r="B2917" s="2">
        <v>964074906</v>
      </c>
      <c r="C2917" s="2" t="s">
        <v>273</v>
      </c>
      <c r="D2917" s="4">
        <v>20964.75</v>
      </c>
      <c r="E2917" s="1" t="s">
        <v>12</v>
      </c>
      <c r="F2917" s="1" t="s">
        <v>1336</v>
      </c>
      <c r="G2917" s="1" t="s">
        <v>3820</v>
      </c>
      <c r="H2917" s="1" t="s">
        <v>8875</v>
      </c>
      <c r="I2917" s="1">
        <v>45883.632960000003</v>
      </c>
      <c r="J2917" s="1" t="s">
        <v>8876</v>
      </c>
    </row>
    <row r="2918" spans="1:11" x14ac:dyDescent="0.25">
      <c r="A2918" s="1" t="s">
        <v>8877</v>
      </c>
      <c r="B2918" s="2">
        <v>518406085</v>
      </c>
      <c r="C2918" s="2" t="s">
        <v>298</v>
      </c>
      <c r="D2918" s="4">
        <v>38131.5</v>
      </c>
      <c r="E2918" s="1" t="s">
        <v>12</v>
      </c>
      <c r="F2918" s="1" t="s">
        <v>1400</v>
      </c>
      <c r="G2918" s="1" t="s">
        <v>3820</v>
      </c>
      <c r="H2918" s="1" t="s">
        <v>8878</v>
      </c>
      <c r="I2918" s="1">
        <v>21098.59272864</v>
      </c>
      <c r="J2918" s="1" t="s">
        <v>157</v>
      </c>
    </row>
    <row r="2919" spans="1:11" x14ac:dyDescent="0.25">
      <c r="A2919" s="1" t="s">
        <v>8879</v>
      </c>
      <c r="B2919" s="2">
        <v>695447801</v>
      </c>
      <c r="C2919" s="2" t="s">
        <v>38</v>
      </c>
      <c r="D2919" s="4">
        <v>21330</v>
      </c>
      <c r="E2919" s="1" t="s">
        <v>12</v>
      </c>
      <c r="F2919" s="1" t="s">
        <v>569</v>
      </c>
      <c r="G2919" s="1" t="s">
        <v>3820</v>
      </c>
      <c r="H2919" s="1" t="s">
        <v>8880</v>
      </c>
      <c r="I2919" s="1">
        <v>18320.590660680002</v>
      </c>
      <c r="J2919" s="1" t="s">
        <v>8881</v>
      </c>
    </row>
    <row r="2920" spans="1:11" x14ac:dyDescent="0.25">
      <c r="A2920" s="1" t="s">
        <v>8882</v>
      </c>
      <c r="B2920" s="2">
        <v>70992498</v>
      </c>
      <c r="C2920" s="2" t="s">
        <v>129</v>
      </c>
      <c r="D2920" s="4">
        <v>15120.75</v>
      </c>
      <c r="E2920" s="1" t="s">
        <v>12</v>
      </c>
      <c r="F2920" s="1" t="s">
        <v>190</v>
      </c>
      <c r="G2920" s="1" t="s">
        <v>3820</v>
      </c>
      <c r="H2920" s="1" t="s">
        <v>8883</v>
      </c>
      <c r="I2920" s="1">
        <v>292022.42135040002</v>
      </c>
      <c r="J2920" s="1" t="s">
        <v>8884</v>
      </c>
    </row>
    <row r="2921" spans="1:11" x14ac:dyDescent="0.25">
      <c r="A2921" s="1" t="s">
        <v>8885</v>
      </c>
      <c r="B2921" s="2">
        <v>992552173</v>
      </c>
      <c r="C2921" s="2" t="s">
        <v>479</v>
      </c>
      <c r="D2921" s="4">
        <v>33383.25</v>
      </c>
      <c r="E2921" s="1" t="s">
        <v>12</v>
      </c>
      <c r="F2921" s="1" t="s">
        <v>951</v>
      </c>
      <c r="G2921" s="1" t="s">
        <v>3820</v>
      </c>
      <c r="H2921" s="1" t="s">
        <v>8886</v>
      </c>
      <c r="I2921" s="1">
        <v>80390.778004799999</v>
      </c>
      <c r="J2921" s="1" t="s">
        <v>8887</v>
      </c>
    </row>
    <row r="2922" spans="1:11" x14ac:dyDescent="0.25">
      <c r="A2922" s="1" t="s">
        <v>8888</v>
      </c>
      <c r="B2922" s="2">
        <v>498794082</v>
      </c>
      <c r="C2922" s="2" t="s">
        <v>67</v>
      </c>
      <c r="D2922" s="4">
        <v>23156.25</v>
      </c>
      <c r="E2922" s="1" t="s">
        <v>12</v>
      </c>
      <c r="F2922" s="1" t="s">
        <v>130</v>
      </c>
      <c r="G2922" s="1" t="s">
        <v>3820</v>
      </c>
      <c r="H2922" s="1" t="s">
        <v>8889</v>
      </c>
      <c r="I2922" s="1">
        <v>60248.960486399999</v>
      </c>
      <c r="J2922" s="1" t="s">
        <v>1981</v>
      </c>
    </row>
    <row r="2923" spans="1:11" x14ac:dyDescent="0.25">
      <c r="A2923" s="1" t="s">
        <v>8890</v>
      </c>
      <c r="B2923" s="2">
        <v>46729591</v>
      </c>
      <c r="C2923" s="2" t="s">
        <v>167</v>
      </c>
      <c r="D2923" s="4">
        <v>18773.25</v>
      </c>
      <c r="E2923" s="1" t="s">
        <v>12</v>
      </c>
      <c r="F2923" s="1" t="s">
        <v>794</v>
      </c>
      <c r="G2923" s="1" t="s">
        <v>3820</v>
      </c>
      <c r="H2923" s="1" t="s">
        <v>8891</v>
      </c>
      <c r="I2923" s="1">
        <v>333264.03213915002</v>
      </c>
      <c r="J2923" s="1" t="s">
        <v>8892</v>
      </c>
    </row>
    <row r="2924" spans="1:11" x14ac:dyDescent="0.25">
      <c r="A2924" s="1" t="s">
        <v>8893</v>
      </c>
      <c r="B2924" s="2">
        <v>414415630</v>
      </c>
      <c r="C2924" s="2" t="s">
        <v>52</v>
      </c>
      <c r="D2924" s="4">
        <v>20234.25</v>
      </c>
      <c r="E2924" s="1" t="s">
        <v>12</v>
      </c>
      <c r="F2924" s="1" t="s">
        <v>1197</v>
      </c>
      <c r="G2924" s="1" t="s">
        <v>3820</v>
      </c>
      <c r="H2924" s="1" t="s">
        <v>8894</v>
      </c>
      <c r="I2924" s="1">
        <v>21104.14468338</v>
      </c>
      <c r="J2924" s="1" t="s">
        <v>8895</v>
      </c>
    </row>
    <row r="2925" spans="1:11" x14ac:dyDescent="0.25">
      <c r="A2925" s="1" t="s">
        <v>8896</v>
      </c>
      <c r="B2925" s="2">
        <v>893095503</v>
      </c>
      <c r="C2925" s="2" t="s">
        <v>167</v>
      </c>
      <c r="D2925" s="4">
        <v>18773.25</v>
      </c>
      <c r="E2925" s="1" t="s">
        <v>12</v>
      </c>
      <c r="F2925" s="1" t="s">
        <v>1197</v>
      </c>
      <c r="G2925" s="1" t="s">
        <v>3820</v>
      </c>
      <c r="H2925" s="1" t="s">
        <v>8897</v>
      </c>
      <c r="I2925" s="1">
        <v>144149.23464479999</v>
      </c>
      <c r="J2925" s="1" t="s">
        <v>8898</v>
      </c>
    </row>
    <row r="2926" spans="1:11" x14ac:dyDescent="0.25">
      <c r="A2926" s="1" t="s">
        <v>8899</v>
      </c>
      <c r="B2926" s="2">
        <v>900259264</v>
      </c>
      <c r="C2926" s="2" t="s">
        <v>72</v>
      </c>
      <c r="D2926" s="4">
        <v>34844.25</v>
      </c>
      <c r="E2926" s="1" t="s">
        <v>12</v>
      </c>
      <c r="F2926" s="1" t="s">
        <v>19</v>
      </c>
      <c r="G2926" s="1" t="s">
        <v>3820</v>
      </c>
      <c r="H2926" s="1" t="s">
        <v>8900</v>
      </c>
      <c r="I2926" s="1">
        <v>203054.34817919999</v>
      </c>
      <c r="J2926" s="1" t="s">
        <v>8901</v>
      </c>
    </row>
    <row r="2927" spans="1:11" x14ac:dyDescent="0.25">
      <c r="A2927" s="1" t="s">
        <v>8902</v>
      </c>
      <c r="B2927" s="2">
        <v>935349309</v>
      </c>
      <c r="C2927" s="2" t="s">
        <v>162</v>
      </c>
      <c r="D2927" s="4">
        <v>15851.25</v>
      </c>
      <c r="E2927" s="1" t="s">
        <v>12</v>
      </c>
      <c r="F2927" s="1" t="s">
        <v>870</v>
      </c>
      <c r="G2927" s="1" t="s">
        <v>3820</v>
      </c>
      <c r="H2927" s="1" t="s">
        <v>8903</v>
      </c>
      <c r="I2927" s="1">
        <v>10655.930350799999</v>
      </c>
      <c r="J2927" s="1" t="s">
        <v>8904</v>
      </c>
    </row>
    <row r="2928" spans="1:11" x14ac:dyDescent="0.25">
      <c r="A2928" s="1" t="s">
        <v>8905</v>
      </c>
      <c r="B2928" s="2">
        <v>133479094</v>
      </c>
      <c r="C2928" s="2" t="s">
        <v>479</v>
      </c>
      <c r="D2928" s="4">
        <v>33383.25</v>
      </c>
      <c r="E2928" s="1" t="s">
        <v>12</v>
      </c>
      <c r="F2928" s="1" t="s">
        <v>475</v>
      </c>
      <c r="G2928" s="1" t="s">
        <v>3820</v>
      </c>
      <c r="H2928" s="1" t="s">
        <v>8906</v>
      </c>
      <c r="I2928" s="1">
        <v>204564.80290752</v>
      </c>
      <c r="J2928" s="1" t="s">
        <v>8907</v>
      </c>
    </row>
    <row r="2929" spans="1:12" x14ac:dyDescent="0.25">
      <c r="A2929" s="1" t="s">
        <v>1705</v>
      </c>
      <c r="B2929" s="2">
        <v>117450995</v>
      </c>
      <c r="C2929" s="2" t="s">
        <v>661</v>
      </c>
      <c r="D2929" s="4">
        <v>16216.5</v>
      </c>
      <c r="E2929" s="1" t="s">
        <v>12</v>
      </c>
      <c r="F2929" s="1" t="s">
        <v>3765</v>
      </c>
      <c r="G2929" s="1" t="s">
        <v>3820</v>
      </c>
      <c r="H2929" s="1" t="s">
        <v>8908</v>
      </c>
      <c r="I2929" s="1">
        <v>101668.33845</v>
      </c>
      <c r="J2929" s="1" t="s">
        <v>8909</v>
      </c>
    </row>
    <row r="2930" spans="1:12" x14ac:dyDescent="0.25">
      <c r="A2930" s="1" t="s">
        <v>8910</v>
      </c>
      <c r="B2930" s="2">
        <v>511778205</v>
      </c>
      <c r="C2930" s="2" t="s">
        <v>162</v>
      </c>
      <c r="D2930" s="4">
        <v>15851.25</v>
      </c>
      <c r="E2930" s="1" t="s">
        <v>12</v>
      </c>
      <c r="F2930" s="1" t="s">
        <v>487</v>
      </c>
      <c r="G2930" s="1" t="s">
        <v>3820</v>
      </c>
      <c r="H2930" s="1" t="s">
        <v>8911</v>
      </c>
      <c r="I2930" s="1">
        <v>70287.238853999996</v>
      </c>
      <c r="J2930" s="1" t="s">
        <v>8912</v>
      </c>
    </row>
    <row r="2931" spans="1:12" x14ac:dyDescent="0.25">
      <c r="A2931" s="1" t="s">
        <v>8913</v>
      </c>
      <c r="B2931" s="2">
        <v>576280999</v>
      </c>
      <c r="C2931" s="2" t="s">
        <v>434</v>
      </c>
      <c r="D2931" s="4">
        <v>28269.75</v>
      </c>
      <c r="E2931" s="1" t="s">
        <v>12</v>
      </c>
      <c r="F2931" s="1" t="s">
        <v>731</v>
      </c>
      <c r="G2931" s="1" t="s">
        <v>3820</v>
      </c>
      <c r="H2931" s="1" t="s">
        <v>8914</v>
      </c>
      <c r="I2931" s="1">
        <v>130625.32593123001</v>
      </c>
      <c r="J2931" s="1" t="s">
        <v>8915</v>
      </c>
    </row>
    <row r="2932" spans="1:12" x14ac:dyDescent="0.25">
      <c r="A2932" s="1" t="s">
        <v>8916</v>
      </c>
      <c r="B2932" s="2">
        <v>523429584</v>
      </c>
      <c r="C2932" s="2" t="s">
        <v>298</v>
      </c>
      <c r="D2932" s="4">
        <v>38131.5</v>
      </c>
      <c r="E2932" s="1" t="s">
        <v>12</v>
      </c>
      <c r="F2932" s="1" t="s">
        <v>893</v>
      </c>
      <c r="G2932" s="1" t="s">
        <v>3820</v>
      </c>
      <c r="H2932" s="1" t="s">
        <v>8917</v>
      </c>
      <c r="I2932" s="1">
        <v>170306.17199999999</v>
      </c>
      <c r="J2932" s="1" t="s">
        <v>8918</v>
      </c>
    </row>
    <row r="2933" spans="1:12" x14ac:dyDescent="0.25">
      <c r="A2933" s="1" t="s">
        <v>8919</v>
      </c>
      <c r="B2933" s="2">
        <v>387908126</v>
      </c>
      <c r="C2933" s="2" t="s">
        <v>33</v>
      </c>
      <c r="D2933" s="4">
        <v>13659.75</v>
      </c>
      <c r="E2933" s="1" t="s">
        <v>12</v>
      </c>
      <c r="F2933" s="1" t="s">
        <v>807</v>
      </c>
      <c r="G2933" s="1" t="s">
        <v>3820</v>
      </c>
      <c r="H2933" s="1" t="s">
        <v>8920</v>
      </c>
      <c r="I2933" s="1">
        <v>32480.308528639998</v>
      </c>
      <c r="J2933" s="1" t="s">
        <v>8921</v>
      </c>
    </row>
    <row r="2934" spans="1:12" x14ac:dyDescent="0.25">
      <c r="A2934" s="1" t="s">
        <v>8922</v>
      </c>
      <c r="B2934" s="2">
        <v>785578700</v>
      </c>
      <c r="C2934" s="2" t="s">
        <v>357</v>
      </c>
      <c r="D2934" s="4">
        <v>35209.5</v>
      </c>
      <c r="E2934" s="1" t="s">
        <v>12</v>
      </c>
      <c r="F2934" s="1" t="s">
        <v>2364</v>
      </c>
      <c r="G2934" s="1" t="s">
        <v>3820</v>
      </c>
      <c r="H2934" s="1" t="s">
        <v>8923</v>
      </c>
      <c r="I2934" s="1">
        <v>51955.161635520002</v>
      </c>
      <c r="J2934" s="1" t="s">
        <v>8924</v>
      </c>
    </row>
    <row r="2935" spans="1:12" x14ac:dyDescent="0.25">
      <c r="A2935" s="1" t="s">
        <v>6693</v>
      </c>
      <c r="B2935" s="2">
        <v>919543217</v>
      </c>
      <c r="C2935" s="2" t="s">
        <v>57</v>
      </c>
      <c r="D2935" s="4">
        <v>34113.75</v>
      </c>
      <c r="E2935" s="1" t="s">
        <v>12</v>
      </c>
      <c r="F2935" s="1" t="s">
        <v>241</v>
      </c>
      <c r="G2935" s="1" t="s">
        <v>3820</v>
      </c>
      <c r="H2935" s="1" t="s">
        <v>8925</v>
      </c>
      <c r="I2935" s="1">
        <v>15534.9577152</v>
      </c>
      <c r="J2935" s="1" t="s">
        <v>8926</v>
      </c>
      <c r="K2935" s="9"/>
    </row>
    <row r="2936" spans="1:12" x14ac:dyDescent="0.25">
      <c r="A2936" s="1" t="s">
        <v>8927</v>
      </c>
      <c r="B2936" s="2">
        <v>476788440</v>
      </c>
      <c r="C2936" s="2" t="s">
        <v>255</v>
      </c>
      <c r="D2936" s="4">
        <v>25347.75</v>
      </c>
      <c r="E2936" s="1" t="s">
        <v>12</v>
      </c>
      <c r="F2936" s="1" t="s">
        <v>349</v>
      </c>
      <c r="G2936" s="1" t="s">
        <v>3820</v>
      </c>
      <c r="H2936" s="1" t="s">
        <v>8928</v>
      </c>
      <c r="I2936" s="1">
        <v>329776.41540479998</v>
      </c>
      <c r="J2936" s="1" t="s">
        <v>8929</v>
      </c>
    </row>
    <row r="2937" spans="1:12" x14ac:dyDescent="0.25">
      <c r="A2937" s="1" t="s">
        <v>8930</v>
      </c>
      <c r="B2937" s="2">
        <v>157500690</v>
      </c>
      <c r="C2937" s="2" t="s">
        <v>62</v>
      </c>
      <c r="D2937" s="4">
        <v>22791</v>
      </c>
      <c r="E2937" s="1" t="s">
        <v>12</v>
      </c>
      <c r="F2937" s="1" t="s">
        <v>774</v>
      </c>
      <c r="G2937" s="1" t="s">
        <v>3820</v>
      </c>
      <c r="H2937" s="1" t="s">
        <v>8931</v>
      </c>
      <c r="I2937" s="1">
        <v>118537.7924808</v>
      </c>
      <c r="J2937" s="1" t="s">
        <v>8932</v>
      </c>
    </row>
    <row r="2938" spans="1:12" x14ac:dyDescent="0.25">
      <c r="A2938" s="1" t="s">
        <v>8933</v>
      </c>
      <c r="B2938" s="2">
        <v>853740203</v>
      </c>
      <c r="C2938" s="2" t="s">
        <v>250</v>
      </c>
      <c r="D2938" s="4">
        <v>18042.75</v>
      </c>
      <c r="E2938" s="1" t="s">
        <v>12</v>
      </c>
      <c r="F2938" s="1" t="s">
        <v>97</v>
      </c>
      <c r="G2938" s="1" t="s">
        <v>3820</v>
      </c>
      <c r="H2938" s="1" t="s">
        <v>8934</v>
      </c>
      <c r="I2938" s="1">
        <v>78946.538299200096</v>
      </c>
      <c r="J2938" s="1" t="s">
        <v>8935</v>
      </c>
    </row>
    <row r="2939" spans="1:12" x14ac:dyDescent="0.25">
      <c r="A2939" s="1" t="s">
        <v>8936</v>
      </c>
      <c r="B2939" s="2">
        <v>200706423</v>
      </c>
      <c r="C2939" s="2" t="s">
        <v>203</v>
      </c>
      <c r="D2939" s="4">
        <v>27539.25</v>
      </c>
      <c r="E2939" s="1" t="s">
        <v>12</v>
      </c>
      <c r="F2939" s="1" t="s">
        <v>549</v>
      </c>
      <c r="G2939" s="1" t="s">
        <v>3820</v>
      </c>
      <c r="H2939" s="1" t="s">
        <v>8937</v>
      </c>
      <c r="I2939" s="1">
        <v>226210.58697599999</v>
      </c>
      <c r="J2939" s="1" t="s">
        <v>8938</v>
      </c>
    </row>
    <row r="2940" spans="1:12" x14ac:dyDescent="0.25">
      <c r="A2940" s="1" t="s">
        <v>8939</v>
      </c>
      <c r="B2940" s="2">
        <v>129117923</v>
      </c>
      <c r="C2940" s="2" t="s">
        <v>862</v>
      </c>
      <c r="D2940" s="4">
        <v>24617.25</v>
      </c>
      <c r="E2940" s="1" t="s">
        <v>12</v>
      </c>
      <c r="F2940" s="1" t="s">
        <v>264</v>
      </c>
      <c r="G2940" s="1" t="s">
        <v>3820</v>
      </c>
      <c r="H2940" s="1" t="s">
        <v>8940</v>
      </c>
      <c r="I2940" s="1">
        <v>47820.724560000002</v>
      </c>
      <c r="J2940" s="1" t="s">
        <v>8941</v>
      </c>
    </row>
    <row r="2941" spans="1:12" x14ac:dyDescent="0.25">
      <c r="A2941" s="1" t="s">
        <v>8942</v>
      </c>
      <c r="B2941" s="2">
        <v>518813959</v>
      </c>
      <c r="C2941" s="2" t="s">
        <v>273</v>
      </c>
      <c r="D2941" s="4">
        <v>20964.75</v>
      </c>
      <c r="E2941" s="1" t="s">
        <v>12</v>
      </c>
      <c r="F2941" s="1" t="s">
        <v>561</v>
      </c>
      <c r="G2941" s="1" t="s">
        <v>3820</v>
      </c>
      <c r="H2941" s="1" t="s">
        <v>8943</v>
      </c>
      <c r="I2941" s="1">
        <v>243687.25459259999</v>
      </c>
      <c r="J2941" s="1" t="s">
        <v>8944</v>
      </c>
      <c r="K2941" s="10"/>
      <c r="L2941" s="10"/>
    </row>
    <row r="2942" spans="1:12" x14ac:dyDescent="0.25">
      <c r="A2942" s="1" t="s">
        <v>8945</v>
      </c>
      <c r="B2942" s="2">
        <v>166902456</v>
      </c>
      <c r="C2942" s="2" t="s">
        <v>698</v>
      </c>
      <c r="D2942" s="7">
        <v>38511.25</v>
      </c>
      <c r="E2942" s="1" t="str">
        <f ca="1">CHOOSE(RANDBETWEEN(1, 2), "Male","Female")</f>
        <v>Female</v>
      </c>
      <c r="F2942" s="1" t="str">
        <f ca="1">CHOOSE(RANDBETWEEN(1, 5), "Farmer","Tailor","Student","Professor","Welder")</f>
        <v>Student</v>
      </c>
      <c r="G2942" s="1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2942" s="8" t="s">
        <v>8946</v>
      </c>
      <c r="I2942" s="8">
        <v>519036.25996480894</v>
      </c>
      <c r="J2942" t="s">
        <v>8947</v>
      </c>
      <c r="K2942" t="s">
        <v>136</v>
      </c>
    </row>
    <row r="2943" spans="1:12" x14ac:dyDescent="0.25">
      <c r="A2943" s="1" t="s">
        <v>8948</v>
      </c>
      <c r="B2943" s="2">
        <v>565277281</v>
      </c>
      <c r="C2943" s="2" t="s">
        <v>479</v>
      </c>
      <c r="D2943" s="7">
        <v>39033</v>
      </c>
      <c r="E2943" s="1" t="str">
        <f t="shared" ref="E2943:E3001" ca="1" si="0">CHOOSE(RANDBETWEEN(1, 2), "Male","Female")</f>
        <v>Female</v>
      </c>
      <c r="F2943" s="1" t="str">
        <f ca="1">CHOOSE(RANDBETWEEN(1, 5), "Farmer","Tailor","Student","Professor","Welder")</f>
        <v>Student</v>
      </c>
      <c r="G2943" s="1" t="str">
        <f t="shared" ref="G2943:G3001" ca="1" si="1">CHOOSE(RANDBETWEEN(1, 22), "Kano","Kwara","Imo","Lagos","Adamawa","Delta","Sokoto","Oyo","Osun","Abia","Cross River","Kaduna","Plateau","River","Abuja","Kogi","Edo","Anambra","Bayelsa","Benue","Ogun","Enugu")</f>
        <v>Abuja</v>
      </c>
      <c r="H2943" s="8" t="s">
        <v>8949</v>
      </c>
      <c r="I2943" s="8">
        <v>801353.93403653649</v>
      </c>
      <c r="J2943" t="s">
        <v>8950</v>
      </c>
    </row>
    <row r="2944" spans="1:12" x14ac:dyDescent="0.25">
      <c r="A2944" s="1" t="s">
        <v>8951</v>
      </c>
      <c r="B2944" s="2">
        <v>806393261</v>
      </c>
      <c r="C2944" s="2" t="s">
        <v>38</v>
      </c>
      <c r="D2944" s="7">
        <v>37983</v>
      </c>
      <c r="E2944" s="1" t="str">
        <f t="shared" ca="1" si="0"/>
        <v>Male</v>
      </c>
      <c r="F2944" s="1" t="str">
        <f t="shared" ref="F2944:F3001" ca="1" si="2">CHOOSE(RANDBETWEEN(1, 5), "Farmer","Tailor","Student","Professor","Welder")</f>
        <v>Student</v>
      </c>
      <c r="G2944" s="1" t="str">
        <f t="shared" ca="1" si="1"/>
        <v>Adamawa</v>
      </c>
      <c r="H2944" s="8" t="s">
        <v>8952</v>
      </c>
      <c r="I2944" s="8">
        <v>183616.92471378177</v>
      </c>
      <c r="J2944" t="s">
        <v>8953</v>
      </c>
    </row>
    <row r="2945" spans="1:10" x14ac:dyDescent="0.25">
      <c r="A2945" s="1" t="s">
        <v>8954</v>
      </c>
      <c r="B2945" s="2">
        <v>54519301</v>
      </c>
      <c r="C2945" s="2" t="s">
        <v>606</v>
      </c>
      <c r="D2945" s="7">
        <v>37437.75</v>
      </c>
      <c r="E2945" s="1" t="str">
        <f t="shared" ca="1" si="0"/>
        <v>Male</v>
      </c>
      <c r="F2945" s="1" t="str">
        <f t="shared" ca="1" si="2"/>
        <v>Farmer</v>
      </c>
      <c r="G2945" s="1" t="str">
        <f t="shared" ca="1" si="1"/>
        <v>Osun</v>
      </c>
      <c r="H2945" s="8" t="s">
        <v>8955</v>
      </c>
      <c r="I2945" s="8">
        <v>368844.68904796062</v>
      </c>
      <c r="J2945" t="s">
        <v>8956</v>
      </c>
    </row>
    <row r="2946" spans="1:10" x14ac:dyDescent="0.25">
      <c r="A2946" s="1" t="s">
        <v>8957</v>
      </c>
      <c r="B2946" s="2">
        <v>887871306</v>
      </c>
      <c r="C2946" s="2" t="s">
        <v>18</v>
      </c>
      <c r="D2946" s="7">
        <v>33388.75</v>
      </c>
      <c r="E2946" s="1" t="str">
        <f t="shared" ca="1" si="0"/>
        <v>Female</v>
      </c>
      <c r="F2946" s="1" t="str">
        <f t="shared" ca="1" si="2"/>
        <v>Student</v>
      </c>
      <c r="G2946" s="1" t="str">
        <f t="shared" ca="1" si="1"/>
        <v>Lagos</v>
      </c>
      <c r="H2946" s="8" t="s">
        <v>8958</v>
      </c>
      <c r="I2946" s="8">
        <v>800854.83660954284</v>
      </c>
      <c r="J2946" t="s">
        <v>8959</v>
      </c>
    </row>
    <row r="2947" spans="1:10" x14ac:dyDescent="0.25">
      <c r="A2947" s="1" t="s">
        <v>8960</v>
      </c>
      <c r="B2947" s="2">
        <v>753052435</v>
      </c>
      <c r="C2947" s="2" t="s">
        <v>143</v>
      </c>
      <c r="D2947" s="7">
        <v>33356</v>
      </c>
      <c r="E2947" s="1" t="str">
        <f t="shared" ca="1" si="0"/>
        <v>Female</v>
      </c>
      <c r="F2947" s="1" t="str">
        <f t="shared" ca="1" si="2"/>
        <v>Tailor</v>
      </c>
      <c r="G2947" s="1" t="str">
        <f t="shared" ca="1" si="1"/>
        <v>Kogi</v>
      </c>
      <c r="H2947" s="8" t="s">
        <v>8961</v>
      </c>
      <c r="I2947" s="8">
        <v>838560.42215111351</v>
      </c>
      <c r="J2947" t="s">
        <v>8962</v>
      </c>
    </row>
    <row r="2948" spans="1:10" x14ac:dyDescent="0.25">
      <c r="A2948" s="1" t="s">
        <v>8963</v>
      </c>
      <c r="B2948" s="2">
        <v>268424217</v>
      </c>
      <c r="C2948" s="2" t="s">
        <v>221</v>
      </c>
      <c r="D2948" s="7">
        <v>36685.5</v>
      </c>
      <c r="E2948" s="1" t="str">
        <f t="shared" ca="1" si="0"/>
        <v>Female</v>
      </c>
      <c r="F2948" s="1" t="str">
        <f t="shared" ca="1" si="2"/>
        <v>Professor</v>
      </c>
      <c r="G2948" s="1" t="str">
        <f t="shared" ca="1" si="1"/>
        <v>Oyo</v>
      </c>
      <c r="H2948" s="8" t="s">
        <v>8964</v>
      </c>
      <c r="I2948" s="8">
        <v>587185.79420699319</v>
      </c>
      <c r="J2948" t="s">
        <v>8965</v>
      </c>
    </row>
    <row r="2949" spans="1:10" x14ac:dyDescent="0.25">
      <c r="A2949" s="1" t="s">
        <v>8966</v>
      </c>
      <c r="B2949" s="2">
        <v>632742319</v>
      </c>
      <c r="C2949" s="2" t="s">
        <v>434</v>
      </c>
      <c r="D2949" s="7">
        <v>36599.75</v>
      </c>
      <c r="E2949" s="1" t="str">
        <f t="shared" ca="1" si="0"/>
        <v>Female</v>
      </c>
      <c r="F2949" s="1" t="str">
        <f t="shared" ca="1" si="2"/>
        <v>Welder</v>
      </c>
      <c r="G2949" s="1" t="str">
        <f t="shared" ca="1" si="1"/>
        <v>Anambra</v>
      </c>
      <c r="H2949" s="8" t="s">
        <v>8967</v>
      </c>
      <c r="I2949" s="8">
        <v>328364.20801755355</v>
      </c>
      <c r="J2949" t="s">
        <v>8968</v>
      </c>
    </row>
    <row r="2950" spans="1:10" x14ac:dyDescent="0.25">
      <c r="A2950" s="1" t="s">
        <v>8969</v>
      </c>
      <c r="B2950" s="2">
        <v>860663910</v>
      </c>
      <c r="C2950" s="2" t="s">
        <v>8970</v>
      </c>
      <c r="D2950" s="7">
        <v>38173.25</v>
      </c>
      <c r="E2950" s="1" t="str">
        <f t="shared" ca="1" si="0"/>
        <v>Female</v>
      </c>
      <c r="F2950" s="1" t="str">
        <f t="shared" ca="1" si="2"/>
        <v>Welder</v>
      </c>
      <c r="G2950" s="1" t="str">
        <f t="shared" ca="1" si="1"/>
        <v>Ogun</v>
      </c>
      <c r="H2950" s="8" t="s">
        <v>8971</v>
      </c>
      <c r="I2950" s="8">
        <v>197222.04922918777</v>
      </c>
      <c r="J2950" t="s">
        <v>8972</v>
      </c>
    </row>
    <row r="2951" spans="1:10" x14ac:dyDescent="0.25">
      <c r="A2951" s="1" t="s">
        <v>8973</v>
      </c>
      <c r="B2951" s="2">
        <v>114607143</v>
      </c>
      <c r="C2951" s="2" t="s">
        <v>335</v>
      </c>
      <c r="D2951" s="7">
        <v>36305.75</v>
      </c>
      <c r="E2951" s="1" t="str">
        <f t="shared" ca="1" si="0"/>
        <v>Female</v>
      </c>
      <c r="F2951" s="1" t="str">
        <f t="shared" ca="1" si="2"/>
        <v>Tailor</v>
      </c>
      <c r="G2951" s="1" t="str">
        <f t="shared" ca="1" si="1"/>
        <v>Cross River</v>
      </c>
      <c r="H2951" s="8" t="s">
        <v>8974</v>
      </c>
      <c r="I2951" s="8">
        <v>583454.13945630542</v>
      </c>
      <c r="J2951" t="s">
        <v>8975</v>
      </c>
    </row>
    <row r="2952" spans="1:10" x14ac:dyDescent="0.25">
      <c r="A2952" s="1" t="s">
        <v>8976</v>
      </c>
      <c r="B2952" s="2">
        <v>128877972</v>
      </c>
      <c r="C2952" s="2" t="s">
        <v>28</v>
      </c>
      <c r="D2952" s="7">
        <v>33241</v>
      </c>
      <c r="E2952" s="1" t="str">
        <f t="shared" ca="1" si="0"/>
        <v>Male</v>
      </c>
      <c r="F2952" s="1" t="str">
        <f t="shared" ca="1" si="2"/>
        <v>Farmer</v>
      </c>
      <c r="G2952" s="1" t="str">
        <f t="shared" ca="1" si="1"/>
        <v>Abuja</v>
      </c>
      <c r="H2952" s="8" t="s">
        <v>8977</v>
      </c>
      <c r="I2952" s="8">
        <v>702430.25258699676</v>
      </c>
      <c r="J2952" t="s">
        <v>8978</v>
      </c>
    </row>
    <row r="2953" spans="1:10" x14ac:dyDescent="0.25">
      <c r="A2953" s="1" t="s">
        <v>8979</v>
      </c>
      <c r="B2953" s="2">
        <v>532704877</v>
      </c>
      <c r="C2953" s="2" t="s">
        <v>889</v>
      </c>
      <c r="D2953" s="7">
        <v>38063.25</v>
      </c>
      <c r="E2953" s="1" t="str">
        <f t="shared" ca="1" si="0"/>
        <v>Female</v>
      </c>
      <c r="F2953" s="1" t="str">
        <f t="shared" ca="1" si="2"/>
        <v>Student</v>
      </c>
      <c r="G2953" s="1" t="str">
        <f t="shared" ca="1" si="1"/>
        <v>Cross River</v>
      </c>
      <c r="H2953" s="8" t="s">
        <v>8980</v>
      </c>
      <c r="I2953" s="8">
        <v>606383.92167307227</v>
      </c>
      <c r="J2953" t="s">
        <v>8981</v>
      </c>
    </row>
    <row r="2954" spans="1:10" x14ac:dyDescent="0.25">
      <c r="A2954" s="1" t="s">
        <v>8982</v>
      </c>
      <c r="B2954" s="2">
        <v>886640959</v>
      </c>
      <c r="C2954" s="2" t="s">
        <v>129</v>
      </c>
      <c r="D2954" s="7">
        <v>38502.25</v>
      </c>
      <c r="E2954" s="1" t="str">
        <f t="shared" ca="1" si="0"/>
        <v>Male</v>
      </c>
      <c r="F2954" s="1" t="str">
        <f t="shared" ca="1" si="2"/>
        <v>Tailor</v>
      </c>
      <c r="G2954" s="1" t="str">
        <f t="shared" ca="1" si="1"/>
        <v>Enugu</v>
      </c>
      <c r="H2954" s="8" t="s">
        <v>8983</v>
      </c>
      <c r="I2954" s="8">
        <v>419969.94741943938</v>
      </c>
      <c r="J2954" t="s">
        <v>8984</v>
      </c>
    </row>
    <row r="2955" spans="1:10" x14ac:dyDescent="0.25">
      <c r="A2955" s="1" t="s">
        <v>8985</v>
      </c>
      <c r="B2955" s="2">
        <v>623575342</v>
      </c>
      <c r="C2955" s="2" t="s">
        <v>11</v>
      </c>
      <c r="D2955" s="7">
        <v>32613.5</v>
      </c>
      <c r="E2955" s="1" t="str">
        <f t="shared" ca="1" si="0"/>
        <v>Female</v>
      </c>
      <c r="F2955" s="1" t="str">
        <f t="shared" ca="1" si="2"/>
        <v>Tailor</v>
      </c>
      <c r="G2955" s="1" t="str">
        <f t="shared" ca="1" si="1"/>
        <v>Bayelsa</v>
      </c>
      <c r="H2955" s="8" t="s">
        <v>8986</v>
      </c>
      <c r="I2955" s="8">
        <v>485560.66863397229</v>
      </c>
      <c r="J2955" t="s">
        <v>8987</v>
      </c>
    </row>
    <row r="2956" spans="1:10" x14ac:dyDescent="0.25">
      <c r="A2956" s="1" t="s">
        <v>8988</v>
      </c>
      <c r="B2956" s="2">
        <v>800954188</v>
      </c>
      <c r="C2956" s="2" t="s">
        <v>221</v>
      </c>
      <c r="D2956" s="7">
        <v>38531</v>
      </c>
      <c r="E2956" s="1" t="str">
        <f t="shared" ca="1" si="0"/>
        <v>Male</v>
      </c>
      <c r="F2956" s="1" t="str">
        <f t="shared" ca="1" si="2"/>
        <v>Professor</v>
      </c>
      <c r="G2956" s="1" t="str">
        <f t="shared" ca="1" si="1"/>
        <v>Kano</v>
      </c>
      <c r="H2956" s="8" t="s">
        <v>8989</v>
      </c>
      <c r="I2956" s="8">
        <v>166195.89076950945</v>
      </c>
      <c r="J2956" t="s">
        <v>8990</v>
      </c>
    </row>
    <row r="2957" spans="1:10" x14ac:dyDescent="0.25">
      <c r="A2957" s="1" t="s">
        <v>8991</v>
      </c>
      <c r="B2957" s="2">
        <v>802418265</v>
      </c>
      <c r="C2957" s="2" t="s">
        <v>87</v>
      </c>
      <c r="D2957" s="7">
        <v>34461.75</v>
      </c>
      <c r="E2957" s="1" t="str">
        <f t="shared" ca="1" si="0"/>
        <v>Female</v>
      </c>
      <c r="F2957" s="1" t="str">
        <f t="shared" ca="1" si="2"/>
        <v>Professor</v>
      </c>
      <c r="G2957" s="1" t="str">
        <f t="shared" ca="1" si="1"/>
        <v>Kano</v>
      </c>
      <c r="H2957" s="8" t="s">
        <v>8992</v>
      </c>
      <c r="I2957" s="8">
        <v>939701.55139518133</v>
      </c>
      <c r="J2957" t="s">
        <v>8993</v>
      </c>
    </row>
    <row r="2958" spans="1:10" x14ac:dyDescent="0.25">
      <c r="A2958" s="1" t="s">
        <v>8994</v>
      </c>
      <c r="B2958" s="2">
        <v>376092417</v>
      </c>
      <c r="C2958" s="2" t="s">
        <v>194</v>
      </c>
      <c r="D2958" s="7">
        <v>36435.25</v>
      </c>
      <c r="E2958" s="1" t="str">
        <f t="shared" ca="1" si="0"/>
        <v>Male</v>
      </c>
      <c r="F2958" s="1" t="str">
        <f t="shared" ca="1" si="2"/>
        <v>Student</v>
      </c>
      <c r="G2958" s="1" t="str">
        <f t="shared" ca="1" si="1"/>
        <v>Kaduna</v>
      </c>
      <c r="H2958" s="8" t="s">
        <v>8995</v>
      </c>
      <c r="I2958" s="8">
        <v>682296.80609738559</v>
      </c>
      <c r="J2958" t="s">
        <v>8996</v>
      </c>
    </row>
    <row r="2959" spans="1:10" x14ac:dyDescent="0.25">
      <c r="A2959" s="1" t="s">
        <v>8997</v>
      </c>
      <c r="B2959" s="2">
        <v>23435974</v>
      </c>
      <c r="C2959" s="2" t="s">
        <v>298</v>
      </c>
      <c r="D2959" s="7">
        <v>32617.75</v>
      </c>
      <c r="E2959" s="1" t="str">
        <f t="shared" ca="1" si="0"/>
        <v>Male</v>
      </c>
      <c r="F2959" s="1" t="str">
        <f t="shared" ca="1" si="2"/>
        <v>Student</v>
      </c>
      <c r="G2959" s="1" t="str">
        <f t="shared" ca="1" si="1"/>
        <v>Enugu</v>
      </c>
      <c r="H2959" s="8" t="s">
        <v>8998</v>
      </c>
      <c r="I2959" s="8">
        <v>857334.64516153559</v>
      </c>
      <c r="J2959" t="s">
        <v>8999</v>
      </c>
    </row>
    <row r="2960" spans="1:10" x14ac:dyDescent="0.25">
      <c r="A2960" s="1" t="s">
        <v>9000</v>
      </c>
      <c r="B2960" s="2">
        <v>524608847</v>
      </c>
      <c r="C2960" s="2" t="s">
        <v>72</v>
      </c>
      <c r="D2960" s="7">
        <v>33790.5</v>
      </c>
      <c r="E2960" s="1" t="str">
        <f t="shared" ca="1" si="0"/>
        <v>Male</v>
      </c>
      <c r="F2960" s="1" t="str">
        <f t="shared" ca="1" si="2"/>
        <v>Farmer</v>
      </c>
      <c r="G2960" s="1" t="str">
        <f t="shared" ca="1" si="1"/>
        <v>Benue</v>
      </c>
      <c r="H2960" s="8" t="s">
        <v>9001</v>
      </c>
      <c r="I2960" s="8">
        <v>372250.36213035637</v>
      </c>
      <c r="J2960" t="s">
        <v>9002</v>
      </c>
    </row>
    <row r="2961" spans="1:10" x14ac:dyDescent="0.25">
      <c r="A2961" s="1" t="s">
        <v>9003</v>
      </c>
      <c r="B2961" s="2">
        <v>688516629</v>
      </c>
      <c r="C2961" s="2" t="s">
        <v>240</v>
      </c>
      <c r="D2961" s="7">
        <v>35037.5</v>
      </c>
      <c r="E2961" s="1" t="str">
        <f t="shared" ca="1" si="0"/>
        <v>Female</v>
      </c>
      <c r="F2961" s="1" t="str">
        <f t="shared" ca="1" si="2"/>
        <v>Welder</v>
      </c>
      <c r="G2961" s="1" t="str">
        <f t="shared" ca="1" si="1"/>
        <v>Adamawa</v>
      </c>
      <c r="H2961" s="8" t="s">
        <v>9004</v>
      </c>
      <c r="I2961" s="8">
        <v>781501.40242873563</v>
      </c>
      <c r="J2961" t="s">
        <v>9005</v>
      </c>
    </row>
    <row r="2962" spans="1:10" x14ac:dyDescent="0.25">
      <c r="A2962" s="1" t="s">
        <v>9006</v>
      </c>
      <c r="B2962" s="2">
        <v>453656191</v>
      </c>
      <c r="C2962" s="2" t="s">
        <v>298</v>
      </c>
      <c r="D2962" s="7">
        <v>37419</v>
      </c>
      <c r="E2962" s="1" t="str">
        <f t="shared" ca="1" si="0"/>
        <v>Male</v>
      </c>
      <c r="F2962" s="1" t="str">
        <f t="shared" ca="1" si="2"/>
        <v>Student</v>
      </c>
      <c r="G2962" s="1" t="str">
        <f t="shared" ca="1" si="1"/>
        <v>Kwara</v>
      </c>
      <c r="H2962" s="8" t="s">
        <v>9007</v>
      </c>
      <c r="I2962" s="8">
        <v>376088.38841226848</v>
      </c>
      <c r="J2962" t="s">
        <v>9008</v>
      </c>
    </row>
    <row r="2963" spans="1:10" x14ac:dyDescent="0.25">
      <c r="A2963" s="1" t="s">
        <v>9009</v>
      </c>
      <c r="B2963" s="2">
        <v>99404141</v>
      </c>
      <c r="C2963" s="2" t="s">
        <v>518</v>
      </c>
      <c r="D2963" s="7">
        <v>36634.5</v>
      </c>
      <c r="E2963" s="1" t="str">
        <f t="shared" ca="1" si="0"/>
        <v>Female</v>
      </c>
      <c r="F2963" s="1" t="str">
        <f t="shared" ca="1" si="2"/>
        <v>Farmer</v>
      </c>
      <c r="G2963" s="1" t="str">
        <f t="shared" ca="1" si="1"/>
        <v>Plateau</v>
      </c>
      <c r="H2963" s="8" t="s">
        <v>9010</v>
      </c>
      <c r="I2963" s="8">
        <v>424797.65457712789</v>
      </c>
      <c r="J2963" t="s">
        <v>9011</v>
      </c>
    </row>
    <row r="2964" spans="1:10" x14ac:dyDescent="0.25">
      <c r="A2964" s="1" t="s">
        <v>9012</v>
      </c>
      <c r="B2964" s="2">
        <v>466150363</v>
      </c>
      <c r="C2964" s="2" t="s">
        <v>43</v>
      </c>
      <c r="D2964" s="7">
        <v>39010.5</v>
      </c>
      <c r="E2964" s="1" t="str">
        <f t="shared" ca="1" si="0"/>
        <v>Male</v>
      </c>
      <c r="F2964" s="1" t="str">
        <f t="shared" ca="1" si="2"/>
        <v>Tailor</v>
      </c>
      <c r="G2964" s="1" t="str">
        <f t="shared" ca="1" si="1"/>
        <v>Plateau</v>
      </c>
      <c r="H2964" s="8" t="s">
        <v>9013</v>
      </c>
      <c r="I2964" s="8">
        <v>348546.97312778822</v>
      </c>
      <c r="J2964" t="s">
        <v>9014</v>
      </c>
    </row>
    <row r="2965" spans="1:10" x14ac:dyDescent="0.25">
      <c r="A2965" s="1" t="s">
        <v>9015</v>
      </c>
      <c r="B2965" s="2">
        <v>365348550</v>
      </c>
      <c r="C2965" s="2" t="s">
        <v>119</v>
      </c>
      <c r="D2965" s="7">
        <v>32839</v>
      </c>
      <c r="E2965" s="1" t="str">
        <f t="shared" ca="1" si="0"/>
        <v>Female</v>
      </c>
      <c r="F2965" s="1" t="str">
        <f t="shared" ca="1" si="2"/>
        <v>Farmer</v>
      </c>
      <c r="G2965" s="1" t="str">
        <f t="shared" ca="1" si="1"/>
        <v>Delta</v>
      </c>
      <c r="H2965" s="8" t="s">
        <v>9016</v>
      </c>
      <c r="I2965" s="8">
        <v>586426.59258849593</v>
      </c>
      <c r="J2965" t="s">
        <v>9017</v>
      </c>
    </row>
    <row r="2966" spans="1:10" x14ac:dyDescent="0.25">
      <c r="A2966" s="1" t="s">
        <v>9018</v>
      </c>
      <c r="B2966" s="2">
        <v>436456283</v>
      </c>
      <c r="C2966" s="2" t="s">
        <v>23</v>
      </c>
      <c r="D2966" s="7">
        <v>34980.75</v>
      </c>
      <c r="E2966" s="1" t="str">
        <f t="shared" ca="1" si="0"/>
        <v>Female</v>
      </c>
      <c r="F2966" s="1" t="str">
        <f t="shared" ca="1" si="2"/>
        <v>Tailor</v>
      </c>
      <c r="G2966" s="1" t="str">
        <f t="shared" ca="1" si="1"/>
        <v>Osun</v>
      </c>
      <c r="H2966" s="8" t="s">
        <v>9019</v>
      </c>
      <c r="I2966" s="8">
        <v>441222.59088224504</v>
      </c>
      <c r="J2966" t="s">
        <v>9020</v>
      </c>
    </row>
    <row r="2967" spans="1:10" x14ac:dyDescent="0.25">
      <c r="A2967" s="1" t="s">
        <v>9021</v>
      </c>
      <c r="B2967" s="2">
        <v>948586012</v>
      </c>
      <c r="C2967" s="2" t="s">
        <v>87</v>
      </c>
      <c r="D2967" s="7">
        <v>32526</v>
      </c>
      <c r="E2967" s="1" t="str">
        <f t="shared" ca="1" si="0"/>
        <v>Male</v>
      </c>
      <c r="F2967" s="1" t="str">
        <f t="shared" ca="1" si="2"/>
        <v>Professor</v>
      </c>
      <c r="G2967" s="1" t="str">
        <f t="shared" ca="1" si="1"/>
        <v>Kaduna</v>
      </c>
      <c r="H2967" s="8" t="s">
        <v>9022</v>
      </c>
      <c r="I2967" s="8">
        <v>938814.7692275187</v>
      </c>
      <c r="J2967" t="s">
        <v>9023</v>
      </c>
    </row>
    <row r="2968" spans="1:10" x14ac:dyDescent="0.25">
      <c r="A2968" s="1" t="s">
        <v>9024</v>
      </c>
      <c r="B2968" s="2">
        <v>402738667</v>
      </c>
      <c r="C2968" s="2" t="s">
        <v>38</v>
      </c>
      <c r="D2968" s="7">
        <v>37409.25</v>
      </c>
      <c r="E2968" s="1" t="str">
        <f t="shared" ca="1" si="0"/>
        <v>Female</v>
      </c>
      <c r="F2968" s="1" t="str">
        <f t="shared" ca="1" si="2"/>
        <v>Welder</v>
      </c>
      <c r="G2968" s="1" t="str">
        <f t="shared" ca="1" si="1"/>
        <v>Bayelsa</v>
      </c>
      <c r="H2968" s="8" t="s">
        <v>9025</v>
      </c>
      <c r="I2968" s="8">
        <v>564745.32290745096</v>
      </c>
      <c r="J2968" t="s">
        <v>9026</v>
      </c>
    </row>
    <row r="2969" spans="1:10" x14ac:dyDescent="0.25">
      <c r="A2969" s="1" t="s">
        <v>9027</v>
      </c>
      <c r="B2969" s="2">
        <v>519478706</v>
      </c>
      <c r="C2969" s="2" t="s">
        <v>250</v>
      </c>
      <c r="D2969" s="7">
        <v>35436</v>
      </c>
      <c r="E2969" s="1" t="str">
        <f t="shared" ca="1" si="0"/>
        <v>Male</v>
      </c>
      <c r="F2969" s="1" t="str">
        <f t="shared" ca="1" si="2"/>
        <v>Farmer</v>
      </c>
      <c r="G2969" s="1" t="str">
        <f t="shared" ca="1" si="1"/>
        <v>Kaduna</v>
      </c>
      <c r="H2969" s="8" t="s">
        <v>9028</v>
      </c>
      <c r="I2969" s="8">
        <v>239341.27758769313</v>
      </c>
      <c r="J2969" t="s">
        <v>9029</v>
      </c>
    </row>
    <row r="2970" spans="1:10" x14ac:dyDescent="0.25">
      <c r="A2970" s="1" t="s">
        <v>9030</v>
      </c>
      <c r="B2970" s="2">
        <v>188446916</v>
      </c>
      <c r="C2970" s="2" t="s">
        <v>23</v>
      </c>
      <c r="D2970" s="7">
        <v>39047.25</v>
      </c>
      <c r="E2970" s="1" t="str">
        <f t="shared" ca="1" si="0"/>
        <v>Female</v>
      </c>
      <c r="F2970" s="1" t="str">
        <f t="shared" ca="1" si="2"/>
        <v>Tailor</v>
      </c>
      <c r="G2970" s="1" t="str">
        <f t="shared" ca="1" si="1"/>
        <v>Lagos</v>
      </c>
      <c r="H2970" s="8" t="s">
        <v>9031</v>
      </c>
      <c r="I2970" s="8">
        <v>674317.81270841532</v>
      </c>
      <c r="J2970" t="s">
        <v>9032</v>
      </c>
    </row>
    <row r="2971" spans="1:10" x14ac:dyDescent="0.25">
      <c r="A2971" s="1" t="s">
        <v>9033</v>
      </c>
      <c r="B2971" s="2">
        <v>781083636</v>
      </c>
      <c r="C2971" s="2" t="s">
        <v>134</v>
      </c>
      <c r="D2971" s="7">
        <v>37782.25</v>
      </c>
      <c r="E2971" s="1" t="str">
        <f t="shared" ca="1" si="0"/>
        <v>Male</v>
      </c>
      <c r="F2971" s="1" t="str">
        <f t="shared" ca="1" si="2"/>
        <v>Welder</v>
      </c>
      <c r="G2971" s="1" t="str">
        <f t="shared" ca="1" si="1"/>
        <v>Plateau</v>
      </c>
      <c r="H2971" s="8" t="s">
        <v>9034</v>
      </c>
      <c r="I2971" s="8">
        <v>945855.81121432793</v>
      </c>
      <c r="J2971" t="s">
        <v>9035</v>
      </c>
    </row>
    <row r="2972" spans="1:10" x14ac:dyDescent="0.25">
      <c r="A2972" s="1" t="s">
        <v>9036</v>
      </c>
      <c r="B2972" s="2">
        <v>603175786</v>
      </c>
      <c r="C2972" s="2" t="s">
        <v>556</v>
      </c>
      <c r="D2972" s="7">
        <v>35822.75</v>
      </c>
      <c r="E2972" s="1" t="str">
        <f t="shared" ca="1" si="0"/>
        <v>Female</v>
      </c>
      <c r="F2972" s="1" t="str">
        <f t="shared" ca="1" si="2"/>
        <v>Student</v>
      </c>
      <c r="G2972" s="1" t="str">
        <f t="shared" ca="1" si="1"/>
        <v>Kwara</v>
      </c>
      <c r="H2972" s="8" t="s">
        <v>9037</v>
      </c>
      <c r="I2972" s="8">
        <v>195926.00309018724</v>
      </c>
      <c r="J2972" t="s">
        <v>9038</v>
      </c>
    </row>
    <row r="2973" spans="1:10" x14ac:dyDescent="0.25">
      <c r="A2973" s="1" t="s">
        <v>9039</v>
      </c>
      <c r="B2973" s="2">
        <v>227936833</v>
      </c>
      <c r="C2973" s="2" t="s">
        <v>87</v>
      </c>
      <c r="D2973" s="7">
        <v>36630.5</v>
      </c>
      <c r="E2973" s="1" t="str">
        <f t="shared" ca="1" si="0"/>
        <v>Male</v>
      </c>
      <c r="F2973" s="1" t="str">
        <f t="shared" ca="1" si="2"/>
        <v>Welder</v>
      </c>
      <c r="G2973" s="1" t="str">
        <f t="shared" ca="1" si="1"/>
        <v>Delta</v>
      </c>
      <c r="H2973" s="8" t="s">
        <v>9040</v>
      </c>
      <c r="I2973" s="8">
        <v>812105.49935769674</v>
      </c>
      <c r="J2973" t="s">
        <v>9041</v>
      </c>
    </row>
    <row r="2974" spans="1:10" x14ac:dyDescent="0.25">
      <c r="A2974" s="1" t="s">
        <v>9042</v>
      </c>
      <c r="B2974" s="2">
        <v>206373963</v>
      </c>
      <c r="C2974" s="2" t="s">
        <v>72</v>
      </c>
      <c r="D2974" s="7">
        <v>36123.25</v>
      </c>
      <c r="E2974" s="1" t="str">
        <f t="shared" ca="1" si="0"/>
        <v>Female</v>
      </c>
      <c r="F2974" s="1" t="str">
        <f t="shared" ca="1" si="2"/>
        <v>Tailor</v>
      </c>
      <c r="G2974" s="1" t="str">
        <f t="shared" ca="1" si="1"/>
        <v>Abuja</v>
      </c>
      <c r="H2974" s="8" t="s">
        <v>9043</v>
      </c>
      <c r="I2974" s="8">
        <v>467526.55314990575</v>
      </c>
      <c r="J2974" t="s">
        <v>9044</v>
      </c>
    </row>
    <row r="2975" spans="1:10" x14ac:dyDescent="0.25">
      <c r="A2975" s="1" t="s">
        <v>9045</v>
      </c>
      <c r="B2975" s="2">
        <v>305720354</v>
      </c>
      <c r="C2975" s="2" t="s">
        <v>273</v>
      </c>
      <c r="D2975" s="7">
        <v>38054.25</v>
      </c>
      <c r="E2975" s="1" t="str">
        <f t="shared" ca="1" si="0"/>
        <v>Male</v>
      </c>
      <c r="F2975" s="1" t="str">
        <f t="shared" ca="1" si="2"/>
        <v>Professor</v>
      </c>
      <c r="G2975" s="1" t="str">
        <f t="shared" ca="1" si="1"/>
        <v>Benue</v>
      </c>
      <c r="H2975" s="8" t="s">
        <v>9046</v>
      </c>
      <c r="I2975" s="8">
        <v>531122.91536748072</v>
      </c>
      <c r="J2975" t="s">
        <v>9047</v>
      </c>
    </row>
    <row r="2976" spans="1:10" x14ac:dyDescent="0.25">
      <c r="A2976" s="1" t="s">
        <v>9048</v>
      </c>
      <c r="B2976" s="2">
        <v>73607638</v>
      </c>
      <c r="C2976" s="2" t="s">
        <v>154</v>
      </c>
      <c r="D2976" s="7">
        <v>36352.25</v>
      </c>
      <c r="E2976" s="1" t="str">
        <f t="shared" ca="1" si="0"/>
        <v>Female</v>
      </c>
      <c r="F2976" s="1" t="str">
        <f t="shared" ca="1" si="2"/>
        <v>Student</v>
      </c>
      <c r="G2976" s="1" t="str">
        <f t="shared" ca="1" si="1"/>
        <v>Bayelsa</v>
      </c>
      <c r="H2976" s="8" t="s">
        <v>9049</v>
      </c>
      <c r="I2976" s="8">
        <v>743853.58405940898</v>
      </c>
      <c r="J2976" t="s">
        <v>9050</v>
      </c>
    </row>
    <row r="2977" spans="1:10" x14ac:dyDescent="0.25">
      <c r="A2977" s="1" t="s">
        <v>9051</v>
      </c>
      <c r="B2977" s="2">
        <v>718195068</v>
      </c>
      <c r="C2977" s="2" t="s">
        <v>18</v>
      </c>
      <c r="D2977" s="7">
        <v>37995</v>
      </c>
      <c r="E2977" s="1" t="str">
        <f t="shared" ca="1" si="0"/>
        <v>Male</v>
      </c>
      <c r="F2977" s="1" t="str">
        <f t="shared" ca="1" si="2"/>
        <v>Professor</v>
      </c>
      <c r="G2977" s="1" t="str">
        <f t="shared" ca="1" si="1"/>
        <v>Osun</v>
      </c>
      <c r="H2977" s="8" t="s">
        <v>9052</v>
      </c>
      <c r="I2977" s="8">
        <v>223311.49346936576</v>
      </c>
      <c r="J2977" t="s">
        <v>9053</v>
      </c>
    </row>
    <row r="2978" spans="1:10" x14ac:dyDescent="0.25">
      <c r="A2978" s="1" t="s">
        <v>9054</v>
      </c>
      <c r="B2978" s="2">
        <v>267895724</v>
      </c>
      <c r="C2978" s="2" t="s">
        <v>180</v>
      </c>
      <c r="D2978" s="7">
        <v>34211</v>
      </c>
      <c r="E2978" s="1" t="str">
        <f t="shared" ca="1" si="0"/>
        <v>Male</v>
      </c>
      <c r="F2978" s="1" t="str">
        <f t="shared" ca="1" si="2"/>
        <v>Welder</v>
      </c>
      <c r="G2978" s="1" t="str">
        <f t="shared" ca="1" si="1"/>
        <v>Kaduna</v>
      </c>
      <c r="H2978" s="8" t="s">
        <v>9055</v>
      </c>
      <c r="I2978" s="8">
        <v>195542.95894175454</v>
      </c>
      <c r="J2978" t="s">
        <v>9056</v>
      </c>
    </row>
    <row r="2979" spans="1:10" x14ac:dyDescent="0.25">
      <c r="A2979" s="1" t="s">
        <v>9057</v>
      </c>
      <c r="B2979" s="2">
        <v>497837231</v>
      </c>
      <c r="C2979" s="2" t="s">
        <v>452</v>
      </c>
      <c r="D2979" s="7">
        <v>35887.25</v>
      </c>
      <c r="E2979" s="1" t="str">
        <f t="shared" ca="1" si="0"/>
        <v>Male</v>
      </c>
      <c r="F2979" s="1" t="str">
        <f t="shared" ca="1" si="2"/>
        <v>Student</v>
      </c>
      <c r="G2979" s="1" t="str">
        <f t="shared" ca="1" si="1"/>
        <v>Anambra</v>
      </c>
      <c r="H2979" s="8" t="s">
        <v>9058</v>
      </c>
      <c r="I2979" s="8">
        <v>904789.52055840101</v>
      </c>
      <c r="J2979" t="s">
        <v>9059</v>
      </c>
    </row>
    <row r="2980" spans="1:10" x14ac:dyDescent="0.25">
      <c r="A2980" s="1" t="s">
        <v>9060</v>
      </c>
      <c r="B2980" s="2">
        <v>306590052</v>
      </c>
      <c r="C2980" s="2" t="s">
        <v>889</v>
      </c>
      <c r="D2980" s="7">
        <v>38725.75</v>
      </c>
      <c r="E2980" s="1" t="str">
        <f t="shared" ca="1" si="0"/>
        <v>Male</v>
      </c>
      <c r="F2980" s="1" t="str">
        <f t="shared" ca="1" si="2"/>
        <v>Student</v>
      </c>
      <c r="G2980" s="1" t="str">
        <f t="shared" ca="1" si="1"/>
        <v>Adamawa</v>
      </c>
      <c r="H2980" s="8" t="s">
        <v>9061</v>
      </c>
      <c r="I2980" s="8">
        <v>929787.42426895304</v>
      </c>
      <c r="J2980" t="s">
        <v>9062</v>
      </c>
    </row>
    <row r="2981" spans="1:10" x14ac:dyDescent="0.25">
      <c r="A2981" s="1" t="s">
        <v>9063</v>
      </c>
      <c r="B2981" s="2">
        <v>811940504</v>
      </c>
      <c r="C2981" s="2" t="s">
        <v>194</v>
      </c>
      <c r="D2981" s="7">
        <v>35286.5</v>
      </c>
      <c r="E2981" s="1" t="str">
        <f t="shared" ca="1" si="0"/>
        <v>Female</v>
      </c>
      <c r="F2981" s="1" t="str">
        <f t="shared" ca="1" si="2"/>
        <v>Professor</v>
      </c>
      <c r="G2981" s="1" t="str">
        <f t="shared" ca="1" si="1"/>
        <v>Sokoto</v>
      </c>
      <c r="H2981" s="8" t="s">
        <v>9064</v>
      </c>
      <c r="I2981" s="8">
        <v>811785.19340700144</v>
      </c>
      <c r="J2981" t="s">
        <v>9065</v>
      </c>
    </row>
    <row r="2982" spans="1:10" x14ac:dyDescent="0.25">
      <c r="A2982" s="1" t="s">
        <v>9066</v>
      </c>
      <c r="B2982" s="2">
        <v>474173583</v>
      </c>
      <c r="C2982" s="2" t="s">
        <v>889</v>
      </c>
      <c r="D2982" s="7">
        <v>38659.25</v>
      </c>
      <c r="E2982" s="1" t="str">
        <f t="shared" ca="1" si="0"/>
        <v>Male</v>
      </c>
      <c r="F2982" s="1" t="str">
        <f t="shared" ca="1" si="2"/>
        <v>Tailor</v>
      </c>
      <c r="G2982" s="1" t="str">
        <f t="shared" ca="1" si="1"/>
        <v>Kwara</v>
      </c>
      <c r="H2982" s="8" t="s">
        <v>9067</v>
      </c>
      <c r="I2982" s="8">
        <v>512709.47447198653</v>
      </c>
      <c r="J2982" t="s">
        <v>9068</v>
      </c>
    </row>
    <row r="2983" spans="1:10" x14ac:dyDescent="0.25">
      <c r="A2983" s="1" t="s">
        <v>9069</v>
      </c>
      <c r="B2983" s="2">
        <v>337589890</v>
      </c>
      <c r="C2983" s="2" t="s">
        <v>226</v>
      </c>
      <c r="D2983" s="7">
        <v>37718.25</v>
      </c>
      <c r="E2983" s="1" t="str">
        <f t="shared" ca="1" si="0"/>
        <v>Male</v>
      </c>
      <c r="F2983" s="1" t="str">
        <f t="shared" ca="1" si="2"/>
        <v>Farmer</v>
      </c>
      <c r="G2983" s="1" t="str">
        <f t="shared" ca="1" si="1"/>
        <v>Edo</v>
      </c>
      <c r="H2983" s="8" t="s">
        <v>9070</v>
      </c>
      <c r="I2983" s="8">
        <v>281327.25879665045</v>
      </c>
      <c r="J2983" t="s">
        <v>9071</v>
      </c>
    </row>
    <row r="2984" spans="1:10" x14ac:dyDescent="0.25">
      <c r="A2984" s="1" t="s">
        <v>9072</v>
      </c>
      <c r="B2984" s="2">
        <v>710960755</v>
      </c>
      <c r="C2984" s="2" t="s">
        <v>556</v>
      </c>
      <c r="D2984" s="7">
        <v>35803.25</v>
      </c>
      <c r="E2984" s="1" t="str">
        <f t="shared" ca="1" si="0"/>
        <v>Male</v>
      </c>
      <c r="F2984" s="1" t="str">
        <f t="shared" ca="1" si="2"/>
        <v>Student</v>
      </c>
      <c r="G2984" s="1" t="str">
        <f t="shared" ca="1" si="1"/>
        <v>Ogun</v>
      </c>
      <c r="H2984" s="8" t="s">
        <v>9073</v>
      </c>
      <c r="I2984" s="8">
        <v>416380.84497666435</v>
      </c>
      <c r="J2984" t="s">
        <v>9074</v>
      </c>
    </row>
    <row r="2985" spans="1:10" x14ac:dyDescent="0.25">
      <c r="A2985" s="1" t="s">
        <v>9075</v>
      </c>
      <c r="B2985" s="2">
        <v>63506705</v>
      </c>
      <c r="C2985" s="2" t="s">
        <v>134</v>
      </c>
      <c r="D2985" s="7">
        <v>36707</v>
      </c>
      <c r="E2985" s="1" t="str">
        <f t="shared" ca="1" si="0"/>
        <v>Female</v>
      </c>
      <c r="F2985" s="1" t="str">
        <f t="shared" ca="1" si="2"/>
        <v>Tailor</v>
      </c>
      <c r="G2985" s="1" t="str">
        <f t="shared" ca="1" si="1"/>
        <v>Kwara</v>
      </c>
      <c r="H2985" s="8" t="s">
        <v>9076</v>
      </c>
      <c r="I2985" s="8">
        <v>367675.54486488982</v>
      </c>
      <c r="J2985" t="s">
        <v>9077</v>
      </c>
    </row>
    <row r="2986" spans="1:10" x14ac:dyDescent="0.25">
      <c r="A2986" s="1" t="s">
        <v>9078</v>
      </c>
      <c r="B2986" s="2">
        <v>260853016</v>
      </c>
      <c r="C2986" s="2" t="s">
        <v>43</v>
      </c>
      <c r="D2986" s="7">
        <v>32843.75</v>
      </c>
      <c r="E2986" s="1" t="str">
        <f t="shared" ca="1" si="0"/>
        <v>Male</v>
      </c>
      <c r="F2986" s="1" t="str">
        <f t="shared" ca="1" si="2"/>
        <v>Farmer</v>
      </c>
      <c r="G2986" s="1" t="str">
        <f t="shared" ca="1" si="1"/>
        <v>Edo</v>
      </c>
      <c r="H2986" s="8" t="s">
        <v>9079</v>
      </c>
      <c r="I2986" s="8">
        <v>229263.24269529578</v>
      </c>
      <c r="J2986" t="s">
        <v>9080</v>
      </c>
    </row>
    <row r="2987" spans="1:10" x14ac:dyDescent="0.25">
      <c r="A2987" s="1" t="s">
        <v>7455</v>
      </c>
      <c r="B2987" s="2">
        <v>994777450</v>
      </c>
      <c r="C2987" s="2" t="s">
        <v>869</v>
      </c>
      <c r="D2987" s="7">
        <v>37778.5</v>
      </c>
      <c r="E2987" s="1" t="str">
        <f t="shared" ca="1" si="0"/>
        <v>Male</v>
      </c>
      <c r="F2987" s="1" t="str">
        <f t="shared" ca="1" si="2"/>
        <v>Professor</v>
      </c>
      <c r="G2987" s="1" t="str">
        <f t="shared" ca="1" si="1"/>
        <v>Kaduna</v>
      </c>
      <c r="H2987" s="8" t="s">
        <v>9081</v>
      </c>
      <c r="I2987" s="8">
        <v>227263.85127902956</v>
      </c>
      <c r="J2987" t="s">
        <v>9082</v>
      </c>
    </row>
    <row r="2988" spans="1:10" x14ac:dyDescent="0.25">
      <c r="A2988" s="1" t="s">
        <v>9083</v>
      </c>
      <c r="B2988" s="2">
        <v>254207692</v>
      </c>
      <c r="C2988" s="2" t="s">
        <v>203</v>
      </c>
      <c r="D2988" s="7">
        <v>38052</v>
      </c>
      <c r="E2988" s="1" t="str">
        <f t="shared" ca="1" si="0"/>
        <v>Male</v>
      </c>
      <c r="F2988" s="1" t="str">
        <f t="shared" ca="1" si="2"/>
        <v>Tailor</v>
      </c>
      <c r="G2988" s="1" t="str">
        <f t="shared" ca="1" si="1"/>
        <v>Imo</v>
      </c>
      <c r="H2988" s="8" t="s">
        <v>9084</v>
      </c>
      <c r="I2988" s="8">
        <v>279325.01499897102</v>
      </c>
      <c r="J2988" t="s">
        <v>9085</v>
      </c>
    </row>
    <row r="2989" spans="1:10" x14ac:dyDescent="0.25">
      <c r="A2989" s="1" t="s">
        <v>9086</v>
      </c>
      <c r="B2989" s="2">
        <v>825826622</v>
      </c>
      <c r="C2989" s="2" t="s">
        <v>498</v>
      </c>
      <c r="D2989" s="7">
        <v>33790</v>
      </c>
      <c r="E2989" s="1" t="str">
        <f t="shared" ca="1" si="0"/>
        <v>Male</v>
      </c>
      <c r="F2989" s="1" t="str">
        <f t="shared" ca="1" si="2"/>
        <v>Farmer</v>
      </c>
      <c r="G2989" s="1" t="str">
        <f t="shared" ca="1" si="1"/>
        <v>Edo</v>
      </c>
      <c r="H2989" s="8" t="s">
        <v>9087</v>
      </c>
      <c r="I2989" s="8">
        <v>331031.86792591057</v>
      </c>
      <c r="J2989" t="s">
        <v>9088</v>
      </c>
    </row>
    <row r="2990" spans="1:10" x14ac:dyDescent="0.25">
      <c r="A2990" s="1" t="s">
        <v>9089</v>
      </c>
      <c r="B2990" s="2">
        <v>318126840</v>
      </c>
      <c r="C2990" s="2" t="s">
        <v>556</v>
      </c>
      <c r="D2990" s="7">
        <v>36262.25</v>
      </c>
      <c r="E2990" s="1" t="str">
        <f t="shared" ca="1" si="0"/>
        <v>Male</v>
      </c>
      <c r="F2990" s="1" t="str">
        <f t="shared" ca="1" si="2"/>
        <v>Tailor</v>
      </c>
      <c r="G2990" s="1" t="str">
        <f t="shared" ca="1" si="1"/>
        <v>Abia</v>
      </c>
      <c r="H2990" s="8" t="s">
        <v>9090</v>
      </c>
      <c r="I2990" s="8">
        <v>201883.66450866198</v>
      </c>
      <c r="J2990" t="s">
        <v>9091</v>
      </c>
    </row>
    <row r="2991" spans="1:10" x14ac:dyDescent="0.25">
      <c r="A2991" s="1" t="s">
        <v>9092</v>
      </c>
      <c r="B2991" s="2">
        <v>403033646</v>
      </c>
      <c r="C2991" s="2" t="s">
        <v>389</v>
      </c>
      <c r="D2991" s="7">
        <v>36152</v>
      </c>
      <c r="E2991" s="1" t="str">
        <f t="shared" ca="1" si="0"/>
        <v>Female</v>
      </c>
      <c r="F2991" s="1" t="str">
        <f t="shared" ca="1" si="2"/>
        <v>Tailor</v>
      </c>
      <c r="G2991" s="1" t="str">
        <f t="shared" ca="1" si="1"/>
        <v>Enugu</v>
      </c>
      <c r="H2991" s="8" t="s">
        <v>9093</v>
      </c>
      <c r="I2991" s="8">
        <v>477754.81896827213</v>
      </c>
      <c r="J2991" t="s">
        <v>9094</v>
      </c>
    </row>
    <row r="2992" spans="1:10" x14ac:dyDescent="0.25">
      <c r="A2992" s="1" t="s">
        <v>9095</v>
      </c>
      <c r="B2992" s="2">
        <v>558451073</v>
      </c>
      <c r="C2992" s="2" t="s">
        <v>43</v>
      </c>
      <c r="D2992" s="7">
        <v>37949.5</v>
      </c>
      <c r="E2992" s="1" t="str">
        <f t="shared" ca="1" si="0"/>
        <v>Male</v>
      </c>
      <c r="F2992" s="1" t="str">
        <f t="shared" ca="1" si="2"/>
        <v>Welder</v>
      </c>
      <c r="G2992" s="1" t="str">
        <f t="shared" ca="1" si="1"/>
        <v>Cross River</v>
      </c>
      <c r="H2992" s="8" t="s">
        <v>9096</v>
      </c>
      <c r="I2992" s="8">
        <v>992719.45172781125</v>
      </c>
      <c r="J2992" t="s">
        <v>9097</v>
      </c>
    </row>
    <row r="2993" spans="1:10" x14ac:dyDescent="0.25">
      <c r="A2993" s="1" t="s">
        <v>9098</v>
      </c>
      <c r="B2993" s="2">
        <v>343407440</v>
      </c>
      <c r="C2993" s="2" t="s">
        <v>129</v>
      </c>
      <c r="D2993" s="7">
        <v>33474.75</v>
      </c>
      <c r="E2993" s="1" t="str">
        <f t="shared" ca="1" si="0"/>
        <v>Male</v>
      </c>
      <c r="F2993" s="1" t="str">
        <f t="shared" ca="1" si="2"/>
        <v>Tailor</v>
      </c>
      <c r="G2993" s="1" t="str">
        <f t="shared" ca="1" si="1"/>
        <v>Benue</v>
      </c>
      <c r="H2993" s="8" t="s">
        <v>9099</v>
      </c>
      <c r="I2993" s="8">
        <v>375717.97826925432</v>
      </c>
      <c r="J2993" t="s">
        <v>9100</v>
      </c>
    </row>
    <row r="2994" spans="1:10" x14ac:dyDescent="0.25">
      <c r="A2994" s="1" t="s">
        <v>9101</v>
      </c>
      <c r="B2994" s="2">
        <v>304071750</v>
      </c>
      <c r="C2994" s="2" t="s">
        <v>189</v>
      </c>
      <c r="D2994" s="7">
        <v>36713.75</v>
      </c>
      <c r="E2994" s="1" t="str">
        <f t="shared" ca="1" si="0"/>
        <v>Female</v>
      </c>
      <c r="F2994" s="1" t="str">
        <f t="shared" ca="1" si="2"/>
        <v>Professor</v>
      </c>
      <c r="G2994" s="1" t="str">
        <f t="shared" ca="1" si="1"/>
        <v>River</v>
      </c>
      <c r="H2994" s="8" t="s">
        <v>9102</v>
      </c>
      <c r="I2994" s="8">
        <v>401667.09571443353</v>
      </c>
      <c r="J2994" t="s">
        <v>9103</v>
      </c>
    </row>
    <row r="2995" spans="1:10" x14ac:dyDescent="0.25">
      <c r="A2995" s="1" t="s">
        <v>9104</v>
      </c>
      <c r="B2995" s="2">
        <v>720504346</v>
      </c>
      <c r="C2995" s="2" t="s">
        <v>273</v>
      </c>
      <c r="D2995" s="7">
        <v>32959.75</v>
      </c>
      <c r="E2995" s="1" t="str">
        <f t="shared" ca="1" si="0"/>
        <v>Female</v>
      </c>
      <c r="F2995" s="1" t="str">
        <f t="shared" ca="1" si="2"/>
        <v>Professor</v>
      </c>
      <c r="G2995" s="1" t="str">
        <f t="shared" ca="1" si="1"/>
        <v>Kaduna</v>
      </c>
      <c r="H2995" s="8" t="s">
        <v>9105</v>
      </c>
      <c r="I2995" s="8">
        <v>654039.50958084827</v>
      </c>
      <c r="J2995" t="s">
        <v>9106</v>
      </c>
    </row>
    <row r="2996" spans="1:10" x14ac:dyDescent="0.25">
      <c r="A2996" s="1" t="s">
        <v>9107</v>
      </c>
      <c r="B2996" s="2">
        <v>585230250</v>
      </c>
      <c r="C2996" s="2" t="s">
        <v>470</v>
      </c>
      <c r="D2996" s="7">
        <v>38049.25</v>
      </c>
      <c r="E2996" s="1" t="str">
        <f t="shared" ca="1" si="0"/>
        <v>Female</v>
      </c>
      <c r="F2996" s="1" t="str">
        <f t="shared" ca="1" si="2"/>
        <v>Student</v>
      </c>
      <c r="G2996" s="1" t="str">
        <f t="shared" ca="1" si="1"/>
        <v>Kano</v>
      </c>
      <c r="H2996" s="8" t="s">
        <v>9108</v>
      </c>
      <c r="I2996" s="8">
        <v>664850.51298486791</v>
      </c>
      <c r="J2996" t="s">
        <v>9109</v>
      </c>
    </row>
    <row r="2997" spans="1:10" x14ac:dyDescent="0.25">
      <c r="A2997" s="1" t="s">
        <v>9110</v>
      </c>
      <c r="B2997" s="2">
        <v>157315900</v>
      </c>
      <c r="C2997" s="2" t="s">
        <v>114</v>
      </c>
      <c r="D2997" s="7">
        <v>36971.25</v>
      </c>
      <c r="E2997" s="1" t="str">
        <f t="shared" ca="1" si="0"/>
        <v>Female</v>
      </c>
      <c r="F2997" s="1" t="str">
        <f t="shared" ca="1" si="2"/>
        <v>Farmer</v>
      </c>
      <c r="G2997" s="1" t="str">
        <f t="shared" ca="1" si="1"/>
        <v>Ogun</v>
      </c>
      <c r="H2997" s="8" t="s">
        <v>9111</v>
      </c>
      <c r="I2997" s="8">
        <v>640495.93434169376</v>
      </c>
      <c r="J2997" t="s">
        <v>9112</v>
      </c>
    </row>
    <row r="2998" spans="1:10" x14ac:dyDescent="0.25">
      <c r="A2998" s="1" t="s">
        <v>9113</v>
      </c>
      <c r="B2998" s="2">
        <v>225736476</v>
      </c>
      <c r="C2998" s="2" t="s">
        <v>518</v>
      </c>
      <c r="D2998" s="7">
        <v>34899.5</v>
      </c>
      <c r="E2998" s="1" t="str">
        <f t="shared" ca="1" si="0"/>
        <v>Male</v>
      </c>
      <c r="F2998" s="1" t="str">
        <f t="shared" ca="1" si="2"/>
        <v>Farmer</v>
      </c>
      <c r="G2998" s="1" t="str">
        <f t="shared" ca="1" si="1"/>
        <v>Oyo</v>
      </c>
      <c r="H2998" s="8" t="s">
        <v>9114</v>
      </c>
      <c r="I2998" s="8">
        <v>811498.19892957492</v>
      </c>
      <c r="J2998" t="s">
        <v>9115</v>
      </c>
    </row>
    <row r="2999" spans="1:10" x14ac:dyDescent="0.25">
      <c r="A2999" s="1" t="s">
        <v>9116</v>
      </c>
      <c r="B2999" s="2">
        <v>135044117</v>
      </c>
      <c r="C2999" s="2" t="s">
        <v>357</v>
      </c>
      <c r="D2999" s="7">
        <v>35320.75</v>
      </c>
      <c r="E2999" s="1" t="str">
        <f t="shared" ca="1" si="0"/>
        <v>Female</v>
      </c>
      <c r="F2999" s="1" t="str">
        <f t="shared" ca="1" si="2"/>
        <v>Farmer</v>
      </c>
      <c r="G2999" s="1" t="str">
        <f t="shared" ca="1" si="1"/>
        <v>Kaduna</v>
      </c>
      <c r="H2999" s="8" t="s">
        <v>9117</v>
      </c>
      <c r="I2999" s="8">
        <v>104681.16541182392</v>
      </c>
      <c r="J2999" t="s">
        <v>9118</v>
      </c>
    </row>
    <row r="3000" spans="1:10" x14ac:dyDescent="0.25">
      <c r="A3000" s="1" t="s">
        <v>9119</v>
      </c>
      <c r="B3000" s="2">
        <v>935902253</v>
      </c>
      <c r="C3000" s="2" t="s">
        <v>18</v>
      </c>
      <c r="D3000" s="7">
        <v>35427.75</v>
      </c>
      <c r="E3000" s="1" t="str">
        <f t="shared" ca="1" si="0"/>
        <v>Female</v>
      </c>
      <c r="F3000" s="1" t="str">
        <f t="shared" ca="1" si="2"/>
        <v>Professor</v>
      </c>
      <c r="G3000" s="1" t="str">
        <f t="shared" ca="1" si="1"/>
        <v>Adamawa</v>
      </c>
      <c r="H3000" s="8" t="s">
        <v>9120</v>
      </c>
      <c r="I3000" s="8">
        <v>768763.86719936994</v>
      </c>
      <c r="J3000" t="s">
        <v>9121</v>
      </c>
    </row>
    <row r="3001" spans="1:10" x14ac:dyDescent="0.25">
      <c r="A3001" s="1" t="s">
        <v>9122</v>
      </c>
      <c r="B3001" s="2">
        <v>898544861</v>
      </c>
      <c r="C3001" s="2" t="s">
        <v>309</v>
      </c>
      <c r="D3001" s="7">
        <v>32526.25</v>
      </c>
      <c r="E3001" s="1" t="str">
        <f t="shared" ca="1" si="0"/>
        <v>Female</v>
      </c>
      <c r="F3001" s="1" t="str">
        <f t="shared" ca="1" si="2"/>
        <v>Student</v>
      </c>
      <c r="G3001" s="1" t="str">
        <f t="shared" ca="1" si="1"/>
        <v>Kwara</v>
      </c>
      <c r="H3001" s="8" t="s">
        <v>9123</v>
      </c>
      <c r="I3001" s="8">
        <v>882908.96317357896</v>
      </c>
      <c r="J3001" t="s">
        <v>9124</v>
      </c>
    </row>
    <row r="3002" spans="1:10" x14ac:dyDescent="0.25">
      <c r="A3002" s="1" t="s">
        <v>71</v>
      </c>
      <c r="B3002" s="2">
        <v>734600374</v>
      </c>
      <c r="C3002" s="2" t="s">
        <v>72</v>
      </c>
      <c r="D3002" s="4">
        <v>34844.25</v>
      </c>
      <c r="E3002" s="1" t="s">
        <v>12</v>
      </c>
      <c r="F3002" s="1" t="s">
        <v>73</v>
      </c>
      <c r="G3002" s="1" t="s">
        <v>14</v>
      </c>
      <c r="H3002" s="1" t="s">
        <v>74</v>
      </c>
      <c r="I3002" s="1">
        <v>199549.52839250001</v>
      </c>
      <c r="J3002" s="1" t="s">
        <v>75</v>
      </c>
    </row>
    <row r="3003" spans="1:10" x14ac:dyDescent="0.25">
      <c r="A3003" s="1" t="s">
        <v>76</v>
      </c>
      <c r="B3003" s="2">
        <v>747666123</v>
      </c>
      <c r="C3003" s="2" t="s">
        <v>77</v>
      </c>
      <c r="D3003" s="4">
        <v>23521.5</v>
      </c>
      <c r="E3003" s="1" t="s">
        <v>12</v>
      </c>
      <c r="F3003" s="1" t="s">
        <v>78</v>
      </c>
      <c r="G3003" s="1" t="s">
        <v>14</v>
      </c>
      <c r="H3003" s="1" t="s">
        <v>79</v>
      </c>
      <c r="I3003" s="1">
        <v>60476.180385599997</v>
      </c>
      <c r="J3003" s="1" t="s">
        <v>80</v>
      </c>
    </row>
    <row r="3004" spans="1:10" x14ac:dyDescent="0.25">
      <c r="A3004" s="1" t="s">
        <v>81</v>
      </c>
      <c r="B3004" s="2">
        <v>766319894</v>
      </c>
      <c r="C3004" s="2" t="s">
        <v>82</v>
      </c>
      <c r="D3004" s="4">
        <v>16947</v>
      </c>
      <c r="E3004" s="1" t="s">
        <v>12</v>
      </c>
      <c r="F3004" s="1" t="s">
        <v>83</v>
      </c>
      <c r="G3004" s="1" t="s">
        <v>14</v>
      </c>
      <c r="H3004" s="1" t="s">
        <v>84</v>
      </c>
      <c r="I3004" s="1">
        <v>251640.38465280001</v>
      </c>
      <c r="J3004" s="1" t="s">
        <v>85</v>
      </c>
    </row>
    <row r="3005" spans="1:10" x14ac:dyDescent="0.25">
      <c r="A3005" s="1" t="s">
        <v>86</v>
      </c>
      <c r="B3005" s="2">
        <v>349872023</v>
      </c>
      <c r="C3005" s="2" t="s">
        <v>87</v>
      </c>
      <c r="D3005" s="4">
        <v>16581.75</v>
      </c>
      <c r="E3005" s="1" t="s">
        <v>12</v>
      </c>
      <c r="F3005" s="1" t="s">
        <v>88</v>
      </c>
      <c r="G3005" s="1" t="s">
        <v>14</v>
      </c>
      <c r="H3005" s="1" t="s">
        <v>89</v>
      </c>
      <c r="I3005" s="1">
        <v>599062.61212559999</v>
      </c>
      <c r="J3005" s="1" t="s">
        <v>90</v>
      </c>
    </row>
    <row r="3006" spans="1:10" x14ac:dyDescent="0.25">
      <c r="A3006" s="1" t="s">
        <v>91</v>
      </c>
      <c r="B3006" s="2">
        <v>25045676</v>
      </c>
      <c r="C3006" s="2" t="s">
        <v>92</v>
      </c>
      <c r="D3006" s="4">
        <v>29000.25</v>
      </c>
      <c r="E3006" s="1" t="s">
        <v>12</v>
      </c>
      <c r="F3006" s="1" t="s">
        <v>93</v>
      </c>
      <c r="G3006" s="1" t="s">
        <v>14</v>
      </c>
      <c r="H3006" s="1" t="s">
        <v>94</v>
      </c>
      <c r="I3006" s="1">
        <v>46827.904031999999</v>
      </c>
      <c r="J3006" s="1" t="s">
        <v>95</v>
      </c>
    </row>
    <row r="3007" spans="1:10" x14ac:dyDescent="0.25">
      <c r="A3007" s="1" t="s">
        <v>96</v>
      </c>
      <c r="B3007" s="2">
        <v>66154412</v>
      </c>
      <c r="C3007" s="2" t="s">
        <v>28</v>
      </c>
      <c r="D3007" s="4">
        <v>32652.75</v>
      </c>
      <c r="E3007" s="1" t="s">
        <v>12</v>
      </c>
      <c r="F3007" s="1" t="s">
        <v>97</v>
      </c>
      <c r="G3007" s="1" t="s">
        <v>14</v>
      </c>
      <c r="H3007" s="1" t="s">
        <v>98</v>
      </c>
      <c r="I3007" s="1">
        <v>43935.18563616</v>
      </c>
      <c r="J3007" s="1" t="s">
        <v>99</v>
      </c>
    </row>
    <row r="3008" spans="1:10" x14ac:dyDescent="0.25">
      <c r="A3008" s="1" t="s">
        <v>8617</v>
      </c>
      <c r="B3008" s="2">
        <v>219307348</v>
      </c>
      <c r="C3008" s="2" t="s">
        <v>194</v>
      </c>
      <c r="D3008" s="4">
        <v>30826.5</v>
      </c>
      <c r="E3008" s="1" t="s">
        <v>12</v>
      </c>
      <c r="F3008" s="1" t="s">
        <v>602</v>
      </c>
      <c r="G3008" s="1" t="s">
        <v>2773</v>
      </c>
      <c r="H3008" s="1" t="s">
        <v>8618</v>
      </c>
      <c r="I3008" s="1">
        <v>310202.08127999998</v>
      </c>
      <c r="J3008" s="1" t="s">
        <v>8619</v>
      </c>
    </row>
    <row r="3009" spans="1:10" x14ac:dyDescent="0.25">
      <c r="A3009" s="1" t="s">
        <v>8620</v>
      </c>
      <c r="B3009" s="2">
        <v>120932057</v>
      </c>
      <c r="C3009" s="2" t="s">
        <v>380</v>
      </c>
      <c r="D3009" s="4">
        <v>14390.25</v>
      </c>
      <c r="E3009" s="1" t="s">
        <v>12</v>
      </c>
      <c r="F3009" s="1" t="s">
        <v>1840</v>
      </c>
      <c r="G3009" s="1" t="s">
        <v>2773</v>
      </c>
      <c r="H3009" s="1" t="s">
        <v>8621</v>
      </c>
      <c r="I3009" s="1">
        <v>253073.67546239999</v>
      </c>
      <c r="J3009" s="1" t="s">
        <v>8622</v>
      </c>
    </row>
    <row r="3010" spans="1:10" x14ac:dyDescent="0.25">
      <c r="A3010" s="1" t="s">
        <v>8623</v>
      </c>
      <c r="B3010" s="2">
        <v>415890182</v>
      </c>
      <c r="C3010" s="2" t="s">
        <v>212</v>
      </c>
      <c r="D3010" s="4">
        <v>24252</v>
      </c>
      <c r="E3010" s="1" t="s">
        <v>12</v>
      </c>
      <c r="F3010" s="1" t="s">
        <v>557</v>
      </c>
      <c r="G3010" s="1" t="s">
        <v>2773</v>
      </c>
      <c r="H3010" s="1" t="s">
        <v>8624</v>
      </c>
      <c r="I3010" s="1">
        <v>1422244.3725000001</v>
      </c>
      <c r="J3010" s="1" t="s">
        <v>8625</v>
      </c>
    </row>
    <row r="3011" spans="1:10" x14ac:dyDescent="0.25">
      <c r="A3011" s="1" t="s">
        <v>8626</v>
      </c>
      <c r="B3011" s="2">
        <v>955631691</v>
      </c>
      <c r="C3011" s="2" t="s">
        <v>124</v>
      </c>
      <c r="D3011" s="4">
        <v>14025</v>
      </c>
      <c r="E3011" s="1" t="s">
        <v>12</v>
      </c>
      <c r="F3011" s="1" t="s">
        <v>408</v>
      </c>
      <c r="G3011" s="1" t="s">
        <v>2773</v>
      </c>
      <c r="H3011" s="1" t="s">
        <v>8627</v>
      </c>
      <c r="I3011" s="1">
        <v>151194.93386088</v>
      </c>
      <c r="J3011" s="1" t="s">
        <v>8628</v>
      </c>
    </row>
    <row r="3012" spans="1:10" x14ac:dyDescent="0.25">
      <c r="A3012" s="1" t="s">
        <v>8629</v>
      </c>
      <c r="B3012" s="2">
        <v>607842215</v>
      </c>
      <c r="C3012" s="2" t="s">
        <v>180</v>
      </c>
      <c r="D3012" s="4">
        <v>35940</v>
      </c>
      <c r="E3012" s="1" t="s">
        <v>12</v>
      </c>
      <c r="F3012" s="1" t="s">
        <v>947</v>
      </c>
      <c r="G3012" s="1" t="s">
        <v>3820</v>
      </c>
      <c r="H3012" s="1" t="s">
        <v>8630</v>
      </c>
      <c r="I3012" s="1">
        <v>358651.99381284002</v>
      </c>
      <c r="J3012" s="1" t="s">
        <v>8631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16F56-C6D1-46E0-B0CF-AF9359924F70}">
  <dimension ref="A1:I3001"/>
  <sheetViews>
    <sheetView topLeftCell="A2277" workbookViewId="0">
      <selection activeCell="A2390" sqref="A2390"/>
    </sheetView>
  </sheetViews>
  <sheetFormatPr defaultRowHeight="15" x14ac:dyDescent="0.25"/>
  <cols>
    <col min="1" max="1" width="14.5703125" bestFit="1" customWidth="1"/>
    <col min="2" max="2" width="18.28515625" bestFit="1" customWidth="1"/>
    <col min="3" max="3" width="15" customWidth="1"/>
    <col min="4" max="4" width="21.7109375" bestFit="1" customWidth="1"/>
    <col min="5" max="5" width="15.140625" bestFit="1" customWidth="1"/>
    <col min="6" max="6" width="20.7109375" customWidth="1"/>
    <col min="7" max="7" width="20.42578125" style="14" customWidth="1"/>
  </cols>
  <sheetData>
    <row r="1" spans="1:9" x14ac:dyDescent="0.25">
      <c r="A1" s="1" t="s">
        <v>0</v>
      </c>
      <c r="B1" s="1" t="s">
        <v>1</v>
      </c>
      <c r="C1" s="1" t="s">
        <v>9125</v>
      </c>
      <c r="D1" s="1" t="s">
        <v>9126</v>
      </c>
      <c r="E1" s="1" t="s">
        <v>9127</v>
      </c>
      <c r="F1" s="1" t="s">
        <v>9128</v>
      </c>
      <c r="G1" s="13" t="s">
        <v>9129</v>
      </c>
    </row>
    <row r="2" spans="1:9" x14ac:dyDescent="0.25">
      <c r="A2" s="1" t="s">
        <v>414</v>
      </c>
      <c r="B2" s="2">
        <v>909028330</v>
      </c>
      <c r="C2" s="1" t="s">
        <v>9130</v>
      </c>
      <c r="D2" s="3">
        <v>41054</v>
      </c>
      <c r="E2" s="1" t="s">
        <v>9131</v>
      </c>
      <c r="F2" s="1" t="s">
        <v>9132</v>
      </c>
      <c r="G2" s="14">
        <v>2911206408</v>
      </c>
    </row>
    <row r="3" spans="1:9" x14ac:dyDescent="0.25">
      <c r="A3" s="1" t="s">
        <v>601</v>
      </c>
      <c r="B3" s="2">
        <v>827410722</v>
      </c>
      <c r="C3" s="1" t="s">
        <v>9133</v>
      </c>
      <c r="D3" s="3">
        <v>39593</v>
      </c>
      <c r="E3" s="1" t="s">
        <v>9134</v>
      </c>
      <c r="F3" s="1" t="s">
        <v>9135</v>
      </c>
      <c r="G3" s="14">
        <v>1326964716</v>
      </c>
    </row>
    <row r="4" spans="1:9" x14ac:dyDescent="0.25">
      <c r="A4" s="1" t="s">
        <v>1196</v>
      </c>
      <c r="B4" s="2">
        <v>22623932</v>
      </c>
      <c r="C4" s="1" t="s">
        <v>9136</v>
      </c>
      <c r="D4" s="3">
        <v>36304</v>
      </c>
      <c r="E4" s="1" t="s">
        <v>9131</v>
      </c>
      <c r="F4" s="1" t="s">
        <v>6173</v>
      </c>
      <c r="G4" s="14">
        <v>2077712832</v>
      </c>
    </row>
    <row r="5" spans="1:9" x14ac:dyDescent="0.25">
      <c r="A5" s="1" t="s">
        <v>7557</v>
      </c>
      <c r="B5" s="2">
        <v>48126440</v>
      </c>
      <c r="C5" s="1" t="s">
        <v>9137</v>
      </c>
      <c r="D5" s="3">
        <v>41054</v>
      </c>
      <c r="E5" s="1" t="s">
        <v>9138</v>
      </c>
      <c r="F5" s="1" t="s">
        <v>9139</v>
      </c>
      <c r="G5" s="14">
        <v>2536498125</v>
      </c>
    </row>
    <row r="6" spans="1:9" x14ac:dyDescent="0.25">
      <c r="A6" s="1" t="s">
        <v>855</v>
      </c>
      <c r="B6" s="2">
        <v>826302558</v>
      </c>
      <c r="C6" s="1" t="s">
        <v>9140</v>
      </c>
      <c r="D6" s="3">
        <v>43609</v>
      </c>
      <c r="E6" s="1" t="s">
        <v>9141</v>
      </c>
      <c r="F6" s="1" t="s">
        <v>9142</v>
      </c>
      <c r="G6" s="14">
        <v>438151168</v>
      </c>
    </row>
    <row r="7" spans="1:9" x14ac:dyDescent="0.25">
      <c r="A7" s="1" t="s">
        <v>6480</v>
      </c>
      <c r="B7" s="2">
        <v>483024768</v>
      </c>
      <c r="C7" s="1" t="s">
        <v>9143</v>
      </c>
      <c r="D7" s="3">
        <v>24251</v>
      </c>
      <c r="E7" s="1" t="s">
        <v>9144</v>
      </c>
      <c r="F7" s="1" t="s">
        <v>9145</v>
      </c>
      <c r="G7" s="14">
        <v>13750926</v>
      </c>
    </row>
    <row r="8" spans="1:9" x14ac:dyDescent="0.25">
      <c r="A8" s="1" t="s">
        <v>5175</v>
      </c>
      <c r="B8" s="2">
        <v>386649200</v>
      </c>
      <c r="C8" s="1" t="s">
        <v>9146</v>
      </c>
      <c r="D8" s="3">
        <v>22790</v>
      </c>
      <c r="E8" s="1" t="s">
        <v>9131</v>
      </c>
      <c r="F8" s="1" t="s">
        <v>8420</v>
      </c>
      <c r="G8" s="14">
        <v>171662004</v>
      </c>
    </row>
    <row r="9" spans="1:9" x14ac:dyDescent="0.25">
      <c r="A9" s="1" t="s">
        <v>1973</v>
      </c>
      <c r="B9" s="2">
        <v>149904219</v>
      </c>
      <c r="C9" s="1" t="s">
        <v>9147</v>
      </c>
      <c r="D9" s="3">
        <v>39593</v>
      </c>
      <c r="E9" s="1" t="s">
        <v>9141</v>
      </c>
      <c r="F9" s="1" t="s">
        <v>6107</v>
      </c>
      <c r="G9" s="14">
        <v>69789314</v>
      </c>
    </row>
    <row r="10" spans="1:9" x14ac:dyDescent="0.25">
      <c r="A10" s="1" t="s">
        <v>5003</v>
      </c>
      <c r="B10" s="2">
        <v>316041087</v>
      </c>
      <c r="C10" s="1" t="s">
        <v>9148</v>
      </c>
      <c r="D10" s="3">
        <v>30095</v>
      </c>
      <c r="E10" s="1" t="s">
        <v>9144</v>
      </c>
      <c r="F10" s="1" t="s">
        <v>9149</v>
      </c>
      <c r="G10" s="14">
        <v>1411664112</v>
      </c>
    </row>
    <row r="11" spans="1:9" x14ac:dyDescent="0.25">
      <c r="A11" s="1" t="s">
        <v>4256</v>
      </c>
      <c r="B11" s="2">
        <v>581124558</v>
      </c>
      <c r="C11" s="1" t="s">
        <v>9150</v>
      </c>
      <c r="D11" s="3">
        <v>38132</v>
      </c>
      <c r="E11" s="1" t="s">
        <v>9138</v>
      </c>
      <c r="F11" s="1" t="s">
        <v>9151</v>
      </c>
      <c r="G11" s="14">
        <v>143843288</v>
      </c>
    </row>
    <row r="12" spans="1:9" x14ac:dyDescent="0.25">
      <c r="A12" s="1" t="s">
        <v>1863</v>
      </c>
      <c r="B12" s="2">
        <v>295650834</v>
      </c>
      <c r="C12" s="1" t="s">
        <v>9147</v>
      </c>
      <c r="D12" s="3">
        <v>33749</v>
      </c>
      <c r="E12" s="1" t="s">
        <v>9144</v>
      </c>
      <c r="F12" s="1" t="s">
        <v>9152</v>
      </c>
      <c r="G12" s="14">
        <v>567075744</v>
      </c>
    </row>
    <row r="13" spans="1:9" x14ac:dyDescent="0.25">
      <c r="A13" s="1" t="s">
        <v>3507</v>
      </c>
      <c r="B13" s="2">
        <v>458486536</v>
      </c>
      <c r="C13" s="1" t="s">
        <v>9150</v>
      </c>
      <c r="D13" s="3">
        <v>39958</v>
      </c>
      <c r="E13" s="1" t="s">
        <v>9144</v>
      </c>
      <c r="F13" s="1" t="s">
        <v>9151</v>
      </c>
      <c r="G13" s="14">
        <v>5769288</v>
      </c>
    </row>
    <row r="14" spans="1:9" x14ac:dyDescent="0.25">
      <c r="A14" s="1" t="s">
        <v>7110</v>
      </c>
      <c r="B14" s="2">
        <v>666910689</v>
      </c>
      <c r="C14" s="1" t="s">
        <v>9153</v>
      </c>
      <c r="D14" s="3">
        <v>37765</v>
      </c>
      <c r="E14" s="1" t="s">
        <v>9154</v>
      </c>
      <c r="F14" s="1" t="s">
        <v>9155</v>
      </c>
      <c r="G14" s="14">
        <v>2307340728</v>
      </c>
    </row>
    <row r="15" spans="1:9" x14ac:dyDescent="0.25">
      <c r="A15" s="1" t="s">
        <v>6216</v>
      </c>
      <c r="B15" s="2">
        <v>513815732</v>
      </c>
      <c r="C15" s="1" t="s">
        <v>9147</v>
      </c>
      <c r="D15" s="3">
        <v>37036</v>
      </c>
      <c r="E15" s="1" t="s">
        <v>9138</v>
      </c>
      <c r="F15" s="1" t="s">
        <v>9152</v>
      </c>
      <c r="G15" s="14">
        <v>7312368</v>
      </c>
      <c r="I15" s="11"/>
    </row>
    <row r="16" spans="1:9" x14ac:dyDescent="0.25">
      <c r="A16" s="1" t="s">
        <v>5477</v>
      </c>
      <c r="B16" s="2">
        <v>649881744</v>
      </c>
      <c r="C16" s="1" t="s">
        <v>9137</v>
      </c>
      <c r="D16" s="3">
        <v>20600</v>
      </c>
      <c r="E16" s="1" t="s">
        <v>9141</v>
      </c>
      <c r="F16" s="1" t="s">
        <v>9139</v>
      </c>
      <c r="G16" s="14">
        <v>1588741406</v>
      </c>
    </row>
    <row r="17" spans="1:7" x14ac:dyDescent="0.25">
      <c r="A17" s="1" t="s">
        <v>7382</v>
      </c>
      <c r="B17" s="2">
        <v>181075374</v>
      </c>
      <c r="C17" s="1" t="s">
        <v>9156</v>
      </c>
      <c r="D17" s="3">
        <v>32288</v>
      </c>
      <c r="E17" s="1" t="s">
        <v>9144</v>
      </c>
      <c r="F17" s="1" t="s">
        <v>9157</v>
      </c>
      <c r="G17" s="14">
        <v>140915205</v>
      </c>
    </row>
    <row r="18" spans="1:7" x14ac:dyDescent="0.25">
      <c r="A18" s="1" t="s">
        <v>109</v>
      </c>
      <c r="B18" s="2">
        <v>887006605</v>
      </c>
      <c r="C18" s="1" t="s">
        <v>9143</v>
      </c>
      <c r="D18" s="3">
        <v>23887</v>
      </c>
      <c r="E18" s="1" t="s">
        <v>9141</v>
      </c>
      <c r="F18" s="1" t="s">
        <v>834</v>
      </c>
      <c r="G18" s="14">
        <v>11131758</v>
      </c>
    </row>
    <row r="19" spans="1:7" x14ac:dyDescent="0.25">
      <c r="A19" s="1" t="s">
        <v>4657</v>
      </c>
      <c r="B19" s="2">
        <v>148160170</v>
      </c>
      <c r="C19" s="1" t="s">
        <v>9133</v>
      </c>
      <c r="D19" s="3">
        <v>20600</v>
      </c>
      <c r="E19" s="1" t="s">
        <v>9138</v>
      </c>
      <c r="F19" s="1" t="s">
        <v>9158</v>
      </c>
      <c r="G19" s="14">
        <v>117097785</v>
      </c>
    </row>
    <row r="20" spans="1:7" x14ac:dyDescent="0.25">
      <c r="A20" s="1" t="s">
        <v>3472</v>
      </c>
      <c r="B20" s="2">
        <v>544751140</v>
      </c>
      <c r="C20" s="1" t="s">
        <v>9133</v>
      </c>
      <c r="D20" s="3">
        <v>28270</v>
      </c>
      <c r="E20" s="1" t="s">
        <v>9131</v>
      </c>
      <c r="F20" s="1" t="s">
        <v>9159</v>
      </c>
      <c r="G20" s="14">
        <v>331067712</v>
      </c>
    </row>
    <row r="21" spans="1:7" x14ac:dyDescent="0.25">
      <c r="A21" s="1" t="s">
        <v>7869</v>
      </c>
      <c r="B21" s="2">
        <v>1432805</v>
      </c>
      <c r="C21" s="1" t="s">
        <v>9153</v>
      </c>
      <c r="D21" s="3">
        <v>24983</v>
      </c>
      <c r="E21" s="1" t="s">
        <v>9144</v>
      </c>
      <c r="F21" s="1" t="s">
        <v>9155</v>
      </c>
      <c r="G21" s="14">
        <v>662834532</v>
      </c>
    </row>
    <row r="22" spans="1:7" x14ac:dyDescent="0.25">
      <c r="A22" s="1" t="s">
        <v>3764</v>
      </c>
      <c r="B22" s="2">
        <v>80721655</v>
      </c>
      <c r="C22" s="1" t="s">
        <v>9160</v>
      </c>
      <c r="D22" s="3">
        <v>28999</v>
      </c>
      <c r="E22" s="1" t="s">
        <v>9131</v>
      </c>
      <c r="F22" s="1" t="s">
        <v>9161</v>
      </c>
      <c r="G22" s="14">
        <v>2724058944</v>
      </c>
    </row>
    <row r="23" spans="1:7" x14ac:dyDescent="0.25">
      <c r="A23" s="1" t="s">
        <v>7071</v>
      </c>
      <c r="B23" s="2">
        <v>331061325</v>
      </c>
      <c r="C23" s="1" t="s">
        <v>9133</v>
      </c>
      <c r="D23" s="3">
        <v>40322</v>
      </c>
      <c r="E23" s="1" t="s">
        <v>9138</v>
      </c>
      <c r="F23" s="1" t="s">
        <v>9162</v>
      </c>
      <c r="G23" s="14">
        <v>874755</v>
      </c>
    </row>
    <row r="24" spans="1:7" x14ac:dyDescent="0.25">
      <c r="A24" s="1" t="s">
        <v>7587</v>
      </c>
      <c r="B24" s="2">
        <v>724574296</v>
      </c>
      <c r="C24" s="1" t="s">
        <v>9160</v>
      </c>
      <c r="D24" s="3">
        <v>30095</v>
      </c>
      <c r="E24" s="1" t="s">
        <v>9131</v>
      </c>
      <c r="F24" s="1" t="s">
        <v>9163</v>
      </c>
      <c r="G24" s="14">
        <v>219709746</v>
      </c>
    </row>
    <row r="25" spans="1:7" x14ac:dyDescent="0.25">
      <c r="A25" s="1" t="s">
        <v>1472</v>
      </c>
      <c r="B25" s="2">
        <v>339310494</v>
      </c>
      <c r="C25" s="1" t="s">
        <v>9133</v>
      </c>
      <c r="D25" s="3">
        <v>37765</v>
      </c>
      <c r="E25" s="1" t="s">
        <v>9144</v>
      </c>
      <c r="F25" s="1" t="s">
        <v>9164</v>
      </c>
      <c r="G25" s="14">
        <v>4101108704</v>
      </c>
    </row>
    <row r="26" spans="1:7" x14ac:dyDescent="0.25">
      <c r="A26" s="1" t="s">
        <v>6527</v>
      </c>
      <c r="B26" s="2">
        <v>411531900</v>
      </c>
      <c r="C26" s="1" t="s">
        <v>9165</v>
      </c>
      <c r="D26" s="3">
        <v>28270</v>
      </c>
      <c r="E26" s="1" t="s">
        <v>9131</v>
      </c>
      <c r="F26" s="1" t="s">
        <v>4326</v>
      </c>
      <c r="G26" s="14">
        <v>1834424768</v>
      </c>
    </row>
    <row r="27" spans="1:7" x14ac:dyDescent="0.25">
      <c r="A27" s="1" t="s">
        <v>4376</v>
      </c>
      <c r="B27" s="2">
        <v>722249445</v>
      </c>
      <c r="C27" s="1" t="s">
        <v>9166</v>
      </c>
      <c r="D27" s="3">
        <v>42148</v>
      </c>
      <c r="E27" s="1" t="s">
        <v>9138</v>
      </c>
      <c r="F27" s="1" t="s">
        <v>9167</v>
      </c>
      <c r="G27" s="14">
        <v>155456352</v>
      </c>
    </row>
    <row r="28" spans="1:7" x14ac:dyDescent="0.25">
      <c r="A28" s="1" t="s">
        <v>4451</v>
      </c>
      <c r="B28" s="2">
        <v>386289914</v>
      </c>
      <c r="C28" s="1" t="s">
        <v>9168</v>
      </c>
      <c r="D28" s="3">
        <v>23155</v>
      </c>
      <c r="E28" s="1" t="s">
        <v>9141</v>
      </c>
      <c r="F28" s="1" t="s">
        <v>9169</v>
      </c>
      <c r="G28" s="14">
        <v>2981987904</v>
      </c>
    </row>
    <row r="29" spans="1:7" x14ac:dyDescent="0.25">
      <c r="A29" s="1" t="s">
        <v>3973</v>
      </c>
      <c r="B29" s="2">
        <v>270028246</v>
      </c>
      <c r="C29" s="1" t="s">
        <v>9143</v>
      </c>
      <c r="D29" s="3">
        <v>34843</v>
      </c>
      <c r="E29" s="1" t="s">
        <v>9144</v>
      </c>
      <c r="F29" s="1" t="s">
        <v>834</v>
      </c>
      <c r="G29" s="14">
        <v>92351201</v>
      </c>
    </row>
    <row r="30" spans="1:7" x14ac:dyDescent="0.25">
      <c r="A30" s="1" t="s">
        <v>2875</v>
      </c>
      <c r="B30" s="2">
        <v>822220105</v>
      </c>
      <c r="C30" s="1" t="s">
        <v>9170</v>
      </c>
      <c r="D30" s="3">
        <v>24983</v>
      </c>
      <c r="E30" s="1" t="s">
        <v>9144</v>
      </c>
      <c r="F30" s="1" t="s">
        <v>9171</v>
      </c>
      <c r="G30" s="14">
        <v>439253264</v>
      </c>
    </row>
    <row r="31" spans="1:7" x14ac:dyDescent="0.25">
      <c r="A31" s="1" t="s">
        <v>2313</v>
      </c>
      <c r="B31" s="2">
        <v>468624168</v>
      </c>
      <c r="C31" s="1" t="s">
        <v>9133</v>
      </c>
      <c r="D31" s="3">
        <v>39226</v>
      </c>
      <c r="E31" s="1" t="s">
        <v>9138</v>
      </c>
      <c r="F31" s="1" t="s">
        <v>9172</v>
      </c>
      <c r="G31" s="14">
        <v>2917922436</v>
      </c>
    </row>
    <row r="32" spans="1:7" x14ac:dyDescent="0.25">
      <c r="A32" s="1" t="s">
        <v>4806</v>
      </c>
      <c r="B32" s="2">
        <v>247030328</v>
      </c>
      <c r="C32" s="1" t="s">
        <v>9165</v>
      </c>
      <c r="D32" s="3">
        <v>27173</v>
      </c>
      <c r="E32" s="1" t="s">
        <v>9144</v>
      </c>
      <c r="F32" s="1" t="s">
        <v>9173</v>
      </c>
      <c r="G32" s="14">
        <v>1056664155</v>
      </c>
    </row>
    <row r="33" spans="1:7" x14ac:dyDescent="0.25">
      <c r="A33" s="1" t="s">
        <v>1655</v>
      </c>
      <c r="B33" s="2">
        <v>982975265</v>
      </c>
      <c r="C33" s="1" t="s">
        <v>9170</v>
      </c>
      <c r="D33" s="3">
        <v>29366</v>
      </c>
      <c r="E33" s="1" t="s">
        <v>9131</v>
      </c>
      <c r="F33" s="1" t="s">
        <v>9171</v>
      </c>
      <c r="G33" s="14">
        <v>568613682</v>
      </c>
    </row>
    <row r="34" spans="1:7" x14ac:dyDescent="0.25">
      <c r="A34" s="1" t="s">
        <v>6536</v>
      </c>
      <c r="B34" s="2">
        <v>457250107</v>
      </c>
      <c r="C34" s="1" t="s">
        <v>9133</v>
      </c>
      <c r="D34" s="3">
        <v>30460</v>
      </c>
      <c r="E34" s="1" t="s">
        <v>9144</v>
      </c>
      <c r="F34" s="1" t="s">
        <v>9162</v>
      </c>
      <c r="G34" s="14">
        <v>180555765</v>
      </c>
    </row>
    <row r="35" spans="1:7" x14ac:dyDescent="0.25">
      <c r="A35" s="1" t="s">
        <v>9060</v>
      </c>
      <c r="B35" s="2">
        <v>306590052</v>
      </c>
      <c r="C35" s="1" t="s">
        <v>9170</v>
      </c>
      <c r="D35" s="3">
        <v>30095</v>
      </c>
      <c r="E35" s="1" t="s">
        <v>9138</v>
      </c>
      <c r="F35" s="1" t="s">
        <v>9174</v>
      </c>
      <c r="G35" s="14">
        <v>301311498</v>
      </c>
    </row>
    <row r="36" spans="1:7" x14ac:dyDescent="0.25">
      <c r="A36" s="1" t="s">
        <v>3486</v>
      </c>
      <c r="B36" s="2">
        <v>484916169</v>
      </c>
      <c r="C36" s="1" t="s">
        <v>9153</v>
      </c>
      <c r="D36" s="3">
        <v>26809</v>
      </c>
      <c r="E36" s="1" t="s">
        <v>9144</v>
      </c>
      <c r="F36" s="1" t="s">
        <v>9155</v>
      </c>
      <c r="G36" s="14">
        <v>3299382948</v>
      </c>
    </row>
    <row r="37" spans="1:7" x14ac:dyDescent="0.25">
      <c r="A37" s="1" t="s">
        <v>5855</v>
      </c>
      <c r="B37" s="2">
        <v>613372091</v>
      </c>
      <c r="C37" s="1" t="s">
        <v>9165</v>
      </c>
      <c r="D37" s="3">
        <v>37400</v>
      </c>
      <c r="E37" s="1" t="s">
        <v>9131</v>
      </c>
      <c r="F37" s="1" t="s">
        <v>4326</v>
      </c>
      <c r="G37" s="14">
        <v>3967336422</v>
      </c>
    </row>
    <row r="38" spans="1:7" x14ac:dyDescent="0.25">
      <c r="A38" s="1" t="s">
        <v>5965</v>
      </c>
      <c r="B38" s="2">
        <v>67209777</v>
      </c>
      <c r="C38" s="1" t="s">
        <v>9147</v>
      </c>
      <c r="D38" s="3">
        <v>41783</v>
      </c>
      <c r="E38" s="1" t="s">
        <v>9138</v>
      </c>
      <c r="F38" s="1" t="s">
        <v>6107</v>
      </c>
      <c r="G38" s="14">
        <v>3828104</v>
      </c>
    </row>
    <row r="39" spans="1:7" x14ac:dyDescent="0.25">
      <c r="A39" s="1" t="s">
        <v>2791</v>
      </c>
      <c r="B39" s="2">
        <v>330939456</v>
      </c>
      <c r="C39" s="1" t="s">
        <v>9147</v>
      </c>
      <c r="D39" s="3">
        <v>41054</v>
      </c>
      <c r="E39" s="1" t="s">
        <v>9131</v>
      </c>
      <c r="F39" s="1" t="s">
        <v>9152</v>
      </c>
      <c r="G39" s="14">
        <v>3270533511</v>
      </c>
    </row>
    <row r="40" spans="1:7" x14ac:dyDescent="0.25">
      <c r="A40" s="1" t="s">
        <v>5006</v>
      </c>
      <c r="B40" s="2">
        <v>800680533</v>
      </c>
      <c r="C40" s="1" t="s">
        <v>9156</v>
      </c>
      <c r="D40" s="3">
        <v>34478</v>
      </c>
      <c r="E40" s="1" t="s">
        <v>9144</v>
      </c>
      <c r="F40" s="1" t="s">
        <v>9175</v>
      </c>
      <c r="G40" s="14">
        <v>4076068728</v>
      </c>
    </row>
    <row r="41" spans="1:7" x14ac:dyDescent="0.25">
      <c r="A41" s="1" t="s">
        <v>9092</v>
      </c>
      <c r="B41" s="2">
        <v>403033646</v>
      </c>
      <c r="C41" s="1" t="s">
        <v>9165</v>
      </c>
      <c r="D41" s="3">
        <v>43976</v>
      </c>
      <c r="E41" s="1" t="s">
        <v>9144</v>
      </c>
      <c r="F41" s="1" t="s">
        <v>3840</v>
      </c>
      <c r="G41" s="14">
        <v>1654205796</v>
      </c>
    </row>
    <row r="42" spans="1:7" x14ac:dyDescent="0.25">
      <c r="A42" s="1" t="s">
        <v>105</v>
      </c>
      <c r="B42" s="2">
        <v>530427707</v>
      </c>
      <c r="C42" s="1" t="s">
        <v>9150</v>
      </c>
      <c r="D42" s="3">
        <v>44705</v>
      </c>
      <c r="E42" s="1" t="s">
        <v>9154</v>
      </c>
      <c r="F42" s="1" t="s">
        <v>8414</v>
      </c>
      <c r="G42" s="14">
        <v>1677844287</v>
      </c>
    </row>
    <row r="43" spans="1:7" x14ac:dyDescent="0.25">
      <c r="A43" s="1" t="s">
        <v>8496</v>
      </c>
      <c r="B43" s="2">
        <v>191556823</v>
      </c>
      <c r="C43" s="1" t="s">
        <v>9133</v>
      </c>
      <c r="D43" s="3">
        <v>38497</v>
      </c>
      <c r="E43" s="1" t="s">
        <v>9138</v>
      </c>
      <c r="F43" s="1" t="s">
        <v>9135</v>
      </c>
      <c r="G43" s="14">
        <v>788621676</v>
      </c>
    </row>
    <row r="44" spans="1:7" x14ac:dyDescent="0.25">
      <c r="A44" s="1" t="s">
        <v>4675</v>
      </c>
      <c r="B44" s="2">
        <v>279450697</v>
      </c>
      <c r="C44" s="1" t="s">
        <v>9176</v>
      </c>
      <c r="D44" s="3">
        <v>23155</v>
      </c>
      <c r="E44" s="1" t="s">
        <v>9131</v>
      </c>
      <c r="F44" s="1" t="s">
        <v>9177</v>
      </c>
      <c r="G44" s="14">
        <v>2129593312</v>
      </c>
    </row>
    <row r="45" spans="1:7" x14ac:dyDescent="0.25">
      <c r="A45" s="1" t="s">
        <v>7083</v>
      </c>
      <c r="B45" s="2">
        <v>808714603</v>
      </c>
      <c r="C45" s="1" t="s">
        <v>9143</v>
      </c>
      <c r="D45" s="3">
        <v>22790</v>
      </c>
      <c r="E45" s="1" t="s">
        <v>9141</v>
      </c>
      <c r="F45" s="1" t="s">
        <v>834</v>
      </c>
      <c r="G45" s="14">
        <v>919247307</v>
      </c>
    </row>
    <row r="46" spans="1:7" x14ac:dyDescent="0.25">
      <c r="A46" s="1" t="s">
        <v>1200</v>
      </c>
      <c r="B46" s="2">
        <v>948267384</v>
      </c>
      <c r="C46" s="1" t="s">
        <v>9170</v>
      </c>
      <c r="D46" s="3">
        <v>26444</v>
      </c>
      <c r="E46" s="1" t="s">
        <v>9144</v>
      </c>
      <c r="F46" s="1" t="s">
        <v>9174</v>
      </c>
      <c r="G46" s="14">
        <v>510046875</v>
      </c>
    </row>
    <row r="47" spans="1:7" x14ac:dyDescent="0.25">
      <c r="A47" s="1" t="s">
        <v>8059</v>
      </c>
      <c r="B47" s="2">
        <v>235521377</v>
      </c>
      <c r="C47" s="1" t="s">
        <v>9168</v>
      </c>
      <c r="D47" s="3">
        <v>39958</v>
      </c>
      <c r="E47" s="1" t="s">
        <v>9134</v>
      </c>
      <c r="F47" s="1" t="s">
        <v>9169</v>
      </c>
      <c r="G47" s="14">
        <v>1207047744</v>
      </c>
    </row>
    <row r="48" spans="1:7" x14ac:dyDescent="0.25">
      <c r="A48" s="1" t="s">
        <v>8212</v>
      </c>
      <c r="B48" s="2">
        <v>946827741</v>
      </c>
      <c r="C48" s="1" t="s">
        <v>9160</v>
      </c>
      <c r="D48" s="3">
        <v>35939</v>
      </c>
      <c r="E48" s="1" t="s">
        <v>9134</v>
      </c>
      <c r="F48" s="1" t="s">
        <v>9178</v>
      </c>
      <c r="G48" s="14">
        <v>4130151204</v>
      </c>
    </row>
    <row r="49" spans="1:7" x14ac:dyDescent="0.25">
      <c r="A49" s="1" t="s">
        <v>8711</v>
      </c>
      <c r="B49" s="2">
        <v>599797239</v>
      </c>
      <c r="C49" s="1" t="s">
        <v>9133</v>
      </c>
      <c r="D49" s="3">
        <v>24616</v>
      </c>
      <c r="E49" s="1" t="s">
        <v>9138</v>
      </c>
      <c r="F49" s="1" t="s">
        <v>9179</v>
      </c>
      <c r="G49" s="14">
        <v>283534125</v>
      </c>
    </row>
    <row r="50" spans="1:7" x14ac:dyDescent="0.25">
      <c r="A50" s="1" t="s">
        <v>4208</v>
      </c>
      <c r="B50" s="2">
        <v>593922000</v>
      </c>
      <c r="C50" s="1" t="s">
        <v>9143</v>
      </c>
      <c r="D50" s="3">
        <v>32653</v>
      </c>
      <c r="E50" s="1" t="s">
        <v>9154</v>
      </c>
      <c r="F50" s="1" t="s">
        <v>9145</v>
      </c>
      <c r="G50" s="14">
        <v>567517548</v>
      </c>
    </row>
    <row r="51" spans="1:7" x14ac:dyDescent="0.25">
      <c r="A51" s="1" t="s">
        <v>3894</v>
      </c>
      <c r="B51" s="2">
        <v>203688626</v>
      </c>
      <c r="C51" s="1" t="s">
        <v>9160</v>
      </c>
      <c r="D51" s="3">
        <v>38497</v>
      </c>
      <c r="E51" s="1" t="s">
        <v>9144</v>
      </c>
      <c r="F51" s="1" t="s">
        <v>9163</v>
      </c>
      <c r="G51" s="14">
        <v>360682794</v>
      </c>
    </row>
    <row r="52" spans="1:7" x14ac:dyDescent="0.25">
      <c r="A52" s="1" t="s">
        <v>6207</v>
      </c>
      <c r="B52" s="2">
        <v>562586427</v>
      </c>
      <c r="C52" s="1" t="s">
        <v>9180</v>
      </c>
      <c r="D52" s="3">
        <v>23522</v>
      </c>
      <c r="E52" s="1" t="s">
        <v>9144</v>
      </c>
      <c r="F52" s="1" t="s">
        <v>9181</v>
      </c>
      <c r="G52" s="14">
        <v>412557607</v>
      </c>
    </row>
    <row r="53" spans="1:7" x14ac:dyDescent="0.25">
      <c r="A53" s="1" t="s">
        <v>5635</v>
      </c>
      <c r="B53" s="2">
        <v>346282943</v>
      </c>
      <c r="C53" s="1" t="s">
        <v>9170</v>
      </c>
      <c r="D53" s="3">
        <v>28270</v>
      </c>
      <c r="E53" s="1" t="s">
        <v>9131</v>
      </c>
      <c r="F53" s="1" t="s">
        <v>9171</v>
      </c>
      <c r="G53" s="14">
        <v>609866528</v>
      </c>
    </row>
    <row r="54" spans="1:7" x14ac:dyDescent="0.25">
      <c r="A54" s="1" t="s">
        <v>3947</v>
      </c>
      <c r="B54" s="2">
        <v>787049222</v>
      </c>
      <c r="C54" s="1" t="s">
        <v>9143</v>
      </c>
      <c r="D54" s="3">
        <v>34114</v>
      </c>
      <c r="E54" s="1" t="s">
        <v>9138</v>
      </c>
      <c r="F54" s="1" t="s">
        <v>834</v>
      </c>
      <c r="G54" s="14">
        <v>1465409556</v>
      </c>
    </row>
    <row r="55" spans="1:7" x14ac:dyDescent="0.25">
      <c r="A55" s="1" t="s">
        <v>1616</v>
      </c>
      <c r="B55" s="2">
        <v>988169754</v>
      </c>
      <c r="C55" s="1" t="s">
        <v>9130</v>
      </c>
      <c r="D55" s="3">
        <v>24983</v>
      </c>
      <c r="E55" s="1" t="s">
        <v>9134</v>
      </c>
      <c r="F55" s="1" t="s">
        <v>9132</v>
      </c>
      <c r="G55" s="14">
        <v>3903470508</v>
      </c>
    </row>
    <row r="56" spans="1:7" x14ac:dyDescent="0.25">
      <c r="A56" s="1" t="s">
        <v>8505</v>
      </c>
      <c r="B56" s="2">
        <v>547978289</v>
      </c>
      <c r="C56" s="1" t="s">
        <v>9182</v>
      </c>
      <c r="D56" s="3">
        <v>42515</v>
      </c>
      <c r="E56" s="1" t="s">
        <v>9134</v>
      </c>
      <c r="F56" s="1" t="s">
        <v>9183</v>
      </c>
      <c r="G56" s="14">
        <v>1030729728</v>
      </c>
    </row>
    <row r="57" spans="1:7" x14ac:dyDescent="0.25">
      <c r="A57" s="1" t="s">
        <v>838</v>
      </c>
      <c r="B57" s="2">
        <v>230054148</v>
      </c>
      <c r="C57" s="1" t="s">
        <v>9133</v>
      </c>
      <c r="D57" s="3">
        <v>34843</v>
      </c>
      <c r="E57" s="1" t="s">
        <v>9138</v>
      </c>
      <c r="F57" s="1" t="s">
        <v>9159</v>
      </c>
      <c r="G57" s="14">
        <v>2246152608</v>
      </c>
    </row>
    <row r="58" spans="1:7" x14ac:dyDescent="0.25">
      <c r="A58" s="1" t="s">
        <v>9009</v>
      </c>
      <c r="B58" s="2">
        <v>99404141</v>
      </c>
      <c r="C58" s="1" t="s">
        <v>9182</v>
      </c>
      <c r="D58" s="3">
        <v>41419</v>
      </c>
      <c r="E58" s="1" t="s">
        <v>9144</v>
      </c>
      <c r="F58" s="1" t="s">
        <v>9183</v>
      </c>
      <c r="G58" s="14">
        <v>2635822035</v>
      </c>
    </row>
    <row r="59" spans="1:7" x14ac:dyDescent="0.25">
      <c r="A59" s="1" t="s">
        <v>2547</v>
      </c>
      <c r="B59" s="2">
        <v>993143234</v>
      </c>
      <c r="C59" s="1" t="s">
        <v>9150</v>
      </c>
      <c r="D59" s="3">
        <v>35939</v>
      </c>
      <c r="E59" s="1" t="s">
        <v>9144</v>
      </c>
      <c r="F59" s="1" t="s">
        <v>9184</v>
      </c>
      <c r="G59" s="14">
        <v>978623366</v>
      </c>
    </row>
    <row r="60" spans="1:7" x14ac:dyDescent="0.25">
      <c r="A60" s="1" t="s">
        <v>3397</v>
      </c>
      <c r="B60" s="2">
        <v>289592807</v>
      </c>
      <c r="C60" s="1" t="s">
        <v>9150</v>
      </c>
      <c r="D60" s="3">
        <v>33017</v>
      </c>
      <c r="E60" s="1" t="s">
        <v>9144</v>
      </c>
      <c r="F60" s="1" t="s">
        <v>8414</v>
      </c>
      <c r="G60" s="14">
        <v>1690871749</v>
      </c>
    </row>
    <row r="61" spans="1:7" x14ac:dyDescent="0.25">
      <c r="A61" s="1" t="s">
        <v>1985</v>
      </c>
      <c r="B61" s="2">
        <v>576840266</v>
      </c>
      <c r="C61" s="1" t="s">
        <v>9180</v>
      </c>
      <c r="D61" s="3">
        <v>39958</v>
      </c>
      <c r="E61" s="1" t="s">
        <v>9134</v>
      </c>
      <c r="F61" s="1" t="s">
        <v>9181</v>
      </c>
      <c r="G61" s="14">
        <v>3372493575</v>
      </c>
    </row>
    <row r="62" spans="1:7" x14ac:dyDescent="0.25">
      <c r="A62" s="1" t="s">
        <v>5513</v>
      </c>
      <c r="B62" s="2">
        <v>302762352</v>
      </c>
      <c r="C62" s="1" t="s">
        <v>9160</v>
      </c>
      <c r="D62" s="3">
        <v>28999</v>
      </c>
      <c r="E62" s="1" t="s">
        <v>9144</v>
      </c>
      <c r="F62" s="1" t="s">
        <v>9163</v>
      </c>
      <c r="G62" s="14">
        <v>2116641072</v>
      </c>
    </row>
    <row r="63" spans="1:7" x14ac:dyDescent="0.25">
      <c r="A63" s="1" t="s">
        <v>8089</v>
      </c>
      <c r="B63" s="2">
        <v>935732733</v>
      </c>
      <c r="C63" s="1" t="s">
        <v>9133</v>
      </c>
      <c r="D63" s="3">
        <v>40687</v>
      </c>
      <c r="E63" s="1" t="s">
        <v>9134</v>
      </c>
      <c r="F63" s="1" t="s">
        <v>9135</v>
      </c>
      <c r="G63" s="14">
        <v>1613496</v>
      </c>
    </row>
    <row r="64" spans="1:7" x14ac:dyDescent="0.25">
      <c r="A64" s="1" t="s">
        <v>8364</v>
      </c>
      <c r="B64" s="2">
        <v>715132845</v>
      </c>
      <c r="C64" s="1" t="s">
        <v>9160</v>
      </c>
      <c r="D64" s="3">
        <v>32288</v>
      </c>
      <c r="E64" s="1" t="s">
        <v>9134</v>
      </c>
      <c r="F64" s="1" t="s">
        <v>9163</v>
      </c>
      <c r="G64" s="14">
        <v>479299525</v>
      </c>
    </row>
    <row r="65" spans="1:7" x14ac:dyDescent="0.25">
      <c r="A65" s="1" t="s">
        <v>4841</v>
      </c>
      <c r="B65" s="2">
        <v>941700699</v>
      </c>
      <c r="C65" s="1" t="s">
        <v>9160</v>
      </c>
      <c r="D65" s="3">
        <v>38132</v>
      </c>
      <c r="E65" s="1" t="s">
        <v>9144</v>
      </c>
      <c r="F65" s="1" t="s">
        <v>9161</v>
      </c>
      <c r="G65" s="14">
        <v>523113472</v>
      </c>
    </row>
    <row r="66" spans="1:7" x14ac:dyDescent="0.25">
      <c r="A66" s="1" t="s">
        <v>5914</v>
      </c>
      <c r="B66" s="2">
        <v>592106617</v>
      </c>
      <c r="C66" s="1" t="s">
        <v>9137</v>
      </c>
      <c r="D66" s="3">
        <v>40322</v>
      </c>
      <c r="E66" s="1" t="s">
        <v>9141</v>
      </c>
      <c r="F66" s="1" t="s">
        <v>9139</v>
      </c>
      <c r="G66" s="14">
        <v>1089175584</v>
      </c>
    </row>
    <row r="67" spans="1:7" x14ac:dyDescent="0.25">
      <c r="A67" s="1" t="s">
        <v>915</v>
      </c>
      <c r="B67" s="2">
        <v>361894531</v>
      </c>
      <c r="C67" s="1" t="s">
        <v>9165</v>
      </c>
      <c r="D67" s="3">
        <v>34478</v>
      </c>
      <c r="E67" s="1" t="s">
        <v>9144</v>
      </c>
      <c r="F67" s="1" t="s">
        <v>4326</v>
      </c>
      <c r="G67" s="14">
        <v>226151901</v>
      </c>
    </row>
    <row r="68" spans="1:7" x14ac:dyDescent="0.25">
      <c r="A68" s="1" t="s">
        <v>2073</v>
      </c>
      <c r="B68" s="2">
        <v>68856654</v>
      </c>
      <c r="C68" s="1" t="s">
        <v>9180</v>
      </c>
      <c r="D68" s="3">
        <v>26809</v>
      </c>
      <c r="E68" s="1" t="s">
        <v>9144</v>
      </c>
      <c r="F68" s="1" t="s">
        <v>9181</v>
      </c>
      <c r="G68" s="14" t="s">
        <v>9185</v>
      </c>
    </row>
    <row r="69" spans="1:7" x14ac:dyDescent="0.25">
      <c r="A69" s="1" t="s">
        <v>7605</v>
      </c>
      <c r="B69" s="2">
        <v>935043681</v>
      </c>
      <c r="C69" s="1" t="s">
        <v>9165</v>
      </c>
      <c r="D69" s="3">
        <v>38861</v>
      </c>
      <c r="E69" s="1" t="s">
        <v>9144</v>
      </c>
      <c r="F69" s="1" t="s">
        <v>3840</v>
      </c>
      <c r="G69" s="14">
        <v>1325011968</v>
      </c>
    </row>
    <row r="70" spans="1:7" x14ac:dyDescent="0.25">
      <c r="A70" s="1" t="s">
        <v>2896</v>
      </c>
      <c r="B70" s="2">
        <v>113165911</v>
      </c>
      <c r="C70" s="1" t="s">
        <v>9130</v>
      </c>
      <c r="D70" s="3">
        <v>36304</v>
      </c>
      <c r="E70" s="1" t="s">
        <v>9144</v>
      </c>
      <c r="F70" s="1" t="s">
        <v>9186</v>
      </c>
      <c r="G70" s="14">
        <v>761719106</v>
      </c>
    </row>
    <row r="71" spans="1:7" x14ac:dyDescent="0.25">
      <c r="A71" s="1" t="s">
        <v>4624</v>
      </c>
      <c r="B71" s="2">
        <v>549134996</v>
      </c>
      <c r="C71" s="1" t="s">
        <v>9143</v>
      </c>
      <c r="D71" s="3">
        <v>43976</v>
      </c>
      <c r="E71" s="1" t="s">
        <v>9131</v>
      </c>
      <c r="F71" s="1" t="s">
        <v>9187</v>
      </c>
      <c r="G71" s="14">
        <v>1165907925</v>
      </c>
    </row>
    <row r="72" spans="1:7" x14ac:dyDescent="0.25">
      <c r="A72" s="1" t="s">
        <v>8963</v>
      </c>
      <c r="B72" s="2">
        <v>268424217</v>
      </c>
      <c r="C72" s="1" t="s">
        <v>9136</v>
      </c>
      <c r="D72" s="3">
        <v>38132</v>
      </c>
      <c r="E72" s="1" t="s">
        <v>9131</v>
      </c>
      <c r="F72" s="1" t="s">
        <v>9188</v>
      </c>
      <c r="G72" s="14">
        <v>4462867227</v>
      </c>
    </row>
    <row r="73" spans="1:7" x14ac:dyDescent="0.25">
      <c r="A73" s="1" t="s">
        <v>5843</v>
      </c>
      <c r="B73" s="2">
        <v>253498368</v>
      </c>
      <c r="C73" s="1" t="s">
        <v>9160</v>
      </c>
      <c r="D73" s="3">
        <v>41783</v>
      </c>
      <c r="E73" s="1" t="s">
        <v>9134</v>
      </c>
      <c r="F73" s="1" t="s">
        <v>9178</v>
      </c>
      <c r="G73" s="14">
        <v>1658726424</v>
      </c>
    </row>
    <row r="74" spans="1:7" x14ac:dyDescent="0.25">
      <c r="A74" s="1" t="s">
        <v>4726</v>
      </c>
      <c r="B74" s="2">
        <v>505743488</v>
      </c>
      <c r="C74" s="1" t="s">
        <v>9147</v>
      </c>
      <c r="D74" s="3">
        <v>44341</v>
      </c>
      <c r="E74" s="1" t="s">
        <v>9141</v>
      </c>
      <c r="F74" s="1" t="s">
        <v>9152</v>
      </c>
      <c r="G74" s="14">
        <v>1482136215</v>
      </c>
    </row>
    <row r="75" spans="1:7" x14ac:dyDescent="0.25">
      <c r="A75" s="1" t="s">
        <v>3357</v>
      </c>
      <c r="B75" s="2">
        <v>763515984</v>
      </c>
      <c r="C75" s="1" t="s">
        <v>9150</v>
      </c>
      <c r="D75" s="3">
        <v>27173</v>
      </c>
      <c r="E75" s="1" t="s">
        <v>9144</v>
      </c>
      <c r="F75" s="1" t="s">
        <v>9184</v>
      </c>
      <c r="G75" s="14">
        <v>1083869544</v>
      </c>
    </row>
    <row r="76" spans="1:7" x14ac:dyDescent="0.25">
      <c r="A76" s="1" t="s">
        <v>4229</v>
      </c>
      <c r="B76" s="2">
        <v>807991662</v>
      </c>
      <c r="C76" s="1" t="s">
        <v>9147</v>
      </c>
      <c r="D76" s="3">
        <v>37765</v>
      </c>
      <c r="E76" s="1" t="s">
        <v>9141</v>
      </c>
      <c r="F76" s="1" t="s">
        <v>9152</v>
      </c>
      <c r="G76" s="14">
        <v>1650506319</v>
      </c>
    </row>
    <row r="77" spans="1:7" x14ac:dyDescent="0.25">
      <c r="A77" s="1" t="s">
        <v>6931</v>
      </c>
      <c r="B77" s="2">
        <v>128086960</v>
      </c>
      <c r="C77" s="1" t="s">
        <v>9140</v>
      </c>
      <c r="D77" s="3">
        <v>37765</v>
      </c>
      <c r="E77" s="1" t="s">
        <v>9144</v>
      </c>
      <c r="F77" s="1" t="s">
        <v>9189</v>
      </c>
      <c r="G77" s="14">
        <v>5653144</v>
      </c>
    </row>
    <row r="78" spans="1:7" x14ac:dyDescent="0.25">
      <c r="A78" s="1" t="s">
        <v>1821</v>
      </c>
      <c r="B78" s="2">
        <v>882365290</v>
      </c>
      <c r="C78" s="1" t="s">
        <v>9153</v>
      </c>
      <c r="D78" s="3">
        <v>20965</v>
      </c>
      <c r="E78" s="1" t="s">
        <v>9131</v>
      </c>
      <c r="F78" s="1" t="s">
        <v>9190</v>
      </c>
      <c r="G78" s="14">
        <v>839766816</v>
      </c>
    </row>
    <row r="79" spans="1:7" x14ac:dyDescent="0.25">
      <c r="A79" s="1" t="s">
        <v>5748</v>
      </c>
      <c r="B79" s="2">
        <v>726607069</v>
      </c>
      <c r="C79" s="1" t="s">
        <v>9140</v>
      </c>
      <c r="D79" s="3">
        <v>31192</v>
      </c>
      <c r="E79" s="1" t="s">
        <v>9131</v>
      </c>
      <c r="F79" s="1" t="s">
        <v>9142</v>
      </c>
      <c r="G79" s="14">
        <v>770577444</v>
      </c>
    </row>
    <row r="80" spans="1:7" x14ac:dyDescent="0.25">
      <c r="A80" s="1" t="s">
        <v>924</v>
      </c>
      <c r="B80" s="2">
        <v>160327357</v>
      </c>
      <c r="C80" s="1" t="s">
        <v>9170</v>
      </c>
      <c r="D80" s="3">
        <v>43244</v>
      </c>
      <c r="E80" s="1" t="s">
        <v>9131</v>
      </c>
      <c r="F80" s="1" t="s">
        <v>9191</v>
      </c>
      <c r="G80" s="14">
        <v>2523859107</v>
      </c>
    </row>
    <row r="81" spans="1:7" x14ac:dyDescent="0.25">
      <c r="A81" s="1" t="s">
        <v>6363</v>
      </c>
      <c r="B81" s="2">
        <v>833296386</v>
      </c>
      <c r="C81" s="1" t="s">
        <v>9146</v>
      </c>
      <c r="D81" s="3">
        <v>20600</v>
      </c>
      <c r="E81" s="1" t="s">
        <v>9144</v>
      </c>
      <c r="F81" s="1" t="s">
        <v>8420</v>
      </c>
      <c r="G81" s="14">
        <v>917334728</v>
      </c>
    </row>
    <row r="82" spans="1:7" x14ac:dyDescent="0.25">
      <c r="A82" s="1" t="s">
        <v>220</v>
      </c>
      <c r="B82" s="2">
        <v>307335836</v>
      </c>
      <c r="C82" s="1" t="s">
        <v>9156</v>
      </c>
      <c r="D82" s="3">
        <v>34114</v>
      </c>
      <c r="E82" s="1" t="s">
        <v>9131</v>
      </c>
      <c r="F82" s="1" t="s">
        <v>9157</v>
      </c>
      <c r="G82" s="14">
        <v>2812009122</v>
      </c>
    </row>
    <row r="83" spans="1:7" x14ac:dyDescent="0.25">
      <c r="A83" s="1" t="s">
        <v>9110</v>
      </c>
      <c r="B83" s="2">
        <v>157315900</v>
      </c>
      <c r="C83" s="1" t="s">
        <v>9176</v>
      </c>
      <c r="D83" s="3">
        <v>20965</v>
      </c>
      <c r="E83" s="1" t="s">
        <v>9141</v>
      </c>
      <c r="F83" s="1" t="s">
        <v>9177</v>
      </c>
      <c r="G83" s="14">
        <v>1100149248</v>
      </c>
    </row>
    <row r="84" spans="1:7" x14ac:dyDescent="0.25">
      <c r="A84" s="1" t="s">
        <v>5032</v>
      </c>
      <c r="B84" s="2">
        <v>358218500</v>
      </c>
      <c r="C84" s="1" t="s">
        <v>9165</v>
      </c>
      <c r="D84" s="3">
        <v>21329</v>
      </c>
      <c r="E84" s="1" t="s">
        <v>9138</v>
      </c>
      <c r="F84" s="1" t="s">
        <v>4326</v>
      </c>
      <c r="G84" s="14">
        <v>1265642091</v>
      </c>
    </row>
    <row r="85" spans="1:7" x14ac:dyDescent="0.25">
      <c r="A85" s="1" t="s">
        <v>6856</v>
      </c>
      <c r="B85" s="2">
        <v>346081022</v>
      </c>
      <c r="C85" s="1" t="s">
        <v>9180</v>
      </c>
      <c r="D85" s="3">
        <v>39226</v>
      </c>
      <c r="E85" s="1" t="s">
        <v>9131</v>
      </c>
      <c r="F85" s="1" t="s">
        <v>9181</v>
      </c>
      <c r="G85" s="14">
        <v>3735283188</v>
      </c>
    </row>
    <row r="86" spans="1:7" x14ac:dyDescent="0.25">
      <c r="A86" s="1" t="s">
        <v>2188</v>
      </c>
      <c r="B86" s="2">
        <v>934718350</v>
      </c>
      <c r="C86" s="1" t="s">
        <v>9150</v>
      </c>
      <c r="D86" s="3">
        <v>40322</v>
      </c>
      <c r="E86" s="1" t="s">
        <v>9131</v>
      </c>
      <c r="F86" s="1" t="s">
        <v>9151</v>
      </c>
      <c r="G86" s="14">
        <v>117611364</v>
      </c>
    </row>
    <row r="87" spans="1:7" x14ac:dyDescent="0.25">
      <c r="A87" s="1" t="s">
        <v>5661</v>
      </c>
      <c r="B87" s="2">
        <v>400502948</v>
      </c>
      <c r="C87" s="1" t="s">
        <v>9133</v>
      </c>
      <c r="D87" s="3">
        <v>42148</v>
      </c>
      <c r="E87" s="1" t="s">
        <v>9154</v>
      </c>
      <c r="F87" s="1" t="s">
        <v>9172</v>
      </c>
      <c r="G87" s="14">
        <v>213803968</v>
      </c>
    </row>
    <row r="88" spans="1:7" x14ac:dyDescent="0.25">
      <c r="A88" s="1" t="s">
        <v>4512</v>
      </c>
      <c r="B88" s="2">
        <v>463423254</v>
      </c>
      <c r="C88" s="1" t="s">
        <v>9148</v>
      </c>
      <c r="D88" s="3">
        <v>42515</v>
      </c>
      <c r="E88" s="1" t="s">
        <v>9144</v>
      </c>
      <c r="F88" s="1" t="s">
        <v>9149</v>
      </c>
      <c r="G88" s="14">
        <v>183254625</v>
      </c>
    </row>
    <row r="89" spans="1:7" x14ac:dyDescent="0.25">
      <c r="A89" s="1" t="s">
        <v>2667</v>
      </c>
      <c r="B89" s="2">
        <v>936697768</v>
      </c>
      <c r="C89" s="1" t="s">
        <v>9133</v>
      </c>
      <c r="D89" s="3">
        <v>35939</v>
      </c>
      <c r="E89" s="1" t="s">
        <v>9144</v>
      </c>
      <c r="F89" s="1" t="s">
        <v>9158</v>
      </c>
      <c r="G89" s="14">
        <v>594048</v>
      </c>
    </row>
    <row r="90" spans="1:7" x14ac:dyDescent="0.25">
      <c r="A90" s="1" t="s">
        <v>4397</v>
      </c>
      <c r="B90" s="2">
        <v>936214169</v>
      </c>
      <c r="C90" s="1" t="s">
        <v>9133</v>
      </c>
      <c r="D90" s="3">
        <v>41054</v>
      </c>
      <c r="E90" s="1" t="s">
        <v>9138</v>
      </c>
      <c r="F90" s="1" t="s">
        <v>9158</v>
      </c>
      <c r="G90" s="14">
        <v>643855872</v>
      </c>
    </row>
    <row r="91" spans="1:7" x14ac:dyDescent="0.25">
      <c r="A91" s="1" t="s">
        <v>4693</v>
      </c>
      <c r="B91" s="2">
        <v>432094851</v>
      </c>
      <c r="C91" s="1" t="s">
        <v>9176</v>
      </c>
      <c r="D91" s="3">
        <v>29366</v>
      </c>
      <c r="E91" s="1" t="s">
        <v>9131</v>
      </c>
      <c r="F91" s="1" t="s">
        <v>9177</v>
      </c>
      <c r="G91" s="14">
        <v>88444068</v>
      </c>
    </row>
    <row r="92" spans="1:7" x14ac:dyDescent="0.25">
      <c r="A92" s="1" t="s">
        <v>1082</v>
      </c>
      <c r="B92" s="2">
        <v>553069848</v>
      </c>
      <c r="C92" s="1" t="s">
        <v>9147</v>
      </c>
      <c r="D92" s="3">
        <v>33382</v>
      </c>
      <c r="E92" s="1" t="s">
        <v>9138</v>
      </c>
      <c r="F92" s="1" t="s">
        <v>9152</v>
      </c>
      <c r="G92" s="14">
        <v>1196080611</v>
      </c>
    </row>
    <row r="93" spans="1:7" x14ac:dyDescent="0.25">
      <c r="A93" s="1" t="s">
        <v>7543</v>
      </c>
      <c r="B93" s="2">
        <v>453758837</v>
      </c>
      <c r="C93" s="1" t="s">
        <v>9140</v>
      </c>
      <c r="D93" s="3">
        <v>37400</v>
      </c>
      <c r="E93" s="1" t="s">
        <v>9144</v>
      </c>
      <c r="F93" s="1" t="s">
        <v>9189</v>
      </c>
      <c r="G93" s="14">
        <v>3144473475</v>
      </c>
    </row>
    <row r="94" spans="1:7" x14ac:dyDescent="0.25">
      <c r="A94" s="1" t="s">
        <v>892</v>
      </c>
      <c r="B94" s="2">
        <v>525673689</v>
      </c>
      <c r="C94" s="1" t="s">
        <v>9153</v>
      </c>
      <c r="D94" s="3">
        <v>45070</v>
      </c>
      <c r="E94" s="1" t="s">
        <v>9144</v>
      </c>
      <c r="F94" s="1" t="s">
        <v>9155</v>
      </c>
      <c r="G94" s="14">
        <v>1069079616</v>
      </c>
    </row>
    <row r="95" spans="1:7" x14ac:dyDescent="0.25">
      <c r="A95" s="1" t="s">
        <v>4582</v>
      </c>
      <c r="B95" s="2">
        <v>910308583</v>
      </c>
      <c r="C95" s="1" t="s">
        <v>9133</v>
      </c>
      <c r="D95" s="3">
        <v>41054</v>
      </c>
      <c r="E95" s="1" t="s">
        <v>9144</v>
      </c>
      <c r="F95" s="1" t="s">
        <v>9192</v>
      </c>
      <c r="G95" s="14">
        <v>3976011</v>
      </c>
    </row>
    <row r="96" spans="1:7" x14ac:dyDescent="0.25">
      <c r="A96" s="1" t="s">
        <v>4274</v>
      </c>
      <c r="B96" s="2">
        <v>38852546</v>
      </c>
      <c r="C96" s="1" t="s">
        <v>9150</v>
      </c>
      <c r="D96" s="3">
        <v>27905</v>
      </c>
      <c r="E96" s="1" t="s">
        <v>9134</v>
      </c>
      <c r="F96" s="1" t="s">
        <v>9151</v>
      </c>
      <c r="G96" s="14">
        <v>28140406</v>
      </c>
    </row>
    <row r="97" spans="1:7" x14ac:dyDescent="0.25">
      <c r="A97" s="1" t="s">
        <v>293</v>
      </c>
      <c r="B97" s="2">
        <v>17757953</v>
      </c>
      <c r="C97" s="1" t="s">
        <v>9180</v>
      </c>
      <c r="D97" s="3">
        <v>32288</v>
      </c>
      <c r="E97" s="1" t="s">
        <v>9134</v>
      </c>
      <c r="F97" s="1" t="s">
        <v>9181</v>
      </c>
      <c r="G97" s="14">
        <v>5201924352</v>
      </c>
    </row>
    <row r="98" spans="1:7" x14ac:dyDescent="0.25">
      <c r="A98" s="1" t="s">
        <v>3406</v>
      </c>
      <c r="B98" s="2">
        <v>26450599</v>
      </c>
      <c r="C98" s="1" t="s">
        <v>9133</v>
      </c>
      <c r="D98" s="3">
        <v>34843</v>
      </c>
      <c r="E98" s="1" t="s">
        <v>9144</v>
      </c>
      <c r="F98" s="1" t="s">
        <v>9192</v>
      </c>
      <c r="G98" s="14">
        <v>1755225084</v>
      </c>
    </row>
    <row r="99" spans="1:7" x14ac:dyDescent="0.25">
      <c r="A99" s="1" t="s">
        <v>3498</v>
      </c>
      <c r="B99" s="2">
        <v>934160358</v>
      </c>
      <c r="C99" s="1" t="s">
        <v>9143</v>
      </c>
      <c r="D99" s="3">
        <v>36304</v>
      </c>
      <c r="E99" s="1" t="s">
        <v>9131</v>
      </c>
      <c r="F99" s="1" t="s">
        <v>9145</v>
      </c>
      <c r="G99" s="14">
        <v>919815624</v>
      </c>
    </row>
    <row r="100" spans="1:7" x14ac:dyDescent="0.25">
      <c r="A100" s="1" t="s">
        <v>1394</v>
      </c>
      <c r="B100" s="2">
        <v>852176724</v>
      </c>
      <c r="C100" s="1" t="s">
        <v>9165</v>
      </c>
      <c r="D100" s="3">
        <v>34478</v>
      </c>
      <c r="E100" s="1" t="s">
        <v>9144</v>
      </c>
      <c r="F100" s="1" t="s">
        <v>4326</v>
      </c>
      <c r="G100" s="14">
        <v>37825251</v>
      </c>
    </row>
    <row r="101" spans="1:7" x14ac:dyDescent="0.25">
      <c r="A101" s="1" t="s">
        <v>5337</v>
      </c>
      <c r="B101" s="2">
        <v>8590073</v>
      </c>
      <c r="C101" s="1" t="s">
        <v>9133</v>
      </c>
      <c r="D101" s="3">
        <v>32653</v>
      </c>
      <c r="E101" s="1" t="s">
        <v>9144</v>
      </c>
      <c r="F101" s="1" t="s">
        <v>9164</v>
      </c>
      <c r="G101" s="14">
        <v>754342933</v>
      </c>
    </row>
    <row r="102" spans="1:7" x14ac:dyDescent="0.25">
      <c r="A102" s="1" t="s">
        <v>918</v>
      </c>
      <c r="B102" s="2">
        <v>439747446</v>
      </c>
      <c r="C102" s="1" t="s">
        <v>9160</v>
      </c>
      <c r="D102" s="3">
        <v>40322</v>
      </c>
      <c r="E102" s="1" t="s">
        <v>9131</v>
      </c>
      <c r="F102" s="1" t="s">
        <v>9178</v>
      </c>
      <c r="G102" s="14">
        <v>1114856</v>
      </c>
    </row>
    <row r="103" spans="1:7" x14ac:dyDescent="0.25">
      <c r="A103" s="1" t="s">
        <v>6357</v>
      </c>
      <c r="B103" s="2">
        <v>935714648</v>
      </c>
      <c r="C103" s="1" t="s">
        <v>9133</v>
      </c>
      <c r="D103" s="3">
        <v>22061</v>
      </c>
      <c r="E103" s="1" t="s">
        <v>9144</v>
      </c>
      <c r="F103" s="1" t="s">
        <v>9135</v>
      </c>
      <c r="G103" s="14">
        <v>1936909314</v>
      </c>
    </row>
    <row r="104" spans="1:7" x14ac:dyDescent="0.25">
      <c r="A104" s="1" t="s">
        <v>1443</v>
      </c>
      <c r="B104" s="2">
        <v>98577196</v>
      </c>
      <c r="C104" s="1" t="s">
        <v>9133</v>
      </c>
      <c r="D104" s="3">
        <v>40687</v>
      </c>
      <c r="E104" s="1" t="s">
        <v>9138</v>
      </c>
      <c r="F104" s="1" t="s">
        <v>9192</v>
      </c>
      <c r="G104" s="14">
        <v>186911361</v>
      </c>
    </row>
    <row r="105" spans="1:7" x14ac:dyDescent="0.25">
      <c r="A105" s="1" t="s">
        <v>4065</v>
      </c>
      <c r="B105" s="2">
        <v>224684162</v>
      </c>
      <c r="C105" s="1" t="s">
        <v>9143</v>
      </c>
      <c r="D105" s="3">
        <v>32653</v>
      </c>
      <c r="E105" s="1" t="s">
        <v>9144</v>
      </c>
      <c r="F105" s="1" t="s">
        <v>9187</v>
      </c>
      <c r="G105" s="14">
        <v>6536936</v>
      </c>
    </row>
    <row r="106" spans="1:7" x14ac:dyDescent="0.25">
      <c r="A106" s="1" t="s">
        <v>8424</v>
      </c>
      <c r="B106" s="2">
        <v>817900012</v>
      </c>
      <c r="C106" s="1" t="s">
        <v>9133</v>
      </c>
      <c r="D106" s="3">
        <v>33749</v>
      </c>
      <c r="E106" s="1" t="s">
        <v>9138</v>
      </c>
      <c r="F106" s="1" t="s">
        <v>9172</v>
      </c>
      <c r="G106" s="14">
        <v>9639006</v>
      </c>
    </row>
    <row r="107" spans="1:7" x14ac:dyDescent="0.25">
      <c r="A107" s="1" t="s">
        <v>7101</v>
      </c>
      <c r="B107" s="2">
        <v>76432755</v>
      </c>
      <c r="C107" s="1" t="s">
        <v>9150</v>
      </c>
      <c r="D107" s="3">
        <v>33017</v>
      </c>
      <c r="E107" s="1" t="s">
        <v>9144</v>
      </c>
      <c r="F107" s="1" t="s">
        <v>9151</v>
      </c>
      <c r="G107" s="14">
        <v>1912459563</v>
      </c>
    </row>
    <row r="108" spans="1:7" x14ac:dyDescent="0.25">
      <c r="A108" s="1" t="s">
        <v>7315</v>
      </c>
      <c r="B108" s="2">
        <v>118170353</v>
      </c>
      <c r="C108" s="1" t="s">
        <v>9176</v>
      </c>
      <c r="D108" s="3">
        <v>34478</v>
      </c>
      <c r="E108" s="1" t="s">
        <v>9131</v>
      </c>
      <c r="F108" s="1" t="s">
        <v>9177</v>
      </c>
      <c r="G108" s="14">
        <v>3167137536</v>
      </c>
    </row>
    <row r="109" spans="1:7" x14ac:dyDescent="0.25">
      <c r="A109" s="1" t="s">
        <v>933</v>
      </c>
      <c r="B109" s="2">
        <v>803923948</v>
      </c>
      <c r="C109" s="1" t="s">
        <v>9160</v>
      </c>
      <c r="D109" s="3">
        <v>40322</v>
      </c>
      <c r="E109" s="1" t="s">
        <v>9144</v>
      </c>
      <c r="F109" s="1" t="s">
        <v>9163</v>
      </c>
      <c r="G109" s="14">
        <v>1141695126</v>
      </c>
    </row>
    <row r="110" spans="1:7" x14ac:dyDescent="0.25">
      <c r="A110" s="1" t="s">
        <v>702</v>
      </c>
      <c r="B110" s="2">
        <v>597156316</v>
      </c>
      <c r="C110" s="1" t="s">
        <v>9133</v>
      </c>
      <c r="D110" s="3">
        <v>30095</v>
      </c>
      <c r="E110" s="1" t="s">
        <v>9144</v>
      </c>
      <c r="F110" s="1" t="s">
        <v>9135</v>
      </c>
      <c r="G110" s="14">
        <v>172268544</v>
      </c>
    </row>
    <row r="111" spans="1:7" x14ac:dyDescent="0.25">
      <c r="A111" s="1" t="s">
        <v>2142</v>
      </c>
      <c r="B111" s="2">
        <v>204223409</v>
      </c>
      <c r="C111" s="1" t="s">
        <v>9165</v>
      </c>
      <c r="D111" s="3">
        <v>34843</v>
      </c>
      <c r="E111" s="1" t="s">
        <v>9138</v>
      </c>
      <c r="F111" s="1" t="s">
        <v>3840</v>
      </c>
      <c r="G111" s="14">
        <v>316347876</v>
      </c>
    </row>
    <row r="112" spans="1:7" x14ac:dyDescent="0.25">
      <c r="A112" s="1" t="s">
        <v>8101</v>
      </c>
      <c r="B112" s="2">
        <v>629323798</v>
      </c>
      <c r="C112" s="1" t="s">
        <v>9133</v>
      </c>
      <c r="D112" s="3">
        <v>41419</v>
      </c>
      <c r="E112" s="1" t="s">
        <v>9144</v>
      </c>
      <c r="F112" s="1" t="s">
        <v>9179</v>
      </c>
      <c r="G112" s="14">
        <v>235953245</v>
      </c>
    </row>
    <row r="113" spans="1:7" x14ac:dyDescent="0.25">
      <c r="A113" s="1" t="s">
        <v>8054</v>
      </c>
      <c r="B113" s="2">
        <v>828002445</v>
      </c>
      <c r="C113" s="1" t="s">
        <v>9150</v>
      </c>
      <c r="D113" s="3">
        <v>29366</v>
      </c>
      <c r="E113" s="1" t="s">
        <v>9144</v>
      </c>
      <c r="F113" s="1" t="s">
        <v>8414</v>
      </c>
      <c r="G113" s="14">
        <v>4191455488</v>
      </c>
    </row>
    <row r="114" spans="1:7" x14ac:dyDescent="0.25">
      <c r="A114" s="1" t="s">
        <v>6734</v>
      </c>
      <c r="B114" s="2">
        <v>716576434</v>
      </c>
      <c r="C114" s="1" t="s">
        <v>9193</v>
      </c>
      <c r="D114" s="3">
        <v>35575</v>
      </c>
      <c r="E114" s="1" t="s">
        <v>9144</v>
      </c>
      <c r="F114" s="1" t="s">
        <v>9194</v>
      </c>
      <c r="G114" s="14">
        <v>3612576704</v>
      </c>
    </row>
    <row r="115" spans="1:7" x14ac:dyDescent="0.25">
      <c r="A115" s="1" t="s">
        <v>3838</v>
      </c>
      <c r="B115" s="2">
        <v>453797642</v>
      </c>
      <c r="C115" s="1" t="s">
        <v>9170</v>
      </c>
      <c r="D115" s="3">
        <v>34114</v>
      </c>
      <c r="E115" s="1" t="s">
        <v>9138</v>
      </c>
      <c r="F115" s="1" t="s">
        <v>9174</v>
      </c>
      <c r="G115" s="14">
        <v>397676175</v>
      </c>
    </row>
    <row r="116" spans="1:7" x14ac:dyDescent="0.25">
      <c r="A116" s="1" t="s">
        <v>1942</v>
      </c>
      <c r="B116" s="2">
        <v>267946420</v>
      </c>
      <c r="C116" s="1" t="s">
        <v>9133</v>
      </c>
      <c r="D116" s="3">
        <v>28999</v>
      </c>
      <c r="E116" s="1" t="s">
        <v>9144</v>
      </c>
      <c r="F116" s="1" t="s">
        <v>9195</v>
      </c>
      <c r="G116" s="14">
        <v>178715625</v>
      </c>
    </row>
    <row r="117" spans="1:7" x14ac:dyDescent="0.25">
      <c r="A117" s="1" t="s">
        <v>6225</v>
      </c>
      <c r="B117" s="2">
        <v>738174825</v>
      </c>
      <c r="C117" s="1" t="s">
        <v>9133</v>
      </c>
      <c r="D117" s="3">
        <v>33017</v>
      </c>
      <c r="E117" s="1" t="s">
        <v>9138</v>
      </c>
      <c r="F117" s="1" t="s">
        <v>9158</v>
      </c>
      <c r="G117" s="14">
        <v>87964254</v>
      </c>
    </row>
    <row r="118" spans="1:7" x14ac:dyDescent="0.25">
      <c r="A118" s="1" t="s">
        <v>3309</v>
      </c>
      <c r="B118" s="2">
        <v>87826690</v>
      </c>
      <c r="C118" s="1" t="s">
        <v>9160</v>
      </c>
      <c r="D118" s="3">
        <v>24983</v>
      </c>
      <c r="E118" s="1" t="s">
        <v>9131</v>
      </c>
      <c r="F118" s="1" t="s">
        <v>9178</v>
      </c>
      <c r="G118" s="14">
        <v>3164875374</v>
      </c>
    </row>
    <row r="119" spans="1:7" x14ac:dyDescent="0.25">
      <c r="A119" s="1" t="s">
        <v>717</v>
      </c>
      <c r="B119" s="2">
        <v>176222762</v>
      </c>
      <c r="C119" s="1" t="s">
        <v>9147</v>
      </c>
      <c r="D119" s="3">
        <v>34843</v>
      </c>
      <c r="E119" s="1" t="s">
        <v>9131</v>
      </c>
      <c r="F119" s="1" t="s">
        <v>6107</v>
      </c>
      <c r="G119" s="14">
        <v>1355071446</v>
      </c>
    </row>
    <row r="120" spans="1:7" x14ac:dyDescent="0.25">
      <c r="A120" s="1" t="s">
        <v>7783</v>
      </c>
      <c r="B120" s="2">
        <v>687970690</v>
      </c>
      <c r="C120" s="1" t="s">
        <v>9143</v>
      </c>
      <c r="D120" s="3">
        <v>39593</v>
      </c>
      <c r="E120" s="1" t="s">
        <v>9138</v>
      </c>
      <c r="F120" s="1" t="s">
        <v>9187</v>
      </c>
      <c r="G120" s="14">
        <v>62681875</v>
      </c>
    </row>
    <row r="121" spans="1:7" x14ac:dyDescent="0.25">
      <c r="A121" s="1" t="s">
        <v>1488</v>
      </c>
      <c r="B121" s="2">
        <v>253730021</v>
      </c>
      <c r="C121" s="1" t="s">
        <v>9193</v>
      </c>
      <c r="D121" s="3">
        <v>20233</v>
      </c>
      <c r="E121" s="1" t="s">
        <v>9138</v>
      </c>
      <c r="F121" s="1" t="s">
        <v>9194</v>
      </c>
      <c r="G121" s="14">
        <v>1916650176</v>
      </c>
    </row>
    <row r="122" spans="1:7" x14ac:dyDescent="0.25">
      <c r="A122" s="1" t="s">
        <v>5828</v>
      </c>
      <c r="B122" s="2">
        <v>435998583</v>
      </c>
      <c r="C122" s="1" t="s">
        <v>9196</v>
      </c>
      <c r="D122" s="3">
        <v>36304</v>
      </c>
      <c r="E122" s="1" t="s">
        <v>9131</v>
      </c>
      <c r="F122" s="1" t="s">
        <v>9197</v>
      </c>
      <c r="G122" s="14">
        <v>2081806272</v>
      </c>
    </row>
    <row r="123" spans="1:7" x14ac:dyDescent="0.25">
      <c r="A123" s="1" t="s">
        <v>8361</v>
      </c>
      <c r="B123" s="2">
        <v>106222597</v>
      </c>
      <c r="C123" s="1" t="s">
        <v>9180</v>
      </c>
      <c r="D123" s="3">
        <v>21694</v>
      </c>
      <c r="E123" s="1" t="s">
        <v>9141</v>
      </c>
      <c r="F123" s="1" t="s">
        <v>9181</v>
      </c>
      <c r="G123" s="14">
        <v>1882172432</v>
      </c>
    </row>
    <row r="124" spans="1:7" x14ac:dyDescent="0.25">
      <c r="A124" s="1" t="s">
        <v>8412</v>
      </c>
      <c r="B124" s="2">
        <v>846532006</v>
      </c>
      <c r="C124" s="1" t="s">
        <v>9170</v>
      </c>
      <c r="D124" s="3">
        <v>35575</v>
      </c>
      <c r="E124" s="1" t="s">
        <v>9134</v>
      </c>
      <c r="F124" s="1" t="s">
        <v>9191</v>
      </c>
      <c r="G124" s="14">
        <v>591317424</v>
      </c>
    </row>
    <row r="125" spans="1:7" x14ac:dyDescent="0.25">
      <c r="A125" s="1" t="s">
        <v>3409</v>
      </c>
      <c r="B125" s="2">
        <v>925626195</v>
      </c>
      <c r="C125" s="1" t="s">
        <v>9196</v>
      </c>
      <c r="D125" s="3">
        <v>23522</v>
      </c>
      <c r="E125" s="1" t="s">
        <v>9134</v>
      </c>
      <c r="F125" s="1" t="s">
        <v>9197</v>
      </c>
      <c r="G125" s="14">
        <v>166539672</v>
      </c>
    </row>
    <row r="126" spans="1:7" x14ac:dyDescent="0.25">
      <c r="A126" s="1" t="s">
        <v>2635</v>
      </c>
      <c r="B126" s="2">
        <v>475767486</v>
      </c>
      <c r="C126" s="1" t="s">
        <v>9156</v>
      </c>
      <c r="D126" s="3">
        <v>41054</v>
      </c>
      <c r="E126" s="1" t="s">
        <v>9138</v>
      </c>
      <c r="F126" s="1" t="s">
        <v>9157</v>
      </c>
      <c r="G126" s="14">
        <v>13522208</v>
      </c>
    </row>
    <row r="127" spans="1:7" x14ac:dyDescent="0.25">
      <c r="A127" s="1" t="s">
        <v>6987</v>
      </c>
      <c r="B127" s="2">
        <v>298970874</v>
      </c>
      <c r="C127" s="1" t="s">
        <v>9133</v>
      </c>
      <c r="D127" s="3">
        <v>33749</v>
      </c>
      <c r="E127" s="1" t="s">
        <v>9131</v>
      </c>
      <c r="F127" s="1" t="s">
        <v>9195</v>
      </c>
      <c r="G127" s="14">
        <v>23751045</v>
      </c>
    </row>
    <row r="128" spans="1:7" x14ac:dyDescent="0.25">
      <c r="A128" s="1" t="s">
        <v>4244</v>
      </c>
      <c r="B128" s="2">
        <v>311714534</v>
      </c>
      <c r="C128" s="1" t="s">
        <v>9156</v>
      </c>
      <c r="D128" s="3">
        <v>38861</v>
      </c>
      <c r="E128" s="1" t="s">
        <v>9131</v>
      </c>
      <c r="F128" s="1" t="s">
        <v>9157</v>
      </c>
      <c r="G128" s="14">
        <v>1717317316</v>
      </c>
    </row>
    <row r="129" spans="1:7" x14ac:dyDescent="0.25">
      <c r="A129" s="1" t="s">
        <v>8137</v>
      </c>
      <c r="B129" s="2">
        <v>448953982</v>
      </c>
      <c r="C129" s="1" t="s">
        <v>9133</v>
      </c>
      <c r="D129" s="3">
        <v>20600</v>
      </c>
      <c r="E129" s="1" t="s">
        <v>9144</v>
      </c>
      <c r="F129" s="1" t="s">
        <v>9135</v>
      </c>
      <c r="G129" s="14">
        <v>834413176</v>
      </c>
    </row>
    <row r="130" spans="1:7" x14ac:dyDescent="0.25">
      <c r="A130" s="1" t="s">
        <v>4973</v>
      </c>
      <c r="B130" s="2">
        <v>309373814</v>
      </c>
      <c r="C130" s="1" t="s">
        <v>9148</v>
      </c>
      <c r="D130" s="3">
        <v>31192</v>
      </c>
      <c r="E130" s="1" t="s">
        <v>9131</v>
      </c>
      <c r="F130" s="1" t="s">
        <v>9149</v>
      </c>
      <c r="G130" s="14">
        <v>622197912</v>
      </c>
    </row>
    <row r="131" spans="1:7" x14ac:dyDescent="0.25">
      <c r="A131" s="1" t="s">
        <v>4817</v>
      </c>
      <c r="B131" s="2">
        <v>46822267</v>
      </c>
      <c r="C131" s="1" t="s">
        <v>9130</v>
      </c>
      <c r="D131" s="3">
        <v>22790</v>
      </c>
      <c r="E131" s="1" t="s">
        <v>9144</v>
      </c>
      <c r="F131" s="1" t="s">
        <v>9186</v>
      </c>
      <c r="G131" s="14">
        <v>242230661</v>
      </c>
    </row>
    <row r="132" spans="1:7" x14ac:dyDescent="0.25">
      <c r="A132" s="1" t="s">
        <v>3064</v>
      </c>
      <c r="B132" s="2">
        <v>236168567</v>
      </c>
      <c r="C132" s="1" t="s">
        <v>9140</v>
      </c>
      <c r="D132" s="3">
        <v>20233</v>
      </c>
      <c r="E132" s="1" t="s">
        <v>9131</v>
      </c>
      <c r="F132" s="1" t="s">
        <v>9189</v>
      </c>
      <c r="G132" s="14">
        <v>1227239013</v>
      </c>
    </row>
    <row r="133" spans="1:7" x14ac:dyDescent="0.25">
      <c r="A133" s="1" t="s">
        <v>6044</v>
      </c>
      <c r="B133" s="2">
        <v>598377998</v>
      </c>
      <c r="C133" s="1" t="s">
        <v>9133</v>
      </c>
      <c r="D133" s="3">
        <v>20233</v>
      </c>
      <c r="E133" s="1" t="s">
        <v>9144</v>
      </c>
      <c r="F133" s="1" t="s">
        <v>9179</v>
      </c>
      <c r="G133" s="14">
        <v>1042511248</v>
      </c>
    </row>
    <row r="134" spans="1:7" x14ac:dyDescent="0.25">
      <c r="A134" s="1" t="s">
        <v>3027</v>
      </c>
      <c r="B134" s="2">
        <v>318998783</v>
      </c>
      <c r="C134" s="1" t="s">
        <v>9160</v>
      </c>
      <c r="D134" s="3">
        <v>27538</v>
      </c>
      <c r="E134" s="1" t="s">
        <v>9144</v>
      </c>
      <c r="F134" s="1" t="s">
        <v>9163</v>
      </c>
      <c r="G134" s="14">
        <v>3800183499</v>
      </c>
    </row>
    <row r="135" spans="1:7" x14ac:dyDescent="0.25">
      <c r="A135" s="1" t="s">
        <v>8626</v>
      </c>
      <c r="B135" s="2">
        <v>955631691</v>
      </c>
      <c r="C135" s="1" t="s">
        <v>9136</v>
      </c>
      <c r="D135" s="3">
        <v>40322</v>
      </c>
      <c r="E135" s="1" t="s">
        <v>9131</v>
      </c>
      <c r="F135" s="1" t="s">
        <v>6173</v>
      </c>
      <c r="G135" s="14">
        <v>584212388</v>
      </c>
    </row>
    <row r="136" spans="1:7" x14ac:dyDescent="0.25">
      <c r="A136" s="1" t="s">
        <v>7506</v>
      </c>
      <c r="B136" s="2">
        <v>373125639</v>
      </c>
      <c r="C136" s="1" t="s">
        <v>9133</v>
      </c>
      <c r="D136" s="3">
        <v>29366</v>
      </c>
      <c r="E136" s="1" t="s">
        <v>9144</v>
      </c>
      <c r="F136" s="1" t="s">
        <v>9135</v>
      </c>
      <c r="G136" s="14">
        <v>3353063</v>
      </c>
    </row>
    <row r="137" spans="1:7" x14ac:dyDescent="0.25">
      <c r="A137" s="1" t="s">
        <v>3255</v>
      </c>
      <c r="B137" s="2">
        <v>206071219</v>
      </c>
      <c r="C137" s="1" t="s">
        <v>9140</v>
      </c>
      <c r="D137" s="3">
        <v>38132</v>
      </c>
      <c r="E137" s="1" t="s">
        <v>9134</v>
      </c>
      <c r="F137" s="1" t="s">
        <v>9142</v>
      </c>
      <c r="G137" s="14">
        <v>11407648</v>
      </c>
    </row>
    <row r="138" spans="1:7" x14ac:dyDescent="0.25">
      <c r="A138" s="1" t="s">
        <v>5905</v>
      </c>
      <c r="B138" s="2">
        <v>158700396</v>
      </c>
      <c r="C138" s="1" t="s">
        <v>9165</v>
      </c>
      <c r="D138" s="3">
        <v>40322</v>
      </c>
      <c r="E138" s="1" t="s">
        <v>9141</v>
      </c>
      <c r="F138" s="1" t="s">
        <v>3840</v>
      </c>
      <c r="G138" s="14">
        <v>266915625</v>
      </c>
    </row>
    <row r="139" spans="1:7" x14ac:dyDescent="0.25">
      <c r="A139" s="1" t="s">
        <v>8957</v>
      </c>
      <c r="B139" s="2">
        <v>887871306</v>
      </c>
      <c r="C139" s="1" t="s">
        <v>9165</v>
      </c>
      <c r="D139" s="3">
        <v>24251</v>
      </c>
      <c r="E139" s="1" t="s">
        <v>9134</v>
      </c>
      <c r="F139" s="1" t="s">
        <v>9173</v>
      </c>
      <c r="G139" s="14">
        <v>2820117267</v>
      </c>
    </row>
    <row r="140" spans="1:7" x14ac:dyDescent="0.25">
      <c r="A140" s="1" t="s">
        <v>1112</v>
      </c>
      <c r="B140" s="2">
        <v>534752819</v>
      </c>
      <c r="C140" s="1" t="s">
        <v>9176</v>
      </c>
      <c r="D140" s="3">
        <v>25712</v>
      </c>
      <c r="E140" s="1" t="s">
        <v>9138</v>
      </c>
      <c r="F140" s="1" t="s">
        <v>9177</v>
      </c>
      <c r="G140" s="14">
        <v>1104860952</v>
      </c>
    </row>
    <row r="141" spans="1:7" x14ac:dyDescent="0.25">
      <c r="A141" s="1" t="s">
        <v>3835</v>
      </c>
      <c r="B141" s="2">
        <v>241349621</v>
      </c>
      <c r="C141" s="1" t="s">
        <v>9140</v>
      </c>
      <c r="D141" s="3">
        <v>23887</v>
      </c>
      <c r="E141" s="1" t="s">
        <v>9144</v>
      </c>
      <c r="F141" s="1" t="s">
        <v>9142</v>
      </c>
      <c r="G141" s="14">
        <v>2205266274</v>
      </c>
    </row>
    <row r="142" spans="1:7" x14ac:dyDescent="0.25">
      <c r="A142" s="1" t="s">
        <v>3127</v>
      </c>
      <c r="B142" s="2">
        <v>191350100</v>
      </c>
      <c r="C142" s="1" t="s">
        <v>9133</v>
      </c>
      <c r="D142" s="3">
        <v>31921</v>
      </c>
      <c r="E142" s="1" t="s">
        <v>9138</v>
      </c>
      <c r="F142" s="1" t="s">
        <v>9162</v>
      </c>
      <c r="G142" s="14">
        <v>9242337</v>
      </c>
    </row>
    <row r="143" spans="1:7" x14ac:dyDescent="0.25">
      <c r="A143" s="1" t="s">
        <v>8919</v>
      </c>
      <c r="B143" s="2">
        <v>387908126</v>
      </c>
      <c r="C143" s="1" t="s">
        <v>9137</v>
      </c>
      <c r="D143" s="3">
        <v>35939</v>
      </c>
      <c r="E143" s="1" t="s">
        <v>9138</v>
      </c>
      <c r="F143" s="1" t="s">
        <v>9139</v>
      </c>
      <c r="G143" s="14">
        <v>1904919264</v>
      </c>
    </row>
    <row r="144" spans="1:7" x14ac:dyDescent="0.25">
      <c r="A144" s="1" t="s">
        <v>8896</v>
      </c>
      <c r="B144" s="2">
        <v>893095503</v>
      </c>
      <c r="C144" s="1" t="s">
        <v>9143</v>
      </c>
      <c r="D144" s="3">
        <v>22426</v>
      </c>
      <c r="E144" s="1" t="s">
        <v>9144</v>
      </c>
      <c r="F144" s="1" t="s">
        <v>9187</v>
      </c>
      <c r="G144" s="14">
        <v>33838313</v>
      </c>
    </row>
    <row r="145" spans="1:7" x14ac:dyDescent="0.25">
      <c r="A145" s="1" t="s">
        <v>4747</v>
      </c>
      <c r="B145" s="2">
        <v>989455710</v>
      </c>
      <c r="C145" s="1" t="s">
        <v>9193</v>
      </c>
      <c r="D145" s="3">
        <v>26077</v>
      </c>
      <c r="E145" s="1" t="s">
        <v>9141</v>
      </c>
      <c r="F145" s="1" t="s">
        <v>9198</v>
      </c>
      <c r="G145" s="14">
        <v>137063355</v>
      </c>
    </row>
    <row r="146" spans="1:7" x14ac:dyDescent="0.25">
      <c r="A146" s="1" t="s">
        <v>7119</v>
      </c>
      <c r="B146" s="2">
        <v>591739608</v>
      </c>
      <c r="C146" s="1" t="s">
        <v>9156</v>
      </c>
      <c r="D146" s="3">
        <v>22061</v>
      </c>
      <c r="E146" s="1" t="s">
        <v>9144</v>
      </c>
      <c r="F146" s="1" t="s">
        <v>9157</v>
      </c>
      <c r="G146" s="14">
        <v>1074969585</v>
      </c>
    </row>
    <row r="147" spans="1:7" x14ac:dyDescent="0.25">
      <c r="A147" s="1" t="s">
        <v>1422</v>
      </c>
      <c r="B147" s="2">
        <v>842020221</v>
      </c>
      <c r="C147" s="1" t="s">
        <v>9140</v>
      </c>
      <c r="D147" s="3">
        <v>38132</v>
      </c>
      <c r="E147" s="1" t="s">
        <v>9134</v>
      </c>
      <c r="F147" s="1" t="s">
        <v>9189</v>
      </c>
      <c r="G147" s="14">
        <v>41071056</v>
      </c>
    </row>
    <row r="148" spans="1:7" x14ac:dyDescent="0.25">
      <c r="A148" s="1" t="s">
        <v>2281</v>
      </c>
      <c r="B148" s="2">
        <v>396766385</v>
      </c>
      <c r="C148" s="1" t="s">
        <v>9150</v>
      </c>
      <c r="D148" s="3">
        <v>31556</v>
      </c>
      <c r="E148" s="1" t="s">
        <v>9134</v>
      </c>
      <c r="F148" s="1" t="s">
        <v>8414</v>
      </c>
      <c r="G148" s="14">
        <v>672064848</v>
      </c>
    </row>
    <row r="149" spans="1:7" x14ac:dyDescent="0.25">
      <c r="A149" s="1" t="s">
        <v>4382</v>
      </c>
      <c r="B149" s="2">
        <v>775230955</v>
      </c>
      <c r="C149" s="1" t="s">
        <v>9180</v>
      </c>
      <c r="D149" s="3">
        <v>33382</v>
      </c>
      <c r="E149" s="1" t="s">
        <v>9141</v>
      </c>
      <c r="F149" s="1" t="s">
        <v>9181</v>
      </c>
      <c r="G149" s="14">
        <v>961903578</v>
      </c>
    </row>
    <row r="150" spans="1:7" x14ac:dyDescent="0.25">
      <c r="A150" s="1" t="s">
        <v>4773</v>
      </c>
      <c r="B150" s="2">
        <v>9780747</v>
      </c>
      <c r="C150" s="1" t="s">
        <v>9143</v>
      </c>
      <c r="D150" s="3">
        <v>21694</v>
      </c>
      <c r="E150" s="1" t="s">
        <v>9131</v>
      </c>
      <c r="F150" s="1" t="s">
        <v>9187</v>
      </c>
      <c r="G150" s="14">
        <v>2458758015</v>
      </c>
    </row>
    <row r="151" spans="1:7" x14ac:dyDescent="0.25">
      <c r="A151" s="1" t="s">
        <v>8689</v>
      </c>
      <c r="B151" s="2">
        <v>710131099</v>
      </c>
      <c r="C151" s="1" t="s">
        <v>9148</v>
      </c>
      <c r="D151" s="3">
        <v>27173</v>
      </c>
      <c r="E151" s="1" t="s">
        <v>9141</v>
      </c>
      <c r="F151" s="1" t="s">
        <v>9149</v>
      </c>
      <c r="G151" s="14">
        <v>203317086</v>
      </c>
    </row>
    <row r="152" spans="1:7" x14ac:dyDescent="0.25">
      <c r="A152" s="1" t="s">
        <v>4702</v>
      </c>
      <c r="B152" s="2">
        <v>254374522</v>
      </c>
      <c r="C152" s="1" t="s">
        <v>9153</v>
      </c>
      <c r="D152" s="3">
        <v>24251</v>
      </c>
      <c r="E152" s="1" t="s">
        <v>9144</v>
      </c>
      <c r="F152" s="1" t="s">
        <v>9190</v>
      </c>
      <c r="G152" s="14">
        <v>1058112</v>
      </c>
    </row>
    <row r="153" spans="1:7" x14ac:dyDescent="0.25">
      <c r="A153" s="1" t="s">
        <v>8854</v>
      </c>
      <c r="B153" s="2">
        <v>176770758</v>
      </c>
      <c r="C153" s="1" t="s">
        <v>9130</v>
      </c>
      <c r="D153" s="3">
        <v>21694</v>
      </c>
      <c r="E153" s="1" t="s">
        <v>9154</v>
      </c>
      <c r="F153" s="1" t="s">
        <v>9132</v>
      </c>
      <c r="G153" s="14">
        <v>4404393312</v>
      </c>
    </row>
    <row r="154" spans="1:7" x14ac:dyDescent="0.25">
      <c r="A154" s="1" t="s">
        <v>1839</v>
      </c>
      <c r="B154" s="2">
        <v>789761993</v>
      </c>
      <c r="C154" s="1" t="s">
        <v>9153</v>
      </c>
      <c r="D154" s="3">
        <v>26077</v>
      </c>
      <c r="E154" s="1" t="s">
        <v>9138</v>
      </c>
      <c r="F154" s="1" t="s">
        <v>9155</v>
      </c>
      <c r="G154" s="14">
        <v>2431639808</v>
      </c>
    </row>
    <row r="155" spans="1:7" x14ac:dyDescent="0.25">
      <c r="A155" s="1" t="s">
        <v>7089</v>
      </c>
      <c r="B155" s="2">
        <v>672898421</v>
      </c>
      <c r="C155" s="1" t="s">
        <v>9182</v>
      </c>
      <c r="D155" s="3">
        <v>38132</v>
      </c>
      <c r="E155" s="1" t="s">
        <v>9141</v>
      </c>
      <c r="F155" s="1" t="s">
        <v>9183</v>
      </c>
      <c r="G155" s="14">
        <v>1299323025</v>
      </c>
    </row>
    <row r="156" spans="1:7" x14ac:dyDescent="0.25">
      <c r="A156" s="1" t="s">
        <v>2079</v>
      </c>
      <c r="B156" s="2">
        <v>839479823</v>
      </c>
      <c r="C156" s="1" t="s">
        <v>9165</v>
      </c>
      <c r="D156" s="3">
        <v>41419</v>
      </c>
      <c r="E156" s="1" t="s">
        <v>9131</v>
      </c>
      <c r="F156" s="1" t="s">
        <v>3840</v>
      </c>
      <c r="G156" s="14">
        <v>1727411296</v>
      </c>
    </row>
    <row r="157" spans="1:7" x14ac:dyDescent="0.25">
      <c r="A157" s="1" t="s">
        <v>5205</v>
      </c>
      <c r="B157" s="2">
        <v>857789489</v>
      </c>
      <c r="C157" s="1" t="s">
        <v>9147</v>
      </c>
      <c r="D157" s="3">
        <v>27538</v>
      </c>
      <c r="E157" s="1" t="s">
        <v>9134</v>
      </c>
      <c r="F157" s="1" t="s">
        <v>9152</v>
      </c>
      <c r="G157" s="14">
        <v>802255423</v>
      </c>
    </row>
    <row r="158" spans="1:7" x14ac:dyDescent="0.25">
      <c r="A158" s="1" t="s">
        <v>8577</v>
      </c>
      <c r="B158" s="2">
        <v>814266527</v>
      </c>
      <c r="C158" s="1" t="s">
        <v>9133</v>
      </c>
      <c r="D158" s="3">
        <v>29366</v>
      </c>
      <c r="E158" s="1" t="s">
        <v>9144</v>
      </c>
      <c r="F158" s="1" t="s">
        <v>9172</v>
      </c>
      <c r="G158" s="14">
        <v>844105087</v>
      </c>
    </row>
    <row r="159" spans="1:7" x14ac:dyDescent="0.25">
      <c r="A159" s="1" t="s">
        <v>1720</v>
      </c>
      <c r="B159" s="2">
        <v>915295189</v>
      </c>
      <c r="C159" s="1" t="s">
        <v>9130</v>
      </c>
      <c r="D159" s="3">
        <v>26077</v>
      </c>
      <c r="E159" s="1" t="s">
        <v>9144</v>
      </c>
      <c r="F159" s="1" t="s">
        <v>9186</v>
      </c>
      <c r="G159" s="14">
        <v>8253007</v>
      </c>
    </row>
    <row r="160" spans="1:7" x14ac:dyDescent="0.25">
      <c r="A160" s="1" t="s">
        <v>865</v>
      </c>
      <c r="B160" s="2">
        <v>276566478</v>
      </c>
      <c r="C160" s="1" t="s">
        <v>9143</v>
      </c>
      <c r="D160" s="3">
        <v>27538</v>
      </c>
      <c r="E160" s="1" t="s">
        <v>9144</v>
      </c>
      <c r="F160" s="1" t="s">
        <v>9145</v>
      </c>
      <c r="G160" s="14">
        <v>1213686144</v>
      </c>
    </row>
    <row r="161" spans="1:7" x14ac:dyDescent="0.25">
      <c r="A161" s="1" t="s">
        <v>2085</v>
      </c>
      <c r="B161" s="2">
        <v>507007205</v>
      </c>
      <c r="C161" s="1" t="s">
        <v>9150</v>
      </c>
      <c r="D161" s="3">
        <v>43609</v>
      </c>
      <c r="E161" s="1" t="s">
        <v>9141</v>
      </c>
      <c r="F161" s="1" t="s">
        <v>8414</v>
      </c>
      <c r="G161" s="14">
        <v>1583417079</v>
      </c>
    </row>
    <row r="162" spans="1:7" x14ac:dyDescent="0.25">
      <c r="A162" s="1" t="s">
        <v>373</v>
      </c>
      <c r="B162" s="2">
        <v>935604502</v>
      </c>
      <c r="C162" s="1" t="s">
        <v>9147</v>
      </c>
      <c r="D162" s="3">
        <v>21329</v>
      </c>
      <c r="E162" s="1" t="s">
        <v>9144</v>
      </c>
      <c r="F162" s="1" t="s">
        <v>6107</v>
      </c>
      <c r="G162" s="14">
        <v>1393370472</v>
      </c>
    </row>
    <row r="163" spans="1:7" x14ac:dyDescent="0.25">
      <c r="A163" s="1" t="s">
        <v>6018</v>
      </c>
      <c r="B163" s="2">
        <v>11295299</v>
      </c>
      <c r="C163" s="1" t="s">
        <v>9166</v>
      </c>
      <c r="D163" s="3">
        <v>21329</v>
      </c>
      <c r="E163" s="1" t="s">
        <v>9144</v>
      </c>
      <c r="F163" s="1" t="s">
        <v>9167</v>
      </c>
      <c r="G163" s="14">
        <v>632463</v>
      </c>
    </row>
    <row r="164" spans="1:7" x14ac:dyDescent="0.25">
      <c r="A164" s="1" t="s">
        <v>567</v>
      </c>
      <c r="B164" s="2">
        <v>164529450</v>
      </c>
      <c r="C164" s="1" t="s">
        <v>9133</v>
      </c>
      <c r="D164" s="3">
        <v>34478</v>
      </c>
      <c r="E164" s="1" t="s">
        <v>9138</v>
      </c>
      <c r="F164" s="1" t="s">
        <v>9135</v>
      </c>
      <c r="G164" s="14">
        <v>223885116</v>
      </c>
    </row>
    <row r="165" spans="1:7" x14ac:dyDescent="0.25">
      <c r="A165" s="1" t="s">
        <v>8122</v>
      </c>
      <c r="B165" s="2">
        <v>683793376</v>
      </c>
      <c r="C165" s="1" t="s">
        <v>9147</v>
      </c>
      <c r="D165" s="3">
        <v>35939</v>
      </c>
      <c r="E165" s="1" t="s">
        <v>9144</v>
      </c>
      <c r="F165" s="1" t="s">
        <v>9152</v>
      </c>
      <c r="G165" s="14">
        <v>2236564512</v>
      </c>
    </row>
    <row r="166" spans="1:7" x14ac:dyDescent="0.25">
      <c r="A166" s="1" t="s">
        <v>8325</v>
      </c>
      <c r="B166" s="2">
        <v>259056326</v>
      </c>
      <c r="C166" s="1" t="s">
        <v>9193</v>
      </c>
      <c r="D166" s="3">
        <v>30095</v>
      </c>
      <c r="E166" s="1" t="s">
        <v>9138</v>
      </c>
      <c r="F166" s="1" t="s">
        <v>9194</v>
      </c>
      <c r="G166" s="14">
        <v>1687811425</v>
      </c>
    </row>
    <row r="167" spans="1:7" x14ac:dyDescent="0.25">
      <c r="A167" s="1" t="s">
        <v>3362</v>
      </c>
      <c r="B167" s="2">
        <v>443868936</v>
      </c>
      <c r="C167" s="1" t="s">
        <v>9156</v>
      </c>
      <c r="D167" s="3">
        <v>39958</v>
      </c>
      <c r="E167" s="1" t="s">
        <v>9134</v>
      </c>
      <c r="F167" s="1" t="s">
        <v>9199</v>
      </c>
      <c r="G167" s="14">
        <v>626973984</v>
      </c>
    </row>
    <row r="168" spans="1:7" x14ac:dyDescent="0.25">
      <c r="A168" s="1" t="s">
        <v>3573</v>
      </c>
      <c r="B168" s="2">
        <v>771470202</v>
      </c>
      <c r="C168" s="1" t="s">
        <v>9133</v>
      </c>
      <c r="D168" s="3">
        <v>38497</v>
      </c>
      <c r="E168" s="1" t="s">
        <v>9138</v>
      </c>
      <c r="F168" s="1" t="s">
        <v>9192</v>
      </c>
      <c r="G168" s="14">
        <v>3940185795</v>
      </c>
    </row>
    <row r="169" spans="1:7" x14ac:dyDescent="0.25">
      <c r="A169" s="1" t="s">
        <v>766</v>
      </c>
      <c r="B169" s="2">
        <v>827408332</v>
      </c>
      <c r="C169" s="1" t="s">
        <v>9160</v>
      </c>
      <c r="D169" s="3">
        <v>21329</v>
      </c>
      <c r="E169" s="1" t="s">
        <v>9138</v>
      </c>
      <c r="F169" s="1" t="s">
        <v>9178</v>
      </c>
      <c r="G169" s="14">
        <v>2661086844</v>
      </c>
    </row>
    <row r="170" spans="1:7" x14ac:dyDescent="0.25">
      <c r="A170" s="1" t="s">
        <v>2899</v>
      </c>
      <c r="B170" s="2">
        <v>315387508</v>
      </c>
      <c r="C170" s="1" t="s">
        <v>9150</v>
      </c>
      <c r="D170" s="3">
        <v>33749</v>
      </c>
      <c r="E170" s="1" t="s">
        <v>9144</v>
      </c>
      <c r="F170" s="1" t="s">
        <v>9184</v>
      </c>
      <c r="G170" s="14">
        <v>2319260559</v>
      </c>
    </row>
    <row r="171" spans="1:7" x14ac:dyDescent="0.25">
      <c r="A171" s="1" t="s">
        <v>844</v>
      </c>
      <c r="B171" s="2">
        <v>332182225</v>
      </c>
      <c r="C171" s="1" t="s">
        <v>9150</v>
      </c>
      <c r="D171" s="3">
        <v>37400</v>
      </c>
      <c r="E171" s="1" t="s">
        <v>9134</v>
      </c>
      <c r="F171" s="1" t="s">
        <v>9200</v>
      </c>
      <c r="G171" s="14">
        <v>844981235</v>
      </c>
    </row>
    <row r="172" spans="1:7" x14ac:dyDescent="0.25">
      <c r="A172" s="1" t="s">
        <v>5453</v>
      </c>
      <c r="B172" s="2">
        <v>54731291</v>
      </c>
      <c r="C172" s="1" t="s">
        <v>9133</v>
      </c>
      <c r="D172" s="3">
        <v>43976</v>
      </c>
      <c r="E172" s="1" t="s">
        <v>9138</v>
      </c>
      <c r="F172" s="1" t="s">
        <v>9158</v>
      </c>
      <c r="G172" s="14">
        <v>59075445</v>
      </c>
    </row>
    <row r="173" spans="1:7" x14ac:dyDescent="0.25">
      <c r="A173" s="1" t="s">
        <v>3340</v>
      </c>
      <c r="B173" s="2">
        <v>426567296</v>
      </c>
      <c r="C173" s="1" t="s">
        <v>9133</v>
      </c>
      <c r="D173" s="3">
        <v>21329</v>
      </c>
      <c r="E173" s="1" t="s">
        <v>9134</v>
      </c>
      <c r="F173" s="1" t="s">
        <v>9195</v>
      </c>
      <c r="G173" s="14">
        <v>1103647116</v>
      </c>
    </row>
    <row r="174" spans="1:7" x14ac:dyDescent="0.25">
      <c r="A174" s="1" t="s">
        <v>7860</v>
      </c>
      <c r="B174" s="2">
        <v>278484880</v>
      </c>
      <c r="C174" s="1" t="s">
        <v>9150</v>
      </c>
      <c r="D174" s="3">
        <v>44705</v>
      </c>
      <c r="E174" s="1" t="s">
        <v>9141</v>
      </c>
      <c r="F174" s="1" t="s">
        <v>8414</v>
      </c>
      <c r="G174" s="14">
        <v>186875037</v>
      </c>
    </row>
    <row r="175" spans="1:7" x14ac:dyDescent="0.25">
      <c r="A175" s="1" t="s">
        <v>2345</v>
      </c>
      <c r="B175" s="2">
        <v>74546346</v>
      </c>
      <c r="C175" s="1" t="s">
        <v>9150</v>
      </c>
      <c r="D175" s="3">
        <v>23887</v>
      </c>
      <c r="E175" s="1" t="s">
        <v>9134</v>
      </c>
      <c r="F175" s="1" t="s">
        <v>9151</v>
      </c>
      <c r="G175" s="14">
        <v>2362974976</v>
      </c>
    </row>
    <row r="176" spans="1:7" x14ac:dyDescent="0.25">
      <c r="A176" s="1" t="s">
        <v>8286</v>
      </c>
      <c r="B176" s="2">
        <v>61136726</v>
      </c>
      <c r="C176" s="1" t="s">
        <v>9165</v>
      </c>
      <c r="D176" s="3">
        <v>21694</v>
      </c>
      <c r="E176" s="1" t="s">
        <v>9138</v>
      </c>
      <c r="F176" s="1" t="s">
        <v>9173</v>
      </c>
      <c r="G176" s="14">
        <v>14343672</v>
      </c>
    </row>
    <row r="177" spans="1:7" x14ac:dyDescent="0.25">
      <c r="A177" s="1" t="s">
        <v>2000</v>
      </c>
      <c r="B177" s="2">
        <v>749493329</v>
      </c>
      <c r="C177" s="1" t="s">
        <v>9193</v>
      </c>
      <c r="D177" s="3">
        <v>23522</v>
      </c>
      <c r="E177" s="1" t="s">
        <v>9134</v>
      </c>
      <c r="F177" s="1" t="s">
        <v>9194</v>
      </c>
      <c r="G177" s="14">
        <v>2136195173</v>
      </c>
    </row>
    <row r="178" spans="1:7" x14ac:dyDescent="0.25">
      <c r="A178" s="1" t="s">
        <v>8253</v>
      </c>
      <c r="B178" s="2">
        <v>488315193</v>
      </c>
      <c r="C178" s="1" t="s">
        <v>9140</v>
      </c>
      <c r="D178" s="3">
        <v>29731</v>
      </c>
      <c r="E178" s="1" t="s">
        <v>9138</v>
      </c>
      <c r="F178" s="1" t="s">
        <v>9189</v>
      </c>
      <c r="G178" s="14">
        <v>124157088</v>
      </c>
    </row>
    <row r="179" spans="1:7" x14ac:dyDescent="0.25">
      <c r="A179" s="1" t="s">
        <v>8927</v>
      </c>
      <c r="B179" s="2">
        <v>476788440</v>
      </c>
      <c r="C179" s="1" t="s">
        <v>9168</v>
      </c>
      <c r="D179" s="3">
        <v>44705</v>
      </c>
      <c r="E179" s="1" t="s">
        <v>9144</v>
      </c>
      <c r="F179" s="1" t="s">
        <v>9169</v>
      </c>
      <c r="G179" s="14">
        <v>3133025168</v>
      </c>
    </row>
    <row r="180" spans="1:7" x14ac:dyDescent="0.25">
      <c r="A180" s="1" t="s">
        <v>6126</v>
      </c>
      <c r="B180" s="2">
        <v>809614065</v>
      </c>
      <c r="C180" s="1" t="s">
        <v>9133</v>
      </c>
      <c r="D180" s="3">
        <v>37400</v>
      </c>
      <c r="E180" s="1" t="s">
        <v>9141</v>
      </c>
      <c r="F180" s="1" t="s">
        <v>9158</v>
      </c>
      <c r="G180" s="14">
        <v>1719443752</v>
      </c>
    </row>
    <row r="181" spans="1:7" x14ac:dyDescent="0.25">
      <c r="A181" s="1" t="s">
        <v>3692</v>
      </c>
      <c r="B181" s="2">
        <v>975361259</v>
      </c>
      <c r="C181" s="1" t="s">
        <v>9140</v>
      </c>
      <c r="D181" s="3">
        <v>23887</v>
      </c>
      <c r="E181" s="1" t="s">
        <v>9141</v>
      </c>
      <c r="F181" s="1" t="s">
        <v>9142</v>
      </c>
      <c r="G181" s="14">
        <v>1852282173</v>
      </c>
    </row>
    <row r="182" spans="1:7" x14ac:dyDescent="0.25">
      <c r="A182" s="1" t="s">
        <v>4327</v>
      </c>
      <c r="B182" s="2">
        <v>34662039</v>
      </c>
      <c r="C182" s="1" t="s">
        <v>9180</v>
      </c>
      <c r="D182" s="3">
        <v>21694</v>
      </c>
      <c r="E182" s="1" t="s">
        <v>9138</v>
      </c>
      <c r="F182" s="1" t="s">
        <v>9181</v>
      </c>
      <c r="G182" s="14">
        <v>1314970944</v>
      </c>
    </row>
    <row r="183" spans="1:7" x14ac:dyDescent="0.25">
      <c r="A183" s="1" t="s">
        <v>2241</v>
      </c>
      <c r="B183" s="2">
        <v>530188381</v>
      </c>
      <c r="C183" s="1" t="s">
        <v>9170</v>
      </c>
      <c r="D183" s="3">
        <v>26444</v>
      </c>
      <c r="E183" s="1" t="s">
        <v>9134</v>
      </c>
      <c r="F183" s="1" t="s">
        <v>9191</v>
      </c>
      <c r="G183" s="14">
        <v>5956384</v>
      </c>
    </row>
    <row r="184" spans="1:7" x14ac:dyDescent="0.25">
      <c r="A184" s="1" t="s">
        <v>3288</v>
      </c>
      <c r="B184" s="2">
        <v>795569153</v>
      </c>
      <c r="C184" s="1" t="s">
        <v>9130</v>
      </c>
      <c r="D184" s="3">
        <v>37765</v>
      </c>
      <c r="E184" s="1" t="s">
        <v>9134</v>
      </c>
      <c r="F184" s="1" t="s">
        <v>9132</v>
      </c>
      <c r="G184" s="14">
        <v>1260306582</v>
      </c>
    </row>
    <row r="185" spans="1:7" x14ac:dyDescent="0.25">
      <c r="A185" s="1" t="s">
        <v>8338</v>
      </c>
      <c r="B185" s="2">
        <v>57303665</v>
      </c>
      <c r="C185" s="1" t="s">
        <v>9133</v>
      </c>
      <c r="D185" s="3">
        <v>41419</v>
      </c>
      <c r="E185" s="1" t="s">
        <v>9138</v>
      </c>
      <c r="F185" s="1" t="s">
        <v>9164</v>
      </c>
      <c r="G185" s="14">
        <v>1595123829</v>
      </c>
    </row>
    <row r="186" spans="1:7" x14ac:dyDescent="0.25">
      <c r="A186" s="1" t="s">
        <v>9086</v>
      </c>
      <c r="B186" s="2">
        <v>825826622</v>
      </c>
      <c r="C186" s="1" t="s">
        <v>9165</v>
      </c>
      <c r="D186" s="3">
        <v>38132</v>
      </c>
      <c r="E186" s="1" t="s">
        <v>9144</v>
      </c>
      <c r="F186" s="1" t="s">
        <v>9173</v>
      </c>
      <c r="G186" s="14">
        <v>668022317</v>
      </c>
    </row>
    <row r="187" spans="1:7" x14ac:dyDescent="0.25">
      <c r="A187" s="1" t="s">
        <v>2417</v>
      </c>
      <c r="B187" s="2">
        <v>764436046</v>
      </c>
      <c r="C187" s="1" t="s">
        <v>9156</v>
      </c>
      <c r="D187" s="3">
        <v>24251</v>
      </c>
      <c r="E187" s="1" t="s">
        <v>9144</v>
      </c>
      <c r="F187" s="1" t="s">
        <v>9157</v>
      </c>
      <c r="G187" s="14">
        <v>3343318125</v>
      </c>
    </row>
    <row r="188" spans="1:7" x14ac:dyDescent="0.25">
      <c r="A188" s="1" t="s">
        <v>7038</v>
      </c>
      <c r="B188" s="2">
        <v>807990242</v>
      </c>
      <c r="C188" s="1" t="s">
        <v>9165</v>
      </c>
      <c r="D188" s="3">
        <v>30460</v>
      </c>
      <c r="E188" s="1" t="s">
        <v>9131</v>
      </c>
      <c r="F188" s="1" t="s">
        <v>3840</v>
      </c>
      <c r="G188" s="14">
        <v>11768274</v>
      </c>
    </row>
    <row r="189" spans="1:7" x14ac:dyDescent="0.25">
      <c r="A189" s="1" t="s">
        <v>2803</v>
      </c>
      <c r="B189" s="2">
        <v>753849343</v>
      </c>
      <c r="C189" s="1" t="s">
        <v>9165</v>
      </c>
      <c r="D189" s="3">
        <v>30095</v>
      </c>
      <c r="E189" s="1" t="s">
        <v>9144</v>
      </c>
      <c r="F189" s="1" t="s">
        <v>4326</v>
      </c>
      <c r="G189" s="14">
        <v>642286443</v>
      </c>
    </row>
    <row r="190" spans="1:7" x14ac:dyDescent="0.25">
      <c r="A190" s="1" t="s">
        <v>3380</v>
      </c>
      <c r="B190" s="2">
        <v>352606622</v>
      </c>
      <c r="C190" s="1" t="s">
        <v>9166</v>
      </c>
      <c r="D190" s="3">
        <v>42148</v>
      </c>
      <c r="E190" s="1" t="s">
        <v>9134</v>
      </c>
      <c r="F190" s="1" t="s">
        <v>9167</v>
      </c>
      <c r="G190" s="14">
        <v>3045440937</v>
      </c>
    </row>
    <row r="191" spans="1:7" x14ac:dyDescent="0.25">
      <c r="A191" s="1" t="s">
        <v>8629</v>
      </c>
      <c r="B191" s="2">
        <v>607842215</v>
      </c>
      <c r="C191" s="1" t="s">
        <v>9180</v>
      </c>
      <c r="D191" s="3">
        <v>29731</v>
      </c>
      <c r="E191" s="1" t="s">
        <v>9134</v>
      </c>
      <c r="F191" s="1" t="s">
        <v>9181</v>
      </c>
      <c r="G191" s="14">
        <v>2221857857</v>
      </c>
    </row>
    <row r="192" spans="1:7" x14ac:dyDescent="0.25">
      <c r="A192" s="1" t="s">
        <v>5923</v>
      </c>
      <c r="B192" s="2">
        <v>352435955</v>
      </c>
      <c r="C192" s="1" t="s">
        <v>9136</v>
      </c>
      <c r="D192" s="3">
        <v>32653</v>
      </c>
      <c r="E192" s="1" t="s">
        <v>9134</v>
      </c>
      <c r="F192" s="1" t="s">
        <v>9188</v>
      </c>
      <c r="G192" s="14">
        <v>574172421</v>
      </c>
    </row>
    <row r="193" spans="1:7" x14ac:dyDescent="0.25">
      <c r="A193" s="1" t="s">
        <v>3638</v>
      </c>
      <c r="B193" s="2">
        <v>570375422</v>
      </c>
      <c r="C193" s="1" t="s">
        <v>9176</v>
      </c>
      <c r="D193" s="3">
        <v>39226</v>
      </c>
      <c r="E193" s="1" t="s">
        <v>9134</v>
      </c>
      <c r="F193" s="1" t="s">
        <v>9177</v>
      </c>
      <c r="G193" s="14">
        <v>71704224</v>
      </c>
    </row>
    <row r="194" spans="1:7" x14ac:dyDescent="0.25">
      <c r="A194" s="1" t="s">
        <v>2049</v>
      </c>
      <c r="B194" s="2">
        <v>238274446</v>
      </c>
      <c r="C194" s="1" t="s">
        <v>9150</v>
      </c>
      <c r="D194" s="3">
        <v>28634</v>
      </c>
      <c r="E194" s="1" t="s">
        <v>9144</v>
      </c>
      <c r="F194" s="1" t="s">
        <v>9151</v>
      </c>
      <c r="G194" s="14">
        <v>3157691712</v>
      </c>
    </row>
    <row r="195" spans="1:7" x14ac:dyDescent="0.25">
      <c r="A195" s="1" t="s">
        <v>3540</v>
      </c>
      <c r="B195" s="2">
        <v>506229434</v>
      </c>
      <c r="C195" s="1" t="s">
        <v>9147</v>
      </c>
      <c r="D195" s="3">
        <v>27173</v>
      </c>
      <c r="E195" s="1" t="s">
        <v>9138</v>
      </c>
      <c r="F195" s="1" t="s">
        <v>9152</v>
      </c>
      <c r="G195" s="14">
        <v>1197089013</v>
      </c>
    </row>
    <row r="196" spans="1:7" x14ac:dyDescent="0.25">
      <c r="A196" s="1" t="s">
        <v>4550</v>
      </c>
      <c r="B196" s="2">
        <v>894404158</v>
      </c>
      <c r="C196" s="1" t="s">
        <v>9160</v>
      </c>
      <c r="D196" s="3">
        <v>36304</v>
      </c>
      <c r="E196" s="1" t="s">
        <v>9131</v>
      </c>
      <c r="F196" s="1" t="s">
        <v>9163</v>
      </c>
      <c r="G196" s="14">
        <v>39235647</v>
      </c>
    </row>
    <row r="197" spans="1:7" x14ac:dyDescent="0.25">
      <c r="A197" s="1" t="s">
        <v>7517</v>
      </c>
      <c r="B197" s="2">
        <v>961259213</v>
      </c>
      <c r="C197" s="1" t="s">
        <v>9166</v>
      </c>
      <c r="D197" s="3">
        <v>27173</v>
      </c>
      <c r="E197" s="1" t="s">
        <v>9144</v>
      </c>
      <c r="F197" s="1" t="s">
        <v>9167</v>
      </c>
      <c r="G197" s="14">
        <v>1406685</v>
      </c>
    </row>
    <row r="198" spans="1:7" x14ac:dyDescent="0.25">
      <c r="A198" s="1" t="s">
        <v>5012</v>
      </c>
      <c r="B198" s="2">
        <v>538512524</v>
      </c>
      <c r="C198" s="1" t="s">
        <v>9168</v>
      </c>
      <c r="D198" s="3">
        <v>41419</v>
      </c>
      <c r="E198" s="1" t="s">
        <v>9138</v>
      </c>
      <c r="F198" s="1" t="s">
        <v>9169</v>
      </c>
      <c r="G198" s="14">
        <v>2305045952</v>
      </c>
    </row>
    <row r="199" spans="1:7" x14ac:dyDescent="0.25">
      <c r="A199" s="1" t="s">
        <v>5831</v>
      </c>
      <c r="B199" s="2">
        <v>963367321</v>
      </c>
      <c r="C199" s="1" t="s">
        <v>9148</v>
      </c>
      <c r="D199" s="3">
        <v>38132</v>
      </c>
      <c r="E199" s="1" t="s">
        <v>9144</v>
      </c>
      <c r="F199" s="1" t="s">
        <v>9149</v>
      </c>
      <c r="G199" s="14">
        <v>38502864</v>
      </c>
    </row>
    <row r="200" spans="1:7" x14ac:dyDescent="0.25">
      <c r="A200" s="1" t="s">
        <v>5158</v>
      </c>
      <c r="B200" s="2">
        <v>273049710</v>
      </c>
      <c r="C200" s="1" t="s">
        <v>9133</v>
      </c>
      <c r="D200" s="3">
        <v>33382</v>
      </c>
      <c r="E200" s="1" t="s">
        <v>9144</v>
      </c>
      <c r="F200" s="1" t="s">
        <v>9162</v>
      </c>
      <c r="G200" s="14">
        <v>1805472952</v>
      </c>
    </row>
    <row r="201" spans="1:7" x14ac:dyDescent="0.25">
      <c r="A201" s="1" t="s">
        <v>1456</v>
      </c>
      <c r="B201" s="2">
        <v>468672741</v>
      </c>
      <c r="C201" s="1" t="s">
        <v>9140</v>
      </c>
      <c r="D201" s="3">
        <v>33749</v>
      </c>
      <c r="E201" s="1" t="s">
        <v>9144</v>
      </c>
      <c r="F201" s="1" t="s">
        <v>9189</v>
      </c>
      <c r="G201" s="14">
        <v>1482184704</v>
      </c>
    </row>
    <row r="202" spans="1:7" x14ac:dyDescent="0.25">
      <c r="A202" s="1" t="s">
        <v>2785</v>
      </c>
      <c r="B202" s="2">
        <v>605123228</v>
      </c>
      <c r="C202" s="1" t="s">
        <v>9140</v>
      </c>
      <c r="D202" s="3">
        <v>44341</v>
      </c>
      <c r="E202" s="1" t="s">
        <v>9138</v>
      </c>
      <c r="F202" s="1" t="s">
        <v>9189</v>
      </c>
      <c r="G202" s="14">
        <v>1781669226</v>
      </c>
    </row>
    <row r="203" spans="1:7" x14ac:dyDescent="0.25">
      <c r="A203" s="1" t="s">
        <v>2926</v>
      </c>
      <c r="B203" s="2">
        <v>620633359</v>
      </c>
      <c r="C203" s="1" t="s">
        <v>9143</v>
      </c>
      <c r="D203" s="3">
        <v>31556</v>
      </c>
      <c r="E203" s="1" t="s">
        <v>9138</v>
      </c>
      <c r="F203" s="1" t="s">
        <v>9187</v>
      </c>
      <c r="G203" s="14">
        <v>1688417004</v>
      </c>
    </row>
    <row r="204" spans="1:7" x14ac:dyDescent="0.25">
      <c r="A204" s="1" t="s">
        <v>5858</v>
      </c>
      <c r="B204" s="2">
        <v>800027615</v>
      </c>
      <c r="C204" s="1" t="s">
        <v>9133</v>
      </c>
      <c r="D204" s="3">
        <v>44705</v>
      </c>
      <c r="E204" s="1" t="s">
        <v>9131</v>
      </c>
      <c r="F204" s="1" t="s">
        <v>9162</v>
      </c>
      <c r="G204" s="14">
        <v>10079048</v>
      </c>
    </row>
    <row r="205" spans="1:7" x14ac:dyDescent="0.25">
      <c r="A205" s="1" t="s">
        <v>2103</v>
      </c>
      <c r="B205" s="2">
        <v>318683016</v>
      </c>
      <c r="C205" s="1" t="s">
        <v>9133</v>
      </c>
      <c r="D205" s="3">
        <v>25348</v>
      </c>
      <c r="E205" s="1" t="s">
        <v>9138</v>
      </c>
      <c r="F205" s="1" t="s">
        <v>9162</v>
      </c>
      <c r="G205" s="14">
        <v>2381713632</v>
      </c>
    </row>
    <row r="206" spans="1:7" x14ac:dyDescent="0.25">
      <c r="A206" s="1" t="s">
        <v>8825</v>
      </c>
      <c r="B206" s="2">
        <v>932995365</v>
      </c>
      <c r="C206" s="1" t="s">
        <v>9150</v>
      </c>
      <c r="D206" s="3">
        <v>34114</v>
      </c>
      <c r="E206" s="1" t="s">
        <v>9131</v>
      </c>
      <c r="F206" s="1" t="s">
        <v>9184</v>
      </c>
      <c r="G206" s="14">
        <v>710317416</v>
      </c>
    </row>
    <row r="207" spans="1:7" x14ac:dyDescent="0.25">
      <c r="A207" s="1" t="s">
        <v>6439</v>
      </c>
      <c r="B207" s="2">
        <v>528747128</v>
      </c>
      <c r="C207" s="1" t="s">
        <v>9133</v>
      </c>
      <c r="D207" s="3">
        <v>39593</v>
      </c>
      <c r="E207" s="1" t="s">
        <v>9144</v>
      </c>
      <c r="F207" s="1" t="s">
        <v>9195</v>
      </c>
      <c r="G207" s="14">
        <v>71863743</v>
      </c>
    </row>
    <row r="208" spans="1:7" x14ac:dyDescent="0.25">
      <c r="A208" s="1" t="s">
        <v>4579</v>
      </c>
      <c r="B208" s="2">
        <v>198416249</v>
      </c>
      <c r="C208" s="1" t="s">
        <v>9140</v>
      </c>
      <c r="D208" s="3">
        <v>21694</v>
      </c>
      <c r="E208" s="1" t="s">
        <v>9138</v>
      </c>
      <c r="F208" s="1" t="s">
        <v>9142</v>
      </c>
      <c r="G208" s="14">
        <v>354749472</v>
      </c>
    </row>
    <row r="209" spans="1:7" x14ac:dyDescent="0.25">
      <c r="A209" s="1" t="s">
        <v>456</v>
      </c>
      <c r="B209" s="2">
        <v>158218396</v>
      </c>
      <c r="C209" s="1" t="s">
        <v>9133</v>
      </c>
      <c r="D209" s="3">
        <v>33749</v>
      </c>
      <c r="E209" s="1" t="s">
        <v>9144</v>
      </c>
      <c r="F209" s="1" t="s">
        <v>9164</v>
      </c>
      <c r="G209" s="14">
        <v>1099968213</v>
      </c>
    </row>
    <row r="210" spans="1:7" x14ac:dyDescent="0.25">
      <c r="A210" s="1" t="s">
        <v>4645</v>
      </c>
      <c r="B210" s="2">
        <v>48131367</v>
      </c>
      <c r="C210" s="1" t="s">
        <v>9193</v>
      </c>
      <c r="D210" s="3">
        <v>26444</v>
      </c>
      <c r="E210" s="1" t="s">
        <v>9144</v>
      </c>
      <c r="F210" s="1" t="s">
        <v>9198</v>
      </c>
      <c r="G210" s="14">
        <v>460023075</v>
      </c>
    </row>
    <row r="211" spans="1:7" x14ac:dyDescent="0.25">
      <c r="A211" s="1" t="s">
        <v>2166</v>
      </c>
      <c r="B211" s="2">
        <v>780922230</v>
      </c>
      <c r="C211" s="1" t="s">
        <v>9165</v>
      </c>
      <c r="D211" s="3">
        <v>20233</v>
      </c>
      <c r="E211" s="1" t="s">
        <v>9134</v>
      </c>
      <c r="F211" s="1" t="s">
        <v>9173</v>
      </c>
      <c r="G211" s="14">
        <v>151936068</v>
      </c>
    </row>
    <row r="212" spans="1:7" x14ac:dyDescent="0.25">
      <c r="A212" s="1" t="s">
        <v>6913</v>
      </c>
      <c r="B212" s="2">
        <v>499740854</v>
      </c>
      <c r="C212" s="1" t="s">
        <v>9180</v>
      </c>
      <c r="D212" s="3">
        <v>27538</v>
      </c>
      <c r="E212" s="1" t="s">
        <v>9131</v>
      </c>
      <c r="F212" s="1" t="s">
        <v>9181</v>
      </c>
      <c r="G212" s="14">
        <v>811628928</v>
      </c>
    </row>
    <row r="213" spans="1:7" x14ac:dyDescent="0.25">
      <c r="A213" s="1" t="s">
        <v>2088</v>
      </c>
      <c r="B213" s="2">
        <v>135088606</v>
      </c>
      <c r="C213" s="1" t="s">
        <v>9148</v>
      </c>
      <c r="D213" s="3">
        <v>22061</v>
      </c>
      <c r="E213" s="1" t="s">
        <v>9134</v>
      </c>
      <c r="F213" s="1" t="s">
        <v>9149</v>
      </c>
      <c r="G213" s="14">
        <v>1090519315</v>
      </c>
    </row>
    <row r="214" spans="1:7" x14ac:dyDescent="0.25">
      <c r="A214" s="1" t="s">
        <v>3159</v>
      </c>
      <c r="B214" s="2">
        <v>844326792</v>
      </c>
      <c r="C214" s="1" t="s">
        <v>9133</v>
      </c>
      <c r="D214" s="3">
        <v>33382</v>
      </c>
      <c r="E214" s="1" t="s">
        <v>9134</v>
      </c>
      <c r="F214" s="1" t="s">
        <v>9192</v>
      </c>
      <c r="G214" s="14">
        <v>291252561</v>
      </c>
    </row>
    <row r="215" spans="1:7" x14ac:dyDescent="0.25">
      <c r="A215" s="1" t="s">
        <v>5739</v>
      </c>
      <c r="B215" s="2">
        <v>171393825</v>
      </c>
      <c r="C215" s="1" t="s">
        <v>9180</v>
      </c>
      <c r="D215" s="3">
        <v>37036</v>
      </c>
      <c r="E215" s="1" t="s">
        <v>9134</v>
      </c>
      <c r="F215" s="1" t="s">
        <v>9181</v>
      </c>
      <c r="G215" s="14">
        <v>43164732</v>
      </c>
    </row>
    <row r="216" spans="1:7" x14ac:dyDescent="0.25">
      <c r="A216" s="1" t="s">
        <v>5064</v>
      </c>
      <c r="B216" s="2">
        <v>550137994</v>
      </c>
      <c r="C216" s="1" t="s">
        <v>9140</v>
      </c>
      <c r="D216" s="3">
        <v>42515</v>
      </c>
      <c r="E216" s="1" t="s">
        <v>9138</v>
      </c>
      <c r="F216" s="1" t="s">
        <v>9142</v>
      </c>
      <c r="G216" s="14">
        <v>605613568</v>
      </c>
    </row>
    <row r="217" spans="1:7" x14ac:dyDescent="0.25">
      <c r="A217" s="1" t="s">
        <v>2947</v>
      </c>
      <c r="B217" s="2">
        <v>348946567</v>
      </c>
      <c r="C217" s="1" t="s">
        <v>9165</v>
      </c>
      <c r="D217" s="3">
        <v>27905</v>
      </c>
      <c r="E217" s="1" t="s">
        <v>9144</v>
      </c>
      <c r="F217" s="1" t="s">
        <v>9173</v>
      </c>
      <c r="G217" s="14">
        <v>2219818125</v>
      </c>
    </row>
    <row r="218" spans="1:7" x14ac:dyDescent="0.25">
      <c r="A218" s="1" t="s">
        <v>8266</v>
      </c>
      <c r="B218" s="2">
        <v>585592113</v>
      </c>
      <c r="C218" s="1" t="s">
        <v>9133</v>
      </c>
      <c r="D218" s="3">
        <v>37036</v>
      </c>
      <c r="E218" s="1" t="s">
        <v>9138</v>
      </c>
      <c r="F218" s="1" t="s">
        <v>9195</v>
      </c>
      <c r="G218" s="14">
        <v>41393514</v>
      </c>
    </row>
    <row r="219" spans="1:7" x14ac:dyDescent="0.25">
      <c r="A219" s="1" t="s">
        <v>8341</v>
      </c>
      <c r="B219" s="2">
        <v>244198901</v>
      </c>
      <c r="C219" s="1" t="s">
        <v>9150</v>
      </c>
      <c r="D219" s="3">
        <v>20600</v>
      </c>
      <c r="E219" s="1" t="s">
        <v>9144</v>
      </c>
      <c r="F219" s="1" t="s">
        <v>9200</v>
      </c>
      <c r="G219" s="14">
        <v>883635896</v>
      </c>
    </row>
    <row r="220" spans="1:7" x14ac:dyDescent="0.25">
      <c r="A220" s="1" t="s">
        <v>8782</v>
      </c>
      <c r="B220" s="2">
        <v>840468399</v>
      </c>
      <c r="C220" s="1" t="s">
        <v>9170</v>
      </c>
      <c r="D220" s="3">
        <v>23155</v>
      </c>
      <c r="E220" s="1" t="s">
        <v>9144</v>
      </c>
      <c r="F220" s="1" t="s">
        <v>9171</v>
      </c>
      <c r="G220" s="14">
        <v>11405946</v>
      </c>
    </row>
    <row r="221" spans="1:7" x14ac:dyDescent="0.25">
      <c r="A221" s="1" t="s">
        <v>6647</v>
      </c>
      <c r="B221" s="2">
        <v>894921</v>
      </c>
      <c r="C221" s="1" t="s">
        <v>9166</v>
      </c>
      <c r="D221" s="3">
        <v>27905</v>
      </c>
      <c r="E221" s="1" t="s">
        <v>9134</v>
      </c>
      <c r="F221" s="1" t="s">
        <v>9167</v>
      </c>
      <c r="G221" s="14">
        <v>441239833</v>
      </c>
    </row>
    <row r="222" spans="1:7" x14ac:dyDescent="0.25">
      <c r="A222" s="1" t="s">
        <v>7416</v>
      </c>
      <c r="B222" s="2">
        <v>192166510</v>
      </c>
      <c r="C222" s="1" t="s">
        <v>9165</v>
      </c>
      <c r="D222" s="3">
        <v>22061</v>
      </c>
      <c r="E222" s="1" t="s">
        <v>9144</v>
      </c>
      <c r="F222" s="1" t="s">
        <v>4326</v>
      </c>
      <c r="G222" s="14">
        <v>1299961908</v>
      </c>
    </row>
    <row r="223" spans="1:7" x14ac:dyDescent="0.25">
      <c r="A223" s="1" t="s">
        <v>8544</v>
      </c>
      <c r="B223" s="2">
        <v>478863350</v>
      </c>
      <c r="C223" s="1" t="s">
        <v>9150</v>
      </c>
      <c r="D223" s="3">
        <v>33017</v>
      </c>
      <c r="E223" s="1" t="s">
        <v>9141</v>
      </c>
      <c r="F223" s="1" t="s">
        <v>9151</v>
      </c>
      <c r="G223" s="14">
        <v>15656648</v>
      </c>
    </row>
    <row r="224" spans="1:7" x14ac:dyDescent="0.25">
      <c r="A224" s="1" t="s">
        <v>6702</v>
      </c>
      <c r="B224" s="2">
        <v>931693559</v>
      </c>
      <c r="C224" s="1" t="s">
        <v>9150</v>
      </c>
      <c r="D224" s="3">
        <v>30827</v>
      </c>
      <c r="E224" s="1" t="s">
        <v>9138</v>
      </c>
      <c r="F224" s="1" t="s">
        <v>8414</v>
      </c>
      <c r="G224" s="14">
        <v>59266748</v>
      </c>
    </row>
    <row r="225" spans="1:7" x14ac:dyDescent="0.25">
      <c r="A225" s="1" t="s">
        <v>8888</v>
      </c>
      <c r="B225" s="2">
        <v>498794082</v>
      </c>
      <c r="C225" s="1" t="s">
        <v>9176</v>
      </c>
      <c r="D225" s="3">
        <v>34114</v>
      </c>
      <c r="E225" s="1" t="s">
        <v>9144</v>
      </c>
      <c r="F225" s="1" t="s">
        <v>9177</v>
      </c>
      <c r="G225" s="14">
        <v>1819822368</v>
      </c>
    </row>
    <row r="226" spans="1:7" x14ac:dyDescent="0.25">
      <c r="A226" s="1" t="s">
        <v>5275</v>
      </c>
      <c r="B226" s="2">
        <v>188754874</v>
      </c>
      <c r="C226" s="1" t="s">
        <v>9193</v>
      </c>
      <c r="D226" s="3">
        <v>39958</v>
      </c>
      <c r="E226" s="1" t="s">
        <v>9144</v>
      </c>
      <c r="F226" s="1" t="s">
        <v>9198</v>
      </c>
      <c r="G226" s="14">
        <v>3433182304</v>
      </c>
    </row>
    <row r="227" spans="1:7" x14ac:dyDescent="0.25">
      <c r="A227" s="1" t="s">
        <v>5122</v>
      </c>
      <c r="B227" s="2">
        <v>567334412</v>
      </c>
      <c r="C227" s="1" t="s">
        <v>9143</v>
      </c>
      <c r="D227" s="3">
        <v>26077</v>
      </c>
      <c r="E227" s="1" t="s">
        <v>9131</v>
      </c>
      <c r="F227" s="1" t="s">
        <v>9187</v>
      </c>
      <c r="G227" s="14">
        <v>1298508926</v>
      </c>
    </row>
    <row r="228" spans="1:7" x14ac:dyDescent="0.25">
      <c r="A228" s="1" t="s">
        <v>1676</v>
      </c>
      <c r="B228" s="2">
        <v>599636543</v>
      </c>
      <c r="C228" s="1" t="s">
        <v>9133</v>
      </c>
      <c r="D228" s="3">
        <v>22790</v>
      </c>
      <c r="E228" s="1" t="s">
        <v>9141</v>
      </c>
      <c r="F228" s="1" t="s">
        <v>9162</v>
      </c>
      <c r="G228" s="14">
        <v>1755201305</v>
      </c>
    </row>
    <row r="229" spans="1:7" x14ac:dyDescent="0.25">
      <c r="A229" s="1" t="s">
        <v>37</v>
      </c>
      <c r="B229" s="2">
        <v>26643499</v>
      </c>
      <c r="C229" s="1" t="s">
        <v>9180</v>
      </c>
      <c r="D229" s="3">
        <v>37036</v>
      </c>
      <c r="E229" s="1" t="s">
        <v>9144</v>
      </c>
      <c r="F229" s="1" t="s">
        <v>9181</v>
      </c>
      <c r="G229" s="14">
        <v>2566520795</v>
      </c>
    </row>
    <row r="230" spans="1:7" x14ac:dyDescent="0.25">
      <c r="A230" s="1" t="s">
        <v>8819</v>
      </c>
      <c r="B230" s="2">
        <v>743758298</v>
      </c>
      <c r="C230" s="1" t="s">
        <v>9140</v>
      </c>
      <c r="D230" s="3">
        <v>36304</v>
      </c>
      <c r="E230" s="1" t="s">
        <v>9141</v>
      </c>
      <c r="F230" s="1" t="s">
        <v>9142</v>
      </c>
      <c r="G230" s="14">
        <v>2472803457</v>
      </c>
    </row>
    <row r="231" spans="1:7" x14ac:dyDescent="0.25">
      <c r="A231" s="1" t="s">
        <v>1745</v>
      </c>
      <c r="B231" s="2">
        <v>720643968</v>
      </c>
      <c r="C231" s="1" t="s">
        <v>9150</v>
      </c>
      <c r="D231" s="3">
        <v>42148</v>
      </c>
      <c r="E231" s="1" t="s">
        <v>9134</v>
      </c>
      <c r="F231" s="1" t="s">
        <v>8414</v>
      </c>
      <c r="G231" s="14">
        <v>2916045816</v>
      </c>
    </row>
    <row r="232" spans="1:7" x14ac:dyDescent="0.25">
      <c r="A232" s="1" t="s">
        <v>7821</v>
      </c>
      <c r="B232" s="2">
        <v>132227571</v>
      </c>
      <c r="C232" s="1" t="s">
        <v>9140</v>
      </c>
      <c r="D232" s="3">
        <v>34478</v>
      </c>
      <c r="E232" s="1" t="s">
        <v>9141</v>
      </c>
      <c r="F232" s="1" t="s">
        <v>9142</v>
      </c>
      <c r="G232" s="14">
        <v>2915867136</v>
      </c>
    </row>
    <row r="233" spans="1:7" x14ac:dyDescent="0.25">
      <c r="A233" s="1" t="s">
        <v>8182</v>
      </c>
      <c r="B233" s="2">
        <v>33068496</v>
      </c>
      <c r="C233" s="1" t="s">
        <v>9168</v>
      </c>
      <c r="D233" s="3">
        <v>20600</v>
      </c>
      <c r="E233" s="1" t="s">
        <v>9144</v>
      </c>
      <c r="F233" s="1" t="s">
        <v>9169</v>
      </c>
      <c r="G233" s="14">
        <v>529890136</v>
      </c>
    </row>
    <row r="234" spans="1:7" x14ac:dyDescent="0.25">
      <c r="A234" s="1" t="s">
        <v>1629</v>
      </c>
      <c r="B234" s="2">
        <v>61241884</v>
      </c>
      <c r="C234" s="1" t="s">
        <v>9170</v>
      </c>
      <c r="D234" s="3">
        <v>39226</v>
      </c>
      <c r="E234" s="1" t="s">
        <v>9144</v>
      </c>
      <c r="F234" s="1" t="s">
        <v>9191</v>
      </c>
      <c r="G234" s="14">
        <v>2740966319</v>
      </c>
    </row>
    <row r="235" spans="1:7" x14ac:dyDescent="0.25">
      <c r="A235" s="1" t="s">
        <v>6222</v>
      </c>
      <c r="B235" s="2">
        <v>33594751</v>
      </c>
      <c r="C235" s="1" t="s">
        <v>9150</v>
      </c>
      <c r="D235" s="3">
        <v>45070</v>
      </c>
      <c r="E235" s="1" t="s">
        <v>9144</v>
      </c>
      <c r="F235" s="1" t="s">
        <v>9200</v>
      </c>
      <c r="G235" s="14">
        <v>3558081891</v>
      </c>
    </row>
    <row r="236" spans="1:7" x14ac:dyDescent="0.25">
      <c r="A236" s="1" t="s">
        <v>1622</v>
      </c>
      <c r="B236" s="2">
        <v>608845511</v>
      </c>
      <c r="C236" s="1" t="s">
        <v>9166</v>
      </c>
      <c r="D236" s="3">
        <v>30460</v>
      </c>
      <c r="E236" s="1" t="s">
        <v>9144</v>
      </c>
      <c r="F236" s="1" t="s">
        <v>9167</v>
      </c>
      <c r="G236" s="14">
        <v>1597427793</v>
      </c>
    </row>
    <row r="237" spans="1:7" x14ac:dyDescent="0.25">
      <c r="A237" s="1" t="s">
        <v>5879</v>
      </c>
      <c r="B237" s="2">
        <v>444190604</v>
      </c>
      <c r="C237" s="1" t="s">
        <v>9165</v>
      </c>
      <c r="D237" s="3">
        <v>38132</v>
      </c>
      <c r="E237" s="1" t="s">
        <v>9138</v>
      </c>
      <c r="F237" s="1" t="s">
        <v>4326</v>
      </c>
      <c r="G237" s="14">
        <v>13958175</v>
      </c>
    </row>
    <row r="238" spans="1:7" x14ac:dyDescent="0.25">
      <c r="A238" s="1" t="s">
        <v>3449</v>
      </c>
      <c r="B238" s="2">
        <v>358235140</v>
      </c>
      <c r="C238" s="1" t="s">
        <v>9170</v>
      </c>
      <c r="D238" s="3">
        <v>33382</v>
      </c>
      <c r="E238" s="1" t="s">
        <v>9134</v>
      </c>
      <c r="F238" s="1" t="s">
        <v>9174</v>
      </c>
      <c r="G238" s="14">
        <v>779041065</v>
      </c>
    </row>
    <row r="239" spans="1:7" x14ac:dyDescent="0.25">
      <c r="A239" s="1" t="s">
        <v>8201</v>
      </c>
      <c r="B239" s="2">
        <v>646242159</v>
      </c>
      <c r="C239" s="1" t="s">
        <v>9156</v>
      </c>
      <c r="D239" s="3">
        <v>32288</v>
      </c>
      <c r="E239" s="1" t="s">
        <v>9138</v>
      </c>
      <c r="F239" s="1" t="s">
        <v>9199</v>
      </c>
      <c r="G239" s="14">
        <v>6112316</v>
      </c>
    </row>
    <row r="240" spans="1:7" x14ac:dyDescent="0.25">
      <c r="A240" s="1" t="s">
        <v>3303</v>
      </c>
      <c r="B240" s="2">
        <v>677896146</v>
      </c>
      <c r="C240" s="1" t="s">
        <v>9130</v>
      </c>
      <c r="D240" s="3">
        <v>26809</v>
      </c>
      <c r="E240" s="1" t="s">
        <v>9144</v>
      </c>
      <c r="F240" s="1" t="s">
        <v>9186</v>
      </c>
      <c r="G240" s="14">
        <v>876873175</v>
      </c>
    </row>
    <row r="241" spans="1:7" x14ac:dyDescent="0.25">
      <c r="A241" s="1" t="s">
        <v>5849</v>
      </c>
      <c r="B241" s="2">
        <v>215919306</v>
      </c>
      <c r="C241" s="1" t="s">
        <v>9147</v>
      </c>
      <c r="D241" s="3">
        <v>42515</v>
      </c>
      <c r="E241" s="1" t="s">
        <v>9134</v>
      </c>
      <c r="F241" s="1" t="s">
        <v>6107</v>
      </c>
      <c r="G241" s="14">
        <v>796088832</v>
      </c>
    </row>
    <row r="242" spans="1:7" x14ac:dyDescent="0.25">
      <c r="A242" s="1" t="s">
        <v>8650</v>
      </c>
      <c r="B242" s="2">
        <v>210406263</v>
      </c>
      <c r="C242" s="1" t="s">
        <v>9133</v>
      </c>
      <c r="D242" s="3">
        <v>33017</v>
      </c>
      <c r="E242" s="1" t="s">
        <v>9144</v>
      </c>
      <c r="F242" s="1" t="s">
        <v>9195</v>
      </c>
      <c r="G242" s="14">
        <v>711860448</v>
      </c>
    </row>
    <row r="243" spans="1:7" x14ac:dyDescent="0.25">
      <c r="A243" s="1" t="s">
        <v>5643</v>
      </c>
      <c r="B243" s="2">
        <v>5209569</v>
      </c>
      <c r="C243" s="1" t="s">
        <v>9146</v>
      </c>
      <c r="D243" s="3">
        <v>24251</v>
      </c>
      <c r="E243" s="1" t="s">
        <v>9141</v>
      </c>
      <c r="F243" s="1" t="s">
        <v>8420</v>
      </c>
      <c r="G243" s="14">
        <v>196377777</v>
      </c>
    </row>
    <row r="244" spans="1:7" x14ac:dyDescent="0.25">
      <c r="A244" s="1" t="s">
        <v>8157</v>
      </c>
      <c r="B244" s="2">
        <v>376006012</v>
      </c>
      <c r="C244" s="1" t="s">
        <v>9150</v>
      </c>
      <c r="D244" s="3">
        <v>36304</v>
      </c>
      <c r="E244" s="1" t="s">
        <v>9141</v>
      </c>
      <c r="F244" s="1" t="s">
        <v>9200</v>
      </c>
      <c r="G244" s="14">
        <v>1102745664</v>
      </c>
    </row>
    <row r="245" spans="1:7" x14ac:dyDescent="0.25">
      <c r="A245" s="1" t="s">
        <v>1190</v>
      </c>
      <c r="B245" s="2">
        <v>295040717</v>
      </c>
      <c r="C245" s="1" t="s">
        <v>9153</v>
      </c>
      <c r="D245" s="3">
        <v>43976</v>
      </c>
      <c r="E245" s="1" t="s">
        <v>9138</v>
      </c>
      <c r="F245" s="1" t="s">
        <v>9155</v>
      </c>
      <c r="G245" s="14">
        <v>110102322</v>
      </c>
    </row>
    <row r="246" spans="1:7" x14ac:dyDescent="0.25">
      <c r="A246" s="1" t="s">
        <v>8490</v>
      </c>
      <c r="B246" s="2">
        <v>301759028</v>
      </c>
      <c r="C246" s="1" t="s">
        <v>9147</v>
      </c>
      <c r="D246" s="3">
        <v>35210</v>
      </c>
      <c r="E246" s="1" t="s">
        <v>9141</v>
      </c>
      <c r="F246" s="1" t="s">
        <v>9152</v>
      </c>
      <c r="G246" s="14">
        <v>112495635</v>
      </c>
    </row>
    <row r="247" spans="1:7" x14ac:dyDescent="0.25">
      <c r="A247" s="1" t="s">
        <v>7611</v>
      </c>
      <c r="B247" s="2">
        <v>155463503</v>
      </c>
      <c r="C247" s="1" t="s">
        <v>9147</v>
      </c>
      <c r="D247" s="3">
        <v>31192</v>
      </c>
      <c r="E247" s="1" t="s">
        <v>9141</v>
      </c>
      <c r="F247" s="1" t="s">
        <v>6107</v>
      </c>
      <c r="G247" s="14">
        <v>16294768</v>
      </c>
    </row>
    <row r="248" spans="1:7" x14ac:dyDescent="0.25">
      <c r="A248" s="1" t="s">
        <v>5873</v>
      </c>
      <c r="B248" s="2">
        <v>699711181</v>
      </c>
      <c r="C248" s="1" t="s">
        <v>9168</v>
      </c>
      <c r="D248" s="3">
        <v>32653</v>
      </c>
      <c r="E248" s="1" t="s">
        <v>9144</v>
      </c>
      <c r="F248" s="1" t="s">
        <v>9169</v>
      </c>
      <c r="G248" s="14">
        <v>3121430136</v>
      </c>
    </row>
    <row r="249" spans="1:7" x14ac:dyDescent="0.25">
      <c r="A249" s="1" t="s">
        <v>8056</v>
      </c>
      <c r="B249" s="2">
        <v>228702655</v>
      </c>
      <c r="C249" s="1" t="s">
        <v>9143</v>
      </c>
      <c r="D249" s="3">
        <v>43609</v>
      </c>
      <c r="E249" s="1" t="s">
        <v>9138</v>
      </c>
      <c r="F249" s="1" t="s">
        <v>9187</v>
      </c>
      <c r="G249" s="14">
        <v>1813944132</v>
      </c>
    </row>
    <row r="250" spans="1:7" x14ac:dyDescent="0.25">
      <c r="A250" s="1" t="s">
        <v>8828</v>
      </c>
      <c r="B250" s="2">
        <v>212106903</v>
      </c>
      <c r="C250" s="1" t="s">
        <v>9133</v>
      </c>
      <c r="D250" s="3">
        <v>23522</v>
      </c>
      <c r="E250" s="1" t="s">
        <v>9131</v>
      </c>
      <c r="F250" s="1" t="s">
        <v>9164</v>
      </c>
      <c r="G250" s="14">
        <v>14304768</v>
      </c>
    </row>
    <row r="251" spans="1:7" x14ac:dyDescent="0.25">
      <c r="A251" s="1" t="s">
        <v>3427</v>
      </c>
      <c r="B251" s="2">
        <v>475387218</v>
      </c>
      <c r="C251" s="1" t="s">
        <v>9130</v>
      </c>
      <c r="D251" s="3">
        <v>42880</v>
      </c>
      <c r="E251" s="1" t="s">
        <v>9131</v>
      </c>
      <c r="F251" s="1" t="s">
        <v>9186</v>
      </c>
      <c r="G251" s="14">
        <v>2304572911</v>
      </c>
    </row>
    <row r="252" spans="1:7" x14ac:dyDescent="0.25">
      <c r="A252" s="1" t="s">
        <v>3424</v>
      </c>
      <c r="B252" s="2">
        <v>481503965</v>
      </c>
      <c r="C252" s="1" t="s">
        <v>9153</v>
      </c>
      <c r="D252" s="3">
        <v>37765</v>
      </c>
      <c r="E252" s="1" t="s">
        <v>9144</v>
      </c>
      <c r="F252" s="1" t="s">
        <v>9155</v>
      </c>
      <c r="G252" s="14">
        <v>1882044363</v>
      </c>
    </row>
    <row r="253" spans="1:7" x14ac:dyDescent="0.25">
      <c r="A253" s="1" t="s">
        <v>3391</v>
      </c>
      <c r="B253" s="2">
        <v>627656339</v>
      </c>
      <c r="C253" s="1" t="s">
        <v>9133</v>
      </c>
      <c r="D253" s="3">
        <v>20965</v>
      </c>
      <c r="E253" s="1" t="s">
        <v>9144</v>
      </c>
      <c r="F253" s="1" t="s">
        <v>9164</v>
      </c>
      <c r="G253" s="14">
        <v>1073215488</v>
      </c>
    </row>
    <row r="254" spans="1:7" x14ac:dyDescent="0.25">
      <c r="A254" s="1" t="s">
        <v>4265</v>
      </c>
      <c r="B254" s="2">
        <v>177006734</v>
      </c>
      <c r="C254" s="1" t="s">
        <v>9143</v>
      </c>
      <c r="D254" s="3">
        <v>38132</v>
      </c>
      <c r="E254" s="1" t="s">
        <v>9144</v>
      </c>
      <c r="F254" s="1" t="s">
        <v>834</v>
      </c>
      <c r="G254" s="14">
        <v>2220875988</v>
      </c>
    </row>
    <row r="255" spans="1:7" x14ac:dyDescent="0.25">
      <c r="A255" s="1" t="s">
        <v>4521</v>
      </c>
      <c r="B255" s="2">
        <v>491931973</v>
      </c>
      <c r="C255" s="1" t="s">
        <v>9143</v>
      </c>
      <c r="D255" s="3">
        <v>42148</v>
      </c>
      <c r="E255" s="1" t="s">
        <v>9138</v>
      </c>
      <c r="F255" s="1" t="s">
        <v>9187</v>
      </c>
      <c r="G255" s="14">
        <v>1685488086</v>
      </c>
    </row>
    <row r="256" spans="1:7" x14ac:dyDescent="0.25">
      <c r="A256" s="1" t="s">
        <v>2565</v>
      </c>
      <c r="B256" s="2">
        <v>307334489</v>
      </c>
      <c r="C256" s="1" t="s">
        <v>9150</v>
      </c>
      <c r="D256" s="3">
        <v>22426</v>
      </c>
      <c r="E256" s="1" t="s">
        <v>9141</v>
      </c>
      <c r="F256" s="1" t="s">
        <v>9151</v>
      </c>
      <c r="G256" s="14">
        <v>839946624</v>
      </c>
    </row>
    <row r="257" spans="1:7" x14ac:dyDescent="0.25">
      <c r="A257" s="1" t="s">
        <v>8882</v>
      </c>
      <c r="B257" s="2">
        <v>70992498</v>
      </c>
      <c r="C257" s="1" t="s">
        <v>9137</v>
      </c>
      <c r="D257" s="3">
        <v>25712</v>
      </c>
      <c r="E257" s="1" t="s">
        <v>9144</v>
      </c>
      <c r="F257" s="1" t="s">
        <v>9139</v>
      </c>
      <c r="G257" s="14">
        <v>26695984</v>
      </c>
    </row>
    <row r="258" spans="1:7" x14ac:dyDescent="0.25">
      <c r="A258" s="1" t="s">
        <v>1178</v>
      </c>
      <c r="B258" s="2">
        <v>105117708</v>
      </c>
      <c r="C258" s="1" t="s">
        <v>9133</v>
      </c>
      <c r="D258" s="3">
        <v>34114</v>
      </c>
      <c r="E258" s="1" t="s">
        <v>9144</v>
      </c>
      <c r="F258" s="1" t="s">
        <v>9192</v>
      </c>
      <c r="G258" s="14">
        <v>61398259</v>
      </c>
    </row>
    <row r="259" spans="1:7" x14ac:dyDescent="0.25">
      <c r="A259" s="1" t="s">
        <v>2827</v>
      </c>
      <c r="B259" s="2">
        <v>501846306</v>
      </c>
      <c r="C259" s="1" t="s">
        <v>9130</v>
      </c>
      <c r="D259" s="3">
        <v>24251</v>
      </c>
      <c r="E259" s="1" t="s">
        <v>9134</v>
      </c>
      <c r="F259" s="1" t="s">
        <v>9132</v>
      </c>
      <c r="G259" s="14">
        <v>1488512025</v>
      </c>
    </row>
    <row r="260" spans="1:7" x14ac:dyDescent="0.25">
      <c r="A260" s="1" t="s">
        <v>8529</v>
      </c>
      <c r="B260" s="2">
        <v>968411127</v>
      </c>
      <c r="C260" s="1" t="s">
        <v>9150</v>
      </c>
      <c r="D260" s="3">
        <v>34114</v>
      </c>
      <c r="E260" s="1" t="s">
        <v>9138</v>
      </c>
      <c r="F260" s="1" t="s">
        <v>8414</v>
      </c>
      <c r="G260" s="14">
        <v>967559296</v>
      </c>
    </row>
    <row r="261" spans="1:7" x14ac:dyDescent="0.25">
      <c r="A261" s="1" t="s">
        <v>2431</v>
      </c>
      <c r="B261" s="2">
        <v>860575496</v>
      </c>
      <c r="C261" s="1" t="s">
        <v>9166</v>
      </c>
      <c r="D261" s="3">
        <v>34114</v>
      </c>
      <c r="E261" s="1" t="s">
        <v>9144</v>
      </c>
      <c r="F261" s="1" t="s">
        <v>9167</v>
      </c>
      <c r="G261" s="14">
        <v>627011924</v>
      </c>
    </row>
    <row r="262" spans="1:7" x14ac:dyDescent="0.25">
      <c r="A262" s="1" t="s">
        <v>1060</v>
      </c>
      <c r="B262" s="2">
        <v>529114349</v>
      </c>
      <c r="C262" s="1" t="s">
        <v>9170</v>
      </c>
      <c r="D262" s="3">
        <v>34478</v>
      </c>
      <c r="E262" s="1" t="s">
        <v>9144</v>
      </c>
      <c r="F262" s="1" t="s">
        <v>9171</v>
      </c>
      <c r="G262" s="14">
        <v>69755625</v>
      </c>
    </row>
    <row r="263" spans="1:7" x14ac:dyDescent="0.25">
      <c r="A263" s="1" t="s">
        <v>5801</v>
      </c>
      <c r="B263" s="2">
        <v>836838522</v>
      </c>
      <c r="C263" s="1" t="s">
        <v>9150</v>
      </c>
      <c r="D263" s="3">
        <v>38497</v>
      </c>
      <c r="E263" s="1" t="s">
        <v>9141</v>
      </c>
      <c r="F263" s="1" t="s">
        <v>8414</v>
      </c>
      <c r="G263" s="14">
        <v>16120573</v>
      </c>
    </row>
    <row r="264" spans="1:7" x14ac:dyDescent="0.25">
      <c r="A264" s="1" t="s">
        <v>4160</v>
      </c>
      <c r="B264" s="2">
        <v>104083137</v>
      </c>
      <c r="C264" s="1" t="s">
        <v>9133</v>
      </c>
      <c r="D264" s="3">
        <v>24616</v>
      </c>
      <c r="E264" s="1" t="s">
        <v>9144</v>
      </c>
      <c r="F264" s="1" t="s">
        <v>9164</v>
      </c>
      <c r="G264" s="14">
        <v>3012584367</v>
      </c>
    </row>
    <row r="265" spans="1:7" x14ac:dyDescent="0.25">
      <c r="A265" s="1" t="s">
        <v>2250</v>
      </c>
      <c r="B265" s="2">
        <v>315015315</v>
      </c>
      <c r="C265" s="1" t="s">
        <v>9150</v>
      </c>
      <c r="D265" s="3">
        <v>44705</v>
      </c>
      <c r="E265" s="1" t="s">
        <v>9144</v>
      </c>
      <c r="F265" s="1" t="s">
        <v>9200</v>
      </c>
      <c r="G265" s="14">
        <v>2844514374</v>
      </c>
    </row>
    <row r="266" spans="1:7" x14ac:dyDescent="0.25">
      <c r="A266" s="1" t="s">
        <v>6213</v>
      </c>
      <c r="B266" s="2">
        <v>539641487</v>
      </c>
      <c r="C266" s="1" t="s">
        <v>9133</v>
      </c>
      <c r="D266" s="3">
        <v>22426</v>
      </c>
      <c r="E266" s="1" t="s">
        <v>9134</v>
      </c>
      <c r="F266" s="1" t="s">
        <v>9179</v>
      </c>
      <c r="G266" s="14">
        <v>660919617</v>
      </c>
    </row>
    <row r="267" spans="1:7" x14ac:dyDescent="0.25">
      <c r="A267" s="1" t="s">
        <v>4961</v>
      </c>
      <c r="B267" s="2">
        <v>999351529</v>
      </c>
      <c r="C267" s="1" t="s">
        <v>9196</v>
      </c>
      <c r="D267" s="3">
        <v>44705</v>
      </c>
      <c r="E267" s="1" t="s">
        <v>9144</v>
      </c>
      <c r="F267" s="1" t="s">
        <v>9197</v>
      </c>
      <c r="G267" s="14">
        <v>3303089692</v>
      </c>
    </row>
    <row r="268" spans="1:7" x14ac:dyDescent="0.25">
      <c r="A268" s="1" t="s">
        <v>7288</v>
      </c>
      <c r="B268" s="2">
        <v>858506489</v>
      </c>
      <c r="C268" s="1" t="s">
        <v>9133</v>
      </c>
      <c r="D268" s="3">
        <v>43976</v>
      </c>
      <c r="E268" s="1" t="s">
        <v>9144</v>
      </c>
      <c r="F268" s="1" t="s">
        <v>9192</v>
      </c>
      <c r="G268" s="14">
        <v>3210860712</v>
      </c>
    </row>
    <row r="269" spans="1:7" x14ac:dyDescent="0.25">
      <c r="A269" s="1" t="s">
        <v>9030</v>
      </c>
      <c r="B269" s="2">
        <v>188446916</v>
      </c>
      <c r="C269" s="1" t="s">
        <v>9196</v>
      </c>
      <c r="D269" s="3">
        <v>37400</v>
      </c>
      <c r="E269" s="1" t="s">
        <v>9144</v>
      </c>
      <c r="F269" s="1" t="s">
        <v>9197</v>
      </c>
      <c r="G269" s="14">
        <v>796434153</v>
      </c>
    </row>
    <row r="270" spans="1:7" x14ac:dyDescent="0.25">
      <c r="A270" s="1" t="s">
        <v>2559</v>
      </c>
      <c r="B270" s="2">
        <v>231279389</v>
      </c>
      <c r="C270" s="1" t="s">
        <v>9170</v>
      </c>
      <c r="D270" s="3">
        <v>22061</v>
      </c>
      <c r="E270" s="1" t="s">
        <v>9141</v>
      </c>
      <c r="F270" s="1" t="s">
        <v>9174</v>
      </c>
      <c r="G270" s="14">
        <v>1530748128</v>
      </c>
    </row>
    <row r="271" spans="1:7" x14ac:dyDescent="0.25">
      <c r="A271" s="1" t="s">
        <v>4478</v>
      </c>
      <c r="B271" s="2">
        <v>966549788</v>
      </c>
      <c r="C271" s="1" t="s">
        <v>9133</v>
      </c>
      <c r="D271" s="3">
        <v>26809</v>
      </c>
      <c r="E271" s="1" t="s">
        <v>9144</v>
      </c>
      <c r="F271" s="1" t="s">
        <v>9179</v>
      </c>
      <c r="G271" s="14">
        <v>922572189</v>
      </c>
    </row>
    <row r="272" spans="1:7" x14ac:dyDescent="0.25">
      <c r="A272" s="1" t="s">
        <v>5355</v>
      </c>
      <c r="B272" s="2">
        <v>904452413</v>
      </c>
      <c r="C272" s="1" t="s">
        <v>9160</v>
      </c>
      <c r="D272" s="3">
        <v>21329</v>
      </c>
      <c r="E272" s="1" t="s">
        <v>9134</v>
      </c>
      <c r="F272" s="1" t="s">
        <v>9161</v>
      </c>
      <c r="G272" s="14">
        <v>2601840444</v>
      </c>
    </row>
    <row r="273" spans="1:7" x14ac:dyDescent="0.25">
      <c r="A273" s="1" t="s">
        <v>1739</v>
      </c>
      <c r="B273" s="2">
        <v>177114036</v>
      </c>
      <c r="C273" s="1" t="s">
        <v>9170</v>
      </c>
      <c r="D273" s="3">
        <v>33017</v>
      </c>
      <c r="E273" s="1" t="s">
        <v>9141</v>
      </c>
      <c r="F273" s="1" t="s">
        <v>9174</v>
      </c>
      <c r="G273" s="14">
        <v>21443205</v>
      </c>
    </row>
    <row r="274" spans="1:7" x14ac:dyDescent="0.25">
      <c r="A274" s="1" t="s">
        <v>8025</v>
      </c>
      <c r="B274" s="2">
        <v>959471211</v>
      </c>
      <c r="C274" s="1" t="s">
        <v>9143</v>
      </c>
      <c r="D274" s="3">
        <v>33017</v>
      </c>
      <c r="E274" s="1" t="s">
        <v>9138</v>
      </c>
      <c r="F274" s="1" t="s">
        <v>9187</v>
      </c>
      <c r="G274" s="14">
        <v>298812481</v>
      </c>
    </row>
    <row r="275" spans="1:7" x14ac:dyDescent="0.25">
      <c r="A275" s="1" t="s">
        <v>4430</v>
      </c>
      <c r="B275" s="2">
        <v>655933550</v>
      </c>
      <c r="C275" s="1" t="s">
        <v>9130</v>
      </c>
      <c r="D275" s="3">
        <v>36671</v>
      </c>
      <c r="E275" s="1" t="s">
        <v>9144</v>
      </c>
      <c r="F275" s="1" t="s">
        <v>9186</v>
      </c>
      <c r="G275" s="14">
        <v>946436076</v>
      </c>
    </row>
    <row r="276" spans="1:7" x14ac:dyDescent="0.25">
      <c r="A276" s="1" t="s">
        <v>1127</v>
      </c>
      <c r="B276" s="2">
        <v>843963225</v>
      </c>
      <c r="C276" s="1" t="s">
        <v>9156</v>
      </c>
      <c r="D276" s="3">
        <v>44705</v>
      </c>
      <c r="E276" s="1" t="s">
        <v>9131</v>
      </c>
      <c r="F276" s="1" t="s">
        <v>9199</v>
      </c>
      <c r="G276" s="14">
        <v>714113253</v>
      </c>
    </row>
    <row r="277" spans="1:7" x14ac:dyDescent="0.25">
      <c r="A277" s="1" t="s">
        <v>4621</v>
      </c>
      <c r="B277" s="2">
        <v>59840529</v>
      </c>
      <c r="C277" s="1" t="s">
        <v>9156</v>
      </c>
      <c r="D277" s="3">
        <v>33017</v>
      </c>
      <c r="E277" s="1" t="s">
        <v>9138</v>
      </c>
      <c r="F277" s="1" t="s">
        <v>9157</v>
      </c>
      <c r="G277" s="14">
        <v>845608491</v>
      </c>
    </row>
    <row r="278" spans="1:7" x14ac:dyDescent="0.25">
      <c r="A278" s="1" t="s">
        <v>3112</v>
      </c>
      <c r="B278" s="2">
        <v>900885875</v>
      </c>
      <c r="C278" s="1" t="s">
        <v>9148</v>
      </c>
      <c r="D278" s="3">
        <v>26444</v>
      </c>
      <c r="E278" s="1" t="s">
        <v>9138</v>
      </c>
      <c r="F278" s="1" t="s">
        <v>9149</v>
      </c>
      <c r="G278" s="14">
        <v>56371968</v>
      </c>
    </row>
    <row r="279" spans="1:7" x14ac:dyDescent="0.25">
      <c r="A279" s="1" t="s">
        <v>8553</v>
      </c>
      <c r="B279" s="2">
        <v>119419377</v>
      </c>
      <c r="C279" s="1" t="s">
        <v>9170</v>
      </c>
      <c r="D279" s="3">
        <v>27905</v>
      </c>
      <c r="E279" s="1" t="s">
        <v>9131</v>
      </c>
      <c r="F279" s="1" t="s">
        <v>9174</v>
      </c>
      <c r="G279" s="14">
        <v>136956204</v>
      </c>
    </row>
    <row r="280" spans="1:7" x14ac:dyDescent="0.25">
      <c r="A280" s="1" t="s">
        <v>5161</v>
      </c>
      <c r="B280" s="2">
        <v>228360525</v>
      </c>
      <c r="C280" s="1" t="s">
        <v>9133</v>
      </c>
      <c r="D280" s="3">
        <v>33382</v>
      </c>
      <c r="E280" s="1" t="s">
        <v>9134</v>
      </c>
      <c r="F280" s="1" t="s">
        <v>9179</v>
      </c>
      <c r="G280" s="14">
        <v>1189387776</v>
      </c>
    </row>
    <row r="281" spans="1:7" x14ac:dyDescent="0.25">
      <c r="A281" s="1" t="s">
        <v>5896</v>
      </c>
      <c r="B281" s="2">
        <v>233272612</v>
      </c>
      <c r="C281" s="1" t="s">
        <v>9133</v>
      </c>
      <c r="D281" s="3">
        <v>33017</v>
      </c>
      <c r="E281" s="1" t="s">
        <v>9144</v>
      </c>
      <c r="F281" s="1" t="s">
        <v>9195</v>
      </c>
      <c r="G281" s="14">
        <v>204369825</v>
      </c>
    </row>
    <row r="282" spans="1:7" x14ac:dyDescent="0.25">
      <c r="A282" s="1" t="s">
        <v>7044</v>
      </c>
      <c r="B282" s="2">
        <v>358586957</v>
      </c>
      <c r="C282" s="1" t="s">
        <v>9143</v>
      </c>
      <c r="D282" s="3">
        <v>34114</v>
      </c>
      <c r="E282" s="1" t="s">
        <v>9138</v>
      </c>
      <c r="F282" s="1" t="s">
        <v>9145</v>
      </c>
      <c r="G282" s="14">
        <v>4287794688</v>
      </c>
    </row>
    <row r="283" spans="1:7" x14ac:dyDescent="0.25">
      <c r="A283" s="1" t="s">
        <v>4603</v>
      </c>
      <c r="B283" s="2">
        <v>20362316</v>
      </c>
      <c r="C283" s="1" t="s">
        <v>9156</v>
      </c>
      <c r="D283" s="3">
        <v>27173</v>
      </c>
      <c r="E283" s="1" t="s">
        <v>9138</v>
      </c>
      <c r="F283" s="1" t="s">
        <v>9199</v>
      </c>
      <c r="G283" s="14">
        <v>1476507252</v>
      </c>
    </row>
    <row r="284" spans="1:7" x14ac:dyDescent="0.25">
      <c r="A284" s="1" t="s">
        <v>1976</v>
      </c>
      <c r="B284" s="2">
        <v>826442367</v>
      </c>
      <c r="C284" s="1" t="s">
        <v>9196</v>
      </c>
      <c r="D284" s="3">
        <v>26444</v>
      </c>
      <c r="E284" s="1" t="s">
        <v>9141</v>
      </c>
      <c r="F284" s="1" t="s">
        <v>9197</v>
      </c>
      <c r="G284" s="14">
        <v>1736696171</v>
      </c>
    </row>
    <row r="285" spans="1:7" x14ac:dyDescent="0.25">
      <c r="A285" s="1" t="s">
        <v>1752</v>
      </c>
      <c r="B285" s="2">
        <v>211010103</v>
      </c>
      <c r="C285" s="1" t="s">
        <v>9166</v>
      </c>
      <c r="D285" s="3">
        <v>21694</v>
      </c>
      <c r="E285" s="1" t="s">
        <v>9141</v>
      </c>
      <c r="F285" s="1" t="s">
        <v>9167</v>
      </c>
      <c r="G285" s="14">
        <v>2911633692</v>
      </c>
    </row>
    <row r="286" spans="1:7" x14ac:dyDescent="0.25">
      <c r="A286" s="1" t="s">
        <v>7813</v>
      </c>
      <c r="B286" s="2">
        <v>994039561</v>
      </c>
      <c r="C286" s="1" t="s">
        <v>9193</v>
      </c>
      <c r="D286" s="3">
        <v>41054</v>
      </c>
      <c r="E286" s="1" t="s">
        <v>9138</v>
      </c>
      <c r="F286" s="1" t="s">
        <v>9198</v>
      </c>
      <c r="G286" s="14">
        <v>304744125</v>
      </c>
    </row>
    <row r="287" spans="1:7" x14ac:dyDescent="0.25">
      <c r="A287" s="1" t="s">
        <v>8857</v>
      </c>
      <c r="B287" s="2">
        <v>595680202</v>
      </c>
      <c r="C287" s="1" t="s">
        <v>9133</v>
      </c>
      <c r="D287" s="3">
        <v>43609</v>
      </c>
      <c r="E287" s="1" t="s">
        <v>9144</v>
      </c>
      <c r="F287" s="1" t="s">
        <v>9164</v>
      </c>
      <c r="G287" s="14">
        <v>2140888644</v>
      </c>
    </row>
    <row r="288" spans="1:7" x14ac:dyDescent="0.25">
      <c r="A288" s="1" t="s">
        <v>6322</v>
      </c>
      <c r="B288" s="2">
        <v>383229683</v>
      </c>
      <c r="C288" s="1" t="s">
        <v>9150</v>
      </c>
      <c r="D288" s="3">
        <v>26809</v>
      </c>
      <c r="E288" s="1" t="s">
        <v>9134</v>
      </c>
      <c r="F288" s="1" t="s">
        <v>9184</v>
      </c>
      <c r="G288" s="14">
        <v>52826778</v>
      </c>
    </row>
    <row r="289" spans="1:7" x14ac:dyDescent="0.25">
      <c r="A289" s="1" t="s">
        <v>813</v>
      </c>
      <c r="B289" s="2">
        <v>684559377</v>
      </c>
      <c r="C289" s="1" t="s">
        <v>9147</v>
      </c>
      <c r="D289" s="3">
        <v>28999</v>
      </c>
      <c r="E289" s="1" t="s">
        <v>9144</v>
      </c>
      <c r="F289" s="1" t="s">
        <v>9152</v>
      </c>
      <c r="G289" s="14">
        <v>222610245</v>
      </c>
    </row>
    <row r="290" spans="1:7" x14ac:dyDescent="0.25">
      <c r="A290" s="1" t="s">
        <v>1849</v>
      </c>
      <c r="B290" s="2">
        <v>824553501</v>
      </c>
      <c r="C290" s="1" t="s">
        <v>9130</v>
      </c>
      <c r="D290" s="3">
        <v>45070</v>
      </c>
      <c r="E290" s="1" t="s">
        <v>9138</v>
      </c>
      <c r="F290" s="1" t="s">
        <v>9132</v>
      </c>
      <c r="G290" s="14">
        <v>974322628</v>
      </c>
    </row>
    <row r="291" spans="1:7" x14ac:dyDescent="0.25">
      <c r="A291" s="1" t="s">
        <v>6565</v>
      </c>
      <c r="B291" s="2">
        <v>22939715</v>
      </c>
      <c r="C291" s="1" t="s">
        <v>9165</v>
      </c>
      <c r="D291" s="3">
        <v>35575</v>
      </c>
      <c r="E291" s="1" t="s">
        <v>9144</v>
      </c>
      <c r="F291" s="1" t="s">
        <v>9173</v>
      </c>
      <c r="G291" s="14">
        <v>3432637974</v>
      </c>
    </row>
    <row r="292" spans="1:7" x14ac:dyDescent="0.25">
      <c r="A292" s="1" t="s">
        <v>6989</v>
      </c>
      <c r="B292" s="2">
        <v>235255097</v>
      </c>
      <c r="C292" s="1" t="s">
        <v>9182</v>
      </c>
      <c r="D292" s="3">
        <v>28270</v>
      </c>
      <c r="E292" s="1" t="s">
        <v>9134</v>
      </c>
      <c r="F292" s="1" t="s">
        <v>9183</v>
      </c>
      <c r="G292" s="14">
        <v>316685824</v>
      </c>
    </row>
    <row r="293" spans="1:7" x14ac:dyDescent="0.25">
      <c r="A293" s="1" t="s">
        <v>6237</v>
      </c>
      <c r="B293" s="2">
        <v>467841414</v>
      </c>
      <c r="C293" s="1" t="s">
        <v>9133</v>
      </c>
      <c r="D293" s="3">
        <v>23155</v>
      </c>
      <c r="E293" s="1" t="s">
        <v>9144</v>
      </c>
      <c r="F293" s="1" t="s">
        <v>9192</v>
      </c>
      <c r="G293" s="14">
        <v>210595728</v>
      </c>
    </row>
    <row r="294" spans="1:7" x14ac:dyDescent="0.25">
      <c r="A294" s="1" t="s">
        <v>3033</v>
      </c>
      <c r="B294" s="2">
        <v>693108756</v>
      </c>
      <c r="C294" s="1" t="s">
        <v>9136</v>
      </c>
      <c r="D294" s="3">
        <v>38132</v>
      </c>
      <c r="E294" s="1" t="s">
        <v>9144</v>
      </c>
      <c r="F294" s="1" t="s">
        <v>6173</v>
      </c>
      <c r="G294" s="14">
        <v>12535308</v>
      </c>
    </row>
    <row r="295" spans="1:7" x14ac:dyDescent="0.25">
      <c r="A295" s="1" t="s">
        <v>8686</v>
      </c>
      <c r="B295" s="2">
        <v>998752321</v>
      </c>
      <c r="C295" s="1" t="s">
        <v>9160</v>
      </c>
      <c r="D295" s="3">
        <v>35939</v>
      </c>
      <c r="E295" s="1" t="s">
        <v>9138</v>
      </c>
      <c r="F295" s="1" t="s">
        <v>9161</v>
      </c>
      <c r="G295" s="14">
        <v>1135856925</v>
      </c>
    </row>
    <row r="296" spans="1:7" x14ac:dyDescent="0.25">
      <c r="A296" s="1" t="s">
        <v>1970</v>
      </c>
      <c r="B296" s="2">
        <v>560038029</v>
      </c>
      <c r="C296" s="1" t="s">
        <v>9166</v>
      </c>
      <c r="D296" s="3">
        <v>27905</v>
      </c>
      <c r="E296" s="1" t="s">
        <v>9144</v>
      </c>
      <c r="F296" s="1" t="s">
        <v>9167</v>
      </c>
      <c r="G296" s="14">
        <v>1428412608</v>
      </c>
    </row>
    <row r="297" spans="1:7" x14ac:dyDescent="0.25">
      <c r="A297" s="1" t="s">
        <v>3264</v>
      </c>
      <c r="B297" s="2">
        <v>229181229</v>
      </c>
      <c r="C297" s="1" t="s">
        <v>9143</v>
      </c>
      <c r="D297" s="3">
        <v>30827</v>
      </c>
      <c r="E297" s="1" t="s">
        <v>9144</v>
      </c>
      <c r="F297" s="1" t="s">
        <v>9187</v>
      </c>
      <c r="G297" s="14">
        <v>1685690409</v>
      </c>
    </row>
    <row r="298" spans="1:7" x14ac:dyDescent="0.25">
      <c r="A298" s="1" t="s">
        <v>150</v>
      </c>
      <c r="B298" s="2">
        <v>809692533</v>
      </c>
      <c r="C298" s="1" t="s">
        <v>9176</v>
      </c>
      <c r="D298" s="3">
        <v>28270</v>
      </c>
      <c r="E298" s="1" t="s">
        <v>9144</v>
      </c>
      <c r="F298" s="1" t="s">
        <v>9177</v>
      </c>
      <c r="G298" s="14">
        <v>622045008</v>
      </c>
    </row>
    <row r="299" spans="1:7" x14ac:dyDescent="0.25">
      <c r="A299" s="1" t="s">
        <v>6150</v>
      </c>
      <c r="B299" s="2">
        <v>596923341</v>
      </c>
      <c r="C299" s="1" t="s">
        <v>9146</v>
      </c>
      <c r="D299" s="3">
        <v>23522</v>
      </c>
      <c r="E299" s="1" t="s">
        <v>9144</v>
      </c>
      <c r="F299" s="1" t="s">
        <v>8420</v>
      </c>
      <c r="G299" s="14">
        <v>9431448</v>
      </c>
    </row>
    <row r="300" spans="1:7" x14ac:dyDescent="0.25">
      <c r="A300" s="1" t="s">
        <v>3564</v>
      </c>
      <c r="B300" s="2">
        <v>304491419</v>
      </c>
      <c r="C300" s="1" t="s">
        <v>9153</v>
      </c>
      <c r="D300" s="3">
        <v>30460</v>
      </c>
      <c r="E300" s="1" t="s">
        <v>9131</v>
      </c>
      <c r="F300" s="1" t="s">
        <v>9190</v>
      </c>
      <c r="G300" s="14">
        <v>1070856</v>
      </c>
    </row>
    <row r="301" spans="1:7" x14ac:dyDescent="0.25">
      <c r="A301" s="1" t="s">
        <v>3010</v>
      </c>
      <c r="B301" s="2">
        <v>898592859</v>
      </c>
      <c r="C301" s="1" t="s">
        <v>9166</v>
      </c>
      <c r="D301" s="3">
        <v>33749</v>
      </c>
      <c r="E301" s="1" t="s">
        <v>9144</v>
      </c>
      <c r="F301" s="1" t="s">
        <v>9167</v>
      </c>
      <c r="G301" s="14">
        <v>123401696</v>
      </c>
    </row>
    <row r="302" spans="1:7" x14ac:dyDescent="0.25">
      <c r="A302" s="1" t="s">
        <v>4023</v>
      </c>
      <c r="B302" s="2">
        <v>844852319</v>
      </c>
      <c r="C302" s="1" t="s">
        <v>9143</v>
      </c>
      <c r="D302" s="3">
        <v>26077</v>
      </c>
      <c r="E302" s="1" t="s">
        <v>9144</v>
      </c>
      <c r="F302" s="1" t="s">
        <v>9187</v>
      </c>
      <c r="G302" s="14">
        <v>1250631525</v>
      </c>
    </row>
    <row r="303" spans="1:7" x14ac:dyDescent="0.25">
      <c r="A303" s="1" t="s">
        <v>6992</v>
      </c>
      <c r="B303" s="2">
        <v>79144862</v>
      </c>
      <c r="C303" s="1" t="s">
        <v>9133</v>
      </c>
      <c r="D303" s="3">
        <v>30095</v>
      </c>
      <c r="E303" s="1" t="s">
        <v>9138</v>
      </c>
      <c r="F303" s="1" t="s">
        <v>9162</v>
      </c>
      <c r="G303" s="14">
        <v>1235454195</v>
      </c>
    </row>
    <row r="304" spans="1:7" x14ac:dyDescent="0.25">
      <c r="A304" s="1" t="s">
        <v>8065</v>
      </c>
      <c r="B304" s="2">
        <v>407267787</v>
      </c>
      <c r="C304" s="1" t="s">
        <v>9143</v>
      </c>
      <c r="D304" s="3">
        <v>24983</v>
      </c>
      <c r="E304" s="1" t="s">
        <v>9138</v>
      </c>
      <c r="F304" s="1" t="s">
        <v>9187</v>
      </c>
      <c r="G304" s="14">
        <v>958848705</v>
      </c>
    </row>
    <row r="305" spans="1:7" x14ac:dyDescent="0.25">
      <c r="A305" s="1" t="s">
        <v>1435</v>
      </c>
      <c r="B305" s="2">
        <v>283169927</v>
      </c>
      <c r="C305" s="1" t="s">
        <v>9150</v>
      </c>
      <c r="D305" s="3">
        <v>27905</v>
      </c>
      <c r="E305" s="1" t="s">
        <v>9131</v>
      </c>
      <c r="F305" s="1" t="s">
        <v>9184</v>
      </c>
      <c r="G305" s="14">
        <v>912430575</v>
      </c>
    </row>
    <row r="306" spans="1:7" x14ac:dyDescent="0.25">
      <c r="A306" s="1" t="s">
        <v>5225</v>
      </c>
      <c r="B306" s="2">
        <v>213753946</v>
      </c>
      <c r="C306" s="1" t="s">
        <v>9166</v>
      </c>
      <c r="D306" s="3">
        <v>45070</v>
      </c>
      <c r="E306" s="1" t="s">
        <v>9138</v>
      </c>
      <c r="F306" s="1" t="s">
        <v>9167</v>
      </c>
      <c r="G306" s="14">
        <v>3103753664</v>
      </c>
    </row>
    <row r="307" spans="1:7" x14ac:dyDescent="0.25">
      <c r="A307" s="1" t="s">
        <v>6448</v>
      </c>
      <c r="B307" s="2">
        <v>818088800</v>
      </c>
      <c r="C307" s="1" t="s">
        <v>9150</v>
      </c>
      <c r="D307" s="3">
        <v>35939</v>
      </c>
      <c r="E307" s="1" t="s">
        <v>9134</v>
      </c>
      <c r="F307" s="1" t="s">
        <v>9184</v>
      </c>
      <c r="G307" s="14">
        <v>2171529152</v>
      </c>
    </row>
    <row r="308" spans="1:7" x14ac:dyDescent="0.25">
      <c r="A308" s="1" t="s">
        <v>770</v>
      </c>
      <c r="B308" s="2">
        <v>199102976</v>
      </c>
      <c r="C308" s="1" t="s">
        <v>9150</v>
      </c>
      <c r="D308" s="3">
        <v>32653</v>
      </c>
      <c r="E308" s="1" t="s">
        <v>9144</v>
      </c>
      <c r="F308" s="1" t="s">
        <v>9184</v>
      </c>
      <c r="G308" s="14">
        <v>1962464367</v>
      </c>
    </row>
    <row r="309" spans="1:7" x14ac:dyDescent="0.25">
      <c r="A309" s="1" t="s">
        <v>7258</v>
      </c>
      <c r="B309" s="2">
        <v>454422255</v>
      </c>
      <c r="C309" s="1" t="s">
        <v>9153</v>
      </c>
      <c r="D309" s="3">
        <v>44341</v>
      </c>
      <c r="E309" s="1" t="s">
        <v>9138</v>
      </c>
      <c r="F309" s="1" t="s">
        <v>9155</v>
      </c>
      <c r="G309" s="14">
        <v>1257063462</v>
      </c>
    </row>
    <row r="310" spans="1:7" x14ac:dyDescent="0.25">
      <c r="A310" s="1" t="s">
        <v>6636</v>
      </c>
      <c r="B310" s="2">
        <v>746114879</v>
      </c>
      <c r="C310" s="1" t="s">
        <v>9133</v>
      </c>
      <c r="D310" s="3">
        <v>31921</v>
      </c>
      <c r="E310" s="1" t="s">
        <v>9138</v>
      </c>
      <c r="F310" s="1" t="s">
        <v>9195</v>
      </c>
      <c r="G310" s="14">
        <v>6231625</v>
      </c>
    </row>
    <row r="311" spans="1:7" x14ac:dyDescent="0.25">
      <c r="A311" s="1" t="s">
        <v>5596</v>
      </c>
      <c r="B311" s="2">
        <v>843915301</v>
      </c>
      <c r="C311" s="1" t="s">
        <v>9182</v>
      </c>
      <c r="D311" s="3">
        <v>42515</v>
      </c>
      <c r="E311" s="1" t="s">
        <v>9144</v>
      </c>
      <c r="F311" s="1" t="s">
        <v>9183</v>
      </c>
      <c r="G311" s="14">
        <v>1571674689</v>
      </c>
    </row>
    <row r="312" spans="1:7" x14ac:dyDescent="0.25">
      <c r="A312" s="1" t="s">
        <v>8585</v>
      </c>
      <c r="B312" s="2">
        <v>500212612</v>
      </c>
      <c r="C312" s="1" t="s">
        <v>9150</v>
      </c>
      <c r="D312" s="3">
        <v>33017</v>
      </c>
      <c r="E312" s="1" t="s">
        <v>9134</v>
      </c>
      <c r="F312" s="1" t="s">
        <v>8414</v>
      </c>
      <c r="G312" s="14">
        <v>962956143</v>
      </c>
    </row>
    <row r="313" spans="1:7" x14ac:dyDescent="0.25">
      <c r="A313" s="1" t="s">
        <v>3312</v>
      </c>
      <c r="B313" s="2">
        <v>203801183</v>
      </c>
      <c r="C313" s="1" t="s">
        <v>9150</v>
      </c>
      <c r="D313" s="3">
        <v>33382</v>
      </c>
      <c r="E313" s="1" t="s">
        <v>9138</v>
      </c>
      <c r="F313" s="1" t="s">
        <v>8414</v>
      </c>
      <c r="G313" s="14">
        <v>2465131625</v>
      </c>
    </row>
    <row r="314" spans="1:7" x14ac:dyDescent="0.25">
      <c r="A314" s="1" t="s">
        <v>3412</v>
      </c>
      <c r="B314" s="2">
        <v>764702977</v>
      </c>
      <c r="C314" s="1" t="s">
        <v>9133</v>
      </c>
      <c r="D314" s="3">
        <v>41783</v>
      </c>
      <c r="E314" s="1" t="s">
        <v>9131</v>
      </c>
      <c r="F314" s="1" t="s">
        <v>9192</v>
      </c>
      <c r="G314" s="14">
        <v>429407792</v>
      </c>
    </row>
    <row r="315" spans="1:7" x14ac:dyDescent="0.25">
      <c r="A315" s="1" t="s">
        <v>158</v>
      </c>
      <c r="B315" s="2">
        <v>383800744</v>
      </c>
      <c r="C315" s="1" t="s">
        <v>9165</v>
      </c>
      <c r="D315" s="3">
        <v>28999</v>
      </c>
      <c r="E315" s="1" t="s">
        <v>9141</v>
      </c>
      <c r="F315" s="1" t="s">
        <v>4326</v>
      </c>
      <c r="G315" s="14">
        <v>968370048</v>
      </c>
    </row>
    <row r="316" spans="1:7" x14ac:dyDescent="0.25">
      <c r="A316" s="1" t="s">
        <v>4850</v>
      </c>
      <c r="B316" s="2">
        <v>305148262</v>
      </c>
      <c r="C316" s="1" t="s">
        <v>9143</v>
      </c>
      <c r="D316" s="3">
        <v>41054</v>
      </c>
      <c r="E316" s="1" t="s">
        <v>9144</v>
      </c>
      <c r="F316" s="1" t="s">
        <v>834</v>
      </c>
      <c r="G316" s="14">
        <v>14779479</v>
      </c>
    </row>
    <row r="317" spans="1:7" x14ac:dyDescent="0.25">
      <c r="A317" s="1" t="s">
        <v>339</v>
      </c>
      <c r="B317" s="2">
        <v>838039063</v>
      </c>
      <c r="C317" s="1" t="s">
        <v>9133</v>
      </c>
      <c r="D317" s="3">
        <v>42880</v>
      </c>
      <c r="E317" s="1" t="s">
        <v>9144</v>
      </c>
      <c r="F317" s="1" t="s">
        <v>9192</v>
      </c>
      <c r="G317" s="14">
        <v>458991588</v>
      </c>
    </row>
    <row r="318" spans="1:7" x14ac:dyDescent="0.25">
      <c r="A318" s="1" t="s">
        <v>5119</v>
      </c>
      <c r="B318" s="2">
        <v>105781637</v>
      </c>
      <c r="C318" s="1" t="s">
        <v>9165</v>
      </c>
      <c r="D318" s="3">
        <v>44705</v>
      </c>
      <c r="E318" s="1" t="s">
        <v>9138</v>
      </c>
      <c r="F318" s="1" t="s">
        <v>3840</v>
      </c>
      <c r="G318" s="14">
        <v>820951455</v>
      </c>
    </row>
    <row r="319" spans="1:7" x14ac:dyDescent="0.25">
      <c r="A319" s="1" t="s">
        <v>3853</v>
      </c>
      <c r="B319" s="2">
        <v>809277578</v>
      </c>
      <c r="C319" s="1" t="s">
        <v>9180</v>
      </c>
      <c r="D319" s="3">
        <v>34114</v>
      </c>
      <c r="E319" s="1" t="s">
        <v>9141</v>
      </c>
      <c r="F319" s="1" t="s">
        <v>9181</v>
      </c>
      <c r="G319" s="14">
        <v>892002519</v>
      </c>
    </row>
    <row r="320" spans="1:7" x14ac:dyDescent="0.25">
      <c r="A320" s="1" t="s">
        <v>5152</v>
      </c>
      <c r="B320" s="2">
        <v>75818830</v>
      </c>
      <c r="C320" s="1" t="s">
        <v>9160</v>
      </c>
      <c r="D320" s="3">
        <v>26809</v>
      </c>
      <c r="E320" s="1" t="s">
        <v>9138</v>
      </c>
      <c r="F320" s="1" t="s">
        <v>9161</v>
      </c>
      <c r="G320" s="14">
        <v>2089556352</v>
      </c>
    </row>
    <row r="321" spans="1:7" x14ac:dyDescent="0.25">
      <c r="A321" s="1" t="s">
        <v>193</v>
      </c>
      <c r="B321" s="2">
        <v>80025100</v>
      </c>
      <c r="C321" s="1" t="s">
        <v>9170</v>
      </c>
      <c r="D321" s="3">
        <v>39958</v>
      </c>
      <c r="E321" s="1" t="s">
        <v>9138</v>
      </c>
      <c r="F321" s="1" t="s">
        <v>9191</v>
      </c>
      <c r="G321" s="14">
        <v>1881379944</v>
      </c>
    </row>
    <row r="322" spans="1:7" x14ac:dyDescent="0.25">
      <c r="A322" s="1" t="s">
        <v>908</v>
      </c>
      <c r="B322" s="2">
        <v>192418406</v>
      </c>
      <c r="C322" s="1" t="s">
        <v>9156</v>
      </c>
      <c r="D322" s="3">
        <v>35939</v>
      </c>
      <c r="E322" s="1" t="s">
        <v>9141</v>
      </c>
      <c r="F322" s="1" t="s">
        <v>9157</v>
      </c>
      <c r="G322" s="14">
        <v>1401591136</v>
      </c>
    </row>
    <row r="323" spans="1:7" x14ac:dyDescent="0.25">
      <c r="A323" s="1" t="s">
        <v>7145</v>
      </c>
      <c r="B323" s="2">
        <v>870730567</v>
      </c>
      <c r="C323" s="1" t="s">
        <v>9160</v>
      </c>
      <c r="D323" s="3">
        <v>26809</v>
      </c>
      <c r="E323" s="1" t="s">
        <v>9141</v>
      </c>
      <c r="F323" s="1" t="s">
        <v>9161</v>
      </c>
      <c r="G323" s="14">
        <v>4278386</v>
      </c>
    </row>
    <row r="324" spans="1:7" x14ac:dyDescent="0.25">
      <c r="A324" s="1" t="s">
        <v>988</v>
      </c>
      <c r="B324" s="2">
        <v>3623213</v>
      </c>
      <c r="C324" s="1" t="s">
        <v>9193</v>
      </c>
      <c r="D324" s="3">
        <v>22790</v>
      </c>
      <c r="E324" s="1" t="s">
        <v>9134</v>
      </c>
      <c r="F324" s="1" t="s">
        <v>9198</v>
      </c>
      <c r="G324" s="14">
        <v>1146159808</v>
      </c>
    </row>
    <row r="325" spans="1:7" x14ac:dyDescent="0.25">
      <c r="A325" s="1" t="s">
        <v>6406</v>
      </c>
      <c r="B325" s="2">
        <v>731411413</v>
      </c>
      <c r="C325" s="1" t="s">
        <v>9150</v>
      </c>
      <c r="D325" s="3">
        <v>34843</v>
      </c>
      <c r="E325" s="1" t="s">
        <v>9131</v>
      </c>
      <c r="F325" s="1" t="s">
        <v>8414</v>
      </c>
      <c r="G325" s="14">
        <v>2045855616</v>
      </c>
    </row>
    <row r="326" spans="1:7" x14ac:dyDescent="0.25">
      <c r="A326" s="1" t="s">
        <v>8804</v>
      </c>
      <c r="B326" s="2">
        <v>44902450</v>
      </c>
      <c r="C326" s="1" t="s">
        <v>9193</v>
      </c>
      <c r="D326" s="3">
        <v>34843</v>
      </c>
      <c r="E326" s="1" t="s">
        <v>9138</v>
      </c>
      <c r="F326" s="1" t="s">
        <v>9198</v>
      </c>
      <c r="G326" s="14">
        <v>1147331328</v>
      </c>
    </row>
    <row r="327" spans="1:7" x14ac:dyDescent="0.25">
      <c r="A327" s="1" t="s">
        <v>5149</v>
      </c>
      <c r="B327" s="2">
        <v>454812830</v>
      </c>
      <c r="C327" s="1" t="s">
        <v>9133</v>
      </c>
      <c r="D327" s="3">
        <v>30827</v>
      </c>
      <c r="E327" s="1" t="s">
        <v>9131</v>
      </c>
      <c r="F327" s="1" t="s">
        <v>9162</v>
      </c>
      <c r="G327" s="14">
        <v>15693993</v>
      </c>
    </row>
    <row r="328" spans="1:7" x14ac:dyDescent="0.25">
      <c r="A328" s="1" t="s">
        <v>3213</v>
      </c>
      <c r="B328" s="2">
        <v>389587350</v>
      </c>
      <c r="C328" s="1" t="s">
        <v>9133</v>
      </c>
      <c r="D328" s="3">
        <v>26809</v>
      </c>
      <c r="E328" s="1" t="s">
        <v>9144</v>
      </c>
      <c r="F328" s="1" t="s">
        <v>9162</v>
      </c>
      <c r="G328" s="14">
        <v>3068505312</v>
      </c>
    </row>
    <row r="329" spans="1:7" x14ac:dyDescent="0.25">
      <c r="A329" s="1" t="s">
        <v>4454</v>
      </c>
      <c r="B329" s="2">
        <v>844045733</v>
      </c>
      <c r="C329" s="1" t="s">
        <v>9137</v>
      </c>
      <c r="D329" s="3">
        <v>34114</v>
      </c>
      <c r="E329" s="1" t="s">
        <v>9144</v>
      </c>
      <c r="F329" s="1" t="s">
        <v>9139</v>
      </c>
      <c r="G329" s="14">
        <v>114869952</v>
      </c>
    </row>
    <row r="330" spans="1:7" x14ac:dyDescent="0.25">
      <c r="A330" s="1" t="s">
        <v>2265</v>
      </c>
      <c r="B330" s="2">
        <v>552263215</v>
      </c>
      <c r="C330" s="1" t="s">
        <v>9170</v>
      </c>
      <c r="D330" s="3">
        <v>42148</v>
      </c>
      <c r="E330" s="1" t="s">
        <v>9144</v>
      </c>
      <c r="F330" s="1" t="s">
        <v>9174</v>
      </c>
      <c r="G330" s="14">
        <v>840453125</v>
      </c>
    </row>
    <row r="331" spans="1:7" x14ac:dyDescent="0.25">
      <c r="A331" s="1" t="s">
        <v>8176</v>
      </c>
      <c r="B331" s="2">
        <v>311948849</v>
      </c>
      <c r="C331" s="1" t="s">
        <v>9140</v>
      </c>
      <c r="D331" s="3">
        <v>26444</v>
      </c>
      <c r="E331" s="1" t="s">
        <v>9134</v>
      </c>
      <c r="F331" s="1" t="s">
        <v>9189</v>
      </c>
      <c r="G331" s="14">
        <v>1479567936</v>
      </c>
    </row>
    <row r="332" spans="1:7" x14ac:dyDescent="0.25">
      <c r="A332" s="1" t="s">
        <v>5131</v>
      </c>
      <c r="B332" s="2">
        <v>150157757</v>
      </c>
      <c r="C332" s="1" t="s">
        <v>9193</v>
      </c>
      <c r="D332" s="3">
        <v>25348</v>
      </c>
      <c r="E332" s="1" t="s">
        <v>9138</v>
      </c>
      <c r="F332" s="1" t="s">
        <v>9198</v>
      </c>
      <c r="G332" s="14">
        <v>14284608</v>
      </c>
    </row>
    <row r="333" spans="1:7" x14ac:dyDescent="0.25">
      <c r="A333" s="1" t="s">
        <v>8638</v>
      </c>
      <c r="B333" s="2">
        <v>735065</v>
      </c>
      <c r="C333" s="1" t="s">
        <v>9143</v>
      </c>
      <c r="D333" s="3">
        <v>35210</v>
      </c>
      <c r="E333" s="1" t="s">
        <v>9138</v>
      </c>
      <c r="F333" s="1" t="s">
        <v>9187</v>
      </c>
      <c r="G333" s="14">
        <v>990931407</v>
      </c>
    </row>
    <row r="334" spans="1:7" x14ac:dyDescent="0.25">
      <c r="A334" s="1" t="s">
        <v>8475</v>
      </c>
      <c r="B334" s="2">
        <v>121818842</v>
      </c>
      <c r="C334" s="1" t="s">
        <v>9147</v>
      </c>
      <c r="D334" s="3">
        <v>30827</v>
      </c>
      <c r="E334" s="1" t="s">
        <v>9144</v>
      </c>
      <c r="F334" s="1" t="s">
        <v>9152</v>
      </c>
      <c r="G334" s="14">
        <v>1809871128</v>
      </c>
    </row>
    <row r="335" spans="1:7" x14ac:dyDescent="0.25">
      <c r="A335" s="1" t="s">
        <v>4669</v>
      </c>
      <c r="B335" s="2">
        <v>281045684</v>
      </c>
      <c r="C335" s="1" t="s">
        <v>9148</v>
      </c>
      <c r="D335" s="3">
        <v>21329</v>
      </c>
      <c r="E335" s="1" t="s">
        <v>9144</v>
      </c>
      <c r="F335" s="1" t="s">
        <v>9149</v>
      </c>
      <c r="G335" s="14">
        <v>4755330342</v>
      </c>
    </row>
    <row r="336" spans="1:7" x14ac:dyDescent="0.25">
      <c r="A336" s="1" t="s">
        <v>1403</v>
      </c>
      <c r="B336" s="2">
        <v>467194584</v>
      </c>
      <c r="C336" s="1" t="s">
        <v>9140</v>
      </c>
      <c r="D336" s="3">
        <v>23522</v>
      </c>
      <c r="E336" s="1" t="s">
        <v>9138</v>
      </c>
      <c r="F336" s="1" t="s">
        <v>9189</v>
      </c>
      <c r="G336" s="14">
        <v>2228994612</v>
      </c>
    </row>
    <row r="337" spans="1:7" x14ac:dyDescent="0.25">
      <c r="A337" s="1" t="s">
        <v>1664</v>
      </c>
      <c r="B337" s="2">
        <v>72428400</v>
      </c>
      <c r="C337" s="1" t="s">
        <v>9143</v>
      </c>
      <c r="D337" s="3">
        <v>41054</v>
      </c>
      <c r="E337" s="1" t="s">
        <v>9144</v>
      </c>
      <c r="F337" s="1" t="s">
        <v>9187</v>
      </c>
      <c r="G337" s="14">
        <v>1155670464</v>
      </c>
    </row>
    <row r="338" spans="1:7" x14ac:dyDescent="0.25">
      <c r="A338" s="1" t="s">
        <v>1905</v>
      </c>
      <c r="B338" s="2">
        <v>918619771</v>
      </c>
      <c r="C338" s="1" t="s">
        <v>9156</v>
      </c>
      <c r="D338" s="3">
        <v>36671</v>
      </c>
      <c r="E338" s="1" t="s">
        <v>9138</v>
      </c>
      <c r="F338" s="1" t="s">
        <v>9175</v>
      </c>
      <c r="G338" s="14">
        <v>2570238279</v>
      </c>
    </row>
    <row r="339" spans="1:7" x14ac:dyDescent="0.25">
      <c r="A339" s="1" t="s">
        <v>4304</v>
      </c>
      <c r="B339" s="2">
        <v>804060696</v>
      </c>
      <c r="C339" s="1" t="s">
        <v>9150</v>
      </c>
      <c r="D339" s="3">
        <v>32288</v>
      </c>
      <c r="E339" s="1" t="s">
        <v>9138</v>
      </c>
      <c r="F339" s="1" t="s">
        <v>9200</v>
      </c>
      <c r="G339" s="14">
        <v>1408467456</v>
      </c>
    </row>
    <row r="340" spans="1:7" x14ac:dyDescent="0.25">
      <c r="A340" s="1" t="s">
        <v>8890</v>
      </c>
      <c r="B340" s="2">
        <v>46729591</v>
      </c>
      <c r="C340" s="1" t="s">
        <v>9156</v>
      </c>
      <c r="D340" s="3">
        <v>20600</v>
      </c>
      <c r="E340" s="1" t="s">
        <v>9144</v>
      </c>
      <c r="F340" s="1" t="s">
        <v>9199</v>
      </c>
      <c r="G340" s="14">
        <v>27417792</v>
      </c>
    </row>
    <row r="341" spans="1:7" x14ac:dyDescent="0.25">
      <c r="A341" s="1" t="s">
        <v>6021</v>
      </c>
      <c r="B341" s="2">
        <v>700058501</v>
      </c>
      <c r="C341" s="1" t="s">
        <v>9156</v>
      </c>
      <c r="D341" s="3">
        <v>37765</v>
      </c>
      <c r="E341" s="1" t="s">
        <v>9154</v>
      </c>
      <c r="F341" s="1" t="s">
        <v>9175</v>
      </c>
      <c r="G341" s="14">
        <v>275146875</v>
      </c>
    </row>
    <row r="342" spans="1:7" x14ac:dyDescent="0.25">
      <c r="A342" s="1" t="s">
        <v>6281</v>
      </c>
      <c r="B342" s="2">
        <v>374895648</v>
      </c>
      <c r="C342" s="1" t="s">
        <v>9166</v>
      </c>
      <c r="D342" s="3">
        <v>32653</v>
      </c>
      <c r="E342" s="1" t="s">
        <v>9144</v>
      </c>
      <c r="F342" s="1" t="s">
        <v>9167</v>
      </c>
      <c r="G342" s="14">
        <v>4087246436</v>
      </c>
    </row>
    <row r="343" spans="1:7" x14ac:dyDescent="0.25">
      <c r="A343" s="1" t="s">
        <v>4391</v>
      </c>
      <c r="B343" s="2">
        <v>201270896</v>
      </c>
      <c r="C343" s="1" t="s">
        <v>9148</v>
      </c>
      <c r="D343" s="3">
        <v>28999</v>
      </c>
      <c r="E343" s="1" t="s">
        <v>9144</v>
      </c>
      <c r="F343" s="1" t="s">
        <v>9149</v>
      </c>
      <c r="G343" s="14">
        <v>3841426688</v>
      </c>
    </row>
    <row r="344" spans="1:7" x14ac:dyDescent="0.25">
      <c r="A344" s="1" t="s">
        <v>6684</v>
      </c>
      <c r="B344" s="2">
        <v>147858758</v>
      </c>
      <c r="C344" s="1" t="s">
        <v>9143</v>
      </c>
      <c r="D344" s="3">
        <v>37036</v>
      </c>
      <c r="E344" s="1" t="s">
        <v>9134</v>
      </c>
      <c r="F344" s="1" t="s">
        <v>9187</v>
      </c>
      <c r="G344" s="14">
        <v>964882461</v>
      </c>
    </row>
    <row r="345" spans="1:7" x14ac:dyDescent="0.25">
      <c r="A345" s="1" t="s">
        <v>4594</v>
      </c>
      <c r="B345" s="2">
        <v>354450304</v>
      </c>
      <c r="C345" s="1" t="s">
        <v>9150</v>
      </c>
      <c r="D345" s="3">
        <v>27905</v>
      </c>
      <c r="E345" s="1" t="s">
        <v>9138</v>
      </c>
      <c r="F345" s="1" t="s">
        <v>8414</v>
      </c>
      <c r="G345" s="14">
        <v>850484583</v>
      </c>
    </row>
    <row r="346" spans="1:7" x14ac:dyDescent="0.25">
      <c r="A346" s="1" t="s">
        <v>8793</v>
      </c>
      <c r="B346" s="2">
        <v>3816115</v>
      </c>
      <c r="C346" s="1" t="s">
        <v>9165</v>
      </c>
      <c r="D346" s="3">
        <v>35575</v>
      </c>
      <c r="E346" s="1" t="s">
        <v>9144</v>
      </c>
      <c r="F346" s="1" t="s">
        <v>4326</v>
      </c>
      <c r="G346" s="14">
        <v>35841087</v>
      </c>
    </row>
    <row r="347" spans="1:7" x14ac:dyDescent="0.25">
      <c r="A347" s="1" t="s">
        <v>2754</v>
      </c>
      <c r="B347" s="2">
        <v>735527609</v>
      </c>
      <c r="C347" s="1" t="s">
        <v>9156</v>
      </c>
      <c r="D347" s="3">
        <v>21329</v>
      </c>
      <c r="E347" s="1" t="s">
        <v>9138</v>
      </c>
      <c r="F347" s="1" t="s">
        <v>9157</v>
      </c>
      <c r="G347" s="14">
        <v>1844297088</v>
      </c>
    </row>
    <row r="348" spans="1:7" x14ac:dyDescent="0.25">
      <c r="A348" s="1" t="s">
        <v>6436</v>
      </c>
      <c r="B348" s="2">
        <v>752352306</v>
      </c>
      <c r="C348" s="1" t="s">
        <v>9143</v>
      </c>
      <c r="D348" s="3">
        <v>24616</v>
      </c>
      <c r="E348" s="1" t="s">
        <v>9141</v>
      </c>
      <c r="F348" s="1" t="s">
        <v>834</v>
      </c>
      <c r="G348" s="14">
        <v>1771025256</v>
      </c>
    </row>
    <row r="349" spans="1:7" x14ac:dyDescent="0.25">
      <c r="A349" s="1" t="s">
        <v>3968</v>
      </c>
      <c r="B349" s="2">
        <v>330775749</v>
      </c>
      <c r="C349" s="1" t="s">
        <v>9156</v>
      </c>
      <c r="D349" s="3">
        <v>33017</v>
      </c>
      <c r="E349" s="1" t="s">
        <v>9141</v>
      </c>
      <c r="F349" s="1" t="s">
        <v>9199</v>
      </c>
      <c r="G349" s="14">
        <v>2055683328</v>
      </c>
    </row>
    <row r="350" spans="1:7" x14ac:dyDescent="0.25">
      <c r="A350" s="1" t="s">
        <v>7750</v>
      </c>
      <c r="B350" s="2">
        <v>571443392</v>
      </c>
      <c r="C350" s="1" t="s">
        <v>9156</v>
      </c>
      <c r="D350" s="3">
        <v>36671</v>
      </c>
      <c r="E350" s="1" t="s">
        <v>9138</v>
      </c>
      <c r="F350" s="1" t="s">
        <v>9199</v>
      </c>
      <c r="G350" s="14">
        <v>890516385</v>
      </c>
    </row>
    <row r="351" spans="1:7" x14ac:dyDescent="0.25">
      <c r="A351" s="1" t="s">
        <v>8001</v>
      </c>
      <c r="B351" s="2">
        <v>296660773</v>
      </c>
      <c r="C351" s="1" t="s">
        <v>9156</v>
      </c>
      <c r="D351" s="3">
        <v>23155</v>
      </c>
      <c r="E351" s="1" t="s">
        <v>9134</v>
      </c>
      <c r="F351" s="1" t="s">
        <v>9175</v>
      </c>
      <c r="G351" s="14">
        <v>1855994511</v>
      </c>
    </row>
    <row r="352" spans="1:7" x14ac:dyDescent="0.25">
      <c r="A352" s="1" t="s">
        <v>832</v>
      </c>
      <c r="B352" s="2">
        <v>560230268</v>
      </c>
      <c r="C352" s="1" t="s">
        <v>9136</v>
      </c>
      <c r="D352" s="3">
        <v>23887</v>
      </c>
      <c r="E352" s="1" t="s">
        <v>9134</v>
      </c>
      <c r="F352" s="1" t="s">
        <v>6173</v>
      </c>
      <c r="G352" s="14">
        <v>1148450163</v>
      </c>
    </row>
    <row r="353" spans="1:7" x14ac:dyDescent="0.25">
      <c r="A353" s="1" t="s">
        <v>1917</v>
      </c>
      <c r="B353" s="2">
        <v>820706182</v>
      </c>
      <c r="C353" s="1" t="s">
        <v>9143</v>
      </c>
      <c r="D353" s="3">
        <v>25348</v>
      </c>
      <c r="E353" s="1" t="s">
        <v>9138</v>
      </c>
      <c r="F353" s="1" t="s">
        <v>9145</v>
      </c>
      <c r="G353" s="14">
        <v>1238546619</v>
      </c>
    </row>
    <row r="354" spans="1:7" x14ac:dyDescent="0.25">
      <c r="A354" s="1" t="s">
        <v>7918</v>
      </c>
      <c r="B354" s="2">
        <v>901289387</v>
      </c>
      <c r="C354" s="1" t="s">
        <v>9133</v>
      </c>
      <c r="D354" s="3">
        <v>23522</v>
      </c>
      <c r="E354" s="1" t="s">
        <v>9138</v>
      </c>
      <c r="F354" s="1" t="s">
        <v>9135</v>
      </c>
      <c r="G354" s="14">
        <v>1295336172</v>
      </c>
    </row>
    <row r="355" spans="1:7" x14ac:dyDescent="0.25">
      <c r="A355" s="1" t="s">
        <v>4283</v>
      </c>
      <c r="B355" s="2">
        <v>993487260</v>
      </c>
      <c r="C355" s="1" t="s">
        <v>9133</v>
      </c>
      <c r="D355" s="3">
        <v>23522</v>
      </c>
      <c r="E355" s="1" t="s">
        <v>9138</v>
      </c>
      <c r="F355" s="1" t="s">
        <v>9159</v>
      </c>
      <c r="G355" s="14">
        <v>2543768178</v>
      </c>
    </row>
    <row r="356" spans="1:7" x14ac:dyDescent="0.25">
      <c r="A356" s="1" t="s">
        <v>4518</v>
      </c>
      <c r="B356" s="2">
        <v>902196918</v>
      </c>
      <c r="C356" s="1" t="s">
        <v>9143</v>
      </c>
      <c r="D356" s="3">
        <v>37400</v>
      </c>
      <c r="E356" s="1" t="s">
        <v>9134</v>
      </c>
      <c r="F356" s="1" t="s">
        <v>9187</v>
      </c>
      <c r="G356" s="14">
        <v>287146496</v>
      </c>
    </row>
    <row r="357" spans="1:7" x14ac:dyDescent="0.25">
      <c r="A357" s="1" t="s">
        <v>6231</v>
      </c>
      <c r="B357" s="2">
        <v>276008559</v>
      </c>
      <c r="C357" s="1" t="s">
        <v>9156</v>
      </c>
      <c r="D357" s="3">
        <v>22790</v>
      </c>
      <c r="E357" s="1" t="s">
        <v>9138</v>
      </c>
      <c r="F357" s="1" t="s">
        <v>9199</v>
      </c>
      <c r="G357" s="14">
        <v>172704565</v>
      </c>
    </row>
    <row r="358" spans="1:7" x14ac:dyDescent="0.25">
      <c r="A358" s="1" t="s">
        <v>5155</v>
      </c>
      <c r="B358" s="2">
        <v>959261982</v>
      </c>
      <c r="C358" s="1" t="s">
        <v>9133</v>
      </c>
      <c r="D358" s="3">
        <v>37400</v>
      </c>
      <c r="E358" s="1" t="s">
        <v>9144</v>
      </c>
      <c r="F358" s="1" t="s">
        <v>9179</v>
      </c>
      <c r="G358" s="14">
        <v>122753346</v>
      </c>
    </row>
    <row r="359" spans="1:7" x14ac:dyDescent="0.25">
      <c r="A359" s="1" t="s">
        <v>8244</v>
      </c>
      <c r="B359" s="2">
        <v>534435443</v>
      </c>
      <c r="C359" s="1" t="s">
        <v>9133</v>
      </c>
      <c r="D359" s="3">
        <v>43244</v>
      </c>
      <c r="E359" s="1" t="s">
        <v>9134</v>
      </c>
      <c r="F359" s="1" t="s">
        <v>9159</v>
      </c>
      <c r="G359" s="14">
        <v>13370024</v>
      </c>
    </row>
    <row r="360" spans="1:7" x14ac:dyDescent="0.25">
      <c r="A360" s="1" t="s">
        <v>1391</v>
      </c>
      <c r="B360" s="2">
        <v>385558417</v>
      </c>
      <c r="C360" s="1" t="s">
        <v>9156</v>
      </c>
      <c r="D360" s="3">
        <v>24251</v>
      </c>
      <c r="E360" s="1" t="s">
        <v>9144</v>
      </c>
      <c r="F360" s="1" t="s">
        <v>9199</v>
      </c>
      <c r="G360" s="14">
        <v>190329696</v>
      </c>
    </row>
    <row r="361" spans="1:7" x14ac:dyDescent="0.25">
      <c r="A361" s="1" t="s">
        <v>2223</v>
      </c>
      <c r="B361" s="2">
        <v>714735047</v>
      </c>
      <c r="C361" s="1" t="s">
        <v>9133</v>
      </c>
      <c r="D361" s="3">
        <v>33749</v>
      </c>
      <c r="E361" s="1" t="s">
        <v>9141</v>
      </c>
      <c r="F361" s="1" t="s">
        <v>9135</v>
      </c>
      <c r="G361" s="14">
        <v>2027239466</v>
      </c>
    </row>
    <row r="362" spans="1:7" x14ac:dyDescent="0.25">
      <c r="A362" s="1" t="s">
        <v>3701</v>
      </c>
      <c r="B362" s="2">
        <v>609847194</v>
      </c>
      <c r="C362" s="1" t="s">
        <v>9182</v>
      </c>
      <c r="D362" s="3">
        <v>26077</v>
      </c>
      <c r="E362" s="1" t="s">
        <v>9134</v>
      </c>
      <c r="F362" s="1" t="s">
        <v>9183</v>
      </c>
      <c r="G362" s="14">
        <v>2685688602</v>
      </c>
    </row>
    <row r="363" spans="1:7" x14ac:dyDescent="0.25">
      <c r="A363" s="1" t="s">
        <v>6311</v>
      </c>
      <c r="B363" s="2">
        <v>547380411</v>
      </c>
      <c r="C363" s="1" t="s">
        <v>9180</v>
      </c>
      <c r="D363" s="3">
        <v>31556</v>
      </c>
      <c r="E363" s="1" t="s">
        <v>9154</v>
      </c>
      <c r="F363" s="1" t="s">
        <v>9181</v>
      </c>
      <c r="G363" s="14">
        <v>59875578</v>
      </c>
    </row>
    <row r="364" spans="1:7" x14ac:dyDescent="0.25">
      <c r="A364" s="1" t="s">
        <v>9057</v>
      </c>
      <c r="B364" s="2">
        <v>497837231</v>
      </c>
      <c r="C364" s="1" t="s">
        <v>9146</v>
      </c>
      <c r="D364" s="3">
        <v>35210</v>
      </c>
      <c r="E364" s="1" t="s">
        <v>9144</v>
      </c>
      <c r="F364" s="1" t="s">
        <v>8420</v>
      </c>
      <c r="G364" s="14">
        <v>2178085707</v>
      </c>
    </row>
    <row r="365" spans="1:7" x14ac:dyDescent="0.25">
      <c r="A365" s="1" t="s">
        <v>5190</v>
      </c>
      <c r="B365" s="2">
        <v>564569787</v>
      </c>
      <c r="C365" s="1" t="s">
        <v>9133</v>
      </c>
      <c r="D365" s="3">
        <v>40687</v>
      </c>
      <c r="E365" s="1" t="s">
        <v>9144</v>
      </c>
      <c r="F365" s="1" t="s">
        <v>9135</v>
      </c>
      <c r="G365" s="14">
        <v>4098549</v>
      </c>
    </row>
    <row r="366" spans="1:7" x14ac:dyDescent="0.25">
      <c r="A366" s="1" t="s">
        <v>8224</v>
      </c>
      <c r="B366" s="2">
        <v>704257334</v>
      </c>
      <c r="C366" s="1" t="s">
        <v>9133</v>
      </c>
      <c r="D366" s="3">
        <v>34478</v>
      </c>
      <c r="E366" s="1" t="s">
        <v>9138</v>
      </c>
      <c r="F366" s="1" t="s">
        <v>9162</v>
      </c>
      <c r="G366" s="14">
        <v>1571795785</v>
      </c>
    </row>
    <row r="367" spans="1:7" x14ac:dyDescent="0.25">
      <c r="A367" s="1" t="s">
        <v>2859</v>
      </c>
      <c r="B367" s="2">
        <v>380223109</v>
      </c>
      <c r="C367" s="1" t="s">
        <v>9170</v>
      </c>
      <c r="D367" s="3">
        <v>33382</v>
      </c>
      <c r="E367" s="1" t="s">
        <v>9138</v>
      </c>
      <c r="F367" s="1" t="s">
        <v>9191</v>
      </c>
      <c r="G367" s="14">
        <v>1623883275</v>
      </c>
    </row>
    <row r="368" spans="1:7" x14ac:dyDescent="0.25">
      <c r="A368" s="1" t="s">
        <v>8683</v>
      </c>
      <c r="B368" s="2">
        <v>652862459</v>
      </c>
      <c r="C368" s="1" t="s">
        <v>9150</v>
      </c>
      <c r="D368" s="3">
        <v>37400</v>
      </c>
      <c r="E368" s="1" t="s">
        <v>9138</v>
      </c>
      <c r="F368" s="1" t="s">
        <v>9184</v>
      </c>
      <c r="G368" s="14">
        <v>1644566275</v>
      </c>
    </row>
    <row r="369" spans="1:7" x14ac:dyDescent="0.25">
      <c r="A369" s="1" t="s">
        <v>2836</v>
      </c>
      <c r="B369" s="2">
        <v>296971198</v>
      </c>
      <c r="C369" s="1" t="s">
        <v>9140</v>
      </c>
      <c r="D369" s="3">
        <v>25348</v>
      </c>
      <c r="E369" s="1" t="s">
        <v>9131</v>
      </c>
      <c r="F369" s="1" t="s">
        <v>9142</v>
      </c>
      <c r="G369" s="14">
        <v>652566856</v>
      </c>
    </row>
    <row r="370" spans="1:7" x14ac:dyDescent="0.25">
      <c r="A370" s="1" t="s">
        <v>1664</v>
      </c>
      <c r="B370" s="2">
        <v>394162382</v>
      </c>
      <c r="C370" s="1" t="s">
        <v>9133</v>
      </c>
      <c r="D370" s="3">
        <v>39593</v>
      </c>
      <c r="E370" s="1" t="s">
        <v>9144</v>
      </c>
      <c r="F370" s="1" t="s">
        <v>9172</v>
      </c>
      <c r="G370" s="14">
        <v>3084767712</v>
      </c>
    </row>
    <row r="371" spans="1:7" x14ac:dyDescent="0.25">
      <c r="A371" s="1" t="s">
        <v>1069</v>
      </c>
      <c r="B371" s="2">
        <v>420833481</v>
      </c>
      <c r="C371" s="1" t="s">
        <v>9165</v>
      </c>
      <c r="D371" s="3">
        <v>22426</v>
      </c>
      <c r="E371" s="1" t="s">
        <v>9131</v>
      </c>
      <c r="F371" s="1" t="s">
        <v>3840</v>
      </c>
      <c r="G371" s="14">
        <v>147292908</v>
      </c>
    </row>
    <row r="372" spans="1:7" x14ac:dyDescent="0.25">
      <c r="A372" s="1" t="s">
        <v>3483</v>
      </c>
      <c r="B372" s="2">
        <v>949212330</v>
      </c>
      <c r="C372" s="1" t="s">
        <v>9153</v>
      </c>
      <c r="D372" s="3">
        <v>28999</v>
      </c>
      <c r="E372" s="1" t="s">
        <v>9144</v>
      </c>
      <c r="F372" s="1" t="s">
        <v>9155</v>
      </c>
      <c r="G372" s="14">
        <v>910826644</v>
      </c>
    </row>
    <row r="373" spans="1:7" x14ac:dyDescent="0.25">
      <c r="A373" s="1" t="s">
        <v>5242</v>
      </c>
      <c r="B373" s="2">
        <v>964273354</v>
      </c>
      <c r="C373" s="1" t="s">
        <v>9165</v>
      </c>
      <c r="D373" s="3">
        <v>31556</v>
      </c>
      <c r="E373" s="1" t="s">
        <v>9138</v>
      </c>
      <c r="F373" s="1" t="s">
        <v>9173</v>
      </c>
      <c r="G373" s="14">
        <v>4606504</v>
      </c>
    </row>
    <row r="374" spans="1:7" x14ac:dyDescent="0.25">
      <c r="A374" s="1" t="s">
        <v>6433</v>
      </c>
      <c r="B374" s="2">
        <v>682734380</v>
      </c>
      <c r="C374" s="1" t="s">
        <v>9180</v>
      </c>
      <c r="D374" s="3">
        <v>22061</v>
      </c>
      <c r="E374" s="1" t="s">
        <v>9144</v>
      </c>
      <c r="F374" s="1" t="s">
        <v>9181</v>
      </c>
      <c r="G374" s="14">
        <v>854352495</v>
      </c>
    </row>
    <row r="375" spans="1:7" x14ac:dyDescent="0.25">
      <c r="A375" s="1" t="s">
        <v>1661</v>
      </c>
      <c r="B375" s="2">
        <v>326185806</v>
      </c>
      <c r="C375" s="1" t="s">
        <v>9193</v>
      </c>
      <c r="D375" s="3">
        <v>27538</v>
      </c>
      <c r="E375" s="1" t="s">
        <v>9134</v>
      </c>
      <c r="F375" s="1" t="s">
        <v>9194</v>
      </c>
      <c r="G375" s="14">
        <v>833185278</v>
      </c>
    </row>
    <row r="376" spans="1:7" x14ac:dyDescent="0.25">
      <c r="A376" s="1" t="s">
        <v>943</v>
      </c>
      <c r="B376" s="2">
        <v>594432656</v>
      </c>
      <c r="C376" s="1" t="s">
        <v>9133</v>
      </c>
      <c r="D376" s="3">
        <v>41054</v>
      </c>
      <c r="E376" s="1" t="s">
        <v>9134</v>
      </c>
      <c r="F376" s="1" t="s">
        <v>9135</v>
      </c>
      <c r="G376" s="14">
        <v>704954394</v>
      </c>
    </row>
    <row r="377" spans="1:7" x14ac:dyDescent="0.25">
      <c r="A377" s="1" t="s">
        <v>1066</v>
      </c>
      <c r="B377" s="2">
        <v>300286413</v>
      </c>
      <c r="C377" s="1" t="s">
        <v>9140</v>
      </c>
      <c r="D377" s="3">
        <v>32288</v>
      </c>
      <c r="E377" s="1" t="s">
        <v>9144</v>
      </c>
      <c r="F377" s="1" t="s">
        <v>9142</v>
      </c>
      <c r="G377" s="14">
        <v>2978504116</v>
      </c>
    </row>
    <row r="378" spans="1:7" x14ac:dyDescent="0.25">
      <c r="A378" s="1" t="s">
        <v>6198</v>
      </c>
      <c r="B378" s="2">
        <v>100264433</v>
      </c>
      <c r="C378" s="1" t="s">
        <v>9196</v>
      </c>
      <c r="D378" s="3">
        <v>39226</v>
      </c>
      <c r="E378" s="1" t="s">
        <v>9138</v>
      </c>
      <c r="F378" s="1" t="s">
        <v>9197</v>
      </c>
      <c r="G378" s="14">
        <v>2330858838</v>
      </c>
    </row>
    <row r="379" spans="1:7" x14ac:dyDescent="0.25">
      <c r="A379" s="1" t="s">
        <v>2751</v>
      </c>
      <c r="B379" s="2">
        <v>265864878</v>
      </c>
      <c r="C379" s="1" t="s">
        <v>9133</v>
      </c>
      <c r="D379" s="3">
        <v>20600</v>
      </c>
      <c r="E379" s="1" t="s">
        <v>9144</v>
      </c>
      <c r="F379" s="1" t="s">
        <v>9172</v>
      </c>
      <c r="G379" s="14">
        <v>2034949322</v>
      </c>
    </row>
    <row r="380" spans="1:7" x14ac:dyDescent="0.25">
      <c r="A380" s="1" t="s">
        <v>1513</v>
      </c>
      <c r="B380" s="2">
        <v>78979780</v>
      </c>
      <c r="C380" s="1" t="s">
        <v>9150</v>
      </c>
      <c r="D380" s="3">
        <v>37400</v>
      </c>
      <c r="E380" s="1" t="s">
        <v>9144</v>
      </c>
      <c r="F380" s="1" t="s">
        <v>9184</v>
      </c>
      <c r="G380" s="14">
        <v>3271831452</v>
      </c>
    </row>
    <row r="381" spans="1:7" x14ac:dyDescent="0.25">
      <c r="A381" s="1" t="s">
        <v>6513</v>
      </c>
      <c r="B381" s="2">
        <v>880548397</v>
      </c>
      <c r="C381" s="1" t="s">
        <v>9160</v>
      </c>
      <c r="D381" s="3">
        <v>28634</v>
      </c>
      <c r="E381" s="1" t="s">
        <v>9138</v>
      </c>
      <c r="F381" s="1" t="s">
        <v>9163</v>
      </c>
      <c r="G381" s="14">
        <v>928978688</v>
      </c>
    </row>
    <row r="382" spans="1:7" x14ac:dyDescent="0.25">
      <c r="A382" s="1" t="s">
        <v>4838</v>
      </c>
      <c r="B382" s="2">
        <v>794596039</v>
      </c>
      <c r="C382" s="1" t="s">
        <v>9176</v>
      </c>
      <c r="D382" s="3">
        <v>33749</v>
      </c>
      <c r="E382" s="1" t="s">
        <v>9134</v>
      </c>
      <c r="F382" s="1" t="s">
        <v>9177</v>
      </c>
      <c r="G382" s="14">
        <v>816834375</v>
      </c>
    </row>
    <row r="383" spans="1:7" x14ac:dyDescent="0.25">
      <c r="A383" s="1" t="s">
        <v>1109</v>
      </c>
      <c r="B383" s="2">
        <v>242987893</v>
      </c>
      <c r="C383" s="1" t="s">
        <v>9133</v>
      </c>
      <c r="D383" s="3">
        <v>40687</v>
      </c>
      <c r="E383" s="1" t="s">
        <v>9144</v>
      </c>
      <c r="F383" s="1" t="s">
        <v>9172</v>
      </c>
      <c r="G383" s="14">
        <v>2042628108</v>
      </c>
    </row>
    <row r="384" spans="1:7" x14ac:dyDescent="0.25">
      <c r="A384" s="1" t="s">
        <v>8571</v>
      </c>
      <c r="B384" s="2">
        <v>241445901</v>
      </c>
      <c r="C384" s="1" t="s">
        <v>9140</v>
      </c>
      <c r="D384" s="3">
        <v>25712</v>
      </c>
      <c r="E384" s="1" t="s">
        <v>9144</v>
      </c>
      <c r="F384" s="1" t="s">
        <v>9189</v>
      </c>
      <c r="G384" s="14">
        <v>4664020224</v>
      </c>
    </row>
    <row r="385" spans="1:7" x14ac:dyDescent="0.25">
      <c r="A385" s="1" t="s">
        <v>2197</v>
      </c>
      <c r="B385" s="2">
        <v>843399380</v>
      </c>
      <c r="C385" s="1" t="s">
        <v>9146</v>
      </c>
      <c r="D385" s="3">
        <v>25348</v>
      </c>
      <c r="E385" s="1" t="s">
        <v>9131</v>
      </c>
      <c r="F385" s="1" t="s">
        <v>8420</v>
      </c>
      <c r="G385" s="14">
        <v>1970436204</v>
      </c>
    </row>
    <row r="386" spans="1:7" x14ac:dyDescent="0.25">
      <c r="A386" s="1" t="s">
        <v>824</v>
      </c>
      <c r="B386" s="2">
        <v>769373972</v>
      </c>
      <c r="C386" s="1" t="s">
        <v>9150</v>
      </c>
      <c r="D386" s="3">
        <v>20233</v>
      </c>
      <c r="E386" s="1" t="s">
        <v>9144</v>
      </c>
      <c r="F386" s="1" t="s">
        <v>9151</v>
      </c>
      <c r="G386" s="14">
        <v>900612081</v>
      </c>
    </row>
    <row r="387" spans="1:7" x14ac:dyDescent="0.25">
      <c r="A387" s="1" t="s">
        <v>8767</v>
      </c>
      <c r="B387" s="2">
        <v>663702178</v>
      </c>
      <c r="C387" s="1" t="s">
        <v>9153</v>
      </c>
      <c r="D387" s="3">
        <v>34843</v>
      </c>
      <c r="E387" s="1" t="s">
        <v>9144</v>
      </c>
      <c r="F387" s="1" t="s">
        <v>9155</v>
      </c>
      <c r="G387" s="14">
        <v>145351008</v>
      </c>
    </row>
    <row r="388" spans="1:7" x14ac:dyDescent="0.25">
      <c r="A388" s="1" t="s">
        <v>4190</v>
      </c>
      <c r="B388" s="2">
        <v>940594492</v>
      </c>
      <c r="C388" s="1" t="s">
        <v>9170</v>
      </c>
      <c r="D388" s="3">
        <v>27538</v>
      </c>
      <c r="E388" s="1" t="s">
        <v>9131</v>
      </c>
      <c r="F388" s="1" t="s">
        <v>9174</v>
      </c>
      <c r="G388" s="14">
        <v>323014668</v>
      </c>
    </row>
    <row r="389" spans="1:7" x14ac:dyDescent="0.25">
      <c r="A389" s="1" t="s">
        <v>6287</v>
      </c>
      <c r="B389" s="2">
        <v>271461401</v>
      </c>
      <c r="C389" s="1" t="s">
        <v>9160</v>
      </c>
      <c r="D389" s="3">
        <v>39226</v>
      </c>
      <c r="E389" s="1" t="s">
        <v>9141</v>
      </c>
      <c r="F389" s="1" t="s">
        <v>9178</v>
      </c>
      <c r="G389" s="14">
        <v>972263454</v>
      </c>
    </row>
    <row r="390" spans="1:7" x14ac:dyDescent="0.25">
      <c r="A390" s="1" t="s">
        <v>4871</v>
      </c>
      <c r="B390" s="2">
        <v>165563667</v>
      </c>
      <c r="C390" s="1" t="s">
        <v>9180</v>
      </c>
      <c r="D390" s="3">
        <v>28270</v>
      </c>
      <c r="E390" s="1" t="s">
        <v>9144</v>
      </c>
      <c r="F390" s="1" t="s">
        <v>9181</v>
      </c>
      <c r="G390" s="14">
        <v>2662768401</v>
      </c>
    </row>
    <row r="391" spans="1:7" x14ac:dyDescent="0.25">
      <c r="A391" s="1" t="s">
        <v>4606</v>
      </c>
      <c r="B391" s="2">
        <v>336984371</v>
      </c>
      <c r="C391" s="1" t="s">
        <v>9143</v>
      </c>
      <c r="D391" s="3">
        <v>41419</v>
      </c>
      <c r="E391" s="1" t="s">
        <v>9144</v>
      </c>
      <c r="F391" s="1" t="s">
        <v>9145</v>
      </c>
      <c r="G391" s="14">
        <v>3397842</v>
      </c>
    </row>
    <row r="392" spans="1:7" x14ac:dyDescent="0.25">
      <c r="A392" s="1" t="s">
        <v>7379</v>
      </c>
      <c r="B392" s="2">
        <v>607336538</v>
      </c>
      <c r="C392" s="1" t="s">
        <v>9147</v>
      </c>
      <c r="D392" s="3">
        <v>23155</v>
      </c>
      <c r="E392" s="1" t="s">
        <v>9141</v>
      </c>
      <c r="F392" s="1" t="s">
        <v>6107</v>
      </c>
      <c r="G392" s="14">
        <v>1409287437</v>
      </c>
    </row>
    <row r="393" spans="1:7" x14ac:dyDescent="0.25">
      <c r="A393" s="1" t="s">
        <v>3282</v>
      </c>
      <c r="B393" s="2">
        <v>493486761</v>
      </c>
      <c r="C393" s="1" t="s">
        <v>9130</v>
      </c>
      <c r="D393" s="3">
        <v>25712</v>
      </c>
      <c r="E393" s="1" t="s">
        <v>9131</v>
      </c>
      <c r="F393" s="1" t="s">
        <v>9186</v>
      </c>
      <c r="G393" s="14">
        <v>345819232</v>
      </c>
    </row>
    <row r="394" spans="1:7" x14ac:dyDescent="0.25">
      <c r="A394" s="1" t="s">
        <v>3965</v>
      </c>
      <c r="B394" s="2">
        <v>417849788</v>
      </c>
      <c r="C394" s="1" t="s">
        <v>9133</v>
      </c>
      <c r="D394" s="3">
        <v>28999</v>
      </c>
      <c r="E394" s="1" t="s">
        <v>9138</v>
      </c>
      <c r="F394" s="1" t="s">
        <v>9172</v>
      </c>
      <c r="G394" s="14">
        <v>1860494976</v>
      </c>
    </row>
    <row r="395" spans="1:7" x14ac:dyDescent="0.25">
      <c r="A395" s="1" t="s">
        <v>3662</v>
      </c>
      <c r="B395" s="2">
        <v>188701933</v>
      </c>
      <c r="C395" s="1" t="s">
        <v>9140</v>
      </c>
      <c r="D395" s="3">
        <v>28999</v>
      </c>
      <c r="E395" s="1" t="s">
        <v>9138</v>
      </c>
      <c r="F395" s="1" t="s">
        <v>9142</v>
      </c>
      <c r="G395" s="14">
        <v>446844745</v>
      </c>
    </row>
    <row r="396" spans="1:7" x14ac:dyDescent="0.25">
      <c r="A396" s="1" t="s">
        <v>369</v>
      </c>
      <c r="B396" s="2">
        <v>860849340</v>
      </c>
      <c r="C396" s="1" t="s">
        <v>9170</v>
      </c>
      <c r="D396" s="3">
        <v>25348</v>
      </c>
      <c r="E396" s="1" t="s">
        <v>9134</v>
      </c>
      <c r="F396" s="1" t="s">
        <v>9171</v>
      </c>
      <c r="G396" s="14">
        <v>1161267192</v>
      </c>
    </row>
    <row r="397" spans="1:7" x14ac:dyDescent="0.25">
      <c r="A397" s="1" t="s">
        <v>688</v>
      </c>
      <c r="B397" s="2">
        <v>786930810</v>
      </c>
      <c r="C397" s="1" t="s">
        <v>9150</v>
      </c>
      <c r="D397" s="3">
        <v>36671</v>
      </c>
      <c r="E397" s="1" t="s">
        <v>9144</v>
      </c>
      <c r="F397" s="1" t="s">
        <v>8414</v>
      </c>
      <c r="G397" s="14">
        <v>1864165653</v>
      </c>
    </row>
    <row r="398" spans="1:7" x14ac:dyDescent="0.25">
      <c r="A398" s="1" t="s">
        <v>5507</v>
      </c>
      <c r="B398" s="2">
        <v>774767354</v>
      </c>
      <c r="C398" s="1" t="s">
        <v>9150</v>
      </c>
      <c r="D398" s="3">
        <v>44705</v>
      </c>
      <c r="E398" s="1" t="s">
        <v>9141</v>
      </c>
      <c r="F398" s="1" t="s">
        <v>9151</v>
      </c>
      <c r="G398" s="14">
        <v>914716257</v>
      </c>
    </row>
    <row r="399" spans="1:7" x14ac:dyDescent="0.25">
      <c r="A399" s="1" t="s">
        <v>1526</v>
      </c>
      <c r="B399" s="2">
        <v>5643565</v>
      </c>
      <c r="C399" s="1" t="s">
        <v>9170</v>
      </c>
      <c r="D399" s="3">
        <v>35210</v>
      </c>
      <c r="E399" s="1" t="s">
        <v>9138</v>
      </c>
      <c r="F399" s="1" t="s">
        <v>9171</v>
      </c>
      <c r="G399" s="14">
        <v>52279488</v>
      </c>
    </row>
    <row r="400" spans="1:7" x14ac:dyDescent="0.25">
      <c r="A400" s="1" t="s">
        <v>8452</v>
      </c>
      <c r="B400" s="2">
        <v>223164846</v>
      </c>
      <c r="C400" s="1" t="s">
        <v>9148</v>
      </c>
      <c r="D400" s="3">
        <v>38497</v>
      </c>
      <c r="E400" s="1" t="s">
        <v>9144</v>
      </c>
      <c r="F400" s="1" t="s">
        <v>9149</v>
      </c>
      <c r="G400" s="14">
        <v>4731848226</v>
      </c>
    </row>
    <row r="401" spans="1:7" x14ac:dyDescent="0.25">
      <c r="A401" s="1" t="s">
        <v>188</v>
      </c>
      <c r="B401" s="2">
        <v>827738068</v>
      </c>
      <c r="C401" s="1" t="s">
        <v>9150</v>
      </c>
      <c r="D401" s="3">
        <v>33382</v>
      </c>
      <c r="E401" s="1" t="s">
        <v>9154</v>
      </c>
      <c r="F401" s="1" t="s">
        <v>9200</v>
      </c>
      <c r="G401" s="14">
        <v>1802147886</v>
      </c>
    </row>
    <row r="402" spans="1:7" x14ac:dyDescent="0.25">
      <c r="A402" s="1" t="s">
        <v>1015</v>
      </c>
      <c r="B402" s="2">
        <v>454950381</v>
      </c>
      <c r="C402" s="1" t="s">
        <v>9166</v>
      </c>
      <c r="D402" s="3">
        <v>31556</v>
      </c>
      <c r="E402" s="1" t="s">
        <v>9141</v>
      </c>
      <c r="F402" s="1" t="s">
        <v>9167</v>
      </c>
      <c r="G402" s="14">
        <v>666775296</v>
      </c>
    </row>
    <row r="403" spans="1:7" x14ac:dyDescent="0.25">
      <c r="A403" s="1" t="s">
        <v>8304</v>
      </c>
      <c r="B403" s="2">
        <v>780027230</v>
      </c>
      <c r="C403" s="1" t="s">
        <v>9150</v>
      </c>
      <c r="D403" s="3">
        <v>35939</v>
      </c>
      <c r="E403" s="1" t="s">
        <v>9144</v>
      </c>
      <c r="F403" s="1" t="s">
        <v>9200</v>
      </c>
      <c r="G403" s="14">
        <v>2155914628</v>
      </c>
    </row>
    <row r="404" spans="1:7" x14ac:dyDescent="0.25">
      <c r="A404" s="1" t="s">
        <v>7697</v>
      </c>
      <c r="B404" s="2">
        <v>999205699</v>
      </c>
      <c r="C404" s="1" t="s">
        <v>9170</v>
      </c>
      <c r="D404" s="3">
        <v>38497</v>
      </c>
      <c r="E404" s="1" t="s">
        <v>9131</v>
      </c>
      <c r="F404" s="1" t="s">
        <v>9171</v>
      </c>
      <c r="G404" s="14">
        <v>1001791296</v>
      </c>
    </row>
    <row r="405" spans="1:7" x14ac:dyDescent="0.25">
      <c r="A405" s="1" t="s">
        <v>6919</v>
      </c>
      <c r="B405" s="2">
        <v>922881556</v>
      </c>
      <c r="C405" s="1" t="s">
        <v>9160</v>
      </c>
      <c r="D405" s="3">
        <v>26077</v>
      </c>
      <c r="E405" s="1" t="s">
        <v>9141</v>
      </c>
      <c r="F405" s="1" t="s">
        <v>9178</v>
      </c>
      <c r="G405" s="14">
        <v>1848879183</v>
      </c>
    </row>
    <row r="406" spans="1:7" x14ac:dyDescent="0.25">
      <c r="A406" s="1" t="s">
        <v>6568</v>
      </c>
      <c r="B406" s="2">
        <v>258831671</v>
      </c>
      <c r="C406" s="1" t="s">
        <v>9130</v>
      </c>
      <c r="D406" s="3">
        <v>20600</v>
      </c>
      <c r="E406" s="1" t="s">
        <v>9138</v>
      </c>
      <c r="F406" s="1" t="s">
        <v>9132</v>
      </c>
      <c r="G406" s="14">
        <v>145503585</v>
      </c>
    </row>
    <row r="407" spans="1:7" x14ac:dyDescent="0.25">
      <c r="A407" s="1" t="s">
        <v>7333</v>
      </c>
      <c r="B407" s="2">
        <v>292368079</v>
      </c>
      <c r="C407" s="1" t="s">
        <v>9136</v>
      </c>
      <c r="D407" s="3">
        <v>28634</v>
      </c>
      <c r="E407" s="1" t="s">
        <v>9144</v>
      </c>
      <c r="F407" s="1" t="s">
        <v>9188</v>
      </c>
      <c r="G407" s="14">
        <v>238002975</v>
      </c>
    </row>
    <row r="408" spans="1:7" x14ac:dyDescent="0.25">
      <c r="A408" s="1" t="s">
        <v>2655</v>
      </c>
      <c r="B408" s="2">
        <v>255843040</v>
      </c>
      <c r="C408" s="1" t="s">
        <v>9165</v>
      </c>
      <c r="D408" s="3">
        <v>35939</v>
      </c>
      <c r="E408" s="1" t="s">
        <v>9134</v>
      </c>
      <c r="F408" s="1" t="s">
        <v>9173</v>
      </c>
      <c r="G408" s="14">
        <v>1845170514</v>
      </c>
    </row>
    <row r="409" spans="1:7" x14ac:dyDescent="0.25">
      <c r="A409" s="1" t="s">
        <v>5097</v>
      </c>
      <c r="B409" s="2">
        <v>296436568</v>
      </c>
      <c r="C409" s="1" t="s">
        <v>9150</v>
      </c>
      <c r="D409" s="3">
        <v>41783</v>
      </c>
      <c r="E409" s="1" t="s">
        <v>9131</v>
      </c>
      <c r="F409" s="1" t="s">
        <v>9200</v>
      </c>
      <c r="G409" s="14">
        <v>2355895311</v>
      </c>
    </row>
    <row r="410" spans="1:7" x14ac:dyDescent="0.25">
      <c r="A410" s="1" t="s">
        <v>4711</v>
      </c>
      <c r="B410" s="2">
        <v>196785497</v>
      </c>
      <c r="C410" s="1" t="s">
        <v>9140</v>
      </c>
      <c r="D410" s="3">
        <v>29366</v>
      </c>
      <c r="E410" s="1" t="s">
        <v>9131</v>
      </c>
      <c r="F410" s="1" t="s">
        <v>9142</v>
      </c>
      <c r="G410" s="14">
        <v>711769968</v>
      </c>
    </row>
    <row r="411" spans="1:7" x14ac:dyDescent="0.25">
      <c r="A411" s="1" t="s">
        <v>1314</v>
      </c>
      <c r="B411" s="2">
        <v>796218942</v>
      </c>
      <c r="C411" s="1" t="s">
        <v>9150</v>
      </c>
      <c r="D411" s="3">
        <v>26077</v>
      </c>
      <c r="E411" s="1" t="s">
        <v>9134</v>
      </c>
      <c r="F411" s="1" t="s">
        <v>9184</v>
      </c>
      <c r="G411" s="14">
        <v>654313016</v>
      </c>
    </row>
    <row r="412" spans="1:7" x14ac:dyDescent="0.25">
      <c r="A412" s="1" t="s">
        <v>4348</v>
      </c>
      <c r="B412" s="2">
        <v>759957</v>
      </c>
      <c r="C412" s="1" t="s">
        <v>9170</v>
      </c>
      <c r="D412" s="3">
        <v>33749</v>
      </c>
      <c r="E412" s="1" t="s">
        <v>9138</v>
      </c>
      <c r="F412" s="1" t="s">
        <v>9191</v>
      </c>
      <c r="G412" s="14">
        <v>2670038982</v>
      </c>
    </row>
    <row r="413" spans="1:7" x14ac:dyDescent="0.25">
      <c r="A413" s="1" t="s">
        <v>4735</v>
      </c>
      <c r="B413" s="2">
        <v>777992746</v>
      </c>
      <c r="C413" s="1" t="s">
        <v>9156</v>
      </c>
      <c r="D413" s="3">
        <v>30460</v>
      </c>
      <c r="E413" s="1" t="s">
        <v>9134</v>
      </c>
      <c r="F413" s="1" t="s">
        <v>9157</v>
      </c>
      <c r="G413" s="14">
        <v>1241248525</v>
      </c>
    </row>
    <row r="414" spans="1:7" x14ac:dyDescent="0.25">
      <c r="A414" s="1" t="s">
        <v>2929</v>
      </c>
      <c r="B414" s="2">
        <v>620396227</v>
      </c>
      <c r="C414" s="1" t="s">
        <v>9133</v>
      </c>
      <c r="D414" s="3">
        <v>24616</v>
      </c>
      <c r="E414" s="1" t="s">
        <v>9141</v>
      </c>
      <c r="F414" s="1" t="s">
        <v>9164</v>
      </c>
      <c r="G414" s="14">
        <v>984973597</v>
      </c>
    </row>
    <row r="415" spans="1:7" x14ac:dyDescent="0.25">
      <c r="A415" s="1" t="s">
        <v>6219</v>
      </c>
      <c r="B415" s="2">
        <v>478604151</v>
      </c>
      <c r="C415" s="1" t="s">
        <v>9153</v>
      </c>
      <c r="D415" s="3">
        <v>42148</v>
      </c>
      <c r="E415" s="1" t="s">
        <v>9141</v>
      </c>
      <c r="F415" s="1" t="s">
        <v>9155</v>
      </c>
      <c r="G415" s="14">
        <v>3914525124</v>
      </c>
    </row>
    <row r="416" spans="1:7" x14ac:dyDescent="0.25">
      <c r="A416" s="1" t="s">
        <v>4776</v>
      </c>
      <c r="B416" s="2">
        <v>747067312</v>
      </c>
      <c r="C416" s="1" t="s">
        <v>9176</v>
      </c>
      <c r="D416" s="3">
        <v>41054</v>
      </c>
      <c r="E416" s="1" t="s">
        <v>9144</v>
      </c>
      <c r="F416" s="1" t="s">
        <v>9177</v>
      </c>
      <c r="G416" s="14">
        <v>11389152</v>
      </c>
    </row>
    <row r="417" spans="1:7" x14ac:dyDescent="0.25">
      <c r="A417" s="1" t="s">
        <v>2136</v>
      </c>
      <c r="B417" s="2">
        <v>825405328</v>
      </c>
      <c r="C417" s="1" t="s">
        <v>9133</v>
      </c>
      <c r="D417" s="3">
        <v>31556</v>
      </c>
      <c r="E417" s="1" t="s">
        <v>9134</v>
      </c>
      <c r="F417" s="1" t="s">
        <v>9192</v>
      </c>
      <c r="G417" s="14">
        <v>1487990244</v>
      </c>
    </row>
    <row r="418" spans="1:7" x14ac:dyDescent="0.25">
      <c r="A418" s="1" t="s">
        <v>580</v>
      </c>
      <c r="B418" s="2">
        <v>2146153</v>
      </c>
      <c r="C418" s="1" t="s">
        <v>9137</v>
      </c>
      <c r="D418" s="3">
        <v>29366</v>
      </c>
      <c r="E418" s="1" t="s">
        <v>9141</v>
      </c>
      <c r="F418" s="1" t="s">
        <v>9139</v>
      </c>
      <c r="G418" s="14">
        <v>32774623</v>
      </c>
    </row>
    <row r="419" spans="1:7" x14ac:dyDescent="0.25">
      <c r="A419" s="1" t="s">
        <v>3337</v>
      </c>
      <c r="B419" s="2">
        <v>9217797</v>
      </c>
      <c r="C419" s="1" t="s">
        <v>9180</v>
      </c>
      <c r="D419" s="3">
        <v>29731</v>
      </c>
      <c r="E419" s="1" t="s">
        <v>9144</v>
      </c>
      <c r="F419" s="1" t="s">
        <v>9181</v>
      </c>
      <c r="G419" s="14">
        <v>124795755</v>
      </c>
    </row>
    <row r="420" spans="1:7" x14ac:dyDescent="0.25">
      <c r="A420" s="1" t="s">
        <v>5430</v>
      </c>
      <c r="B420" s="2">
        <v>518826262</v>
      </c>
      <c r="C420" s="1" t="s">
        <v>9147</v>
      </c>
      <c r="D420" s="3">
        <v>38132</v>
      </c>
      <c r="E420" s="1" t="s">
        <v>9144</v>
      </c>
      <c r="F420" s="1" t="s">
        <v>9152</v>
      </c>
      <c r="G420" s="14">
        <v>643185</v>
      </c>
    </row>
    <row r="421" spans="1:7" x14ac:dyDescent="0.25">
      <c r="A421" s="1" t="s">
        <v>2914</v>
      </c>
      <c r="B421" s="2">
        <v>105868418</v>
      </c>
      <c r="C421" s="1" t="s">
        <v>9165</v>
      </c>
      <c r="D421" s="3">
        <v>42880</v>
      </c>
      <c r="E421" s="1" t="s">
        <v>9141</v>
      </c>
      <c r="F421" s="1" t="s">
        <v>3840</v>
      </c>
      <c r="G421" s="14">
        <v>2019901422</v>
      </c>
    </row>
    <row r="422" spans="1:7" x14ac:dyDescent="0.25">
      <c r="A422" s="1" t="s">
        <v>6305</v>
      </c>
      <c r="B422" s="2">
        <v>748608391</v>
      </c>
      <c r="C422" s="1" t="s">
        <v>9130</v>
      </c>
      <c r="D422" s="3">
        <v>21329</v>
      </c>
      <c r="E422" s="1" t="s">
        <v>9138</v>
      </c>
      <c r="F422" s="1" t="s">
        <v>9132</v>
      </c>
      <c r="G422" s="14">
        <v>22531392</v>
      </c>
    </row>
    <row r="423" spans="1:7" x14ac:dyDescent="0.25">
      <c r="A423" s="1" t="s">
        <v>1025</v>
      </c>
      <c r="B423" s="2">
        <v>854796709</v>
      </c>
      <c r="C423" s="1" t="s">
        <v>9136</v>
      </c>
      <c r="D423" s="3">
        <v>39226</v>
      </c>
      <c r="E423" s="1" t="s">
        <v>9144</v>
      </c>
      <c r="F423" s="1" t="s">
        <v>9188</v>
      </c>
      <c r="G423" s="14">
        <v>23613504</v>
      </c>
    </row>
    <row r="424" spans="1:7" x14ac:dyDescent="0.25">
      <c r="A424" s="1" t="s">
        <v>2301</v>
      </c>
      <c r="B424" s="2">
        <v>914636531</v>
      </c>
      <c r="C424" s="1" t="s">
        <v>9165</v>
      </c>
      <c r="D424" s="3">
        <v>40687</v>
      </c>
      <c r="E424" s="1" t="s">
        <v>9131</v>
      </c>
      <c r="F424" s="1" t="s">
        <v>4326</v>
      </c>
      <c r="G424" s="14">
        <v>362904256</v>
      </c>
    </row>
    <row r="425" spans="1:7" x14ac:dyDescent="0.25">
      <c r="A425" s="1" t="s">
        <v>8292</v>
      </c>
      <c r="B425" s="2">
        <v>878130269</v>
      </c>
      <c r="C425" s="1" t="s">
        <v>9170</v>
      </c>
      <c r="D425" s="3">
        <v>20600</v>
      </c>
      <c r="E425" s="1" t="s">
        <v>9144</v>
      </c>
      <c r="F425" s="1" t="s">
        <v>9191</v>
      </c>
      <c r="G425" s="14">
        <v>501449721</v>
      </c>
    </row>
    <row r="426" spans="1:7" x14ac:dyDescent="0.25">
      <c r="A426" s="1" t="s">
        <v>4633</v>
      </c>
      <c r="B426" s="2">
        <v>100495274</v>
      </c>
      <c r="C426" s="1" t="s">
        <v>9133</v>
      </c>
      <c r="D426" s="3">
        <v>41783</v>
      </c>
      <c r="E426" s="1" t="s">
        <v>9141</v>
      </c>
      <c r="F426" s="1" t="s">
        <v>9159</v>
      </c>
      <c r="G426" s="14">
        <v>2463943008</v>
      </c>
    </row>
    <row r="427" spans="1:7" x14ac:dyDescent="0.25">
      <c r="A427" s="1" t="s">
        <v>3359</v>
      </c>
      <c r="B427" s="2">
        <v>110539166</v>
      </c>
      <c r="C427" s="1" t="s">
        <v>9140</v>
      </c>
      <c r="D427" s="3">
        <v>44341</v>
      </c>
      <c r="E427" s="1" t="s">
        <v>9141</v>
      </c>
      <c r="F427" s="1" t="s">
        <v>9189</v>
      </c>
      <c r="G427" s="14">
        <v>1192288125</v>
      </c>
    </row>
    <row r="428" spans="1:7" x14ac:dyDescent="0.25">
      <c r="A428" s="1" t="s">
        <v>7842</v>
      </c>
      <c r="B428" s="2">
        <v>33418679</v>
      </c>
      <c r="C428" s="1" t="s">
        <v>9182</v>
      </c>
      <c r="D428" s="3">
        <v>40322</v>
      </c>
      <c r="E428" s="1" t="s">
        <v>9154</v>
      </c>
      <c r="F428" s="1" t="s">
        <v>9183</v>
      </c>
      <c r="G428" s="14">
        <v>2896390224</v>
      </c>
    </row>
    <row r="429" spans="1:7" x14ac:dyDescent="0.25">
      <c r="A429" s="1" t="s">
        <v>411</v>
      </c>
      <c r="B429" s="2">
        <v>282574873</v>
      </c>
      <c r="C429" s="1" t="s">
        <v>9160</v>
      </c>
      <c r="D429" s="3">
        <v>21694</v>
      </c>
      <c r="E429" s="1" t="s">
        <v>9154</v>
      </c>
      <c r="F429" s="1" t="s">
        <v>9163</v>
      </c>
      <c r="G429" s="14">
        <v>916673625</v>
      </c>
    </row>
    <row r="430" spans="1:7" x14ac:dyDescent="0.25">
      <c r="A430" s="1" t="s">
        <v>8455</v>
      </c>
      <c r="B430" s="2">
        <v>17592642</v>
      </c>
      <c r="C430" s="1" t="s">
        <v>9130</v>
      </c>
      <c r="D430" s="3">
        <v>24983</v>
      </c>
      <c r="E430" s="1" t="s">
        <v>9141</v>
      </c>
      <c r="F430" s="1" t="s">
        <v>9132</v>
      </c>
      <c r="G430" s="14">
        <v>17723125</v>
      </c>
    </row>
    <row r="431" spans="1:7" x14ac:dyDescent="0.25">
      <c r="A431" s="1" t="s">
        <v>5062</v>
      </c>
      <c r="B431" s="2">
        <v>662030865</v>
      </c>
      <c r="C431" s="1" t="s">
        <v>9165</v>
      </c>
      <c r="D431" s="3">
        <v>43976</v>
      </c>
      <c r="E431" s="1" t="s">
        <v>9131</v>
      </c>
      <c r="F431" s="1" t="s">
        <v>3840</v>
      </c>
      <c r="G431" s="14" t="s">
        <v>9201</v>
      </c>
    </row>
    <row r="432" spans="1:7" x14ac:dyDescent="0.25">
      <c r="A432" s="1" t="s">
        <v>3428</v>
      </c>
      <c r="B432" s="2">
        <v>952742530</v>
      </c>
      <c r="C432" s="1" t="s">
        <v>9133</v>
      </c>
      <c r="D432" s="3">
        <v>40322</v>
      </c>
      <c r="E432" s="1" t="s">
        <v>9154</v>
      </c>
      <c r="F432" s="1" t="s">
        <v>9164</v>
      </c>
      <c r="G432" s="14">
        <v>277568265</v>
      </c>
    </row>
    <row r="433" spans="1:7" x14ac:dyDescent="0.25">
      <c r="A433" s="1" t="s">
        <v>3832</v>
      </c>
      <c r="B433" s="2">
        <v>944241378</v>
      </c>
      <c r="C433" s="1" t="s">
        <v>9133</v>
      </c>
      <c r="D433" s="3">
        <v>38132</v>
      </c>
      <c r="E433" s="1" t="s">
        <v>9144</v>
      </c>
      <c r="F433" s="1" t="s">
        <v>9192</v>
      </c>
      <c r="G433" s="14">
        <v>3036542018</v>
      </c>
    </row>
    <row r="434" spans="1:7" x14ac:dyDescent="0.25">
      <c r="A434" s="1" t="s">
        <v>6258</v>
      </c>
      <c r="B434" s="2">
        <v>217568986</v>
      </c>
      <c r="C434" s="1" t="s">
        <v>9133</v>
      </c>
      <c r="D434" s="3">
        <v>25712</v>
      </c>
      <c r="E434" s="1" t="s">
        <v>9134</v>
      </c>
      <c r="F434" s="1" t="s">
        <v>9159</v>
      </c>
      <c r="G434" s="14">
        <v>1423198532</v>
      </c>
    </row>
    <row r="435" spans="1:7" x14ac:dyDescent="0.25">
      <c r="A435" s="1" t="s">
        <v>8449</v>
      </c>
      <c r="B435" s="2">
        <v>644201182</v>
      </c>
      <c r="C435" s="1" t="s">
        <v>9150</v>
      </c>
      <c r="D435" s="3">
        <v>32288</v>
      </c>
      <c r="E435" s="1" t="s">
        <v>9131</v>
      </c>
      <c r="F435" s="1" t="s">
        <v>9151</v>
      </c>
      <c r="G435" s="14">
        <v>1406717235</v>
      </c>
    </row>
    <row r="436" spans="1:7" x14ac:dyDescent="0.25">
      <c r="A436" s="1" t="s">
        <v>3030</v>
      </c>
      <c r="B436" s="2">
        <v>409970645</v>
      </c>
      <c r="C436" s="1" t="s">
        <v>9136</v>
      </c>
      <c r="D436" s="3">
        <v>29366</v>
      </c>
      <c r="E436" s="1" t="s">
        <v>9144</v>
      </c>
      <c r="F436" s="1" t="s">
        <v>6173</v>
      </c>
      <c r="G436" s="14">
        <v>103516876</v>
      </c>
    </row>
    <row r="437" spans="1:7" x14ac:dyDescent="0.25">
      <c r="A437" s="1" t="s">
        <v>8215</v>
      </c>
      <c r="B437" s="2">
        <v>692276307</v>
      </c>
      <c r="C437" s="1" t="s">
        <v>9137</v>
      </c>
      <c r="D437" s="3">
        <v>27905</v>
      </c>
      <c r="E437" s="1" t="s">
        <v>9144</v>
      </c>
      <c r="F437" s="1" t="s">
        <v>9139</v>
      </c>
      <c r="G437" s="14">
        <v>4706060544</v>
      </c>
    </row>
    <row r="438" spans="1:7" x14ac:dyDescent="0.25">
      <c r="A438" s="1" t="s">
        <v>2067</v>
      </c>
      <c r="B438" s="2">
        <v>672369839</v>
      </c>
      <c r="C438" s="1" t="s">
        <v>9168</v>
      </c>
      <c r="D438" s="3">
        <v>43609</v>
      </c>
      <c r="E438" s="1" t="s">
        <v>9134</v>
      </c>
      <c r="F438" s="1" t="s">
        <v>9169</v>
      </c>
      <c r="G438" s="14">
        <v>761105676</v>
      </c>
    </row>
    <row r="439" spans="1:7" x14ac:dyDescent="0.25">
      <c r="A439" s="1" t="s">
        <v>1785</v>
      </c>
      <c r="B439" s="2">
        <v>573219712</v>
      </c>
      <c r="C439" s="1" t="s">
        <v>9147</v>
      </c>
      <c r="D439" s="3">
        <v>41419</v>
      </c>
      <c r="E439" s="1" t="s">
        <v>9134</v>
      </c>
      <c r="F439" s="1" t="s">
        <v>6107</v>
      </c>
      <c r="G439" s="14">
        <v>330956046</v>
      </c>
    </row>
    <row r="440" spans="1:7" x14ac:dyDescent="0.25">
      <c r="A440" s="1" t="s">
        <v>4862</v>
      </c>
      <c r="B440" s="2">
        <v>135642253</v>
      </c>
      <c r="C440" s="1" t="s">
        <v>9133</v>
      </c>
      <c r="D440" s="3">
        <v>22790</v>
      </c>
      <c r="E440" s="1" t="s">
        <v>9144</v>
      </c>
      <c r="F440" s="1" t="s">
        <v>9164</v>
      </c>
      <c r="G440" s="14">
        <v>5948436</v>
      </c>
    </row>
    <row r="441" spans="1:7" x14ac:dyDescent="0.25">
      <c r="A441" s="1" t="s">
        <v>407</v>
      </c>
      <c r="B441" s="2">
        <v>245297664</v>
      </c>
      <c r="C441" s="1" t="s">
        <v>9133</v>
      </c>
      <c r="D441" s="3">
        <v>25348</v>
      </c>
      <c r="E441" s="1" t="s">
        <v>9144</v>
      </c>
      <c r="F441" s="1" t="s">
        <v>9179</v>
      </c>
      <c r="G441" s="14">
        <v>372037974</v>
      </c>
    </row>
    <row r="442" spans="1:7" x14ac:dyDescent="0.25">
      <c r="A442" s="1" t="s">
        <v>3768</v>
      </c>
      <c r="B442" s="2">
        <v>536980993</v>
      </c>
      <c r="C442" s="1" t="s">
        <v>9153</v>
      </c>
      <c r="D442" s="3">
        <v>38497</v>
      </c>
      <c r="E442" s="1" t="s">
        <v>9154</v>
      </c>
      <c r="F442" s="1" t="s">
        <v>9190</v>
      </c>
      <c r="G442" s="14">
        <v>2027351268</v>
      </c>
    </row>
    <row r="443" spans="1:7" x14ac:dyDescent="0.25">
      <c r="A443" s="1" t="s">
        <v>7449</v>
      </c>
      <c r="B443" s="2">
        <v>912361340</v>
      </c>
      <c r="C443" s="1" t="s">
        <v>9166</v>
      </c>
      <c r="D443" s="3">
        <v>23522</v>
      </c>
      <c r="E443" s="1" t="s">
        <v>9144</v>
      </c>
      <c r="F443" s="1" t="s">
        <v>9167</v>
      </c>
      <c r="G443" s="14">
        <v>2272508928</v>
      </c>
    </row>
    <row r="444" spans="1:7" x14ac:dyDescent="0.25">
      <c r="A444" s="1" t="s">
        <v>8499</v>
      </c>
      <c r="B444" s="2">
        <v>397908305</v>
      </c>
      <c r="C444" s="1" t="s">
        <v>9133</v>
      </c>
      <c r="D444" s="3">
        <v>26077</v>
      </c>
      <c r="E444" s="1" t="s">
        <v>9131</v>
      </c>
      <c r="F444" s="1" t="s">
        <v>9158</v>
      </c>
      <c r="G444" s="14">
        <v>2983161636</v>
      </c>
    </row>
    <row r="445" spans="1:7" x14ac:dyDescent="0.25">
      <c r="A445" s="1" t="s">
        <v>2568</v>
      </c>
      <c r="B445" s="2">
        <v>204385263</v>
      </c>
      <c r="C445" s="1" t="s">
        <v>9170</v>
      </c>
      <c r="D445" s="3">
        <v>39593</v>
      </c>
      <c r="E445" s="1" t="s">
        <v>9141</v>
      </c>
      <c r="F445" s="1" t="s">
        <v>9171</v>
      </c>
      <c r="G445" s="14">
        <v>3217926351</v>
      </c>
    </row>
    <row r="446" spans="1:7" x14ac:dyDescent="0.25">
      <c r="A446" s="1" t="s">
        <v>2986</v>
      </c>
      <c r="B446" s="2">
        <v>451071107</v>
      </c>
      <c r="C446" s="1" t="s">
        <v>9137</v>
      </c>
      <c r="D446" s="3">
        <v>28999</v>
      </c>
      <c r="E446" s="1" t="s">
        <v>9138</v>
      </c>
      <c r="F446" s="1" t="s">
        <v>9139</v>
      </c>
      <c r="G446" s="14">
        <v>1512273612</v>
      </c>
    </row>
    <row r="447" spans="1:7" x14ac:dyDescent="0.25">
      <c r="A447" s="1" t="s">
        <v>433</v>
      </c>
      <c r="B447" s="2">
        <v>11130133</v>
      </c>
      <c r="C447" s="1" t="s">
        <v>9150</v>
      </c>
      <c r="D447" s="3">
        <v>20965</v>
      </c>
      <c r="E447" s="1" t="s">
        <v>9138</v>
      </c>
      <c r="F447" s="1" t="s">
        <v>9151</v>
      </c>
      <c r="G447" s="14">
        <v>2052252384</v>
      </c>
    </row>
    <row r="448" spans="1:7" x14ac:dyDescent="0.25">
      <c r="A448" s="1" t="s">
        <v>1698</v>
      </c>
      <c r="B448" s="2">
        <v>74610243</v>
      </c>
      <c r="C448" s="1" t="s">
        <v>9160</v>
      </c>
      <c r="D448" s="3">
        <v>30827</v>
      </c>
      <c r="E448" s="1" t="s">
        <v>9144</v>
      </c>
      <c r="F448" s="1" t="s">
        <v>9161</v>
      </c>
      <c r="G448" s="14">
        <v>3492373144</v>
      </c>
    </row>
    <row r="449" spans="1:7" x14ac:dyDescent="0.25">
      <c r="A449" s="1" t="s">
        <v>2842</v>
      </c>
      <c r="B449" s="2">
        <v>675487854</v>
      </c>
      <c r="C449" s="1" t="s">
        <v>9150</v>
      </c>
      <c r="D449" s="3">
        <v>37400</v>
      </c>
      <c r="E449" s="1" t="s">
        <v>9138</v>
      </c>
      <c r="F449" s="1" t="s">
        <v>9200</v>
      </c>
      <c r="G449" s="14">
        <v>1490427932</v>
      </c>
    </row>
    <row r="450" spans="1:7" x14ac:dyDescent="0.25">
      <c r="A450" s="1" t="s">
        <v>4835</v>
      </c>
      <c r="B450" s="2">
        <v>850570265</v>
      </c>
      <c r="C450" s="1" t="s">
        <v>9133</v>
      </c>
      <c r="D450" s="3">
        <v>33017</v>
      </c>
      <c r="E450" s="1" t="s">
        <v>9138</v>
      </c>
      <c r="F450" s="1" t="s">
        <v>9159</v>
      </c>
      <c r="G450" s="14">
        <v>719099289</v>
      </c>
    </row>
    <row r="451" spans="1:7" x14ac:dyDescent="0.25">
      <c r="A451" s="1" t="s">
        <v>3644</v>
      </c>
      <c r="B451" s="2">
        <v>301903886</v>
      </c>
      <c r="C451" s="1" t="s">
        <v>9176</v>
      </c>
      <c r="D451" s="3">
        <v>20233</v>
      </c>
      <c r="E451" s="1" t="s">
        <v>9154</v>
      </c>
      <c r="F451" s="1" t="s">
        <v>9177</v>
      </c>
      <c r="G451" s="14">
        <v>1639750827</v>
      </c>
    </row>
    <row r="452" spans="1:7" x14ac:dyDescent="0.25">
      <c r="A452" s="1" t="s">
        <v>1758</v>
      </c>
      <c r="B452" s="2">
        <v>822210306</v>
      </c>
      <c r="C452" s="1" t="s">
        <v>9160</v>
      </c>
      <c r="D452" s="3">
        <v>27173</v>
      </c>
      <c r="E452" s="1" t="s">
        <v>9144</v>
      </c>
      <c r="F452" s="1" t="s">
        <v>9161</v>
      </c>
      <c r="G452" s="14">
        <v>2756206776</v>
      </c>
    </row>
    <row r="453" spans="1:7" x14ac:dyDescent="0.25">
      <c r="A453" s="1" t="s">
        <v>1175</v>
      </c>
      <c r="B453" s="2">
        <v>872920936</v>
      </c>
      <c r="C453" s="1" t="s">
        <v>9148</v>
      </c>
      <c r="D453" s="3">
        <v>42148</v>
      </c>
      <c r="E453" s="1" t="s">
        <v>9138</v>
      </c>
      <c r="F453" s="1" t="s">
        <v>9149</v>
      </c>
      <c r="G453" s="14">
        <v>2900034384</v>
      </c>
    </row>
    <row r="454" spans="1:7" x14ac:dyDescent="0.25">
      <c r="A454" s="1" t="s">
        <v>6510</v>
      </c>
      <c r="B454" s="2">
        <v>400996340</v>
      </c>
      <c r="C454" s="1" t="s">
        <v>9143</v>
      </c>
      <c r="D454" s="3">
        <v>36304</v>
      </c>
      <c r="E454" s="1" t="s">
        <v>9144</v>
      </c>
      <c r="F454" s="1" t="s">
        <v>834</v>
      </c>
      <c r="G454" s="14">
        <v>149870898</v>
      </c>
    </row>
    <row r="455" spans="1:7" x14ac:dyDescent="0.25">
      <c r="A455" s="1" t="s">
        <v>2115</v>
      </c>
      <c r="B455" s="2">
        <v>54235781</v>
      </c>
      <c r="C455" s="1" t="s">
        <v>9133</v>
      </c>
      <c r="D455" s="3">
        <v>20600</v>
      </c>
      <c r="E455" s="1" t="s">
        <v>9144</v>
      </c>
      <c r="F455" s="1" t="s">
        <v>9162</v>
      </c>
      <c r="G455" s="14">
        <v>1114519653</v>
      </c>
    </row>
    <row r="456" spans="1:7" x14ac:dyDescent="0.25">
      <c r="A456" s="1" t="s">
        <v>2485</v>
      </c>
      <c r="B456" s="2">
        <v>102923023</v>
      </c>
      <c r="C456" s="1" t="s">
        <v>9133</v>
      </c>
      <c r="D456" s="3">
        <v>35939</v>
      </c>
      <c r="E456" s="1" t="s">
        <v>9131</v>
      </c>
      <c r="F456" s="1" t="s">
        <v>9162</v>
      </c>
      <c r="G456" s="14">
        <v>122710896</v>
      </c>
    </row>
    <row r="457" spans="1:7" x14ac:dyDescent="0.25">
      <c r="A457" s="1" t="s">
        <v>6545</v>
      </c>
      <c r="B457" s="2">
        <v>146068290</v>
      </c>
      <c r="C457" s="1" t="s">
        <v>9140</v>
      </c>
      <c r="D457" s="3">
        <v>44705</v>
      </c>
      <c r="E457" s="1" t="s">
        <v>9138</v>
      </c>
      <c r="F457" s="1" t="s">
        <v>9189</v>
      </c>
      <c r="G457" s="14">
        <v>3775807812</v>
      </c>
    </row>
    <row r="458" spans="1:7" x14ac:dyDescent="0.25">
      <c r="A458" s="1" t="s">
        <v>4385</v>
      </c>
      <c r="B458" s="2">
        <v>267056850</v>
      </c>
      <c r="C458" s="1" t="s">
        <v>9160</v>
      </c>
      <c r="D458" s="3">
        <v>24616</v>
      </c>
      <c r="E458" s="1" t="s">
        <v>9141</v>
      </c>
      <c r="F458" s="1" t="s">
        <v>9161</v>
      </c>
      <c r="G458" s="14">
        <v>933156975</v>
      </c>
    </row>
    <row r="459" spans="1:7" x14ac:dyDescent="0.25">
      <c r="A459" s="1" t="s">
        <v>2856</v>
      </c>
      <c r="B459" s="2">
        <v>854144068</v>
      </c>
      <c r="C459" s="1" t="s">
        <v>9156</v>
      </c>
      <c r="D459" s="3">
        <v>31921</v>
      </c>
      <c r="E459" s="1" t="s">
        <v>9138</v>
      </c>
      <c r="F459" s="1" t="s">
        <v>9199</v>
      </c>
      <c r="G459" s="14">
        <v>805364224</v>
      </c>
    </row>
    <row r="460" spans="1:7" x14ac:dyDescent="0.25">
      <c r="A460" s="1" t="s">
        <v>3810</v>
      </c>
      <c r="B460" s="2">
        <v>671026250</v>
      </c>
      <c r="C460" s="1" t="s">
        <v>9133</v>
      </c>
      <c r="D460" s="3">
        <v>39958</v>
      </c>
      <c r="E460" s="1" t="s">
        <v>9134</v>
      </c>
      <c r="F460" s="1" t="s">
        <v>9195</v>
      </c>
      <c r="G460" s="14">
        <v>1484336</v>
      </c>
    </row>
    <row r="461" spans="1:7" x14ac:dyDescent="0.25">
      <c r="A461" s="1" t="s">
        <v>6892</v>
      </c>
      <c r="B461" s="2">
        <v>178262536</v>
      </c>
      <c r="C461" s="1" t="s">
        <v>9193</v>
      </c>
      <c r="D461" s="3">
        <v>41419</v>
      </c>
      <c r="E461" s="1" t="s">
        <v>9144</v>
      </c>
      <c r="F461" s="1" t="s">
        <v>9198</v>
      </c>
      <c r="G461" s="14">
        <v>4487291904</v>
      </c>
    </row>
    <row r="462" spans="1:7" x14ac:dyDescent="0.25">
      <c r="A462" s="1" t="s">
        <v>6749</v>
      </c>
      <c r="B462" s="2">
        <v>674880736</v>
      </c>
      <c r="C462" s="1" t="s">
        <v>9176</v>
      </c>
      <c r="D462" s="3">
        <v>33382</v>
      </c>
      <c r="E462" s="1" t="s">
        <v>9138</v>
      </c>
      <c r="F462" s="1" t="s">
        <v>9177</v>
      </c>
      <c r="G462" s="14">
        <v>1631811456</v>
      </c>
    </row>
    <row r="463" spans="1:7" x14ac:dyDescent="0.25">
      <c r="A463" s="1" t="s">
        <v>3868</v>
      </c>
      <c r="B463" s="2">
        <v>828205412</v>
      </c>
      <c r="C463" s="1" t="s">
        <v>9147</v>
      </c>
      <c r="D463" s="3">
        <v>42148</v>
      </c>
      <c r="E463" s="1" t="s">
        <v>9154</v>
      </c>
      <c r="F463" s="1" t="s">
        <v>6107</v>
      </c>
      <c r="G463" s="14">
        <v>97988765</v>
      </c>
    </row>
    <row r="464" spans="1:7" x14ac:dyDescent="0.25">
      <c r="A464" s="1" t="s">
        <v>4823</v>
      </c>
      <c r="B464" s="2">
        <v>55291105</v>
      </c>
      <c r="C464" s="1" t="s">
        <v>9156</v>
      </c>
      <c r="D464" s="3">
        <v>34478</v>
      </c>
      <c r="E464" s="1" t="s">
        <v>9144</v>
      </c>
      <c r="F464" s="1" t="s">
        <v>9175</v>
      </c>
      <c r="G464" s="14">
        <v>958196736</v>
      </c>
    </row>
    <row r="465" spans="1:7" x14ac:dyDescent="0.25">
      <c r="A465" s="1" t="s">
        <v>4073</v>
      </c>
      <c r="B465" s="2">
        <v>394316664</v>
      </c>
      <c r="C465" s="1" t="s">
        <v>9153</v>
      </c>
      <c r="D465" s="3">
        <v>42148</v>
      </c>
      <c r="E465" s="1" t="s">
        <v>9131</v>
      </c>
      <c r="F465" s="1" t="s">
        <v>9155</v>
      </c>
      <c r="G465" s="14">
        <v>969489915</v>
      </c>
    </row>
    <row r="466" spans="1:7" x14ac:dyDescent="0.25">
      <c r="A466" s="1" t="s">
        <v>51</v>
      </c>
      <c r="B466" s="2">
        <v>892979728</v>
      </c>
      <c r="C466" s="1" t="s">
        <v>9182</v>
      </c>
      <c r="D466" s="3">
        <v>28634</v>
      </c>
      <c r="E466" s="1" t="s">
        <v>9154</v>
      </c>
      <c r="F466" s="1" t="s">
        <v>9183</v>
      </c>
      <c r="G466" s="14">
        <v>1283117979</v>
      </c>
    </row>
    <row r="467" spans="1:7" x14ac:dyDescent="0.25">
      <c r="A467" s="1" t="s">
        <v>3510</v>
      </c>
      <c r="B467" s="2">
        <v>913765998</v>
      </c>
      <c r="C467" s="1" t="s">
        <v>9130</v>
      </c>
      <c r="D467" s="3">
        <v>38497</v>
      </c>
      <c r="E467" s="1" t="s">
        <v>9134</v>
      </c>
      <c r="F467" s="1" t="s">
        <v>9132</v>
      </c>
      <c r="G467" s="14">
        <v>796928704</v>
      </c>
    </row>
    <row r="468" spans="1:7" x14ac:dyDescent="0.25">
      <c r="A468" s="1" t="s">
        <v>5023</v>
      </c>
      <c r="B468" s="2">
        <v>790819977</v>
      </c>
      <c r="C468" s="1" t="s">
        <v>9133</v>
      </c>
      <c r="D468" s="3">
        <v>38132</v>
      </c>
      <c r="E468" s="1" t="s">
        <v>9144</v>
      </c>
      <c r="F468" s="1" t="s">
        <v>9179</v>
      </c>
      <c r="G468" s="14">
        <v>1126689642</v>
      </c>
    </row>
    <row r="469" spans="1:7" x14ac:dyDescent="0.25">
      <c r="A469" s="1" t="s">
        <v>7765</v>
      </c>
      <c r="B469" s="2">
        <v>896934867</v>
      </c>
      <c r="C469" s="1" t="s">
        <v>9130</v>
      </c>
      <c r="D469" s="3">
        <v>22426</v>
      </c>
      <c r="E469" s="1" t="s">
        <v>9138</v>
      </c>
      <c r="F469" s="1" t="s">
        <v>9186</v>
      </c>
      <c r="G469" s="14">
        <v>1926755496</v>
      </c>
    </row>
    <row r="470" spans="1:7" x14ac:dyDescent="0.25">
      <c r="A470" s="1" t="s">
        <v>691</v>
      </c>
      <c r="B470" s="2">
        <v>523904525</v>
      </c>
      <c r="C470" s="1" t="s">
        <v>9133</v>
      </c>
      <c r="D470" s="3">
        <v>38132</v>
      </c>
      <c r="E470" s="1" t="s">
        <v>9134</v>
      </c>
      <c r="F470" s="1" t="s">
        <v>9164</v>
      </c>
      <c r="G470" s="14">
        <v>4829549568</v>
      </c>
    </row>
    <row r="471" spans="1:7" x14ac:dyDescent="0.25">
      <c r="A471" s="1" t="s">
        <v>3665</v>
      </c>
      <c r="B471" s="2">
        <v>531964292</v>
      </c>
      <c r="C471" s="1" t="s">
        <v>9160</v>
      </c>
      <c r="D471" s="3">
        <v>33749</v>
      </c>
      <c r="E471" s="1" t="s">
        <v>9144</v>
      </c>
      <c r="F471" s="1" t="s">
        <v>9178</v>
      </c>
      <c r="G471" s="14">
        <v>4359658464</v>
      </c>
    </row>
    <row r="472" spans="1:7" x14ac:dyDescent="0.25">
      <c r="A472" s="1" t="s">
        <v>4295</v>
      </c>
      <c r="B472" s="2">
        <v>321041248</v>
      </c>
      <c r="C472" s="1" t="s">
        <v>9143</v>
      </c>
      <c r="D472" s="3">
        <v>44705</v>
      </c>
      <c r="E472" s="1" t="s">
        <v>9144</v>
      </c>
      <c r="F472" s="1" t="s">
        <v>9187</v>
      </c>
      <c r="G472" s="14">
        <v>2252018348</v>
      </c>
    </row>
    <row r="473" spans="1:7" x14ac:dyDescent="0.25">
      <c r="A473" s="1" t="s">
        <v>2998</v>
      </c>
      <c r="B473" s="2">
        <v>785675966</v>
      </c>
      <c r="C473" s="1" t="s">
        <v>9165</v>
      </c>
      <c r="D473" s="3">
        <v>40687</v>
      </c>
      <c r="E473" s="1" t="s">
        <v>9144</v>
      </c>
      <c r="F473" s="1" t="s">
        <v>4326</v>
      </c>
      <c r="G473" s="14">
        <v>851945875</v>
      </c>
    </row>
    <row r="474" spans="1:7" x14ac:dyDescent="0.25">
      <c r="A474" s="1" t="s">
        <v>7032</v>
      </c>
      <c r="B474" s="2">
        <v>218272075</v>
      </c>
      <c r="C474" s="1" t="s">
        <v>9156</v>
      </c>
      <c r="D474" s="3">
        <v>39958</v>
      </c>
      <c r="E474" s="1" t="s">
        <v>9134</v>
      </c>
      <c r="F474" s="1" t="s">
        <v>9175</v>
      </c>
      <c r="G474" s="14">
        <v>1445815488</v>
      </c>
    </row>
    <row r="475" spans="1:7" x14ac:dyDescent="0.25">
      <c r="A475" s="1" t="s">
        <v>8599</v>
      </c>
      <c r="B475" s="2">
        <v>934597374</v>
      </c>
      <c r="C475" s="1" t="s">
        <v>9148</v>
      </c>
      <c r="D475" s="3">
        <v>31921</v>
      </c>
      <c r="E475" s="1" t="s">
        <v>9131</v>
      </c>
      <c r="F475" s="1" t="s">
        <v>9149</v>
      </c>
      <c r="G475" s="14">
        <v>1702208734</v>
      </c>
    </row>
    <row r="476" spans="1:7" x14ac:dyDescent="0.25">
      <c r="A476" s="1" t="s">
        <v>756</v>
      </c>
      <c r="B476" s="2">
        <v>748804136</v>
      </c>
      <c r="C476" s="1" t="s">
        <v>9196</v>
      </c>
      <c r="D476" s="3">
        <v>30827</v>
      </c>
      <c r="E476" s="1" t="s">
        <v>9144</v>
      </c>
      <c r="F476" s="1" t="s">
        <v>9197</v>
      </c>
      <c r="G476" s="14">
        <v>1680609375</v>
      </c>
    </row>
    <row r="477" spans="1:7" x14ac:dyDescent="0.25">
      <c r="A477" s="1" t="s">
        <v>2730</v>
      </c>
      <c r="B477" s="2">
        <v>131637976</v>
      </c>
      <c r="C477" s="1" t="s">
        <v>9143</v>
      </c>
      <c r="D477" s="3">
        <v>20600</v>
      </c>
      <c r="E477" s="1" t="s">
        <v>9138</v>
      </c>
      <c r="F477" s="1" t="s">
        <v>9145</v>
      </c>
      <c r="G477" s="14">
        <v>1568576073</v>
      </c>
    </row>
    <row r="478" spans="1:7" x14ac:dyDescent="0.25">
      <c r="A478" s="1" t="s">
        <v>4979</v>
      </c>
      <c r="B478" s="2">
        <v>962251721</v>
      </c>
      <c r="C478" s="1" t="s">
        <v>9170</v>
      </c>
      <c r="D478" s="3">
        <v>38861</v>
      </c>
      <c r="E478" s="1" t="s">
        <v>9131</v>
      </c>
      <c r="F478" s="1" t="s">
        <v>9171</v>
      </c>
      <c r="G478" s="14">
        <v>2151559228</v>
      </c>
    </row>
    <row r="479" spans="1:7" x14ac:dyDescent="0.25">
      <c r="A479" s="1" t="s">
        <v>8969</v>
      </c>
      <c r="B479" s="2">
        <v>860663910</v>
      </c>
      <c r="C479" s="1" t="s">
        <v>9150</v>
      </c>
      <c r="D479" s="3">
        <v>23887</v>
      </c>
      <c r="E479" s="1" t="s">
        <v>9131</v>
      </c>
      <c r="F479" s="1" t="s">
        <v>8414</v>
      </c>
      <c r="G479" s="14">
        <v>24162768</v>
      </c>
    </row>
    <row r="480" spans="1:7" x14ac:dyDescent="0.25">
      <c r="A480" s="1" t="s">
        <v>6805</v>
      </c>
      <c r="B480" s="2">
        <v>209733115</v>
      </c>
      <c r="C480" s="1" t="s">
        <v>9156</v>
      </c>
      <c r="D480" s="3">
        <v>26077</v>
      </c>
      <c r="E480" s="1" t="s">
        <v>9144</v>
      </c>
      <c r="F480" s="1" t="s">
        <v>9175</v>
      </c>
      <c r="G480" s="14">
        <v>2742908025</v>
      </c>
    </row>
    <row r="481" spans="1:7" x14ac:dyDescent="0.25">
      <c r="A481" s="1" t="s">
        <v>7611</v>
      </c>
      <c r="B481" s="2">
        <v>181194873</v>
      </c>
      <c r="C481" s="1" t="s">
        <v>9140</v>
      </c>
      <c r="D481" s="3">
        <v>33749</v>
      </c>
      <c r="E481" s="1" t="s">
        <v>9144</v>
      </c>
      <c r="F481" s="1" t="s">
        <v>9142</v>
      </c>
      <c r="G481" s="14">
        <v>439472865</v>
      </c>
    </row>
    <row r="482" spans="1:7" x14ac:dyDescent="0.25">
      <c r="A482" s="1" t="s">
        <v>7623</v>
      </c>
      <c r="B482" s="2">
        <v>59809840</v>
      </c>
      <c r="C482" s="1" t="s">
        <v>9130</v>
      </c>
      <c r="D482" s="3">
        <v>39226</v>
      </c>
      <c r="E482" s="1" t="s">
        <v>9138</v>
      </c>
      <c r="F482" s="1" t="s">
        <v>9186</v>
      </c>
      <c r="G482" s="14">
        <v>3389017824</v>
      </c>
    </row>
    <row r="483" spans="1:7" x14ac:dyDescent="0.25">
      <c r="A483" s="1" t="s">
        <v>4418</v>
      </c>
      <c r="B483" s="2">
        <v>965121813</v>
      </c>
      <c r="C483" s="1" t="s">
        <v>9133</v>
      </c>
      <c r="D483" s="3">
        <v>24983</v>
      </c>
      <c r="E483" s="1" t="s">
        <v>9141</v>
      </c>
      <c r="F483" s="1" t="s">
        <v>9164</v>
      </c>
      <c r="G483" s="14">
        <v>303730875</v>
      </c>
    </row>
    <row r="484" spans="1:7" x14ac:dyDescent="0.25">
      <c r="A484" s="1" t="s">
        <v>7857</v>
      </c>
      <c r="B484" s="2">
        <v>401915086</v>
      </c>
      <c r="C484" s="1" t="s">
        <v>9133</v>
      </c>
      <c r="D484" s="3">
        <v>22790</v>
      </c>
      <c r="E484" s="1" t="s">
        <v>9154</v>
      </c>
      <c r="F484" s="1" t="s">
        <v>9192</v>
      </c>
      <c r="G484" s="14">
        <v>2401046544</v>
      </c>
    </row>
    <row r="485" spans="1:7" x14ac:dyDescent="0.25">
      <c r="A485" s="1" t="s">
        <v>7443</v>
      </c>
      <c r="B485" s="2">
        <v>825936254</v>
      </c>
      <c r="C485" s="1" t="s">
        <v>9153</v>
      </c>
      <c r="D485" s="3">
        <v>36304</v>
      </c>
      <c r="E485" s="1" t="s">
        <v>9141</v>
      </c>
      <c r="F485" s="1" t="s">
        <v>9190</v>
      </c>
      <c r="G485" s="14">
        <v>867748992</v>
      </c>
    </row>
    <row r="486" spans="1:7" x14ac:dyDescent="0.25">
      <c r="A486" s="1" t="s">
        <v>86</v>
      </c>
      <c r="B486" s="2">
        <v>349872023</v>
      </c>
      <c r="C486" s="1" t="s">
        <v>9165</v>
      </c>
      <c r="D486" s="3">
        <v>20233</v>
      </c>
      <c r="E486" s="1" t="s">
        <v>9134</v>
      </c>
      <c r="F486" s="1" t="s">
        <v>4326</v>
      </c>
      <c r="G486" s="14" t="s">
        <v>9202</v>
      </c>
    </row>
    <row r="487" spans="1:7" x14ac:dyDescent="0.25">
      <c r="A487" s="1" t="s">
        <v>3935</v>
      </c>
      <c r="B487" s="2">
        <v>719080829</v>
      </c>
      <c r="C487" s="1" t="s">
        <v>9150</v>
      </c>
      <c r="D487" s="3">
        <v>39593</v>
      </c>
      <c r="E487" s="1" t="s">
        <v>9131</v>
      </c>
      <c r="F487" s="1" t="s">
        <v>9151</v>
      </c>
      <c r="G487" s="14">
        <v>2491858668</v>
      </c>
    </row>
    <row r="488" spans="1:7" x14ac:dyDescent="0.25">
      <c r="A488" s="1" t="s">
        <v>7041</v>
      </c>
      <c r="B488" s="2">
        <v>131050069</v>
      </c>
      <c r="C488" s="1" t="s">
        <v>9170</v>
      </c>
      <c r="D488" s="3">
        <v>30827</v>
      </c>
      <c r="E488" s="1" t="s">
        <v>9144</v>
      </c>
      <c r="F488" s="1" t="s">
        <v>9174</v>
      </c>
      <c r="G488" s="14">
        <v>268515982</v>
      </c>
    </row>
    <row r="489" spans="1:7" x14ac:dyDescent="0.25">
      <c r="A489" s="1" t="s">
        <v>2151</v>
      </c>
      <c r="B489" s="2">
        <v>533272771</v>
      </c>
      <c r="C489" s="1" t="s">
        <v>9133</v>
      </c>
      <c r="D489" s="3">
        <v>41783</v>
      </c>
      <c r="E489" s="1" t="s">
        <v>9134</v>
      </c>
      <c r="F489" s="1" t="s">
        <v>9158</v>
      </c>
      <c r="G489" s="14">
        <v>616240012</v>
      </c>
    </row>
    <row r="490" spans="1:7" x14ac:dyDescent="0.25">
      <c r="A490" s="1" t="s">
        <v>6240</v>
      </c>
      <c r="B490" s="2">
        <v>819479045</v>
      </c>
      <c r="C490" s="1" t="s">
        <v>9165</v>
      </c>
      <c r="D490" s="3">
        <v>27905</v>
      </c>
      <c r="E490" s="1" t="s">
        <v>9144</v>
      </c>
      <c r="F490" s="1" t="s">
        <v>9173</v>
      </c>
      <c r="G490" s="14">
        <v>729899199</v>
      </c>
    </row>
    <row r="491" spans="1:7" x14ac:dyDescent="0.25">
      <c r="A491" s="1" t="s">
        <v>6577</v>
      </c>
      <c r="B491" s="2">
        <v>527005460</v>
      </c>
      <c r="C491" s="1" t="s">
        <v>9156</v>
      </c>
      <c r="D491" s="3">
        <v>29731</v>
      </c>
      <c r="E491" s="1" t="s">
        <v>9141</v>
      </c>
      <c r="F491" s="1" t="s">
        <v>9199</v>
      </c>
      <c r="G491" s="14">
        <v>18306432</v>
      </c>
    </row>
    <row r="492" spans="1:7" x14ac:dyDescent="0.25">
      <c r="A492" s="1" t="s">
        <v>6665</v>
      </c>
      <c r="B492" s="2">
        <v>984535903</v>
      </c>
      <c r="C492" s="1" t="s">
        <v>9133</v>
      </c>
      <c r="D492" s="3">
        <v>38861</v>
      </c>
      <c r="E492" s="1" t="s">
        <v>9141</v>
      </c>
      <c r="F492" s="1" t="s">
        <v>9162</v>
      </c>
      <c r="G492" s="14">
        <v>9049326</v>
      </c>
    </row>
    <row r="493" spans="1:7" x14ac:dyDescent="0.25">
      <c r="A493" s="1" t="s">
        <v>6554</v>
      </c>
      <c r="B493" s="2">
        <v>691955540</v>
      </c>
      <c r="C493" s="1" t="s">
        <v>9166</v>
      </c>
      <c r="D493" s="3">
        <v>25712</v>
      </c>
      <c r="E493" s="1" t="s">
        <v>9134</v>
      </c>
      <c r="F493" s="1" t="s">
        <v>9167</v>
      </c>
      <c r="G493" s="14">
        <v>1532359728</v>
      </c>
    </row>
    <row r="494" spans="1:7" x14ac:dyDescent="0.25">
      <c r="A494" s="1" t="s">
        <v>2259</v>
      </c>
      <c r="B494" s="2">
        <v>398490470</v>
      </c>
      <c r="C494" s="1" t="s">
        <v>9170</v>
      </c>
      <c r="D494" s="3">
        <v>28634</v>
      </c>
      <c r="E494" s="1" t="s">
        <v>9141</v>
      </c>
      <c r="F494" s="1" t="s">
        <v>9174</v>
      </c>
      <c r="G494" s="14">
        <v>3841619712</v>
      </c>
    </row>
    <row r="495" spans="1:7" x14ac:dyDescent="0.25">
      <c r="A495" s="1" t="s">
        <v>828</v>
      </c>
      <c r="B495" s="2">
        <v>309305273</v>
      </c>
      <c r="C495" s="1" t="s">
        <v>9160</v>
      </c>
      <c r="D495" s="3">
        <v>40687</v>
      </c>
      <c r="E495" s="1" t="s">
        <v>9134</v>
      </c>
      <c r="F495" s="1" t="s">
        <v>9161</v>
      </c>
      <c r="G495" s="14">
        <v>1327365</v>
      </c>
    </row>
    <row r="496" spans="1:7" x14ac:dyDescent="0.25">
      <c r="A496" s="1" t="s">
        <v>6275</v>
      </c>
      <c r="B496" s="2">
        <v>537521887</v>
      </c>
      <c r="C496" s="1" t="s">
        <v>9136</v>
      </c>
      <c r="D496" s="3">
        <v>38861</v>
      </c>
      <c r="E496" s="1" t="s">
        <v>9131</v>
      </c>
      <c r="F496" s="1" t="s">
        <v>9188</v>
      </c>
      <c r="G496" s="14">
        <v>1238951808</v>
      </c>
    </row>
    <row r="497" spans="1:7" x14ac:dyDescent="0.25">
      <c r="A497" s="1" t="s">
        <v>3994</v>
      </c>
      <c r="B497" s="2">
        <v>122103886</v>
      </c>
      <c r="C497" s="1" t="s">
        <v>9153</v>
      </c>
      <c r="D497" s="3">
        <v>26444</v>
      </c>
      <c r="E497" s="1" t="s">
        <v>9141</v>
      </c>
      <c r="F497" s="1" t="s">
        <v>9155</v>
      </c>
      <c r="G497" s="14">
        <v>1600731</v>
      </c>
    </row>
    <row r="498" spans="1:7" x14ac:dyDescent="0.25">
      <c r="A498" s="1" t="s">
        <v>8580</v>
      </c>
      <c r="B498" s="2">
        <v>926400808</v>
      </c>
      <c r="C498" s="1" t="s">
        <v>9156</v>
      </c>
      <c r="D498" s="3">
        <v>24616</v>
      </c>
      <c r="E498" s="1" t="s">
        <v>9131</v>
      </c>
      <c r="F498" s="1" t="s">
        <v>9199</v>
      </c>
      <c r="G498" s="14">
        <v>1949128192</v>
      </c>
    </row>
    <row r="499" spans="1:7" x14ac:dyDescent="0.25">
      <c r="A499" s="1" t="s">
        <v>3091</v>
      </c>
      <c r="B499" s="2">
        <v>958854196</v>
      </c>
      <c r="C499" s="1" t="s">
        <v>9150</v>
      </c>
      <c r="D499" s="3">
        <v>30827</v>
      </c>
      <c r="E499" s="1" t="s">
        <v>9138</v>
      </c>
      <c r="F499" s="1" t="s">
        <v>9151</v>
      </c>
      <c r="G499" s="14">
        <v>889495893</v>
      </c>
    </row>
    <row r="500" spans="1:7" x14ac:dyDescent="0.25">
      <c r="A500" s="1" t="s">
        <v>1691</v>
      </c>
      <c r="B500" s="2">
        <v>754637770</v>
      </c>
      <c r="C500" s="1" t="s">
        <v>9153</v>
      </c>
      <c r="D500" s="3">
        <v>44341</v>
      </c>
      <c r="E500" s="1" t="s">
        <v>9144</v>
      </c>
      <c r="F500" s="1" t="s">
        <v>9190</v>
      </c>
      <c r="G500" s="14">
        <v>84024486</v>
      </c>
    </row>
    <row r="501" spans="1:7" x14ac:dyDescent="0.25">
      <c r="A501" s="1" t="s">
        <v>7297</v>
      </c>
      <c r="B501" s="2">
        <v>251901445</v>
      </c>
      <c r="C501" s="1" t="s">
        <v>9137</v>
      </c>
      <c r="D501" s="3">
        <v>23155</v>
      </c>
      <c r="E501" s="1" t="s">
        <v>9144</v>
      </c>
      <c r="F501" s="1" t="s">
        <v>9139</v>
      </c>
      <c r="G501" s="14">
        <v>20636256</v>
      </c>
    </row>
    <row r="502" spans="1:7" x14ac:dyDescent="0.25">
      <c r="A502" s="1" t="s">
        <v>4506</v>
      </c>
      <c r="B502" s="2">
        <v>676553473</v>
      </c>
      <c r="C502" s="1" t="s">
        <v>9156</v>
      </c>
      <c r="D502" s="3">
        <v>29731</v>
      </c>
      <c r="E502" s="1" t="s">
        <v>9138</v>
      </c>
      <c r="F502" s="1" t="s">
        <v>9157</v>
      </c>
      <c r="G502" s="14">
        <v>114353961</v>
      </c>
    </row>
    <row r="503" spans="1:7" x14ac:dyDescent="0.25">
      <c r="A503" s="1" t="s">
        <v>2124</v>
      </c>
      <c r="B503" s="2">
        <v>908010774</v>
      </c>
      <c r="C503" s="1" t="s">
        <v>9165</v>
      </c>
      <c r="D503" s="3">
        <v>32653</v>
      </c>
      <c r="E503" s="1" t="s">
        <v>9141</v>
      </c>
      <c r="F503" s="1" t="s">
        <v>4326</v>
      </c>
      <c r="G503" s="14">
        <v>1116669312</v>
      </c>
    </row>
    <row r="504" spans="1:7" x14ac:dyDescent="0.25">
      <c r="A504" s="1" t="s">
        <v>1416</v>
      </c>
      <c r="B504" s="2">
        <v>763637230</v>
      </c>
      <c r="C504" s="1" t="s">
        <v>9196</v>
      </c>
      <c r="D504" s="3">
        <v>24616</v>
      </c>
      <c r="E504" s="1" t="s">
        <v>9154</v>
      </c>
      <c r="F504" s="1" t="s">
        <v>9197</v>
      </c>
      <c r="G504" s="14">
        <v>13792408</v>
      </c>
    </row>
    <row r="505" spans="1:7" x14ac:dyDescent="0.25">
      <c r="A505" s="1" t="s">
        <v>1158</v>
      </c>
      <c r="B505" s="2">
        <v>142941602</v>
      </c>
      <c r="C505" s="1" t="s">
        <v>9133</v>
      </c>
      <c r="D505" s="3">
        <v>21694</v>
      </c>
      <c r="E505" s="1" t="s">
        <v>9144</v>
      </c>
      <c r="F505" s="1" t="s">
        <v>9159</v>
      </c>
      <c r="G505" s="14">
        <v>536938894</v>
      </c>
    </row>
    <row r="506" spans="1:7" x14ac:dyDescent="0.25">
      <c r="A506" s="1" t="s">
        <v>6445</v>
      </c>
      <c r="B506" s="2">
        <v>828471777</v>
      </c>
      <c r="C506" s="1" t="s">
        <v>9147</v>
      </c>
      <c r="D506" s="3">
        <v>21694</v>
      </c>
      <c r="E506" s="1" t="s">
        <v>9144</v>
      </c>
      <c r="F506" s="1" t="s">
        <v>6107</v>
      </c>
      <c r="G506" s="14">
        <v>92159489</v>
      </c>
    </row>
    <row r="507" spans="1:7" x14ac:dyDescent="0.25">
      <c r="A507" s="1" t="s">
        <v>3252</v>
      </c>
      <c r="B507" s="2">
        <v>557921020</v>
      </c>
      <c r="C507" s="1" t="s">
        <v>9180</v>
      </c>
      <c r="D507" s="3">
        <v>24616</v>
      </c>
      <c r="E507" s="1" t="s">
        <v>9134</v>
      </c>
      <c r="F507" s="1" t="s">
        <v>9181</v>
      </c>
      <c r="G507" s="14">
        <v>901612892</v>
      </c>
    </row>
    <row r="508" spans="1:7" x14ac:dyDescent="0.25">
      <c r="A508" s="1" t="s">
        <v>3740</v>
      </c>
      <c r="B508" s="2">
        <v>469919023</v>
      </c>
      <c r="C508" s="1" t="s">
        <v>9140</v>
      </c>
      <c r="D508" s="3">
        <v>25712</v>
      </c>
      <c r="E508" s="1" t="s">
        <v>9144</v>
      </c>
      <c r="F508" s="1" t="s">
        <v>9142</v>
      </c>
      <c r="G508" s="14">
        <v>965453676</v>
      </c>
    </row>
    <row r="509" spans="1:7" x14ac:dyDescent="0.25">
      <c r="A509" s="1" t="s">
        <v>2118</v>
      </c>
      <c r="B509" s="2">
        <v>848503950</v>
      </c>
      <c r="C509" s="1" t="s">
        <v>9193</v>
      </c>
      <c r="D509" s="3">
        <v>20600</v>
      </c>
      <c r="E509" s="1" t="s">
        <v>9138</v>
      </c>
      <c r="F509" s="1" t="s">
        <v>9194</v>
      </c>
      <c r="G509" s="14">
        <v>806943564</v>
      </c>
    </row>
    <row r="510" spans="1:7" x14ac:dyDescent="0.25">
      <c r="A510" s="1" t="s">
        <v>9051</v>
      </c>
      <c r="B510" s="2">
        <v>718195068</v>
      </c>
      <c r="C510" s="1" t="s">
        <v>9130</v>
      </c>
      <c r="D510" s="3">
        <v>26809</v>
      </c>
      <c r="E510" s="1" t="s">
        <v>9154</v>
      </c>
      <c r="F510" s="1" t="s">
        <v>9186</v>
      </c>
      <c r="G510" s="14">
        <v>2126369988</v>
      </c>
    </row>
    <row r="511" spans="1:7" x14ac:dyDescent="0.25">
      <c r="A511" s="1" t="s">
        <v>1438</v>
      </c>
      <c r="B511" s="2">
        <v>800032581</v>
      </c>
      <c r="C511" s="1" t="s">
        <v>9148</v>
      </c>
      <c r="D511" s="3">
        <v>29366</v>
      </c>
      <c r="E511" s="1" t="s">
        <v>9141</v>
      </c>
      <c r="F511" s="1" t="s">
        <v>9149</v>
      </c>
      <c r="G511" s="14">
        <v>89882988</v>
      </c>
    </row>
    <row r="512" spans="1:7" x14ac:dyDescent="0.25">
      <c r="A512" s="1" t="s">
        <v>3201</v>
      </c>
      <c r="B512" s="2">
        <v>360188989</v>
      </c>
      <c r="C512" s="1" t="s">
        <v>9143</v>
      </c>
      <c r="D512" s="3">
        <v>21329</v>
      </c>
      <c r="E512" s="1" t="s">
        <v>9141</v>
      </c>
      <c r="F512" s="1" t="s">
        <v>834</v>
      </c>
      <c r="G512" s="14">
        <v>140152038</v>
      </c>
    </row>
    <row r="513" spans="1:7" x14ac:dyDescent="0.25">
      <c r="A513" s="1" t="s">
        <v>8446</v>
      </c>
      <c r="B513" s="2">
        <v>334098514</v>
      </c>
      <c r="C513" s="1" t="s">
        <v>9170</v>
      </c>
      <c r="D513" s="3">
        <v>37400</v>
      </c>
      <c r="E513" s="1" t="s">
        <v>9144</v>
      </c>
      <c r="F513" s="1" t="s">
        <v>9191</v>
      </c>
      <c r="G513" s="14">
        <v>43903872</v>
      </c>
    </row>
    <row r="514" spans="1:7" x14ac:dyDescent="0.25">
      <c r="A514" s="1" t="s">
        <v>2608</v>
      </c>
      <c r="B514" s="2">
        <v>609763632</v>
      </c>
      <c r="C514" s="1" t="s">
        <v>9150</v>
      </c>
      <c r="D514" s="3">
        <v>24251</v>
      </c>
      <c r="E514" s="1" t="s">
        <v>9144</v>
      </c>
      <c r="F514" s="1" t="s">
        <v>9151</v>
      </c>
      <c r="G514" s="14">
        <v>499326914</v>
      </c>
    </row>
    <row r="515" spans="1:7" x14ac:dyDescent="0.25">
      <c r="A515" s="1" t="s">
        <v>2626</v>
      </c>
      <c r="B515" s="2">
        <v>837917753</v>
      </c>
      <c r="C515" s="1" t="s">
        <v>9165</v>
      </c>
      <c r="D515" s="3">
        <v>25348</v>
      </c>
      <c r="E515" s="1" t="s">
        <v>9141</v>
      </c>
      <c r="F515" s="1" t="s">
        <v>9173</v>
      </c>
      <c r="G515" s="14">
        <v>511043928</v>
      </c>
    </row>
    <row r="516" spans="1:7" x14ac:dyDescent="0.25">
      <c r="A516" s="1" t="s">
        <v>6030</v>
      </c>
      <c r="B516" s="2">
        <v>554023905</v>
      </c>
      <c r="C516" s="1" t="s">
        <v>9156</v>
      </c>
      <c r="D516" s="3">
        <v>39958</v>
      </c>
      <c r="E516" s="1" t="s">
        <v>9144</v>
      </c>
      <c r="F516" s="1" t="s">
        <v>9157</v>
      </c>
      <c r="G516" s="14">
        <v>1283085041</v>
      </c>
    </row>
    <row r="517" spans="1:7" x14ac:dyDescent="0.25">
      <c r="A517" s="1" t="s">
        <v>5248</v>
      </c>
      <c r="B517" s="2">
        <v>58509766</v>
      </c>
      <c r="C517" s="1" t="s">
        <v>9150</v>
      </c>
      <c r="D517" s="3">
        <v>26809</v>
      </c>
      <c r="E517" s="1" t="s">
        <v>9138</v>
      </c>
      <c r="F517" s="1" t="s">
        <v>8414</v>
      </c>
      <c r="G517" s="14">
        <v>150898038</v>
      </c>
    </row>
    <row r="518" spans="1:7" x14ac:dyDescent="0.25">
      <c r="A518" s="1" t="s">
        <v>3991</v>
      </c>
      <c r="B518" s="2">
        <v>42504617</v>
      </c>
      <c r="C518" s="1" t="s">
        <v>9133</v>
      </c>
      <c r="D518" s="3">
        <v>34843</v>
      </c>
      <c r="E518" s="1" t="s">
        <v>9138</v>
      </c>
      <c r="F518" s="1" t="s">
        <v>9192</v>
      </c>
      <c r="G518" s="14">
        <v>2029295525</v>
      </c>
    </row>
    <row r="519" spans="1:7" x14ac:dyDescent="0.25">
      <c r="A519" s="1" t="s">
        <v>6713</v>
      </c>
      <c r="B519" s="2">
        <v>935754456</v>
      </c>
      <c r="C519" s="1" t="s">
        <v>9140</v>
      </c>
      <c r="D519" s="3">
        <v>30460</v>
      </c>
      <c r="E519" s="1" t="s">
        <v>9144</v>
      </c>
      <c r="F519" s="1" t="s">
        <v>9142</v>
      </c>
      <c r="G519" s="14">
        <v>3888755416</v>
      </c>
    </row>
    <row r="520" spans="1:7" x14ac:dyDescent="0.25">
      <c r="A520" s="1" t="s">
        <v>2006</v>
      </c>
      <c r="B520" s="2">
        <v>320612377</v>
      </c>
      <c r="C520" s="1" t="s">
        <v>9130</v>
      </c>
      <c r="D520" s="3">
        <v>26444</v>
      </c>
      <c r="E520" s="1" t="s">
        <v>9154</v>
      </c>
      <c r="F520" s="1" t="s">
        <v>9186</v>
      </c>
      <c r="G520" s="14">
        <v>1560917501</v>
      </c>
    </row>
    <row r="521" spans="1:7" x14ac:dyDescent="0.25">
      <c r="A521" s="1" t="s">
        <v>5202</v>
      </c>
      <c r="B521" s="2">
        <v>497461477</v>
      </c>
      <c r="C521" s="1" t="s">
        <v>9140</v>
      </c>
      <c r="D521" s="3">
        <v>24251</v>
      </c>
      <c r="E521" s="1" t="s">
        <v>9131</v>
      </c>
      <c r="F521" s="1" t="s">
        <v>9189</v>
      </c>
      <c r="G521" s="14">
        <v>2534848512</v>
      </c>
    </row>
    <row r="522" spans="1:7" x14ac:dyDescent="0.25">
      <c r="A522" s="1" t="s">
        <v>1951</v>
      </c>
      <c r="B522" s="2">
        <v>87812959</v>
      </c>
      <c r="C522" s="1" t="s">
        <v>9196</v>
      </c>
      <c r="D522" s="3">
        <v>41419</v>
      </c>
      <c r="E522" s="1" t="s">
        <v>9141</v>
      </c>
      <c r="F522" s="1" t="s">
        <v>9197</v>
      </c>
      <c r="G522" s="14">
        <v>1291984512</v>
      </c>
    </row>
    <row r="523" spans="1:7" x14ac:dyDescent="0.25">
      <c r="A523" s="1" t="s">
        <v>8298</v>
      </c>
      <c r="B523" s="2">
        <v>427118890</v>
      </c>
      <c r="C523" s="1" t="s">
        <v>9136</v>
      </c>
      <c r="D523" s="3">
        <v>22790</v>
      </c>
      <c r="E523" s="1" t="s">
        <v>9144</v>
      </c>
      <c r="F523" s="1" t="s">
        <v>9188</v>
      </c>
      <c r="G523" s="14">
        <v>651257984</v>
      </c>
    </row>
    <row r="524" spans="1:7" x14ac:dyDescent="0.25">
      <c r="A524" s="1" t="s">
        <v>7694</v>
      </c>
      <c r="B524" s="2">
        <v>453340583</v>
      </c>
      <c r="C524" s="1" t="s">
        <v>9160</v>
      </c>
      <c r="D524" s="3">
        <v>26444</v>
      </c>
      <c r="E524" s="1" t="s">
        <v>9134</v>
      </c>
      <c r="F524" s="1" t="s">
        <v>9163</v>
      </c>
      <c r="G524" s="14">
        <v>11623809</v>
      </c>
    </row>
    <row r="525" spans="1:7" x14ac:dyDescent="0.25">
      <c r="A525" s="1" t="s">
        <v>2538</v>
      </c>
      <c r="B525" s="2">
        <v>765711387</v>
      </c>
      <c r="C525" s="1" t="s">
        <v>9133</v>
      </c>
      <c r="D525" s="3">
        <v>26077</v>
      </c>
      <c r="E525" s="1" t="s">
        <v>9141</v>
      </c>
      <c r="F525" s="1" t="s">
        <v>9159</v>
      </c>
      <c r="G525" s="14">
        <v>3565540539</v>
      </c>
    </row>
    <row r="526" spans="1:7" x14ac:dyDescent="0.25">
      <c r="A526" s="1" t="s">
        <v>5251</v>
      </c>
      <c r="B526" s="2">
        <v>807287014</v>
      </c>
      <c r="C526" s="1" t="s">
        <v>9143</v>
      </c>
      <c r="D526" s="3">
        <v>32653</v>
      </c>
      <c r="E526" s="1" t="s">
        <v>9144</v>
      </c>
      <c r="F526" s="1" t="s">
        <v>834</v>
      </c>
      <c r="G526" s="14">
        <v>31697223</v>
      </c>
    </row>
    <row r="527" spans="1:7" x14ac:dyDescent="0.25">
      <c r="A527" s="1" t="s">
        <v>639</v>
      </c>
      <c r="B527" s="2">
        <v>886712659</v>
      </c>
      <c r="C527" s="1" t="s">
        <v>9150</v>
      </c>
      <c r="D527" s="3">
        <v>42148</v>
      </c>
      <c r="E527" s="1" t="s">
        <v>9141</v>
      </c>
      <c r="F527" s="1" t="s">
        <v>9151</v>
      </c>
      <c r="G527" s="14">
        <v>26067327</v>
      </c>
    </row>
    <row r="528" spans="1:7" x14ac:dyDescent="0.25">
      <c r="A528" s="1" t="s">
        <v>2446</v>
      </c>
      <c r="B528" s="2">
        <v>915416749</v>
      </c>
      <c r="C528" s="1" t="s">
        <v>9143</v>
      </c>
      <c r="D528" s="3">
        <v>34114</v>
      </c>
      <c r="E528" s="1" t="s">
        <v>9138</v>
      </c>
      <c r="F528" s="1" t="s">
        <v>9187</v>
      </c>
      <c r="G528" s="14">
        <v>3627224064</v>
      </c>
    </row>
    <row r="529" spans="1:7" x14ac:dyDescent="0.25">
      <c r="A529" s="1" t="s">
        <v>8596</v>
      </c>
      <c r="B529" s="2">
        <v>499863915</v>
      </c>
      <c r="C529" s="1" t="s">
        <v>9133</v>
      </c>
      <c r="D529" s="3">
        <v>44341</v>
      </c>
      <c r="E529" s="1" t="s">
        <v>9144</v>
      </c>
      <c r="F529" s="1" t="s">
        <v>9164</v>
      </c>
      <c r="G529" s="14" t="s">
        <v>9203</v>
      </c>
    </row>
    <row r="530" spans="1:7" x14ac:dyDescent="0.25">
      <c r="A530" s="1" t="s">
        <v>6621</v>
      </c>
      <c r="B530" s="2">
        <v>79104040</v>
      </c>
      <c r="C530" s="1" t="s">
        <v>9137</v>
      </c>
      <c r="D530" s="3">
        <v>29731</v>
      </c>
      <c r="E530" s="1" t="s">
        <v>9141</v>
      </c>
      <c r="F530" s="1" t="s">
        <v>9139</v>
      </c>
      <c r="G530" s="14">
        <v>740592348</v>
      </c>
    </row>
    <row r="531" spans="1:7" x14ac:dyDescent="0.25">
      <c r="A531" s="1" t="s">
        <v>7936</v>
      </c>
      <c r="B531" s="2">
        <v>442062698</v>
      </c>
      <c r="C531" s="1" t="s">
        <v>9165</v>
      </c>
      <c r="D531" s="3">
        <v>27905</v>
      </c>
      <c r="E531" s="1" t="s">
        <v>9141</v>
      </c>
      <c r="F531" s="1" t="s">
        <v>9173</v>
      </c>
      <c r="G531" s="14">
        <v>1026569544</v>
      </c>
    </row>
    <row r="532" spans="1:7" x14ac:dyDescent="0.25">
      <c r="A532" s="1" t="s">
        <v>4758</v>
      </c>
      <c r="B532" s="2">
        <v>930816191</v>
      </c>
      <c r="C532" s="1" t="s">
        <v>9133</v>
      </c>
      <c r="D532" s="3">
        <v>26809</v>
      </c>
      <c r="E532" s="1" t="s">
        <v>9138</v>
      </c>
      <c r="F532" s="1" t="s">
        <v>9195</v>
      </c>
      <c r="G532" s="14">
        <v>98374083</v>
      </c>
    </row>
    <row r="533" spans="1:7" x14ac:dyDescent="0.25">
      <c r="A533" s="1" t="s">
        <v>8810</v>
      </c>
      <c r="B533" s="2">
        <v>930170526</v>
      </c>
      <c r="C533" s="1" t="s">
        <v>9136</v>
      </c>
      <c r="D533" s="3">
        <v>30460</v>
      </c>
      <c r="E533" s="1" t="s">
        <v>9144</v>
      </c>
      <c r="F533" s="1" t="s">
        <v>6173</v>
      </c>
      <c r="G533" s="14">
        <v>827650032</v>
      </c>
    </row>
    <row r="534" spans="1:7" x14ac:dyDescent="0.25">
      <c r="A534" s="1" t="s">
        <v>7851</v>
      </c>
      <c r="B534" s="2">
        <v>695715836</v>
      </c>
      <c r="C534" s="1" t="s">
        <v>9147</v>
      </c>
      <c r="D534" s="3">
        <v>43976</v>
      </c>
      <c r="E534" s="1" t="s">
        <v>9134</v>
      </c>
      <c r="F534" s="1" t="s">
        <v>6107</v>
      </c>
      <c r="G534" s="14">
        <v>81361422</v>
      </c>
    </row>
    <row r="535" spans="1:7" x14ac:dyDescent="0.25">
      <c r="A535" s="1" t="s">
        <v>4937</v>
      </c>
      <c r="B535" s="2">
        <v>827906116</v>
      </c>
      <c r="C535" s="1" t="s">
        <v>9156</v>
      </c>
      <c r="D535" s="3">
        <v>23887</v>
      </c>
      <c r="E535" s="1" t="s">
        <v>9131</v>
      </c>
      <c r="F535" s="1" t="s">
        <v>9175</v>
      </c>
      <c r="G535" s="14">
        <v>2558724012</v>
      </c>
    </row>
    <row r="536" spans="1:7" x14ac:dyDescent="0.25">
      <c r="A536" s="1" t="s">
        <v>2247</v>
      </c>
      <c r="B536" s="2">
        <v>219463777</v>
      </c>
      <c r="C536" s="1" t="s">
        <v>9143</v>
      </c>
      <c r="D536" s="3">
        <v>20600</v>
      </c>
      <c r="E536" s="1" t="s">
        <v>9138</v>
      </c>
      <c r="F536" s="1" t="s">
        <v>9145</v>
      </c>
      <c r="G536" s="14">
        <v>1545993372</v>
      </c>
    </row>
    <row r="537" spans="1:7" x14ac:dyDescent="0.25">
      <c r="A537" s="1" t="s">
        <v>1566</v>
      </c>
      <c r="B537" s="2">
        <v>649755058</v>
      </c>
      <c r="C537" s="1" t="s">
        <v>9160</v>
      </c>
      <c r="D537" s="3">
        <v>44705</v>
      </c>
      <c r="E537" s="1" t="s">
        <v>9144</v>
      </c>
      <c r="F537" s="1" t="s">
        <v>9163</v>
      </c>
      <c r="G537" s="14">
        <v>378710171</v>
      </c>
    </row>
    <row r="538" spans="1:7" x14ac:dyDescent="0.25">
      <c r="A538" s="1" t="s">
        <v>6957</v>
      </c>
      <c r="B538" s="2">
        <v>462697928</v>
      </c>
      <c r="C538" s="1" t="s">
        <v>9168</v>
      </c>
      <c r="D538" s="3">
        <v>22790</v>
      </c>
      <c r="E538" s="1" t="s">
        <v>9131</v>
      </c>
      <c r="F538" s="1" t="s">
        <v>9169</v>
      </c>
      <c r="G538" s="14">
        <v>33534696</v>
      </c>
    </row>
    <row r="539" spans="1:7" x14ac:dyDescent="0.25">
      <c r="A539" s="1" t="s">
        <v>3330</v>
      </c>
      <c r="B539" s="2">
        <v>585061240</v>
      </c>
      <c r="C539" s="1" t="s">
        <v>9133</v>
      </c>
      <c r="D539" s="3">
        <v>44341</v>
      </c>
      <c r="E539" s="1" t="s">
        <v>9144</v>
      </c>
      <c r="F539" s="1" t="s">
        <v>9162</v>
      </c>
      <c r="G539" s="14">
        <v>942781875</v>
      </c>
    </row>
    <row r="540" spans="1:7" x14ac:dyDescent="0.25">
      <c r="A540" s="1" t="s">
        <v>2670</v>
      </c>
      <c r="B540" s="2">
        <v>586624757</v>
      </c>
      <c r="C540" s="1" t="s">
        <v>9193</v>
      </c>
      <c r="D540" s="3">
        <v>35575</v>
      </c>
      <c r="E540" s="1" t="s">
        <v>9138</v>
      </c>
      <c r="F540" s="1" t="s">
        <v>9194</v>
      </c>
      <c r="G540" s="14">
        <v>14864976</v>
      </c>
    </row>
    <row r="541" spans="1:7" x14ac:dyDescent="0.25">
      <c r="A541" s="1" t="s">
        <v>3153</v>
      </c>
      <c r="B541" s="2">
        <v>982383276</v>
      </c>
      <c r="C541" s="1" t="s">
        <v>9150</v>
      </c>
      <c r="D541" s="3">
        <v>35210</v>
      </c>
      <c r="E541" s="1" t="s">
        <v>9141</v>
      </c>
      <c r="F541" s="1" t="s">
        <v>9200</v>
      </c>
      <c r="G541" s="14">
        <v>1106345856</v>
      </c>
    </row>
    <row r="542" spans="1:7" x14ac:dyDescent="0.25">
      <c r="A542" s="1" t="s">
        <v>376</v>
      </c>
      <c r="B542" s="2">
        <v>222579986</v>
      </c>
      <c r="C542" s="1" t="s">
        <v>9165</v>
      </c>
      <c r="D542" s="3">
        <v>41783</v>
      </c>
      <c r="E542" s="1" t="s">
        <v>9138</v>
      </c>
      <c r="F542" s="1" t="s">
        <v>3840</v>
      </c>
      <c r="G542" s="14">
        <v>39080448</v>
      </c>
    </row>
    <row r="543" spans="1:7" x14ac:dyDescent="0.25">
      <c r="A543" s="1" t="s">
        <v>8939</v>
      </c>
      <c r="B543" s="2">
        <v>129117923</v>
      </c>
      <c r="C543" s="1" t="s">
        <v>9153</v>
      </c>
      <c r="D543" s="3">
        <v>25348</v>
      </c>
      <c r="E543" s="1" t="s">
        <v>9154</v>
      </c>
      <c r="F543" s="1" t="s">
        <v>9155</v>
      </c>
      <c r="G543" s="14">
        <v>328563105</v>
      </c>
    </row>
    <row r="544" spans="1:7" x14ac:dyDescent="0.25">
      <c r="A544" s="1" t="s">
        <v>4445</v>
      </c>
      <c r="B544" s="2">
        <v>432055612</v>
      </c>
      <c r="C544" s="1" t="s">
        <v>9182</v>
      </c>
      <c r="D544" s="3">
        <v>36671</v>
      </c>
      <c r="E544" s="1" t="s">
        <v>9144</v>
      </c>
      <c r="F544" s="1" t="s">
        <v>9183</v>
      </c>
      <c r="G544" s="14">
        <v>3043044375</v>
      </c>
    </row>
    <row r="545" spans="1:7" x14ac:dyDescent="0.25">
      <c r="A545" s="1" t="s">
        <v>490</v>
      </c>
      <c r="B545" s="2">
        <v>424349749</v>
      </c>
      <c r="C545" s="1" t="s">
        <v>9133</v>
      </c>
      <c r="D545" s="3">
        <v>28270</v>
      </c>
      <c r="E545" s="1" t="s">
        <v>9138</v>
      </c>
      <c r="F545" s="1" t="s">
        <v>9172</v>
      </c>
      <c r="G545" s="14">
        <v>1579867328</v>
      </c>
    </row>
    <row r="546" spans="1:7" x14ac:dyDescent="0.25">
      <c r="A546" s="1" t="s">
        <v>4439</v>
      </c>
      <c r="B546" s="2">
        <v>600786147</v>
      </c>
      <c r="C546" s="1" t="s">
        <v>9133</v>
      </c>
      <c r="D546" s="3">
        <v>34114</v>
      </c>
      <c r="E546" s="1" t="s">
        <v>9144</v>
      </c>
      <c r="F546" s="1" t="s">
        <v>9159</v>
      </c>
      <c r="G546" s="14">
        <v>3423548136</v>
      </c>
    </row>
    <row r="547" spans="1:7" x14ac:dyDescent="0.25">
      <c r="A547" s="1" t="s">
        <v>4696</v>
      </c>
      <c r="B547" s="2">
        <v>396810464</v>
      </c>
      <c r="C547" s="1" t="s">
        <v>9165</v>
      </c>
      <c r="D547" s="3">
        <v>31921</v>
      </c>
      <c r="E547" s="1" t="s">
        <v>9144</v>
      </c>
      <c r="F547" s="1" t="s">
        <v>9173</v>
      </c>
      <c r="G547" s="14">
        <v>2064972448</v>
      </c>
    </row>
    <row r="548" spans="1:7" x14ac:dyDescent="0.25">
      <c r="A548" s="1" t="s">
        <v>6486</v>
      </c>
      <c r="B548" s="2">
        <v>556345845</v>
      </c>
      <c r="C548" s="1" t="s">
        <v>9133</v>
      </c>
      <c r="D548" s="3">
        <v>31192</v>
      </c>
      <c r="E548" s="1" t="s">
        <v>9154</v>
      </c>
      <c r="F548" s="1" t="s">
        <v>9195</v>
      </c>
      <c r="G548" s="14">
        <v>2731974375</v>
      </c>
    </row>
    <row r="549" spans="1:7" x14ac:dyDescent="0.25">
      <c r="A549" s="1" t="s">
        <v>2718</v>
      </c>
      <c r="B549" s="2">
        <v>566590562</v>
      </c>
      <c r="C549" s="1" t="s">
        <v>9176</v>
      </c>
      <c r="D549" s="3">
        <v>29731</v>
      </c>
      <c r="E549" s="1" t="s">
        <v>9141</v>
      </c>
      <c r="F549" s="1" t="s">
        <v>9177</v>
      </c>
      <c r="G549" s="14">
        <v>1781504307</v>
      </c>
    </row>
    <row r="550" spans="1:7" x14ac:dyDescent="0.25">
      <c r="A550" s="1" t="s">
        <v>2464</v>
      </c>
      <c r="B550" s="2">
        <v>572282309</v>
      </c>
      <c r="C550" s="1" t="s">
        <v>9140</v>
      </c>
      <c r="D550" s="3">
        <v>31192</v>
      </c>
      <c r="E550" s="1" t="s">
        <v>9144</v>
      </c>
      <c r="F550" s="1" t="s">
        <v>9189</v>
      </c>
      <c r="G550" s="14">
        <v>2150816976</v>
      </c>
    </row>
    <row r="551" spans="1:7" x14ac:dyDescent="0.25">
      <c r="A551" s="1" t="s">
        <v>5932</v>
      </c>
      <c r="B551" s="2">
        <v>766407394</v>
      </c>
      <c r="C551" s="1" t="s">
        <v>9150</v>
      </c>
      <c r="D551" s="3">
        <v>32288</v>
      </c>
      <c r="E551" s="1" t="s">
        <v>9144</v>
      </c>
      <c r="F551" s="1" t="s">
        <v>9151</v>
      </c>
      <c r="G551" s="14">
        <v>2024729784</v>
      </c>
    </row>
    <row r="552" spans="1:7" x14ac:dyDescent="0.25">
      <c r="A552" s="1" t="s">
        <v>8080</v>
      </c>
      <c r="B552" s="2">
        <v>373419298</v>
      </c>
      <c r="C552" s="1" t="s">
        <v>9156</v>
      </c>
      <c r="D552" s="3">
        <v>41783</v>
      </c>
      <c r="E552" s="1" t="s">
        <v>9154</v>
      </c>
      <c r="F552" s="1" t="s">
        <v>9199</v>
      </c>
      <c r="G552" s="14">
        <v>526731264</v>
      </c>
    </row>
    <row r="553" spans="1:7" x14ac:dyDescent="0.25">
      <c r="A553" s="1" t="s">
        <v>469</v>
      </c>
      <c r="B553" s="2">
        <v>36336429</v>
      </c>
      <c r="C553" s="1" t="s">
        <v>9180</v>
      </c>
      <c r="D553" s="3">
        <v>33749</v>
      </c>
      <c r="E553" s="1" t="s">
        <v>9131</v>
      </c>
      <c r="F553" s="1" t="s">
        <v>9181</v>
      </c>
      <c r="G553" s="14">
        <v>50226875</v>
      </c>
    </row>
    <row r="554" spans="1:7" x14ac:dyDescent="0.25">
      <c r="A554" s="1" t="s">
        <v>4654</v>
      </c>
      <c r="B554" s="2">
        <v>180698572</v>
      </c>
      <c r="C554" s="1" t="s">
        <v>9140</v>
      </c>
      <c r="D554" s="3">
        <v>23887</v>
      </c>
      <c r="E554" s="1" t="s">
        <v>9134</v>
      </c>
      <c r="F554" s="1" t="s">
        <v>9142</v>
      </c>
      <c r="G554" s="14">
        <v>27539456</v>
      </c>
    </row>
    <row r="555" spans="1:7" x14ac:dyDescent="0.25">
      <c r="A555" s="1" t="s">
        <v>330</v>
      </c>
      <c r="B555" s="2">
        <v>291140549</v>
      </c>
      <c r="C555" s="1" t="s">
        <v>9147</v>
      </c>
      <c r="D555" s="3">
        <v>35575</v>
      </c>
      <c r="E555" s="1" t="s">
        <v>9144</v>
      </c>
      <c r="F555" s="1" t="s">
        <v>9152</v>
      </c>
      <c r="G555" s="14">
        <v>1251566514</v>
      </c>
    </row>
    <row r="556" spans="1:7" x14ac:dyDescent="0.25">
      <c r="A556" s="1" t="s">
        <v>6174</v>
      </c>
      <c r="B556" s="2">
        <v>68950602</v>
      </c>
      <c r="C556" s="1" t="s">
        <v>9133</v>
      </c>
      <c r="D556" s="3">
        <v>43976</v>
      </c>
      <c r="E556" s="1" t="s">
        <v>9144</v>
      </c>
      <c r="F556" s="1" t="s">
        <v>9195</v>
      </c>
      <c r="G556" s="14">
        <v>1208612097</v>
      </c>
    </row>
    <row r="557" spans="1:7" x14ac:dyDescent="0.25">
      <c r="A557" s="1" t="s">
        <v>6548</v>
      </c>
      <c r="B557" s="2">
        <v>245309141</v>
      </c>
      <c r="C557" s="1" t="s">
        <v>9156</v>
      </c>
      <c r="D557" s="3">
        <v>44705</v>
      </c>
      <c r="E557" s="1" t="s">
        <v>9144</v>
      </c>
      <c r="F557" s="1" t="s">
        <v>9199</v>
      </c>
      <c r="G557" s="14">
        <v>821281125</v>
      </c>
    </row>
    <row r="558" spans="1:7" x14ac:dyDescent="0.25">
      <c r="A558" s="1" t="s">
        <v>2812</v>
      </c>
      <c r="B558" s="2">
        <v>373928798</v>
      </c>
      <c r="C558" s="1" t="s">
        <v>9196</v>
      </c>
      <c r="D558" s="3">
        <v>22790</v>
      </c>
      <c r="E558" s="1" t="s">
        <v>9144</v>
      </c>
      <c r="F558" s="1" t="s">
        <v>9197</v>
      </c>
      <c r="G558" s="14">
        <v>458109846</v>
      </c>
    </row>
    <row r="559" spans="1:7" x14ac:dyDescent="0.25">
      <c r="A559" s="1" t="s">
        <v>8218</v>
      </c>
      <c r="B559" s="2">
        <v>531403976</v>
      </c>
      <c r="C559" s="1" t="s">
        <v>9165</v>
      </c>
      <c r="D559" s="3">
        <v>45070</v>
      </c>
      <c r="E559" s="1" t="s">
        <v>9154</v>
      </c>
      <c r="F559" s="1" t="s">
        <v>9173</v>
      </c>
      <c r="G559" s="14">
        <v>46499904</v>
      </c>
    </row>
    <row r="560" spans="1:7" x14ac:dyDescent="0.25">
      <c r="A560" s="1" t="s">
        <v>8837</v>
      </c>
      <c r="B560" s="2">
        <v>417089165</v>
      </c>
      <c r="C560" s="1" t="s">
        <v>9193</v>
      </c>
      <c r="D560" s="3">
        <v>28634</v>
      </c>
      <c r="E560" s="1" t="s">
        <v>9134</v>
      </c>
      <c r="F560" s="1" t="s">
        <v>9198</v>
      </c>
      <c r="G560" s="14">
        <v>1415150244</v>
      </c>
    </row>
    <row r="561" spans="1:7" x14ac:dyDescent="0.25">
      <c r="A561" s="1" t="s">
        <v>6942</v>
      </c>
      <c r="B561" s="2">
        <v>213343518</v>
      </c>
      <c r="C561" s="1" t="s">
        <v>9136</v>
      </c>
      <c r="D561" s="3">
        <v>28270</v>
      </c>
      <c r="E561" s="1" t="s">
        <v>9138</v>
      </c>
      <c r="F561" s="1" t="s">
        <v>9188</v>
      </c>
      <c r="G561" s="14">
        <v>4390254</v>
      </c>
    </row>
    <row r="562" spans="1:7" x14ac:dyDescent="0.25">
      <c r="A562" s="1" t="s">
        <v>7235</v>
      </c>
      <c r="B562" s="2">
        <v>274125874</v>
      </c>
      <c r="C562" s="1" t="s">
        <v>9196</v>
      </c>
      <c r="D562" s="3">
        <v>41054</v>
      </c>
      <c r="E562" s="1" t="s">
        <v>9138</v>
      </c>
      <c r="F562" s="1" t="s">
        <v>9197</v>
      </c>
      <c r="G562" s="14">
        <v>415084375</v>
      </c>
    </row>
    <row r="563" spans="1:7" x14ac:dyDescent="0.25">
      <c r="A563" s="1" t="s">
        <v>2862</v>
      </c>
      <c r="B563" s="2">
        <v>190990752</v>
      </c>
      <c r="C563" s="1" t="s">
        <v>9165</v>
      </c>
      <c r="D563" s="3">
        <v>40687</v>
      </c>
      <c r="E563" s="1" t="s">
        <v>9131</v>
      </c>
      <c r="F563" s="1" t="s">
        <v>4326</v>
      </c>
      <c r="G563" s="14">
        <v>16972732</v>
      </c>
    </row>
    <row r="564" spans="1:7" x14ac:dyDescent="0.25">
      <c r="A564" s="1" t="s">
        <v>5617</v>
      </c>
      <c r="B564" s="2">
        <v>706031409</v>
      </c>
      <c r="C564" s="1" t="s">
        <v>9133</v>
      </c>
      <c r="D564" s="3">
        <v>26809</v>
      </c>
      <c r="E564" s="1" t="s">
        <v>9138</v>
      </c>
      <c r="F564" s="1" t="s">
        <v>9135</v>
      </c>
      <c r="G564" s="14">
        <v>763370256</v>
      </c>
    </row>
    <row r="565" spans="1:7" x14ac:dyDescent="0.25">
      <c r="A565" s="1" t="s">
        <v>4087</v>
      </c>
      <c r="B565" s="2">
        <v>993386241</v>
      </c>
      <c r="C565" s="1" t="s">
        <v>9143</v>
      </c>
      <c r="D565" s="3">
        <v>33749</v>
      </c>
      <c r="E565" s="1" t="s">
        <v>9144</v>
      </c>
      <c r="F565" s="1" t="s">
        <v>9145</v>
      </c>
      <c r="G565" s="14">
        <v>18516375</v>
      </c>
    </row>
    <row r="566" spans="1:7" x14ac:dyDescent="0.25">
      <c r="A566" s="1" t="s">
        <v>7250</v>
      </c>
      <c r="B566" s="2">
        <v>220684499</v>
      </c>
      <c r="C566" s="1" t="s">
        <v>9150</v>
      </c>
      <c r="D566" s="3">
        <v>37765</v>
      </c>
      <c r="E566" s="1" t="s">
        <v>9138</v>
      </c>
      <c r="F566" s="1" t="s">
        <v>9184</v>
      </c>
      <c r="G566" s="14">
        <v>823853025</v>
      </c>
    </row>
    <row r="567" spans="1:7" x14ac:dyDescent="0.25">
      <c r="A567" s="1" t="s">
        <v>4053</v>
      </c>
      <c r="B567" s="2">
        <v>821191889</v>
      </c>
      <c r="C567" s="1" t="s">
        <v>9130</v>
      </c>
      <c r="D567" s="3">
        <v>32653</v>
      </c>
      <c r="E567" s="1" t="s">
        <v>9138</v>
      </c>
      <c r="F567" s="1" t="s">
        <v>9132</v>
      </c>
      <c r="G567" s="14">
        <v>768765024</v>
      </c>
    </row>
    <row r="568" spans="1:7" x14ac:dyDescent="0.25">
      <c r="A568" s="1" t="s">
        <v>6246</v>
      </c>
      <c r="B568" s="2">
        <v>144352360</v>
      </c>
      <c r="C568" s="1" t="s">
        <v>9133</v>
      </c>
      <c r="D568" s="3">
        <v>30827</v>
      </c>
      <c r="E568" s="1" t="s">
        <v>9131</v>
      </c>
      <c r="F568" s="1" t="s">
        <v>9195</v>
      </c>
      <c r="G568" s="14">
        <v>8518104</v>
      </c>
    </row>
    <row r="569" spans="1:7" x14ac:dyDescent="0.25">
      <c r="A569" s="1" t="s">
        <v>734</v>
      </c>
      <c r="B569" s="2">
        <v>298165965</v>
      </c>
      <c r="C569" s="1" t="s">
        <v>9150</v>
      </c>
      <c r="D569" s="3">
        <v>27538</v>
      </c>
      <c r="E569" s="1" t="s">
        <v>9144</v>
      </c>
      <c r="F569" s="1" t="s">
        <v>9200</v>
      </c>
      <c r="G569" s="14">
        <v>841945104</v>
      </c>
    </row>
    <row r="570" spans="1:7" x14ac:dyDescent="0.25">
      <c r="A570" s="1" t="s">
        <v>4904</v>
      </c>
      <c r="B570" s="2">
        <v>947446211</v>
      </c>
      <c r="C570" s="1" t="s">
        <v>9143</v>
      </c>
      <c r="D570" s="3">
        <v>28270</v>
      </c>
      <c r="E570" s="1" t="s">
        <v>9131</v>
      </c>
      <c r="F570" s="1" t="s">
        <v>834</v>
      </c>
      <c r="G570" s="14">
        <v>305092972</v>
      </c>
    </row>
    <row r="571" spans="1:7" x14ac:dyDescent="0.25">
      <c r="A571" s="1" t="s">
        <v>533</v>
      </c>
      <c r="B571" s="2">
        <v>377814136</v>
      </c>
      <c r="C571" s="1" t="s">
        <v>9150</v>
      </c>
      <c r="D571" s="3">
        <v>27538</v>
      </c>
      <c r="E571" s="1" t="s">
        <v>9144</v>
      </c>
      <c r="F571" s="1" t="s">
        <v>9200</v>
      </c>
      <c r="G571" s="14">
        <v>2804773125</v>
      </c>
    </row>
    <row r="572" spans="1:7" x14ac:dyDescent="0.25">
      <c r="A572" s="1" t="s">
        <v>5721</v>
      </c>
      <c r="B572" s="2">
        <v>987786330</v>
      </c>
      <c r="C572" s="1" t="s">
        <v>9147</v>
      </c>
      <c r="D572" s="3">
        <v>31192</v>
      </c>
      <c r="E572" s="1" t="s">
        <v>9144</v>
      </c>
      <c r="F572" s="1" t="s">
        <v>9152</v>
      </c>
      <c r="G572" s="14">
        <v>422305353</v>
      </c>
    </row>
    <row r="573" spans="1:7" x14ac:dyDescent="0.25">
      <c r="A573" s="1" t="s">
        <v>7455</v>
      </c>
      <c r="B573" s="2">
        <v>994777450</v>
      </c>
      <c r="C573" s="1" t="s">
        <v>9133</v>
      </c>
      <c r="D573" s="3">
        <v>32653</v>
      </c>
      <c r="E573" s="1" t="s">
        <v>9144</v>
      </c>
      <c r="F573" s="1" t="s">
        <v>9164</v>
      </c>
      <c r="G573" s="14">
        <v>1148613099</v>
      </c>
    </row>
    <row r="574" spans="1:7" x14ac:dyDescent="0.25">
      <c r="A574" s="1" t="s">
        <v>7998</v>
      </c>
      <c r="B574" s="2">
        <v>432751448</v>
      </c>
      <c r="C574" s="1" t="s">
        <v>9165</v>
      </c>
      <c r="D574" s="3">
        <v>30827</v>
      </c>
      <c r="E574" s="1" t="s">
        <v>9154</v>
      </c>
      <c r="F574" s="1" t="s">
        <v>3840</v>
      </c>
      <c r="G574" s="14">
        <v>205230681</v>
      </c>
    </row>
    <row r="575" spans="1:7" x14ac:dyDescent="0.25">
      <c r="A575" s="1" t="s">
        <v>8250</v>
      </c>
      <c r="B575" s="2">
        <v>932967565</v>
      </c>
      <c r="C575" s="1" t="s">
        <v>9160</v>
      </c>
      <c r="D575" s="3">
        <v>43609</v>
      </c>
      <c r="E575" s="1" t="s">
        <v>9144</v>
      </c>
      <c r="F575" s="1" t="s">
        <v>9163</v>
      </c>
      <c r="G575" s="14">
        <v>584192364</v>
      </c>
    </row>
    <row r="576" spans="1:7" x14ac:dyDescent="0.25">
      <c r="A576" s="1" t="s">
        <v>2235</v>
      </c>
      <c r="B576" s="2">
        <v>867117525</v>
      </c>
      <c r="C576" s="1" t="s">
        <v>9133</v>
      </c>
      <c r="D576" s="3">
        <v>22061</v>
      </c>
      <c r="E576" s="1" t="s">
        <v>9138</v>
      </c>
      <c r="F576" s="1" t="s">
        <v>9162</v>
      </c>
      <c r="G576" s="14">
        <v>339789897</v>
      </c>
    </row>
    <row r="577" spans="1:7" x14ac:dyDescent="0.25">
      <c r="A577" s="1" t="s">
        <v>6504</v>
      </c>
      <c r="B577" s="2">
        <v>174453542</v>
      </c>
      <c r="C577" s="1" t="s">
        <v>9133</v>
      </c>
      <c r="D577" s="3">
        <v>41419</v>
      </c>
      <c r="E577" s="1" t="s">
        <v>9138</v>
      </c>
      <c r="F577" s="1" t="s">
        <v>9195</v>
      </c>
      <c r="G577" s="14">
        <v>34363719</v>
      </c>
    </row>
    <row r="578" spans="1:7" x14ac:dyDescent="0.25">
      <c r="A578" s="1" t="s">
        <v>2238</v>
      </c>
      <c r="B578" s="2">
        <v>101979748</v>
      </c>
      <c r="C578" s="1" t="s">
        <v>9160</v>
      </c>
      <c r="D578" s="3">
        <v>38497</v>
      </c>
      <c r="E578" s="1" t="s">
        <v>9134</v>
      </c>
      <c r="F578" s="1" t="s">
        <v>9161</v>
      </c>
      <c r="G578" s="14">
        <v>352957968</v>
      </c>
    </row>
    <row r="579" spans="1:7" x14ac:dyDescent="0.25">
      <c r="A579" s="1" t="s">
        <v>8933</v>
      </c>
      <c r="B579" s="2">
        <v>853740203</v>
      </c>
      <c r="C579" s="1" t="s">
        <v>9153</v>
      </c>
      <c r="D579" s="3">
        <v>23522</v>
      </c>
      <c r="E579" s="1" t="s">
        <v>9144</v>
      </c>
      <c r="F579" s="1" t="s">
        <v>9190</v>
      </c>
      <c r="G579" s="14">
        <v>198017127</v>
      </c>
    </row>
    <row r="580" spans="1:7" x14ac:dyDescent="0.25">
      <c r="A580" s="1" t="s">
        <v>1603</v>
      </c>
      <c r="B580" s="2">
        <v>363199695</v>
      </c>
      <c r="C580" s="1" t="s">
        <v>9170</v>
      </c>
      <c r="D580" s="3">
        <v>39593</v>
      </c>
      <c r="E580" s="1" t="s">
        <v>9154</v>
      </c>
      <c r="F580" s="1" t="s">
        <v>9191</v>
      </c>
      <c r="G580" s="14">
        <v>27923844</v>
      </c>
    </row>
    <row r="581" spans="1:7" x14ac:dyDescent="0.25">
      <c r="A581" s="1" t="s">
        <v>1057</v>
      </c>
      <c r="B581" s="2">
        <v>110491505</v>
      </c>
      <c r="C581" s="1" t="s">
        <v>9146</v>
      </c>
      <c r="D581" s="3">
        <v>20965</v>
      </c>
      <c r="E581" s="1" t="s">
        <v>9138</v>
      </c>
      <c r="F581" s="1" t="s">
        <v>8420</v>
      </c>
      <c r="G581" s="14">
        <v>309505875</v>
      </c>
    </row>
    <row r="582" spans="1:7" x14ac:dyDescent="0.25">
      <c r="A582" s="1" t="s">
        <v>3067</v>
      </c>
      <c r="B582" s="2">
        <v>458976633</v>
      </c>
      <c r="C582" s="1" t="s">
        <v>9133</v>
      </c>
      <c r="D582" s="3">
        <v>43976</v>
      </c>
      <c r="E582" s="1" t="s">
        <v>9154</v>
      </c>
      <c r="F582" s="1" t="s">
        <v>9192</v>
      </c>
      <c r="G582" s="14">
        <v>803675453</v>
      </c>
    </row>
    <row r="583" spans="1:7" x14ac:dyDescent="0.25">
      <c r="A583" s="1" t="s">
        <v>3195</v>
      </c>
      <c r="B583" s="2">
        <v>940671188</v>
      </c>
      <c r="C583" s="1" t="s">
        <v>9156</v>
      </c>
      <c r="D583" s="3">
        <v>24983</v>
      </c>
      <c r="E583" s="1" t="s">
        <v>9138</v>
      </c>
      <c r="F583" s="1" t="s">
        <v>9157</v>
      </c>
      <c r="G583" s="14">
        <v>1242777536</v>
      </c>
    </row>
    <row r="584" spans="1:7" x14ac:dyDescent="0.25">
      <c r="A584" s="1" t="s">
        <v>4101</v>
      </c>
      <c r="B584" s="2">
        <v>675064127</v>
      </c>
      <c r="C584" s="1" t="s">
        <v>9156</v>
      </c>
      <c r="D584" s="3">
        <v>43976</v>
      </c>
      <c r="E584" s="1" t="s">
        <v>9131</v>
      </c>
      <c r="F584" s="1" t="s">
        <v>9199</v>
      </c>
      <c r="G584" s="14">
        <v>2921335263</v>
      </c>
    </row>
    <row r="585" spans="1:7" x14ac:dyDescent="0.25">
      <c r="A585" s="1" t="s">
        <v>1381</v>
      </c>
      <c r="B585" s="2">
        <v>618776278</v>
      </c>
      <c r="C585" s="1" t="s">
        <v>9143</v>
      </c>
      <c r="D585" s="3">
        <v>22426</v>
      </c>
      <c r="E585" s="1" t="s">
        <v>9131</v>
      </c>
      <c r="F585" s="1" t="s">
        <v>9187</v>
      </c>
      <c r="G585" s="14">
        <v>4463422304</v>
      </c>
    </row>
    <row r="586" spans="1:7" x14ac:dyDescent="0.25">
      <c r="A586" s="1" t="s">
        <v>5015</v>
      </c>
      <c r="B586" s="2">
        <v>598583929</v>
      </c>
      <c r="C586" s="1" t="s">
        <v>9133</v>
      </c>
      <c r="D586" s="3">
        <v>21694</v>
      </c>
      <c r="E586" s="1" t="s">
        <v>9138</v>
      </c>
      <c r="F586" s="1" t="s">
        <v>9192</v>
      </c>
      <c r="G586" s="14">
        <v>10278576</v>
      </c>
    </row>
    <row r="587" spans="1:7" x14ac:dyDescent="0.25">
      <c r="A587" s="1" t="s">
        <v>9042</v>
      </c>
      <c r="B587" s="2">
        <v>206373963</v>
      </c>
      <c r="C587" s="1" t="s">
        <v>9193</v>
      </c>
      <c r="D587" s="3">
        <v>31921</v>
      </c>
      <c r="E587" s="1" t="s">
        <v>9144</v>
      </c>
      <c r="F587" s="1" t="s">
        <v>9194</v>
      </c>
      <c r="G587" s="14">
        <v>2918150055</v>
      </c>
    </row>
    <row r="588" spans="1:7" x14ac:dyDescent="0.25">
      <c r="A588" s="1" t="s">
        <v>6495</v>
      </c>
      <c r="B588" s="2">
        <v>656387474</v>
      </c>
      <c r="C588" s="1" t="s">
        <v>9148</v>
      </c>
      <c r="D588" s="3">
        <v>45070</v>
      </c>
      <c r="E588" s="1" t="s">
        <v>9144</v>
      </c>
      <c r="F588" s="1" t="s">
        <v>9149</v>
      </c>
      <c r="G588" s="14">
        <v>1401116556</v>
      </c>
    </row>
    <row r="589" spans="1:7" x14ac:dyDescent="0.25">
      <c r="A589" s="1" t="s">
        <v>3953</v>
      </c>
      <c r="B589" s="2">
        <v>843771917</v>
      </c>
      <c r="C589" s="1" t="s">
        <v>9165</v>
      </c>
      <c r="D589" s="3">
        <v>30460</v>
      </c>
      <c r="E589" s="1" t="s">
        <v>9131</v>
      </c>
      <c r="F589" s="1" t="s">
        <v>4326</v>
      </c>
      <c r="G589" s="14">
        <v>334310168</v>
      </c>
    </row>
    <row r="590" spans="1:7" x14ac:dyDescent="0.25">
      <c r="A590" s="1" t="s">
        <v>5950</v>
      </c>
      <c r="B590" s="2">
        <v>432021484</v>
      </c>
      <c r="C590" s="1" t="s">
        <v>9150</v>
      </c>
      <c r="D590" s="3">
        <v>23887</v>
      </c>
      <c r="E590" s="1" t="s">
        <v>9141</v>
      </c>
      <c r="F590" s="1" t="s">
        <v>9184</v>
      </c>
      <c r="G590" s="14">
        <v>317499064</v>
      </c>
    </row>
    <row r="591" spans="1:7" x14ac:dyDescent="0.25">
      <c r="A591" s="1" t="s">
        <v>6501</v>
      </c>
      <c r="B591" s="2">
        <v>363651535</v>
      </c>
      <c r="C591" s="1" t="s">
        <v>9193</v>
      </c>
      <c r="D591" s="3">
        <v>20233</v>
      </c>
      <c r="E591" s="1" t="s">
        <v>9134</v>
      </c>
      <c r="F591" s="1" t="s">
        <v>9194</v>
      </c>
      <c r="G591" s="14">
        <v>1145089575</v>
      </c>
    </row>
    <row r="592" spans="1:7" x14ac:dyDescent="0.25">
      <c r="A592" s="1" t="s">
        <v>7733</v>
      </c>
      <c r="B592" s="2">
        <v>521061950</v>
      </c>
      <c r="C592" s="1" t="s">
        <v>9150</v>
      </c>
      <c r="D592" s="3">
        <v>38497</v>
      </c>
      <c r="E592" s="1" t="s">
        <v>9131</v>
      </c>
      <c r="F592" s="1" t="s">
        <v>9151</v>
      </c>
      <c r="G592" s="14">
        <v>291468645</v>
      </c>
    </row>
    <row r="593" spans="1:7" x14ac:dyDescent="0.25">
      <c r="A593" s="1" t="s">
        <v>5652</v>
      </c>
      <c r="B593" s="2">
        <v>743583179</v>
      </c>
      <c r="C593" s="1" t="s">
        <v>9133</v>
      </c>
      <c r="D593" s="3">
        <v>43976</v>
      </c>
      <c r="E593" s="1" t="s">
        <v>9138</v>
      </c>
      <c r="F593" s="1" t="s">
        <v>9179</v>
      </c>
      <c r="G593" s="14">
        <v>121124016</v>
      </c>
    </row>
    <row r="594" spans="1:7" x14ac:dyDescent="0.25">
      <c r="A594" s="1" t="s">
        <v>847</v>
      </c>
      <c r="B594" s="2">
        <v>95833293</v>
      </c>
      <c r="C594" s="1" t="s">
        <v>9165</v>
      </c>
      <c r="D594" s="3">
        <v>33382</v>
      </c>
      <c r="E594" s="1" t="s">
        <v>9144</v>
      </c>
      <c r="F594" s="1" t="s">
        <v>4326</v>
      </c>
      <c r="G594" s="14">
        <v>39264108</v>
      </c>
    </row>
    <row r="595" spans="1:7" x14ac:dyDescent="0.25">
      <c r="A595" s="1" t="s">
        <v>2058</v>
      </c>
      <c r="B595" s="2">
        <v>325236685</v>
      </c>
      <c r="C595" s="1" t="s">
        <v>9143</v>
      </c>
      <c r="D595" s="3">
        <v>40322</v>
      </c>
      <c r="E595" s="1" t="s">
        <v>9141</v>
      </c>
      <c r="F595" s="1" t="s">
        <v>9145</v>
      </c>
      <c r="G595" s="14">
        <v>973920024</v>
      </c>
    </row>
    <row r="596" spans="1:7" x14ac:dyDescent="0.25">
      <c r="A596" s="1" t="s">
        <v>5175</v>
      </c>
      <c r="B596" s="2">
        <v>165962259</v>
      </c>
      <c r="C596" s="1" t="s">
        <v>9193</v>
      </c>
      <c r="D596" s="3">
        <v>25712</v>
      </c>
      <c r="E596" s="1" t="s">
        <v>9138</v>
      </c>
      <c r="F596" s="1" t="s">
        <v>9194</v>
      </c>
      <c r="G596" s="14">
        <v>1546221875</v>
      </c>
    </row>
    <row r="597" spans="1:7" x14ac:dyDescent="0.25">
      <c r="A597" s="1" t="s">
        <v>7744</v>
      </c>
      <c r="B597" s="2">
        <v>562212047</v>
      </c>
      <c r="C597" s="1" t="s">
        <v>9137</v>
      </c>
      <c r="D597" s="3">
        <v>28634</v>
      </c>
      <c r="E597" s="1" t="s">
        <v>9154</v>
      </c>
      <c r="F597" s="1" t="s">
        <v>9139</v>
      </c>
      <c r="G597" s="14">
        <v>1106668224</v>
      </c>
    </row>
    <row r="598" spans="1:7" x14ac:dyDescent="0.25">
      <c r="A598" s="1" t="s">
        <v>7229</v>
      </c>
      <c r="B598" s="2">
        <v>696046635</v>
      </c>
      <c r="C598" s="1" t="s">
        <v>9136</v>
      </c>
      <c r="D598" s="3">
        <v>22061</v>
      </c>
      <c r="E598" s="1" t="s">
        <v>9131</v>
      </c>
      <c r="F598" s="1" t="s">
        <v>9188</v>
      </c>
      <c r="G598" s="14">
        <v>32726268</v>
      </c>
    </row>
    <row r="599" spans="1:7" x14ac:dyDescent="0.25">
      <c r="A599" s="1" t="s">
        <v>705</v>
      </c>
      <c r="B599" s="2">
        <v>99604138</v>
      </c>
      <c r="C599" s="1" t="s">
        <v>9156</v>
      </c>
      <c r="D599" s="3">
        <v>35210</v>
      </c>
      <c r="E599" s="1" t="s">
        <v>9134</v>
      </c>
      <c r="F599" s="1" t="s">
        <v>9199</v>
      </c>
      <c r="G599" s="14">
        <v>1455349297</v>
      </c>
    </row>
    <row r="600" spans="1:7" x14ac:dyDescent="0.25">
      <c r="A600" s="1" t="s">
        <v>4541</v>
      </c>
      <c r="B600" s="2">
        <v>968633339</v>
      </c>
      <c r="C600" s="1" t="s">
        <v>9133</v>
      </c>
      <c r="D600" s="3">
        <v>26809</v>
      </c>
      <c r="E600" s="1" t="s">
        <v>9144</v>
      </c>
      <c r="F600" s="1" t="s">
        <v>9164</v>
      </c>
      <c r="G600" s="14">
        <v>2248508925</v>
      </c>
    </row>
    <row r="601" spans="1:7" x14ac:dyDescent="0.25">
      <c r="A601" s="1" t="s">
        <v>7261</v>
      </c>
      <c r="B601" s="2">
        <v>763596924</v>
      </c>
      <c r="C601" s="1" t="s">
        <v>9136</v>
      </c>
      <c r="D601" s="3">
        <v>40322</v>
      </c>
      <c r="E601" s="1" t="s">
        <v>9144</v>
      </c>
      <c r="F601" s="1" t="s">
        <v>9188</v>
      </c>
      <c r="G601" s="14">
        <v>3676024764</v>
      </c>
    </row>
    <row r="602" spans="1:7" x14ac:dyDescent="0.25">
      <c r="A602" s="1" t="s">
        <v>230</v>
      </c>
      <c r="B602" s="2">
        <v>447333525</v>
      </c>
      <c r="C602" s="1" t="s">
        <v>9133</v>
      </c>
      <c r="D602" s="3">
        <v>29731</v>
      </c>
      <c r="E602" s="1" t="s">
        <v>9131</v>
      </c>
      <c r="F602" s="1" t="s">
        <v>9162</v>
      </c>
      <c r="G602" s="14">
        <v>1841332436</v>
      </c>
    </row>
    <row r="603" spans="1:7" x14ac:dyDescent="0.25">
      <c r="A603" s="1" t="s">
        <v>2887</v>
      </c>
      <c r="B603" s="2">
        <v>394817617</v>
      </c>
      <c r="C603" s="1" t="s">
        <v>9180</v>
      </c>
      <c r="D603" s="3">
        <v>29731</v>
      </c>
      <c r="E603" s="1" t="s">
        <v>9138</v>
      </c>
      <c r="F603" s="1" t="s">
        <v>9181</v>
      </c>
      <c r="G603" s="14">
        <v>737220288</v>
      </c>
    </row>
    <row r="604" spans="1:7" x14ac:dyDescent="0.25">
      <c r="A604" s="1" t="s">
        <v>2742</v>
      </c>
      <c r="B604" s="2">
        <v>131306401</v>
      </c>
      <c r="C604" s="1" t="s">
        <v>9156</v>
      </c>
      <c r="D604" s="3">
        <v>28999</v>
      </c>
      <c r="E604" s="1" t="s">
        <v>9144</v>
      </c>
      <c r="F604" s="1" t="s">
        <v>9157</v>
      </c>
      <c r="G604" s="14">
        <v>3711545847</v>
      </c>
    </row>
    <row r="605" spans="1:7" x14ac:dyDescent="0.25">
      <c r="A605" s="1" t="s">
        <v>2333</v>
      </c>
      <c r="B605" s="2">
        <v>370740071</v>
      </c>
      <c r="C605" s="1" t="s">
        <v>9130</v>
      </c>
      <c r="D605" s="3">
        <v>43609</v>
      </c>
      <c r="E605" s="1" t="s">
        <v>9154</v>
      </c>
      <c r="F605" s="1" t="s">
        <v>9132</v>
      </c>
      <c r="G605" s="14">
        <v>11367837</v>
      </c>
    </row>
    <row r="606" spans="1:7" x14ac:dyDescent="0.25">
      <c r="A606" s="1" t="s">
        <v>5050</v>
      </c>
      <c r="B606" s="2">
        <v>216066747</v>
      </c>
      <c r="C606" s="1" t="s">
        <v>9182</v>
      </c>
      <c r="D606" s="3">
        <v>30460</v>
      </c>
      <c r="E606" s="1" t="s">
        <v>9154</v>
      </c>
      <c r="F606" s="1" t="s">
        <v>9183</v>
      </c>
      <c r="G606" s="14">
        <v>3548702856</v>
      </c>
    </row>
    <row r="607" spans="1:7" x14ac:dyDescent="0.25">
      <c r="A607" s="1" t="s">
        <v>2109</v>
      </c>
      <c r="B607" s="2">
        <v>194156147</v>
      </c>
      <c r="C607" s="1" t="s">
        <v>9180</v>
      </c>
      <c r="D607" s="3">
        <v>31192</v>
      </c>
      <c r="E607" s="1" t="s">
        <v>9154</v>
      </c>
      <c r="F607" s="1" t="s">
        <v>9181</v>
      </c>
      <c r="G607" s="14">
        <v>1305725124</v>
      </c>
    </row>
    <row r="608" spans="1:7" x14ac:dyDescent="0.25">
      <c r="A608" s="1" t="s">
        <v>2019</v>
      </c>
      <c r="B608" s="2">
        <v>399764116</v>
      </c>
      <c r="C608" s="1" t="s">
        <v>9133</v>
      </c>
      <c r="D608" s="3">
        <v>22061</v>
      </c>
      <c r="E608" s="1" t="s">
        <v>9141</v>
      </c>
      <c r="F608" s="1" t="s">
        <v>9192</v>
      </c>
      <c r="G608" s="14">
        <v>861723244</v>
      </c>
    </row>
    <row r="609" spans="1:7" x14ac:dyDescent="0.25">
      <c r="A609" s="1" t="s">
        <v>3036</v>
      </c>
      <c r="B609" s="2">
        <v>399577975</v>
      </c>
      <c r="C609" s="1" t="s">
        <v>9170</v>
      </c>
      <c r="D609" s="3">
        <v>34843</v>
      </c>
      <c r="E609" s="1" t="s">
        <v>9144</v>
      </c>
      <c r="F609" s="1" t="s">
        <v>9191</v>
      </c>
      <c r="G609" s="14">
        <v>860073984</v>
      </c>
    </row>
    <row r="610" spans="1:7" x14ac:dyDescent="0.25">
      <c r="A610" s="1" t="s">
        <v>1875</v>
      </c>
      <c r="B610" s="2">
        <v>461606094</v>
      </c>
      <c r="C610" s="1" t="s">
        <v>9146</v>
      </c>
      <c r="D610" s="3">
        <v>44341</v>
      </c>
      <c r="E610" s="1" t="s">
        <v>9144</v>
      </c>
      <c r="F610" s="1" t="s">
        <v>8420</v>
      </c>
      <c r="G610" s="14">
        <v>1618938812</v>
      </c>
    </row>
    <row r="611" spans="1:7" x14ac:dyDescent="0.25">
      <c r="A611" s="1" t="s">
        <v>711</v>
      </c>
      <c r="B611" s="2">
        <v>288175420</v>
      </c>
      <c r="C611" s="1" t="s">
        <v>9150</v>
      </c>
      <c r="D611" s="3">
        <v>25712</v>
      </c>
      <c r="E611" s="1" t="s">
        <v>9134</v>
      </c>
      <c r="F611" s="1" t="s">
        <v>9184</v>
      </c>
      <c r="G611" s="14">
        <v>3288100608</v>
      </c>
    </row>
    <row r="612" spans="1:7" x14ac:dyDescent="0.25">
      <c r="A612" s="1" t="s">
        <v>1896</v>
      </c>
      <c r="B612" s="2">
        <v>429559355</v>
      </c>
      <c r="C612" s="1" t="s">
        <v>9160</v>
      </c>
      <c r="D612" s="3">
        <v>27538</v>
      </c>
      <c r="E612" s="1" t="s">
        <v>9144</v>
      </c>
      <c r="F612" s="1" t="s">
        <v>9161</v>
      </c>
      <c r="G612" s="14">
        <v>2788074576</v>
      </c>
    </row>
    <row r="613" spans="1:7" x14ac:dyDescent="0.25">
      <c r="A613" s="1" t="s">
        <v>1788</v>
      </c>
      <c r="B613" s="2">
        <v>106263958</v>
      </c>
      <c r="C613" s="1" t="s">
        <v>9143</v>
      </c>
      <c r="D613" s="3">
        <v>42515</v>
      </c>
      <c r="E613" s="1" t="s">
        <v>9144</v>
      </c>
      <c r="F613" s="1" t="s">
        <v>834</v>
      </c>
      <c r="G613" s="14">
        <v>1618840064</v>
      </c>
    </row>
    <row r="614" spans="1:7" x14ac:dyDescent="0.25">
      <c r="A614" s="1" t="s">
        <v>5349</v>
      </c>
      <c r="B614" s="2">
        <v>371508664</v>
      </c>
      <c r="C614" s="1" t="s">
        <v>9130</v>
      </c>
      <c r="D614" s="3">
        <v>45070</v>
      </c>
      <c r="E614" s="1" t="s">
        <v>9138</v>
      </c>
      <c r="F614" s="1" t="s">
        <v>9186</v>
      </c>
      <c r="G614" s="14">
        <v>25215264</v>
      </c>
    </row>
    <row r="615" spans="1:7" x14ac:dyDescent="0.25">
      <c r="A615" s="1" t="s">
        <v>7836</v>
      </c>
      <c r="B615" s="2">
        <v>822211095</v>
      </c>
      <c r="C615" s="1" t="s">
        <v>9143</v>
      </c>
      <c r="D615" s="3">
        <v>39958</v>
      </c>
      <c r="E615" s="1" t="s">
        <v>9131</v>
      </c>
      <c r="F615" s="1" t="s">
        <v>9187</v>
      </c>
      <c r="G615" s="14">
        <v>1937970139</v>
      </c>
    </row>
    <row r="616" spans="1:7" x14ac:dyDescent="0.25">
      <c r="A616" s="1" t="s">
        <v>4400</v>
      </c>
      <c r="B616" s="2">
        <v>423156618</v>
      </c>
      <c r="C616" s="1" t="s">
        <v>9147</v>
      </c>
      <c r="D616" s="3">
        <v>28270</v>
      </c>
      <c r="E616" s="1" t="s">
        <v>9134</v>
      </c>
      <c r="F616" s="1" t="s">
        <v>6107</v>
      </c>
      <c r="G616" s="14">
        <v>30376368</v>
      </c>
    </row>
    <row r="617" spans="1:7" x14ac:dyDescent="0.25">
      <c r="A617" s="1" t="s">
        <v>1267</v>
      </c>
      <c r="B617" s="2">
        <v>461991682</v>
      </c>
      <c r="C617" s="1" t="s">
        <v>9136</v>
      </c>
      <c r="D617" s="3">
        <v>43976</v>
      </c>
      <c r="E617" s="1" t="s">
        <v>9131</v>
      </c>
      <c r="F617" s="1" t="s">
        <v>6173</v>
      </c>
      <c r="G617" s="14">
        <v>2499628635</v>
      </c>
    </row>
    <row r="618" spans="1:7" x14ac:dyDescent="0.25">
      <c r="A618" s="1" t="s">
        <v>8843</v>
      </c>
      <c r="B618" s="2">
        <v>700293659</v>
      </c>
      <c r="C618" s="1" t="s">
        <v>9150</v>
      </c>
      <c r="D618" s="3">
        <v>42880</v>
      </c>
      <c r="E618" s="1" t="s">
        <v>9144</v>
      </c>
      <c r="F618" s="1" t="s">
        <v>9151</v>
      </c>
      <c r="G618" s="14">
        <v>521091276</v>
      </c>
    </row>
    <row r="619" spans="1:7" x14ac:dyDescent="0.25">
      <c r="A619" s="1" t="s">
        <v>6808</v>
      </c>
      <c r="B619" s="2">
        <v>212433491</v>
      </c>
      <c r="C619" s="1" t="s">
        <v>9133</v>
      </c>
      <c r="D619" s="3">
        <v>35210</v>
      </c>
      <c r="E619" s="1" t="s">
        <v>9141</v>
      </c>
      <c r="F619" s="1" t="s">
        <v>9159</v>
      </c>
      <c r="G619" s="14">
        <v>13172985</v>
      </c>
    </row>
    <row r="620" spans="1:7" x14ac:dyDescent="0.25">
      <c r="A620" s="1" t="s">
        <v>2037</v>
      </c>
      <c r="B620" s="2">
        <v>296279071</v>
      </c>
      <c r="C620" s="1" t="s">
        <v>9150</v>
      </c>
      <c r="D620" s="3">
        <v>35575</v>
      </c>
      <c r="E620" s="1" t="s">
        <v>9144</v>
      </c>
      <c r="F620" s="1" t="s">
        <v>9200</v>
      </c>
      <c r="G620" s="14">
        <v>1339621752</v>
      </c>
    </row>
    <row r="621" spans="1:7" x14ac:dyDescent="0.25">
      <c r="A621" s="1" t="s">
        <v>5436</v>
      </c>
      <c r="B621" s="2">
        <v>746382414</v>
      </c>
      <c r="C621" s="1" t="s">
        <v>9133</v>
      </c>
      <c r="D621" s="3">
        <v>34843</v>
      </c>
      <c r="E621" s="1" t="s">
        <v>9138</v>
      </c>
      <c r="F621" s="1" t="s">
        <v>9158</v>
      </c>
      <c r="G621" s="14">
        <v>2379070848</v>
      </c>
    </row>
    <row r="622" spans="1:7" x14ac:dyDescent="0.25">
      <c r="A622" s="1" t="s">
        <v>3862</v>
      </c>
      <c r="B622" s="2">
        <v>186179051</v>
      </c>
      <c r="C622" s="1" t="s">
        <v>9170</v>
      </c>
      <c r="D622" s="3">
        <v>33382</v>
      </c>
      <c r="E622" s="1" t="s">
        <v>9144</v>
      </c>
      <c r="F622" s="1" t="s">
        <v>9174</v>
      </c>
      <c r="G622" s="14">
        <v>193487424</v>
      </c>
    </row>
    <row r="623" spans="1:7" x14ac:dyDescent="0.25">
      <c r="A623" s="1" t="s">
        <v>1652</v>
      </c>
      <c r="B623" s="2">
        <v>435160243</v>
      </c>
      <c r="C623" s="1" t="s">
        <v>9182</v>
      </c>
      <c r="D623" s="3">
        <v>38132</v>
      </c>
      <c r="E623" s="1" t="s">
        <v>9141</v>
      </c>
      <c r="F623" s="1" t="s">
        <v>9183</v>
      </c>
      <c r="G623" s="14">
        <v>202863468</v>
      </c>
    </row>
    <row r="624" spans="1:7" x14ac:dyDescent="0.25">
      <c r="A624" s="1" t="s">
        <v>2367</v>
      </c>
      <c r="B624" s="2">
        <v>8487509</v>
      </c>
      <c r="C624" s="1" t="s">
        <v>9168</v>
      </c>
      <c r="D624" s="3">
        <v>24983</v>
      </c>
      <c r="E624" s="1" t="s">
        <v>9138</v>
      </c>
      <c r="F624" s="1" t="s">
        <v>9169</v>
      </c>
      <c r="G624" s="14">
        <v>797824896</v>
      </c>
    </row>
    <row r="625" spans="1:7" x14ac:dyDescent="0.25">
      <c r="A625" s="1" t="s">
        <v>118</v>
      </c>
      <c r="B625" s="2">
        <v>225023213</v>
      </c>
      <c r="C625" s="1" t="s">
        <v>9170</v>
      </c>
      <c r="D625" s="3">
        <v>25348</v>
      </c>
      <c r="E625" s="1" t="s">
        <v>9144</v>
      </c>
      <c r="F625" s="1" t="s">
        <v>9174</v>
      </c>
      <c r="G625" s="14">
        <v>3523455</v>
      </c>
    </row>
    <row r="626" spans="1:7" x14ac:dyDescent="0.25">
      <c r="A626" s="1" t="s">
        <v>1749</v>
      </c>
      <c r="B626" s="2">
        <v>572868273</v>
      </c>
      <c r="C626" s="1" t="s">
        <v>9137</v>
      </c>
      <c r="D626" s="3">
        <v>40687</v>
      </c>
      <c r="E626" s="1" t="s">
        <v>9144</v>
      </c>
      <c r="F626" s="1" t="s">
        <v>9139</v>
      </c>
      <c r="G626" s="14">
        <v>1792148496</v>
      </c>
    </row>
    <row r="627" spans="1:7" x14ac:dyDescent="0.25">
      <c r="A627" s="1" t="s">
        <v>2169</v>
      </c>
      <c r="B627" s="2">
        <v>266560704</v>
      </c>
      <c r="C627" s="1" t="s">
        <v>9133</v>
      </c>
      <c r="D627" s="3">
        <v>22426</v>
      </c>
      <c r="E627" s="1" t="s">
        <v>9134</v>
      </c>
      <c r="F627" s="1" t="s">
        <v>9195</v>
      </c>
      <c r="G627" s="14">
        <v>320625228</v>
      </c>
    </row>
    <row r="628" spans="1:7" x14ac:dyDescent="0.25">
      <c r="A628" s="1" t="s">
        <v>5070</v>
      </c>
      <c r="B628" s="2">
        <v>48771606</v>
      </c>
      <c r="C628" s="1" t="s">
        <v>9133</v>
      </c>
      <c r="D628" s="3">
        <v>42515</v>
      </c>
      <c r="E628" s="1" t="s">
        <v>9141</v>
      </c>
      <c r="F628" s="1" t="s">
        <v>9172</v>
      </c>
      <c r="G628" s="14">
        <v>3503916</v>
      </c>
    </row>
    <row r="629" spans="1:7" x14ac:dyDescent="0.25">
      <c r="A629" s="1" t="s">
        <v>8562</v>
      </c>
      <c r="B629" s="2">
        <v>330818890</v>
      </c>
      <c r="C629" s="1" t="s">
        <v>9160</v>
      </c>
      <c r="D629" s="3">
        <v>33382</v>
      </c>
      <c r="E629" s="1" t="s">
        <v>9144</v>
      </c>
      <c r="F629" s="1" t="s">
        <v>9161</v>
      </c>
      <c r="G629" s="14">
        <v>1895565516</v>
      </c>
    </row>
    <row r="630" spans="1:7" x14ac:dyDescent="0.25">
      <c r="A630" s="1" t="s">
        <v>5465</v>
      </c>
      <c r="B630" s="2">
        <v>362436590</v>
      </c>
      <c r="C630" s="1" t="s">
        <v>9165</v>
      </c>
      <c r="D630" s="3">
        <v>33382</v>
      </c>
      <c r="E630" s="1" t="s">
        <v>9131</v>
      </c>
      <c r="F630" s="1" t="s">
        <v>4326</v>
      </c>
      <c r="G630" s="14">
        <v>373315242</v>
      </c>
    </row>
    <row r="631" spans="1:7" x14ac:dyDescent="0.25">
      <c r="A631" s="1" t="s">
        <v>1329</v>
      </c>
      <c r="B631" s="2">
        <v>521840446</v>
      </c>
      <c r="C631" s="1" t="s">
        <v>9153</v>
      </c>
      <c r="D631" s="3">
        <v>28999</v>
      </c>
      <c r="E631" s="1" t="s">
        <v>9141</v>
      </c>
      <c r="F631" s="1" t="s">
        <v>9155</v>
      </c>
      <c r="G631" s="14">
        <v>1168134825</v>
      </c>
    </row>
    <row r="632" spans="1:7" x14ac:dyDescent="0.25">
      <c r="A632" s="1" t="s">
        <v>930</v>
      </c>
      <c r="B632" s="2">
        <v>19187512</v>
      </c>
      <c r="C632" s="1" t="s">
        <v>9133</v>
      </c>
      <c r="D632" s="3">
        <v>41054</v>
      </c>
      <c r="E632" s="1" t="s">
        <v>9138</v>
      </c>
      <c r="F632" s="1" t="s">
        <v>9179</v>
      </c>
      <c r="G632" s="14">
        <v>7324443</v>
      </c>
    </row>
    <row r="633" spans="1:7" x14ac:dyDescent="0.25">
      <c r="A633" s="1" t="s">
        <v>5296</v>
      </c>
      <c r="B633" s="2">
        <v>125319673</v>
      </c>
      <c r="C633" s="1" t="s">
        <v>9133</v>
      </c>
      <c r="D633" s="3">
        <v>44705</v>
      </c>
      <c r="E633" s="1" t="s">
        <v>9141</v>
      </c>
      <c r="F633" s="1" t="s">
        <v>9164</v>
      </c>
      <c r="G633" s="14">
        <v>735010368</v>
      </c>
    </row>
    <row r="634" spans="1:7" x14ac:dyDescent="0.25">
      <c r="A634" s="1" t="s">
        <v>4157</v>
      </c>
      <c r="B634" s="2">
        <v>38705523</v>
      </c>
      <c r="C634" s="1" t="s">
        <v>9140</v>
      </c>
      <c r="D634" s="3">
        <v>41783</v>
      </c>
      <c r="E634" s="1" t="s">
        <v>9138</v>
      </c>
      <c r="F634" s="1" t="s">
        <v>9142</v>
      </c>
      <c r="G634" s="14">
        <v>1557296328</v>
      </c>
    </row>
    <row r="635" spans="1:7" x14ac:dyDescent="0.25">
      <c r="A635" s="1" t="s">
        <v>3150</v>
      </c>
      <c r="B635" s="2">
        <v>67031087</v>
      </c>
      <c r="C635" s="1" t="s">
        <v>9133</v>
      </c>
      <c r="D635" s="3">
        <v>24251</v>
      </c>
      <c r="E635" s="1" t="s">
        <v>9138</v>
      </c>
      <c r="F635" s="1" t="s">
        <v>9158</v>
      </c>
      <c r="G635" s="14">
        <v>14822472</v>
      </c>
    </row>
    <row r="636" spans="1:7" x14ac:dyDescent="0.25">
      <c r="A636" s="1" t="s">
        <v>3546</v>
      </c>
      <c r="B636" s="2">
        <v>897859446</v>
      </c>
      <c r="C636" s="1" t="s">
        <v>9182</v>
      </c>
      <c r="D636" s="3">
        <v>28634</v>
      </c>
      <c r="E636" s="1" t="s">
        <v>9131</v>
      </c>
      <c r="F636" s="1" t="s">
        <v>9183</v>
      </c>
      <c r="G636" s="14">
        <v>502407136</v>
      </c>
    </row>
    <row r="637" spans="1:7" x14ac:dyDescent="0.25">
      <c r="A637" s="1" t="s">
        <v>2277</v>
      </c>
      <c r="B637" s="2">
        <v>992396243</v>
      </c>
      <c r="C637" s="1" t="s">
        <v>9133</v>
      </c>
      <c r="D637" s="3">
        <v>33017</v>
      </c>
      <c r="E637" s="1" t="s">
        <v>9144</v>
      </c>
      <c r="F637" s="1" t="s">
        <v>9158</v>
      </c>
      <c r="G637" s="14">
        <v>600798848</v>
      </c>
    </row>
    <row r="638" spans="1:7" x14ac:dyDescent="0.25">
      <c r="A638" s="1" t="s">
        <v>5385</v>
      </c>
      <c r="B638" s="2">
        <v>577679256</v>
      </c>
      <c r="C638" s="1" t="s">
        <v>9146</v>
      </c>
      <c r="D638" s="3">
        <v>35575</v>
      </c>
      <c r="E638" s="1" t="s">
        <v>9144</v>
      </c>
      <c r="F638" s="1" t="s">
        <v>8420</v>
      </c>
      <c r="G638" s="14">
        <v>861274624</v>
      </c>
    </row>
    <row r="639" spans="1:7" x14ac:dyDescent="0.25">
      <c r="A639" s="1" t="s">
        <v>9066</v>
      </c>
      <c r="B639" s="2">
        <v>474173583</v>
      </c>
      <c r="C639" s="1" t="s">
        <v>9176</v>
      </c>
      <c r="D639" s="3">
        <v>35210</v>
      </c>
      <c r="E639" s="1" t="s">
        <v>9144</v>
      </c>
      <c r="F639" s="1" t="s">
        <v>9177</v>
      </c>
      <c r="G639" s="14">
        <v>634976892</v>
      </c>
    </row>
    <row r="640" spans="1:7" x14ac:dyDescent="0.25">
      <c r="A640" s="1" t="s">
        <v>5772</v>
      </c>
      <c r="B640" s="2">
        <v>525673903</v>
      </c>
      <c r="C640" s="1" t="s">
        <v>9176</v>
      </c>
      <c r="D640" s="3">
        <v>41419</v>
      </c>
      <c r="E640" s="1" t="s">
        <v>9131</v>
      </c>
      <c r="F640" s="1" t="s">
        <v>9177</v>
      </c>
      <c r="G640" s="14">
        <v>3872526991</v>
      </c>
    </row>
    <row r="641" spans="1:7" x14ac:dyDescent="0.25">
      <c r="A641" s="1" t="s">
        <v>8729</v>
      </c>
      <c r="B641" s="2">
        <v>668226973</v>
      </c>
      <c r="C641" s="1" t="s">
        <v>9130</v>
      </c>
      <c r="D641" s="3">
        <v>36671</v>
      </c>
      <c r="E641" s="1" t="s">
        <v>9144</v>
      </c>
      <c r="F641" s="1" t="s">
        <v>9186</v>
      </c>
      <c r="G641" s="14">
        <v>10579548</v>
      </c>
    </row>
    <row r="642" spans="1:7" x14ac:dyDescent="0.25">
      <c r="A642" s="1" t="s">
        <v>7282</v>
      </c>
      <c r="B642" s="2">
        <v>502707354</v>
      </c>
      <c r="C642" s="1" t="s">
        <v>9143</v>
      </c>
      <c r="D642" s="3">
        <v>37036</v>
      </c>
      <c r="E642" s="1" t="s">
        <v>9138</v>
      </c>
      <c r="F642" s="1" t="s">
        <v>9187</v>
      </c>
      <c r="G642" s="14">
        <v>44506683</v>
      </c>
    </row>
    <row r="643" spans="1:7" x14ac:dyDescent="0.25">
      <c r="A643" s="1" t="s">
        <v>4026</v>
      </c>
      <c r="B643" s="2">
        <v>431133207</v>
      </c>
      <c r="C643" s="1" t="s">
        <v>9143</v>
      </c>
      <c r="D643" s="3">
        <v>28634</v>
      </c>
      <c r="E643" s="1" t="s">
        <v>9138</v>
      </c>
      <c r="F643" s="1" t="s">
        <v>9145</v>
      </c>
      <c r="G643" s="14">
        <v>2319034911</v>
      </c>
    </row>
    <row r="644" spans="1:7" x14ac:dyDescent="0.25">
      <c r="A644" s="1" t="s">
        <v>6833</v>
      </c>
      <c r="B644" s="2">
        <v>139849807</v>
      </c>
      <c r="C644" s="1" t="s">
        <v>9147</v>
      </c>
      <c r="D644" s="3">
        <v>39226</v>
      </c>
      <c r="E644" s="1" t="s">
        <v>9138</v>
      </c>
      <c r="F644" s="1" t="s">
        <v>6107</v>
      </c>
      <c r="G644" s="14">
        <v>3298407138</v>
      </c>
    </row>
    <row r="645" spans="1:7" x14ac:dyDescent="0.25">
      <c r="A645" s="1" t="s">
        <v>2082</v>
      </c>
      <c r="B645" s="2">
        <v>587637962</v>
      </c>
      <c r="C645" s="1" t="s">
        <v>9133</v>
      </c>
      <c r="D645" s="3">
        <v>27905</v>
      </c>
      <c r="E645" s="1" t="s">
        <v>9144</v>
      </c>
      <c r="F645" s="1" t="s">
        <v>9195</v>
      </c>
      <c r="G645" s="14">
        <v>3941458092</v>
      </c>
    </row>
    <row r="646" spans="1:7" x14ac:dyDescent="0.25">
      <c r="A646" s="1" t="s">
        <v>7020</v>
      </c>
      <c r="B646" s="2">
        <v>834142460</v>
      </c>
      <c r="C646" s="1" t="s">
        <v>9193</v>
      </c>
      <c r="D646" s="3">
        <v>40687</v>
      </c>
      <c r="E646" s="1" t="s">
        <v>9144</v>
      </c>
      <c r="F646" s="1" t="s">
        <v>9198</v>
      </c>
      <c r="G646" s="14">
        <v>2921038209</v>
      </c>
    </row>
    <row r="647" spans="1:7" x14ac:dyDescent="0.25">
      <c r="A647" s="1" t="s">
        <v>6349</v>
      </c>
      <c r="B647" s="2">
        <v>348591655</v>
      </c>
      <c r="C647" s="1" t="s">
        <v>9148</v>
      </c>
      <c r="D647" s="3">
        <v>25348</v>
      </c>
      <c r="E647" s="1" t="s">
        <v>9131</v>
      </c>
      <c r="F647" s="1" t="s">
        <v>9149</v>
      </c>
      <c r="G647" s="14">
        <v>1069925625</v>
      </c>
    </row>
    <row r="648" spans="1:7" x14ac:dyDescent="0.25">
      <c r="A648" s="1" t="s">
        <v>3656</v>
      </c>
      <c r="B648" s="2">
        <v>300991991</v>
      </c>
      <c r="C648" s="1" t="s">
        <v>9146</v>
      </c>
      <c r="D648" s="3">
        <v>35210</v>
      </c>
      <c r="E648" s="1" t="s">
        <v>9144</v>
      </c>
      <c r="F648" s="1" t="s">
        <v>8420</v>
      </c>
      <c r="G648" s="14">
        <v>746075112</v>
      </c>
    </row>
    <row r="649" spans="1:7" x14ac:dyDescent="0.25">
      <c r="A649" s="1" t="s">
        <v>2420</v>
      </c>
      <c r="B649" s="2">
        <v>623024154</v>
      </c>
      <c r="C649" s="1" t="s">
        <v>9133</v>
      </c>
      <c r="D649" s="3">
        <v>24983</v>
      </c>
      <c r="E649" s="1" t="s">
        <v>9144</v>
      </c>
      <c r="F649" s="1" t="s">
        <v>9192</v>
      </c>
      <c r="G649" s="14">
        <v>676956033</v>
      </c>
    </row>
    <row r="650" spans="1:7" x14ac:dyDescent="0.25">
      <c r="A650" s="1" t="s">
        <v>5287</v>
      </c>
      <c r="B650" s="2">
        <v>913004392</v>
      </c>
      <c r="C650" s="1" t="s">
        <v>9147</v>
      </c>
      <c r="D650" s="3">
        <v>26809</v>
      </c>
      <c r="E650" s="1" t="s">
        <v>9141</v>
      </c>
      <c r="F650" s="1" t="s">
        <v>6107</v>
      </c>
      <c r="G650" s="14">
        <v>724426395</v>
      </c>
    </row>
    <row r="651" spans="1:7" x14ac:dyDescent="0.25">
      <c r="A651" s="1" t="s">
        <v>4098</v>
      </c>
      <c r="B651" s="2">
        <v>967533698</v>
      </c>
      <c r="C651" s="1" t="s">
        <v>9148</v>
      </c>
      <c r="D651" s="3">
        <v>26809</v>
      </c>
      <c r="E651" s="1" t="s">
        <v>9138</v>
      </c>
      <c r="F651" s="1" t="s">
        <v>9149</v>
      </c>
      <c r="G651" s="14">
        <v>205039918</v>
      </c>
    </row>
    <row r="652" spans="1:7" x14ac:dyDescent="0.25">
      <c r="A652" s="1" t="s">
        <v>1093</v>
      </c>
      <c r="B652" s="2">
        <v>424993985</v>
      </c>
      <c r="C652" s="1" t="s">
        <v>9160</v>
      </c>
      <c r="D652" s="3">
        <v>40322</v>
      </c>
      <c r="E652" s="1" t="s">
        <v>9144</v>
      </c>
      <c r="F652" s="1" t="s">
        <v>9178</v>
      </c>
      <c r="G652" s="14">
        <v>3052734048</v>
      </c>
    </row>
    <row r="653" spans="1:7" x14ac:dyDescent="0.25">
      <c r="A653" s="1" t="s">
        <v>1359</v>
      </c>
      <c r="B653" s="2">
        <v>519706370</v>
      </c>
      <c r="C653" s="1" t="s">
        <v>9150</v>
      </c>
      <c r="D653" s="3">
        <v>44705</v>
      </c>
      <c r="E653" s="1" t="s">
        <v>9138</v>
      </c>
      <c r="F653" s="1" t="s">
        <v>8414</v>
      </c>
      <c r="G653" s="14">
        <v>213206395</v>
      </c>
    </row>
    <row r="654" spans="1:7" x14ac:dyDescent="0.25">
      <c r="A654" s="1" t="s">
        <v>7629</v>
      </c>
      <c r="B654" s="2">
        <v>199698392</v>
      </c>
      <c r="C654" s="1" t="s">
        <v>9150</v>
      </c>
      <c r="D654" s="3">
        <v>30095</v>
      </c>
      <c r="E654" s="1" t="s">
        <v>9134</v>
      </c>
      <c r="F654" s="1" t="s">
        <v>9151</v>
      </c>
      <c r="G654" s="14">
        <v>1648150889</v>
      </c>
    </row>
    <row r="655" spans="1:7" x14ac:dyDescent="0.25">
      <c r="A655" s="1" t="s">
        <v>6314</v>
      </c>
      <c r="B655" s="2">
        <v>142605776</v>
      </c>
      <c r="C655" s="1" t="s">
        <v>9133</v>
      </c>
      <c r="D655" s="3">
        <v>20600</v>
      </c>
      <c r="E655" s="1" t="s">
        <v>9138</v>
      </c>
      <c r="F655" s="1" t="s">
        <v>9159</v>
      </c>
      <c r="G655" s="14">
        <v>2919258496</v>
      </c>
    </row>
    <row r="656" spans="1:7" x14ac:dyDescent="0.25">
      <c r="A656" s="1" t="s">
        <v>7771</v>
      </c>
      <c r="B656" s="2">
        <v>386721027</v>
      </c>
      <c r="C656" s="1" t="s">
        <v>9182</v>
      </c>
      <c r="D656" s="3">
        <v>43609</v>
      </c>
      <c r="E656" s="1" t="s">
        <v>9138</v>
      </c>
      <c r="F656" s="1" t="s">
        <v>9183</v>
      </c>
      <c r="G656" s="14">
        <v>362819625</v>
      </c>
    </row>
    <row r="657" spans="1:7" x14ac:dyDescent="0.25">
      <c r="A657" s="1" t="s">
        <v>1301</v>
      </c>
      <c r="B657" s="2">
        <v>258712750</v>
      </c>
      <c r="C657" s="1" t="s">
        <v>9133</v>
      </c>
      <c r="D657" s="3">
        <v>40322</v>
      </c>
      <c r="E657" s="1" t="s">
        <v>9144</v>
      </c>
      <c r="F657" s="1" t="s">
        <v>9195</v>
      </c>
      <c r="G657" s="14">
        <v>7842168</v>
      </c>
    </row>
    <row r="658" spans="1:7" x14ac:dyDescent="0.25">
      <c r="A658" s="1" t="s">
        <v>1453</v>
      </c>
      <c r="B658" s="2">
        <v>93214941</v>
      </c>
      <c r="C658" s="1" t="s">
        <v>9147</v>
      </c>
      <c r="D658" s="3">
        <v>33749</v>
      </c>
      <c r="E658" s="1" t="s">
        <v>9144</v>
      </c>
      <c r="F658" s="1" t="s">
        <v>9152</v>
      </c>
      <c r="G658" s="14">
        <v>261310764</v>
      </c>
    </row>
    <row r="659" spans="1:7" x14ac:dyDescent="0.25">
      <c r="A659" s="1" t="s">
        <v>379</v>
      </c>
      <c r="B659" s="2">
        <v>920495974</v>
      </c>
      <c r="C659" s="1" t="s">
        <v>9133</v>
      </c>
      <c r="D659" s="3">
        <v>27173</v>
      </c>
      <c r="E659" s="1" t="s">
        <v>9141</v>
      </c>
      <c r="F659" s="1" t="s">
        <v>9172</v>
      </c>
      <c r="G659" s="14">
        <v>298478752</v>
      </c>
    </row>
    <row r="660" spans="1:7" x14ac:dyDescent="0.25">
      <c r="A660" s="1" t="s">
        <v>7854</v>
      </c>
      <c r="B660" s="2">
        <v>192167762</v>
      </c>
      <c r="C660" s="1" t="s">
        <v>9133</v>
      </c>
      <c r="D660" s="3">
        <v>30095</v>
      </c>
      <c r="E660" s="1" t="s">
        <v>9144</v>
      </c>
      <c r="F660" s="1" t="s">
        <v>9135</v>
      </c>
      <c r="G660" s="14">
        <v>28227552</v>
      </c>
    </row>
    <row r="661" spans="1:7" x14ac:dyDescent="0.25">
      <c r="A661" s="1" t="s">
        <v>4678</v>
      </c>
      <c r="B661" s="2">
        <v>183426409</v>
      </c>
      <c r="C661" s="1" t="s">
        <v>9170</v>
      </c>
      <c r="D661" s="3">
        <v>27905</v>
      </c>
      <c r="E661" s="1" t="s">
        <v>9144</v>
      </c>
      <c r="F661" s="1" t="s">
        <v>9171</v>
      </c>
      <c r="G661" s="14">
        <v>1314669712</v>
      </c>
    </row>
    <row r="662" spans="1:7" x14ac:dyDescent="0.25">
      <c r="A662" s="1" t="s">
        <v>2598</v>
      </c>
      <c r="B662" s="2">
        <v>163998692</v>
      </c>
      <c r="C662" s="1" t="s">
        <v>9153</v>
      </c>
      <c r="D662" s="3">
        <v>28270</v>
      </c>
      <c r="E662" s="1" t="s">
        <v>9134</v>
      </c>
      <c r="F662" s="1" t="s">
        <v>9190</v>
      </c>
      <c r="G662" s="14">
        <v>960596847</v>
      </c>
    </row>
    <row r="663" spans="1:7" x14ac:dyDescent="0.25">
      <c r="A663" s="1" t="s">
        <v>3219</v>
      </c>
      <c r="B663" s="2">
        <v>767203930</v>
      </c>
      <c r="C663" s="1" t="s">
        <v>9150</v>
      </c>
      <c r="D663" s="3">
        <v>35939</v>
      </c>
      <c r="E663" s="1" t="s">
        <v>9141</v>
      </c>
      <c r="F663" s="1" t="s">
        <v>8414</v>
      </c>
      <c r="G663" s="14">
        <v>4075713664</v>
      </c>
    </row>
    <row r="664" spans="1:7" x14ac:dyDescent="0.25">
      <c r="A664" s="1" t="s">
        <v>8922</v>
      </c>
      <c r="B664" s="2">
        <v>785578700</v>
      </c>
      <c r="C664" s="1" t="s">
        <v>9193</v>
      </c>
      <c r="D664" s="3">
        <v>42148</v>
      </c>
      <c r="E664" s="1" t="s">
        <v>9144</v>
      </c>
      <c r="F664" s="1" t="s">
        <v>9194</v>
      </c>
      <c r="G664" s="14">
        <v>208231542</v>
      </c>
    </row>
    <row r="665" spans="1:7" x14ac:dyDescent="0.25">
      <c r="A665" s="1" t="s">
        <v>7984</v>
      </c>
      <c r="B665" s="2">
        <v>478667502</v>
      </c>
      <c r="C665" s="1" t="s">
        <v>9166</v>
      </c>
      <c r="D665" s="3">
        <v>23522</v>
      </c>
      <c r="E665" s="1" t="s">
        <v>9141</v>
      </c>
      <c r="F665" s="1" t="s">
        <v>9167</v>
      </c>
      <c r="G665" s="14">
        <v>3526185</v>
      </c>
    </row>
    <row r="666" spans="1:7" x14ac:dyDescent="0.25">
      <c r="A666" s="1" t="s">
        <v>3136</v>
      </c>
      <c r="B666" s="2">
        <v>914905766</v>
      </c>
      <c r="C666" s="1" t="s">
        <v>9193</v>
      </c>
      <c r="D666" s="3">
        <v>41054</v>
      </c>
      <c r="E666" s="1" t="s">
        <v>9134</v>
      </c>
      <c r="F666" s="1" t="s">
        <v>9194</v>
      </c>
      <c r="G666" s="14">
        <v>941583252</v>
      </c>
    </row>
    <row r="667" spans="1:7" x14ac:dyDescent="0.25">
      <c r="A667" s="1" t="s">
        <v>8409</v>
      </c>
      <c r="B667" s="2">
        <v>29233538</v>
      </c>
      <c r="C667" s="1" t="s">
        <v>9196</v>
      </c>
      <c r="D667" s="3">
        <v>27905</v>
      </c>
      <c r="E667" s="1" t="s">
        <v>9141</v>
      </c>
      <c r="F667" s="1" t="s">
        <v>9197</v>
      </c>
      <c r="G667" s="14">
        <v>1345258816</v>
      </c>
    </row>
    <row r="668" spans="1:7" x14ac:dyDescent="0.25">
      <c r="A668" s="1" t="s">
        <v>6995</v>
      </c>
      <c r="B668" s="2">
        <v>942865004</v>
      </c>
      <c r="C668" s="1" t="s">
        <v>9180</v>
      </c>
      <c r="D668" s="3">
        <v>40687</v>
      </c>
      <c r="E668" s="1" t="s">
        <v>9144</v>
      </c>
      <c r="F668" s="1" t="s">
        <v>9181</v>
      </c>
      <c r="G668" s="14">
        <v>1206176745</v>
      </c>
    </row>
    <row r="669" spans="1:7" x14ac:dyDescent="0.25">
      <c r="A669" s="1" t="s">
        <v>8743</v>
      </c>
      <c r="B669" s="2">
        <v>600471343</v>
      </c>
      <c r="C669" s="1" t="s">
        <v>9150</v>
      </c>
      <c r="D669" s="3">
        <v>27538</v>
      </c>
      <c r="E669" s="1" t="s">
        <v>9141</v>
      </c>
      <c r="F669" s="1" t="s">
        <v>9151</v>
      </c>
      <c r="G669" s="14">
        <v>1586672672</v>
      </c>
    </row>
    <row r="670" spans="1:7" x14ac:dyDescent="0.25">
      <c r="A670" s="1" t="s">
        <v>5938</v>
      </c>
      <c r="B670" s="2">
        <v>9114300</v>
      </c>
      <c r="C670" s="1" t="s">
        <v>9137</v>
      </c>
      <c r="D670" s="3">
        <v>37765</v>
      </c>
      <c r="E670" s="1" t="s">
        <v>9154</v>
      </c>
      <c r="F670" s="1" t="s">
        <v>9139</v>
      </c>
      <c r="G670" s="14">
        <v>2167221225</v>
      </c>
    </row>
    <row r="671" spans="1:7" x14ac:dyDescent="0.25">
      <c r="A671" s="1" t="s">
        <v>7523</v>
      </c>
      <c r="B671" s="2">
        <v>73292961</v>
      </c>
      <c r="C671" s="1" t="s">
        <v>9137</v>
      </c>
      <c r="D671" s="3">
        <v>43244</v>
      </c>
      <c r="E671" s="1" t="s">
        <v>9138</v>
      </c>
      <c r="F671" s="1" t="s">
        <v>9139</v>
      </c>
      <c r="G671" s="14">
        <v>873325972</v>
      </c>
    </row>
    <row r="672" spans="1:7" x14ac:dyDescent="0.25">
      <c r="A672" s="1" t="s">
        <v>3368</v>
      </c>
      <c r="B672" s="2">
        <v>856632217</v>
      </c>
      <c r="C672" s="1" t="s">
        <v>9150</v>
      </c>
      <c r="D672" s="3">
        <v>30095</v>
      </c>
      <c r="E672" s="1" t="s">
        <v>9134</v>
      </c>
      <c r="F672" s="1" t="s">
        <v>8414</v>
      </c>
      <c r="G672" s="14">
        <v>266528745</v>
      </c>
    </row>
    <row r="673" spans="1:7" x14ac:dyDescent="0.25">
      <c r="A673" s="1" t="s">
        <v>3786</v>
      </c>
      <c r="B673" s="2">
        <v>86444898</v>
      </c>
      <c r="C673" s="1" t="s">
        <v>9168</v>
      </c>
      <c r="D673" s="3">
        <v>23887</v>
      </c>
      <c r="E673" s="1" t="s">
        <v>9144</v>
      </c>
      <c r="F673" s="1" t="s">
        <v>9169</v>
      </c>
      <c r="G673" s="14">
        <v>134574348</v>
      </c>
    </row>
    <row r="674" spans="1:7" x14ac:dyDescent="0.25">
      <c r="A674" s="1" t="s">
        <v>3118</v>
      </c>
      <c r="B674" s="2">
        <v>97710211</v>
      </c>
      <c r="C674" s="1" t="s">
        <v>9180</v>
      </c>
      <c r="D674" s="3">
        <v>26809</v>
      </c>
      <c r="E674" s="1" t="s">
        <v>9144</v>
      </c>
      <c r="F674" s="1" t="s">
        <v>9181</v>
      </c>
      <c r="G674" s="14">
        <v>12435192</v>
      </c>
    </row>
    <row r="675" spans="1:7" x14ac:dyDescent="0.25">
      <c r="A675" s="1" t="s">
        <v>4800</v>
      </c>
      <c r="B675" s="2">
        <v>524107141</v>
      </c>
      <c r="C675" s="1" t="s">
        <v>9136</v>
      </c>
      <c r="D675" s="3">
        <v>20600</v>
      </c>
      <c r="E675" s="1" t="s">
        <v>9144</v>
      </c>
      <c r="F675" s="1" t="s">
        <v>9188</v>
      </c>
      <c r="G675" s="14">
        <v>3847088</v>
      </c>
    </row>
    <row r="676" spans="1:7" x14ac:dyDescent="0.25">
      <c r="A676" s="1" t="s">
        <v>5527</v>
      </c>
      <c r="B676" s="2">
        <v>354088152</v>
      </c>
      <c r="C676" s="1" t="s">
        <v>9133</v>
      </c>
      <c r="D676" s="3">
        <v>42880</v>
      </c>
      <c r="E676" s="1" t="s">
        <v>9144</v>
      </c>
      <c r="F676" s="1" t="s">
        <v>9158</v>
      </c>
      <c r="G676" s="14">
        <v>1414626304</v>
      </c>
    </row>
    <row r="677" spans="1:7" x14ac:dyDescent="0.25">
      <c r="A677" s="1" t="s">
        <v>6542</v>
      </c>
      <c r="B677" s="2">
        <v>704149278</v>
      </c>
      <c r="C677" s="1" t="s">
        <v>9196</v>
      </c>
      <c r="D677" s="3">
        <v>34114</v>
      </c>
      <c r="E677" s="1" t="s">
        <v>9144</v>
      </c>
      <c r="F677" s="1" t="s">
        <v>9197</v>
      </c>
      <c r="G677" s="14">
        <v>21540105</v>
      </c>
    </row>
    <row r="678" spans="1:7" x14ac:dyDescent="0.25">
      <c r="A678" s="1" t="s">
        <v>3061</v>
      </c>
      <c r="B678" s="2">
        <v>82561349</v>
      </c>
      <c r="C678" s="1" t="s">
        <v>9165</v>
      </c>
      <c r="D678" s="3">
        <v>39226</v>
      </c>
      <c r="E678" s="1" t="s">
        <v>9138</v>
      </c>
      <c r="F678" s="1" t="s">
        <v>9173</v>
      </c>
      <c r="G678" s="14">
        <v>572042925</v>
      </c>
    </row>
    <row r="679" spans="1:7" x14ac:dyDescent="0.25">
      <c r="A679" s="1" t="s">
        <v>5228</v>
      </c>
      <c r="B679" s="2">
        <v>505170927</v>
      </c>
      <c r="C679" s="1" t="s">
        <v>9153</v>
      </c>
      <c r="D679" s="3">
        <v>21694</v>
      </c>
      <c r="E679" s="1" t="s">
        <v>9141</v>
      </c>
      <c r="F679" s="1" t="s">
        <v>9190</v>
      </c>
      <c r="G679" s="14">
        <v>604085933</v>
      </c>
    </row>
    <row r="680" spans="1:7" x14ac:dyDescent="0.25">
      <c r="A680" s="1" t="s">
        <v>7270</v>
      </c>
      <c r="B680" s="2">
        <v>961508732</v>
      </c>
      <c r="C680" s="1" t="s">
        <v>9130</v>
      </c>
      <c r="D680" s="3">
        <v>27173</v>
      </c>
      <c r="E680" s="1" t="s">
        <v>9138</v>
      </c>
      <c r="F680" s="1" t="s">
        <v>9186</v>
      </c>
      <c r="G680" s="14">
        <v>859189095</v>
      </c>
    </row>
    <row r="681" spans="1:7" x14ac:dyDescent="0.25">
      <c r="A681" s="1" t="s">
        <v>6782</v>
      </c>
      <c r="B681" s="2">
        <v>409206828</v>
      </c>
      <c r="C681" s="1" t="s">
        <v>9160</v>
      </c>
      <c r="D681" s="3">
        <v>41054</v>
      </c>
      <c r="E681" s="1" t="s">
        <v>9131</v>
      </c>
      <c r="F681" s="1" t="s">
        <v>9161</v>
      </c>
      <c r="G681" s="14">
        <v>1553308875</v>
      </c>
    </row>
    <row r="682" spans="1:7" x14ac:dyDescent="0.25">
      <c r="A682" s="1" t="s">
        <v>5178</v>
      </c>
      <c r="B682" s="2">
        <v>245262793</v>
      </c>
      <c r="C682" s="1" t="s">
        <v>9133</v>
      </c>
      <c r="D682" s="3">
        <v>34478</v>
      </c>
      <c r="E682" s="1" t="s">
        <v>9144</v>
      </c>
      <c r="F682" s="1" t="s">
        <v>9192</v>
      </c>
      <c r="G682" s="14" t="s">
        <v>9204</v>
      </c>
    </row>
    <row r="683" spans="1:7" x14ac:dyDescent="0.25">
      <c r="A683" s="1" t="s">
        <v>4556</v>
      </c>
      <c r="B683" s="2">
        <v>877212776</v>
      </c>
      <c r="C683" s="1" t="s">
        <v>9170</v>
      </c>
      <c r="D683" s="3">
        <v>28270</v>
      </c>
      <c r="E683" s="1" t="s">
        <v>9144</v>
      </c>
      <c r="F683" s="1" t="s">
        <v>9191</v>
      </c>
      <c r="G683" s="14">
        <v>3532108284</v>
      </c>
    </row>
    <row r="684" spans="1:7" x14ac:dyDescent="0.25">
      <c r="A684" s="1" t="s">
        <v>1963</v>
      </c>
      <c r="B684" s="2">
        <v>336343604</v>
      </c>
      <c r="C684" s="1" t="s">
        <v>9196</v>
      </c>
      <c r="D684" s="3">
        <v>33382</v>
      </c>
      <c r="E684" s="1" t="s">
        <v>9144</v>
      </c>
      <c r="F684" s="1" t="s">
        <v>9197</v>
      </c>
      <c r="G684" s="14">
        <v>5246304</v>
      </c>
    </row>
    <row r="685" spans="1:7" x14ac:dyDescent="0.25">
      <c r="A685" s="1" t="s">
        <v>522</v>
      </c>
      <c r="B685" s="2">
        <v>185045175</v>
      </c>
      <c r="C685" s="1" t="s">
        <v>9153</v>
      </c>
      <c r="D685" s="3">
        <v>28270</v>
      </c>
      <c r="E685" s="1" t="s">
        <v>9141</v>
      </c>
      <c r="F685" s="1" t="s">
        <v>9190</v>
      </c>
      <c r="G685" s="14">
        <v>880000704</v>
      </c>
    </row>
    <row r="686" spans="1:7" x14ac:dyDescent="0.25">
      <c r="A686" s="1" t="s">
        <v>3633</v>
      </c>
      <c r="B686" s="2">
        <v>388888615</v>
      </c>
      <c r="C686" s="1" t="s">
        <v>9160</v>
      </c>
      <c r="D686" s="3">
        <v>27173</v>
      </c>
      <c r="E686" s="1" t="s">
        <v>9138</v>
      </c>
      <c r="F686" s="1" t="s">
        <v>9178</v>
      </c>
      <c r="G686" s="14">
        <v>13216392</v>
      </c>
    </row>
    <row r="687" spans="1:7" x14ac:dyDescent="0.25">
      <c r="A687" s="1" t="s">
        <v>3771</v>
      </c>
      <c r="B687" s="2">
        <v>957356866</v>
      </c>
      <c r="C687" s="1" t="s">
        <v>9140</v>
      </c>
      <c r="D687" s="3">
        <v>27538</v>
      </c>
      <c r="E687" s="1" t="s">
        <v>9154</v>
      </c>
      <c r="F687" s="1" t="s">
        <v>9189</v>
      </c>
      <c r="G687" s="14">
        <v>216483057</v>
      </c>
    </row>
    <row r="688" spans="1:7" x14ac:dyDescent="0.25">
      <c r="A688" s="1" t="s">
        <v>3725</v>
      </c>
      <c r="B688" s="2">
        <v>732570568</v>
      </c>
      <c r="C688" s="1" t="s">
        <v>9165</v>
      </c>
      <c r="D688" s="3">
        <v>22426</v>
      </c>
      <c r="E688" s="1" t="s">
        <v>9141</v>
      </c>
      <c r="F688" s="1" t="s">
        <v>4326</v>
      </c>
      <c r="G688" s="14">
        <v>685561344</v>
      </c>
    </row>
    <row r="689" spans="1:7" x14ac:dyDescent="0.25">
      <c r="A689" s="1" t="s">
        <v>4464</v>
      </c>
      <c r="B689" s="2">
        <v>451507639</v>
      </c>
      <c r="C689" s="1" t="s">
        <v>9156</v>
      </c>
      <c r="D689" s="3">
        <v>21329</v>
      </c>
      <c r="E689" s="1" t="s">
        <v>9144</v>
      </c>
      <c r="F689" s="1" t="s">
        <v>9175</v>
      </c>
      <c r="G689" s="14">
        <v>1963249464</v>
      </c>
    </row>
    <row r="690" spans="1:7" x14ac:dyDescent="0.25">
      <c r="A690" s="1" t="s">
        <v>81</v>
      </c>
      <c r="B690" s="2">
        <v>766319894</v>
      </c>
      <c r="C690" s="1" t="s">
        <v>9160</v>
      </c>
      <c r="D690" s="3">
        <v>38861</v>
      </c>
      <c r="E690" s="1" t="s">
        <v>9144</v>
      </c>
      <c r="F690" s="1" t="s">
        <v>9161</v>
      </c>
      <c r="G690" s="13">
        <v>2809815912</v>
      </c>
    </row>
    <row r="691" spans="1:7" x14ac:dyDescent="0.25">
      <c r="A691" s="1" t="s">
        <v>5551</v>
      </c>
      <c r="B691" s="2">
        <v>576795176</v>
      </c>
      <c r="C691" s="1" t="s">
        <v>9147</v>
      </c>
      <c r="D691" s="3">
        <v>39958</v>
      </c>
      <c r="E691" s="1" t="s">
        <v>9138</v>
      </c>
      <c r="F691" s="1" t="s">
        <v>6107</v>
      </c>
      <c r="G691" s="14">
        <v>996679672</v>
      </c>
    </row>
    <row r="692" spans="1:7" x14ac:dyDescent="0.25">
      <c r="A692" s="1" t="s">
        <v>4499</v>
      </c>
      <c r="B692" s="2">
        <v>256904457</v>
      </c>
      <c r="C692" s="1" t="s">
        <v>9193</v>
      </c>
      <c r="D692" s="3">
        <v>22790</v>
      </c>
      <c r="E692" s="1" t="s">
        <v>9144</v>
      </c>
      <c r="F692" s="1" t="s">
        <v>9198</v>
      </c>
      <c r="G692" s="14">
        <v>1314891843</v>
      </c>
    </row>
    <row r="693" spans="1:7" x14ac:dyDescent="0.25">
      <c r="A693" s="1" t="s">
        <v>7476</v>
      </c>
      <c r="B693" s="2">
        <v>399333778</v>
      </c>
      <c r="C693" s="1" t="s">
        <v>9160</v>
      </c>
      <c r="D693" s="3">
        <v>26809</v>
      </c>
      <c r="E693" s="1" t="s">
        <v>9144</v>
      </c>
      <c r="F693" s="1" t="s">
        <v>9178</v>
      </c>
      <c r="G693" s="14">
        <v>75751936</v>
      </c>
    </row>
    <row r="694" spans="1:7" x14ac:dyDescent="0.25">
      <c r="A694" s="1" t="s">
        <v>4883</v>
      </c>
      <c r="B694" s="2">
        <v>7318552</v>
      </c>
      <c r="C694" s="1" t="s">
        <v>9143</v>
      </c>
      <c r="D694" s="3">
        <v>37400</v>
      </c>
      <c r="E694" s="1" t="s">
        <v>9144</v>
      </c>
      <c r="F694" s="1" t="s">
        <v>9187</v>
      </c>
      <c r="G694" s="14">
        <v>3105475464</v>
      </c>
    </row>
    <row r="695" spans="1:7" x14ac:dyDescent="0.25">
      <c r="A695" s="1" t="s">
        <v>6954</v>
      </c>
      <c r="B695" s="2">
        <v>311674771</v>
      </c>
      <c r="C695" s="1" t="s">
        <v>9148</v>
      </c>
      <c r="D695" s="3">
        <v>34114</v>
      </c>
      <c r="E695" s="1" t="s">
        <v>9134</v>
      </c>
      <c r="F695" s="1" t="s">
        <v>9149</v>
      </c>
      <c r="G695" s="14">
        <v>1241271045</v>
      </c>
    </row>
    <row r="696" spans="1:7" x14ac:dyDescent="0.25">
      <c r="A696" s="1" t="s">
        <v>9083</v>
      </c>
      <c r="B696" s="2">
        <v>254207692</v>
      </c>
      <c r="C696" s="1" t="s">
        <v>9150</v>
      </c>
      <c r="D696" s="3">
        <v>42880</v>
      </c>
      <c r="E696" s="1" t="s">
        <v>9131</v>
      </c>
      <c r="F696" s="1" t="s">
        <v>8414</v>
      </c>
      <c r="G696" s="14">
        <v>1703894395</v>
      </c>
    </row>
    <row r="697" spans="1:7" x14ac:dyDescent="0.25">
      <c r="A697" s="1" t="s">
        <v>7807</v>
      </c>
      <c r="B697" s="2">
        <v>871591571</v>
      </c>
      <c r="C697" s="1" t="s">
        <v>9170</v>
      </c>
      <c r="D697" s="3">
        <v>44705</v>
      </c>
      <c r="E697" s="1" t="s">
        <v>9144</v>
      </c>
      <c r="F697" s="1" t="s">
        <v>9174</v>
      </c>
      <c r="G697" s="14">
        <v>3113526</v>
      </c>
    </row>
    <row r="698" spans="1:7" x14ac:dyDescent="0.25">
      <c r="A698" s="1" t="s">
        <v>6820</v>
      </c>
      <c r="B698" s="2">
        <v>509871127</v>
      </c>
      <c r="C698" s="1" t="s">
        <v>9137</v>
      </c>
      <c r="D698" s="3">
        <v>35575</v>
      </c>
      <c r="E698" s="1" t="s">
        <v>9131</v>
      </c>
      <c r="F698" s="1" t="s">
        <v>9139</v>
      </c>
      <c r="G698" s="14">
        <v>863319868</v>
      </c>
    </row>
    <row r="699" spans="1:7" x14ac:dyDescent="0.25">
      <c r="A699" s="1" t="s">
        <v>2379</v>
      </c>
      <c r="B699" s="2">
        <v>815025476</v>
      </c>
      <c r="C699" s="1" t="s">
        <v>9147</v>
      </c>
      <c r="D699" s="3">
        <v>27173</v>
      </c>
      <c r="E699" s="1" t="s">
        <v>9141</v>
      </c>
      <c r="F699" s="1" t="s">
        <v>6107</v>
      </c>
      <c r="G699" s="14">
        <v>1709204175</v>
      </c>
    </row>
    <row r="700" spans="1:7" x14ac:dyDescent="0.25">
      <c r="A700" s="1" t="s">
        <v>4946</v>
      </c>
      <c r="B700" s="2">
        <v>331722238</v>
      </c>
      <c r="C700" s="1" t="s">
        <v>9147</v>
      </c>
      <c r="D700" s="3">
        <v>28270</v>
      </c>
      <c r="E700" s="1" t="s">
        <v>9134</v>
      </c>
      <c r="F700" s="1" t="s">
        <v>6107</v>
      </c>
      <c r="G700" s="14">
        <v>700084476</v>
      </c>
    </row>
    <row r="701" spans="1:7" x14ac:dyDescent="0.25">
      <c r="A701" s="1" t="s">
        <v>5757</v>
      </c>
      <c r="B701" s="2">
        <v>21608770</v>
      </c>
      <c r="C701" s="1" t="s">
        <v>9170</v>
      </c>
      <c r="D701" s="3">
        <v>27538</v>
      </c>
      <c r="E701" s="1" t="s">
        <v>9141</v>
      </c>
      <c r="F701" s="1" t="s">
        <v>9191</v>
      </c>
      <c r="G701" s="14">
        <v>3297507674</v>
      </c>
    </row>
    <row r="702" spans="1:7" x14ac:dyDescent="0.25">
      <c r="A702" s="1" t="s">
        <v>2229</v>
      </c>
      <c r="B702" s="2">
        <v>908674660</v>
      </c>
      <c r="C702" s="1" t="s">
        <v>9133</v>
      </c>
      <c r="D702" s="3">
        <v>20233</v>
      </c>
      <c r="E702" s="1" t="s">
        <v>9131</v>
      </c>
      <c r="F702" s="1" t="s">
        <v>9135</v>
      </c>
      <c r="G702" s="14">
        <v>4875234</v>
      </c>
    </row>
    <row r="703" spans="1:7" x14ac:dyDescent="0.25">
      <c r="A703" s="1" t="s">
        <v>4020</v>
      </c>
      <c r="B703" s="2">
        <v>97106568</v>
      </c>
      <c r="C703" s="1" t="s">
        <v>9133</v>
      </c>
      <c r="D703" s="3">
        <v>38497</v>
      </c>
      <c r="E703" s="1" t="s">
        <v>9141</v>
      </c>
      <c r="F703" s="1" t="s">
        <v>9179</v>
      </c>
      <c r="G703" s="14">
        <v>1574461749</v>
      </c>
    </row>
    <row r="704" spans="1:7" x14ac:dyDescent="0.25">
      <c r="A704" s="1" t="s">
        <v>5834</v>
      </c>
      <c r="B704" s="2">
        <v>173399961</v>
      </c>
      <c r="C704" s="1" t="s">
        <v>9150</v>
      </c>
      <c r="D704" s="3">
        <v>23887</v>
      </c>
      <c r="E704" s="1" t="s">
        <v>9131</v>
      </c>
      <c r="F704" s="1" t="s">
        <v>8414</v>
      </c>
      <c r="G704" s="14">
        <v>1371034566</v>
      </c>
    </row>
    <row r="705" spans="1:7" x14ac:dyDescent="0.25">
      <c r="A705" s="1" t="s">
        <v>3300</v>
      </c>
      <c r="B705" s="2">
        <v>549557294</v>
      </c>
      <c r="C705" s="1" t="s">
        <v>9160</v>
      </c>
      <c r="D705" s="3">
        <v>39226</v>
      </c>
      <c r="E705" s="1" t="s">
        <v>9138</v>
      </c>
      <c r="F705" s="1" t="s">
        <v>9161</v>
      </c>
      <c r="G705" s="14">
        <v>57690282</v>
      </c>
    </row>
    <row r="706" spans="1:7" x14ac:dyDescent="0.25">
      <c r="A706" s="1" t="s">
        <v>9024</v>
      </c>
      <c r="B706" s="2">
        <v>402738667</v>
      </c>
      <c r="C706" s="1" t="s">
        <v>9153</v>
      </c>
      <c r="D706" s="3">
        <v>20233</v>
      </c>
      <c r="E706" s="1" t="s">
        <v>9141</v>
      </c>
      <c r="F706" s="1" t="s">
        <v>9155</v>
      </c>
      <c r="G706" s="14">
        <v>1774897488</v>
      </c>
    </row>
    <row r="707" spans="1:7" x14ac:dyDescent="0.25">
      <c r="A707" s="1" t="s">
        <v>7774</v>
      </c>
      <c r="B707" s="2">
        <v>49382283</v>
      </c>
      <c r="C707" s="1" t="s">
        <v>9137</v>
      </c>
      <c r="D707" s="3">
        <v>22790</v>
      </c>
      <c r="E707" s="1" t="s">
        <v>9138</v>
      </c>
      <c r="F707" s="1" t="s">
        <v>9139</v>
      </c>
      <c r="G707" s="14">
        <v>2944012544</v>
      </c>
    </row>
    <row r="708" spans="1:7" x14ac:dyDescent="0.25">
      <c r="A708" s="1" t="s">
        <v>8516</v>
      </c>
      <c r="B708" s="2">
        <v>412896275</v>
      </c>
      <c r="C708" s="1" t="s">
        <v>9133</v>
      </c>
      <c r="D708" s="3">
        <v>27538</v>
      </c>
      <c r="E708" s="1" t="s">
        <v>9141</v>
      </c>
      <c r="F708" s="1" t="s">
        <v>9135</v>
      </c>
      <c r="G708" s="14">
        <v>1339801416</v>
      </c>
    </row>
    <row r="709" spans="1:7" x14ac:dyDescent="0.25">
      <c r="A709" s="1" t="s">
        <v>7646</v>
      </c>
      <c r="B709" s="2">
        <v>378208954</v>
      </c>
      <c r="C709" s="1" t="s">
        <v>9133</v>
      </c>
      <c r="D709" s="3">
        <v>31556</v>
      </c>
      <c r="E709" s="1" t="s">
        <v>9134</v>
      </c>
      <c r="F709" s="1" t="s">
        <v>9135</v>
      </c>
      <c r="G709" s="14">
        <v>853396219</v>
      </c>
    </row>
    <row r="710" spans="1:7" x14ac:dyDescent="0.25">
      <c r="A710" s="1" t="s">
        <v>7528</v>
      </c>
      <c r="B710" s="2">
        <v>516336426</v>
      </c>
      <c r="C710" s="1" t="s">
        <v>9176</v>
      </c>
      <c r="D710" s="3">
        <v>38497</v>
      </c>
      <c r="E710" s="1" t="s">
        <v>9131</v>
      </c>
      <c r="F710" s="1" t="s">
        <v>9177</v>
      </c>
      <c r="G710" s="14">
        <v>10021575</v>
      </c>
    </row>
    <row r="711" spans="1:7" x14ac:dyDescent="0.25">
      <c r="A711" s="1" t="s">
        <v>3589</v>
      </c>
      <c r="B711" s="2">
        <v>377778135</v>
      </c>
      <c r="C711" s="1" t="s">
        <v>9156</v>
      </c>
      <c r="D711" s="3">
        <v>24616</v>
      </c>
      <c r="E711" s="1" t="s">
        <v>9131</v>
      </c>
      <c r="F711" s="1" t="s">
        <v>9157</v>
      </c>
      <c r="G711" s="14">
        <v>1235226986</v>
      </c>
    </row>
    <row r="712" spans="1:7" x14ac:dyDescent="0.25">
      <c r="A712" s="1" t="s">
        <v>1103</v>
      </c>
      <c r="B712" s="2">
        <v>194085026</v>
      </c>
      <c r="C712" s="1" t="s">
        <v>9140</v>
      </c>
      <c r="D712" s="3">
        <v>42880</v>
      </c>
      <c r="E712" s="1" t="s">
        <v>9138</v>
      </c>
      <c r="F712" s="1" t="s">
        <v>9189</v>
      </c>
      <c r="G712" s="14">
        <v>1142185216</v>
      </c>
    </row>
    <row r="713" spans="1:7" x14ac:dyDescent="0.25">
      <c r="A713" s="1" t="s">
        <v>8418</v>
      </c>
      <c r="B713" s="2">
        <v>234182203</v>
      </c>
      <c r="C713" s="1" t="s">
        <v>9176</v>
      </c>
      <c r="D713" s="3">
        <v>43976</v>
      </c>
      <c r="E713" s="1" t="s">
        <v>9131</v>
      </c>
      <c r="F713" s="1" t="s">
        <v>9177</v>
      </c>
      <c r="G713" s="14">
        <v>260642532</v>
      </c>
    </row>
    <row r="714" spans="1:7" x14ac:dyDescent="0.25">
      <c r="A714" s="1" t="s">
        <v>211</v>
      </c>
      <c r="B714" s="2">
        <v>783716947</v>
      </c>
      <c r="C714" s="1" t="s">
        <v>9133</v>
      </c>
      <c r="D714" s="3">
        <v>33017</v>
      </c>
      <c r="E714" s="1" t="s">
        <v>9134</v>
      </c>
      <c r="F714" s="1" t="s">
        <v>9135</v>
      </c>
      <c r="G714" s="14">
        <v>11881016</v>
      </c>
    </row>
    <row r="715" spans="1:7" x14ac:dyDescent="0.25">
      <c r="A715" s="1" t="s">
        <v>6103</v>
      </c>
      <c r="B715" s="2">
        <v>366358420</v>
      </c>
      <c r="C715" s="1" t="s">
        <v>9160</v>
      </c>
      <c r="D715" s="3">
        <v>42880</v>
      </c>
      <c r="E715" s="1" t="s">
        <v>9131</v>
      </c>
      <c r="F715" s="1" t="s">
        <v>9161</v>
      </c>
      <c r="G715" s="14">
        <v>11832696</v>
      </c>
    </row>
    <row r="716" spans="1:7" x14ac:dyDescent="0.25">
      <c r="A716" s="1" t="s">
        <v>6811</v>
      </c>
      <c r="B716" s="2">
        <v>687320422</v>
      </c>
      <c r="C716" s="1" t="s">
        <v>9148</v>
      </c>
      <c r="D716" s="3">
        <v>33382</v>
      </c>
      <c r="E716" s="1" t="s">
        <v>9144</v>
      </c>
      <c r="F716" s="1" t="s">
        <v>9149</v>
      </c>
      <c r="G716" s="14">
        <v>3174796812</v>
      </c>
    </row>
    <row r="717" spans="1:7" x14ac:dyDescent="0.25">
      <c r="A717" s="1" t="s">
        <v>1181</v>
      </c>
      <c r="B717" s="2">
        <v>239492799</v>
      </c>
      <c r="C717" s="1" t="s">
        <v>9140</v>
      </c>
      <c r="D717" s="3">
        <v>26077</v>
      </c>
      <c r="E717" s="1" t="s">
        <v>9134</v>
      </c>
      <c r="F717" s="1" t="s">
        <v>9189</v>
      </c>
      <c r="G717" s="14">
        <v>907483668</v>
      </c>
    </row>
    <row r="718" spans="1:7" x14ac:dyDescent="0.25">
      <c r="A718" s="1" t="s">
        <v>7190</v>
      </c>
      <c r="B718" s="2">
        <v>898850646</v>
      </c>
      <c r="C718" s="1" t="s">
        <v>9130</v>
      </c>
      <c r="D718" s="3">
        <v>37400</v>
      </c>
      <c r="E718" s="1" t="s">
        <v>9138</v>
      </c>
      <c r="F718" s="1" t="s">
        <v>9132</v>
      </c>
      <c r="G718" s="14">
        <v>1217163519</v>
      </c>
    </row>
    <row r="719" spans="1:7" x14ac:dyDescent="0.25">
      <c r="A719" s="1" t="s">
        <v>7367</v>
      </c>
      <c r="B719" s="2">
        <v>680580260</v>
      </c>
      <c r="C719" s="1" t="s">
        <v>9180</v>
      </c>
      <c r="D719" s="3">
        <v>31556</v>
      </c>
      <c r="E719" s="1" t="s">
        <v>9141</v>
      </c>
      <c r="F719" s="1" t="s">
        <v>9181</v>
      </c>
      <c r="G719" s="14">
        <v>1578344782</v>
      </c>
    </row>
    <row r="720" spans="1:7" x14ac:dyDescent="0.25">
      <c r="A720" s="1" t="s">
        <v>4223</v>
      </c>
      <c r="B720" s="2">
        <v>133422649</v>
      </c>
      <c r="C720" s="1" t="s">
        <v>9130</v>
      </c>
      <c r="D720" s="3">
        <v>32288</v>
      </c>
      <c r="E720" s="1" t="s">
        <v>9131</v>
      </c>
      <c r="F720" s="1" t="s">
        <v>9186</v>
      </c>
      <c r="G720" s="14">
        <v>822316884</v>
      </c>
    </row>
    <row r="721" spans="1:7" x14ac:dyDescent="0.25">
      <c r="A721" s="1" t="s">
        <v>4932</v>
      </c>
      <c r="B721" s="2">
        <v>737120145</v>
      </c>
      <c r="C721" s="1" t="s">
        <v>9133</v>
      </c>
      <c r="D721" s="3">
        <v>37400</v>
      </c>
      <c r="E721" s="1" t="s">
        <v>9144</v>
      </c>
      <c r="F721" s="1" t="s">
        <v>9159</v>
      </c>
      <c r="G721" s="14">
        <v>5100663022</v>
      </c>
    </row>
    <row r="722" spans="1:7" x14ac:dyDescent="0.25">
      <c r="A722" s="1" t="s">
        <v>7074</v>
      </c>
      <c r="B722" s="2">
        <v>282048392</v>
      </c>
      <c r="C722" s="1" t="s">
        <v>9180</v>
      </c>
      <c r="D722" s="3">
        <v>42880</v>
      </c>
      <c r="E722" s="1" t="s">
        <v>9141</v>
      </c>
      <c r="F722" s="1" t="s">
        <v>9181</v>
      </c>
      <c r="G722" s="14">
        <v>2341620372</v>
      </c>
    </row>
    <row r="723" spans="1:7" x14ac:dyDescent="0.25">
      <c r="A723" s="1" t="s">
        <v>3216</v>
      </c>
      <c r="B723" s="2">
        <v>127626624</v>
      </c>
      <c r="C723" s="1" t="s">
        <v>9160</v>
      </c>
      <c r="D723" s="3">
        <v>23522</v>
      </c>
      <c r="E723" s="1" t="s">
        <v>9144</v>
      </c>
      <c r="F723" s="1" t="s">
        <v>9161</v>
      </c>
      <c r="G723" s="14">
        <v>791217</v>
      </c>
    </row>
    <row r="724" spans="1:7" x14ac:dyDescent="0.25">
      <c r="A724" s="1" t="s">
        <v>8860</v>
      </c>
      <c r="B724" s="2">
        <v>147534688</v>
      </c>
      <c r="C724" s="1" t="s">
        <v>9133</v>
      </c>
      <c r="D724" s="3">
        <v>30095</v>
      </c>
      <c r="E724" s="1" t="s">
        <v>9144</v>
      </c>
      <c r="F724" s="1" t="s">
        <v>9192</v>
      </c>
      <c r="G724" s="14">
        <v>19415682</v>
      </c>
    </row>
    <row r="725" spans="1:7" x14ac:dyDescent="0.25">
      <c r="A725" s="1" t="s">
        <v>445</v>
      </c>
      <c r="B725" s="2">
        <v>684646968</v>
      </c>
      <c r="C725" s="1" t="s">
        <v>9130</v>
      </c>
      <c r="D725" s="3">
        <v>31921</v>
      </c>
      <c r="E725" s="1" t="s">
        <v>9144</v>
      </c>
      <c r="F725" s="1" t="s">
        <v>9186</v>
      </c>
      <c r="G725" s="14">
        <v>1576403136</v>
      </c>
    </row>
    <row r="726" spans="1:7" x14ac:dyDescent="0.25">
      <c r="A726" s="1" t="s">
        <v>8049</v>
      </c>
      <c r="B726" s="2">
        <v>44786017</v>
      </c>
      <c r="C726" s="1" t="s">
        <v>9196</v>
      </c>
      <c r="D726" s="3">
        <v>25348</v>
      </c>
      <c r="E726" s="1" t="s">
        <v>9144</v>
      </c>
      <c r="F726" s="1" t="s">
        <v>9197</v>
      </c>
      <c r="G726" s="14">
        <v>7522375</v>
      </c>
    </row>
    <row r="727" spans="1:7" x14ac:dyDescent="0.25">
      <c r="A727" s="1" t="s">
        <v>5584</v>
      </c>
      <c r="B727" s="2">
        <v>256687818</v>
      </c>
      <c r="C727" s="1" t="s">
        <v>9148</v>
      </c>
      <c r="D727" s="3">
        <v>32288</v>
      </c>
      <c r="E727" s="1" t="s">
        <v>9138</v>
      </c>
      <c r="F727" s="1" t="s">
        <v>9149</v>
      </c>
      <c r="G727" s="14">
        <v>3073101696</v>
      </c>
    </row>
    <row r="728" spans="1:7" x14ac:dyDescent="0.25">
      <c r="A728" s="1" t="s">
        <v>7217</v>
      </c>
      <c r="B728" s="2">
        <v>368129271</v>
      </c>
      <c r="C728" s="1" t="s">
        <v>9170</v>
      </c>
      <c r="D728" s="3">
        <v>28999</v>
      </c>
      <c r="E728" s="1" t="s">
        <v>9144</v>
      </c>
      <c r="F728" s="1" t="s">
        <v>9191</v>
      </c>
      <c r="G728" s="14">
        <v>318803125</v>
      </c>
    </row>
    <row r="729" spans="1:7" x14ac:dyDescent="0.25">
      <c r="A729" s="1" t="s">
        <v>2614</v>
      </c>
      <c r="B729" s="2">
        <v>514798396</v>
      </c>
      <c r="C729" s="1" t="s">
        <v>9166</v>
      </c>
      <c r="D729" s="3">
        <v>27538</v>
      </c>
      <c r="E729" s="1" t="s">
        <v>9144</v>
      </c>
      <c r="F729" s="1" t="s">
        <v>9167</v>
      </c>
      <c r="G729" s="14">
        <v>258591243</v>
      </c>
    </row>
    <row r="730" spans="1:7" x14ac:dyDescent="0.25">
      <c r="A730" s="1" t="s">
        <v>6156</v>
      </c>
      <c r="B730" s="2">
        <v>189081306</v>
      </c>
      <c r="C730" s="1" t="s">
        <v>9133</v>
      </c>
      <c r="D730" s="3">
        <v>23887</v>
      </c>
      <c r="E730" s="1" t="s">
        <v>9134</v>
      </c>
      <c r="F730" s="1" t="s">
        <v>9172</v>
      </c>
      <c r="G730" s="14">
        <v>587155044</v>
      </c>
    </row>
    <row r="731" spans="1:7" x14ac:dyDescent="0.25">
      <c r="A731" s="1" t="s">
        <v>7184</v>
      </c>
      <c r="B731" s="2">
        <v>537928168</v>
      </c>
      <c r="C731" s="1" t="s">
        <v>9143</v>
      </c>
      <c r="D731" s="3">
        <v>37400</v>
      </c>
      <c r="E731" s="1" t="s">
        <v>9131</v>
      </c>
      <c r="F731" s="1" t="s">
        <v>9145</v>
      </c>
      <c r="G731" s="14">
        <v>32087952</v>
      </c>
    </row>
    <row r="732" spans="1:7" x14ac:dyDescent="0.25">
      <c r="A732" s="1" t="s">
        <v>737</v>
      </c>
      <c r="B732" s="2">
        <v>7396430</v>
      </c>
      <c r="C732" s="1" t="s">
        <v>9133</v>
      </c>
      <c r="D732" s="3">
        <v>29731</v>
      </c>
      <c r="E732" s="1" t="s">
        <v>9144</v>
      </c>
      <c r="F732" s="1" t="s">
        <v>9164</v>
      </c>
      <c r="G732" s="14">
        <v>1554025296</v>
      </c>
    </row>
    <row r="733" spans="1:7" x14ac:dyDescent="0.25">
      <c r="A733" s="1" t="s">
        <v>1241</v>
      </c>
      <c r="B733" s="2">
        <v>73737578</v>
      </c>
      <c r="C733" s="1" t="s">
        <v>9146</v>
      </c>
      <c r="D733" s="3">
        <v>32653</v>
      </c>
      <c r="E733" s="1" t="s">
        <v>9134</v>
      </c>
      <c r="F733" s="1" t="s">
        <v>8420</v>
      </c>
      <c r="G733" s="14">
        <v>1311219894</v>
      </c>
    </row>
    <row r="734" spans="1:7" x14ac:dyDescent="0.25">
      <c r="A734" s="1" t="s">
        <v>7355</v>
      </c>
      <c r="B734" s="2">
        <v>588258139</v>
      </c>
      <c r="C734" s="1" t="s">
        <v>9166</v>
      </c>
      <c r="D734" s="3">
        <v>25348</v>
      </c>
      <c r="E734" s="1" t="s">
        <v>9144</v>
      </c>
      <c r="F734" s="1" t="s">
        <v>9167</v>
      </c>
      <c r="G734" s="14">
        <v>88221815</v>
      </c>
    </row>
    <row r="735" spans="1:7" x14ac:dyDescent="0.25">
      <c r="A735" s="1" t="s">
        <v>8022</v>
      </c>
      <c r="B735" s="2">
        <v>840048564</v>
      </c>
      <c r="C735" s="1" t="s">
        <v>9156</v>
      </c>
      <c r="D735" s="3">
        <v>43244</v>
      </c>
      <c r="E735" s="1" t="s">
        <v>9134</v>
      </c>
      <c r="F735" s="1" t="s">
        <v>9157</v>
      </c>
      <c r="G735" s="14">
        <v>824571264</v>
      </c>
    </row>
    <row r="736" spans="1:7" x14ac:dyDescent="0.25">
      <c r="A736" s="1" t="s">
        <v>3054</v>
      </c>
      <c r="B736" s="2">
        <v>410815863</v>
      </c>
      <c r="C736" s="1" t="s">
        <v>9153</v>
      </c>
      <c r="D736" s="3">
        <v>23522</v>
      </c>
      <c r="E736" s="1" t="s">
        <v>9141</v>
      </c>
      <c r="F736" s="1" t="s">
        <v>9155</v>
      </c>
      <c r="G736" s="14">
        <v>835364853</v>
      </c>
    </row>
    <row r="737" spans="1:7" x14ac:dyDescent="0.25">
      <c r="A737" s="1" t="s">
        <v>133</v>
      </c>
      <c r="B737" s="2">
        <v>932472175</v>
      </c>
      <c r="C737" s="1" t="s">
        <v>9153</v>
      </c>
      <c r="D737" s="3">
        <v>21329</v>
      </c>
      <c r="E737" s="1" t="s">
        <v>9144</v>
      </c>
      <c r="F737" s="1" t="s">
        <v>9155</v>
      </c>
      <c r="G737" s="14">
        <v>1091376864</v>
      </c>
    </row>
    <row r="738" spans="1:7" x14ac:dyDescent="0.25">
      <c r="A738" s="1" t="s">
        <v>6030</v>
      </c>
      <c r="B738" s="2">
        <v>120457380</v>
      </c>
      <c r="C738" s="1" t="s">
        <v>9156</v>
      </c>
      <c r="D738" s="3">
        <v>23522</v>
      </c>
      <c r="E738" s="1" t="s">
        <v>9144</v>
      </c>
      <c r="F738" s="1" t="s">
        <v>9199</v>
      </c>
      <c r="G738" s="14">
        <v>1627845824</v>
      </c>
    </row>
    <row r="739" spans="1:7" x14ac:dyDescent="0.25">
      <c r="A739" s="1" t="s">
        <v>2097</v>
      </c>
      <c r="B739" s="2">
        <v>279669956</v>
      </c>
      <c r="C739" s="1" t="s">
        <v>9143</v>
      </c>
      <c r="D739" s="3">
        <v>28999</v>
      </c>
      <c r="E739" s="1" t="s">
        <v>9144</v>
      </c>
      <c r="F739" s="1" t="s">
        <v>834</v>
      </c>
      <c r="G739" s="14">
        <v>2826584893</v>
      </c>
    </row>
    <row r="740" spans="1:7" x14ac:dyDescent="0.25">
      <c r="A740" s="1" t="s">
        <v>2821</v>
      </c>
      <c r="B740" s="2">
        <v>496015471</v>
      </c>
      <c r="C740" s="1" t="s">
        <v>9133</v>
      </c>
      <c r="D740" s="3">
        <v>44705</v>
      </c>
      <c r="E740" s="1" t="s">
        <v>9144</v>
      </c>
      <c r="F740" s="1" t="s">
        <v>9162</v>
      </c>
      <c r="G740" s="14">
        <v>3281073156</v>
      </c>
    </row>
    <row r="741" spans="1:7" x14ac:dyDescent="0.25">
      <c r="A741" s="1" t="s">
        <v>8367</v>
      </c>
      <c r="B741" s="2">
        <v>107961266</v>
      </c>
      <c r="C741" s="1" t="s">
        <v>9140</v>
      </c>
      <c r="D741" s="3">
        <v>26809</v>
      </c>
      <c r="E741" s="1" t="s">
        <v>9154</v>
      </c>
      <c r="F741" s="1" t="s">
        <v>9189</v>
      </c>
      <c r="G741" s="14">
        <v>849519216</v>
      </c>
    </row>
    <row r="742" spans="1:7" x14ac:dyDescent="0.25">
      <c r="A742" s="1" t="s">
        <v>4412</v>
      </c>
      <c r="B742" s="2">
        <v>796973356</v>
      </c>
      <c r="C742" s="1" t="s">
        <v>9156</v>
      </c>
      <c r="D742" s="3">
        <v>33017</v>
      </c>
      <c r="E742" s="1" t="s">
        <v>9134</v>
      </c>
      <c r="F742" s="1" t="s">
        <v>9199</v>
      </c>
      <c r="G742" s="14">
        <v>16159671</v>
      </c>
    </row>
    <row r="743" spans="1:7" x14ac:dyDescent="0.25">
      <c r="A743" s="1" t="s">
        <v>7614</v>
      </c>
      <c r="B743" s="2">
        <v>223397010</v>
      </c>
      <c r="C743" s="1" t="s">
        <v>9140</v>
      </c>
      <c r="D743" s="3">
        <v>36304</v>
      </c>
      <c r="E743" s="1" t="s">
        <v>9144</v>
      </c>
      <c r="F743" s="1" t="s">
        <v>9142</v>
      </c>
      <c r="G743" s="14">
        <v>1178047218</v>
      </c>
    </row>
    <row r="744" spans="1:7" x14ac:dyDescent="0.25">
      <c r="A744" s="1" t="s">
        <v>4967</v>
      </c>
      <c r="B744" s="2">
        <v>126184759</v>
      </c>
      <c r="C744" s="1" t="s">
        <v>9130</v>
      </c>
      <c r="D744" s="3">
        <v>31192</v>
      </c>
      <c r="E744" s="1" t="s">
        <v>9134</v>
      </c>
      <c r="F744" s="1" t="s">
        <v>9186</v>
      </c>
      <c r="G744" s="14">
        <v>4447326378</v>
      </c>
    </row>
    <row r="745" spans="1:7" x14ac:dyDescent="0.25">
      <c r="A745" s="1" t="s">
        <v>6468</v>
      </c>
      <c r="B745" s="2">
        <v>394386302</v>
      </c>
      <c r="C745" s="1" t="s">
        <v>9133</v>
      </c>
      <c r="D745" s="3">
        <v>28270</v>
      </c>
      <c r="E745" s="1" t="s">
        <v>9154</v>
      </c>
      <c r="F745" s="1" t="s">
        <v>9179</v>
      </c>
      <c r="G745" s="14">
        <v>1787423104</v>
      </c>
    </row>
    <row r="746" spans="1:7" x14ac:dyDescent="0.25">
      <c r="A746" s="1" t="s">
        <v>3374</v>
      </c>
      <c r="B746" s="2">
        <v>604247718</v>
      </c>
      <c r="C746" s="1" t="s">
        <v>9150</v>
      </c>
      <c r="D746" s="3">
        <v>43976</v>
      </c>
      <c r="E746" s="1" t="s">
        <v>9144</v>
      </c>
      <c r="F746" s="1" t="s">
        <v>8414</v>
      </c>
      <c r="G746" s="14">
        <v>1550164702</v>
      </c>
    </row>
    <row r="747" spans="1:7" x14ac:dyDescent="0.25">
      <c r="A747" s="1" t="s">
        <v>8443</v>
      </c>
      <c r="B747" s="2">
        <v>899509209</v>
      </c>
      <c r="C747" s="1" t="s">
        <v>9182</v>
      </c>
      <c r="D747" s="3">
        <v>25712</v>
      </c>
      <c r="E747" s="1" t="s">
        <v>9138</v>
      </c>
      <c r="F747" s="1" t="s">
        <v>9183</v>
      </c>
      <c r="G747" s="14">
        <v>2240077312</v>
      </c>
    </row>
    <row r="748" spans="1:7" x14ac:dyDescent="0.25">
      <c r="A748" s="1" t="s">
        <v>4069</v>
      </c>
      <c r="B748" s="2">
        <v>665442138</v>
      </c>
      <c r="C748" s="1" t="s">
        <v>9160</v>
      </c>
      <c r="D748" s="3">
        <v>27173</v>
      </c>
      <c r="E748" s="1" t="s">
        <v>9134</v>
      </c>
      <c r="F748" s="1" t="s">
        <v>9178</v>
      </c>
      <c r="G748" s="14">
        <v>3352562421</v>
      </c>
    </row>
    <row r="749" spans="1:7" x14ac:dyDescent="0.25">
      <c r="A749" s="1" t="s">
        <v>8330</v>
      </c>
      <c r="B749" s="2">
        <v>183744351</v>
      </c>
      <c r="C749" s="1" t="s">
        <v>9153</v>
      </c>
      <c r="D749" s="3">
        <v>34114</v>
      </c>
      <c r="E749" s="1" t="s">
        <v>9141</v>
      </c>
      <c r="F749" s="1" t="s">
        <v>9155</v>
      </c>
      <c r="G749" s="14">
        <v>454928874</v>
      </c>
    </row>
    <row r="750" spans="1:7" x14ac:dyDescent="0.25">
      <c r="A750" s="1" t="s">
        <v>6904</v>
      </c>
      <c r="B750" s="2">
        <v>635529670</v>
      </c>
      <c r="C750" s="1" t="s">
        <v>9153</v>
      </c>
      <c r="D750" s="3">
        <v>23155</v>
      </c>
      <c r="E750" s="1" t="s">
        <v>9144</v>
      </c>
      <c r="F750" s="1" t="s">
        <v>9155</v>
      </c>
      <c r="G750" s="14">
        <v>930278087</v>
      </c>
    </row>
    <row r="751" spans="1:7" x14ac:dyDescent="0.25">
      <c r="A751" s="1" t="s">
        <v>8352</v>
      </c>
      <c r="B751" s="2">
        <v>240225914</v>
      </c>
      <c r="C751" s="1" t="s">
        <v>9133</v>
      </c>
      <c r="D751" s="3">
        <v>43244</v>
      </c>
      <c r="E751" s="1" t="s">
        <v>9144</v>
      </c>
      <c r="F751" s="1" t="s">
        <v>9192</v>
      </c>
      <c r="G751" s="14">
        <v>1292766612</v>
      </c>
    </row>
    <row r="752" spans="1:7" x14ac:dyDescent="0.25">
      <c r="A752" s="1" t="s">
        <v>3267</v>
      </c>
      <c r="B752" s="2">
        <v>660338169</v>
      </c>
      <c r="C752" s="1" t="s">
        <v>9150</v>
      </c>
      <c r="D752" s="3">
        <v>35210</v>
      </c>
      <c r="E752" s="1" t="s">
        <v>9134</v>
      </c>
      <c r="F752" s="1" t="s">
        <v>9200</v>
      </c>
      <c r="G752" s="14">
        <v>1016453516</v>
      </c>
    </row>
    <row r="753" spans="1:7" x14ac:dyDescent="0.25">
      <c r="A753" s="1" t="s">
        <v>4895</v>
      </c>
      <c r="B753" s="2">
        <v>10934082</v>
      </c>
      <c r="C753" s="1" t="s">
        <v>9153</v>
      </c>
      <c r="D753" s="3">
        <v>43244</v>
      </c>
      <c r="E753" s="1" t="s">
        <v>9144</v>
      </c>
      <c r="F753" s="1" t="s">
        <v>9155</v>
      </c>
      <c r="G753" s="14">
        <v>595386792</v>
      </c>
    </row>
    <row r="754" spans="1:7" x14ac:dyDescent="0.25">
      <c r="A754" s="1" t="s">
        <v>7665</v>
      </c>
      <c r="B754" s="2">
        <v>698738485</v>
      </c>
      <c r="C754" s="1" t="s">
        <v>9160</v>
      </c>
      <c r="D754" s="3">
        <v>22426</v>
      </c>
      <c r="E754" s="1" t="s">
        <v>9154</v>
      </c>
      <c r="F754" s="1" t="s">
        <v>9163</v>
      </c>
      <c r="G754" s="14">
        <v>939638976</v>
      </c>
    </row>
    <row r="755" spans="1:7" x14ac:dyDescent="0.25">
      <c r="A755" s="1" t="s">
        <v>6865</v>
      </c>
      <c r="B755" s="2">
        <v>900114788</v>
      </c>
      <c r="C755" s="1" t="s">
        <v>9133</v>
      </c>
      <c r="D755" s="3">
        <v>41783</v>
      </c>
      <c r="E755" s="1" t="s">
        <v>9131</v>
      </c>
      <c r="F755" s="1" t="s">
        <v>9159</v>
      </c>
      <c r="G755" s="14">
        <v>804082464</v>
      </c>
    </row>
    <row r="756" spans="1:7" x14ac:dyDescent="0.25">
      <c r="A756" s="1" t="s">
        <v>5867</v>
      </c>
      <c r="B756" s="2">
        <v>199109491</v>
      </c>
      <c r="C756" s="1" t="s">
        <v>9148</v>
      </c>
      <c r="D756" s="3">
        <v>41419</v>
      </c>
      <c r="E756" s="1" t="s">
        <v>9144</v>
      </c>
      <c r="F756" s="1" t="s">
        <v>9149</v>
      </c>
      <c r="G756" s="14">
        <v>800379216</v>
      </c>
    </row>
    <row r="757" spans="1:7" x14ac:dyDescent="0.25">
      <c r="A757" s="1" t="s">
        <v>5700</v>
      </c>
      <c r="B757" s="2">
        <v>479460368</v>
      </c>
      <c r="C757" s="1" t="s">
        <v>9153</v>
      </c>
      <c r="D757" s="3">
        <v>30827</v>
      </c>
      <c r="E757" s="1" t="s">
        <v>9144</v>
      </c>
      <c r="F757" s="1" t="s">
        <v>9190</v>
      </c>
      <c r="G757" s="14">
        <v>255803625</v>
      </c>
    </row>
    <row r="758" spans="1:7" x14ac:dyDescent="0.25">
      <c r="A758" s="1" t="s">
        <v>5974</v>
      </c>
      <c r="B758" s="2">
        <v>590984003</v>
      </c>
      <c r="C758" s="1" t="s">
        <v>9146</v>
      </c>
      <c r="D758" s="3">
        <v>29731</v>
      </c>
      <c r="E758" s="1" t="s">
        <v>9144</v>
      </c>
      <c r="F758" s="1" t="s">
        <v>8420</v>
      </c>
      <c r="G758" s="14">
        <v>204822528</v>
      </c>
    </row>
    <row r="759" spans="1:7" x14ac:dyDescent="0.25">
      <c r="A759" s="1" t="s">
        <v>2256</v>
      </c>
      <c r="B759" s="2">
        <v>108929038</v>
      </c>
      <c r="C759" s="1" t="s">
        <v>9143</v>
      </c>
      <c r="D759" s="3">
        <v>37036</v>
      </c>
      <c r="E759" s="1" t="s">
        <v>9144</v>
      </c>
      <c r="F759" s="1" t="s">
        <v>9187</v>
      </c>
      <c r="G759" s="14">
        <v>2260484808</v>
      </c>
    </row>
    <row r="760" spans="1:7" x14ac:dyDescent="0.25">
      <c r="A760" s="1" t="s">
        <v>8936</v>
      </c>
      <c r="B760" s="2">
        <v>200706423</v>
      </c>
      <c r="C760" s="1" t="s">
        <v>9170</v>
      </c>
      <c r="D760" s="3">
        <v>28270</v>
      </c>
      <c r="E760" s="1" t="s">
        <v>9138</v>
      </c>
      <c r="F760" s="1" t="s">
        <v>9171</v>
      </c>
      <c r="G760" s="14">
        <v>676465625</v>
      </c>
    </row>
    <row r="761" spans="1:7" x14ac:dyDescent="0.25">
      <c r="A761" s="1" t="s">
        <v>6015</v>
      </c>
      <c r="B761" s="2">
        <v>967386430</v>
      </c>
      <c r="C761" s="1" t="s">
        <v>9148</v>
      </c>
      <c r="D761" s="3">
        <v>27905</v>
      </c>
      <c r="E761" s="1" t="s">
        <v>9144</v>
      </c>
      <c r="F761" s="1" t="s">
        <v>9149</v>
      </c>
      <c r="G761" s="14">
        <v>59368365</v>
      </c>
    </row>
    <row r="762" spans="1:7" x14ac:dyDescent="0.25">
      <c r="A762" s="1" t="s">
        <v>6105</v>
      </c>
      <c r="B762" s="2">
        <v>420739976</v>
      </c>
      <c r="C762" s="1" t="s">
        <v>9133</v>
      </c>
      <c r="D762" s="3">
        <v>31556</v>
      </c>
      <c r="E762" s="1" t="s">
        <v>9144</v>
      </c>
      <c r="F762" s="1" t="s">
        <v>9159</v>
      </c>
      <c r="G762" s="14">
        <v>3848578125</v>
      </c>
    </row>
    <row r="763" spans="1:7" x14ac:dyDescent="0.25">
      <c r="A763" s="1" t="s">
        <v>5044</v>
      </c>
      <c r="B763" s="2">
        <v>678546781</v>
      </c>
      <c r="C763" s="1" t="s">
        <v>9136</v>
      </c>
      <c r="D763" s="3">
        <v>31556</v>
      </c>
      <c r="E763" s="1" t="s">
        <v>9134</v>
      </c>
      <c r="F763" s="1" t="s">
        <v>9188</v>
      </c>
      <c r="G763" s="14">
        <v>2544943604</v>
      </c>
    </row>
    <row r="764" spans="1:7" x14ac:dyDescent="0.25">
      <c r="A764" s="1" t="s">
        <v>821</v>
      </c>
      <c r="B764" s="2">
        <v>233445574</v>
      </c>
      <c r="C764" s="1" t="s">
        <v>9160</v>
      </c>
      <c r="D764" s="3">
        <v>38132</v>
      </c>
      <c r="E764" s="1" t="s">
        <v>9138</v>
      </c>
      <c r="F764" s="1" t="s">
        <v>9161</v>
      </c>
      <c r="G764" s="14">
        <v>3321742336</v>
      </c>
    </row>
    <row r="765" spans="1:7" x14ac:dyDescent="0.25">
      <c r="A765" s="1" t="s">
        <v>8119</v>
      </c>
      <c r="B765" s="2">
        <v>873700581</v>
      </c>
      <c r="C765" s="1" t="s">
        <v>9147</v>
      </c>
      <c r="D765" s="3">
        <v>24983</v>
      </c>
      <c r="E765" s="1" t="s">
        <v>9141</v>
      </c>
      <c r="F765" s="1" t="s">
        <v>6107</v>
      </c>
      <c r="G765" s="14">
        <v>3905432496</v>
      </c>
    </row>
    <row r="766" spans="1:7" x14ac:dyDescent="0.25">
      <c r="A766" s="1" t="s">
        <v>1673</v>
      </c>
      <c r="B766" s="2">
        <v>880275552</v>
      </c>
      <c r="C766" s="1" t="s">
        <v>9170</v>
      </c>
      <c r="D766" s="3">
        <v>33017</v>
      </c>
      <c r="E766" s="1" t="s">
        <v>9144</v>
      </c>
      <c r="F766" s="1" t="s">
        <v>9174</v>
      </c>
      <c r="G766" s="14">
        <v>1571851008</v>
      </c>
    </row>
    <row r="767" spans="1:7" x14ac:dyDescent="0.25">
      <c r="A767" s="1" t="s">
        <v>817</v>
      </c>
      <c r="B767" s="2">
        <v>285351921</v>
      </c>
      <c r="C767" s="1" t="s">
        <v>9137</v>
      </c>
      <c r="D767" s="3">
        <v>42148</v>
      </c>
      <c r="E767" s="1" t="s">
        <v>9144</v>
      </c>
      <c r="F767" s="1" t="s">
        <v>9139</v>
      </c>
      <c r="G767" s="14">
        <v>28916562</v>
      </c>
    </row>
    <row r="768" spans="1:7" x14ac:dyDescent="0.25">
      <c r="A768" s="1" t="s">
        <v>9078</v>
      </c>
      <c r="B768" s="2">
        <v>260853016</v>
      </c>
      <c r="C768" s="1" t="s">
        <v>9133</v>
      </c>
      <c r="D768" s="3">
        <v>22426</v>
      </c>
      <c r="E768" s="1" t="s">
        <v>9144</v>
      </c>
      <c r="F768" s="1" t="s">
        <v>9192</v>
      </c>
      <c r="G768" s="14">
        <v>12700521</v>
      </c>
    </row>
    <row r="769" spans="1:7" x14ac:dyDescent="0.25">
      <c r="A769" s="1" t="s">
        <v>905</v>
      </c>
      <c r="B769" s="2">
        <v>182328587</v>
      </c>
      <c r="C769" s="1" t="s">
        <v>9133</v>
      </c>
      <c r="D769" s="3">
        <v>20233</v>
      </c>
      <c r="E769" s="1" t="s">
        <v>9138</v>
      </c>
      <c r="F769" s="1" t="s">
        <v>9192</v>
      </c>
      <c r="G769" s="14">
        <v>914205838</v>
      </c>
    </row>
    <row r="770" spans="1:7" x14ac:dyDescent="0.25">
      <c r="A770" s="1" t="s">
        <v>4982</v>
      </c>
      <c r="B770" s="2">
        <v>751503306</v>
      </c>
      <c r="C770" s="1" t="s">
        <v>9133</v>
      </c>
      <c r="D770" s="3">
        <v>35575</v>
      </c>
      <c r="E770" s="1" t="s">
        <v>9144</v>
      </c>
      <c r="F770" s="1" t="s">
        <v>9164</v>
      </c>
      <c r="G770" s="14">
        <v>515672325</v>
      </c>
    </row>
    <row r="771" spans="1:7" x14ac:dyDescent="0.25">
      <c r="A771" s="1" t="s">
        <v>892</v>
      </c>
      <c r="B771" s="2">
        <v>721237017</v>
      </c>
      <c r="C771" s="1" t="s">
        <v>9147</v>
      </c>
      <c r="D771" s="3">
        <v>22061</v>
      </c>
      <c r="E771" s="1" t="s">
        <v>9138</v>
      </c>
      <c r="F771" s="1" t="s">
        <v>6107</v>
      </c>
      <c r="G771" s="14">
        <v>1854537025</v>
      </c>
    </row>
    <row r="772" spans="1:7" x14ac:dyDescent="0.25">
      <c r="A772" s="1" t="s">
        <v>5411</v>
      </c>
      <c r="B772" s="2">
        <v>822827445</v>
      </c>
      <c r="C772" s="1" t="s">
        <v>9170</v>
      </c>
      <c r="D772" s="3">
        <v>37036</v>
      </c>
      <c r="E772" s="1" t="s">
        <v>9134</v>
      </c>
      <c r="F772" s="1" t="s">
        <v>9191</v>
      </c>
      <c r="G772" s="14">
        <v>884053876</v>
      </c>
    </row>
    <row r="773" spans="1:7" x14ac:dyDescent="0.25">
      <c r="A773" s="1" t="s">
        <v>2688</v>
      </c>
      <c r="B773" s="2">
        <v>61180880</v>
      </c>
      <c r="C773" s="1" t="s">
        <v>9147</v>
      </c>
      <c r="D773" s="3">
        <v>33017</v>
      </c>
      <c r="E773" s="1" t="s">
        <v>9138</v>
      </c>
      <c r="F773" s="1" t="s">
        <v>6107</v>
      </c>
      <c r="G773" s="14">
        <v>24408888</v>
      </c>
    </row>
    <row r="774" spans="1:7" x14ac:dyDescent="0.25">
      <c r="A774" s="1" t="s">
        <v>6189</v>
      </c>
      <c r="B774" s="2">
        <v>354728422</v>
      </c>
      <c r="C774" s="1" t="s">
        <v>9133</v>
      </c>
      <c r="D774" s="3">
        <v>25348</v>
      </c>
      <c r="E774" s="1" t="s">
        <v>9144</v>
      </c>
      <c r="F774" s="1" t="s">
        <v>9192</v>
      </c>
      <c r="G774" s="14">
        <v>3746604436</v>
      </c>
    </row>
    <row r="775" spans="1:7" x14ac:dyDescent="0.25">
      <c r="A775" s="1" t="s">
        <v>4705</v>
      </c>
      <c r="B775" s="2">
        <v>555382110</v>
      </c>
      <c r="C775" s="1" t="s">
        <v>9133</v>
      </c>
      <c r="D775" s="3">
        <v>22790</v>
      </c>
      <c r="E775" s="1" t="s">
        <v>9144</v>
      </c>
      <c r="F775" s="1" t="s">
        <v>9158</v>
      </c>
      <c r="G775" s="14">
        <v>644323797</v>
      </c>
    </row>
    <row r="776" spans="1:7" x14ac:dyDescent="0.25">
      <c r="A776" s="1" t="s">
        <v>1767</v>
      </c>
      <c r="B776" s="2">
        <v>581114473</v>
      </c>
      <c r="C776" s="1" t="s">
        <v>9176</v>
      </c>
      <c r="D776" s="3">
        <v>42515</v>
      </c>
      <c r="E776" s="1" t="s">
        <v>9138</v>
      </c>
      <c r="F776" s="1" t="s">
        <v>9177</v>
      </c>
      <c r="G776" s="14">
        <v>3413253312</v>
      </c>
    </row>
    <row r="777" spans="1:7" x14ac:dyDescent="0.25">
      <c r="A777" s="1" t="s">
        <v>5293</v>
      </c>
      <c r="B777" s="2">
        <v>556812134</v>
      </c>
      <c r="C777" s="1" t="s">
        <v>9156</v>
      </c>
      <c r="D777" s="3">
        <v>39593</v>
      </c>
      <c r="E777" s="1" t="s">
        <v>9134</v>
      </c>
      <c r="F777" s="1" t="s">
        <v>9199</v>
      </c>
      <c r="G777" s="14">
        <v>293419065</v>
      </c>
    </row>
    <row r="778" spans="1:7" x14ac:dyDescent="0.25">
      <c r="A778" s="1" t="s">
        <v>958</v>
      </c>
      <c r="B778" s="2">
        <v>748986889</v>
      </c>
      <c r="C778" s="1" t="s">
        <v>9133</v>
      </c>
      <c r="D778" s="3">
        <v>27905</v>
      </c>
      <c r="E778" s="1" t="s">
        <v>9138</v>
      </c>
      <c r="F778" s="1" t="s">
        <v>9158</v>
      </c>
      <c r="G778" s="14">
        <v>1165089374</v>
      </c>
    </row>
    <row r="779" spans="1:7" x14ac:dyDescent="0.25">
      <c r="A779" s="1" t="s">
        <v>6430</v>
      </c>
      <c r="B779" s="2">
        <v>823998849</v>
      </c>
      <c r="C779" s="1" t="s">
        <v>9136</v>
      </c>
      <c r="D779" s="3">
        <v>31556</v>
      </c>
      <c r="E779" s="1" t="s">
        <v>9144</v>
      </c>
      <c r="F779" s="1" t="s">
        <v>6173</v>
      </c>
      <c r="G779" s="14">
        <v>409052</v>
      </c>
    </row>
    <row r="780" spans="1:7" x14ac:dyDescent="0.25">
      <c r="A780" s="1" t="s">
        <v>4475</v>
      </c>
      <c r="B780" s="2">
        <v>255844171</v>
      </c>
      <c r="C780" s="1" t="s">
        <v>9133</v>
      </c>
      <c r="D780" s="3">
        <v>42148</v>
      </c>
      <c r="E780" s="1" t="s">
        <v>9144</v>
      </c>
      <c r="F780" s="1" t="s">
        <v>9195</v>
      </c>
      <c r="G780" s="14">
        <v>3861799146</v>
      </c>
    </row>
    <row r="781" spans="1:7" x14ac:dyDescent="0.25">
      <c r="A781" s="1" t="s">
        <v>1050</v>
      </c>
      <c r="B781" s="2">
        <v>684470860</v>
      </c>
      <c r="C781" s="1" t="s">
        <v>9147</v>
      </c>
      <c r="D781" s="3">
        <v>35575</v>
      </c>
      <c r="E781" s="1" t="s">
        <v>9131</v>
      </c>
      <c r="F781" s="1" t="s">
        <v>6107</v>
      </c>
      <c r="G781" s="14">
        <v>28295463</v>
      </c>
    </row>
    <row r="782" spans="1:7" x14ac:dyDescent="0.25">
      <c r="A782" s="1" t="s">
        <v>5530</v>
      </c>
      <c r="B782" s="2">
        <v>431454918</v>
      </c>
      <c r="C782" s="1" t="s">
        <v>9193</v>
      </c>
      <c r="D782" s="3">
        <v>30827</v>
      </c>
      <c r="E782" s="1" t="s">
        <v>9144</v>
      </c>
      <c r="F782" s="1" t="s">
        <v>9194</v>
      </c>
      <c r="G782" s="14">
        <v>193812255</v>
      </c>
    </row>
    <row r="783" spans="1:7" x14ac:dyDescent="0.25">
      <c r="A783" s="1" t="s">
        <v>1852</v>
      </c>
      <c r="B783" s="2">
        <v>88801304</v>
      </c>
      <c r="C783" s="1" t="s">
        <v>9133</v>
      </c>
      <c r="D783" s="3">
        <v>43609</v>
      </c>
      <c r="E783" s="1" t="s">
        <v>9144</v>
      </c>
      <c r="F783" s="1" t="s">
        <v>9172</v>
      </c>
      <c r="G783" s="14">
        <v>965075712</v>
      </c>
    </row>
    <row r="784" spans="1:7" x14ac:dyDescent="0.25">
      <c r="A784" s="1" t="s">
        <v>4853</v>
      </c>
      <c r="B784" s="2">
        <v>939260509</v>
      </c>
      <c r="C784" s="1" t="s">
        <v>9133</v>
      </c>
      <c r="D784" s="3">
        <v>30827</v>
      </c>
      <c r="E784" s="1" t="s">
        <v>9144</v>
      </c>
      <c r="F784" s="1" t="s">
        <v>9158</v>
      </c>
      <c r="G784" s="14">
        <v>1072658691</v>
      </c>
    </row>
    <row r="785" spans="1:7" x14ac:dyDescent="0.25">
      <c r="A785" s="1" t="s">
        <v>1133</v>
      </c>
      <c r="B785" s="2">
        <v>699815678</v>
      </c>
      <c r="C785" s="1" t="s">
        <v>9133</v>
      </c>
      <c r="D785" s="3">
        <v>38861</v>
      </c>
      <c r="E785" s="1" t="s">
        <v>9144</v>
      </c>
      <c r="F785" s="1" t="s">
        <v>9172</v>
      </c>
      <c r="G785" s="14">
        <v>1300233615</v>
      </c>
    </row>
    <row r="786" spans="1:7" x14ac:dyDescent="0.25">
      <c r="A786" s="1" t="s">
        <v>8310</v>
      </c>
      <c r="B786" s="2">
        <v>647475846</v>
      </c>
      <c r="C786" s="1" t="s">
        <v>9160</v>
      </c>
      <c r="D786" s="3">
        <v>36304</v>
      </c>
      <c r="E786" s="1" t="s">
        <v>9144</v>
      </c>
      <c r="F786" s="1" t="s">
        <v>9178</v>
      </c>
      <c r="G786" s="14">
        <v>2622083904</v>
      </c>
    </row>
    <row r="787" spans="1:7" x14ac:dyDescent="0.25">
      <c r="A787" s="1" t="s">
        <v>7875</v>
      </c>
      <c r="B787" s="2">
        <v>858831444</v>
      </c>
      <c r="C787" s="1" t="s">
        <v>9156</v>
      </c>
      <c r="D787" s="3">
        <v>43976</v>
      </c>
      <c r="E787" s="1" t="s">
        <v>9144</v>
      </c>
      <c r="F787" s="1" t="s">
        <v>9199</v>
      </c>
      <c r="G787" s="14">
        <v>12647824</v>
      </c>
    </row>
    <row r="788" spans="1:7" x14ac:dyDescent="0.25">
      <c r="A788" s="1" t="s">
        <v>8170</v>
      </c>
      <c r="B788" s="2">
        <v>838077984</v>
      </c>
      <c r="C788" s="1" t="s">
        <v>9160</v>
      </c>
      <c r="D788" s="3">
        <v>22790</v>
      </c>
      <c r="E788" s="1" t="s">
        <v>9134</v>
      </c>
      <c r="F788" s="1" t="s">
        <v>9161</v>
      </c>
      <c r="G788" s="14">
        <v>138457242</v>
      </c>
    </row>
    <row r="789" spans="1:7" x14ac:dyDescent="0.25">
      <c r="A789" s="1" t="s">
        <v>2028</v>
      </c>
      <c r="B789" s="2">
        <v>917410375</v>
      </c>
      <c r="C789" s="1" t="s">
        <v>9148</v>
      </c>
      <c r="D789" s="3">
        <v>23155</v>
      </c>
      <c r="E789" s="1" t="s">
        <v>9144</v>
      </c>
      <c r="F789" s="1" t="s">
        <v>9149</v>
      </c>
      <c r="G789" s="14">
        <v>297847225</v>
      </c>
    </row>
    <row r="790" spans="1:7" x14ac:dyDescent="0.25">
      <c r="A790" s="1" t="s">
        <v>6850</v>
      </c>
      <c r="B790" s="2">
        <v>553390567</v>
      </c>
      <c r="C790" s="1" t="s">
        <v>9133</v>
      </c>
      <c r="D790" s="3">
        <v>34843</v>
      </c>
      <c r="E790" s="1" t="s">
        <v>9138</v>
      </c>
      <c r="F790" s="1" t="s">
        <v>9179</v>
      </c>
      <c r="G790" s="14">
        <v>2623636863</v>
      </c>
    </row>
    <row r="791" spans="1:7" x14ac:dyDescent="0.25">
      <c r="A791" s="1" t="s">
        <v>880</v>
      </c>
      <c r="B791" s="2">
        <v>901216031</v>
      </c>
      <c r="C791" s="1" t="s">
        <v>9133</v>
      </c>
      <c r="D791" s="3">
        <v>35939</v>
      </c>
      <c r="E791" s="1" t="s">
        <v>9138</v>
      </c>
      <c r="F791" s="1" t="s">
        <v>9195</v>
      </c>
      <c r="G791" s="14">
        <v>1431701856</v>
      </c>
    </row>
    <row r="792" spans="1:7" x14ac:dyDescent="0.25">
      <c r="A792" s="1" t="s">
        <v>4648</v>
      </c>
      <c r="B792" s="2">
        <v>224073752</v>
      </c>
      <c r="C792" s="1" t="s">
        <v>9146</v>
      </c>
      <c r="D792" s="3">
        <v>22426</v>
      </c>
      <c r="E792" s="1" t="s">
        <v>9144</v>
      </c>
      <c r="F792" s="1" t="s">
        <v>8420</v>
      </c>
      <c r="G792" s="14">
        <v>3461250147</v>
      </c>
    </row>
    <row r="793" spans="1:7" x14ac:dyDescent="0.25">
      <c r="A793" s="1" t="s">
        <v>8427</v>
      </c>
      <c r="B793" s="2">
        <v>936259097</v>
      </c>
      <c r="C793" s="1" t="s">
        <v>9168</v>
      </c>
      <c r="D793" s="3">
        <v>34843</v>
      </c>
      <c r="E793" s="1" t="s">
        <v>9131</v>
      </c>
      <c r="F793" s="1" t="s">
        <v>9169</v>
      </c>
      <c r="G793" s="14">
        <v>770130804</v>
      </c>
    </row>
    <row r="794" spans="1:7" x14ac:dyDescent="0.25">
      <c r="A794" s="1" t="s">
        <v>3437</v>
      </c>
      <c r="B794" s="2">
        <v>393858976</v>
      </c>
      <c r="C794" s="1" t="s">
        <v>9147</v>
      </c>
      <c r="D794" s="3">
        <v>43244</v>
      </c>
      <c r="E794" s="1" t="s">
        <v>9131</v>
      </c>
      <c r="F794" s="1" t="s">
        <v>6107</v>
      </c>
      <c r="G794" s="14">
        <v>450195681</v>
      </c>
    </row>
    <row r="795" spans="1:7" x14ac:dyDescent="0.25">
      <c r="A795" s="1" t="s">
        <v>2295</v>
      </c>
      <c r="B795" s="2">
        <v>380361195</v>
      </c>
      <c r="C795" s="1" t="s">
        <v>9133</v>
      </c>
      <c r="D795" s="3">
        <v>22790</v>
      </c>
      <c r="E795" s="1" t="s">
        <v>9131</v>
      </c>
      <c r="F795" s="1" t="s">
        <v>9159</v>
      </c>
      <c r="G795" s="14">
        <v>1173758952</v>
      </c>
    </row>
    <row r="796" spans="1:7" x14ac:dyDescent="0.25">
      <c r="A796" s="1" t="s">
        <v>1172</v>
      </c>
      <c r="B796" s="2">
        <v>120462979</v>
      </c>
      <c r="C796" s="1" t="s">
        <v>9193</v>
      </c>
      <c r="D796" s="3">
        <v>27173</v>
      </c>
      <c r="E796" s="1" t="s">
        <v>9131</v>
      </c>
      <c r="F796" s="1" t="s">
        <v>9194</v>
      </c>
      <c r="G796" s="14">
        <v>3630625</v>
      </c>
    </row>
    <row r="797" spans="1:7" x14ac:dyDescent="0.25">
      <c r="A797" s="1" t="s">
        <v>6945</v>
      </c>
      <c r="B797" s="2">
        <v>9052794</v>
      </c>
      <c r="C797" s="1" t="s">
        <v>9193</v>
      </c>
      <c r="D797" s="3">
        <v>41419</v>
      </c>
      <c r="E797" s="1" t="s">
        <v>9131</v>
      </c>
      <c r="F797" s="1" t="s">
        <v>9198</v>
      </c>
      <c r="G797" s="14">
        <v>2613705644</v>
      </c>
    </row>
    <row r="798" spans="1:7" x14ac:dyDescent="0.25">
      <c r="A798" s="1" t="s">
        <v>6375</v>
      </c>
      <c r="B798" s="2">
        <v>737780045</v>
      </c>
      <c r="C798" s="1" t="s">
        <v>9160</v>
      </c>
      <c r="D798" s="3">
        <v>25712</v>
      </c>
      <c r="E798" s="1" t="s">
        <v>9138</v>
      </c>
      <c r="F798" s="1" t="s">
        <v>9178</v>
      </c>
      <c r="G798" s="14">
        <v>1596583438</v>
      </c>
    </row>
    <row r="799" spans="1:7" x14ac:dyDescent="0.25">
      <c r="A799" s="1" t="s">
        <v>743</v>
      </c>
      <c r="B799" s="2">
        <v>193870717</v>
      </c>
      <c r="C799" s="1" t="s">
        <v>9165</v>
      </c>
      <c r="D799" s="3">
        <v>44705</v>
      </c>
      <c r="E799" s="1" t="s">
        <v>9138</v>
      </c>
      <c r="F799" s="1" t="s">
        <v>4326</v>
      </c>
      <c r="G799" s="14">
        <v>915894848</v>
      </c>
    </row>
    <row r="800" spans="1:7" x14ac:dyDescent="0.25">
      <c r="A800" s="1" t="s">
        <v>597</v>
      </c>
      <c r="B800" s="2">
        <v>848649546</v>
      </c>
      <c r="C800" s="1" t="s">
        <v>9153</v>
      </c>
      <c r="D800" s="3">
        <v>38861</v>
      </c>
      <c r="E800" s="1" t="s">
        <v>9138</v>
      </c>
      <c r="F800" s="1" t="s">
        <v>9190</v>
      </c>
      <c r="G800" s="14">
        <v>50230908</v>
      </c>
    </row>
    <row r="801" spans="1:7" x14ac:dyDescent="0.25">
      <c r="A801" s="1" t="s">
        <v>5935</v>
      </c>
      <c r="B801" s="2">
        <v>363285002</v>
      </c>
      <c r="C801" s="1" t="s">
        <v>9130</v>
      </c>
      <c r="D801" s="3">
        <v>38132</v>
      </c>
      <c r="E801" s="1" t="s">
        <v>9134</v>
      </c>
      <c r="F801" s="1" t="s">
        <v>9132</v>
      </c>
      <c r="G801" s="14">
        <v>2607953376</v>
      </c>
    </row>
    <row r="802" spans="1:7" x14ac:dyDescent="0.25">
      <c r="A802" s="1" t="s">
        <v>6041</v>
      </c>
      <c r="B802" s="2">
        <v>718232501</v>
      </c>
      <c r="C802" s="1" t="s">
        <v>9160</v>
      </c>
      <c r="D802" s="3">
        <v>33382</v>
      </c>
      <c r="E802" s="1" t="s">
        <v>9131</v>
      </c>
      <c r="F802" s="1" t="s">
        <v>9161</v>
      </c>
      <c r="G802" s="14">
        <v>84773475</v>
      </c>
    </row>
    <row r="803" spans="1:7" x14ac:dyDescent="0.25">
      <c r="A803" s="1" t="s">
        <v>950</v>
      </c>
      <c r="B803" s="2">
        <v>836052605</v>
      </c>
      <c r="C803" s="1" t="s">
        <v>9140</v>
      </c>
      <c r="D803" s="3">
        <v>22426</v>
      </c>
      <c r="E803" s="1" t="s">
        <v>9138</v>
      </c>
      <c r="F803" s="1" t="s">
        <v>9142</v>
      </c>
      <c r="G803" s="14">
        <v>1167149225</v>
      </c>
    </row>
    <row r="804" spans="1:7" x14ac:dyDescent="0.25">
      <c r="A804" s="1" t="s">
        <v>3124</v>
      </c>
      <c r="B804" s="2">
        <v>620975002</v>
      </c>
      <c r="C804" s="1" t="s">
        <v>9140</v>
      </c>
      <c r="D804" s="3">
        <v>38861</v>
      </c>
      <c r="E804" s="1" t="s">
        <v>9131</v>
      </c>
      <c r="F804" s="1" t="s">
        <v>9189</v>
      </c>
      <c r="G804" s="14">
        <v>1649527136</v>
      </c>
    </row>
    <row r="805" spans="1:7" x14ac:dyDescent="0.25">
      <c r="A805" s="1" t="s">
        <v>6662</v>
      </c>
      <c r="B805" s="2">
        <v>742082111</v>
      </c>
      <c r="C805" s="1" t="s">
        <v>9168</v>
      </c>
      <c r="D805" s="3">
        <v>37765</v>
      </c>
      <c r="E805" s="1" t="s">
        <v>9131</v>
      </c>
      <c r="F805" s="1" t="s">
        <v>9169</v>
      </c>
      <c r="G805" s="14">
        <v>1297524484</v>
      </c>
    </row>
    <row r="806" spans="1:7" x14ac:dyDescent="0.25">
      <c r="A806" s="1" t="s">
        <v>1072</v>
      </c>
      <c r="B806" s="2">
        <v>533542112</v>
      </c>
      <c r="C806" s="1" t="s">
        <v>9133</v>
      </c>
      <c r="D806" s="3">
        <v>29731</v>
      </c>
      <c r="E806" s="1" t="s">
        <v>9134</v>
      </c>
      <c r="F806" s="1" t="s">
        <v>9158</v>
      </c>
      <c r="G806" s="14">
        <v>1764274176</v>
      </c>
    </row>
    <row r="807" spans="1:7" x14ac:dyDescent="0.25">
      <c r="A807" s="1" t="s">
        <v>5864</v>
      </c>
      <c r="B807" s="2">
        <v>165383586</v>
      </c>
      <c r="C807" s="1" t="s">
        <v>9150</v>
      </c>
      <c r="D807" s="3">
        <v>30827</v>
      </c>
      <c r="E807" s="1" t="s">
        <v>9138</v>
      </c>
      <c r="F807" s="1" t="s">
        <v>8414</v>
      </c>
      <c r="G807" s="14">
        <v>2099150625</v>
      </c>
    </row>
    <row r="808" spans="1:7" x14ac:dyDescent="0.25">
      <c r="A808" s="1" t="s">
        <v>6978</v>
      </c>
      <c r="B808" s="2">
        <v>972458752</v>
      </c>
      <c r="C808" s="1" t="s">
        <v>9160</v>
      </c>
      <c r="D808" s="3">
        <v>40322</v>
      </c>
      <c r="E808" s="1" t="s">
        <v>9144</v>
      </c>
      <c r="F808" s="1" t="s">
        <v>9163</v>
      </c>
      <c r="G808" s="14">
        <v>902999899</v>
      </c>
    </row>
    <row r="809" spans="1:7" x14ac:dyDescent="0.25">
      <c r="A809" s="1" t="s">
        <v>7962</v>
      </c>
      <c r="B809" s="2">
        <v>306676532</v>
      </c>
      <c r="C809" s="1" t="s">
        <v>9150</v>
      </c>
      <c r="D809" s="3">
        <v>28999</v>
      </c>
      <c r="E809" s="1" t="s">
        <v>9141</v>
      </c>
      <c r="F809" s="1" t="s">
        <v>9184</v>
      </c>
      <c r="G809" s="14">
        <v>2317310775</v>
      </c>
    </row>
    <row r="810" spans="1:7" x14ac:dyDescent="0.25">
      <c r="A810" s="1" t="s">
        <v>7398</v>
      </c>
      <c r="B810" s="2">
        <v>549592626</v>
      </c>
      <c r="C810" s="1" t="s">
        <v>9137</v>
      </c>
      <c r="D810" s="3">
        <v>39958</v>
      </c>
      <c r="E810" s="1" t="s">
        <v>9144</v>
      </c>
      <c r="F810" s="1" t="s">
        <v>9139</v>
      </c>
      <c r="G810" s="14">
        <v>3592896034</v>
      </c>
    </row>
    <row r="811" spans="1:7" x14ac:dyDescent="0.25">
      <c r="A811" s="1" t="s">
        <v>5959</v>
      </c>
      <c r="B811" s="2">
        <v>348318011</v>
      </c>
      <c r="C811" s="1" t="s">
        <v>9156</v>
      </c>
      <c r="D811" s="3">
        <v>38861</v>
      </c>
      <c r="E811" s="1" t="s">
        <v>9134</v>
      </c>
      <c r="F811" s="1" t="s">
        <v>9157</v>
      </c>
      <c r="G811" s="14">
        <v>1813926504</v>
      </c>
    </row>
    <row r="812" spans="1:7" x14ac:dyDescent="0.25">
      <c r="A812" s="1" t="s">
        <v>2003</v>
      </c>
      <c r="B812" s="2">
        <v>998638943</v>
      </c>
      <c r="C812" s="1" t="s">
        <v>9146</v>
      </c>
      <c r="D812" s="3">
        <v>43244</v>
      </c>
      <c r="E812" s="1" t="s">
        <v>9134</v>
      </c>
      <c r="F812" s="1" t="s">
        <v>8420</v>
      </c>
      <c r="G812" s="14">
        <v>579551148</v>
      </c>
    </row>
    <row r="813" spans="1:7" x14ac:dyDescent="0.25">
      <c r="A813" s="1" t="s">
        <v>7546</v>
      </c>
      <c r="B813" s="2">
        <v>125201103</v>
      </c>
      <c r="C813" s="1" t="s">
        <v>9193</v>
      </c>
      <c r="D813" s="3">
        <v>36304</v>
      </c>
      <c r="E813" s="1" t="s">
        <v>9131</v>
      </c>
      <c r="F813" s="1" t="s">
        <v>9194</v>
      </c>
      <c r="G813" s="14">
        <v>726488534</v>
      </c>
    </row>
    <row r="814" spans="1:7" x14ac:dyDescent="0.25">
      <c r="A814" s="1" t="s">
        <v>3246</v>
      </c>
      <c r="B814" s="2">
        <v>631528098</v>
      </c>
      <c r="C814" s="1" t="s">
        <v>9165</v>
      </c>
      <c r="D814" s="3">
        <v>27538</v>
      </c>
      <c r="E814" s="1" t="s">
        <v>9144</v>
      </c>
      <c r="F814" s="1" t="s">
        <v>4326</v>
      </c>
      <c r="G814" s="14">
        <v>112254768</v>
      </c>
    </row>
    <row r="815" spans="1:7" x14ac:dyDescent="0.25">
      <c r="A815" s="1" t="s">
        <v>7095</v>
      </c>
      <c r="B815" s="2">
        <v>618755065</v>
      </c>
      <c r="C815" s="1" t="s">
        <v>9140</v>
      </c>
      <c r="D815" s="3">
        <v>33017</v>
      </c>
      <c r="E815" s="1" t="s">
        <v>9144</v>
      </c>
      <c r="F815" s="1" t="s">
        <v>9189</v>
      </c>
      <c r="G815" s="14">
        <v>276078131</v>
      </c>
    </row>
    <row r="816" spans="1:7" x14ac:dyDescent="0.25">
      <c r="A816" s="1" t="s">
        <v>3950</v>
      </c>
      <c r="B816" s="2">
        <v>824575644</v>
      </c>
      <c r="C816" s="1" t="s">
        <v>9130</v>
      </c>
      <c r="D816" s="3">
        <v>21694</v>
      </c>
      <c r="E816" s="1" t="s">
        <v>9144</v>
      </c>
      <c r="F816" s="1" t="s">
        <v>9186</v>
      </c>
      <c r="G816" s="14">
        <v>807296544</v>
      </c>
    </row>
    <row r="817" spans="1:7" x14ac:dyDescent="0.25">
      <c r="A817" s="1" t="s">
        <v>8773</v>
      </c>
      <c r="B817" s="2">
        <v>948883528</v>
      </c>
      <c r="C817" s="1" t="s">
        <v>9133</v>
      </c>
      <c r="D817" s="3">
        <v>21329</v>
      </c>
      <c r="E817" s="1" t="s">
        <v>9138</v>
      </c>
      <c r="F817" s="1" t="s">
        <v>9159</v>
      </c>
      <c r="G817" s="14">
        <v>2609440275</v>
      </c>
    </row>
    <row r="818" spans="1:7" x14ac:dyDescent="0.25">
      <c r="A818" s="1" t="s">
        <v>5367</v>
      </c>
      <c r="B818" s="2">
        <v>8507311</v>
      </c>
      <c r="C818" s="1" t="s">
        <v>9165</v>
      </c>
      <c r="D818" s="3">
        <v>23887</v>
      </c>
      <c r="E818" s="1" t="s">
        <v>9144</v>
      </c>
      <c r="F818" s="1" t="s">
        <v>4326</v>
      </c>
      <c r="G818" s="14">
        <v>3281788224</v>
      </c>
    </row>
    <row r="819" spans="1:7" x14ac:dyDescent="0.25">
      <c r="A819" s="1" t="s">
        <v>8191</v>
      </c>
      <c r="B819" s="2">
        <v>167132802</v>
      </c>
      <c r="C819" s="1" t="s">
        <v>9133</v>
      </c>
      <c r="D819" s="3">
        <v>37400</v>
      </c>
      <c r="E819" s="1" t="s">
        <v>9144</v>
      </c>
      <c r="F819" s="1" t="s">
        <v>9158</v>
      </c>
      <c r="G819" s="14">
        <v>73812596</v>
      </c>
    </row>
    <row r="820" spans="1:7" x14ac:dyDescent="0.25">
      <c r="A820" s="1" t="s">
        <v>8662</v>
      </c>
      <c r="B820" s="2">
        <v>518915884</v>
      </c>
      <c r="C820" s="1" t="s">
        <v>9148</v>
      </c>
      <c r="D820" s="3">
        <v>44341</v>
      </c>
      <c r="E820" s="1" t="s">
        <v>9144</v>
      </c>
      <c r="F820" s="1" t="s">
        <v>9149</v>
      </c>
      <c r="G820" s="14">
        <v>2151321795</v>
      </c>
    </row>
    <row r="821" spans="1:7" x14ac:dyDescent="0.25">
      <c r="A821" s="1" t="s">
        <v>5047</v>
      </c>
      <c r="B821" s="2">
        <v>264240684</v>
      </c>
      <c r="C821" s="1" t="s">
        <v>9170</v>
      </c>
      <c r="D821" s="3">
        <v>41419</v>
      </c>
      <c r="E821" s="1" t="s">
        <v>9138</v>
      </c>
      <c r="F821" s="1" t="s">
        <v>9171</v>
      </c>
      <c r="G821" s="14">
        <v>338407524</v>
      </c>
    </row>
    <row r="822" spans="1:7" x14ac:dyDescent="0.25">
      <c r="A822" s="1" t="s">
        <v>1582</v>
      </c>
      <c r="B822" s="2">
        <v>875339308</v>
      </c>
      <c r="C822" s="1" t="s">
        <v>9143</v>
      </c>
      <c r="D822" s="3">
        <v>41419</v>
      </c>
      <c r="E822" s="1" t="s">
        <v>9144</v>
      </c>
      <c r="F822" s="1" t="s">
        <v>9145</v>
      </c>
      <c r="G822" s="14">
        <v>3409821988</v>
      </c>
    </row>
    <row r="823" spans="1:7" x14ac:dyDescent="0.25">
      <c r="A823" s="1" t="s">
        <v>8001</v>
      </c>
      <c r="B823" s="2">
        <v>994337960</v>
      </c>
      <c r="C823" s="1" t="s">
        <v>9153</v>
      </c>
      <c r="D823" s="3">
        <v>20233</v>
      </c>
      <c r="E823" s="1" t="s">
        <v>9131</v>
      </c>
      <c r="F823" s="1" t="s">
        <v>9190</v>
      </c>
      <c r="G823" s="14">
        <v>1854163584</v>
      </c>
    </row>
    <row r="824" spans="1:7" x14ac:dyDescent="0.25">
      <c r="A824" s="1" t="s">
        <v>2992</v>
      </c>
      <c r="B824" s="2">
        <v>413036041</v>
      </c>
      <c r="C824" s="1" t="s">
        <v>9143</v>
      </c>
      <c r="D824" s="3">
        <v>33749</v>
      </c>
      <c r="E824" s="1" t="s">
        <v>9131</v>
      </c>
      <c r="F824" s="1" t="s">
        <v>9187</v>
      </c>
      <c r="G824" s="14">
        <v>4280208032</v>
      </c>
    </row>
    <row r="825" spans="1:7" x14ac:dyDescent="0.25">
      <c r="A825" s="1" t="s">
        <v>2307</v>
      </c>
      <c r="B825" s="2">
        <v>313931055</v>
      </c>
      <c r="C825" s="1" t="s">
        <v>9182</v>
      </c>
      <c r="D825" s="3">
        <v>43976</v>
      </c>
      <c r="E825" s="1" t="s">
        <v>9144</v>
      </c>
      <c r="F825" s="1" t="s">
        <v>9183</v>
      </c>
      <c r="G825" s="14">
        <v>1271826864</v>
      </c>
    </row>
    <row r="826" spans="1:7" x14ac:dyDescent="0.25">
      <c r="A826" s="1" t="s">
        <v>5518</v>
      </c>
      <c r="B826" s="2">
        <v>105425657</v>
      </c>
      <c r="C826" s="1" t="s">
        <v>9170</v>
      </c>
      <c r="D826" s="3">
        <v>23155</v>
      </c>
      <c r="E826" s="1" t="s">
        <v>9144</v>
      </c>
      <c r="F826" s="1" t="s">
        <v>9191</v>
      </c>
      <c r="G826" s="14">
        <v>5475375</v>
      </c>
    </row>
    <row r="827" spans="1:7" x14ac:dyDescent="0.25">
      <c r="A827" s="1" t="s">
        <v>2091</v>
      </c>
      <c r="B827" s="2">
        <v>531630993</v>
      </c>
      <c r="C827" s="1" t="s">
        <v>9143</v>
      </c>
      <c r="D827" s="3">
        <v>25712</v>
      </c>
      <c r="E827" s="1" t="s">
        <v>9134</v>
      </c>
      <c r="F827" s="1" t="s">
        <v>834</v>
      </c>
      <c r="G827" s="14">
        <v>1504997775</v>
      </c>
    </row>
    <row r="828" spans="1:7" x14ac:dyDescent="0.25">
      <c r="A828" s="1" t="s">
        <v>4044</v>
      </c>
      <c r="B828" s="2">
        <v>634403569</v>
      </c>
      <c r="C828" s="1" t="s">
        <v>9143</v>
      </c>
      <c r="D828" s="3">
        <v>32288</v>
      </c>
      <c r="E828" s="1" t="s">
        <v>9138</v>
      </c>
      <c r="F828" s="1" t="s">
        <v>9187</v>
      </c>
      <c r="G828" s="14">
        <v>43960509</v>
      </c>
    </row>
    <row r="829" spans="1:7" x14ac:dyDescent="0.25">
      <c r="A829" s="1" t="s">
        <v>3327</v>
      </c>
      <c r="B829" s="2">
        <v>81065796</v>
      </c>
      <c r="C829" s="1" t="s">
        <v>9170</v>
      </c>
      <c r="D829" s="3">
        <v>31921</v>
      </c>
      <c r="E829" s="1" t="s">
        <v>9141</v>
      </c>
      <c r="F829" s="1" t="s">
        <v>9174</v>
      </c>
      <c r="G829" s="14">
        <v>1696256991</v>
      </c>
    </row>
    <row r="830" spans="1:7" x14ac:dyDescent="0.25">
      <c r="A830" s="1" t="s">
        <v>8594</v>
      </c>
      <c r="B830" s="2">
        <v>694139298</v>
      </c>
      <c r="C830" s="1" t="s">
        <v>9160</v>
      </c>
      <c r="D830" s="3">
        <v>41419</v>
      </c>
      <c r="E830" s="1" t="s">
        <v>9131</v>
      </c>
      <c r="F830" s="1" t="s">
        <v>9163</v>
      </c>
      <c r="G830" s="14">
        <v>24307773</v>
      </c>
    </row>
    <row r="831" spans="1:7" x14ac:dyDescent="0.25">
      <c r="A831" s="1" t="s">
        <v>7727</v>
      </c>
      <c r="B831" s="2">
        <v>684928177</v>
      </c>
      <c r="C831" s="1" t="s">
        <v>9140</v>
      </c>
      <c r="D831" s="3">
        <v>20965</v>
      </c>
      <c r="E831" s="1" t="s">
        <v>9134</v>
      </c>
      <c r="F831" s="1" t="s">
        <v>9142</v>
      </c>
      <c r="G831" s="14">
        <v>2387811309</v>
      </c>
    </row>
    <row r="832" spans="1:7" x14ac:dyDescent="0.25">
      <c r="A832" s="1" t="s">
        <v>650</v>
      </c>
      <c r="B832" s="2">
        <v>715287689</v>
      </c>
      <c r="C832" s="1" t="s">
        <v>9176</v>
      </c>
      <c r="D832" s="3">
        <v>28270</v>
      </c>
      <c r="E832" s="1" t="s">
        <v>9141</v>
      </c>
      <c r="F832" s="1" t="s">
        <v>9177</v>
      </c>
      <c r="G832" s="14">
        <v>1740946608</v>
      </c>
    </row>
    <row r="833" spans="1:7" x14ac:dyDescent="0.25">
      <c r="A833" s="1" t="s">
        <v>3141</v>
      </c>
      <c r="B833" s="2">
        <v>919517989</v>
      </c>
      <c r="C833" s="1" t="s">
        <v>9193</v>
      </c>
      <c r="D833" s="3">
        <v>34478</v>
      </c>
      <c r="E833" s="1" t="s">
        <v>9144</v>
      </c>
      <c r="F833" s="1" t="s">
        <v>9198</v>
      </c>
      <c r="G833" s="14">
        <v>1652934528</v>
      </c>
    </row>
    <row r="834" spans="1:7" x14ac:dyDescent="0.25">
      <c r="A834" s="1" t="s">
        <v>2788</v>
      </c>
      <c r="B834" s="2">
        <v>25583562</v>
      </c>
      <c r="C834" s="1" t="s">
        <v>9133</v>
      </c>
      <c r="D834" s="3">
        <v>40687</v>
      </c>
      <c r="E834" s="1" t="s">
        <v>9138</v>
      </c>
      <c r="F834" s="1" t="s">
        <v>9162</v>
      </c>
      <c r="G834" s="14">
        <v>2552960256</v>
      </c>
    </row>
    <row r="835" spans="1:7" x14ac:dyDescent="0.25">
      <c r="A835" s="1" t="s">
        <v>8653</v>
      </c>
      <c r="B835" s="2">
        <v>876216916</v>
      </c>
      <c r="C835" s="1" t="s">
        <v>9165</v>
      </c>
      <c r="D835" s="3">
        <v>20600</v>
      </c>
      <c r="E835" s="1" t="s">
        <v>9144</v>
      </c>
      <c r="F835" s="1" t="s">
        <v>9173</v>
      </c>
      <c r="G835" s="14">
        <v>1259545584</v>
      </c>
    </row>
    <row r="836" spans="1:7" x14ac:dyDescent="0.25">
      <c r="A836" s="1" t="s">
        <v>3635</v>
      </c>
      <c r="B836" s="2">
        <v>833544299</v>
      </c>
      <c r="C836" s="1" t="s">
        <v>9143</v>
      </c>
      <c r="D836" s="3">
        <v>38861</v>
      </c>
      <c r="E836" s="1" t="s">
        <v>9138</v>
      </c>
      <c r="F836" s="1" t="s">
        <v>9145</v>
      </c>
      <c r="G836" s="14">
        <v>106018176</v>
      </c>
    </row>
    <row r="837" spans="1:7" x14ac:dyDescent="0.25">
      <c r="A837" s="1" t="s">
        <v>237</v>
      </c>
      <c r="B837" s="2">
        <v>608170999</v>
      </c>
      <c r="C837" s="1" t="s">
        <v>9193</v>
      </c>
      <c r="D837" s="3">
        <v>24251</v>
      </c>
      <c r="E837" s="1" t="s">
        <v>9134</v>
      </c>
      <c r="F837" s="1" t="s">
        <v>9194</v>
      </c>
      <c r="G837" s="14">
        <v>3885975082</v>
      </c>
    </row>
    <row r="838" spans="1:7" x14ac:dyDescent="0.25">
      <c r="A838" s="1" t="s">
        <v>4573</v>
      </c>
      <c r="B838" s="2">
        <v>729505202</v>
      </c>
      <c r="C838" s="1" t="s">
        <v>9133</v>
      </c>
      <c r="D838" s="3">
        <v>28999</v>
      </c>
      <c r="E838" s="1" t="s">
        <v>9134</v>
      </c>
      <c r="F838" s="1" t="s">
        <v>9179</v>
      </c>
      <c r="G838" s="14">
        <v>549580896</v>
      </c>
    </row>
    <row r="839" spans="1:7" x14ac:dyDescent="0.25">
      <c r="A839" s="1" t="s">
        <v>1303</v>
      </c>
      <c r="B839" s="2">
        <v>872032299</v>
      </c>
      <c r="C839" s="1" t="s">
        <v>9196</v>
      </c>
      <c r="D839" s="3">
        <v>23887</v>
      </c>
      <c r="E839" s="1" t="s">
        <v>9144</v>
      </c>
      <c r="F839" s="1" t="s">
        <v>9197</v>
      </c>
      <c r="G839" s="14">
        <v>1028071344</v>
      </c>
    </row>
    <row r="840" spans="1:7" x14ac:dyDescent="0.25">
      <c r="A840" s="1" t="s">
        <v>7122</v>
      </c>
      <c r="B840" s="2">
        <v>760091027</v>
      </c>
      <c r="C840" s="1" t="s">
        <v>9160</v>
      </c>
      <c r="D840" s="3">
        <v>20600</v>
      </c>
      <c r="E840" s="1" t="s">
        <v>9131</v>
      </c>
      <c r="F840" s="1" t="s">
        <v>9161</v>
      </c>
      <c r="G840" s="14">
        <v>2102479101</v>
      </c>
    </row>
    <row r="841" spans="1:7" x14ac:dyDescent="0.25">
      <c r="A841" s="1" t="s">
        <v>4268</v>
      </c>
      <c r="B841" s="2">
        <v>329702636</v>
      </c>
      <c r="C841" s="1" t="s">
        <v>9165</v>
      </c>
      <c r="D841" s="3">
        <v>36671</v>
      </c>
      <c r="E841" s="1" t="s">
        <v>9154</v>
      </c>
      <c r="F841" s="1" t="s">
        <v>9173</v>
      </c>
      <c r="G841" s="14">
        <v>646878976</v>
      </c>
    </row>
    <row r="842" spans="1:7" x14ac:dyDescent="0.25">
      <c r="A842" s="1" t="s">
        <v>9101</v>
      </c>
      <c r="B842" s="2">
        <v>304071750</v>
      </c>
      <c r="C842" s="1" t="s">
        <v>9143</v>
      </c>
      <c r="D842" s="3">
        <v>29731</v>
      </c>
      <c r="E842" s="1" t="s">
        <v>9144</v>
      </c>
      <c r="F842" s="1" t="s">
        <v>834</v>
      </c>
      <c r="G842" s="14">
        <v>16255904</v>
      </c>
    </row>
    <row r="843" spans="1:7" x14ac:dyDescent="0.25">
      <c r="A843" s="1" t="s">
        <v>6053</v>
      </c>
      <c r="B843" s="2">
        <v>931903128</v>
      </c>
      <c r="C843" s="1" t="s">
        <v>9130</v>
      </c>
      <c r="D843" s="3">
        <v>32653</v>
      </c>
      <c r="E843" s="1" t="s">
        <v>9144</v>
      </c>
      <c r="F843" s="1" t="s">
        <v>9132</v>
      </c>
      <c r="G843" s="14">
        <v>4724446986</v>
      </c>
    </row>
    <row r="844" spans="1:7" x14ac:dyDescent="0.25">
      <c r="A844" s="1" t="s">
        <v>5688</v>
      </c>
      <c r="B844" s="2">
        <v>548730982</v>
      </c>
      <c r="C844" s="1" t="s">
        <v>9150</v>
      </c>
      <c r="D844" s="3">
        <v>24616</v>
      </c>
      <c r="E844" s="1" t="s">
        <v>9144</v>
      </c>
      <c r="F844" s="1" t="s">
        <v>9184</v>
      </c>
      <c r="G844" s="14">
        <v>1764803619</v>
      </c>
    </row>
    <row r="845" spans="1:7" x14ac:dyDescent="0.25">
      <c r="A845" s="1" t="s">
        <v>8790</v>
      </c>
      <c r="B845" s="2">
        <v>739411332</v>
      </c>
      <c r="C845" s="1" t="s">
        <v>9170</v>
      </c>
      <c r="D845" s="3">
        <v>32653</v>
      </c>
      <c r="E845" s="1" t="s">
        <v>9141</v>
      </c>
      <c r="F845" s="1" t="s">
        <v>9171</v>
      </c>
      <c r="G845" s="14">
        <v>1748203264</v>
      </c>
    </row>
    <row r="846" spans="1:7" x14ac:dyDescent="0.25">
      <c r="A846" s="1" t="s">
        <v>6261</v>
      </c>
      <c r="B846" s="2">
        <v>67107368</v>
      </c>
      <c r="C846" s="1" t="s">
        <v>9153</v>
      </c>
      <c r="D846" s="3">
        <v>27173</v>
      </c>
      <c r="E846" s="1" t="s">
        <v>9134</v>
      </c>
      <c r="F846" s="1" t="s">
        <v>9155</v>
      </c>
      <c r="G846" s="14">
        <v>146037504</v>
      </c>
    </row>
    <row r="847" spans="1:7" x14ac:dyDescent="0.25">
      <c r="A847" s="1" t="s">
        <v>2130</v>
      </c>
      <c r="B847" s="2">
        <v>625733970</v>
      </c>
      <c r="C847" s="1" t="s">
        <v>9165</v>
      </c>
      <c r="D847" s="3">
        <v>30095</v>
      </c>
      <c r="E847" s="1" t="s">
        <v>9138</v>
      </c>
      <c r="F847" s="1" t="s">
        <v>4326</v>
      </c>
      <c r="G847" s="14">
        <v>13628832</v>
      </c>
    </row>
    <row r="848" spans="1:7" x14ac:dyDescent="0.25">
      <c r="A848" s="1" t="s">
        <v>6228</v>
      </c>
      <c r="B848" s="2">
        <v>795311765</v>
      </c>
      <c r="C848" s="1" t="s">
        <v>9133</v>
      </c>
      <c r="D848" s="3">
        <v>38132</v>
      </c>
      <c r="E848" s="1" t="s">
        <v>9138</v>
      </c>
      <c r="F848" s="1" t="s">
        <v>9162</v>
      </c>
      <c r="G848" s="14">
        <v>506515625</v>
      </c>
    </row>
    <row r="849" spans="1:7" x14ac:dyDescent="0.25">
      <c r="A849" s="1" t="s">
        <v>6836</v>
      </c>
      <c r="B849" s="2">
        <v>638882000</v>
      </c>
      <c r="C849" s="1" t="s">
        <v>9150</v>
      </c>
      <c r="D849" s="3">
        <v>28634</v>
      </c>
      <c r="E849" s="1" t="s">
        <v>9131</v>
      </c>
      <c r="F849" s="1" t="s">
        <v>9151</v>
      </c>
      <c r="G849" s="14">
        <v>35515728</v>
      </c>
    </row>
    <row r="850" spans="1:7" x14ac:dyDescent="0.25">
      <c r="A850" s="1" t="s">
        <v>4061</v>
      </c>
      <c r="B850" s="2">
        <v>394538360</v>
      </c>
      <c r="C850" s="1" t="s">
        <v>9130</v>
      </c>
      <c r="D850" s="3">
        <v>29731</v>
      </c>
      <c r="E850" s="1" t="s">
        <v>9134</v>
      </c>
      <c r="F850" s="1" t="s">
        <v>9132</v>
      </c>
      <c r="G850" s="14">
        <v>2458362775</v>
      </c>
    </row>
    <row r="851" spans="1:7" x14ac:dyDescent="0.25">
      <c r="A851" s="1" t="s">
        <v>7422</v>
      </c>
      <c r="B851" s="2">
        <v>204290788</v>
      </c>
      <c r="C851" s="1" t="s">
        <v>9150</v>
      </c>
      <c r="D851" s="3">
        <v>30095</v>
      </c>
      <c r="E851" s="1" t="s">
        <v>9131</v>
      </c>
      <c r="F851" s="1" t="s">
        <v>9151</v>
      </c>
      <c r="G851" s="14">
        <v>18446064</v>
      </c>
    </row>
    <row r="852" spans="1:7" x14ac:dyDescent="0.25">
      <c r="A852" s="1" t="s">
        <v>3710</v>
      </c>
      <c r="B852" s="2">
        <v>78420388</v>
      </c>
      <c r="C852" s="1" t="s">
        <v>9133</v>
      </c>
      <c r="D852" s="3">
        <v>38497</v>
      </c>
      <c r="E852" s="1" t="s">
        <v>9131</v>
      </c>
      <c r="F852" s="1" t="s">
        <v>9135</v>
      </c>
      <c r="G852" s="14">
        <v>1467885</v>
      </c>
    </row>
    <row r="853" spans="1:7" x14ac:dyDescent="0.25">
      <c r="A853" s="1" t="s">
        <v>3318</v>
      </c>
      <c r="B853" s="2">
        <v>4815836</v>
      </c>
      <c r="C853" s="1" t="s">
        <v>9193</v>
      </c>
      <c r="D853" s="3">
        <v>36304</v>
      </c>
      <c r="E853" s="1" t="s">
        <v>9141</v>
      </c>
      <c r="F853" s="1" t="s">
        <v>9198</v>
      </c>
      <c r="G853" s="14">
        <v>1528130625</v>
      </c>
    </row>
    <row r="854" spans="1:7" x14ac:dyDescent="0.25">
      <c r="A854" s="1" t="s">
        <v>5293</v>
      </c>
      <c r="B854" s="2">
        <v>661870122</v>
      </c>
      <c r="C854" s="1" t="s">
        <v>9165</v>
      </c>
      <c r="D854" s="3">
        <v>34478</v>
      </c>
      <c r="E854" s="1" t="s">
        <v>9144</v>
      </c>
      <c r="F854" s="1" t="s">
        <v>9173</v>
      </c>
      <c r="G854" s="14">
        <v>18333936</v>
      </c>
    </row>
    <row r="855" spans="1:7" x14ac:dyDescent="0.25">
      <c r="A855" s="1" t="s">
        <v>8233</v>
      </c>
      <c r="B855" s="2">
        <v>622899729</v>
      </c>
      <c r="C855" s="1" t="s">
        <v>9143</v>
      </c>
      <c r="D855" s="3">
        <v>30827</v>
      </c>
      <c r="E855" s="1" t="s">
        <v>9144</v>
      </c>
      <c r="F855" s="1" t="s">
        <v>834</v>
      </c>
      <c r="G855" s="14">
        <v>2593706832</v>
      </c>
    </row>
    <row r="856" spans="1:7" x14ac:dyDescent="0.25">
      <c r="A856" s="1" t="s">
        <v>7881</v>
      </c>
      <c r="B856" s="2">
        <v>992015771</v>
      </c>
      <c r="C856" s="1" t="s">
        <v>9193</v>
      </c>
      <c r="D856" s="3">
        <v>43244</v>
      </c>
      <c r="E856" s="1" t="s">
        <v>9134</v>
      </c>
      <c r="F856" s="1" t="s">
        <v>9198</v>
      </c>
      <c r="G856" s="14">
        <v>3811033044</v>
      </c>
    </row>
    <row r="857" spans="1:7" x14ac:dyDescent="0.25">
      <c r="A857" s="1" t="s">
        <v>9095</v>
      </c>
      <c r="B857" s="2">
        <v>558451073</v>
      </c>
      <c r="C857" s="1" t="s">
        <v>9176</v>
      </c>
      <c r="D857" s="3">
        <v>31556</v>
      </c>
      <c r="E857" s="1" t="s">
        <v>9144</v>
      </c>
      <c r="F857" s="1" t="s">
        <v>9177</v>
      </c>
      <c r="G857" s="14">
        <v>2505587616</v>
      </c>
    </row>
    <row r="858" spans="1:7" x14ac:dyDescent="0.25">
      <c r="A858" s="1" t="s">
        <v>4964</v>
      </c>
      <c r="B858" s="2">
        <v>784328008</v>
      </c>
      <c r="C858" s="1" t="s">
        <v>9130</v>
      </c>
      <c r="D858" s="3">
        <v>20965</v>
      </c>
      <c r="E858" s="1" t="s">
        <v>9141</v>
      </c>
      <c r="F858" s="1" t="s">
        <v>9186</v>
      </c>
      <c r="G858" s="14">
        <v>656598272</v>
      </c>
    </row>
    <row r="859" spans="1:7" x14ac:dyDescent="0.25">
      <c r="A859" s="1" t="s">
        <v>2995</v>
      </c>
      <c r="B859" s="2">
        <v>722856850</v>
      </c>
      <c r="C859" s="1" t="s">
        <v>9136</v>
      </c>
      <c r="D859" s="3">
        <v>29366</v>
      </c>
      <c r="E859" s="1" t="s">
        <v>9138</v>
      </c>
      <c r="F859" s="1" t="s">
        <v>9188</v>
      </c>
      <c r="G859" s="14">
        <v>48889536</v>
      </c>
    </row>
    <row r="860" spans="1:7" x14ac:dyDescent="0.25">
      <c r="A860" s="1" t="s">
        <v>2013</v>
      </c>
      <c r="B860" s="2">
        <v>472776950</v>
      </c>
      <c r="C860" s="1" t="s">
        <v>9146</v>
      </c>
      <c r="D860" s="3">
        <v>42148</v>
      </c>
      <c r="E860" s="1" t="s">
        <v>9134</v>
      </c>
      <c r="F860" s="1" t="s">
        <v>8420</v>
      </c>
      <c r="G860" s="14">
        <v>1105722112</v>
      </c>
    </row>
    <row r="861" spans="1:7" x14ac:dyDescent="0.25">
      <c r="A861" s="1" t="s">
        <v>5313</v>
      </c>
      <c r="B861" s="2">
        <v>961610191</v>
      </c>
      <c r="C861" s="1" t="s">
        <v>9165</v>
      </c>
      <c r="D861" s="3">
        <v>22426</v>
      </c>
      <c r="E861" s="1" t="s">
        <v>9134</v>
      </c>
      <c r="F861" s="1" t="s">
        <v>4326</v>
      </c>
      <c r="G861" s="14">
        <v>910934424</v>
      </c>
    </row>
    <row r="862" spans="1:7" x14ac:dyDescent="0.25">
      <c r="A862" s="1" t="s">
        <v>2905</v>
      </c>
      <c r="B862" s="2">
        <v>994174473</v>
      </c>
      <c r="C862" s="1" t="s">
        <v>9130</v>
      </c>
      <c r="D862" s="3">
        <v>24251</v>
      </c>
      <c r="E862" s="1" t="s">
        <v>9138</v>
      </c>
      <c r="F862" s="1" t="s">
        <v>9132</v>
      </c>
      <c r="G862" s="14">
        <v>47612214</v>
      </c>
    </row>
    <row r="863" spans="1:7" x14ac:dyDescent="0.25">
      <c r="A863" s="1" t="s">
        <v>8948</v>
      </c>
      <c r="B863" s="2">
        <v>565277281</v>
      </c>
      <c r="C863" s="1" t="s">
        <v>9180</v>
      </c>
      <c r="D863" s="3">
        <v>42148</v>
      </c>
      <c r="E863" s="1" t="s">
        <v>9144</v>
      </c>
      <c r="F863" s="1" t="s">
        <v>9181</v>
      </c>
      <c r="G863" s="14">
        <v>543398676</v>
      </c>
    </row>
    <row r="864" spans="1:7" x14ac:dyDescent="0.25">
      <c r="A864" s="1" t="s">
        <v>1846</v>
      </c>
      <c r="B864" s="2">
        <v>821766918</v>
      </c>
      <c r="C864" s="1" t="s">
        <v>9146</v>
      </c>
      <c r="D864" s="3">
        <v>22061</v>
      </c>
      <c r="E864" s="1" t="s">
        <v>9131</v>
      </c>
      <c r="F864" s="1" t="s">
        <v>8420</v>
      </c>
      <c r="G864" s="14">
        <v>357179522</v>
      </c>
    </row>
    <row r="865" spans="1:7" x14ac:dyDescent="0.25">
      <c r="A865" s="1" t="s">
        <v>1187</v>
      </c>
      <c r="B865" s="2">
        <v>21760390</v>
      </c>
      <c r="C865" s="1" t="s">
        <v>9150</v>
      </c>
      <c r="D865" s="3">
        <v>20600</v>
      </c>
      <c r="E865" s="1" t="s">
        <v>9134</v>
      </c>
      <c r="F865" s="1" t="s">
        <v>9151</v>
      </c>
      <c r="G865" s="14">
        <v>400999872</v>
      </c>
    </row>
    <row r="866" spans="1:7" x14ac:dyDescent="0.25">
      <c r="A866" s="1" t="s">
        <v>6609</v>
      </c>
      <c r="B866" s="2">
        <v>844252745</v>
      </c>
      <c r="C866" s="1" t="s">
        <v>9136</v>
      </c>
      <c r="D866" s="3">
        <v>27538</v>
      </c>
      <c r="E866" s="1" t="s">
        <v>9141</v>
      </c>
      <c r="F866" s="1" t="s">
        <v>9188</v>
      </c>
      <c r="G866" s="14">
        <v>2182278304</v>
      </c>
    </row>
    <row r="867" spans="1:7" x14ac:dyDescent="0.25">
      <c r="A867" s="1" t="s">
        <v>1311</v>
      </c>
      <c r="B867" s="2">
        <v>449778041</v>
      </c>
      <c r="C867" s="1" t="s">
        <v>9182</v>
      </c>
      <c r="D867" s="3">
        <v>30095</v>
      </c>
      <c r="E867" s="1" t="s">
        <v>9138</v>
      </c>
      <c r="F867" s="1" t="s">
        <v>9183</v>
      </c>
      <c r="G867" s="14">
        <v>332507877</v>
      </c>
    </row>
    <row r="868" spans="1:7" x14ac:dyDescent="0.25">
      <c r="A868" s="1" t="s">
        <v>7053</v>
      </c>
      <c r="B868" s="2">
        <v>26099667</v>
      </c>
      <c r="C868" s="1" t="s">
        <v>9153</v>
      </c>
      <c r="D868" s="3">
        <v>36304</v>
      </c>
      <c r="E868" s="1" t="s">
        <v>9134</v>
      </c>
      <c r="F868" s="1" t="s">
        <v>9190</v>
      </c>
      <c r="G868" s="14">
        <v>2046947112</v>
      </c>
    </row>
    <row r="869" spans="1:7" x14ac:dyDescent="0.25">
      <c r="A869" s="1" t="s">
        <v>2204</v>
      </c>
      <c r="B869" s="2">
        <v>564894021</v>
      </c>
      <c r="C869" s="1" t="s">
        <v>9130</v>
      </c>
      <c r="D869" s="3">
        <v>22061</v>
      </c>
      <c r="E869" s="1" t="s">
        <v>9138</v>
      </c>
      <c r="F869" s="1" t="s">
        <v>9132</v>
      </c>
      <c r="G869" s="14">
        <v>3260340138</v>
      </c>
    </row>
    <row r="870" spans="1:7" x14ac:dyDescent="0.25">
      <c r="A870" s="1" t="s">
        <v>6036</v>
      </c>
      <c r="B870" s="2">
        <v>482543741</v>
      </c>
      <c r="C870" s="1" t="s">
        <v>9160</v>
      </c>
      <c r="D870" s="3">
        <v>44341</v>
      </c>
      <c r="E870" s="1" t="s">
        <v>9144</v>
      </c>
      <c r="F870" s="1" t="s">
        <v>9163</v>
      </c>
      <c r="G870" s="14">
        <v>54632704</v>
      </c>
    </row>
    <row r="871" spans="1:7" x14ac:dyDescent="0.25">
      <c r="A871" s="1" t="s">
        <v>8173</v>
      </c>
      <c r="B871" s="2">
        <v>657148323</v>
      </c>
      <c r="C871" s="1" t="s">
        <v>9176</v>
      </c>
      <c r="D871" s="3">
        <v>39593</v>
      </c>
      <c r="E871" s="1" t="s">
        <v>9131</v>
      </c>
      <c r="F871" s="1" t="s">
        <v>9177</v>
      </c>
      <c r="G871" s="14">
        <v>10526775</v>
      </c>
    </row>
    <row r="872" spans="1:7" x14ac:dyDescent="0.25">
      <c r="A872" s="1" t="s">
        <v>1255</v>
      </c>
      <c r="B872" s="2">
        <v>122621145</v>
      </c>
      <c r="C872" s="1" t="s">
        <v>9143</v>
      </c>
      <c r="D872" s="3">
        <v>42515</v>
      </c>
      <c r="E872" s="1" t="s">
        <v>9144</v>
      </c>
      <c r="F872" s="1" t="s">
        <v>834</v>
      </c>
      <c r="G872" s="14">
        <v>25301088</v>
      </c>
    </row>
    <row r="873" spans="1:7" x14ac:dyDescent="0.25">
      <c r="A873" s="1" t="s">
        <v>2682</v>
      </c>
      <c r="B873" s="2">
        <v>506590361</v>
      </c>
      <c r="C873" s="1" t="s">
        <v>9133</v>
      </c>
      <c r="D873" s="3">
        <v>30827</v>
      </c>
      <c r="E873" s="1" t="s">
        <v>9144</v>
      </c>
      <c r="F873" s="1" t="s">
        <v>9164</v>
      </c>
      <c r="G873" s="14">
        <v>720707328</v>
      </c>
    </row>
    <row r="874" spans="1:7" x14ac:dyDescent="0.25">
      <c r="A874" s="1" t="s">
        <v>1994</v>
      </c>
      <c r="B874" s="2">
        <v>465359014</v>
      </c>
      <c r="C874" s="1" t="s">
        <v>9182</v>
      </c>
      <c r="D874" s="3">
        <v>26444</v>
      </c>
      <c r="E874" s="1" t="s">
        <v>9144</v>
      </c>
      <c r="F874" s="1" t="s">
        <v>9183</v>
      </c>
      <c r="G874" s="14">
        <v>142307106</v>
      </c>
    </row>
    <row r="875" spans="1:7" x14ac:dyDescent="0.25">
      <c r="A875" s="1" t="s">
        <v>5917</v>
      </c>
      <c r="B875" s="2">
        <v>777386810</v>
      </c>
      <c r="C875" s="1" t="s">
        <v>9133</v>
      </c>
      <c r="D875" s="3">
        <v>36304</v>
      </c>
      <c r="E875" s="1" t="s">
        <v>9144</v>
      </c>
      <c r="F875" s="1" t="s">
        <v>9159</v>
      </c>
      <c r="G875" s="14">
        <v>217413757</v>
      </c>
    </row>
    <row r="876" spans="1:7" x14ac:dyDescent="0.25">
      <c r="A876" s="1" t="s">
        <v>3647</v>
      </c>
      <c r="B876" s="2">
        <v>488871183</v>
      </c>
      <c r="C876" s="1" t="s">
        <v>9153</v>
      </c>
      <c r="D876" s="3">
        <v>43976</v>
      </c>
      <c r="E876" s="1" t="s">
        <v>9138</v>
      </c>
      <c r="F876" s="1" t="s">
        <v>9155</v>
      </c>
      <c r="G876" s="14">
        <v>841284432</v>
      </c>
    </row>
    <row r="877" spans="1:7" x14ac:dyDescent="0.25">
      <c r="A877" s="1" t="s">
        <v>7470</v>
      </c>
      <c r="B877" s="2">
        <v>919464811</v>
      </c>
      <c r="C877" s="1" t="s">
        <v>9160</v>
      </c>
      <c r="D877" s="3">
        <v>31921</v>
      </c>
      <c r="E877" s="1" t="s">
        <v>9138</v>
      </c>
      <c r="F877" s="1" t="s">
        <v>9178</v>
      </c>
      <c r="G877" s="14">
        <v>42836355</v>
      </c>
    </row>
    <row r="878" spans="1:7" x14ac:dyDescent="0.25">
      <c r="A878" s="1" t="s">
        <v>759</v>
      </c>
      <c r="B878" s="2">
        <v>442469610</v>
      </c>
      <c r="C878" s="1" t="s">
        <v>9150</v>
      </c>
      <c r="D878" s="3">
        <v>38861</v>
      </c>
      <c r="E878" s="1" t="s">
        <v>9141</v>
      </c>
      <c r="F878" s="1" t="s">
        <v>9184</v>
      </c>
      <c r="G878" s="14">
        <v>2093306866</v>
      </c>
    </row>
    <row r="879" spans="1:7" x14ac:dyDescent="0.25">
      <c r="A879" s="1" t="s">
        <v>1501</v>
      </c>
      <c r="B879" s="2">
        <v>390723336</v>
      </c>
      <c r="C879" s="1" t="s">
        <v>9137</v>
      </c>
      <c r="D879" s="3">
        <v>42880</v>
      </c>
      <c r="E879" s="1" t="s">
        <v>9144</v>
      </c>
      <c r="F879" s="1" t="s">
        <v>9139</v>
      </c>
      <c r="G879" s="14">
        <v>74534168</v>
      </c>
    </row>
    <row r="880" spans="1:7" x14ac:dyDescent="0.25">
      <c r="A880" s="1" t="s">
        <v>494</v>
      </c>
      <c r="B880" s="2">
        <v>261147852</v>
      </c>
      <c r="C880" s="1" t="s">
        <v>9133</v>
      </c>
      <c r="D880" s="3">
        <v>22426</v>
      </c>
      <c r="E880" s="1" t="s">
        <v>9144</v>
      </c>
      <c r="F880" s="1" t="s">
        <v>9159</v>
      </c>
      <c r="G880" s="14">
        <v>1080607644</v>
      </c>
    </row>
    <row r="881" spans="1:7" x14ac:dyDescent="0.25">
      <c r="A881" s="1" t="s">
        <v>7572</v>
      </c>
      <c r="B881" s="2">
        <v>537270977</v>
      </c>
      <c r="C881" s="1" t="s">
        <v>9168</v>
      </c>
      <c r="D881" s="3">
        <v>38861</v>
      </c>
      <c r="E881" s="1" t="s">
        <v>9138</v>
      </c>
      <c r="F881" s="1" t="s">
        <v>9169</v>
      </c>
      <c r="G881" s="14">
        <v>2175682761</v>
      </c>
    </row>
    <row r="882" spans="1:7" x14ac:dyDescent="0.25">
      <c r="A882" s="1" t="s">
        <v>2336</v>
      </c>
      <c r="B882" s="2">
        <v>89352225</v>
      </c>
      <c r="C882" s="1" t="s">
        <v>9133</v>
      </c>
      <c r="D882" s="3">
        <v>41783</v>
      </c>
      <c r="E882" s="1" t="s">
        <v>9134</v>
      </c>
      <c r="F882" s="1" t="s">
        <v>9135</v>
      </c>
      <c r="G882" s="14">
        <v>4323922155</v>
      </c>
    </row>
    <row r="883" spans="1:7" x14ac:dyDescent="0.25">
      <c r="A883" s="1" t="s">
        <v>3938</v>
      </c>
      <c r="B883" s="2">
        <v>227697458</v>
      </c>
      <c r="C883" s="1" t="s">
        <v>9156</v>
      </c>
      <c r="D883" s="3">
        <v>36304</v>
      </c>
      <c r="E883" s="1" t="s">
        <v>9138</v>
      </c>
      <c r="F883" s="1" t="s">
        <v>9199</v>
      </c>
      <c r="G883" s="14">
        <v>1054044268</v>
      </c>
    </row>
    <row r="884" spans="1:7" x14ac:dyDescent="0.25">
      <c r="A884" s="1" t="s">
        <v>3204</v>
      </c>
      <c r="B884" s="2">
        <v>128921572</v>
      </c>
      <c r="C884" s="1" t="s">
        <v>9160</v>
      </c>
      <c r="D884" s="3">
        <v>39958</v>
      </c>
      <c r="E884" s="1" t="s">
        <v>9138</v>
      </c>
      <c r="F884" s="1" t="s">
        <v>9178</v>
      </c>
      <c r="G884" s="14">
        <v>889495425</v>
      </c>
    </row>
    <row r="885" spans="1:7" x14ac:dyDescent="0.25">
      <c r="A885" s="1" t="s">
        <v>297</v>
      </c>
      <c r="B885" s="2">
        <v>988806921</v>
      </c>
      <c r="C885" s="1" t="s">
        <v>9160</v>
      </c>
      <c r="D885" s="3">
        <v>23155</v>
      </c>
      <c r="E885" s="1" t="s">
        <v>9134</v>
      </c>
      <c r="F885" s="1" t="s">
        <v>9163</v>
      </c>
      <c r="G885" s="14">
        <v>2825726005</v>
      </c>
    </row>
    <row r="886" spans="1:7" x14ac:dyDescent="0.25">
      <c r="A886" s="1" t="s">
        <v>5361</v>
      </c>
      <c r="B886" s="2">
        <v>192208870</v>
      </c>
      <c r="C886" s="1" t="s">
        <v>9133</v>
      </c>
      <c r="D886" s="3">
        <v>31921</v>
      </c>
      <c r="E886" s="1" t="s">
        <v>9134</v>
      </c>
      <c r="F886" s="1" t="s">
        <v>9195</v>
      </c>
      <c r="G886" s="14">
        <v>32984784</v>
      </c>
    </row>
    <row r="887" spans="1:7" x14ac:dyDescent="0.25">
      <c r="A887" s="1" t="s">
        <v>9107</v>
      </c>
      <c r="B887" s="2">
        <v>585230250</v>
      </c>
      <c r="C887" s="1" t="s">
        <v>9133</v>
      </c>
      <c r="D887" s="3">
        <v>29366</v>
      </c>
      <c r="E887" s="1" t="s">
        <v>9138</v>
      </c>
      <c r="F887" s="1" t="s">
        <v>9192</v>
      </c>
      <c r="G887" s="14">
        <v>9669135</v>
      </c>
    </row>
    <row r="888" spans="1:7" x14ac:dyDescent="0.25">
      <c r="A888" s="1" t="s">
        <v>249</v>
      </c>
      <c r="B888" s="2">
        <v>721447723</v>
      </c>
      <c r="C888" s="1" t="s">
        <v>9153</v>
      </c>
      <c r="D888" s="3">
        <v>31921</v>
      </c>
      <c r="E888" s="1" t="s">
        <v>9141</v>
      </c>
      <c r="F888" s="1" t="s">
        <v>9190</v>
      </c>
      <c r="G888" s="14">
        <v>4656707328</v>
      </c>
    </row>
    <row r="889" spans="1:7" x14ac:dyDescent="0.25">
      <c r="A889" s="1" t="s">
        <v>313</v>
      </c>
      <c r="B889" s="2">
        <v>6783451</v>
      </c>
      <c r="C889" s="1" t="s">
        <v>9133</v>
      </c>
      <c r="D889" s="3">
        <v>43609</v>
      </c>
      <c r="E889" s="1" t="s">
        <v>9141</v>
      </c>
      <c r="F889" s="1" t="s">
        <v>9158</v>
      </c>
      <c r="G889" s="14">
        <v>19565175</v>
      </c>
    </row>
    <row r="890" spans="1:7" x14ac:dyDescent="0.25">
      <c r="A890" s="1" t="s">
        <v>8316</v>
      </c>
      <c r="B890" s="2">
        <v>350042276</v>
      </c>
      <c r="C890" s="1" t="s">
        <v>9170</v>
      </c>
      <c r="D890" s="3">
        <v>24616</v>
      </c>
      <c r="E890" s="1" t="s">
        <v>9144</v>
      </c>
      <c r="F890" s="1" t="s">
        <v>9174</v>
      </c>
      <c r="G890" s="14">
        <v>1337134344</v>
      </c>
    </row>
    <row r="891" spans="1:7" x14ac:dyDescent="0.25">
      <c r="A891" s="1" t="s">
        <v>5712</v>
      </c>
      <c r="B891" s="2">
        <v>456145948</v>
      </c>
      <c r="C891" s="1" t="s">
        <v>9146</v>
      </c>
      <c r="D891" s="3">
        <v>36304</v>
      </c>
      <c r="E891" s="1" t="s">
        <v>9144</v>
      </c>
      <c r="F891" s="1" t="s">
        <v>8420</v>
      </c>
      <c r="G891" s="14">
        <v>106006794</v>
      </c>
    </row>
    <row r="892" spans="1:7" x14ac:dyDescent="0.25">
      <c r="A892" s="1" t="s">
        <v>7488</v>
      </c>
      <c r="B892" s="2">
        <v>660647388</v>
      </c>
      <c r="C892" s="1" t="s">
        <v>9133</v>
      </c>
      <c r="D892" s="3">
        <v>39226</v>
      </c>
      <c r="E892" s="1" t="s">
        <v>9131</v>
      </c>
      <c r="F892" s="1" t="s">
        <v>9172</v>
      </c>
      <c r="G892" s="14">
        <v>1498829475</v>
      </c>
    </row>
    <row r="893" spans="1:7" x14ac:dyDescent="0.25">
      <c r="A893" s="1" t="s">
        <v>7863</v>
      </c>
      <c r="B893" s="2">
        <v>186633227</v>
      </c>
      <c r="C893" s="1" t="s">
        <v>9133</v>
      </c>
      <c r="D893" s="3">
        <v>37765</v>
      </c>
      <c r="E893" s="1" t="s">
        <v>9144</v>
      </c>
      <c r="F893" s="1" t="s">
        <v>9162</v>
      </c>
      <c r="G893" s="14">
        <v>1269561292</v>
      </c>
    </row>
    <row r="894" spans="1:7" x14ac:dyDescent="0.25">
      <c r="A894" s="1" t="s">
        <v>6776</v>
      </c>
      <c r="B894" s="2">
        <v>514246525</v>
      </c>
      <c r="C894" s="1" t="s">
        <v>9143</v>
      </c>
      <c r="D894" s="3">
        <v>30827</v>
      </c>
      <c r="E894" s="1" t="s">
        <v>9144</v>
      </c>
      <c r="F894" s="1" t="s">
        <v>9145</v>
      </c>
      <c r="G894" s="14">
        <v>2562845376</v>
      </c>
    </row>
    <row r="895" spans="1:7" x14ac:dyDescent="0.25">
      <c r="A895" s="1" t="s">
        <v>61</v>
      </c>
      <c r="B895" s="2">
        <v>464887583</v>
      </c>
      <c r="C895" s="1" t="s">
        <v>9150</v>
      </c>
      <c r="D895" s="3">
        <v>36671</v>
      </c>
      <c r="E895" s="1" t="s">
        <v>9144</v>
      </c>
      <c r="F895" s="1" t="s">
        <v>9200</v>
      </c>
      <c r="G895" s="14">
        <v>1141410144</v>
      </c>
    </row>
    <row r="896" spans="1:7" x14ac:dyDescent="0.25">
      <c r="A896" s="1" t="s">
        <v>6234</v>
      </c>
      <c r="B896" s="2">
        <v>825010322</v>
      </c>
      <c r="C896" s="1" t="s">
        <v>9133</v>
      </c>
      <c r="D896" s="3">
        <v>37400</v>
      </c>
      <c r="E896" s="1" t="s">
        <v>9144</v>
      </c>
      <c r="F896" s="1" t="s">
        <v>9195</v>
      </c>
      <c r="G896" s="14">
        <v>192479868</v>
      </c>
    </row>
    <row r="897" spans="1:7" x14ac:dyDescent="0.25">
      <c r="A897" s="1" t="s">
        <v>3285</v>
      </c>
      <c r="B897" s="2">
        <v>421235085</v>
      </c>
      <c r="C897" s="1" t="s">
        <v>9133</v>
      </c>
      <c r="D897" s="3">
        <v>21329</v>
      </c>
      <c r="E897" s="1" t="s">
        <v>9141</v>
      </c>
      <c r="F897" s="1" t="s">
        <v>9135</v>
      </c>
      <c r="G897" s="14">
        <v>2642176064</v>
      </c>
    </row>
    <row r="898" spans="1:7" x14ac:dyDescent="0.25">
      <c r="A898" s="1" t="s">
        <v>616</v>
      </c>
      <c r="B898" s="2">
        <v>434934382</v>
      </c>
      <c r="C898" s="1" t="s">
        <v>9180</v>
      </c>
      <c r="D898" s="3">
        <v>41419</v>
      </c>
      <c r="E898" s="1" t="s">
        <v>9154</v>
      </c>
      <c r="F898" s="1" t="s">
        <v>9181</v>
      </c>
      <c r="G898" s="14">
        <v>1674647457</v>
      </c>
    </row>
    <row r="899" spans="1:7" x14ac:dyDescent="0.25">
      <c r="A899" s="1" t="s">
        <v>7959</v>
      </c>
      <c r="B899" s="2">
        <v>399705834</v>
      </c>
      <c r="C899" s="1" t="s">
        <v>9140</v>
      </c>
      <c r="D899" s="3">
        <v>23522</v>
      </c>
      <c r="E899" s="1" t="s">
        <v>9138</v>
      </c>
      <c r="F899" s="1" t="s">
        <v>9189</v>
      </c>
      <c r="G899" s="14">
        <v>87229375</v>
      </c>
    </row>
    <row r="900" spans="1:7" x14ac:dyDescent="0.25">
      <c r="A900" s="1" t="s">
        <v>7244</v>
      </c>
      <c r="B900" s="2">
        <v>782237332</v>
      </c>
      <c r="C900" s="1" t="s">
        <v>9153</v>
      </c>
      <c r="D900" s="3">
        <v>29366</v>
      </c>
      <c r="E900" s="1" t="s">
        <v>9144</v>
      </c>
      <c r="F900" s="1" t="s">
        <v>9190</v>
      </c>
      <c r="G900" s="14">
        <v>2318963319</v>
      </c>
    </row>
    <row r="901" spans="1:7" x14ac:dyDescent="0.25">
      <c r="A901" s="1" t="s">
        <v>6388</v>
      </c>
      <c r="B901" s="2">
        <v>257586339</v>
      </c>
      <c r="C901" s="1" t="s">
        <v>9180</v>
      </c>
      <c r="D901" s="3">
        <v>42148</v>
      </c>
      <c r="E901" s="1" t="s">
        <v>9131</v>
      </c>
      <c r="F901" s="1" t="s">
        <v>9181</v>
      </c>
      <c r="G901" s="14">
        <v>9829131</v>
      </c>
    </row>
    <row r="902" spans="1:7" x14ac:dyDescent="0.25">
      <c r="A902" s="1" t="s">
        <v>1238</v>
      </c>
      <c r="B902" s="2">
        <v>132748811</v>
      </c>
      <c r="C902" s="1" t="s">
        <v>9160</v>
      </c>
      <c r="D902" s="3">
        <v>28270</v>
      </c>
      <c r="E902" s="1" t="s">
        <v>9138</v>
      </c>
      <c r="F902" s="1" t="s">
        <v>9161</v>
      </c>
      <c r="G902" s="14">
        <v>253693568</v>
      </c>
    </row>
    <row r="903" spans="1:7" x14ac:dyDescent="0.25">
      <c r="A903" s="1" t="s">
        <v>5400</v>
      </c>
      <c r="B903" s="2">
        <v>905121758</v>
      </c>
      <c r="C903" s="1" t="s">
        <v>9150</v>
      </c>
      <c r="D903" s="3">
        <v>44705</v>
      </c>
      <c r="E903" s="1" t="s">
        <v>9131</v>
      </c>
      <c r="F903" s="1" t="s">
        <v>8414</v>
      </c>
      <c r="G903" s="14">
        <v>724313396</v>
      </c>
    </row>
    <row r="904" spans="1:7" x14ac:dyDescent="0.25">
      <c r="A904" s="1" t="s">
        <v>2592</v>
      </c>
      <c r="B904" s="2">
        <v>434049617</v>
      </c>
      <c r="C904" s="1" t="s">
        <v>9150</v>
      </c>
      <c r="D904" s="3">
        <v>41419</v>
      </c>
      <c r="E904" s="1" t="s">
        <v>9141</v>
      </c>
      <c r="F904" s="1" t="s">
        <v>9151</v>
      </c>
      <c r="G904" s="14">
        <v>670099567</v>
      </c>
    </row>
    <row r="905" spans="1:7" x14ac:dyDescent="0.25">
      <c r="A905" s="1" t="s">
        <v>3579</v>
      </c>
      <c r="B905" s="2">
        <v>413570128</v>
      </c>
      <c r="C905" s="1" t="s">
        <v>9180</v>
      </c>
      <c r="D905" s="3">
        <v>33382</v>
      </c>
      <c r="E905" s="1" t="s">
        <v>9138</v>
      </c>
      <c r="F905" s="1" t="s">
        <v>9181</v>
      </c>
      <c r="G905" s="14">
        <v>262631424</v>
      </c>
    </row>
    <row r="906" spans="1:7" x14ac:dyDescent="0.25">
      <c r="A906" s="1" t="s">
        <v>7125</v>
      </c>
      <c r="B906" s="2">
        <v>303261455</v>
      </c>
      <c r="C906" s="1" t="s">
        <v>9153</v>
      </c>
      <c r="D906" s="3">
        <v>28634</v>
      </c>
      <c r="E906" s="1" t="s">
        <v>9138</v>
      </c>
      <c r="F906" s="1" t="s">
        <v>9155</v>
      </c>
      <c r="G906" s="14">
        <v>597486105</v>
      </c>
    </row>
    <row r="907" spans="1:7" x14ac:dyDescent="0.25">
      <c r="A907" s="1" t="s">
        <v>7035</v>
      </c>
      <c r="B907" s="2">
        <v>859136057</v>
      </c>
      <c r="C907" s="1" t="s">
        <v>9130</v>
      </c>
      <c r="D907" s="3">
        <v>22426</v>
      </c>
      <c r="E907" s="1" t="s">
        <v>9144</v>
      </c>
      <c r="F907" s="1" t="s">
        <v>9132</v>
      </c>
      <c r="G907" s="14">
        <v>1184293632</v>
      </c>
    </row>
    <row r="908" spans="1:7" x14ac:dyDescent="0.25">
      <c r="A908" s="1" t="s">
        <v>7353</v>
      </c>
      <c r="B908" s="2">
        <v>610013610</v>
      </c>
      <c r="C908" s="1" t="s">
        <v>9193</v>
      </c>
      <c r="D908" s="3">
        <v>29366</v>
      </c>
      <c r="E908" s="1" t="s">
        <v>9131</v>
      </c>
      <c r="F908" s="1" t="s">
        <v>9198</v>
      </c>
      <c r="G908" s="14">
        <v>231058464</v>
      </c>
    </row>
    <row r="909" spans="1:7" x14ac:dyDescent="0.25">
      <c r="A909" s="1" t="s">
        <v>7649</v>
      </c>
      <c r="B909" s="2">
        <v>233314261</v>
      </c>
      <c r="C909" s="1" t="s">
        <v>9153</v>
      </c>
      <c r="D909" s="3">
        <v>41783</v>
      </c>
      <c r="E909" s="1" t="s">
        <v>9144</v>
      </c>
      <c r="F909" s="1" t="s">
        <v>9190</v>
      </c>
      <c r="G909" s="14">
        <v>2976038793</v>
      </c>
    </row>
    <row r="910" spans="1:7" x14ac:dyDescent="0.25">
      <c r="A910" s="1" t="s">
        <v>2932</v>
      </c>
      <c r="B910" s="2">
        <v>177736275</v>
      </c>
      <c r="C910" s="1" t="s">
        <v>9150</v>
      </c>
      <c r="D910" s="3">
        <v>34478</v>
      </c>
      <c r="E910" s="1" t="s">
        <v>9144</v>
      </c>
      <c r="F910" s="1" t="s">
        <v>9184</v>
      </c>
      <c r="G910" s="14">
        <v>1094220864</v>
      </c>
    </row>
    <row r="911" spans="1:7" x14ac:dyDescent="0.25">
      <c r="A911" s="1" t="s">
        <v>2748</v>
      </c>
      <c r="B911" s="2">
        <v>506706025</v>
      </c>
      <c r="C911" s="1" t="s">
        <v>9140</v>
      </c>
      <c r="D911" s="3">
        <v>35575</v>
      </c>
      <c r="E911" s="1" t="s">
        <v>9138</v>
      </c>
      <c r="F911" s="1" t="s">
        <v>9189</v>
      </c>
      <c r="G911" s="14">
        <v>2783251284</v>
      </c>
    </row>
    <row r="912" spans="1:7" x14ac:dyDescent="0.25">
      <c r="A912" s="1" t="s">
        <v>4219</v>
      </c>
      <c r="B912" s="2">
        <v>933105282</v>
      </c>
      <c r="C912" s="1" t="s">
        <v>9140</v>
      </c>
      <c r="D912" s="3">
        <v>28270</v>
      </c>
      <c r="E912" s="1" t="s">
        <v>9144</v>
      </c>
      <c r="F912" s="1" t="s">
        <v>9189</v>
      </c>
      <c r="G912" s="14">
        <v>2473655733</v>
      </c>
    </row>
    <row r="913" spans="1:7" x14ac:dyDescent="0.25">
      <c r="A913" s="1" t="s">
        <v>2700</v>
      </c>
      <c r="B913" s="2">
        <v>824314669</v>
      </c>
      <c r="C913" s="1" t="s">
        <v>9133</v>
      </c>
      <c r="D913" s="3">
        <v>31921</v>
      </c>
      <c r="E913" s="1" t="s">
        <v>9131</v>
      </c>
      <c r="F913" s="1" t="s">
        <v>9164</v>
      </c>
      <c r="G913" s="14">
        <v>1441484352</v>
      </c>
    </row>
    <row r="914" spans="1:7" x14ac:dyDescent="0.25">
      <c r="A914" s="1" t="s">
        <v>8019</v>
      </c>
      <c r="B914" s="2">
        <v>542178048</v>
      </c>
      <c r="C914" s="1" t="s">
        <v>9136</v>
      </c>
      <c r="D914" s="3">
        <v>36304</v>
      </c>
      <c r="E914" s="1" t="s">
        <v>9138</v>
      </c>
      <c r="F914" s="1" t="s">
        <v>9188</v>
      </c>
      <c r="G914" s="14">
        <v>3049606706</v>
      </c>
    </row>
    <row r="915" spans="1:7" x14ac:dyDescent="0.25">
      <c r="A915" s="1" t="s">
        <v>239</v>
      </c>
      <c r="B915" s="2">
        <v>76810447</v>
      </c>
      <c r="C915" s="1" t="s">
        <v>9147</v>
      </c>
      <c r="D915" s="3">
        <v>34843</v>
      </c>
      <c r="E915" s="1" t="s">
        <v>9144</v>
      </c>
      <c r="F915" s="1" t="s">
        <v>9152</v>
      </c>
      <c r="G915" s="14">
        <v>18514125</v>
      </c>
    </row>
    <row r="916" spans="1:7" x14ac:dyDescent="0.25">
      <c r="A916" s="1" t="s">
        <v>8879</v>
      </c>
      <c r="B916" s="2">
        <v>695447801</v>
      </c>
      <c r="C916" s="1" t="s">
        <v>9160</v>
      </c>
      <c r="D916" s="3">
        <v>22061</v>
      </c>
      <c r="E916" s="1" t="s">
        <v>9144</v>
      </c>
      <c r="F916" s="1" t="s">
        <v>9163</v>
      </c>
      <c r="G916" s="14">
        <v>1635053217</v>
      </c>
    </row>
    <row r="917" spans="1:7" x14ac:dyDescent="0.25">
      <c r="A917" s="1" t="s">
        <v>8221</v>
      </c>
      <c r="B917" s="2">
        <v>227761274</v>
      </c>
      <c r="C917" s="1" t="s">
        <v>9133</v>
      </c>
      <c r="D917" s="3">
        <v>35575</v>
      </c>
      <c r="E917" s="1" t="s">
        <v>9144</v>
      </c>
      <c r="F917" s="1" t="s">
        <v>9135</v>
      </c>
      <c r="G917" s="14">
        <v>37071936</v>
      </c>
    </row>
    <row r="918" spans="1:7" x14ac:dyDescent="0.25">
      <c r="A918" s="1" t="s">
        <v>6351</v>
      </c>
      <c r="B918" s="2">
        <v>23985999</v>
      </c>
      <c r="C918" s="1" t="s">
        <v>9165</v>
      </c>
      <c r="D918" s="3">
        <v>27905</v>
      </c>
      <c r="E918" s="1" t="s">
        <v>9138</v>
      </c>
      <c r="F918" s="1" t="s">
        <v>9173</v>
      </c>
      <c r="G918" s="14">
        <v>6880896</v>
      </c>
    </row>
    <row r="919" spans="1:7" x14ac:dyDescent="0.25">
      <c r="A919" s="1" t="s">
        <v>3070</v>
      </c>
      <c r="B919" s="2">
        <v>266596220</v>
      </c>
      <c r="C919" s="1" t="s">
        <v>9193</v>
      </c>
      <c r="D919" s="3">
        <v>28270</v>
      </c>
      <c r="E919" s="1" t="s">
        <v>9144</v>
      </c>
      <c r="F919" s="1" t="s">
        <v>9198</v>
      </c>
      <c r="G919" s="14">
        <v>850646811</v>
      </c>
    </row>
    <row r="920" spans="1:7" x14ac:dyDescent="0.25">
      <c r="A920" s="1" t="s">
        <v>3192</v>
      </c>
      <c r="B920" s="2">
        <v>866750682</v>
      </c>
      <c r="C920" s="1" t="s">
        <v>9165</v>
      </c>
      <c r="D920" s="3">
        <v>39593</v>
      </c>
      <c r="E920" s="1" t="s">
        <v>9144</v>
      </c>
      <c r="F920" s="1" t="s">
        <v>3840</v>
      </c>
      <c r="G920" s="14">
        <v>268015125</v>
      </c>
    </row>
    <row r="921" spans="1:7" x14ac:dyDescent="0.25">
      <c r="A921" s="1" t="s">
        <v>1535</v>
      </c>
      <c r="B921" s="2">
        <v>437806030</v>
      </c>
      <c r="C921" s="1" t="s">
        <v>9166</v>
      </c>
      <c r="D921" s="3">
        <v>28634</v>
      </c>
      <c r="E921" s="1" t="s">
        <v>9134</v>
      </c>
      <c r="F921" s="1" t="s">
        <v>9167</v>
      </c>
      <c r="G921" s="14">
        <v>1503044928</v>
      </c>
    </row>
    <row r="922" spans="1:7" x14ac:dyDescent="0.25">
      <c r="A922" s="1" t="s">
        <v>1219</v>
      </c>
      <c r="B922" s="2">
        <v>252358075</v>
      </c>
      <c r="C922" s="1" t="s">
        <v>9193</v>
      </c>
      <c r="D922" s="3">
        <v>38132</v>
      </c>
      <c r="E922" s="1" t="s">
        <v>9134</v>
      </c>
      <c r="F922" s="1" t="s">
        <v>9198</v>
      </c>
      <c r="G922" s="14">
        <v>16954275</v>
      </c>
    </row>
    <row r="923" spans="1:7" x14ac:dyDescent="0.25">
      <c r="A923" s="1" t="s">
        <v>3695</v>
      </c>
      <c r="B923" s="2">
        <v>58064170</v>
      </c>
      <c r="C923" s="1" t="s">
        <v>9170</v>
      </c>
      <c r="D923" s="3">
        <v>35939</v>
      </c>
      <c r="E923" s="1" t="s">
        <v>9154</v>
      </c>
      <c r="F923" s="1" t="s">
        <v>9174</v>
      </c>
      <c r="G923" s="14">
        <v>2285075625</v>
      </c>
    </row>
    <row r="924" spans="1:7" x14ac:dyDescent="0.25">
      <c r="A924" s="1" t="s">
        <v>2521</v>
      </c>
      <c r="B924" s="2">
        <v>309510957</v>
      </c>
      <c r="C924" s="1" t="s">
        <v>9133</v>
      </c>
      <c r="D924" s="3">
        <v>30827</v>
      </c>
      <c r="E924" s="1" t="s">
        <v>9141</v>
      </c>
      <c r="F924" s="1" t="s">
        <v>9135</v>
      </c>
      <c r="G924" s="14">
        <v>924876506</v>
      </c>
    </row>
    <row r="925" spans="1:7" x14ac:dyDescent="0.25">
      <c r="A925" s="1" t="s">
        <v>6524</v>
      </c>
      <c r="B925" s="2">
        <v>540418090</v>
      </c>
      <c r="C925" s="1" t="s">
        <v>9130</v>
      </c>
      <c r="D925" s="3">
        <v>35939</v>
      </c>
      <c r="E925" s="1" t="s">
        <v>9144</v>
      </c>
      <c r="F925" s="1" t="s">
        <v>9186</v>
      </c>
      <c r="G925" s="14">
        <v>3463057017</v>
      </c>
    </row>
    <row r="926" spans="1:7" x14ac:dyDescent="0.25">
      <c r="A926" s="1" t="s">
        <v>3743</v>
      </c>
      <c r="B926" s="2">
        <v>128772613</v>
      </c>
      <c r="C926" s="1" t="s">
        <v>9156</v>
      </c>
      <c r="D926" s="3">
        <v>34114</v>
      </c>
      <c r="E926" s="1" t="s">
        <v>9141</v>
      </c>
      <c r="F926" s="1" t="s">
        <v>9199</v>
      </c>
      <c r="G926" s="14">
        <v>522797568</v>
      </c>
    </row>
    <row r="927" spans="1:7" x14ac:dyDescent="0.25">
      <c r="A927" s="1" t="s">
        <v>6284</v>
      </c>
      <c r="B927" s="2">
        <v>925159799</v>
      </c>
      <c r="C927" s="1" t="s">
        <v>9136</v>
      </c>
      <c r="D927" s="3">
        <v>30095</v>
      </c>
      <c r="E927" s="1" t="s">
        <v>9138</v>
      </c>
      <c r="F927" s="1" t="s">
        <v>9188</v>
      </c>
      <c r="G927" s="14">
        <v>1695413655</v>
      </c>
    </row>
    <row r="928" spans="1:7" x14ac:dyDescent="0.25">
      <c r="A928" s="1" t="s">
        <v>8461</v>
      </c>
      <c r="B928" s="2">
        <v>572588123</v>
      </c>
      <c r="C928" s="1" t="s">
        <v>9150</v>
      </c>
      <c r="D928" s="3">
        <v>23522</v>
      </c>
      <c r="E928" s="1" t="s">
        <v>9144</v>
      </c>
      <c r="F928" s="1" t="s">
        <v>8414</v>
      </c>
      <c r="G928" s="14">
        <v>1070023095</v>
      </c>
    </row>
    <row r="929" spans="1:7" x14ac:dyDescent="0.25">
      <c r="A929" s="1" t="s">
        <v>2956</v>
      </c>
      <c r="B929" s="2">
        <v>930711869</v>
      </c>
      <c r="C929" s="1" t="s">
        <v>9160</v>
      </c>
      <c r="D929" s="3">
        <v>31556</v>
      </c>
      <c r="E929" s="1" t="s">
        <v>9138</v>
      </c>
      <c r="F929" s="1" t="s">
        <v>9161</v>
      </c>
      <c r="G929" s="14">
        <v>3053480248</v>
      </c>
    </row>
    <row r="930" spans="1:7" x14ac:dyDescent="0.25">
      <c r="A930" s="1" t="s">
        <v>1261</v>
      </c>
      <c r="B930" s="2">
        <v>170783195</v>
      </c>
      <c r="C930" s="1" t="s">
        <v>9133</v>
      </c>
      <c r="D930" s="3">
        <v>41419</v>
      </c>
      <c r="E930" s="1" t="s">
        <v>9154</v>
      </c>
      <c r="F930" s="1" t="s">
        <v>9179</v>
      </c>
      <c r="G930" s="14">
        <v>3192059145</v>
      </c>
    </row>
    <row r="931" spans="1:7" x14ac:dyDescent="0.25">
      <c r="A931" s="1" t="s">
        <v>4442</v>
      </c>
      <c r="B931" s="2">
        <v>283340715</v>
      </c>
      <c r="C931" s="1" t="s">
        <v>9133</v>
      </c>
      <c r="D931" s="3">
        <v>42515</v>
      </c>
      <c r="E931" s="1" t="s">
        <v>9144</v>
      </c>
      <c r="F931" s="1" t="s">
        <v>9135</v>
      </c>
      <c r="G931" s="14">
        <v>724843008</v>
      </c>
    </row>
    <row r="932" spans="1:7" x14ac:dyDescent="0.25">
      <c r="A932" s="1" t="s">
        <v>1830</v>
      </c>
      <c r="B932" s="2">
        <v>280454740</v>
      </c>
      <c r="C932" s="1" t="s">
        <v>9166</v>
      </c>
      <c r="D932" s="3">
        <v>29366</v>
      </c>
      <c r="E932" s="1" t="s">
        <v>9154</v>
      </c>
      <c r="F932" s="1" t="s">
        <v>9167</v>
      </c>
      <c r="G932" s="14">
        <v>3079443147</v>
      </c>
    </row>
    <row r="933" spans="1:7" x14ac:dyDescent="0.25">
      <c r="A933" s="1" t="s">
        <v>3475</v>
      </c>
      <c r="B933" s="2">
        <v>392445704</v>
      </c>
      <c r="C933" s="1" t="s">
        <v>9140</v>
      </c>
      <c r="D933" s="3">
        <v>34843</v>
      </c>
      <c r="E933" s="1" t="s">
        <v>9144</v>
      </c>
      <c r="F933" s="1" t="s">
        <v>9142</v>
      </c>
      <c r="G933" s="14">
        <v>4554013191</v>
      </c>
    </row>
    <row r="934" spans="1:7" x14ac:dyDescent="0.25">
      <c r="A934" s="1" t="s">
        <v>6731</v>
      </c>
      <c r="B934" s="2">
        <v>652999055</v>
      </c>
      <c r="C934" s="1" t="s">
        <v>9143</v>
      </c>
      <c r="D934" s="3">
        <v>26444</v>
      </c>
      <c r="E934" s="1" t="s">
        <v>9144</v>
      </c>
      <c r="F934" s="1" t="s">
        <v>834</v>
      </c>
      <c r="G934" s="14">
        <v>1129756224</v>
      </c>
    </row>
    <row r="935" spans="1:7" x14ac:dyDescent="0.25">
      <c r="A935" s="1" t="s">
        <v>7724</v>
      </c>
      <c r="B935" s="2">
        <v>817959591</v>
      </c>
      <c r="C935" s="1" t="s">
        <v>9130</v>
      </c>
      <c r="D935" s="3">
        <v>42148</v>
      </c>
      <c r="E935" s="1" t="s">
        <v>9141</v>
      </c>
      <c r="F935" s="1" t="s">
        <v>9132</v>
      </c>
      <c r="G935" s="14">
        <v>570397815</v>
      </c>
    </row>
    <row r="936" spans="1:7" x14ac:dyDescent="0.25">
      <c r="A936" s="1" t="s">
        <v>1667</v>
      </c>
      <c r="B936" s="2">
        <v>49880986</v>
      </c>
      <c r="C936" s="1" t="s">
        <v>9133</v>
      </c>
      <c r="D936" s="3">
        <v>21694</v>
      </c>
      <c r="E936" s="1" t="s">
        <v>9144</v>
      </c>
      <c r="F936" s="1" t="s">
        <v>9172</v>
      </c>
      <c r="G936" s="14">
        <v>333918879</v>
      </c>
    </row>
    <row r="937" spans="1:7" x14ac:dyDescent="0.25">
      <c r="A937" s="1" t="s">
        <v>1579</v>
      </c>
      <c r="B937" s="2">
        <v>93369459</v>
      </c>
      <c r="C937" s="1" t="s">
        <v>9168</v>
      </c>
      <c r="D937" s="3">
        <v>28634</v>
      </c>
      <c r="E937" s="1" t="s">
        <v>9131</v>
      </c>
      <c r="F937" s="1" t="s">
        <v>9169</v>
      </c>
      <c r="G937" s="14">
        <v>1557120775</v>
      </c>
    </row>
    <row r="938" spans="1:7" x14ac:dyDescent="0.25">
      <c r="A938" s="1" t="s">
        <v>9054</v>
      </c>
      <c r="B938" s="2">
        <v>267895724</v>
      </c>
      <c r="C938" s="1" t="s">
        <v>9143</v>
      </c>
      <c r="D938" s="3">
        <v>28999</v>
      </c>
      <c r="E938" s="1" t="s">
        <v>9138</v>
      </c>
      <c r="F938" s="1" t="s">
        <v>9187</v>
      </c>
      <c r="G938" s="14">
        <v>689741568</v>
      </c>
    </row>
    <row r="939" spans="1:7" x14ac:dyDescent="0.25">
      <c r="A939" s="1" t="s">
        <v>2182</v>
      </c>
      <c r="B939" s="2">
        <v>728731078</v>
      </c>
      <c r="C939" s="1" t="s">
        <v>9156</v>
      </c>
      <c r="D939" s="3">
        <v>25348</v>
      </c>
      <c r="E939" s="1" t="s">
        <v>9144</v>
      </c>
      <c r="F939" s="1" t="s">
        <v>9199</v>
      </c>
      <c r="G939" s="14">
        <v>697027968</v>
      </c>
    </row>
    <row r="940" spans="1:7" x14ac:dyDescent="0.25">
      <c r="A940" s="1" t="s">
        <v>3001</v>
      </c>
      <c r="B940" s="2">
        <v>978531360</v>
      </c>
      <c r="C940" s="1" t="s">
        <v>9133</v>
      </c>
      <c r="D940" s="3">
        <v>28999</v>
      </c>
      <c r="E940" s="1" t="s">
        <v>9131</v>
      </c>
      <c r="F940" s="1" t="s">
        <v>9158</v>
      </c>
      <c r="G940" s="14">
        <v>956821294</v>
      </c>
    </row>
    <row r="941" spans="1:7" x14ac:dyDescent="0.25">
      <c r="A941" s="1" t="s">
        <v>2022</v>
      </c>
      <c r="B941" s="2">
        <v>159795410</v>
      </c>
      <c r="C941" s="1" t="s">
        <v>9193</v>
      </c>
      <c r="D941" s="3">
        <v>34843</v>
      </c>
      <c r="E941" s="1" t="s">
        <v>9144</v>
      </c>
      <c r="F941" s="1" t="s">
        <v>9194</v>
      </c>
      <c r="G941" s="14">
        <v>1839574736</v>
      </c>
    </row>
    <row r="942" spans="1:7" x14ac:dyDescent="0.25">
      <c r="A942" s="1" t="s">
        <v>4009</v>
      </c>
      <c r="B942" s="2">
        <v>666765095</v>
      </c>
      <c r="C942" s="1" t="s">
        <v>9133</v>
      </c>
      <c r="D942" s="3">
        <v>36304</v>
      </c>
      <c r="E942" s="1" t="s">
        <v>9144</v>
      </c>
      <c r="F942" s="1" t="s">
        <v>9135</v>
      </c>
      <c r="G942" s="14">
        <v>3398025736</v>
      </c>
    </row>
    <row r="943" spans="1:7" x14ac:dyDescent="0.25">
      <c r="A943" s="1" t="s">
        <v>5214</v>
      </c>
      <c r="B943" s="2">
        <v>941690204</v>
      </c>
      <c r="C943" s="1" t="s">
        <v>9147</v>
      </c>
      <c r="D943" s="3">
        <v>41783</v>
      </c>
      <c r="E943" s="1" t="s">
        <v>9141</v>
      </c>
      <c r="F943" s="1" t="s">
        <v>9152</v>
      </c>
      <c r="G943" s="14">
        <v>285493065</v>
      </c>
    </row>
    <row r="944" spans="1:7" x14ac:dyDescent="0.25">
      <c r="A944" s="1" t="s">
        <v>7494</v>
      </c>
      <c r="B944" s="2">
        <v>177031782</v>
      </c>
      <c r="C944" s="1" t="s">
        <v>9136</v>
      </c>
      <c r="D944" s="3">
        <v>37765</v>
      </c>
      <c r="E944" s="1" t="s">
        <v>9141</v>
      </c>
      <c r="F944" s="1" t="s">
        <v>9188</v>
      </c>
      <c r="G944" s="14">
        <v>9061374</v>
      </c>
    </row>
    <row r="945" spans="1:7" x14ac:dyDescent="0.25">
      <c r="A945" s="1" t="s">
        <v>3321</v>
      </c>
      <c r="B945" s="2">
        <v>232806399</v>
      </c>
      <c r="C945" s="1" t="s">
        <v>9133</v>
      </c>
      <c r="D945" s="3">
        <v>25712</v>
      </c>
      <c r="E945" s="1" t="s">
        <v>9134</v>
      </c>
      <c r="F945" s="1" t="s">
        <v>9158</v>
      </c>
      <c r="G945" s="14">
        <v>253515328</v>
      </c>
    </row>
    <row r="946" spans="1:7" x14ac:dyDescent="0.25">
      <c r="A946" s="1" t="s">
        <v>3210</v>
      </c>
      <c r="B946" s="2">
        <v>104099391</v>
      </c>
      <c r="C946" s="1" t="s">
        <v>9193</v>
      </c>
      <c r="D946" s="3">
        <v>20965</v>
      </c>
      <c r="E946" s="1" t="s">
        <v>9144</v>
      </c>
      <c r="F946" s="1" t="s">
        <v>9194</v>
      </c>
      <c r="G946" s="14">
        <v>33952278</v>
      </c>
    </row>
    <row r="947" spans="1:7" x14ac:dyDescent="0.25">
      <c r="A947" s="1" t="s">
        <v>5637</v>
      </c>
      <c r="B947" s="2">
        <v>903996598</v>
      </c>
      <c r="C947" s="1" t="s">
        <v>9136</v>
      </c>
      <c r="D947" s="3">
        <v>23887</v>
      </c>
      <c r="E947" s="1" t="s">
        <v>9141</v>
      </c>
      <c r="F947" s="1" t="s">
        <v>6173</v>
      </c>
      <c r="G947" s="14">
        <v>1695480585</v>
      </c>
    </row>
    <row r="948" spans="1:7" x14ac:dyDescent="0.25">
      <c r="A948" s="1" t="s">
        <v>3829</v>
      </c>
      <c r="B948" s="2">
        <v>84076632</v>
      </c>
      <c r="C948" s="1" t="s">
        <v>9136</v>
      </c>
      <c r="D948" s="3">
        <v>34843</v>
      </c>
      <c r="E948" s="1" t="s">
        <v>9138</v>
      </c>
      <c r="F948" s="1" t="s">
        <v>9188</v>
      </c>
      <c r="G948" s="14">
        <v>3962190141</v>
      </c>
    </row>
    <row r="949" spans="1:7" x14ac:dyDescent="0.25">
      <c r="A949" s="1" t="s">
        <v>4949</v>
      </c>
      <c r="B949" s="2">
        <v>949538015</v>
      </c>
      <c r="C949" s="1" t="s">
        <v>9133</v>
      </c>
      <c r="D949" s="3">
        <v>26077</v>
      </c>
      <c r="E949" s="1" t="s">
        <v>9144</v>
      </c>
      <c r="F949" s="1" t="s">
        <v>9195</v>
      </c>
      <c r="G949" s="14">
        <v>1927271775</v>
      </c>
    </row>
    <row r="950" spans="1:7" x14ac:dyDescent="0.25">
      <c r="A950" s="1" t="s">
        <v>7300</v>
      </c>
      <c r="B950" s="2">
        <v>626603303</v>
      </c>
      <c r="C950" s="1" t="s">
        <v>9143</v>
      </c>
      <c r="D950" s="3">
        <v>42148</v>
      </c>
      <c r="E950" s="1" t="s">
        <v>9144</v>
      </c>
      <c r="F950" s="1" t="s">
        <v>9145</v>
      </c>
      <c r="G950" s="14">
        <v>4479280644</v>
      </c>
    </row>
    <row r="951" spans="1:7" x14ac:dyDescent="0.25">
      <c r="A951" s="1" t="s">
        <v>3552</v>
      </c>
      <c r="B951" s="2">
        <v>51357710</v>
      </c>
      <c r="C951" s="1" t="s">
        <v>9133</v>
      </c>
      <c r="D951" s="3">
        <v>43609</v>
      </c>
      <c r="E951" s="1" t="s">
        <v>9141</v>
      </c>
      <c r="F951" s="1" t="s">
        <v>9172</v>
      </c>
      <c r="G951" s="14">
        <v>61901372</v>
      </c>
    </row>
    <row r="952" spans="1:7" x14ac:dyDescent="0.25">
      <c r="A952" s="1" t="s">
        <v>1542</v>
      </c>
      <c r="B952" s="2">
        <v>136232022</v>
      </c>
      <c r="C952" s="1" t="s">
        <v>9180</v>
      </c>
      <c r="D952" s="3">
        <v>35210</v>
      </c>
      <c r="E952" s="1" t="s">
        <v>9141</v>
      </c>
      <c r="F952" s="1" t="s">
        <v>9181</v>
      </c>
      <c r="G952" s="14">
        <v>1090369256</v>
      </c>
    </row>
    <row r="953" spans="1:7" x14ac:dyDescent="0.25">
      <c r="A953" s="1" t="s">
        <v>1354</v>
      </c>
      <c r="B953" s="2">
        <v>848268059</v>
      </c>
      <c r="C953" s="1" t="s">
        <v>9160</v>
      </c>
      <c r="D953" s="3">
        <v>36671</v>
      </c>
      <c r="E953" s="1" t="s">
        <v>9141</v>
      </c>
      <c r="F953" s="1" t="s">
        <v>9163</v>
      </c>
      <c r="G953" s="14">
        <v>381528552</v>
      </c>
    </row>
    <row r="954" spans="1:7" x14ac:dyDescent="0.25">
      <c r="A954" s="1" t="s">
        <v>2354</v>
      </c>
      <c r="B954" s="2">
        <v>536974720</v>
      </c>
      <c r="C954" s="1" t="s">
        <v>9133</v>
      </c>
      <c r="D954" s="3">
        <v>32288</v>
      </c>
      <c r="E954" s="1" t="s">
        <v>9131</v>
      </c>
      <c r="F954" s="1" t="s">
        <v>9164</v>
      </c>
      <c r="G954" s="14">
        <v>4846909968</v>
      </c>
    </row>
    <row r="955" spans="1:7" x14ac:dyDescent="0.25">
      <c r="A955" s="1" t="s">
        <v>5685</v>
      </c>
      <c r="B955" s="2">
        <v>388561379</v>
      </c>
      <c r="C955" s="1" t="s">
        <v>9170</v>
      </c>
      <c r="D955" s="3">
        <v>30095</v>
      </c>
      <c r="E955" s="1" t="s">
        <v>9141</v>
      </c>
      <c r="F955" s="1" t="s">
        <v>9174</v>
      </c>
      <c r="G955" s="14">
        <v>562278024</v>
      </c>
    </row>
    <row r="956" spans="1:7" x14ac:dyDescent="0.25">
      <c r="A956" s="1" t="s">
        <v>780</v>
      </c>
      <c r="B956" s="2">
        <v>340309780</v>
      </c>
      <c r="C956" s="1" t="s">
        <v>9148</v>
      </c>
      <c r="D956" s="3">
        <v>27905</v>
      </c>
      <c r="E956" s="1" t="s">
        <v>9131</v>
      </c>
      <c r="F956" s="1" t="s">
        <v>9149</v>
      </c>
      <c r="G956" s="14">
        <v>2248390718</v>
      </c>
    </row>
    <row r="957" spans="1:7" x14ac:dyDescent="0.25">
      <c r="A957" s="1" t="s">
        <v>3258</v>
      </c>
      <c r="B957" s="2">
        <v>254387170</v>
      </c>
      <c r="C957" s="1" t="s">
        <v>9133</v>
      </c>
      <c r="D957" s="3">
        <v>20233</v>
      </c>
      <c r="E957" s="1" t="s">
        <v>9144</v>
      </c>
      <c r="F957" s="1" t="s">
        <v>9195</v>
      </c>
      <c r="G957" s="14">
        <v>1565654796</v>
      </c>
    </row>
    <row r="958" spans="1:7" x14ac:dyDescent="0.25">
      <c r="A958" s="1" t="s">
        <v>3813</v>
      </c>
      <c r="B958" s="2">
        <v>988403910</v>
      </c>
      <c r="C958" s="1" t="s">
        <v>9182</v>
      </c>
      <c r="D958" s="3">
        <v>24983</v>
      </c>
      <c r="E958" s="1" t="s">
        <v>9138</v>
      </c>
      <c r="F958" s="1" t="s">
        <v>9183</v>
      </c>
      <c r="G958" s="14">
        <v>840366292</v>
      </c>
    </row>
    <row r="959" spans="1:7" x14ac:dyDescent="0.25">
      <c r="A959" s="1" t="s">
        <v>3941</v>
      </c>
      <c r="B959" s="2">
        <v>827798637</v>
      </c>
      <c r="C959" s="1" t="s">
        <v>9133</v>
      </c>
      <c r="D959" s="3">
        <v>35939</v>
      </c>
      <c r="E959" s="1" t="s">
        <v>9138</v>
      </c>
      <c r="F959" s="1" t="s">
        <v>9159</v>
      </c>
      <c r="G959" s="14">
        <v>2677239873</v>
      </c>
    </row>
    <row r="960" spans="1:7" x14ac:dyDescent="0.25">
      <c r="A960" s="1" t="s">
        <v>6243</v>
      </c>
      <c r="B960" s="2">
        <v>965644948</v>
      </c>
      <c r="C960" s="1" t="s">
        <v>9176</v>
      </c>
      <c r="D960" s="3">
        <v>33017</v>
      </c>
      <c r="E960" s="1" t="s">
        <v>9134</v>
      </c>
      <c r="F960" s="1" t="s">
        <v>9177</v>
      </c>
      <c r="G960" s="14">
        <v>1730520596</v>
      </c>
    </row>
    <row r="961" spans="1:7" x14ac:dyDescent="0.25">
      <c r="A961" s="1" t="s">
        <v>4472</v>
      </c>
      <c r="B961" s="2">
        <v>56948709</v>
      </c>
      <c r="C961" s="1" t="s">
        <v>9143</v>
      </c>
      <c r="D961" s="3">
        <v>20965</v>
      </c>
      <c r="E961" s="1" t="s">
        <v>9141</v>
      </c>
      <c r="F961" s="1" t="s">
        <v>9145</v>
      </c>
      <c r="G961" s="14">
        <v>3001142931</v>
      </c>
    </row>
    <row r="962" spans="1:7" x14ac:dyDescent="0.25">
      <c r="A962" s="1" t="s">
        <v>3446</v>
      </c>
      <c r="B962" s="2">
        <v>336758713</v>
      </c>
      <c r="C962" s="1" t="s">
        <v>9150</v>
      </c>
      <c r="D962" s="3">
        <v>39593</v>
      </c>
      <c r="E962" s="1" t="s">
        <v>9144</v>
      </c>
      <c r="F962" s="1" t="s">
        <v>9151</v>
      </c>
      <c r="G962" s="14">
        <v>622067128</v>
      </c>
    </row>
    <row r="963" spans="1:7" x14ac:dyDescent="0.25">
      <c r="A963" s="1" t="s">
        <v>3186</v>
      </c>
      <c r="B963" s="2">
        <v>797666813</v>
      </c>
      <c r="C963" s="1" t="s">
        <v>9156</v>
      </c>
      <c r="D963" s="3">
        <v>22061</v>
      </c>
      <c r="E963" s="1" t="s">
        <v>9131</v>
      </c>
      <c r="F963" s="1" t="s">
        <v>9175</v>
      </c>
      <c r="G963" s="14">
        <v>265014945</v>
      </c>
    </row>
    <row r="964" spans="1:7" x14ac:dyDescent="0.25">
      <c r="A964" s="1" t="s">
        <v>8973</v>
      </c>
      <c r="B964" s="2">
        <v>114607143</v>
      </c>
      <c r="C964" s="1" t="s">
        <v>9130</v>
      </c>
      <c r="D964" s="3">
        <v>35210</v>
      </c>
      <c r="E964" s="1" t="s">
        <v>9138</v>
      </c>
      <c r="F964" s="1" t="s">
        <v>9132</v>
      </c>
      <c r="G964" s="14">
        <v>826308621</v>
      </c>
    </row>
    <row r="965" spans="1:7" x14ac:dyDescent="0.25">
      <c r="A965" s="1" t="s">
        <v>1012</v>
      </c>
      <c r="B965" s="2">
        <v>475323517</v>
      </c>
      <c r="C965" s="1" t="s">
        <v>9153</v>
      </c>
      <c r="D965" s="3">
        <v>31192</v>
      </c>
      <c r="E965" s="1" t="s">
        <v>9134</v>
      </c>
      <c r="F965" s="1" t="s">
        <v>9190</v>
      </c>
      <c r="G965" s="14">
        <v>2562803523</v>
      </c>
    </row>
    <row r="966" spans="1:7" x14ac:dyDescent="0.25">
      <c r="A966" s="1" t="s">
        <v>6615</v>
      </c>
      <c r="B966" s="2">
        <v>72496093</v>
      </c>
      <c r="C966" s="1" t="s">
        <v>9160</v>
      </c>
      <c r="D966" s="3">
        <v>31192</v>
      </c>
      <c r="E966" s="1" t="s">
        <v>9134</v>
      </c>
      <c r="F966" s="1" t="s">
        <v>9163</v>
      </c>
      <c r="G966" s="14">
        <v>779599808</v>
      </c>
    </row>
    <row r="967" spans="1:7" x14ac:dyDescent="0.25">
      <c r="A967" s="1" t="s">
        <v>8623</v>
      </c>
      <c r="B967" s="2">
        <v>415890182</v>
      </c>
      <c r="C967" s="1" t="s">
        <v>9165</v>
      </c>
      <c r="D967" s="3">
        <v>39226</v>
      </c>
      <c r="E967" s="1" t="s">
        <v>9138</v>
      </c>
      <c r="F967" s="1" t="s">
        <v>9173</v>
      </c>
      <c r="G967" s="14">
        <v>532962753</v>
      </c>
    </row>
    <row r="968" spans="1:7" x14ac:dyDescent="0.25">
      <c r="A968" s="1" t="s">
        <v>6129</v>
      </c>
      <c r="B968" s="2">
        <v>355247230</v>
      </c>
      <c r="C968" s="1" t="s">
        <v>9133</v>
      </c>
      <c r="D968" s="3">
        <v>24616</v>
      </c>
      <c r="E968" s="1" t="s">
        <v>9144</v>
      </c>
      <c r="F968" s="1" t="s">
        <v>9158</v>
      </c>
      <c r="G968" s="14">
        <v>912430464</v>
      </c>
    </row>
    <row r="969" spans="1:7" x14ac:dyDescent="0.25">
      <c r="A969" s="1" t="s">
        <v>5394</v>
      </c>
      <c r="B969" s="2">
        <v>793373801</v>
      </c>
      <c r="C969" s="1" t="s">
        <v>9176</v>
      </c>
      <c r="D969" s="3">
        <v>34114</v>
      </c>
      <c r="E969" s="1" t="s">
        <v>9134</v>
      </c>
      <c r="F969" s="1" t="s">
        <v>9177</v>
      </c>
      <c r="G969" s="14">
        <v>5148095744</v>
      </c>
    </row>
    <row r="970" spans="1:7" x14ac:dyDescent="0.25">
      <c r="A970" s="1" t="s">
        <v>5026</v>
      </c>
      <c r="B970" s="2">
        <v>701408949</v>
      </c>
      <c r="C970" s="1" t="s">
        <v>9176</v>
      </c>
      <c r="D970" s="3">
        <v>33749</v>
      </c>
      <c r="E970" s="1" t="s">
        <v>9144</v>
      </c>
      <c r="F970" s="1" t="s">
        <v>9177</v>
      </c>
      <c r="G970" s="14">
        <v>4014126675</v>
      </c>
    </row>
    <row r="971" spans="1:7" x14ac:dyDescent="0.25">
      <c r="A971" s="1" t="s">
        <v>3452</v>
      </c>
      <c r="B971" s="2">
        <v>491584738</v>
      </c>
      <c r="C971" s="1" t="s">
        <v>9170</v>
      </c>
      <c r="D971" s="3">
        <v>35210</v>
      </c>
      <c r="E971" s="1" t="s">
        <v>9141</v>
      </c>
      <c r="F971" s="1" t="s">
        <v>9171</v>
      </c>
      <c r="G971" s="14">
        <v>873549567</v>
      </c>
    </row>
    <row r="972" spans="1:7" x14ac:dyDescent="0.25">
      <c r="A972" s="1" t="s">
        <v>4490</v>
      </c>
      <c r="B972" s="2">
        <v>805761085</v>
      </c>
      <c r="C972" s="1" t="s">
        <v>9182</v>
      </c>
      <c r="D972" s="3">
        <v>23522</v>
      </c>
      <c r="E972" s="1" t="s">
        <v>9141</v>
      </c>
      <c r="F972" s="1" t="s">
        <v>9183</v>
      </c>
      <c r="G972" s="14">
        <v>855008506</v>
      </c>
    </row>
    <row r="973" spans="1:7" x14ac:dyDescent="0.25">
      <c r="A973" s="1" t="s">
        <v>3804</v>
      </c>
      <c r="B973" s="2">
        <v>577024399</v>
      </c>
      <c r="C973" s="1" t="s">
        <v>9160</v>
      </c>
      <c r="D973" s="3">
        <v>36671</v>
      </c>
      <c r="E973" s="1" t="s">
        <v>9144</v>
      </c>
      <c r="F973" s="1" t="s">
        <v>9161</v>
      </c>
      <c r="G973" s="14">
        <v>503143424</v>
      </c>
    </row>
    <row r="974" spans="1:7" x14ac:dyDescent="0.25">
      <c r="A974" s="1" t="s">
        <v>5166</v>
      </c>
      <c r="B974" s="2">
        <v>512435426</v>
      </c>
      <c r="C974" s="1" t="s">
        <v>9133</v>
      </c>
      <c r="D974" s="3">
        <v>26444</v>
      </c>
      <c r="E974" s="1" t="s">
        <v>9138</v>
      </c>
      <c r="F974" s="1" t="s">
        <v>9192</v>
      </c>
      <c r="G974" s="14">
        <v>2189041336</v>
      </c>
    </row>
    <row r="975" spans="1:7" x14ac:dyDescent="0.25">
      <c r="A975" s="1" t="s">
        <v>1326</v>
      </c>
      <c r="B975" s="2">
        <v>506918699</v>
      </c>
      <c r="C975" s="1" t="s">
        <v>9170</v>
      </c>
      <c r="D975" s="3">
        <v>35210</v>
      </c>
      <c r="E975" s="1" t="s">
        <v>9134</v>
      </c>
      <c r="F975" s="1" t="s">
        <v>9174</v>
      </c>
      <c r="G975" s="14">
        <v>2688843576</v>
      </c>
    </row>
    <row r="976" spans="1:7" x14ac:dyDescent="0.25">
      <c r="A976" s="1" t="s">
        <v>9089</v>
      </c>
      <c r="B976" s="2">
        <v>318126840</v>
      </c>
      <c r="C976" s="1" t="s">
        <v>9136</v>
      </c>
      <c r="D976" s="3">
        <v>44705</v>
      </c>
      <c r="E976" s="1" t="s">
        <v>9141</v>
      </c>
      <c r="F976" s="1" t="s">
        <v>6173</v>
      </c>
      <c r="G976" s="14">
        <v>3578207643</v>
      </c>
    </row>
    <row r="977" spans="1:7" x14ac:dyDescent="0.25">
      <c r="A977" s="1" t="s">
        <v>5887</v>
      </c>
      <c r="B977" s="2">
        <v>845976453</v>
      </c>
      <c r="C977" s="1" t="s">
        <v>9150</v>
      </c>
      <c r="D977" s="3">
        <v>43244</v>
      </c>
      <c r="E977" s="1" t="s">
        <v>9141</v>
      </c>
      <c r="F977" s="1" t="s">
        <v>9151</v>
      </c>
      <c r="G977" s="14">
        <v>826512444</v>
      </c>
    </row>
    <row r="978" spans="1:7" x14ac:dyDescent="0.25">
      <c r="A978" s="1" t="s">
        <v>4964</v>
      </c>
      <c r="B978" s="2">
        <v>63303242</v>
      </c>
      <c r="C978" s="1" t="s">
        <v>9137</v>
      </c>
      <c r="D978" s="3">
        <v>30095</v>
      </c>
      <c r="E978" s="1" t="s">
        <v>9144</v>
      </c>
      <c r="F978" s="1" t="s">
        <v>9139</v>
      </c>
      <c r="G978" s="14">
        <v>983692934</v>
      </c>
    </row>
    <row r="979" spans="1:7" x14ac:dyDescent="0.25">
      <c r="A979" s="1" t="s">
        <v>5908</v>
      </c>
      <c r="B979" s="2">
        <v>642473211</v>
      </c>
      <c r="C979" s="1" t="s">
        <v>9196</v>
      </c>
      <c r="D979" s="3">
        <v>38861</v>
      </c>
      <c r="E979" s="1" t="s">
        <v>9144</v>
      </c>
      <c r="F979" s="1" t="s">
        <v>9197</v>
      </c>
      <c r="G979" s="14">
        <v>913254537</v>
      </c>
    </row>
    <row r="980" spans="1:7" x14ac:dyDescent="0.25">
      <c r="A980" s="1" t="s">
        <v>5997</v>
      </c>
      <c r="B980" s="2">
        <v>980286712</v>
      </c>
      <c r="C980" s="1" t="s">
        <v>9133</v>
      </c>
      <c r="D980" s="3">
        <v>25712</v>
      </c>
      <c r="E980" s="1" t="s">
        <v>9144</v>
      </c>
      <c r="F980" s="1" t="s">
        <v>9159</v>
      </c>
      <c r="G980" s="14">
        <v>632510424</v>
      </c>
    </row>
    <row r="981" spans="1:7" x14ac:dyDescent="0.25">
      <c r="A981" s="1" t="s">
        <v>6080</v>
      </c>
      <c r="B981" s="2">
        <v>924040912</v>
      </c>
      <c r="C981" s="1" t="s">
        <v>9156</v>
      </c>
      <c r="D981" s="3">
        <v>29366</v>
      </c>
      <c r="E981" s="1" t="s">
        <v>9141</v>
      </c>
      <c r="F981" s="1" t="s">
        <v>9199</v>
      </c>
      <c r="G981" s="14">
        <v>1531183134</v>
      </c>
    </row>
    <row r="982" spans="1:7" x14ac:dyDescent="0.25">
      <c r="A982" s="1" t="s">
        <v>3897</v>
      </c>
      <c r="B982" s="2">
        <v>6178667</v>
      </c>
      <c r="C982" s="1" t="s">
        <v>9156</v>
      </c>
      <c r="D982" s="3">
        <v>34114</v>
      </c>
      <c r="E982" s="1" t="s">
        <v>9131</v>
      </c>
      <c r="F982" s="1" t="s">
        <v>9157</v>
      </c>
      <c r="G982" s="14">
        <v>13818123</v>
      </c>
    </row>
    <row r="983" spans="1:7" x14ac:dyDescent="0.25">
      <c r="A983" s="1" t="s">
        <v>5947</v>
      </c>
      <c r="B983" s="2">
        <v>300722977</v>
      </c>
      <c r="C983" s="1" t="s">
        <v>9165</v>
      </c>
      <c r="D983" s="3">
        <v>42515</v>
      </c>
      <c r="E983" s="1" t="s">
        <v>9154</v>
      </c>
      <c r="F983" s="1" t="s">
        <v>9173</v>
      </c>
      <c r="G983" s="14">
        <v>1365173264</v>
      </c>
    </row>
    <row r="984" spans="1:7" x14ac:dyDescent="0.25">
      <c r="A984" s="1" t="s">
        <v>3165</v>
      </c>
      <c r="B984" s="2">
        <v>490053873</v>
      </c>
      <c r="C984" s="1" t="s">
        <v>9196</v>
      </c>
      <c r="D984" s="3">
        <v>21329</v>
      </c>
      <c r="E984" s="1" t="s">
        <v>9144</v>
      </c>
      <c r="F984" s="1" t="s">
        <v>9197</v>
      </c>
      <c r="G984" s="14">
        <v>1230950424</v>
      </c>
    </row>
    <row r="985" spans="1:7" x14ac:dyDescent="0.25">
      <c r="A985" s="1" t="s">
        <v>4133</v>
      </c>
      <c r="B985" s="2">
        <v>175122483</v>
      </c>
      <c r="C985" s="1" t="s">
        <v>9133</v>
      </c>
      <c r="D985" s="3">
        <v>24251</v>
      </c>
      <c r="E985" s="1" t="s">
        <v>9138</v>
      </c>
      <c r="F985" s="1" t="s">
        <v>9164</v>
      </c>
      <c r="G985" s="14">
        <v>80380188</v>
      </c>
    </row>
    <row r="986" spans="1:7" x14ac:dyDescent="0.25">
      <c r="A986" s="1" t="s">
        <v>2207</v>
      </c>
      <c r="B986" s="2">
        <v>984694071</v>
      </c>
      <c r="C986" s="1" t="s">
        <v>9165</v>
      </c>
      <c r="D986" s="3">
        <v>23155</v>
      </c>
      <c r="E986" s="1" t="s">
        <v>9141</v>
      </c>
      <c r="F986" s="1" t="s">
        <v>4326</v>
      </c>
      <c r="G986" s="14">
        <v>17991372</v>
      </c>
    </row>
    <row r="987" spans="1:7" x14ac:dyDescent="0.25">
      <c r="A987" s="1" t="s">
        <v>4609</v>
      </c>
      <c r="B987" s="2">
        <v>332008952</v>
      </c>
      <c r="C987" s="1" t="s">
        <v>9147</v>
      </c>
      <c r="D987" s="3">
        <v>42148</v>
      </c>
      <c r="E987" s="1" t="s">
        <v>9138</v>
      </c>
      <c r="F987" s="1" t="s">
        <v>6107</v>
      </c>
      <c r="G987" s="14">
        <v>2022285603</v>
      </c>
    </row>
    <row r="988" spans="1:7" x14ac:dyDescent="0.25">
      <c r="A988" s="1" t="s">
        <v>5444</v>
      </c>
      <c r="B988" s="2">
        <v>157230926</v>
      </c>
      <c r="C988" s="1" t="s">
        <v>9166</v>
      </c>
      <c r="D988" s="3">
        <v>24983</v>
      </c>
      <c r="E988" s="1" t="s">
        <v>9141</v>
      </c>
      <c r="F988" s="1" t="s">
        <v>9167</v>
      </c>
      <c r="G988" s="14">
        <v>2809186575</v>
      </c>
    </row>
    <row r="989" spans="1:7" x14ac:dyDescent="0.25">
      <c r="A989" s="1" t="s">
        <v>8071</v>
      </c>
      <c r="B989" s="2">
        <v>29584324</v>
      </c>
      <c r="C989" s="1" t="s">
        <v>9143</v>
      </c>
      <c r="D989" s="3">
        <v>40322</v>
      </c>
      <c r="E989" s="1" t="s">
        <v>9144</v>
      </c>
      <c r="F989" s="1" t="s">
        <v>834</v>
      </c>
      <c r="G989" s="14">
        <v>423137735</v>
      </c>
    </row>
    <row r="990" spans="1:7" x14ac:dyDescent="0.25">
      <c r="A990" s="1" t="s">
        <v>6760</v>
      </c>
      <c r="B990" s="2">
        <v>57782975</v>
      </c>
      <c r="C990" s="1" t="s">
        <v>9150</v>
      </c>
      <c r="D990" s="3">
        <v>29731</v>
      </c>
      <c r="E990" s="1" t="s">
        <v>9141</v>
      </c>
      <c r="F990" s="1" t="s">
        <v>9151</v>
      </c>
      <c r="G990" s="14">
        <v>270186794</v>
      </c>
    </row>
    <row r="991" spans="1:7" x14ac:dyDescent="0.25">
      <c r="A991" s="1" t="s">
        <v>5515</v>
      </c>
      <c r="B991" s="2">
        <v>754830246</v>
      </c>
      <c r="C991" s="1" t="s">
        <v>9133</v>
      </c>
      <c r="D991" s="3">
        <v>41783</v>
      </c>
      <c r="E991" s="1" t="s">
        <v>9141</v>
      </c>
      <c r="F991" s="1" t="s">
        <v>9162</v>
      </c>
      <c r="G991" s="14">
        <v>272444368</v>
      </c>
    </row>
    <row r="992" spans="1:7" x14ac:dyDescent="0.25">
      <c r="A992" s="1" t="s">
        <v>4003</v>
      </c>
      <c r="B992" s="2">
        <v>985217845</v>
      </c>
      <c r="C992" s="1" t="s">
        <v>9165</v>
      </c>
      <c r="D992" s="3">
        <v>42515</v>
      </c>
      <c r="E992" s="1" t="s">
        <v>9141</v>
      </c>
      <c r="F992" s="1" t="s">
        <v>3840</v>
      </c>
      <c r="G992" s="14">
        <v>62120595</v>
      </c>
    </row>
    <row r="993" spans="1:7" x14ac:dyDescent="0.25">
      <c r="A993" s="1" t="s">
        <v>2253</v>
      </c>
      <c r="B993" s="2">
        <v>119671646</v>
      </c>
      <c r="C993" s="1" t="s">
        <v>9182</v>
      </c>
      <c r="D993" s="3">
        <v>23155</v>
      </c>
      <c r="E993" s="1" t="s">
        <v>9138</v>
      </c>
      <c r="F993" s="1" t="s">
        <v>9183</v>
      </c>
      <c r="G993" s="14">
        <v>2480044392</v>
      </c>
    </row>
    <row r="994" spans="1:7" x14ac:dyDescent="0.25">
      <c r="A994" s="1" t="s">
        <v>1701</v>
      </c>
      <c r="B994" s="2">
        <v>951114423</v>
      </c>
      <c r="C994" s="1" t="s">
        <v>9150</v>
      </c>
      <c r="D994" s="3">
        <v>37765</v>
      </c>
      <c r="E994" s="1" t="s">
        <v>9138</v>
      </c>
      <c r="F994" s="1" t="s">
        <v>9184</v>
      </c>
      <c r="G994" s="14">
        <v>1169952999</v>
      </c>
    </row>
    <row r="995" spans="1:7" x14ac:dyDescent="0.25">
      <c r="A995" s="1" t="s">
        <v>7578</v>
      </c>
      <c r="B995" s="2">
        <v>760954225</v>
      </c>
      <c r="C995" s="1" t="s">
        <v>9133</v>
      </c>
      <c r="D995" s="3">
        <v>37036</v>
      </c>
      <c r="E995" s="1" t="s">
        <v>9144</v>
      </c>
      <c r="F995" s="1" t="s">
        <v>9172</v>
      </c>
      <c r="G995" s="14">
        <v>2032604028</v>
      </c>
    </row>
    <row r="996" spans="1:7" x14ac:dyDescent="0.25">
      <c r="A996" s="1" t="s">
        <v>6886</v>
      </c>
      <c r="B996" s="2">
        <v>92871480</v>
      </c>
      <c r="C996" s="1" t="s">
        <v>9147</v>
      </c>
      <c r="D996" s="3">
        <v>25348</v>
      </c>
      <c r="E996" s="1" t="s">
        <v>9138</v>
      </c>
      <c r="F996" s="1" t="s">
        <v>9152</v>
      </c>
      <c r="G996" s="14">
        <v>1617665418</v>
      </c>
    </row>
    <row r="997" spans="1:7" x14ac:dyDescent="0.25">
      <c r="A997" s="1" t="s">
        <v>5331</v>
      </c>
      <c r="B997" s="2">
        <v>322285626</v>
      </c>
      <c r="C997" s="1" t="s">
        <v>9153</v>
      </c>
      <c r="D997" s="3">
        <v>41054</v>
      </c>
      <c r="E997" s="1" t="s">
        <v>9144</v>
      </c>
      <c r="F997" s="1" t="s">
        <v>9190</v>
      </c>
      <c r="G997" s="14">
        <v>447161124</v>
      </c>
    </row>
    <row r="998" spans="1:7" x14ac:dyDescent="0.25">
      <c r="A998" s="1" t="s">
        <v>2617</v>
      </c>
      <c r="B998" s="2">
        <v>542215836</v>
      </c>
      <c r="C998" s="1" t="s">
        <v>9182</v>
      </c>
      <c r="D998" s="3">
        <v>22426</v>
      </c>
      <c r="E998" s="1" t="s">
        <v>9134</v>
      </c>
      <c r="F998" s="1" t="s">
        <v>9183</v>
      </c>
      <c r="G998" s="14">
        <v>607651956</v>
      </c>
    </row>
    <row r="999" spans="1:7" x14ac:dyDescent="0.25">
      <c r="A999" s="1" t="s">
        <v>2745</v>
      </c>
      <c r="B999" s="2">
        <v>740328280</v>
      </c>
      <c r="C999" s="1" t="s">
        <v>9170</v>
      </c>
      <c r="D999" s="3">
        <v>34478</v>
      </c>
      <c r="E999" s="1" t="s">
        <v>9134</v>
      </c>
      <c r="F999" s="1" t="s">
        <v>9171</v>
      </c>
      <c r="G999" s="14">
        <v>11427039</v>
      </c>
    </row>
    <row r="1000" spans="1:7" x14ac:dyDescent="0.25">
      <c r="A1000" s="1" t="s">
        <v>280</v>
      </c>
      <c r="B1000" s="2">
        <v>784898711</v>
      </c>
      <c r="C1000" s="1" t="s">
        <v>9150</v>
      </c>
      <c r="D1000" s="3">
        <v>37036</v>
      </c>
      <c r="E1000" s="1" t="s">
        <v>9144</v>
      </c>
      <c r="F1000" s="1" t="s">
        <v>9151</v>
      </c>
      <c r="G1000" s="14">
        <v>2211012384</v>
      </c>
    </row>
    <row r="1001" spans="1:7" x14ac:dyDescent="0.25">
      <c r="A1001" s="1" t="s">
        <v>2544</v>
      </c>
      <c r="B1001" s="2">
        <v>566928383</v>
      </c>
      <c r="C1001" s="1" t="s">
        <v>9153</v>
      </c>
      <c r="D1001" s="3">
        <v>40322</v>
      </c>
      <c r="E1001" s="1" t="s">
        <v>9138</v>
      </c>
      <c r="F1001" s="1" t="s">
        <v>9190</v>
      </c>
      <c r="G1001" s="14">
        <v>1069180713</v>
      </c>
    </row>
    <row r="1002" spans="1:7" x14ac:dyDescent="0.25">
      <c r="A1002" s="1" t="s">
        <v>5134</v>
      </c>
      <c r="B1002" s="2">
        <v>14018624</v>
      </c>
      <c r="C1002" s="1" t="s">
        <v>9133</v>
      </c>
      <c r="D1002" s="3">
        <v>28634</v>
      </c>
      <c r="E1002" s="1" t="s">
        <v>9144</v>
      </c>
      <c r="F1002" s="1" t="s">
        <v>9162</v>
      </c>
      <c r="G1002" s="14">
        <v>15329408</v>
      </c>
    </row>
    <row r="1003" spans="1:7" x14ac:dyDescent="0.25">
      <c r="A1003" s="1" t="s">
        <v>5587</v>
      </c>
      <c r="B1003" s="2">
        <v>666135493</v>
      </c>
      <c r="C1003" s="1" t="s">
        <v>9153</v>
      </c>
      <c r="D1003" s="3">
        <v>41419</v>
      </c>
      <c r="E1003" s="1" t="s">
        <v>9141</v>
      </c>
      <c r="F1003" s="1" t="s">
        <v>9190</v>
      </c>
      <c r="G1003" s="14">
        <v>1043509632</v>
      </c>
    </row>
    <row r="1004" spans="1:7" x14ac:dyDescent="0.25">
      <c r="A1004" s="1" t="s">
        <v>6880</v>
      </c>
      <c r="B1004" s="2">
        <v>332550519</v>
      </c>
      <c r="C1004" s="1" t="s">
        <v>9153</v>
      </c>
      <c r="D1004" s="3">
        <v>39958</v>
      </c>
      <c r="E1004" s="1" t="s">
        <v>9141</v>
      </c>
      <c r="F1004" s="1" t="s">
        <v>9155</v>
      </c>
      <c r="G1004" s="14">
        <v>2481909045</v>
      </c>
    </row>
    <row r="1005" spans="1:7" x14ac:dyDescent="0.25">
      <c r="A1005" s="1" t="s">
        <v>4776</v>
      </c>
      <c r="B1005" s="2">
        <v>168980799</v>
      </c>
      <c r="C1005" s="1" t="s">
        <v>9182</v>
      </c>
      <c r="D1005" s="3">
        <v>23522</v>
      </c>
      <c r="E1005" s="1" t="s">
        <v>9154</v>
      </c>
      <c r="F1005" s="1" t="s">
        <v>9183</v>
      </c>
      <c r="G1005" s="14">
        <v>1188523584</v>
      </c>
    </row>
    <row r="1006" spans="1:7" x14ac:dyDescent="0.25">
      <c r="A1006" s="1" t="s">
        <v>5798</v>
      </c>
      <c r="B1006" s="2">
        <v>6752491</v>
      </c>
      <c r="C1006" s="1" t="s">
        <v>9133</v>
      </c>
      <c r="D1006" s="3">
        <v>35575</v>
      </c>
      <c r="E1006" s="1" t="s">
        <v>9144</v>
      </c>
      <c r="F1006" s="1" t="s">
        <v>9172</v>
      </c>
      <c r="G1006" s="14">
        <v>2170400232</v>
      </c>
    </row>
    <row r="1007" spans="1:7" x14ac:dyDescent="0.25">
      <c r="A1007" s="1" t="s">
        <v>7410</v>
      </c>
      <c r="B1007" s="2">
        <v>827014686</v>
      </c>
      <c r="C1007" s="1" t="s">
        <v>9143</v>
      </c>
      <c r="D1007" s="3">
        <v>44341</v>
      </c>
      <c r="E1007" s="1" t="s">
        <v>9138</v>
      </c>
      <c r="F1007" s="1" t="s">
        <v>9145</v>
      </c>
      <c r="G1007" s="14">
        <v>2187107936</v>
      </c>
    </row>
    <row r="1008" spans="1:7" x14ac:dyDescent="0.25">
      <c r="A1008" s="1" t="s">
        <v>2649</v>
      </c>
      <c r="B1008" s="2">
        <v>261781838</v>
      </c>
      <c r="C1008" s="1" t="s">
        <v>9133</v>
      </c>
      <c r="D1008" s="3">
        <v>36671</v>
      </c>
      <c r="E1008" s="1" t="s">
        <v>9134</v>
      </c>
      <c r="F1008" s="1" t="s">
        <v>9195</v>
      </c>
      <c r="G1008" s="14">
        <v>3119775642</v>
      </c>
    </row>
    <row r="1009" spans="1:7" x14ac:dyDescent="0.25">
      <c r="A1009" s="1" t="s">
        <v>746</v>
      </c>
      <c r="B1009" s="2">
        <v>269955394</v>
      </c>
      <c r="C1009" s="1" t="s">
        <v>9160</v>
      </c>
      <c r="D1009" s="3">
        <v>27173</v>
      </c>
      <c r="E1009" s="1" t="s">
        <v>9144</v>
      </c>
      <c r="F1009" s="1" t="s">
        <v>9163</v>
      </c>
      <c r="G1009" s="14">
        <v>2841858918</v>
      </c>
    </row>
    <row r="1010" spans="1:7" x14ac:dyDescent="0.25">
      <c r="A1010" s="1" t="s">
        <v>394</v>
      </c>
      <c r="B1010" s="2">
        <v>825404409</v>
      </c>
      <c r="C1010" s="1" t="s">
        <v>9160</v>
      </c>
      <c r="D1010" s="3">
        <v>20600</v>
      </c>
      <c r="E1010" s="1" t="s">
        <v>9154</v>
      </c>
      <c r="F1010" s="1" t="s">
        <v>9178</v>
      </c>
      <c r="G1010" s="14">
        <v>544548984</v>
      </c>
    </row>
    <row r="1011" spans="1:7" x14ac:dyDescent="0.25">
      <c r="A1011" s="1" t="s">
        <v>2530</v>
      </c>
      <c r="B1011" s="2">
        <v>683244157</v>
      </c>
      <c r="C1011" s="1" t="s">
        <v>9166</v>
      </c>
      <c r="D1011" s="3">
        <v>30827</v>
      </c>
      <c r="E1011" s="1" t="s">
        <v>9141</v>
      </c>
      <c r="F1011" s="1" t="s">
        <v>9167</v>
      </c>
      <c r="G1011" s="14">
        <v>14792526</v>
      </c>
    </row>
    <row r="1012" spans="1:7" x14ac:dyDescent="0.25">
      <c r="A1012" s="1" t="s">
        <v>1145</v>
      </c>
      <c r="B1012" s="2">
        <v>844409210</v>
      </c>
      <c r="C1012" s="1" t="s">
        <v>9150</v>
      </c>
      <c r="D1012" s="3">
        <v>40687</v>
      </c>
      <c r="E1012" s="1" t="s">
        <v>9131</v>
      </c>
      <c r="F1012" s="1" t="s">
        <v>8414</v>
      </c>
      <c r="G1012" s="14">
        <v>24059016</v>
      </c>
    </row>
    <row r="1013" spans="1:7" x14ac:dyDescent="0.25">
      <c r="A1013" s="1" t="s">
        <v>3598</v>
      </c>
      <c r="B1013" s="2">
        <v>764853701</v>
      </c>
      <c r="C1013" s="1" t="s">
        <v>9150</v>
      </c>
      <c r="D1013" s="3">
        <v>32288</v>
      </c>
      <c r="E1013" s="1" t="s">
        <v>9131</v>
      </c>
      <c r="F1013" s="1" t="s">
        <v>9200</v>
      </c>
      <c r="G1013" s="14">
        <v>870197328</v>
      </c>
    </row>
    <row r="1014" spans="1:7" x14ac:dyDescent="0.25">
      <c r="A1014" s="1" t="s">
        <v>7285</v>
      </c>
      <c r="B1014" s="2">
        <v>866388847</v>
      </c>
      <c r="C1014" s="1" t="s">
        <v>9170</v>
      </c>
      <c r="D1014" s="3">
        <v>24983</v>
      </c>
      <c r="E1014" s="1" t="s">
        <v>9141</v>
      </c>
      <c r="F1014" s="1" t="s">
        <v>9174</v>
      </c>
      <c r="G1014" s="14">
        <v>467978868</v>
      </c>
    </row>
    <row r="1015" spans="1:7" x14ac:dyDescent="0.25">
      <c r="A1015" s="1" t="s">
        <v>1649</v>
      </c>
      <c r="B1015" s="2">
        <v>34376216</v>
      </c>
      <c r="C1015" s="1" t="s">
        <v>9148</v>
      </c>
      <c r="D1015" s="3">
        <v>43244</v>
      </c>
      <c r="E1015" s="1" t="s">
        <v>9138</v>
      </c>
      <c r="F1015" s="1" t="s">
        <v>9149</v>
      </c>
      <c r="G1015" s="14">
        <v>754685181</v>
      </c>
    </row>
    <row r="1016" spans="1:7" x14ac:dyDescent="0.25">
      <c r="A1016" s="1" t="s">
        <v>4235</v>
      </c>
      <c r="B1016" s="2">
        <v>126508895</v>
      </c>
      <c r="C1016" s="1" t="s">
        <v>9140</v>
      </c>
      <c r="D1016" s="3">
        <v>20600</v>
      </c>
      <c r="E1016" s="1" t="s">
        <v>9154</v>
      </c>
      <c r="F1016" s="1" t="s">
        <v>9189</v>
      </c>
      <c r="G1016" s="14">
        <v>1462472616</v>
      </c>
    </row>
    <row r="1017" spans="1:7" x14ac:dyDescent="0.25">
      <c r="A1017" s="1" t="s">
        <v>1003</v>
      </c>
      <c r="B1017" s="2">
        <v>685292999</v>
      </c>
      <c r="C1017" s="1" t="s">
        <v>9193</v>
      </c>
      <c r="D1017" s="3">
        <v>32653</v>
      </c>
      <c r="E1017" s="1" t="s">
        <v>9131</v>
      </c>
      <c r="F1017" s="1" t="s">
        <v>9194</v>
      </c>
      <c r="G1017" s="14">
        <v>361269295</v>
      </c>
    </row>
    <row r="1018" spans="1:7" x14ac:dyDescent="0.25">
      <c r="A1018" s="1" t="s">
        <v>5870</v>
      </c>
      <c r="B1018" s="2">
        <v>830129063</v>
      </c>
      <c r="C1018" s="1" t="s">
        <v>9143</v>
      </c>
      <c r="D1018" s="3">
        <v>28634</v>
      </c>
      <c r="E1018" s="1" t="s">
        <v>9144</v>
      </c>
      <c r="F1018" s="1" t="s">
        <v>834</v>
      </c>
      <c r="G1018" s="14">
        <v>44822835</v>
      </c>
    </row>
    <row r="1019" spans="1:7" x14ac:dyDescent="0.25">
      <c r="A1019" s="1" t="s">
        <v>5038</v>
      </c>
      <c r="B1019" s="2">
        <v>478857998</v>
      </c>
      <c r="C1019" s="1" t="s">
        <v>9137</v>
      </c>
      <c r="D1019" s="3">
        <v>27538</v>
      </c>
      <c r="E1019" s="1" t="s">
        <v>9134</v>
      </c>
      <c r="F1019" s="1" t="s">
        <v>9139</v>
      </c>
      <c r="G1019" s="14">
        <v>1309873644</v>
      </c>
    </row>
    <row r="1020" spans="1:7" x14ac:dyDescent="0.25">
      <c r="A1020" s="1" t="s">
        <v>3431</v>
      </c>
      <c r="B1020" s="2">
        <v>207469289</v>
      </c>
      <c r="C1020" s="1" t="s">
        <v>9166</v>
      </c>
      <c r="D1020" s="3">
        <v>20233</v>
      </c>
      <c r="E1020" s="1" t="s">
        <v>9141</v>
      </c>
      <c r="F1020" s="1" t="s">
        <v>9167</v>
      </c>
      <c r="G1020" s="14">
        <v>2955613617</v>
      </c>
    </row>
    <row r="1021" spans="1:7" x14ac:dyDescent="0.25">
      <c r="A1021" s="1" t="s">
        <v>8209</v>
      </c>
      <c r="B1021" s="2">
        <v>872154878</v>
      </c>
      <c r="C1021" s="1" t="s">
        <v>9156</v>
      </c>
      <c r="D1021" s="3">
        <v>30095</v>
      </c>
      <c r="E1021" s="1" t="s">
        <v>9138</v>
      </c>
      <c r="F1021" s="1" t="s">
        <v>9199</v>
      </c>
      <c r="G1021" s="14">
        <v>13881582</v>
      </c>
    </row>
    <row r="1022" spans="1:7" x14ac:dyDescent="0.25">
      <c r="A1022" s="1" t="s">
        <v>6077</v>
      </c>
      <c r="B1022" s="2">
        <v>129506302</v>
      </c>
      <c r="C1022" s="1" t="s">
        <v>9143</v>
      </c>
      <c r="D1022" s="3">
        <v>25712</v>
      </c>
      <c r="E1022" s="1" t="s">
        <v>9141</v>
      </c>
      <c r="F1022" s="1" t="s">
        <v>9145</v>
      </c>
      <c r="G1022" s="14">
        <v>2424692436</v>
      </c>
    </row>
    <row r="1023" spans="1:7" x14ac:dyDescent="0.25">
      <c r="A1023" s="1" t="s">
        <v>4666</v>
      </c>
      <c r="B1023" s="2">
        <v>226392113</v>
      </c>
      <c r="C1023" s="1" t="s">
        <v>9150</v>
      </c>
      <c r="D1023" s="3">
        <v>28999</v>
      </c>
      <c r="E1023" s="1" t="s">
        <v>9138</v>
      </c>
      <c r="F1023" s="1" t="s">
        <v>9200</v>
      </c>
      <c r="G1023" s="14">
        <v>3256753608</v>
      </c>
    </row>
    <row r="1024" spans="1:7" x14ac:dyDescent="0.25">
      <c r="A1024" s="1" t="s">
        <v>1529</v>
      </c>
      <c r="B1024" s="2">
        <v>256372944</v>
      </c>
      <c r="C1024" s="1" t="s">
        <v>9165</v>
      </c>
      <c r="D1024" s="3">
        <v>34114</v>
      </c>
      <c r="E1024" s="1" t="s">
        <v>9144</v>
      </c>
      <c r="F1024" s="1" t="s">
        <v>9173</v>
      </c>
      <c r="G1024" s="14">
        <v>412588776</v>
      </c>
    </row>
    <row r="1025" spans="1:7" x14ac:dyDescent="0.25">
      <c r="A1025" s="1" t="s">
        <v>4723</v>
      </c>
      <c r="B1025" s="2">
        <v>25918402</v>
      </c>
      <c r="C1025" s="1" t="s">
        <v>9153</v>
      </c>
      <c r="D1025" s="3">
        <v>39593</v>
      </c>
      <c r="E1025" s="1" t="s">
        <v>9144</v>
      </c>
      <c r="F1025" s="1" t="s">
        <v>9155</v>
      </c>
      <c r="G1025" s="14">
        <v>816454548</v>
      </c>
    </row>
    <row r="1026" spans="1:7" x14ac:dyDescent="0.25">
      <c r="A1026" s="1" t="s">
        <v>5310</v>
      </c>
      <c r="B1026" s="2">
        <v>696247654</v>
      </c>
      <c r="C1026" s="1" t="s">
        <v>9150</v>
      </c>
      <c r="D1026" s="3">
        <v>44705</v>
      </c>
      <c r="E1026" s="1" t="s">
        <v>9144</v>
      </c>
      <c r="F1026" s="1" t="s">
        <v>8414</v>
      </c>
      <c r="G1026" s="14">
        <v>327967488</v>
      </c>
    </row>
    <row r="1027" spans="1:7" x14ac:dyDescent="0.25">
      <c r="A1027" s="1" t="s">
        <v>803</v>
      </c>
      <c r="B1027" s="2">
        <v>392257730</v>
      </c>
      <c r="C1027" s="1" t="s">
        <v>9133</v>
      </c>
      <c r="D1027" s="3">
        <v>39593</v>
      </c>
      <c r="E1027" s="1" t="s">
        <v>9144</v>
      </c>
      <c r="F1027" s="1" t="s">
        <v>9172</v>
      </c>
      <c r="G1027" s="14">
        <v>5917632</v>
      </c>
    </row>
    <row r="1028" spans="1:7" x14ac:dyDescent="0.25">
      <c r="A1028" s="1" t="s">
        <v>1836</v>
      </c>
      <c r="B1028" s="2">
        <v>530144089</v>
      </c>
      <c r="C1028" s="1" t="s">
        <v>9133</v>
      </c>
      <c r="D1028" s="3">
        <v>43244</v>
      </c>
      <c r="E1028" s="1" t="s">
        <v>9144</v>
      </c>
      <c r="F1028" s="1" t="s">
        <v>9159</v>
      </c>
      <c r="G1028" s="14">
        <v>1304684565</v>
      </c>
    </row>
    <row r="1029" spans="1:7" x14ac:dyDescent="0.25">
      <c r="A1029" s="1" t="s">
        <v>841</v>
      </c>
      <c r="B1029" s="2">
        <v>641677481</v>
      </c>
      <c r="C1029" s="1" t="s">
        <v>9193</v>
      </c>
      <c r="D1029" s="3">
        <v>35939</v>
      </c>
      <c r="E1029" s="1" t="s">
        <v>9138</v>
      </c>
      <c r="F1029" s="1" t="s">
        <v>9198</v>
      </c>
      <c r="G1029" s="14">
        <v>1682334225</v>
      </c>
    </row>
    <row r="1030" spans="1:7" x14ac:dyDescent="0.25">
      <c r="A1030" s="1" t="s">
        <v>2507</v>
      </c>
      <c r="B1030" s="2">
        <v>52532596</v>
      </c>
      <c r="C1030" s="1" t="s">
        <v>9170</v>
      </c>
      <c r="D1030" s="3">
        <v>28634</v>
      </c>
      <c r="E1030" s="1" t="s">
        <v>9144</v>
      </c>
      <c r="F1030" s="1" t="s">
        <v>9171</v>
      </c>
      <c r="G1030" s="14">
        <v>4027181082</v>
      </c>
    </row>
    <row r="1031" spans="1:7" x14ac:dyDescent="0.25">
      <c r="A1031" s="1" t="s">
        <v>6427</v>
      </c>
      <c r="B1031" s="2">
        <v>62724933</v>
      </c>
      <c r="C1031" s="1" t="s">
        <v>9130</v>
      </c>
      <c r="D1031" s="3">
        <v>33017</v>
      </c>
      <c r="E1031" s="1" t="s">
        <v>9144</v>
      </c>
      <c r="F1031" s="1" t="s">
        <v>9186</v>
      </c>
      <c r="G1031" s="14">
        <v>646087728</v>
      </c>
    </row>
    <row r="1032" spans="1:7" x14ac:dyDescent="0.25">
      <c r="A1032" s="1" t="s">
        <v>645</v>
      </c>
      <c r="B1032" s="2">
        <v>888123952</v>
      </c>
      <c r="C1032" s="1" t="s">
        <v>9156</v>
      </c>
      <c r="D1032" s="3">
        <v>39958</v>
      </c>
      <c r="E1032" s="1" t="s">
        <v>9144</v>
      </c>
      <c r="F1032" s="1" t="s">
        <v>9175</v>
      </c>
      <c r="G1032" s="14">
        <v>465252192</v>
      </c>
    </row>
    <row r="1033" spans="1:7" x14ac:dyDescent="0.25">
      <c r="A1033" s="1" t="s">
        <v>5902</v>
      </c>
      <c r="B1033" s="2">
        <v>741375983</v>
      </c>
      <c r="C1033" s="1" t="s">
        <v>9160</v>
      </c>
      <c r="D1033" s="3">
        <v>32288</v>
      </c>
      <c r="E1033" s="1" t="s">
        <v>9134</v>
      </c>
      <c r="F1033" s="1" t="s">
        <v>9161</v>
      </c>
      <c r="G1033" s="14">
        <v>302672565</v>
      </c>
    </row>
    <row r="1034" spans="1:7" x14ac:dyDescent="0.25">
      <c r="A1034" s="1" t="s">
        <v>7345</v>
      </c>
      <c r="B1034" s="2">
        <v>559254783</v>
      </c>
      <c r="C1034" s="1" t="s">
        <v>9143</v>
      </c>
      <c r="D1034" s="3">
        <v>20600</v>
      </c>
      <c r="E1034" s="1" t="s">
        <v>9131</v>
      </c>
      <c r="F1034" s="1" t="s">
        <v>9187</v>
      </c>
      <c r="G1034" s="14">
        <v>2876127345</v>
      </c>
    </row>
    <row r="1035" spans="1:7" x14ac:dyDescent="0.25">
      <c r="A1035" s="1" t="s">
        <v>3048</v>
      </c>
      <c r="B1035" s="2">
        <v>734355758</v>
      </c>
      <c r="C1035" s="1" t="s">
        <v>9165</v>
      </c>
      <c r="D1035" s="3">
        <v>23887</v>
      </c>
      <c r="E1035" s="1" t="s">
        <v>9131</v>
      </c>
      <c r="F1035" s="1" t="s">
        <v>9173</v>
      </c>
      <c r="G1035" s="14">
        <v>1991279056</v>
      </c>
    </row>
    <row r="1036" spans="1:7" x14ac:dyDescent="0.25">
      <c r="A1036" s="1" t="s">
        <v>7965</v>
      </c>
      <c r="B1036" s="2">
        <v>259747071</v>
      </c>
      <c r="C1036" s="1" t="s">
        <v>9160</v>
      </c>
      <c r="D1036" s="3">
        <v>23887</v>
      </c>
      <c r="E1036" s="1" t="s">
        <v>9138</v>
      </c>
      <c r="F1036" s="1" t="s">
        <v>9178</v>
      </c>
      <c r="G1036" s="14">
        <v>968225664</v>
      </c>
    </row>
    <row r="1037" spans="1:7" x14ac:dyDescent="0.25">
      <c r="A1037" s="1" t="s">
        <v>3018</v>
      </c>
      <c r="B1037" s="2">
        <v>237951204</v>
      </c>
      <c r="C1037" s="1" t="s">
        <v>9147</v>
      </c>
      <c r="D1037" s="3">
        <v>42515</v>
      </c>
      <c r="E1037" s="1" t="s">
        <v>9144</v>
      </c>
      <c r="F1037" s="1" t="s">
        <v>6107</v>
      </c>
      <c r="G1037" s="14">
        <v>4333654875</v>
      </c>
    </row>
    <row r="1038" spans="1:7" x14ac:dyDescent="0.25">
      <c r="A1038" s="1" t="s">
        <v>1923</v>
      </c>
      <c r="B1038" s="2">
        <v>718752181</v>
      </c>
      <c r="C1038" s="1" t="s">
        <v>9153</v>
      </c>
      <c r="D1038" s="3">
        <v>24616</v>
      </c>
      <c r="E1038" s="1" t="s">
        <v>9141</v>
      </c>
      <c r="F1038" s="1" t="s">
        <v>9190</v>
      </c>
      <c r="G1038" s="14">
        <v>2517046875</v>
      </c>
    </row>
    <row r="1039" spans="1:7" x14ac:dyDescent="0.25">
      <c r="A1039" s="1" t="s">
        <v>3513</v>
      </c>
      <c r="B1039" s="2">
        <v>86849828</v>
      </c>
      <c r="C1039" s="1" t="s">
        <v>9137</v>
      </c>
      <c r="D1039" s="3">
        <v>20965</v>
      </c>
      <c r="E1039" s="1" t="s">
        <v>9144</v>
      </c>
      <c r="F1039" s="1" t="s">
        <v>9139</v>
      </c>
      <c r="G1039" s="14">
        <v>3089892</v>
      </c>
    </row>
    <row r="1040" spans="1:7" x14ac:dyDescent="0.25">
      <c r="A1040" s="1" t="s">
        <v>5521</v>
      </c>
      <c r="B1040" s="2">
        <v>844190003</v>
      </c>
      <c r="C1040" s="1" t="s">
        <v>9196</v>
      </c>
      <c r="D1040" s="3">
        <v>32288</v>
      </c>
      <c r="E1040" s="1" t="s">
        <v>9138</v>
      </c>
      <c r="F1040" s="1" t="s">
        <v>9197</v>
      </c>
      <c r="G1040" s="14">
        <v>1916307393</v>
      </c>
    </row>
    <row r="1041" spans="1:7" x14ac:dyDescent="0.25">
      <c r="A1041" s="1" t="s">
        <v>6672</v>
      </c>
      <c r="B1041" s="2">
        <v>544798090</v>
      </c>
      <c r="C1041" s="1" t="s">
        <v>9180</v>
      </c>
      <c r="D1041" s="3">
        <v>36671</v>
      </c>
      <c r="E1041" s="1" t="s">
        <v>9144</v>
      </c>
      <c r="F1041" s="1" t="s">
        <v>9181</v>
      </c>
      <c r="G1041" s="14">
        <v>2207708064</v>
      </c>
    </row>
    <row r="1042" spans="1:7" x14ac:dyDescent="0.25">
      <c r="A1042" s="1" t="s">
        <v>1053</v>
      </c>
      <c r="B1042" s="2">
        <v>611669116</v>
      </c>
      <c r="C1042" s="1" t="s">
        <v>9133</v>
      </c>
      <c r="D1042" s="3">
        <v>41054</v>
      </c>
      <c r="E1042" s="1" t="s">
        <v>9144</v>
      </c>
      <c r="F1042" s="1" t="s">
        <v>9172</v>
      </c>
      <c r="G1042" s="14">
        <v>3179555328</v>
      </c>
    </row>
    <row r="1043" spans="1:7" x14ac:dyDescent="0.25">
      <c r="A1043" s="1" t="s">
        <v>8863</v>
      </c>
      <c r="B1043" s="2">
        <v>900456904</v>
      </c>
      <c r="C1043" s="1" t="s">
        <v>9148</v>
      </c>
      <c r="D1043" s="3">
        <v>37036</v>
      </c>
      <c r="E1043" s="1" t="s">
        <v>9131</v>
      </c>
      <c r="F1043" s="1" t="s">
        <v>9149</v>
      </c>
      <c r="G1043" s="14">
        <v>806190625</v>
      </c>
    </row>
    <row r="1044" spans="1:7" x14ac:dyDescent="0.25">
      <c r="A1044" s="1" t="s">
        <v>1563</v>
      </c>
      <c r="B1044" s="2">
        <v>800899560</v>
      </c>
      <c r="C1044" s="1" t="s">
        <v>9160</v>
      </c>
      <c r="D1044" s="3">
        <v>34843</v>
      </c>
      <c r="E1044" s="1" t="s">
        <v>9144</v>
      </c>
      <c r="F1044" s="1" t="s">
        <v>9163</v>
      </c>
      <c r="G1044" s="14">
        <v>1248304512</v>
      </c>
    </row>
    <row r="1045" spans="1:7" x14ac:dyDescent="0.25">
      <c r="A1045" s="1" t="s">
        <v>2426</v>
      </c>
      <c r="B1045" s="2">
        <v>895923214</v>
      </c>
      <c r="C1045" s="1" t="s">
        <v>9133</v>
      </c>
      <c r="D1045" s="3">
        <v>33749</v>
      </c>
      <c r="E1045" s="1" t="s">
        <v>9138</v>
      </c>
      <c r="F1045" s="1" t="s">
        <v>9159</v>
      </c>
      <c r="G1045" s="14">
        <v>490431277</v>
      </c>
    </row>
    <row r="1046" spans="1:7" x14ac:dyDescent="0.25">
      <c r="A1046" s="1" t="s">
        <v>1365</v>
      </c>
      <c r="B1046" s="2">
        <v>938249145</v>
      </c>
      <c r="C1046" s="1" t="s">
        <v>9168</v>
      </c>
      <c r="D1046" s="3">
        <v>27538</v>
      </c>
      <c r="E1046" s="1" t="s">
        <v>9138</v>
      </c>
      <c r="F1046" s="1" t="s">
        <v>9169</v>
      </c>
      <c r="G1046" s="14">
        <v>1628670144</v>
      </c>
    </row>
    <row r="1047" spans="1:7" x14ac:dyDescent="0.25">
      <c r="A1047" s="1" t="s">
        <v>3150</v>
      </c>
      <c r="B1047" s="2">
        <v>346926199</v>
      </c>
      <c r="C1047" s="1" t="s">
        <v>9160</v>
      </c>
      <c r="D1047" s="3">
        <v>32653</v>
      </c>
      <c r="E1047" s="1" t="s">
        <v>9141</v>
      </c>
      <c r="F1047" s="1" t="s">
        <v>9178</v>
      </c>
      <c r="G1047" s="14">
        <v>571641732</v>
      </c>
    </row>
    <row r="1048" spans="1:7" x14ac:dyDescent="0.25">
      <c r="A1048" s="1" t="s">
        <v>851</v>
      </c>
      <c r="B1048" s="2">
        <v>22535792</v>
      </c>
      <c r="C1048" s="1" t="s">
        <v>9150</v>
      </c>
      <c r="D1048" s="3">
        <v>31192</v>
      </c>
      <c r="E1048" s="1" t="s">
        <v>9141</v>
      </c>
      <c r="F1048" s="1" t="s">
        <v>9151</v>
      </c>
      <c r="G1048" s="14">
        <v>2952460728</v>
      </c>
    </row>
    <row r="1049" spans="1:7" x14ac:dyDescent="0.25">
      <c r="A1049" s="1" t="s">
        <v>3826</v>
      </c>
      <c r="B1049" s="2">
        <v>769276182</v>
      </c>
      <c r="C1049" s="1" t="s">
        <v>9150</v>
      </c>
      <c r="D1049" s="3">
        <v>44705</v>
      </c>
      <c r="E1049" s="1" t="s">
        <v>9144</v>
      </c>
      <c r="F1049" s="1" t="s">
        <v>9200</v>
      </c>
      <c r="G1049" s="14">
        <v>558030528</v>
      </c>
    </row>
    <row r="1050" spans="1:7" x14ac:dyDescent="0.25">
      <c r="A1050" s="1" t="s">
        <v>3929</v>
      </c>
      <c r="B1050" s="2">
        <v>45676466</v>
      </c>
      <c r="C1050" s="1" t="s">
        <v>9133</v>
      </c>
      <c r="D1050" s="3">
        <v>42515</v>
      </c>
      <c r="E1050" s="1" t="s">
        <v>9138</v>
      </c>
      <c r="F1050" s="1" t="s">
        <v>9158</v>
      </c>
      <c r="G1050" s="14">
        <v>2657504241</v>
      </c>
    </row>
    <row r="1051" spans="1:7" x14ac:dyDescent="0.25">
      <c r="A1051" s="1" t="s">
        <v>8714</v>
      </c>
      <c r="B1051" s="2">
        <v>24757395</v>
      </c>
      <c r="C1051" s="1" t="s">
        <v>9166</v>
      </c>
      <c r="D1051" s="3">
        <v>34478</v>
      </c>
      <c r="E1051" s="1" t="s">
        <v>9138</v>
      </c>
      <c r="F1051" s="1" t="s">
        <v>9167</v>
      </c>
      <c r="G1051" s="14">
        <v>221165776</v>
      </c>
    </row>
    <row r="1052" spans="1:7" x14ac:dyDescent="0.25">
      <c r="A1052" s="1" t="s">
        <v>1161</v>
      </c>
      <c r="B1052" s="2">
        <v>142378480</v>
      </c>
      <c r="C1052" s="1" t="s">
        <v>9137</v>
      </c>
      <c r="D1052" s="3">
        <v>43976</v>
      </c>
      <c r="E1052" s="1" t="s">
        <v>9144</v>
      </c>
      <c r="F1052" s="1" t="s">
        <v>9139</v>
      </c>
      <c r="G1052" s="14">
        <v>1583903922</v>
      </c>
    </row>
    <row r="1053" spans="1:7" x14ac:dyDescent="0.25">
      <c r="A1053" s="1" t="s">
        <v>4744</v>
      </c>
      <c r="B1053" s="2">
        <v>423730232</v>
      </c>
      <c r="C1053" s="1" t="s">
        <v>9133</v>
      </c>
      <c r="D1053" s="3">
        <v>34843</v>
      </c>
      <c r="E1053" s="1" t="s">
        <v>9144</v>
      </c>
      <c r="F1053" s="1" t="s">
        <v>9179</v>
      </c>
      <c r="G1053" s="14">
        <v>741284196</v>
      </c>
    </row>
    <row r="1054" spans="1:7" x14ac:dyDescent="0.25">
      <c r="A1054" s="1" t="s">
        <v>2697</v>
      </c>
      <c r="B1054" s="2">
        <v>510476419</v>
      </c>
      <c r="C1054" s="1" t="s">
        <v>9150</v>
      </c>
      <c r="D1054" s="3">
        <v>41054</v>
      </c>
      <c r="E1054" s="1" t="s">
        <v>9144</v>
      </c>
      <c r="F1054" s="1" t="s">
        <v>9200</v>
      </c>
      <c r="G1054" s="14">
        <v>1033267941</v>
      </c>
    </row>
    <row r="1055" spans="1:7" x14ac:dyDescent="0.25">
      <c r="A1055" s="1" t="s">
        <v>2965</v>
      </c>
      <c r="B1055" s="2">
        <v>829001426</v>
      </c>
      <c r="C1055" s="1" t="s">
        <v>9150</v>
      </c>
      <c r="D1055" s="3">
        <v>38497</v>
      </c>
      <c r="E1055" s="1" t="s">
        <v>9138</v>
      </c>
      <c r="F1055" s="1" t="s">
        <v>9151</v>
      </c>
      <c r="G1055" s="14">
        <v>231029022</v>
      </c>
    </row>
    <row r="1056" spans="1:7" x14ac:dyDescent="0.25">
      <c r="A1056" s="1" t="s">
        <v>2217</v>
      </c>
      <c r="B1056" s="2">
        <v>577626962</v>
      </c>
      <c r="C1056" s="1" t="s">
        <v>9130</v>
      </c>
      <c r="D1056" s="3">
        <v>30095</v>
      </c>
      <c r="E1056" s="1" t="s">
        <v>9141</v>
      </c>
      <c r="F1056" s="1" t="s">
        <v>9132</v>
      </c>
      <c r="G1056" s="14">
        <v>1410308172</v>
      </c>
    </row>
    <row r="1057" spans="1:7" x14ac:dyDescent="0.25">
      <c r="A1057" s="1" t="s">
        <v>4764</v>
      </c>
      <c r="B1057" s="2">
        <v>274445016</v>
      </c>
      <c r="C1057" s="1" t="s">
        <v>9133</v>
      </c>
      <c r="D1057" s="3">
        <v>43244</v>
      </c>
      <c r="E1057" s="1" t="s">
        <v>9141</v>
      </c>
      <c r="F1057" s="1" t="s">
        <v>9158</v>
      </c>
      <c r="G1057" s="14">
        <v>841115052</v>
      </c>
    </row>
    <row r="1058" spans="1:7" x14ac:dyDescent="0.25">
      <c r="A1058" s="1" t="s">
        <v>3024</v>
      </c>
      <c r="B1058" s="2">
        <v>680696507</v>
      </c>
      <c r="C1058" s="1" t="s">
        <v>9130</v>
      </c>
      <c r="D1058" s="3">
        <v>34843</v>
      </c>
      <c r="E1058" s="1" t="s">
        <v>9141</v>
      </c>
      <c r="F1058" s="1" t="s">
        <v>9186</v>
      </c>
      <c r="G1058" s="14">
        <v>3655960014</v>
      </c>
    </row>
    <row r="1059" spans="1:7" x14ac:dyDescent="0.25">
      <c r="A1059" s="1" t="s">
        <v>6114</v>
      </c>
      <c r="B1059" s="2">
        <v>392368542</v>
      </c>
      <c r="C1059" s="1" t="s">
        <v>9160</v>
      </c>
      <c r="D1059" s="3">
        <v>35939</v>
      </c>
      <c r="E1059" s="1" t="s">
        <v>9144</v>
      </c>
      <c r="F1059" s="1" t="s">
        <v>9161</v>
      </c>
      <c r="G1059" s="14">
        <v>272202645</v>
      </c>
    </row>
    <row r="1060" spans="1:7" x14ac:dyDescent="0.25">
      <c r="A1060" s="1" t="s">
        <v>7059</v>
      </c>
      <c r="B1060" s="2">
        <v>128075328</v>
      </c>
      <c r="C1060" s="1" t="s">
        <v>9140</v>
      </c>
      <c r="D1060" s="3">
        <v>23522</v>
      </c>
      <c r="E1060" s="1" t="s">
        <v>9138</v>
      </c>
      <c r="F1060" s="1" t="s">
        <v>9142</v>
      </c>
      <c r="G1060" s="14">
        <v>4368298368</v>
      </c>
    </row>
    <row r="1061" spans="1:7" x14ac:dyDescent="0.25">
      <c r="A1061" s="1" t="s">
        <v>7795</v>
      </c>
      <c r="B1061" s="2">
        <v>482319919</v>
      </c>
      <c r="C1061" s="1" t="s">
        <v>9153</v>
      </c>
      <c r="D1061" s="3">
        <v>22061</v>
      </c>
      <c r="E1061" s="1" t="s">
        <v>9134</v>
      </c>
      <c r="F1061" s="1" t="s">
        <v>9155</v>
      </c>
      <c r="G1061" s="14">
        <v>2747324682</v>
      </c>
    </row>
    <row r="1062" spans="1:7" x14ac:dyDescent="0.25">
      <c r="A1062" s="1" t="s">
        <v>594</v>
      </c>
      <c r="B1062" s="2">
        <v>539715700</v>
      </c>
      <c r="C1062" s="1" t="s">
        <v>9170</v>
      </c>
      <c r="D1062" s="3">
        <v>26444</v>
      </c>
      <c r="E1062" s="1" t="s">
        <v>9144</v>
      </c>
      <c r="F1062" s="1" t="s">
        <v>9191</v>
      </c>
      <c r="G1062" s="14" t="s">
        <v>9205</v>
      </c>
    </row>
    <row r="1063" spans="1:7" x14ac:dyDescent="0.25">
      <c r="A1063" s="1" t="s">
        <v>5793</v>
      </c>
      <c r="B1063" s="2">
        <v>398267060</v>
      </c>
      <c r="C1063" s="1" t="s">
        <v>9150</v>
      </c>
      <c r="D1063" s="3">
        <v>33749</v>
      </c>
      <c r="E1063" s="1" t="s">
        <v>9134</v>
      </c>
      <c r="F1063" s="1" t="s">
        <v>9151</v>
      </c>
      <c r="G1063" s="14">
        <v>1959421728</v>
      </c>
    </row>
    <row r="1064" spans="1:7" x14ac:dyDescent="0.25">
      <c r="A1064" s="1" t="s">
        <v>5578</v>
      </c>
      <c r="B1064" s="2">
        <v>846420402</v>
      </c>
      <c r="C1064" s="1" t="s">
        <v>9165</v>
      </c>
      <c r="D1064" s="3">
        <v>44705</v>
      </c>
      <c r="E1064" s="1" t="s">
        <v>9131</v>
      </c>
      <c r="F1064" s="1" t="s">
        <v>9173</v>
      </c>
      <c r="G1064" s="14">
        <v>692063232</v>
      </c>
    </row>
    <row r="1065" spans="1:7" x14ac:dyDescent="0.25">
      <c r="A1065" s="1" t="s">
        <v>3543</v>
      </c>
      <c r="B1065" s="2">
        <v>899152166</v>
      </c>
      <c r="C1065" s="1" t="s">
        <v>9150</v>
      </c>
      <c r="D1065" s="3">
        <v>35575</v>
      </c>
      <c r="E1065" s="1" t="s">
        <v>9131</v>
      </c>
      <c r="F1065" s="1" t="s">
        <v>8414</v>
      </c>
      <c r="G1065" s="14">
        <v>3440416</v>
      </c>
    </row>
    <row r="1066" spans="1:7" x14ac:dyDescent="0.25">
      <c r="A1066" s="1" t="s">
        <v>5742</v>
      </c>
      <c r="B1066" s="2">
        <v>741028214</v>
      </c>
      <c r="C1066" s="1" t="s">
        <v>9133</v>
      </c>
      <c r="D1066" s="3">
        <v>28634</v>
      </c>
      <c r="E1066" s="1" t="s">
        <v>9134</v>
      </c>
      <c r="F1066" s="1" t="s">
        <v>9159</v>
      </c>
      <c r="G1066" s="14">
        <v>1369930068</v>
      </c>
    </row>
    <row r="1067" spans="1:7" x14ac:dyDescent="0.25">
      <c r="A1067" s="1" t="s">
        <v>343</v>
      </c>
      <c r="B1067" s="2">
        <v>164760475</v>
      </c>
      <c r="C1067" s="1" t="s">
        <v>9133</v>
      </c>
      <c r="D1067" s="3">
        <v>43244</v>
      </c>
      <c r="E1067" s="1" t="s">
        <v>9144</v>
      </c>
      <c r="F1067" s="1" t="s">
        <v>9135</v>
      </c>
      <c r="G1067" s="14">
        <v>86940945</v>
      </c>
    </row>
    <row r="1068" spans="1:7" x14ac:dyDescent="0.25">
      <c r="A1068" s="1" t="s">
        <v>5334</v>
      </c>
      <c r="B1068" s="2">
        <v>38422647</v>
      </c>
      <c r="C1068" s="1" t="s">
        <v>9147</v>
      </c>
      <c r="D1068" s="3">
        <v>26444</v>
      </c>
      <c r="E1068" s="1" t="s">
        <v>9144</v>
      </c>
      <c r="F1068" s="1" t="s">
        <v>9152</v>
      </c>
      <c r="G1068" s="14">
        <v>789510456</v>
      </c>
    </row>
    <row r="1069" spans="1:7" x14ac:dyDescent="0.25">
      <c r="A1069" s="1" t="s">
        <v>999</v>
      </c>
      <c r="B1069" s="2">
        <v>767521408</v>
      </c>
      <c r="C1069" s="1" t="s">
        <v>9153</v>
      </c>
      <c r="D1069" s="3">
        <v>23522</v>
      </c>
      <c r="E1069" s="1" t="s">
        <v>9138</v>
      </c>
      <c r="F1069" s="1" t="s">
        <v>9155</v>
      </c>
      <c r="G1069" s="14">
        <v>964863756</v>
      </c>
    </row>
    <row r="1070" spans="1:7" x14ac:dyDescent="0.25">
      <c r="A1070" s="1" t="s">
        <v>1226</v>
      </c>
      <c r="B1070" s="2">
        <v>506875531</v>
      </c>
      <c r="C1070" s="1" t="s">
        <v>9150</v>
      </c>
      <c r="D1070" s="3">
        <v>32653</v>
      </c>
      <c r="E1070" s="1" t="s">
        <v>9134</v>
      </c>
      <c r="F1070" s="1" t="s">
        <v>9184</v>
      </c>
      <c r="G1070" s="14">
        <v>1693688832</v>
      </c>
    </row>
    <row r="1071" spans="1:7" x14ac:dyDescent="0.25">
      <c r="A1071" s="1" t="s">
        <v>4433</v>
      </c>
      <c r="B1071" s="2">
        <v>449371390</v>
      </c>
      <c r="C1071" s="1" t="s">
        <v>9170</v>
      </c>
      <c r="D1071" s="3">
        <v>31921</v>
      </c>
      <c r="E1071" s="1" t="s">
        <v>9144</v>
      </c>
      <c r="F1071" s="1" t="s">
        <v>9171</v>
      </c>
      <c r="G1071" s="14">
        <v>32432715</v>
      </c>
    </row>
    <row r="1072" spans="1:7" x14ac:dyDescent="0.25">
      <c r="A1072" s="1" t="s">
        <v>1432</v>
      </c>
      <c r="B1072" s="2">
        <v>17142593</v>
      </c>
      <c r="C1072" s="1" t="s">
        <v>9133</v>
      </c>
      <c r="D1072" s="3">
        <v>22790</v>
      </c>
      <c r="E1072" s="1" t="s">
        <v>9144</v>
      </c>
      <c r="F1072" s="1" t="s">
        <v>9195</v>
      </c>
      <c r="G1072" s="14">
        <v>744086892</v>
      </c>
    </row>
    <row r="1073" spans="1:7" x14ac:dyDescent="0.25">
      <c r="A1073" s="1" t="s">
        <v>8238</v>
      </c>
      <c r="B1073" s="2">
        <v>26995934</v>
      </c>
      <c r="C1073" s="1" t="s">
        <v>9130</v>
      </c>
      <c r="D1073" s="3">
        <v>24616</v>
      </c>
      <c r="E1073" s="1" t="s">
        <v>9134</v>
      </c>
      <c r="F1073" s="1" t="s">
        <v>9186</v>
      </c>
      <c r="G1073" s="14">
        <v>2144627037</v>
      </c>
    </row>
    <row r="1074" spans="1:7" x14ac:dyDescent="0.25">
      <c r="A1074" s="1" t="s">
        <v>1805</v>
      </c>
      <c r="B1074" s="2">
        <v>517725391</v>
      </c>
      <c r="C1074" s="1" t="s">
        <v>9176</v>
      </c>
      <c r="D1074" s="3">
        <v>33382</v>
      </c>
      <c r="E1074" s="1" t="s">
        <v>9138</v>
      </c>
      <c r="F1074" s="1" t="s">
        <v>9177</v>
      </c>
      <c r="G1074" s="14">
        <v>70540204</v>
      </c>
    </row>
    <row r="1075" spans="1:7" x14ac:dyDescent="0.25">
      <c r="A1075" s="1" t="s">
        <v>5114</v>
      </c>
      <c r="B1075" s="2">
        <v>125392857</v>
      </c>
      <c r="C1075" s="1" t="s">
        <v>9153</v>
      </c>
      <c r="D1075" s="3">
        <v>23887</v>
      </c>
      <c r="E1075" s="1" t="s">
        <v>9131</v>
      </c>
      <c r="F1075" s="1" t="s">
        <v>9155</v>
      </c>
      <c r="G1075" s="14">
        <v>252612864</v>
      </c>
    </row>
    <row r="1076" spans="1:7" x14ac:dyDescent="0.25">
      <c r="A1076" s="1" t="s">
        <v>7491</v>
      </c>
      <c r="B1076" s="2">
        <v>693757324</v>
      </c>
      <c r="C1076" s="1" t="s">
        <v>9137</v>
      </c>
      <c r="D1076" s="3">
        <v>39593</v>
      </c>
      <c r="E1076" s="1" t="s">
        <v>9144</v>
      </c>
      <c r="F1076" s="1" t="s">
        <v>9139</v>
      </c>
      <c r="G1076" s="14">
        <v>1100749824</v>
      </c>
    </row>
    <row r="1077" spans="1:7" x14ac:dyDescent="0.25">
      <c r="A1077" s="1" t="s">
        <v>8738</v>
      </c>
      <c r="B1077" s="2">
        <v>549894138</v>
      </c>
      <c r="C1077" s="1" t="s">
        <v>9143</v>
      </c>
      <c r="D1077" s="3">
        <v>20600</v>
      </c>
      <c r="E1077" s="1" t="s">
        <v>9134</v>
      </c>
      <c r="F1077" s="1" t="s">
        <v>9187</v>
      </c>
      <c r="G1077" s="14">
        <v>1308861696</v>
      </c>
    </row>
    <row r="1078" spans="1:7" x14ac:dyDescent="0.25">
      <c r="A1078" s="1" t="s">
        <v>4915</v>
      </c>
      <c r="B1078" s="2">
        <v>855530996</v>
      </c>
      <c r="C1078" s="1" t="s">
        <v>9147</v>
      </c>
      <c r="D1078" s="3">
        <v>20965</v>
      </c>
      <c r="E1078" s="1" t="s">
        <v>9138</v>
      </c>
      <c r="F1078" s="1" t="s">
        <v>6107</v>
      </c>
      <c r="G1078" s="14">
        <v>442529913</v>
      </c>
    </row>
    <row r="1079" spans="1:7" x14ac:dyDescent="0.25">
      <c r="A1079" s="1" t="s">
        <v>3082</v>
      </c>
      <c r="B1079" s="2">
        <v>962101713</v>
      </c>
      <c r="C1079" s="1" t="s">
        <v>9182</v>
      </c>
      <c r="D1079" s="3">
        <v>30460</v>
      </c>
      <c r="E1079" s="1" t="s">
        <v>9134</v>
      </c>
      <c r="F1079" s="1" t="s">
        <v>9183</v>
      </c>
      <c r="G1079" s="14">
        <v>330687</v>
      </c>
    </row>
    <row r="1080" spans="1:7" x14ac:dyDescent="0.25">
      <c r="A1080" s="1" t="s">
        <v>8355</v>
      </c>
      <c r="B1080" s="2">
        <v>441008899</v>
      </c>
      <c r="C1080" s="1" t="s">
        <v>9146</v>
      </c>
      <c r="D1080" s="3">
        <v>37765</v>
      </c>
      <c r="E1080" s="1" t="s">
        <v>9138</v>
      </c>
      <c r="F1080" s="1" t="s">
        <v>8420</v>
      </c>
      <c r="G1080" s="14">
        <v>770268492</v>
      </c>
    </row>
    <row r="1081" spans="1:7" x14ac:dyDescent="0.25">
      <c r="A1081" s="1" t="s">
        <v>8869</v>
      </c>
      <c r="B1081" s="2">
        <v>475998423</v>
      </c>
      <c r="C1081" s="1" t="s">
        <v>9150</v>
      </c>
      <c r="D1081" s="3">
        <v>42148</v>
      </c>
      <c r="E1081" s="1" t="s">
        <v>9144</v>
      </c>
      <c r="F1081" s="1" t="s">
        <v>9200</v>
      </c>
      <c r="G1081" s="14">
        <v>158091856</v>
      </c>
    </row>
    <row r="1082" spans="1:7" x14ac:dyDescent="0.25">
      <c r="A1082" s="1" t="s">
        <v>3746</v>
      </c>
      <c r="B1082" s="2">
        <v>231227309</v>
      </c>
      <c r="C1082" s="1" t="s">
        <v>9160</v>
      </c>
      <c r="D1082" s="3">
        <v>37400</v>
      </c>
      <c r="E1082" s="1" t="s">
        <v>9138</v>
      </c>
      <c r="F1082" s="1" t="s">
        <v>9163</v>
      </c>
      <c r="G1082" s="14">
        <v>1235703744</v>
      </c>
    </row>
    <row r="1083" spans="1:7" x14ac:dyDescent="0.25">
      <c r="A1083" s="1" t="s">
        <v>762</v>
      </c>
      <c r="B1083" s="2">
        <v>748656439</v>
      </c>
      <c r="C1083" s="1" t="s">
        <v>9170</v>
      </c>
      <c r="D1083" s="3">
        <v>30827</v>
      </c>
      <c r="E1083" s="1" t="s">
        <v>9131</v>
      </c>
      <c r="F1083" s="1" t="s">
        <v>9174</v>
      </c>
      <c r="G1083" s="14">
        <v>582115716</v>
      </c>
    </row>
    <row r="1084" spans="1:7" x14ac:dyDescent="0.25">
      <c r="A1084" s="1" t="s">
        <v>6465</v>
      </c>
      <c r="B1084" s="2">
        <v>54043829</v>
      </c>
      <c r="C1084" s="1" t="s">
        <v>9133</v>
      </c>
      <c r="D1084" s="3">
        <v>24251</v>
      </c>
      <c r="E1084" s="1" t="s">
        <v>9144</v>
      </c>
      <c r="F1084" s="1" t="s">
        <v>9192</v>
      </c>
      <c r="G1084" s="14">
        <v>3317598438</v>
      </c>
    </row>
    <row r="1085" spans="1:7" x14ac:dyDescent="0.25">
      <c r="A1085" s="1" t="s">
        <v>7452</v>
      </c>
      <c r="B1085" s="2">
        <v>277557948</v>
      </c>
      <c r="C1085" s="1" t="s">
        <v>9165</v>
      </c>
      <c r="D1085" s="3">
        <v>20233</v>
      </c>
      <c r="E1085" s="1" t="s">
        <v>9144</v>
      </c>
      <c r="F1085" s="1" t="s">
        <v>4326</v>
      </c>
      <c r="G1085" s="14">
        <v>4184349</v>
      </c>
    </row>
    <row r="1086" spans="1:7" x14ac:dyDescent="0.25">
      <c r="A1086" s="1" t="s">
        <v>8556</v>
      </c>
      <c r="B1086" s="2">
        <v>782716076</v>
      </c>
      <c r="C1086" s="1" t="s">
        <v>9140</v>
      </c>
      <c r="D1086" s="3">
        <v>35210</v>
      </c>
      <c r="E1086" s="1" t="s">
        <v>9141</v>
      </c>
      <c r="F1086" s="1" t="s">
        <v>9189</v>
      </c>
      <c r="G1086" s="14">
        <v>1244347776</v>
      </c>
    </row>
    <row r="1087" spans="1:7" x14ac:dyDescent="0.25">
      <c r="A1087" s="1" t="s">
        <v>1594</v>
      </c>
      <c r="B1087" s="2">
        <v>868759038</v>
      </c>
      <c r="C1087" s="1" t="s">
        <v>9133</v>
      </c>
      <c r="D1087" s="3">
        <v>26444</v>
      </c>
      <c r="E1087" s="1" t="s">
        <v>9131</v>
      </c>
      <c r="F1087" s="1" t="s">
        <v>9192</v>
      </c>
      <c r="G1087" s="14">
        <v>4479675</v>
      </c>
    </row>
    <row r="1088" spans="1:7" x14ac:dyDescent="0.25">
      <c r="A1088" s="1" t="s">
        <v>1967</v>
      </c>
      <c r="B1088" s="2">
        <v>480940191</v>
      </c>
      <c r="C1088" s="1" t="s">
        <v>9136</v>
      </c>
      <c r="D1088" s="3">
        <v>31921</v>
      </c>
      <c r="E1088" s="1" t="s">
        <v>9144</v>
      </c>
      <c r="F1088" s="1" t="s">
        <v>6173</v>
      </c>
      <c r="G1088" s="14">
        <v>1144092096</v>
      </c>
    </row>
    <row r="1089" spans="1:7" x14ac:dyDescent="0.25">
      <c r="A1089" s="1" t="s">
        <v>5926</v>
      </c>
      <c r="B1089" s="2">
        <v>386315612</v>
      </c>
      <c r="C1089" s="1" t="s">
        <v>9140</v>
      </c>
      <c r="D1089" s="3">
        <v>30827</v>
      </c>
      <c r="E1089" s="1" t="s">
        <v>9131</v>
      </c>
      <c r="F1089" s="1" t="s">
        <v>9189</v>
      </c>
      <c r="G1089" s="14">
        <v>2116056096</v>
      </c>
    </row>
    <row r="1090" spans="1:7" x14ac:dyDescent="0.25">
      <c r="A1090" s="1" t="s">
        <v>4124</v>
      </c>
      <c r="B1090" s="2">
        <v>881946883</v>
      </c>
      <c r="C1090" s="1" t="s">
        <v>9150</v>
      </c>
      <c r="D1090" s="3">
        <v>31192</v>
      </c>
      <c r="E1090" s="1" t="s">
        <v>9138</v>
      </c>
      <c r="F1090" s="1" t="s">
        <v>8414</v>
      </c>
      <c r="G1090" s="14">
        <v>2349213324</v>
      </c>
    </row>
    <row r="1091" spans="1:7" x14ac:dyDescent="0.25">
      <c r="A1091" s="1" t="s">
        <v>4814</v>
      </c>
      <c r="B1091" s="2">
        <v>157826546</v>
      </c>
      <c r="C1091" s="1" t="s">
        <v>9170</v>
      </c>
      <c r="D1091" s="3">
        <v>33017</v>
      </c>
      <c r="E1091" s="1" t="s">
        <v>9141</v>
      </c>
      <c r="F1091" s="1" t="s">
        <v>9174</v>
      </c>
      <c r="G1091" s="14">
        <v>225213912</v>
      </c>
    </row>
    <row r="1092" spans="1:7" x14ac:dyDescent="0.25">
      <c r="A1092" s="1" t="s">
        <v>2172</v>
      </c>
      <c r="B1092" s="2">
        <v>363597849</v>
      </c>
      <c r="C1092" s="1" t="s">
        <v>9140</v>
      </c>
      <c r="D1092" s="3">
        <v>33017</v>
      </c>
      <c r="E1092" s="1" t="s">
        <v>9134</v>
      </c>
      <c r="F1092" s="1" t="s">
        <v>9189</v>
      </c>
      <c r="G1092" s="14">
        <v>616747968</v>
      </c>
    </row>
    <row r="1093" spans="1:7" x14ac:dyDescent="0.25">
      <c r="A1093" s="1" t="s">
        <v>5548</v>
      </c>
      <c r="B1093" s="2">
        <v>601050774</v>
      </c>
      <c r="C1093" s="1" t="s">
        <v>9150</v>
      </c>
      <c r="D1093" s="3">
        <v>39958</v>
      </c>
      <c r="E1093" s="1" t="s">
        <v>9144</v>
      </c>
      <c r="F1093" s="1" t="s">
        <v>9184</v>
      </c>
      <c r="G1093" s="14">
        <v>25970208</v>
      </c>
    </row>
    <row r="1094" spans="1:7" x14ac:dyDescent="0.25">
      <c r="A1094" s="1" t="s">
        <v>2271</v>
      </c>
      <c r="B1094" s="2">
        <v>600474664</v>
      </c>
      <c r="C1094" s="1" t="s">
        <v>9130</v>
      </c>
      <c r="D1094" s="3">
        <v>24251</v>
      </c>
      <c r="E1094" s="1" t="s">
        <v>9144</v>
      </c>
      <c r="F1094" s="1" t="s">
        <v>9186</v>
      </c>
      <c r="G1094" s="14">
        <v>2910345069</v>
      </c>
    </row>
    <row r="1095" spans="1:7" x14ac:dyDescent="0.25">
      <c r="A1095" s="1" t="s">
        <v>6296</v>
      </c>
      <c r="B1095" s="2">
        <v>838153424</v>
      </c>
      <c r="C1095" s="1" t="s">
        <v>9156</v>
      </c>
      <c r="D1095" s="3">
        <v>37765</v>
      </c>
      <c r="E1095" s="1" t="s">
        <v>9131</v>
      </c>
      <c r="F1095" s="1" t="s">
        <v>9199</v>
      </c>
      <c r="G1095" s="14">
        <v>1353108825</v>
      </c>
    </row>
    <row r="1096" spans="1:7" x14ac:dyDescent="0.25">
      <c r="A1096" s="1" t="s">
        <v>8034</v>
      </c>
      <c r="B1096" s="2">
        <v>955633879</v>
      </c>
      <c r="C1096" s="1" t="s">
        <v>9165</v>
      </c>
      <c r="D1096" s="3">
        <v>39958</v>
      </c>
      <c r="E1096" s="1" t="s">
        <v>9134</v>
      </c>
      <c r="F1096" s="1" t="s">
        <v>9173</v>
      </c>
      <c r="G1096" s="14">
        <v>527540968</v>
      </c>
    </row>
    <row r="1097" spans="1:7" x14ac:dyDescent="0.25">
      <c r="A1097" s="1" t="s">
        <v>3354</v>
      </c>
      <c r="B1097" s="2">
        <v>293887331</v>
      </c>
      <c r="C1097" s="1" t="s">
        <v>9146</v>
      </c>
      <c r="D1097" s="3">
        <v>41419</v>
      </c>
      <c r="E1097" s="1" t="s">
        <v>9138</v>
      </c>
      <c r="F1097" s="1" t="s">
        <v>8420</v>
      </c>
      <c r="G1097" s="14">
        <v>3859969783</v>
      </c>
    </row>
    <row r="1098" spans="1:7" x14ac:dyDescent="0.25">
      <c r="A1098" s="1" t="s">
        <v>1142</v>
      </c>
      <c r="B1098" s="2">
        <v>466642390</v>
      </c>
      <c r="C1098" s="1" t="s">
        <v>9143</v>
      </c>
      <c r="D1098" s="3">
        <v>41054</v>
      </c>
      <c r="E1098" s="1" t="s">
        <v>9144</v>
      </c>
      <c r="F1098" s="1" t="s">
        <v>9145</v>
      </c>
      <c r="G1098" s="14">
        <v>8275125</v>
      </c>
    </row>
    <row r="1099" spans="1:7" x14ac:dyDescent="0.25">
      <c r="A1099" s="1" t="s">
        <v>1507</v>
      </c>
      <c r="B1099" s="2">
        <v>777546530</v>
      </c>
      <c r="C1099" s="1" t="s">
        <v>9133</v>
      </c>
      <c r="D1099" s="3">
        <v>39593</v>
      </c>
      <c r="E1099" s="1" t="s">
        <v>9141</v>
      </c>
      <c r="F1099" s="1" t="s">
        <v>9195</v>
      </c>
      <c r="G1099" s="14">
        <v>2744757939</v>
      </c>
    </row>
    <row r="1100" spans="1:7" x14ac:dyDescent="0.25">
      <c r="A1100" s="1" t="s">
        <v>783</v>
      </c>
      <c r="B1100" s="2">
        <v>3042125</v>
      </c>
      <c r="C1100" s="1" t="s">
        <v>9137</v>
      </c>
      <c r="D1100" s="3">
        <v>31556</v>
      </c>
      <c r="E1100" s="1" t="s">
        <v>9138</v>
      </c>
      <c r="F1100" s="1" t="s">
        <v>9139</v>
      </c>
      <c r="G1100" s="14">
        <v>835783476</v>
      </c>
    </row>
    <row r="1101" spans="1:7" x14ac:dyDescent="0.25">
      <c r="A1101" s="1" t="s">
        <v>8522</v>
      </c>
      <c r="B1101" s="2">
        <v>244618092</v>
      </c>
      <c r="C1101" s="1" t="s">
        <v>9130</v>
      </c>
      <c r="D1101" s="3">
        <v>40687</v>
      </c>
      <c r="E1101" s="1" t="s">
        <v>9141</v>
      </c>
      <c r="F1101" s="1" t="s">
        <v>9186</v>
      </c>
      <c r="G1101" s="14">
        <v>2664522625</v>
      </c>
    </row>
    <row r="1102" spans="1:7" x14ac:dyDescent="0.25">
      <c r="A1102" s="1" t="s">
        <v>3051</v>
      </c>
      <c r="B1102" s="2">
        <v>298078818</v>
      </c>
      <c r="C1102" s="1" t="s">
        <v>9133</v>
      </c>
      <c r="D1102" s="3">
        <v>25348</v>
      </c>
      <c r="E1102" s="1" t="s">
        <v>9144</v>
      </c>
      <c r="F1102" s="1" t="s">
        <v>9164</v>
      </c>
      <c r="G1102" s="14">
        <v>116733045</v>
      </c>
    </row>
    <row r="1103" spans="1:7" x14ac:dyDescent="0.25">
      <c r="A1103" s="1" t="s">
        <v>8519</v>
      </c>
      <c r="B1103" s="2">
        <v>306241973</v>
      </c>
      <c r="C1103" s="1" t="s">
        <v>9133</v>
      </c>
      <c r="D1103" s="3">
        <v>43976</v>
      </c>
      <c r="E1103" s="1" t="s">
        <v>9134</v>
      </c>
      <c r="F1103" s="1" t="s">
        <v>9135</v>
      </c>
      <c r="G1103" s="14">
        <v>4912948222</v>
      </c>
    </row>
    <row r="1104" spans="1:7" x14ac:dyDescent="0.25">
      <c r="A1104" s="1" t="s">
        <v>2766</v>
      </c>
      <c r="B1104" s="2">
        <v>522730210</v>
      </c>
      <c r="C1104" s="1" t="s">
        <v>9150</v>
      </c>
      <c r="D1104" s="3">
        <v>42880</v>
      </c>
      <c r="E1104" s="1" t="s">
        <v>9138</v>
      </c>
      <c r="F1104" s="1" t="s">
        <v>8414</v>
      </c>
      <c r="G1104" s="14">
        <v>1580770731</v>
      </c>
    </row>
    <row r="1105" spans="1:7" x14ac:dyDescent="0.25">
      <c r="A1105" s="1" t="s">
        <v>8846</v>
      </c>
      <c r="B1105" s="2">
        <v>859532110</v>
      </c>
      <c r="C1105" s="1" t="s">
        <v>9133</v>
      </c>
      <c r="D1105" s="3">
        <v>43244</v>
      </c>
      <c r="E1105" s="1" t="s">
        <v>9138</v>
      </c>
      <c r="F1105" s="1" t="s">
        <v>9172</v>
      </c>
      <c r="G1105" s="14">
        <v>4330156065</v>
      </c>
    </row>
    <row r="1106" spans="1:7" x14ac:dyDescent="0.25">
      <c r="A1106" s="1" t="s">
        <v>502</v>
      </c>
      <c r="B1106" s="2">
        <v>568655976</v>
      </c>
      <c r="C1106" s="1" t="s">
        <v>9153</v>
      </c>
      <c r="D1106" s="3">
        <v>32653</v>
      </c>
      <c r="E1106" s="1" t="s">
        <v>9138</v>
      </c>
      <c r="F1106" s="1" t="s">
        <v>9190</v>
      </c>
      <c r="G1106" s="14">
        <v>615729324</v>
      </c>
    </row>
    <row r="1107" spans="1:7" x14ac:dyDescent="0.25">
      <c r="A1107" s="1" t="s">
        <v>1730</v>
      </c>
      <c r="B1107" s="2">
        <v>214670045</v>
      </c>
      <c r="C1107" s="1" t="s">
        <v>9133</v>
      </c>
      <c r="D1107" s="3">
        <v>42880</v>
      </c>
      <c r="E1107" s="1" t="s">
        <v>9144</v>
      </c>
      <c r="F1107" s="1" t="s">
        <v>9172</v>
      </c>
      <c r="G1107" s="14">
        <v>3082615296</v>
      </c>
    </row>
    <row r="1108" spans="1:7" x14ac:dyDescent="0.25">
      <c r="A1108" s="1" t="s">
        <v>8523</v>
      </c>
      <c r="B1108" s="2">
        <v>266203436</v>
      </c>
      <c r="C1108" s="1" t="s">
        <v>9153</v>
      </c>
      <c r="D1108" s="3">
        <v>35210</v>
      </c>
      <c r="E1108" s="1" t="s">
        <v>9134</v>
      </c>
      <c r="F1108" s="1" t="s">
        <v>9155</v>
      </c>
      <c r="G1108" s="14">
        <v>14661024</v>
      </c>
    </row>
    <row r="1109" spans="1:7" x14ac:dyDescent="0.25">
      <c r="A1109" s="1" t="s">
        <v>289</v>
      </c>
      <c r="B1109" s="2">
        <v>580745202</v>
      </c>
      <c r="C1109" s="1" t="s">
        <v>9196</v>
      </c>
      <c r="D1109" s="3">
        <v>33749</v>
      </c>
      <c r="E1109" s="1" t="s">
        <v>9134</v>
      </c>
      <c r="F1109" s="1" t="s">
        <v>9197</v>
      </c>
      <c r="G1109" s="14">
        <v>1291887207</v>
      </c>
    </row>
    <row r="1110" spans="1:7" x14ac:dyDescent="0.25">
      <c r="A1110" s="1" t="s">
        <v>8755</v>
      </c>
      <c r="B1110" s="2">
        <v>971077105</v>
      </c>
      <c r="C1110" s="1" t="s">
        <v>9143</v>
      </c>
      <c r="D1110" s="3">
        <v>30095</v>
      </c>
      <c r="E1110" s="1" t="s">
        <v>9138</v>
      </c>
      <c r="F1110" s="1" t="s">
        <v>9145</v>
      </c>
      <c r="G1110" s="14">
        <v>236893508</v>
      </c>
    </row>
    <row r="1111" spans="1:7" x14ac:dyDescent="0.25">
      <c r="A1111" s="1" t="s">
        <v>7608</v>
      </c>
      <c r="B1111" s="2">
        <v>44195802</v>
      </c>
      <c r="C1111" s="1" t="s">
        <v>9136</v>
      </c>
      <c r="D1111" s="3">
        <v>37036</v>
      </c>
      <c r="E1111" s="1" t="s">
        <v>9144</v>
      </c>
      <c r="F1111" s="1" t="s">
        <v>9188</v>
      </c>
      <c r="G1111" s="14">
        <v>233686908</v>
      </c>
    </row>
    <row r="1112" spans="1:7" x14ac:dyDescent="0.25">
      <c r="A1112" s="1" t="s">
        <v>4080</v>
      </c>
      <c r="B1112" s="2">
        <v>542326392</v>
      </c>
      <c r="C1112" s="1" t="s">
        <v>9130</v>
      </c>
      <c r="D1112" s="3">
        <v>38132</v>
      </c>
      <c r="E1112" s="1" t="s">
        <v>9144</v>
      </c>
      <c r="F1112" s="1" t="s">
        <v>9186</v>
      </c>
      <c r="G1112" s="14">
        <v>634427904</v>
      </c>
    </row>
    <row r="1113" spans="1:7" x14ac:dyDescent="0.25">
      <c r="A1113" s="1" t="s">
        <v>5893</v>
      </c>
      <c r="B1113" s="2">
        <v>492918400</v>
      </c>
      <c r="C1113" s="1" t="s">
        <v>9133</v>
      </c>
      <c r="D1113" s="3">
        <v>42880</v>
      </c>
      <c r="E1113" s="1" t="s">
        <v>9144</v>
      </c>
      <c r="F1113" s="1" t="s">
        <v>9192</v>
      </c>
      <c r="G1113" s="14">
        <v>585543168</v>
      </c>
    </row>
    <row r="1114" spans="1:7" x14ac:dyDescent="0.25">
      <c r="A1114" s="1" t="s">
        <v>6074</v>
      </c>
      <c r="B1114" s="2">
        <v>664315003</v>
      </c>
      <c r="C1114" s="1" t="s">
        <v>9148</v>
      </c>
      <c r="D1114" s="3">
        <v>37036</v>
      </c>
      <c r="E1114" s="1" t="s">
        <v>9154</v>
      </c>
      <c r="F1114" s="1" t="s">
        <v>9149</v>
      </c>
      <c r="G1114" s="14">
        <v>1080752832</v>
      </c>
    </row>
    <row r="1115" spans="1:7" x14ac:dyDescent="0.25">
      <c r="A1115" s="1" t="s">
        <v>3774</v>
      </c>
      <c r="B1115" s="2">
        <v>602486864</v>
      </c>
      <c r="C1115" s="1" t="s">
        <v>9168</v>
      </c>
      <c r="D1115" s="3">
        <v>32653</v>
      </c>
      <c r="E1115" s="1" t="s">
        <v>9141</v>
      </c>
      <c r="F1115" s="1" t="s">
        <v>9169</v>
      </c>
      <c r="G1115" s="14">
        <v>1742585152</v>
      </c>
    </row>
    <row r="1116" spans="1:7" x14ac:dyDescent="0.25">
      <c r="A1116" s="1" t="s">
        <v>773</v>
      </c>
      <c r="B1116" s="2">
        <v>404799265</v>
      </c>
      <c r="C1116" s="1" t="s">
        <v>9165</v>
      </c>
      <c r="D1116" s="3">
        <v>41783</v>
      </c>
      <c r="E1116" s="1" t="s">
        <v>9134</v>
      </c>
      <c r="F1116" s="1" t="s">
        <v>4326</v>
      </c>
      <c r="G1116" s="14">
        <v>1983669912</v>
      </c>
    </row>
    <row r="1117" spans="1:7" x14ac:dyDescent="0.25">
      <c r="A1117" s="1" t="s">
        <v>2685</v>
      </c>
      <c r="B1117" s="2">
        <v>844008963</v>
      </c>
      <c r="C1117" s="1" t="s">
        <v>9170</v>
      </c>
      <c r="D1117" s="3">
        <v>25712</v>
      </c>
      <c r="E1117" s="1" t="s">
        <v>9144</v>
      </c>
      <c r="F1117" s="1" t="s">
        <v>9171</v>
      </c>
      <c r="G1117" s="14">
        <v>20009952</v>
      </c>
    </row>
    <row r="1118" spans="1:7" x14ac:dyDescent="0.25">
      <c r="A1118" s="1" t="s">
        <v>8559</v>
      </c>
      <c r="B1118" s="2">
        <v>321721952</v>
      </c>
      <c r="C1118" s="1" t="s">
        <v>9170</v>
      </c>
      <c r="D1118" s="3">
        <v>27905</v>
      </c>
      <c r="E1118" s="1" t="s">
        <v>9144</v>
      </c>
      <c r="F1118" s="1" t="s">
        <v>9174</v>
      </c>
      <c r="G1118" s="14">
        <v>1621005529</v>
      </c>
    </row>
    <row r="1119" spans="1:7" x14ac:dyDescent="0.25">
      <c r="A1119" s="1" t="s">
        <v>3324</v>
      </c>
      <c r="B1119" s="2">
        <v>260904080</v>
      </c>
      <c r="C1119" s="1" t="s">
        <v>9193</v>
      </c>
      <c r="D1119" s="3">
        <v>28634</v>
      </c>
      <c r="E1119" s="1" t="s">
        <v>9144</v>
      </c>
      <c r="F1119" s="1" t="s">
        <v>9198</v>
      </c>
      <c r="G1119" s="14">
        <v>28369035</v>
      </c>
    </row>
    <row r="1120" spans="1:7" x14ac:dyDescent="0.25">
      <c r="A1120" s="1" t="s">
        <v>1167</v>
      </c>
      <c r="B1120" s="2">
        <v>878940712</v>
      </c>
      <c r="C1120" s="1" t="s">
        <v>9133</v>
      </c>
      <c r="D1120" s="3">
        <v>20965</v>
      </c>
      <c r="E1120" s="1" t="s">
        <v>9141</v>
      </c>
      <c r="F1120" s="1" t="s">
        <v>9162</v>
      </c>
      <c r="G1120" s="14">
        <v>1498784022</v>
      </c>
    </row>
    <row r="1121" spans="1:7" x14ac:dyDescent="0.25">
      <c r="A1121" s="1" t="s">
        <v>4174</v>
      </c>
      <c r="B1121" s="2">
        <v>491748531</v>
      </c>
      <c r="C1121" s="1" t="s">
        <v>9196</v>
      </c>
      <c r="D1121" s="3">
        <v>24983</v>
      </c>
      <c r="E1121" s="1" t="s">
        <v>9144</v>
      </c>
      <c r="F1121" s="1" t="s">
        <v>9197</v>
      </c>
      <c r="G1121" s="14">
        <v>1102494211</v>
      </c>
    </row>
    <row r="1122" spans="1:7" x14ac:dyDescent="0.25">
      <c r="A1122" s="1" t="s">
        <v>7626</v>
      </c>
      <c r="B1122" s="2">
        <v>667580901</v>
      </c>
      <c r="C1122" s="1" t="s">
        <v>9143</v>
      </c>
      <c r="D1122" s="3">
        <v>23155</v>
      </c>
      <c r="E1122" s="1" t="s">
        <v>9141</v>
      </c>
      <c r="F1122" s="1" t="s">
        <v>834</v>
      </c>
      <c r="G1122" s="14">
        <v>2954824576</v>
      </c>
    </row>
    <row r="1123" spans="1:7" x14ac:dyDescent="0.25">
      <c r="A1123" s="1" t="s">
        <v>7584</v>
      </c>
      <c r="B1123" s="2">
        <v>678550692</v>
      </c>
      <c r="C1123" s="1" t="s">
        <v>9170</v>
      </c>
      <c r="D1123" s="3">
        <v>27173</v>
      </c>
      <c r="E1123" s="1" t="s">
        <v>9138</v>
      </c>
      <c r="F1123" s="1" t="s">
        <v>9171</v>
      </c>
      <c r="G1123" s="14">
        <v>2306277597</v>
      </c>
    </row>
    <row r="1124" spans="1:7" x14ac:dyDescent="0.25">
      <c r="A1124" s="1" t="s">
        <v>4136</v>
      </c>
      <c r="B1124" s="2">
        <v>803664316</v>
      </c>
      <c r="C1124" s="1" t="s">
        <v>9133</v>
      </c>
      <c r="D1124" s="3">
        <v>43244</v>
      </c>
      <c r="E1124" s="1" t="s">
        <v>9131</v>
      </c>
      <c r="F1124" s="1" t="s">
        <v>9172</v>
      </c>
      <c r="G1124" s="14">
        <v>179875053</v>
      </c>
    </row>
    <row r="1125" spans="1:7" x14ac:dyDescent="0.25">
      <c r="A1125" s="1" t="s">
        <v>1449</v>
      </c>
      <c r="B1125" s="2">
        <v>301382196</v>
      </c>
      <c r="C1125" s="1" t="s">
        <v>9143</v>
      </c>
      <c r="D1125" s="3">
        <v>34843</v>
      </c>
      <c r="E1125" s="1" t="s">
        <v>9141</v>
      </c>
      <c r="F1125" s="1" t="s">
        <v>9145</v>
      </c>
      <c r="G1125" s="14">
        <v>828470272</v>
      </c>
    </row>
    <row r="1126" spans="1:7" x14ac:dyDescent="0.25">
      <c r="A1126" s="1" t="s">
        <v>8269</v>
      </c>
      <c r="B1126" s="2">
        <v>742981884</v>
      </c>
      <c r="C1126" s="1" t="s">
        <v>9170</v>
      </c>
      <c r="D1126" s="3">
        <v>31192</v>
      </c>
      <c r="E1126" s="1" t="s">
        <v>9141</v>
      </c>
      <c r="F1126" s="1" t="s">
        <v>9174</v>
      </c>
      <c r="G1126" s="14">
        <v>2129628528</v>
      </c>
    </row>
    <row r="1127" spans="1:7" x14ac:dyDescent="0.25">
      <c r="A1127" s="1" t="s">
        <v>4794</v>
      </c>
      <c r="B1127" s="2">
        <v>164641310</v>
      </c>
      <c r="C1127" s="1" t="s">
        <v>9150</v>
      </c>
      <c r="D1127" s="3">
        <v>38132</v>
      </c>
      <c r="E1127" s="1" t="s">
        <v>9144</v>
      </c>
      <c r="F1127" s="1" t="s">
        <v>9184</v>
      </c>
      <c r="G1127" s="14">
        <v>2765164437</v>
      </c>
    </row>
    <row r="1128" spans="1:7" x14ac:dyDescent="0.25">
      <c r="A1128" s="1" t="s">
        <v>6963</v>
      </c>
      <c r="B1128" s="2">
        <v>543908956</v>
      </c>
      <c r="C1128" s="1" t="s">
        <v>9160</v>
      </c>
      <c r="D1128" s="3">
        <v>31921</v>
      </c>
      <c r="E1128" s="1" t="s">
        <v>9131</v>
      </c>
      <c r="F1128" s="1" t="s">
        <v>9178</v>
      </c>
      <c r="G1128" s="14">
        <v>1484771808</v>
      </c>
    </row>
    <row r="1129" spans="1:7" x14ac:dyDescent="0.25">
      <c r="A1129" s="1" t="s">
        <v>6089</v>
      </c>
      <c r="B1129" s="2">
        <v>948438365</v>
      </c>
      <c r="C1129" s="1" t="s">
        <v>9156</v>
      </c>
      <c r="D1129" s="3">
        <v>41054</v>
      </c>
      <c r="E1129" s="1" t="s">
        <v>9144</v>
      </c>
      <c r="F1129" s="1" t="s">
        <v>9199</v>
      </c>
      <c r="G1129" s="14">
        <v>815578624</v>
      </c>
    </row>
    <row r="1130" spans="1:7" x14ac:dyDescent="0.25">
      <c r="A1130" s="1" t="s">
        <v>1149</v>
      </c>
      <c r="B1130" s="2">
        <v>4103665</v>
      </c>
      <c r="C1130" s="1" t="s">
        <v>9133</v>
      </c>
      <c r="D1130" s="3">
        <v>38132</v>
      </c>
      <c r="E1130" s="1" t="s">
        <v>9138</v>
      </c>
      <c r="F1130" s="1" t="s">
        <v>9158</v>
      </c>
      <c r="G1130" s="14">
        <v>1393121268</v>
      </c>
    </row>
    <row r="1131" spans="1:7" x14ac:dyDescent="0.25">
      <c r="A1131" s="1" t="s">
        <v>7350</v>
      </c>
      <c r="B1131" s="2">
        <v>714271057</v>
      </c>
      <c r="C1131" s="1" t="s">
        <v>9170</v>
      </c>
      <c r="D1131" s="3">
        <v>23522</v>
      </c>
      <c r="E1131" s="1" t="s">
        <v>9131</v>
      </c>
      <c r="F1131" s="1" t="s">
        <v>9174</v>
      </c>
      <c r="G1131" s="14">
        <v>139134528</v>
      </c>
    </row>
    <row r="1132" spans="1:7" x14ac:dyDescent="0.25">
      <c r="A1132" s="1" t="s">
        <v>146</v>
      </c>
      <c r="B1132" s="2">
        <v>500994067</v>
      </c>
      <c r="C1132" s="1" t="s">
        <v>9133</v>
      </c>
      <c r="D1132" s="3">
        <v>24983</v>
      </c>
      <c r="E1132" s="1" t="s">
        <v>9131</v>
      </c>
      <c r="F1132" s="1" t="s">
        <v>9135</v>
      </c>
      <c r="G1132" s="14">
        <v>2042516124</v>
      </c>
    </row>
    <row r="1133" spans="1:7" x14ac:dyDescent="0.25">
      <c r="A1133" s="1" t="s">
        <v>4553</v>
      </c>
      <c r="B1133" s="2">
        <v>67197710</v>
      </c>
      <c r="C1133" s="1" t="s">
        <v>9196</v>
      </c>
      <c r="D1133" s="3">
        <v>40322</v>
      </c>
      <c r="E1133" s="1" t="s">
        <v>9141</v>
      </c>
      <c r="F1133" s="1" t="s">
        <v>9197</v>
      </c>
      <c r="G1133" s="14">
        <v>162714816</v>
      </c>
    </row>
    <row r="1134" spans="1:7" x14ac:dyDescent="0.25">
      <c r="A1134" s="1" t="s">
        <v>7987</v>
      </c>
      <c r="B1134" s="2">
        <v>914960771</v>
      </c>
      <c r="C1134" s="1" t="s">
        <v>9133</v>
      </c>
      <c r="D1134" s="3">
        <v>30460</v>
      </c>
      <c r="E1134" s="1" t="s">
        <v>9144</v>
      </c>
      <c r="F1134" s="1" t="s">
        <v>9162</v>
      </c>
      <c r="G1134" s="14">
        <v>1206996375</v>
      </c>
    </row>
    <row r="1135" spans="1:7" x14ac:dyDescent="0.25">
      <c r="A1135" s="1" t="s">
        <v>8647</v>
      </c>
      <c r="B1135" s="2">
        <v>369381575</v>
      </c>
      <c r="C1135" s="1" t="s">
        <v>9153</v>
      </c>
      <c r="D1135" s="3">
        <v>42880</v>
      </c>
      <c r="E1135" s="1" t="s">
        <v>9134</v>
      </c>
      <c r="F1135" s="1" t="s">
        <v>9190</v>
      </c>
      <c r="G1135" s="14">
        <v>947638536</v>
      </c>
    </row>
    <row r="1136" spans="1:7" x14ac:dyDescent="0.25">
      <c r="A1136" s="1" t="s">
        <v>8206</v>
      </c>
      <c r="B1136" s="2">
        <v>929633638</v>
      </c>
      <c r="C1136" s="1" t="s">
        <v>9165</v>
      </c>
      <c r="D1136" s="3">
        <v>25348</v>
      </c>
      <c r="E1136" s="1" t="s">
        <v>9144</v>
      </c>
      <c r="F1136" s="1" t="s">
        <v>3840</v>
      </c>
      <c r="G1136" s="14">
        <v>563332224</v>
      </c>
    </row>
    <row r="1137" spans="1:7" x14ac:dyDescent="0.25">
      <c r="A1137" s="1" t="s">
        <v>8758</v>
      </c>
      <c r="B1137" s="2">
        <v>744442646</v>
      </c>
      <c r="C1137" s="1" t="s">
        <v>9170</v>
      </c>
      <c r="D1137" s="3">
        <v>38497</v>
      </c>
      <c r="E1137" s="1" t="s">
        <v>9131</v>
      </c>
      <c r="F1137" s="1" t="s">
        <v>9171</v>
      </c>
      <c r="G1137" s="14">
        <v>3755895052</v>
      </c>
    </row>
    <row r="1138" spans="1:7" x14ac:dyDescent="0.25">
      <c r="A1138" s="1" t="s">
        <v>4321</v>
      </c>
      <c r="B1138" s="2">
        <v>267465259</v>
      </c>
      <c r="C1138" s="1" t="s">
        <v>9133</v>
      </c>
      <c r="D1138" s="3">
        <v>41054</v>
      </c>
      <c r="E1138" s="1" t="s">
        <v>9131</v>
      </c>
      <c r="F1138" s="1" t="s">
        <v>9164</v>
      </c>
      <c r="G1138" s="14">
        <v>2412511164</v>
      </c>
    </row>
    <row r="1139" spans="1:7" x14ac:dyDescent="0.25">
      <c r="A1139" s="1" t="s">
        <v>7178</v>
      </c>
      <c r="B1139" s="2">
        <v>284644944</v>
      </c>
      <c r="C1139" s="1" t="s">
        <v>9136</v>
      </c>
      <c r="D1139" s="3">
        <v>38132</v>
      </c>
      <c r="E1139" s="1" t="s">
        <v>9134</v>
      </c>
      <c r="F1139" s="1" t="s">
        <v>9188</v>
      </c>
      <c r="G1139" s="14">
        <v>1748894784</v>
      </c>
    </row>
    <row r="1140" spans="1:7" x14ac:dyDescent="0.25">
      <c r="A1140" s="1" t="s">
        <v>4591</v>
      </c>
      <c r="B1140" s="2">
        <v>268560799</v>
      </c>
      <c r="C1140" s="1" t="s">
        <v>9160</v>
      </c>
      <c r="D1140" s="3">
        <v>23522</v>
      </c>
      <c r="E1140" s="1" t="s">
        <v>9141</v>
      </c>
      <c r="F1140" s="1" t="s">
        <v>9163</v>
      </c>
      <c r="G1140" s="14">
        <v>269208192</v>
      </c>
    </row>
    <row r="1141" spans="1:7" x14ac:dyDescent="0.25">
      <c r="A1141" s="1" t="s">
        <v>3621</v>
      </c>
      <c r="B1141" s="2">
        <v>141025410</v>
      </c>
      <c r="C1141" s="1" t="s">
        <v>9133</v>
      </c>
      <c r="D1141" s="3">
        <v>25348</v>
      </c>
      <c r="E1141" s="1" t="s">
        <v>9144</v>
      </c>
      <c r="F1141" s="1" t="s">
        <v>9195</v>
      </c>
      <c r="G1141" s="14">
        <v>3270292179</v>
      </c>
    </row>
    <row r="1142" spans="1:7" x14ac:dyDescent="0.25">
      <c r="A1142" s="1" t="s">
        <v>664</v>
      </c>
      <c r="B1142" s="2">
        <v>635009547</v>
      </c>
      <c r="C1142" s="1" t="s">
        <v>9150</v>
      </c>
      <c r="D1142" s="3">
        <v>44705</v>
      </c>
      <c r="E1142" s="1" t="s">
        <v>9141</v>
      </c>
      <c r="F1142" s="1" t="s">
        <v>9184</v>
      </c>
      <c r="G1142" s="14">
        <v>45667083</v>
      </c>
    </row>
    <row r="1143" spans="1:7" x14ac:dyDescent="0.25">
      <c r="A1143" s="1" t="s">
        <v>5983</v>
      </c>
      <c r="B1143" s="2">
        <v>141573647</v>
      </c>
      <c r="C1143" s="1" t="s">
        <v>9136</v>
      </c>
      <c r="D1143" s="3">
        <v>30827</v>
      </c>
      <c r="E1143" s="1" t="s">
        <v>9138</v>
      </c>
      <c r="F1143" s="1" t="s">
        <v>9188</v>
      </c>
      <c r="G1143" s="14">
        <v>546475776</v>
      </c>
    </row>
    <row r="1144" spans="1:7" x14ac:dyDescent="0.25">
      <c r="A1144" s="1" t="s">
        <v>1957</v>
      </c>
      <c r="B1144" s="2">
        <v>49544460</v>
      </c>
      <c r="C1144" s="1" t="s">
        <v>9160</v>
      </c>
      <c r="D1144" s="3">
        <v>41419</v>
      </c>
      <c r="E1144" s="1" t="s">
        <v>9144</v>
      </c>
      <c r="F1144" s="1" t="s">
        <v>9161</v>
      </c>
      <c r="G1144" s="14">
        <v>3627077004</v>
      </c>
    </row>
    <row r="1145" spans="1:7" x14ac:dyDescent="0.25">
      <c r="A1145" s="1" t="s">
        <v>3434</v>
      </c>
      <c r="B1145" s="2">
        <v>649667256</v>
      </c>
      <c r="C1145" s="1" t="s">
        <v>9133</v>
      </c>
      <c r="D1145" s="3">
        <v>39226</v>
      </c>
      <c r="E1145" s="1" t="s">
        <v>9144</v>
      </c>
      <c r="F1145" s="1" t="s">
        <v>9172</v>
      </c>
      <c r="G1145" s="14">
        <v>4206836574</v>
      </c>
    </row>
    <row r="1146" spans="1:7" x14ac:dyDescent="0.25">
      <c r="A1146" s="1" t="s">
        <v>3144</v>
      </c>
      <c r="B1146" s="2">
        <v>318255015</v>
      </c>
      <c r="C1146" s="1" t="s">
        <v>9136</v>
      </c>
      <c r="D1146" s="3">
        <v>41783</v>
      </c>
      <c r="E1146" s="1" t="s">
        <v>9141</v>
      </c>
      <c r="F1146" s="1" t="s">
        <v>6173</v>
      </c>
      <c r="G1146" s="14">
        <v>1314259089</v>
      </c>
    </row>
    <row r="1147" spans="1:7" x14ac:dyDescent="0.25">
      <c r="A1147" s="1" t="s">
        <v>5245</v>
      </c>
      <c r="B1147" s="2">
        <v>564250216</v>
      </c>
      <c r="C1147" s="1" t="s">
        <v>9193</v>
      </c>
      <c r="D1147" s="3">
        <v>33382</v>
      </c>
      <c r="E1147" s="1" t="s">
        <v>9138</v>
      </c>
      <c r="F1147" s="1" t="s">
        <v>9194</v>
      </c>
      <c r="G1147" s="14">
        <v>1502799599</v>
      </c>
    </row>
    <row r="1148" spans="1:7" x14ac:dyDescent="0.25">
      <c r="A1148" s="1" t="s">
        <v>8677</v>
      </c>
      <c r="B1148" s="2">
        <v>337682362</v>
      </c>
      <c r="C1148" s="1" t="s">
        <v>9133</v>
      </c>
      <c r="D1148" s="3">
        <v>26444</v>
      </c>
      <c r="E1148" s="1" t="s">
        <v>9134</v>
      </c>
      <c r="F1148" s="1" t="s">
        <v>9179</v>
      </c>
      <c r="G1148" s="14">
        <v>1319627958</v>
      </c>
    </row>
    <row r="1149" spans="1:7" x14ac:dyDescent="0.25">
      <c r="A1149" s="1" t="s">
        <v>1307</v>
      </c>
      <c r="B1149" s="2">
        <v>729442003</v>
      </c>
      <c r="C1149" s="1" t="s">
        <v>9148</v>
      </c>
      <c r="D1149" s="3">
        <v>24251</v>
      </c>
      <c r="E1149" s="1" t="s">
        <v>9134</v>
      </c>
      <c r="F1149" s="1" t="s">
        <v>9149</v>
      </c>
      <c r="G1149" s="14">
        <v>360060255</v>
      </c>
    </row>
    <row r="1150" spans="1:7" x14ac:dyDescent="0.25">
      <c r="A1150" s="1" t="s">
        <v>2513</v>
      </c>
      <c r="B1150" s="2">
        <v>625915971</v>
      </c>
      <c r="C1150" s="1" t="s">
        <v>9147</v>
      </c>
      <c r="D1150" s="3">
        <v>21329</v>
      </c>
      <c r="E1150" s="1" t="s">
        <v>9144</v>
      </c>
      <c r="F1150" s="1" t="s">
        <v>9152</v>
      </c>
      <c r="G1150" s="14">
        <v>1135304352</v>
      </c>
    </row>
    <row r="1151" spans="1:7" x14ac:dyDescent="0.25">
      <c r="A1151" s="1" t="s">
        <v>8469</v>
      </c>
      <c r="B1151" s="2">
        <v>261596912</v>
      </c>
      <c r="C1151" s="1" t="s">
        <v>9136</v>
      </c>
      <c r="D1151" s="3">
        <v>38861</v>
      </c>
      <c r="E1151" s="1" t="s">
        <v>9138</v>
      </c>
      <c r="F1151" s="1" t="s">
        <v>9188</v>
      </c>
      <c r="G1151" s="14">
        <v>15011025</v>
      </c>
    </row>
    <row r="1152" spans="1:7" x14ac:dyDescent="0.25">
      <c r="A1152" s="1" t="s">
        <v>5263</v>
      </c>
      <c r="B1152" s="2">
        <v>197184515</v>
      </c>
      <c r="C1152" s="1" t="s">
        <v>9140</v>
      </c>
      <c r="D1152" s="3">
        <v>39958</v>
      </c>
      <c r="E1152" s="1" t="s">
        <v>9144</v>
      </c>
      <c r="F1152" s="1" t="s">
        <v>9189</v>
      </c>
      <c r="G1152" s="14">
        <v>1102636272</v>
      </c>
    </row>
    <row r="1153" spans="1:7" x14ac:dyDescent="0.25">
      <c r="A1153" s="1" t="s">
        <v>7892</v>
      </c>
      <c r="B1153" s="2">
        <v>854835571</v>
      </c>
      <c r="C1153" s="1" t="s">
        <v>9143</v>
      </c>
      <c r="D1153" s="3">
        <v>26077</v>
      </c>
      <c r="E1153" s="1" t="s">
        <v>9131</v>
      </c>
      <c r="F1153" s="1" t="s">
        <v>9145</v>
      </c>
      <c r="G1153" s="14">
        <v>1054228284</v>
      </c>
    </row>
    <row r="1154" spans="1:7" x14ac:dyDescent="0.25">
      <c r="A1154" s="1" t="s">
        <v>694</v>
      </c>
      <c r="B1154" s="2">
        <v>352133027</v>
      </c>
      <c r="C1154" s="1" t="s">
        <v>9170</v>
      </c>
      <c r="D1154" s="3">
        <v>41419</v>
      </c>
      <c r="E1154" s="1" t="s">
        <v>9134</v>
      </c>
      <c r="F1154" s="1" t="s">
        <v>9191</v>
      </c>
      <c r="G1154" s="14">
        <v>1765790247</v>
      </c>
    </row>
    <row r="1155" spans="1:7" x14ac:dyDescent="0.25">
      <c r="A1155" s="1" t="s">
        <v>2214</v>
      </c>
      <c r="B1155" s="2">
        <v>842658068</v>
      </c>
      <c r="C1155" s="1" t="s">
        <v>9156</v>
      </c>
      <c r="D1155" s="3">
        <v>43244</v>
      </c>
      <c r="E1155" s="1" t="s">
        <v>9144</v>
      </c>
      <c r="F1155" s="1" t="s">
        <v>9157</v>
      </c>
      <c r="G1155" s="14">
        <v>895812198</v>
      </c>
    </row>
    <row r="1156" spans="1:7" x14ac:dyDescent="0.25">
      <c r="A1156" s="1" t="s">
        <v>3592</v>
      </c>
      <c r="B1156" s="2">
        <v>216474393</v>
      </c>
      <c r="C1156" s="1" t="s">
        <v>9170</v>
      </c>
      <c r="D1156" s="3">
        <v>32288</v>
      </c>
      <c r="E1156" s="1" t="s">
        <v>9134</v>
      </c>
      <c r="F1156" s="1" t="s">
        <v>9174</v>
      </c>
      <c r="G1156" s="14">
        <v>1741567751</v>
      </c>
    </row>
    <row r="1157" spans="1:7" x14ac:dyDescent="0.25">
      <c r="A1157" s="1" t="s">
        <v>6346</v>
      </c>
      <c r="B1157" s="2">
        <v>550594586</v>
      </c>
      <c r="C1157" s="1" t="s">
        <v>9136</v>
      </c>
      <c r="D1157" s="3">
        <v>37036</v>
      </c>
      <c r="E1157" s="1" t="s">
        <v>9144</v>
      </c>
      <c r="F1157" s="1" t="s">
        <v>6173</v>
      </c>
      <c r="G1157" s="14">
        <v>588470523</v>
      </c>
    </row>
    <row r="1158" spans="1:7" x14ac:dyDescent="0.25">
      <c r="A1158" s="1" t="s">
        <v>8140</v>
      </c>
      <c r="B1158" s="2">
        <v>313980008</v>
      </c>
      <c r="C1158" s="1" t="s">
        <v>9143</v>
      </c>
      <c r="D1158" s="3">
        <v>34843</v>
      </c>
      <c r="E1158" s="1" t="s">
        <v>9144</v>
      </c>
      <c r="F1158" s="1" t="s">
        <v>834</v>
      </c>
      <c r="G1158" s="14">
        <v>993077928</v>
      </c>
    </row>
    <row r="1159" spans="1:7" x14ac:dyDescent="0.25">
      <c r="A1159" s="1" t="s">
        <v>4373</v>
      </c>
      <c r="B1159" s="2">
        <v>611809013</v>
      </c>
      <c r="C1159" s="1" t="s">
        <v>9193</v>
      </c>
      <c r="D1159" s="3">
        <v>42148</v>
      </c>
      <c r="E1159" s="1" t="s">
        <v>9144</v>
      </c>
      <c r="F1159" s="1" t="s">
        <v>9198</v>
      </c>
      <c r="G1159" s="14">
        <v>209173888</v>
      </c>
    </row>
    <row r="1160" spans="1:7" x14ac:dyDescent="0.25">
      <c r="A1160" s="1" t="s">
        <v>720</v>
      </c>
      <c r="B1160" s="2">
        <v>935203493</v>
      </c>
      <c r="C1160" s="1" t="s">
        <v>9160</v>
      </c>
      <c r="D1160" s="3">
        <v>22061</v>
      </c>
      <c r="E1160" s="1" t="s">
        <v>9131</v>
      </c>
      <c r="F1160" s="1" t="s">
        <v>9161</v>
      </c>
      <c r="G1160" s="14">
        <v>2492479044</v>
      </c>
    </row>
    <row r="1161" spans="1:7" x14ac:dyDescent="0.25">
      <c r="A1161" s="1" t="s">
        <v>4342</v>
      </c>
      <c r="B1161" s="2">
        <v>508102963</v>
      </c>
      <c r="C1161" s="1" t="s">
        <v>9170</v>
      </c>
      <c r="D1161" s="3">
        <v>39593</v>
      </c>
      <c r="E1161" s="1" t="s">
        <v>9138</v>
      </c>
      <c r="F1161" s="1" t="s">
        <v>9171</v>
      </c>
      <c r="G1161" s="14">
        <v>3201866624</v>
      </c>
    </row>
    <row r="1162" spans="1:7" x14ac:dyDescent="0.25">
      <c r="A1162" s="1" t="s">
        <v>8874</v>
      </c>
      <c r="B1162" s="2">
        <v>964074906</v>
      </c>
      <c r="C1162" s="1" t="s">
        <v>9133</v>
      </c>
      <c r="D1162" s="3">
        <v>20965</v>
      </c>
      <c r="E1162" s="1" t="s">
        <v>9141</v>
      </c>
      <c r="F1162" s="1" t="s">
        <v>9172</v>
      </c>
      <c r="G1162" s="14">
        <v>5875968</v>
      </c>
    </row>
    <row r="1163" spans="1:7" x14ac:dyDescent="0.25">
      <c r="A1163" s="1" t="s">
        <v>2623</v>
      </c>
      <c r="B1163" s="2">
        <v>333256287</v>
      </c>
      <c r="C1163" s="1" t="s">
        <v>9176</v>
      </c>
      <c r="D1163" s="3">
        <v>39958</v>
      </c>
      <c r="E1163" s="1" t="s">
        <v>9144</v>
      </c>
      <c r="F1163" s="1" t="s">
        <v>9177</v>
      </c>
      <c r="G1163" s="14">
        <v>255576672</v>
      </c>
    </row>
    <row r="1164" spans="1:7" x14ac:dyDescent="0.25">
      <c r="A1164" s="1" t="s">
        <v>7047</v>
      </c>
      <c r="B1164" s="2">
        <v>695281</v>
      </c>
      <c r="C1164" s="1" t="s">
        <v>9153</v>
      </c>
      <c r="D1164" s="3">
        <v>26444</v>
      </c>
      <c r="E1164" s="1" t="s">
        <v>9138</v>
      </c>
      <c r="F1164" s="1" t="s">
        <v>9190</v>
      </c>
      <c r="G1164" s="14">
        <v>1084660032</v>
      </c>
    </row>
    <row r="1165" spans="1:7" x14ac:dyDescent="0.25">
      <c r="A1165" s="1" t="s">
        <v>6454</v>
      </c>
      <c r="B1165" s="2">
        <v>795560326</v>
      </c>
      <c r="C1165" s="1" t="s">
        <v>9153</v>
      </c>
      <c r="D1165" s="3">
        <v>44341</v>
      </c>
      <c r="E1165" s="1" t="s">
        <v>9154</v>
      </c>
      <c r="F1165" s="1" t="s">
        <v>9190</v>
      </c>
      <c r="G1165" s="14">
        <v>237555666</v>
      </c>
    </row>
    <row r="1166" spans="1:7" x14ac:dyDescent="0.25">
      <c r="A1166" s="1" t="s">
        <v>4910</v>
      </c>
      <c r="B1166" s="2">
        <v>288641241</v>
      </c>
      <c r="C1166" s="1" t="s">
        <v>9170</v>
      </c>
      <c r="D1166" s="3">
        <v>31921</v>
      </c>
      <c r="E1166" s="1" t="s">
        <v>9134</v>
      </c>
      <c r="F1166" s="1" t="s">
        <v>9191</v>
      </c>
      <c r="G1166" s="14">
        <v>1357965</v>
      </c>
    </row>
    <row r="1167" spans="1:7" x14ac:dyDescent="0.25">
      <c r="A1167" s="1" t="s">
        <v>7482</v>
      </c>
      <c r="B1167" s="2">
        <v>457442184</v>
      </c>
      <c r="C1167" s="1" t="s">
        <v>9140</v>
      </c>
      <c r="D1167" s="3">
        <v>31192</v>
      </c>
      <c r="E1167" s="1" t="s">
        <v>9134</v>
      </c>
      <c r="F1167" s="1" t="s">
        <v>9189</v>
      </c>
      <c r="G1167" s="14">
        <v>561291115</v>
      </c>
    </row>
    <row r="1168" spans="1:7" x14ac:dyDescent="0.25">
      <c r="A1168" s="1" t="s">
        <v>6343</v>
      </c>
      <c r="B1168" s="2">
        <v>457123899</v>
      </c>
      <c r="C1168" s="1" t="s">
        <v>9156</v>
      </c>
      <c r="D1168" s="3">
        <v>37036</v>
      </c>
      <c r="E1168" s="1" t="s">
        <v>9138</v>
      </c>
      <c r="F1168" s="1" t="s">
        <v>9175</v>
      </c>
      <c r="G1168" s="14">
        <v>812911632</v>
      </c>
    </row>
    <row r="1169" spans="1:7" x14ac:dyDescent="0.25">
      <c r="A1169" s="1" t="s">
        <v>6372</v>
      </c>
      <c r="B1169" s="2">
        <v>903001679</v>
      </c>
      <c r="C1169" s="1" t="s">
        <v>9133</v>
      </c>
      <c r="D1169" s="3">
        <v>36671</v>
      </c>
      <c r="E1169" s="1" t="s">
        <v>9141</v>
      </c>
      <c r="F1169" s="1" t="s">
        <v>9159</v>
      </c>
      <c r="G1169" s="14">
        <v>1537445769</v>
      </c>
    </row>
    <row r="1170" spans="1:7" x14ac:dyDescent="0.25">
      <c r="A1170" s="1" t="s">
        <v>8985</v>
      </c>
      <c r="B1170" s="2">
        <v>623575342</v>
      </c>
      <c r="C1170" s="1" t="s">
        <v>9196</v>
      </c>
      <c r="D1170" s="3">
        <v>25348</v>
      </c>
      <c r="E1170" s="1" t="s">
        <v>9144</v>
      </c>
      <c r="F1170" s="1" t="s">
        <v>9197</v>
      </c>
      <c r="G1170" s="14">
        <v>2853754887</v>
      </c>
    </row>
    <row r="1171" spans="1:7" x14ac:dyDescent="0.25">
      <c r="A1171" s="1" t="s">
        <v>3013</v>
      </c>
      <c r="B1171" s="2">
        <v>682477275</v>
      </c>
      <c r="C1171" s="1" t="s">
        <v>9165</v>
      </c>
      <c r="D1171" s="3">
        <v>30460</v>
      </c>
      <c r="E1171" s="1" t="s">
        <v>9138</v>
      </c>
      <c r="F1171" s="1" t="s">
        <v>3840</v>
      </c>
      <c r="G1171" s="14">
        <v>903985332</v>
      </c>
    </row>
    <row r="1172" spans="1:7" x14ac:dyDescent="0.25">
      <c r="A1172" s="1" t="s">
        <v>4588</v>
      </c>
      <c r="B1172" s="2">
        <v>606522640</v>
      </c>
      <c r="C1172" s="1" t="s">
        <v>9133</v>
      </c>
      <c r="D1172" s="3">
        <v>37400</v>
      </c>
      <c r="E1172" s="1" t="s">
        <v>9134</v>
      </c>
      <c r="F1172" s="1" t="s">
        <v>9158</v>
      </c>
      <c r="G1172" s="14">
        <v>2918612416</v>
      </c>
    </row>
    <row r="1173" spans="1:7" x14ac:dyDescent="0.25">
      <c r="A1173" s="1" t="s">
        <v>6366</v>
      </c>
      <c r="B1173" s="2">
        <v>158304189</v>
      </c>
      <c r="C1173" s="1" t="s">
        <v>9168</v>
      </c>
      <c r="D1173" s="3">
        <v>38497</v>
      </c>
      <c r="E1173" s="1" t="s">
        <v>9138</v>
      </c>
      <c r="F1173" s="1" t="s">
        <v>9169</v>
      </c>
      <c r="G1173" s="14">
        <v>4011448584</v>
      </c>
    </row>
    <row r="1174" spans="1:7" x14ac:dyDescent="0.25">
      <c r="A1174" s="1" t="s">
        <v>4927</v>
      </c>
      <c r="B1174" s="2">
        <v>880721948</v>
      </c>
      <c r="C1174" s="1" t="s">
        <v>9170</v>
      </c>
      <c r="D1174" s="3">
        <v>38132</v>
      </c>
      <c r="E1174" s="1" t="s">
        <v>9144</v>
      </c>
      <c r="F1174" s="1" t="s">
        <v>9174</v>
      </c>
      <c r="G1174" s="14">
        <v>426387</v>
      </c>
    </row>
    <row r="1175" spans="1:7" x14ac:dyDescent="0.25">
      <c r="A1175" s="1" t="s">
        <v>5370</v>
      </c>
      <c r="B1175" s="2">
        <v>103348505</v>
      </c>
      <c r="C1175" s="1" t="s">
        <v>9170</v>
      </c>
      <c r="D1175" s="3">
        <v>20600</v>
      </c>
      <c r="E1175" s="1" t="s">
        <v>9138</v>
      </c>
      <c r="F1175" s="1" t="s">
        <v>9171</v>
      </c>
      <c r="G1175" s="14">
        <v>42235024</v>
      </c>
    </row>
    <row r="1176" spans="1:7" x14ac:dyDescent="0.25">
      <c r="A1176" s="1" t="s">
        <v>5211</v>
      </c>
      <c r="B1176" s="2">
        <v>15087311</v>
      </c>
      <c r="C1176" s="1" t="s">
        <v>9133</v>
      </c>
      <c r="D1176" s="3">
        <v>35210</v>
      </c>
      <c r="E1176" s="1" t="s">
        <v>9138</v>
      </c>
      <c r="F1176" s="1" t="s">
        <v>9192</v>
      </c>
      <c r="G1176" s="14">
        <v>423974628</v>
      </c>
    </row>
    <row r="1177" spans="1:7" x14ac:dyDescent="0.25">
      <c r="A1177" s="1" t="s">
        <v>3403</v>
      </c>
      <c r="B1177" s="2">
        <v>390143585</v>
      </c>
      <c r="C1177" s="1" t="s">
        <v>9133</v>
      </c>
      <c r="D1177" s="3">
        <v>38132</v>
      </c>
      <c r="E1177" s="1" t="s">
        <v>9138</v>
      </c>
      <c r="F1177" s="1" t="s">
        <v>9195</v>
      </c>
      <c r="G1177" s="14">
        <v>41112576</v>
      </c>
    </row>
    <row r="1178" spans="1:7" x14ac:dyDescent="0.25">
      <c r="A1178" s="1" t="s">
        <v>2428</v>
      </c>
      <c r="B1178" s="2">
        <v>219303195</v>
      </c>
      <c r="C1178" s="1" t="s">
        <v>9196</v>
      </c>
      <c r="D1178" s="3">
        <v>26077</v>
      </c>
      <c r="E1178" s="1" t="s">
        <v>9141</v>
      </c>
      <c r="F1178" s="1" t="s">
        <v>9197</v>
      </c>
      <c r="G1178" s="14">
        <v>91339992</v>
      </c>
    </row>
    <row r="1179" spans="1:7" x14ac:dyDescent="0.25">
      <c r="A1179" s="1" t="s">
        <v>1323</v>
      </c>
      <c r="B1179" s="2">
        <v>35553470</v>
      </c>
      <c r="C1179" s="1" t="s">
        <v>9176</v>
      </c>
      <c r="D1179" s="3">
        <v>34114</v>
      </c>
      <c r="E1179" s="1" t="s">
        <v>9141</v>
      </c>
      <c r="F1179" s="1" t="s">
        <v>9177</v>
      </c>
      <c r="G1179" s="14">
        <v>2369541383</v>
      </c>
    </row>
    <row r="1180" spans="1:7" x14ac:dyDescent="0.25">
      <c r="A1180" s="1" t="s">
        <v>2571</v>
      </c>
      <c r="B1180" s="2">
        <v>75043522</v>
      </c>
      <c r="C1180" s="1" t="s">
        <v>9170</v>
      </c>
      <c r="D1180" s="3">
        <v>37765</v>
      </c>
      <c r="E1180" s="1" t="s">
        <v>9138</v>
      </c>
      <c r="F1180" s="1" t="s">
        <v>9174</v>
      </c>
      <c r="G1180" s="14">
        <v>3608002112</v>
      </c>
    </row>
    <row r="1181" spans="1:7" x14ac:dyDescent="0.25">
      <c r="A1181" s="1" t="s">
        <v>6699</v>
      </c>
      <c r="B1181" s="2">
        <v>202717733</v>
      </c>
      <c r="C1181" s="1" t="s">
        <v>9196</v>
      </c>
      <c r="D1181" s="3">
        <v>24616</v>
      </c>
      <c r="E1181" s="1" t="s">
        <v>9138</v>
      </c>
      <c r="F1181" s="1" t="s">
        <v>9197</v>
      </c>
      <c r="G1181" s="14">
        <v>69280848</v>
      </c>
    </row>
    <row r="1182" spans="1:7" x14ac:dyDescent="0.25">
      <c r="A1182" s="1" t="s">
        <v>4785</v>
      </c>
      <c r="B1182" s="2">
        <v>707899037</v>
      </c>
      <c r="C1182" s="1" t="s">
        <v>9136</v>
      </c>
      <c r="D1182" s="3">
        <v>34478</v>
      </c>
      <c r="E1182" s="1" t="s">
        <v>9154</v>
      </c>
      <c r="F1182" s="1" t="s">
        <v>9188</v>
      </c>
      <c r="G1182" s="14">
        <v>23771232</v>
      </c>
    </row>
    <row r="1183" spans="1:7" x14ac:dyDescent="0.25">
      <c r="A1183" s="1" t="s">
        <v>5953</v>
      </c>
      <c r="B1183" s="2">
        <v>242853921</v>
      </c>
      <c r="C1183" s="1" t="s">
        <v>9143</v>
      </c>
      <c r="D1183" s="3">
        <v>22061</v>
      </c>
      <c r="E1183" s="1" t="s">
        <v>9144</v>
      </c>
      <c r="F1183" s="1" t="s">
        <v>9187</v>
      </c>
      <c r="G1183" s="14">
        <v>3475068324</v>
      </c>
    </row>
    <row r="1184" spans="1:7" x14ac:dyDescent="0.25">
      <c r="A1184" s="1" t="s">
        <v>8095</v>
      </c>
      <c r="B1184" s="2">
        <v>451149977</v>
      </c>
      <c r="C1184" s="1" t="s">
        <v>9133</v>
      </c>
      <c r="D1184" s="3">
        <v>34843</v>
      </c>
      <c r="E1184" s="1" t="s">
        <v>9141</v>
      </c>
      <c r="F1184" s="1" t="s">
        <v>9172</v>
      </c>
      <c r="G1184" s="14">
        <v>5668377</v>
      </c>
    </row>
    <row r="1185" spans="1:7" x14ac:dyDescent="0.25">
      <c r="A1185" s="1" t="s">
        <v>517</v>
      </c>
      <c r="B1185" s="2">
        <v>716391841</v>
      </c>
      <c r="C1185" s="1" t="s">
        <v>9196</v>
      </c>
      <c r="D1185" s="3">
        <v>39958</v>
      </c>
      <c r="E1185" s="1" t="s">
        <v>9134</v>
      </c>
      <c r="F1185" s="1" t="s">
        <v>9197</v>
      </c>
      <c r="G1185" s="14">
        <v>697572844</v>
      </c>
    </row>
    <row r="1186" spans="1:7" x14ac:dyDescent="0.25">
      <c r="A1186" s="1" t="s">
        <v>6889</v>
      </c>
      <c r="B1186" s="2">
        <v>887422629</v>
      </c>
      <c r="C1186" s="1" t="s">
        <v>9143</v>
      </c>
      <c r="D1186" s="3">
        <v>28270</v>
      </c>
      <c r="E1186" s="1" t="s">
        <v>9138</v>
      </c>
      <c r="F1186" s="1" t="s">
        <v>9187</v>
      </c>
      <c r="G1186" s="14">
        <v>1684189188</v>
      </c>
    </row>
    <row r="1187" spans="1:7" x14ac:dyDescent="0.25">
      <c r="A1187" s="1" t="s">
        <v>2586</v>
      </c>
      <c r="B1187" s="2">
        <v>767138580</v>
      </c>
      <c r="C1187" s="1" t="s">
        <v>9170</v>
      </c>
      <c r="D1187" s="3">
        <v>43609</v>
      </c>
      <c r="E1187" s="1" t="s">
        <v>9134</v>
      </c>
      <c r="F1187" s="1" t="s">
        <v>9191</v>
      </c>
      <c r="G1187" s="14">
        <v>102452224</v>
      </c>
    </row>
    <row r="1188" spans="1:7" x14ac:dyDescent="0.25">
      <c r="A1188" s="1" t="s">
        <v>4262</v>
      </c>
      <c r="B1188" s="2">
        <v>929562631</v>
      </c>
      <c r="C1188" s="1" t="s">
        <v>9136</v>
      </c>
      <c r="D1188" s="3">
        <v>42148</v>
      </c>
      <c r="E1188" s="1" t="s">
        <v>9154</v>
      </c>
      <c r="F1188" s="1" t="s">
        <v>9188</v>
      </c>
      <c r="G1188" s="14">
        <v>27204288</v>
      </c>
    </row>
    <row r="1189" spans="1:7" x14ac:dyDescent="0.25">
      <c r="A1189" s="1" t="s">
        <v>8905</v>
      </c>
      <c r="B1189" s="2">
        <v>133479094</v>
      </c>
      <c r="C1189" s="1" t="s">
        <v>9143</v>
      </c>
      <c r="D1189" s="3">
        <v>38861</v>
      </c>
      <c r="E1189" s="1" t="s">
        <v>9134</v>
      </c>
      <c r="F1189" s="1" t="s">
        <v>834</v>
      </c>
      <c r="G1189" s="14">
        <v>430630965</v>
      </c>
    </row>
    <row r="1190" spans="1:7" x14ac:dyDescent="0.25">
      <c r="A1190" s="1" t="s">
        <v>6737</v>
      </c>
      <c r="B1190" s="2">
        <v>15447086</v>
      </c>
      <c r="C1190" s="1" t="s">
        <v>9193</v>
      </c>
      <c r="D1190" s="3">
        <v>34478</v>
      </c>
      <c r="E1190" s="1" t="s">
        <v>9141</v>
      </c>
      <c r="F1190" s="1" t="s">
        <v>9194</v>
      </c>
      <c r="G1190" s="14">
        <v>3019737897</v>
      </c>
    </row>
    <row r="1191" spans="1:7" x14ac:dyDescent="0.25">
      <c r="A1191" s="1" t="s">
        <v>971</v>
      </c>
      <c r="B1191" s="2">
        <v>732081027</v>
      </c>
      <c r="C1191" s="1" t="s">
        <v>9146</v>
      </c>
      <c r="D1191" s="3">
        <v>38861</v>
      </c>
      <c r="E1191" s="1" t="s">
        <v>9144</v>
      </c>
      <c r="F1191" s="1" t="s">
        <v>8420</v>
      </c>
      <c r="G1191" s="14">
        <v>705010155</v>
      </c>
    </row>
    <row r="1192" spans="1:7" x14ac:dyDescent="0.25">
      <c r="A1192" s="1" t="s">
        <v>5620</v>
      </c>
      <c r="B1192" s="2">
        <v>792776232</v>
      </c>
      <c r="C1192" s="1" t="s">
        <v>9150</v>
      </c>
      <c r="D1192" s="3">
        <v>40687</v>
      </c>
      <c r="E1192" s="1" t="s">
        <v>9141</v>
      </c>
      <c r="F1192" s="1" t="s">
        <v>9184</v>
      </c>
      <c r="G1192" s="14">
        <v>1260161244</v>
      </c>
    </row>
    <row r="1193" spans="1:7" x14ac:dyDescent="0.25">
      <c r="A1193" s="1" t="s">
        <v>1270</v>
      </c>
      <c r="B1193" s="2">
        <v>812442483</v>
      </c>
      <c r="C1193" s="1" t="s">
        <v>9146</v>
      </c>
      <c r="D1193" s="3">
        <v>26077</v>
      </c>
      <c r="E1193" s="1" t="s">
        <v>9138</v>
      </c>
      <c r="F1193" s="1" t="s">
        <v>8420</v>
      </c>
      <c r="G1193" s="14">
        <v>50428602</v>
      </c>
    </row>
    <row r="1194" spans="1:7" x14ac:dyDescent="0.25">
      <c r="A1194" s="1" t="s">
        <v>6153</v>
      </c>
      <c r="B1194" s="2">
        <v>960449597</v>
      </c>
      <c r="C1194" s="1" t="s">
        <v>9133</v>
      </c>
      <c r="D1194" s="3">
        <v>20965</v>
      </c>
      <c r="E1194" s="1" t="s">
        <v>9154</v>
      </c>
      <c r="F1194" s="1" t="s">
        <v>9158</v>
      </c>
      <c r="G1194" s="14">
        <v>2572686336</v>
      </c>
    </row>
    <row r="1195" spans="1:7" x14ac:dyDescent="0.25">
      <c r="A1195" s="1" t="s">
        <v>8877</v>
      </c>
      <c r="B1195" s="2">
        <v>518406085</v>
      </c>
      <c r="C1195" s="1" t="s">
        <v>9182</v>
      </c>
      <c r="D1195" s="3">
        <v>29366</v>
      </c>
      <c r="E1195" s="1" t="s">
        <v>9154</v>
      </c>
      <c r="F1195" s="1" t="s">
        <v>9183</v>
      </c>
      <c r="G1195" s="14">
        <v>40206607</v>
      </c>
    </row>
    <row r="1196" spans="1:7" x14ac:dyDescent="0.25">
      <c r="A1196" s="1" t="s">
        <v>2595</v>
      </c>
      <c r="B1196" s="2">
        <v>551016266</v>
      </c>
      <c r="C1196" s="1" t="s">
        <v>9165</v>
      </c>
      <c r="D1196" s="3">
        <v>22426</v>
      </c>
      <c r="E1196" s="1" t="s">
        <v>9141</v>
      </c>
      <c r="F1196" s="1" t="s">
        <v>4326</v>
      </c>
      <c r="G1196" s="14">
        <v>495037683</v>
      </c>
    </row>
    <row r="1197" spans="1:7" x14ac:dyDescent="0.25">
      <c r="A1197" s="1" t="s">
        <v>7700</v>
      </c>
      <c r="B1197" s="2">
        <v>922739901</v>
      </c>
      <c r="C1197" s="1" t="s">
        <v>9180</v>
      </c>
      <c r="D1197" s="3">
        <v>42515</v>
      </c>
      <c r="E1197" s="1" t="s">
        <v>9141</v>
      </c>
      <c r="F1197" s="1" t="s">
        <v>9181</v>
      </c>
      <c r="G1197" s="14">
        <v>2367259964</v>
      </c>
    </row>
    <row r="1198" spans="1:7" x14ac:dyDescent="0.25">
      <c r="A1198" s="1" t="s">
        <v>2983</v>
      </c>
      <c r="B1198" s="2">
        <v>921471761</v>
      </c>
      <c r="C1198" s="1" t="s">
        <v>9165</v>
      </c>
      <c r="D1198" s="3">
        <v>38861</v>
      </c>
      <c r="E1198" s="1" t="s">
        <v>9134</v>
      </c>
      <c r="F1198" s="1" t="s">
        <v>3840</v>
      </c>
      <c r="G1198" s="14">
        <v>12912192</v>
      </c>
    </row>
    <row r="1199" spans="1:7" x14ac:dyDescent="0.25">
      <c r="A1199" s="1" t="s">
        <v>1945</v>
      </c>
      <c r="B1199" s="2">
        <v>988116148</v>
      </c>
      <c r="C1199" s="1" t="s">
        <v>9133</v>
      </c>
      <c r="D1199" s="3">
        <v>27173</v>
      </c>
      <c r="E1199" s="1" t="s">
        <v>9141</v>
      </c>
      <c r="F1199" s="1" t="s">
        <v>9172</v>
      </c>
      <c r="G1199" s="14">
        <v>11781484</v>
      </c>
    </row>
    <row r="1200" spans="1:7" x14ac:dyDescent="0.25">
      <c r="A1200" s="1" t="s">
        <v>7401</v>
      </c>
      <c r="B1200" s="2">
        <v>506585312</v>
      </c>
      <c r="C1200" s="1" t="s">
        <v>9150</v>
      </c>
      <c r="D1200" s="3">
        <v>25712</v>
      </c>
      <c r="E1200" s="1" t="s">
        <v>9144</v>
      </c>
      <c r="F1200" s="1" t="s">
        <v>9151</v>
      </c>
      <c r="G1200" s="14">
        <v>19183293</v>
      </c>
    </row>
    <row r="1201" spans="1:7" x14ac:dyDescent="0.25">
      <c r="A1201" s="1" t="s">
        <v>5379</v>
      </c>
      <c r="B1201" s="2">
        <v>822729697</v>
      </c>
      <c r="C1201" s="1" t="s">
        <v>9168</v>
      </c>
      <c r="D1201" s="3">
        <v>31556</v>
      </c>
      <c r="E1201" s="1" t="s">
        <v>9144</v>
      </c>
      <c r="F1201" s="1" t="s">
        <v>9169</v>
      </c>
      <c r="G1201" s="14">
        <v>5203283475</v>
      </c>
    </row>
    <row r="1202" spans="1:7" x14ac:dyDescent="0.25">
      <c r="A1202" s="1" t="s">
        <v>6790</v>
      </c>
      <c r="B1202" s="2">
        <v>194747626</v>
      </c>
      <c r="C1202" s="1" t="s">
        <v>9170</v>
      </c>
      <c r="D1202" s="3">
        <v>30827</v>
      </c>
      <c r="E1202" s="1" t="s">
        <v>9138</v>
      </c>
      <c r="F1202" s="1" t="s">
        <v>9191</v>
      </c>
      <c r="G1202" s="14">
        <v>1582714716</v>
      </c>
    </row>
    <row r="1203" spans="1:7" x14ac:dyDescent="0.25">
      <c r="A1203" s="1" t="s">
        <v>8125</v>
      </c>
      <c r="B1203" s="2">
        <v>20886327</v>
      </c>
      <c r="C1203" s="1" t="s">
        <v>9136</v>
      </c>
      <c r="D1203" s="3">
        <v>27538</v>
      </c>
      <c r="E1203" s="1" t="s">
        <v>9131</v>
      </c>
      <c r="F1203" s="1" t="s">
        <v>6173</v>
      </c>
      <c r="G1203" s="14" t="s">
        <v>9206</v>
      </c>
    </row>
    <row r="1204" spans="1:7" x14ac:dyDescent="0.25">
      <c r="A1204" s="1" t="s">
        <v>6916</v>
      </c>
      <c r="B1204" s="2">
        <v>342831656</v>
      </c>
      <c r="C1204" s="1" t="s">
        <v>9133</v>
      </c>
      <c r="D1204" s="3">
        <v>32288</v>
      </c>
      <c r="E1204" s="1" t="s">
        <v>9134</v>
      </c>
      <c r="F1204" s="1" t="s">
        <v>9162</v>
      </c>
      <c r="G1204" s="14">
        <v>815645376</v>
      </c>
    </row>
    <row r="1205" spans="1:7" x14ac:dyDescent="0.25">
      <c r="A1205" s="1" t="s">
        <v>7872</v>
      </c>
      <c r="B1205" s="2">
        <v>911853927</v>
      </c>
      <c r="C1205" s="1" t="s">
        <v>9133</v>
      </c>
      <c r="D1205" s="3">
        <v>27538</v>
      </c>
      <c r="E1205" s="1" t="s">
        <v>9138</v>
      </c>
      <c r="F1205" s="1" t="s">
        <v>9135</v>
      </c>
      <c r="G1205" s="14">
        <v>731547936</v>
      </c>
    </row>
    <row r="1206" spans="1:7" x14ac:dyDescent="0.25">
      <c r="A1206" s="1" t="s">
        <v>128</v>
      </c>
      <c r="B1206" s="2">
        <v>968099871</v>
      </c>
      <c r="C1206" s="1" t="s">
        <v>9180</v>
      </c>
      <c r="D1206" s="3">
        <v>27538</v>
      </c>
      <c r="E1206" s="1" t="s">
        <v>9154</v>
      </c>
      <c r="F1206" s="1" t="s">
        <v>9181</v>
      </c>
      <c r="G1206" s="14">
        <v>1191013461</v>
      </c>
    </row>
    <row r="1207" spans="1:7" x14ac:dyDescent="0.25">
      <c r="A1207" s="1" t="s">
        <v>9027</v>
      </c>
      <c r="B1207" s="2">
        <v>519478706</v>
      </c>
      <c r="C1207" s="1" t="s">
        <v>9193</v>
      </c>
      <c r="D1207" s="3">
        <v>30095</v>
      </c>
      <c r="E1207" s="1" t="s">
        <v>9134</v>
      </c>
      <c r="F1207" s="1" t="s">
        <v>9194</v>
      </c>
      <c r="G1207" s="14">
        <v>2945104239</v>
      </c>
    </row>
    <row r="1208" spans="1:7" x14ac:dyDescent="0.25">
      <c r="A1208" s="1" t="s">
        <v>3400</v>
      </c>
      <c r="B1208" s="2">
        <v>815571796</v>
      </c>
      <c r="C1208" s="1" t="s">
        <v>9133</v>
      </c>
      <c r="D1208" s="3">
        <v>30095</v>
      </c>
      <c r="E1208" s="1" t="s">
        <v>9138</v>
      </c>
      <c r="F1208" s="1" t="s">
        <v>9172</v>
      </c>
      <c r="G1208" s="14">
        <v>1175738895</v>
      </c>
    </row>
    <row r="1209" spans="1:7" x14ac:dyDescent="0.25">
      <c r="A1209" s="1" t="s">
        <v>1679</v>
      </c>
      <c r="B1209" s="2">
        <v>156279764</v>
      </c>
      <c r="C1209" s="1" t="s">
        <v>9133</v>
      </c>
      <c r="D1209" s="3">
        <v>40687</v>
      </c>
      <c r="E1209" s="1" t="s">
        <v>9131</v>
      </c>
      <c r="F1209" s="1" t="s">
        <v>9159</v>
      </c>
      <c r="G1209" s="14">
        <v>5970825</v>
      </c>
    </row>
    <row r="1210" spans="1:7" x14ac:dyDescent="0.25">
      <c r="A1210" s="1" t="s">
        <v>1551</v>
      </c>
      <c r="B1210" s="2">
        <v>420912357</v>
      </c>
      <c r="C1210" s="1" t="s">
        <v>9136</v>
      </c>
      <c r="D1210" s="3">
        <v>24983</v>
      </c>
      <c r="E1210" s="1" t="s">
        <v>9144</v>
      </c>
      <c r="F1210" s="1" t="s">
        <v>6173</v>
      </c>
      <c r="G1210" s="14">
        <v>72706788</v>
      </c>
    </row>
    <row r="1211" spans="1:7" x14ac:dyDescent="0.25">
      <c r="A1211" s="1" t="s">
        <v>3841</v>
      </c>
      <c r="B1211" s="2">
        <v>264313658</v>
      </c>
      <c r="C1211" s="1" t="s">
        <v>9170</v>
      </c>
      <c r="D1211" s="3">
        <v>23522</v>
      </c>
      <c r="E1211" s="1" t="s">
        <v>9141</v>
      </c>
      <c r="F1211" s="1" t="s">
        <v>9174</v>
      </c>
      <c r="G1211" s="14">
        <v>899651189</v>
      </c>
    </row>
    <row r="1212" spans="1:7" x14ac:dyDescent="0.25">
      <c r="A1212" s="1" t="s">
        <v>7668</v>
      </c>
      <c r="B1212" s="2">
        <v>621698501</v>
      </c>
      <c r="C1212" s="1" t="s">
        <v>9133</v>
      </c>
      <c r="D1212" s="3">
        <v>42148</v>
      </c>
      <c r="E1212" s="1" t="s">
        <v>9131</v>
      </c>
      <c r="F1212" s="1" t="s">
        <v>9158</v>
      </c>
      <c r="G1212" s="14">
        <v>2340745185</v>
      </c>
    </row>
    <row r="1213" spans="1:7" x14ac:dyDescent="0.25">
      <c r="A1213" s="1" t="s">
        <v>6159</v>
      </c>
      <c r="B1213" s="2">
        <v>903481280</v>
      </c>
      <c r="C1213" s="1" t="s">
        <v>9143</v>
      </c>
      <c r="D1213" s="3">
        <v>24983</v>
      </c>
      <c r="E1213" s="1" t="s">
        <v>9141</v>
      </c>
      <c r="F1213" s="1" t="s">
        <v>834</v>
      </c>
      <c r="G1213" s="14">
        <v>8505625</v>
      </c>
    </row>
    <row r="1214" spans="1:7" x14ac:dyDescent="0.25">
      <c r="A1214" s="1" t="s">
        <v>1688</v>
      </c>
      <c r="B1214" s="2">
        <v>205617031</v>
      </c>
      <c r="C1214" s="1" t="s">
        <v>9147</v>
      </c>
      <c r="D1214" s="3">
        <v>34114</v>
      </c>
      <c r="E1214" s="1" t="s">
        <v>9141</v>
      </c>
      <c r="F1214" s="1" t="s">
        <v>6107</v>
      </c>
      <c r="G1214" s="14">
        <v>900518528</v>
      </c>
    </row>
    <row r="1215" spans="1:7" x14ac:dyDescent="0.25">
      <c r="A1215" s="1" t="s">
        <v>7407</v>
      </c>
      <c r="B1215" s="2">
        <v>961710120</v>
      </c>
      <c r="C1215" s="1" t="s">
        <v>9150</v>
      </c>
      <c r="D1215" s="3">
        <v>22790</v>
      </c>
      <c r="E1215" s="1" t="s">
        <v>9131</v>
      </c>
      <c r="F1215" s="1" t="s">
        <v>9151</v>
      </c>
      <c r="G1215" s="14">
        <v>286833792</v>
      </c>
    </row>
    <row r="1216" spans="1:7" x14ac:dyDescent="0.25">
      <c r="A1216" s="1" t="s">
        <v>9045</v>
      </c>
      <c r="B1216" s="2">
        <v>305720354</v>
      </c>
      <c r="C1216" s="1" t="s">
        <v>9180</v>
      </c>
      <c r="D1216" s="3">
        <v>43976</v>
      </c>
      <c r="E1216" s="1" t="s">
        <v>9131</v>
      </c>
      <c r="F1216" s="1" t="s">
        <v>9181</v>
      </c>
      <c r="G1216" s="14">
        <v>1393580304</v>
      </c>
    </row>
    <row r="1217" spans="1:7" x14ac:dyDescent="0.25">
      <c r="A1217" s="1" t="s">
        <v>3300</v>
      </c>
      <c r="B1217" s="2">
        <v>915341022</v>
      </c>
      <c r="C1217" s="1" t="s">
        <v>9170</v>
      </c>
      <c r="D1217" s="3">
        <v>22426</v>
      </c>
      <c r="E1217" s="1" t="s">
        <v>9144</v>
      </c>
      <c r="F1217" s="1" t="s">
        <v>9171</v>
      </c>
      <c r="G1217" s="14">
        <v>494600799</v>
      </c>
    </row>
    <row r="1218" spans="1:7" x14ac:dyDescent="0.25">
      <c r="A1218" s="1" t="s">
        <v>5751</v>
      </c>
      <c r="B1218" s="2">
        <v>481645956</v>
      </c>
      <c r="C1218" s="1" t="s">
        <v>9150</v>
      </c>
      <c r="D1218" s="3">
        <v>28999</v>
      </c>
      <c r="E1218" s="1" t="s">
        <v>9138</v>
      </c>
      <c r="F1218" s="1" t="s">
        <v>9200</v>
      </c>
      <c r="G1218" s="14">
        <v>743352336</v>
      </c>
    </row>
    <row r="1219" spans="1:7" x14ac:dyDescent="0.25">
      <c r="A1219" s="1" t="s">
        <v>8910</v>
      </c>
      <c r="B1219" s="2">
        <v>511778205</v>
      </c>
      <c r="C1219" s="1" t="s">
        <v>9150</v>
      </c>
      <c r="D1219" s="3">
        <v>43244</v>
      </c>
      <c r="E1219" s="1" t="s">
        <v>9144</v>
      </c>
      <c r="F1219" s="1" t="s">
        <v>9151</v>
      </c>
      <c r="G1219" s="14">
        <v>2536016175</v>
      </c>
    </row>
    <row r="1220" spans="1:7" x14ac:dyDescent="0.25">
      <c r="A1220" s="1" t="s">
        <v>1818</v>
      </c>
      <c r="B1220" s="2">
        <v>595856727</v>
      </c>
      <c r="C1220" s="1" t="s">
        <v>9133</v>
      </c>
      <c r="D1220" s="3">
        <v>30095</v>
      </c>
      <c r="E1220" s="1" t="s">
        <v>9141</v>
      </c>
      <c r="F1220" s="1" t="s">
        <v>9158</v>
      </c>
      <c r="G1220" s="14">
        <v>347410784</v>
      </c>
    </row>
    <row r="1221" spans="1:7" x14ac:dyDescent="0.25">
      <c r="A1221" s="1" t="s">
        <v>4205</v>
      </c>
      <c r="B1221" s="2">
        <v>815014753</v>
      </c>
      <c r="C1221" s="1" t="s">
        <v>9156</v>
      </c>
      <c r="D1221" s="3">
        <v>29366</v>
      </c>
      <c r="E1221" s="1" t="s">
        <v>9144</v>
      </c>
      <c r="F1221" s="1" t="s">
        <v>9199</v>
      </c>
      <c r="G1221" s="14">
        <v>453775872</v>
      </c>
    </row>
    <row r="1222" spans="1:7" x14ac:dyDescent="0.25">
      <c r="A1222" s="1" t="s">
        <v>5009</v>
      </c>
      <c r="B1222" s="2">
        <v>312759977</v>
      </c>
      <c r="C1222" s="1" t="s">
        <v>9143</v>
      </c>
      <c r="D1222" s="3">
        <v>23522</v>
      </c>
      <c r="E1222" s="1" t="s">
        <v>9131</v>
      </c>
      <c r="F1222" s="1" t="s">
        <v>9145</v>
      </c>
      <c r="G1222" s="14">
        <v>184463565</v>
      </c>
    </row>
    <row r="1223" spans="1:7" x14ac:dyDescent="0.25">
      <c r="A1223" s="1" t="s">
        <v>4791</v>
      </c>
      <c r="B1223" s="2">
        <v>772426267</v>
      </c>
      <c r="C1223" s="1" t="s">
        <v>9193</v>
      </c>
      <c r="D1223" s="3">
        <v>37765</v>
      </c>
      <c r="E1223" s="1" t="s">
        <v>9138</v>
      </c>
      <c r="F1223" s="1" t="s">
        <v>9198</v>
      </c>
      <c r="G1223" s="14">
        <v>289247024</v>
      </c>
    </row>
    <row r="1224" spans="1:7" x14ac:dyDescent="0.25">
      <c r="A1224" s="1" t="s">
        <v>1283</v>
      </c>
      <c r="B1224" s="2">
        <v>167654139</v>
      </c>
      <c r="C1224" s="1" t="s">
        <v>9147</v>
      </c>
      <c r="D1224" s="3">
        <v>37765</v>
      </c>
      <c r="E1224" s="1" t="s">
        <v>9141</v>
      </c>
      <c r="F1224" s="1" t="s">
        <v>6107</v>
      </c>
      <c r="G1224" s="14">
        <v>24595008</v>
      </c>
    </row>
    <row r="1225" spans="1:7" x14ac:dyDescent="0.25">
      <c r="A1225" s="1" t="s">
        <v>1632</v>
      </c>
      <c r="B1225" s="2">
        <v>597098963</v>
      </c>
      <c r="C1225" s="1" t="s">
        <v>9130</v>
      </c>
      <c r="D1225" s="3">
        <v>23522</v>
      </c>
      <c r="E1225" s="1" t="s">
        <v>9138</v>
      </c>
      <c r="F1225" s="1" t="s">
        <v>9186</v>
      </c>
      <c r="G1225" s="14">
        <v>535165593</v>
      </c>
    </row>
    <row r="1226" spans="1:7" x14ac:dyDescent="0.25">
      <c r="A1226" s="1" t="s">
        <v>398</v>
      </c>
      <c r="B1226" s="2">
        <v>400445051</v>
      </c>
      <c r="C1226" s="1" t="s">
        <v>9165</v>
      </c>
      <c r="D1226" s="3">
        <v>23155</v>
      </c>
      <c r="E1226" s="1" t="s">
        <v>9138</v>
      </c>
      <c r="F1226" s="1" t="s">
        <v>3840</v>
      </c>
      <c r="G1226" s="14">
        <v>3473611328</v>
      </c>
    </row>
    <row r="1227" spans="1:7" x14ac:dyDescent="0.25">
      <c r="A1227" s="1" t="s">
        <v>1407</v>
      </c>
      <c r="B1227" s="2">
        <v>761224462</v>
      </c>
      <c r="C1227" s="1" t="s">
        <v>9170</v>
      </c>
      <c r="D1227" s="3">
        <v>27538</v>
      </c>
      <c r="E1227" s="1" t="s">
        <v>9134</v>
      </c>
      <c r="F1227" s="1" t="s">
        <v>9171</v>
      </c>
      <c r="G1227" s="14">
        <v>1291732224</v>
      </c>
    </row>
    <row r="1228" spans="1:7" x14ac:dyDescent="0.25">
      <c r="A1228" s="1" t="s">
        <v>5989</v>
      </c>
      <c r="B1228" s="2">
        <v>811956007</v>
      </c>
      <c r="C1228" s="1" t="s">
        <v>9150</v>
      </c>
      <c r="D1228" s="3">
        <v>20233</v>
      </c>
      <c r="E1228" s="1" t="s">
        <v>9138</v>
      </c>
      <c r="F1228" s="1" t="s">
        <v>8414</v>
      </c>
      <c r="G1228" s="14">
        <v>668895744</v>
      </c>
    </row>
    <row r="1229" spans="1:7" x14ac:dyDescent="0.25">
      <c r="A1229" s="1" t="s">
        <v>5424</v>
      </c>
      <c r="B1229" s="2">
        <v>483029893</v>
      </c>
      <c r="C1229" s="1" t="s">
        <v>9196</v>
      </c>
      <c r="D1229" s="3">
        <v>40322</v>
      </c>
      <c r="E1229" s="1" t="s">
        <v>9131</v>
      </c>
      <c r="F1229" s="1" t="s">
        <v>9197</v>
      </c>
      <c r="G1229" s="14">
        <v>107610468</v>
      </c>
    </row>
    <row r="1230" spans="1:7" x14ac:dyDescent="0.25">
      <c r="A1230" s="1" t="s">
        <v>8098</v>
      </c>
      <c r="B1230" s="2">
        <v>962644542</v>
      </c>
      <c r="C1230" s="1" t="s">
        <v>9170</v>
      </c>
      <c r="D1230" s="3">
        <v>43609</v>
      </c>
      <c r="E1230" s="1" t="s">
        <v>9144</v>
      </c>
      <c r="F1230" s="1" t="s">
        <v>9171</v>
      </c>
      <c r="G1230" s="14">
        <v>404760252</v>
      </c>
    </row>
    <row r="1231" spans="1:7" x14ac:dyDescent="0.25">
      <c r="A1231" s="1" t="s">
        <v>2037</v>
      </c>
      <c r="B1231" s="2">
        <v>920076730</v>
      </c>
      <c r="C1231" s="1" t="s">
        <v>9176</v>
      </c>
      <c r="D1231" s="3">
        <v>22790</v>
      </c>
      <c r="E1231" s="1" t="s">
        <v>9138</v>
      </c>
      <c r="F1231" s="1" t="s">
        <v>9177</v>
      </c>
      <c r="G1231" s="14">
        <v>3563265225</v>
      </c>
    </row>
    <row r="1232" spans="1:7" x14ac:dyDescent="0.25">
      <c r="A1232" s="1" t="s">
        <v>8301</v>
      </c>
      <c r="B1232" s="2">
        <v>397374898</v>
      </c>
      <c r="C1232" s="1" t="s">
        <v>9153</v>
      </c>
      <c r="D1232" s="3">
        <v>24616</v>
      </c>
      <c r="E1232" s="1" t="s">
        <v>9134</v>
      </c>
      <c r="F1232" s="1" t="s">
        <v>9190</v>
      </c>
      <c r="G1232" s="14">
        <v>739902009</v>
      </c>
    </row>
    <row r="1233" spans="1:7" x14ac:dyDescent="0.25">
      <c r="A1233" s="1" t="s">
        <v>4859</v>
      </c>
      <c r="B1233" s="2">
        <v>526139831</v>
      </c>
      <c r="C1233" s="1" t="s">
        <v>9156</v>
      </c>
      <c r="D1233" s="3">
        <v>30460</v>
      </c>
      <c r="E1233" s="1" t="s">
        <v>9131</v>
      </c>
      <c r="F1233" s="1" t="s">
        <v>9175</v>
      </c>
      <c r="G1233" s="14">
        <v>24717024</v>
      </c>
    </row>
    <row r="1234" spans="1:7" x14ac:dyDescent="0.25">
      <c r="A1234" s="1" t="s">
        <v>3522</v>
      </c>
      <c r="B1234" s="2">
        <v>79330836</v>
      </c>
      <c r="C1234" s="1" t="s">
        <v>9156</v>
      </c>
      <c r="D1234" s="3">
        <v>37765</v>
      </c>
      <c r="E1234" s="1" t="s">
        <v>9138</v>
      </c>
      <c r="F1234" s="1" t="s">
        <v>9157</v>
      </c>
      <c r="G1234" s="14">
        <v>179780604</v>
      </c>
    </row>
    <row r="1235" spans="1:7" x14ac:dyDescent="0.25">
      <c r="A1235" s="1" t="s">
        <v>4576</v>
      </c>
      <c r="B1235" s="2">
        <v>798424866</v>
      </c>
      <c r="C1235" s="1" t="s">
        <v>9143</v>
      </c>
      <c r="D1235" s="3">
        <v>22061</v>
      </c>
      <c r="E1235" s="1" t="s">
        <v>9144</v>
      </c>
      <c r="F1235" s="1" t="s">
        <v>9145</v>
      </c>
      <c r="G1235" s="14">
        <v>1858659453</v>
      </c>
    </row>
    <row r="1236" spans="1:7" x14ac:dyDescent="0.25">
      <c r="A1236" s="1" t="s">
        <v>6910</v>
      </c>
      <c r="B1236" s="2">
        <v>600726742</v>
      </c>
      <c r="C1236" s="1" t="s">
        <v>9182</v>
      </c>
      <c r="D1236" s="3">
        <v>43244</v>
      </c>
      <c r="E1236" s="1" t="s">
        <v>9131</v>
      </c>
      <c r="F1236" s="1" t="s">
        <v>9183</v>
      </c>
      <c r="G1236" s="14">
        <v>873890937</v>
      </c>
    </row>
    <row r="1237" spans="1:7" x14ac:dyDescent="0.25">
      <c r="A1237" s="1" t="s">
        <v>138</v>
      </c>
      <c r="B1237" s="2">
        <v>833820639</v>
      </c>
      <c r="C1237" s="1" t="s">
        <v>9166</v>
      </c>
      <c r="D1237" s="3">
        <v>28270</v>
      </c>
      <c r="E1237" s="1" t="s">
        <v>9131</v>
      </c>
      <c r="F1237" s="1" t="s">
        <v>9167</v>
      </c>
      <c r="G1237" s="14">
        <v>1366125</v>
      </c>
    </row>
    <row r="1238" spans="1:7" x14ac:dyDescent="0.25">
      <c r="A1238" s="1" t="s">
        <v>2724</v>
      </c>
      <c r="B1238" s="2">
        <v>417867882</v>
      </c>
      <c r="C1238" s="1" t="s">
        <v>9133</v>
      </c>
      <c r="D1238" s="3">
        <v>41054</v>
      </c>
      <c r="E1238" s="1" t="s">
        <v>9141</v>
      </c>
      <c r="F1238" s="1" t="s">
        <v>9162</v>
      </c>
      <c r="G1238" s="14">
        <v>2533681916</v>
      </c>
    </row>
    <row r="1239" spans="1:7" x14ac:dyDescent="0.25">
      <c r="A1239" s="1" t="s">
        <v>2644</v>
      </c>
      <c r="B1239" s="2">
        <v>1668456</v>
      </c>
      <c r="C1239" s="1" t="s">
        <v>9160</v>
      </c>
      <c r="D1239" s="3">
        <v>33749</v>
      </c>
      <c r="E1239" s="1" t="s">
        <v>9144</v>
      </c>
      <c r="F1239" s="1" t="s">
        <v>9163</v>
      </c>
      <c r="G1239" s="14">
        <v>1609410825</v>
      </c>
    </row>
    <row r="1240" spans="1:7" x14ac:dyDescent="0.25">
      <c r="A1240" s="1" t="s">
        <v>2414</v>
      </c>
      <c r="B1240" s="2">
        <v>600960976</v>
      </c>
      <c r="C1240" s="1" t="s">
        <v>9165</v>
      </c>
      <c r="D1240" s="3">
        <v>43976</v>
      </c>
      <c r="E1240" s="1" t="s">
        <v>9134</v>
      </c>
      <c r="F1240" s="1" t="s">
        <v>3840</v>
      </c>
      <c r="G1240" s="14">
        <v>2018674688</v>
      </c>
    </row>
    <row r="1241" spans="1:7" x14ac:dyDescent="0.25">
      <c r="A1241" s="1" t="s">
        <v>6065</v>
      </c>
      <c r="B1241" s="2">
        <v>294503809</v>
      </c>
      <c r="C1241" s="1" t="s">
        <v>9133</v>
      </c>
      <c r="D1241" s="3">
        <v>35939</v>
      </c>
      <c r="E1241" s="1" t="s">
        <v>9141</v>
      </c>
      <c r="F1241" s="1" t="s">
        <v>9172</v>
      </c>
      <c r="G1241" s="14">
        <v>2751226374</v>
      </c>
    </row>
    <row r="1242" spans="1:7" x14ac:dyDescent="0.25">
      <c r="A1242" s="1" t="s">
        <v>1397</v>
      </c>
      <c r="B1242" s="2">
        <v>281208268</v>
      </c>
      <c r="C1242" s="1" t="s">
        <v>9182</v>
      </c>
      <c r="D1242" s="3">
        <v>38497</v>
      </c>
      <c r="E1242" s="1" t="s">
        <v>9138</v>
      </c>
      <c r="F1242" s="1" t="s">
        <v>9183</v>
      </c>
      <c r="G1242" s="14">
        <v>3482485552</v>
      </c>
    </row>
    <row r="1243" spans="1:7" x14ac:dyDescent="0.25">
      <c r="A1243" s="1" t="s">
        <v>8230</v>
      </c>
      <c r="B1243" s="2">
        <v>543703287</v>
      </c>
      <c r="C1243" s="1" t="s">
        <v>9160</v>
      </c>
      <c r="D1243" s="3">
        <v>29366</v>
      </c>
      <c r="E1243" s="1" t="s">
        <v>9131</v>
      </c>
      <c r="F1243" s="1" t="s">
        <v>9178</v>
      </c>
      <c r="G1243" s="14">
        <v>2054531749</v>
      </c>
    </row>
    <row r="1244" spans="1:7" x14ac:dyDescent="0.25">
      <c r="A1244" s="1" t="s">
        <v>7716</v>
      </c>
      <c r="B1244" s="2">
        <v>672830363</v>
      </c>
      <c r="C1244" s="1" t="s">
        <v>9153</v>
      </c>
      <c r="D1244" s="3">
        <v>40322</v>
      </c>
      <c r="E1244" s="1" t="s">
        <v>9134</v>
      </c>
      <c r="F1244" s="1" t="s">
        <v>9155</v>
      </c>
      <c r="G1244" s="14">
        <v>34993314</v>
      </c>
    </row>
    <row r="1245" spans="1:7" x14ac:dyDescent="0.25">
      <c r="A1245" s="1" t="s">
        <v>1635</v>
      </c>
      <c r="B1245" s="2">
        <v>674382707</v>
      </c>
      <c r="C1245" s="1" t="s">
        <v>9133</v>
      </c>
      <c r="D1245" s="3">
        <v>29731</v>
      </c>
      <c r="E1245" s="1" t="s">
        <v>9141</v>
      </c>
      <c r="F1245" s="1" t="s">
        <v>9135</v>
      </c>
      <c r="G1245" s="14">
        <v>1728383013</v>
      </c>
    </row>
    <row r="1246" spans="1:7" x14ac:dyDescent="0.25">
      <c r="A1246" s="1" t="s">
        <v>6168</v>
      </c>
      <c r="B1246" s="2">
        <v>736928880</v>
      </c>
      <c r="C1246" s="1" t="s">
        <v>9137</v>
      </c>
      <c r="D1246" s="3">
        <v>41054</v>
      </c>
      <c r="E1246" s="1" t="s">
        <v>9131</v>
      </c>
      <c r="F1246" s="1" t="s">
        <v>9139</v>
      </c>
      <c r="G1246" s="14">
        <v>941004336</v>
      </c>
    </row>
    <row r="1247" spans="1:7" x14ac:dyDescent="0.25">
      <c r="A1247" s="1" t="s">
        <v>8942</v>
      </c>
      <c r="B1247" s="2">
        <v>518813959</v>
      </c>
      <c r="C1247" s="1" t="s">
        <v>9146</v>
      </c>
      <c r="D1247" s="3">
        <v>20600</v>
      </c>
      <c r="E1247" s="1" t="s">
        <v>9138</v>
      </c>
      <c r="F1247" s="1" t="s">
        <v>8420</v>
      </c>
      <c r="G1247" s="14">
        <v>936506571</v>
      </c>
    </row>
    <row r="1248" spans="1:7" x14ac:dyDescent="0.25">
      <c r="A1248" s="1" t="s">
        <v>2210</v>
      </c>
      <c r="B1248" s="2">
        <v>325234622</v>
      </c>
      <c r="C1248" s="1" t="s">
        <v>9133</v>
      </c>
      <c r="D1248" s="3">
        <v>43976</v>
      </c>
      <c r="E1248" s="1" t="s">
        <v>9131</v>
      </c>
      <c r="F1248" s="1" t="s">
        <v>9192</v>
      </c>
      <c r="G1248" s="14">
        <v>652490328</v>
      </c>
    </row>
    <row r="1249" spans="1:7" x14ac:dyDescent="0.25">
      <c r="A1249" s="1" t="s">
        <v>7264</v>
      </c>
      <c r="B1249" s="2">
        <v>986502521</v>
      </c>
      <c r="C1249" s="1" t="s">
        <v>9156</v>
      </c>
      <c r="D1249" s="3">
        <v>33382</v>
      </c>
      <c r="E1249" s="1" t="s">
        <v>9131</v>
      </c>
      <c r="F1249" s="1" t="s">
        <v>9199</v>
      </c>
      <c r="G1249" s="14">
        <v>344957584</v>
      </c>
    </row>
    <row r="1250" spans="1:7" x14ac:dyDescent="0.25">
      <c r="A1250" s="1" t="s">
        <v>6539</v>
      </c>
      <c r="B1250" s="2">
        <v>787970771</v>
      </c>
      <c r="C1250" s="1" t="s">
        <v>9140</v>
      </c>
      <c r="D1250" s="3">
        <v>39593</v>
      </c>
      <c r="E1250" s="1" t="s">
        <v>9144</v>
      </c>
      <c r="F1250" s="1" t="s">
        <v>9142</v>
      </c>
      <c r="G1250" s="14">
        <v>572411392</v>
      </c>
    </row>
    <row r="1251" spans="1:7" x14ac:dyDescent="0.25">
      <c r="A1251" s="1" t="s">
        <v>4130</v>
      </c>
      <c r="B1251" s="2">
        <v>368729411</v>
      </c>
      <c r="C1251" s="1" t="s">
        <v>9143</v>
      </c>
      <c r="D1251" s="3">
        <v>25348</v>
      </c>
      <c r="E1251" s="1" t="s">
        <v>9138</v>
      </c>
      <c r="F1251" s="1" t="s">
        <v>834</v>
      </c>
      <c r="G1251" s="14">
        <v>910944</v>
      </c>
    </row>
    <row r="1252" spans="1:7" x14ac:dyDescent="0.25">
      <c r="A1252" s="1" t="s">
        <v>8831</v>
      </c>
      <c r="B1252" s="2">
        <v>704101225</v>
      </c>
      <c r="C1252" s="1" t="s">
        <v>9146</v>
      </c>
      <c r="D1252" s="3">
        <v>42515</v>
      </c>
      <c r="E1252" s="1" t="s">
        <v>9144</v>
      </c>
      <c r="F1252" s="1" t="s">
        <v>8420</v>
      </c>
      <c r="G1252" s="14">
        <v>2314712544</v>
      </c>
    </row>
    <row r="1253" spans="1:7" x14ac:dyDescent="0.25">
      <c r="A1253" s="1" t="s">
        <v>1040</v>
      </c>
      <c r="B1253" s="2">
        <v>929048698</v>
      </c>
      <c r="C1253" s="1" t="s">
        <v>9165</v>
      </c>
      <c r="D1253" s="3">
        <v>40687</v>
      </c>
      <c r="E1253" s="1" t="s">
        <v>9144</v>
      </c>
      <c r="F1253" s="1" t="s">
        <v>4326</v>
      </c>
      <c r="G1253" s="14">
        <v>487881453</v>
      </c>
    </row>
    <row r="1254" spans="1:7" x14ac:dyDescent="0.25">
      <c r="A1254" s="1" t="s">
        <v>8784</v>
      </c>
      <c r="B1254" s="2">
        <v>969029741</v>
      </c>
      <c r="C1254" s="1" t="s">
        <v>9143</v>
      </c>
      <c r="D1254" s="3">
        <v>20600</v>
      </c>
      <c r="E1254" s="1" t="s">
        <v>9131</v>
      </c>
      <c r="F1254" s="1" t="s">
        <v>834</v>
      </c>
      <c r="G1254" s="14">
        <v>679824639</v>
      </c>
    </row>
    <row r="1255" spans="1:7" x14ac:dyDescent="0.25">
      <c r="A1255" s="1" t="s">
        <v>4681</v>
      </c>
      <c r="B1255" s="2">
        <v>689247857</v>
      </c>
      <c r="C1255" s="1" t="s">
        <v>9140</v>
      </c>
      <c r="D1255" s="3">
        <v>25712</v>
      </c>
      <c r="E1255" s="1" t="s">
        <v>9131</v>
      </c>
      <c r="F1255" s="1" t="s">
        <v>9142</v>
      </c>
      <c r="G1255" s="14">
        <v>3183204297</v>
      </c>
    </row>
    <row r="1256" spans="1:7" x14ac:dyDescent="0.25">
      <c r="A1256" s="1" t="s">
        <v>560</v>
      </c>
      <c r="B1256" s="2">
        <v>169597632</v>
      </c>
      <c r="C1256" s="1" t="s">
        <v>9140</v>
      </c>
      <c r="D1256" s="3">
        <v>35210</v>
      </c>
      <c r="E1256" s="1" t="s">
        <v>9144</v>
      </c>
      <c r="F1256" s="1" t="s">
        <v>9142</v>
      </c>
      <c r="G1256" s="14">
        <v>175867549</v>
      </c>
    </row>
    <row r="1257" spans="1:7" x14ac:dyDescent="0.25">
      <c r="A1257" s="1" t="s">
        <v>4803</v>
      </c>
      <c r="B1257" s="2">
        <v>938793950</v>
      </c>
      <c r="C1257" s="1" t="s">
        <v>9150</v>
      </c>
      <c r="D1257" s="3">
        <v>40687</v>
      </c>
      <c r="E1257" s="1" t="s">
        <v>9144</v>
      </c>
      <c r="F1257" s="1" t="s">
        <v>8414</v>
      </c>
      <c r="G1257" s="14">
        <v>2901638025</v>
      </c>
    </row>
    <row r="1258" spans="1:7" x14ac:dyDescent="0.25">
      <c r="A1258" s="1" t="s">
        <v>5468</v>
      </c>
      <c r="B1258" s="2">
        <v>804925979</v>
      </c>
      <c r="C1258" s="1" t="s">
        <v>9193</v>
      </c>
      <c r="D1258" s="3">
        <v>38861</v>
      </c>
      <c r="E1258" s="1" t="s">
        <v>9144</v>
      </c>
      <c r="F1258" s="1" t="s">
        <v>9198</v>
      </c>
      <c r="G1258" s="14">
        <v>39277602</v>
      </c>
    </row>
    <row r="1259" spans="1:7" x14ac:dyDescent="0.25">
      <c r="A1259" s="1" t="s">
        <v>6360</v>
      </c>
      <c r="B1259" s="2">
        <v>305303485</v>
      </c>
      <c r="C1259" s="1" t="s">
        <v>9160</v>
      </c>
      <c r="D1259" s="3">
        <v>28270</v>
      </c>
      <c r="E1259" s="1" t="s">
        <v>9131</v>
      </c>
      <c r="F1259" s="1" t="s">
        <v>9178</v>
      </c>
      <c r="G1259" s="14">
        <v>3510008128</v>
      </c>
    </row>
    <row r="1260" spans="1:7" x14ac:dyDescent="0.25">
      <c r="A1260" s="1" t="s">
        <v>1136</v>
      </c>
      <c r="B1260" s="2">
        <v>513420727</v>
      </c>
      <c r="C1260" s="1" t="s">
        <v>9150</v>
      </c>
      <c r="D1260" s="3">
        <v>32653</v>
      </c>
      <c r="E1260" s="1" t="s">
        <v>9138</v>
      </c>
      <c r="F1260" s="1" t="s">
        <v>9200</v>
      </c>
      <c r="G1260" s="14">
        <v>206741449</v>
      </c>
    </row>
    <row r="1261" spans="1:7" x14ac:dyDescent="0.25">
      <c r="A1261" s="1" t="s">
        <v>2611</v>
      </c>
      <c r="B1261" s="2">
        <v>703426561</v>
      </c>
      <c r="C1261" s="1" t="s">
        <v>9130</v>
      </c>
      <c r="D1261" s="3">
        <v>34114</v>
      </c>
      <c r="E1261" s="1" t="s">
        <v>9141</v>
      </c>
      <c r="F1261" s="1" t="s">
        <v>9132</v>
      </c>
      <c r="G1261" s="14">
        <v>280091007</v>
      </c>
    </row>
    <row r="1262" spans="1:7" x14ac:dyDescent="0.25">
      <c r="A1262" s="1" t="s">
        <v>5664</v>
      </c>
      <c r="B1262" s="2">
        <v>298136303</v>
      </c>
      <c r="C1262" s="1" t="s">
        <v>9160</v>
      </c>
      <c r="D1262" s="3">
        <v>36304</v>
      </c>
      <c r="E1262" s="1" t="s">
        <v>9134</v>
      </c>
      <c r="F1262" s="1" t="s">
        <v>9161</v>
      </c>
      <c r="G1262" s="14">
        <v>12174414</v>
      </c>
    </row>
    <row r="1263" spans="1:7" x14ac:dyDescent="0.25">
      <c r="A1263" s="1" t="s">
        <v>5486</v>
      </c>
      <c r="B1263" s="2">
        <v>334024694</v>
      </c>
      <c r="C1263" s="1" t="s">
        <v>9165</v>
      </c>
      <c r="D1263" s="3">
        <v>22426</v>
      </c>
      <c r="E1263" s="1" t="s">
        <v>9144</v>
      </c>
      <c r="F1263" s="1" t="s">
        <v>9173</v>
      </c>
      <c r="G1263" s="14">
        <v>635142848</v>
      </c>
    </row>
    <row r="1264" spans="1:7" x14ac:dyDescent="0.25">
      <c r="A1264" s="1" t="s">
        <v>5899</v>
      </c>
      <c r="B1264" s="2">
        <v>788106278</v>
      </c>
      <c r="C1264" s="1" t="s">
        <v>9160</v>
      </c>
      <c r="D1264" s="3">
        <v>34478</v>
      </c>
      <c r="E1264" s="1" t="s">
        <v>9134</v>
      </c>
      <c r="F1264" s="1" t="s">
        <v>9161</v>
      </c>
      <c r="G1264" s="14">
        <v>573364736</v>
      </c>
    </row>
    <row r="1265" spans="1:7" x14ac:dyDescent="0.25">
      <c r="A1265" s="1" t="s">
        <v>3607</v>
      </c>
      <c r="B1265" s="2">
        <v>119496083</v>
      </c>
      <c r="C1265" s="1" t="s">
        <v>9143</v>
      </c>
      <c r="D1265" s="3">
        <v>38132</v>
      </c>
      <c r="E1265" s="1" t="s">
        <v>9131</v>
      </c>
      <c r="F1265" s="1" t="s">
        <v>9187</v>
      </c>
      <c r="G1265" s="14">
        <v>5223302592</v>
      </c>
    </row>
    <row r="1266" spans="1:7" x14ac:dyDescent="0.25">
      <c r="A1266" s="1" t="s">
        <v>4462</v>
      </c>
      <c r="B1266" s="2">
        <v>862682604</v>
      </c>
      <c r="C1266" s="1" t="s">
        <v>9148</v>
      </c>
      <c r="D1266" s="3">
        <v>31556</v>
      </c>
      <c r="E1266" s="1" t="s">
        <v>9141</v>
      </c>
      <c r="F1266" s="1" t="s">
        <v>9149</v>
      </c>
      <c r="G1266" s="14">
        <v>630665178</v>
      </c>
    </row>
    <row r="1267" spans="1:7" x14ac:dyDescent="0.25">
      <c r="A1267" s="1" t="s">
        <v>2491</v>
      </c>
      <c r="B1267" s="2">
        <v>447232108</v>
      </c>
      <c r="C1267" s="1" t="s">
        <v>9150</v>
      </c>
      <c r="D1267" s="3">
        <v>23522</v>
      </c>
      <c r="E1267" s="1" t="s">
        <v>9138</v>
      </c>
      <c r="F1267" s="1" t="s">
        <v>9151</v>
      </c>
      <c r="G1267" s="14">
        <v>1426087768</v>
      </c>
    </row>
    <row r="1268" spans="1:7" x14ac:dyDescent="0.25">
      <c r="A1268" s="1" t="s">
        <v>5137</v>
      </c>
      <c r="B1268" s="2">
        <v>588324879</v>
      </c>
      <c r="C1268" s="1" t="s">
        <v>9133</v>
      </c>
      <c r="D1268" s="3">
        <v>28634</v>
      </c>
      <c r="E1268" s="1" t="s">
        <v>9144</v>
      </c>
      <c r="F1268" s="1" t="s">
        <v>9172</v>
      </c>
      <c r="G1268" s="14">
        <v>810068658</v>
      </c>
    </row>
    <row r="1269" spans="1:7" x14ac:dyDescent="0.25">
      <c r="A1269" s="1" t="s">
        <v>4976</v>
      </c>
      <c r="B1269" s="2">
        <v>573861892</v>
      </c>
      <c r="C1269" s="1" t="s">
        <v>9150</v>
      </c>
      <c r="D1269" s="3">
        <v>38497</v>
      </c>
      <c r="E1269" s="1" t="s">
        <v>9141</v>
      </c>
      <c r="F1269" s="1" t="s">
        <v>8414</v>
      </c>
      <c r="G1269" s="14">
        <v>19378575</v>
      </c>
    </row>
    <row r="1270" spans="1:7" x14ac:dyDescent="0.25">
      <c r="A1270" s="1" t="s">
        <v>8484</v>
      </c>
      <c r="B1270" s="2">
        <v>707730459</v>
      </c>
      <c r="C1270" s="1" t="s">
        <v>9150</v>
      </c>
      <c r="D1270" s="3">
        <v>25348</v>
      </c>
      <c r="E1270" s="1" t="s">
        <v>9138</v>
      </c>
      <c r="F1270" s="1" t="s">
        <v>8414</v>
      </c>
      <c r="G1270" s="14">
        <v>839169408</v>
      </c>
    </row>
    <row r="1271" spans="1:7" x14ac:dyDescent="0.25">
      <c r="A1271" s="1" t="s">
        <v>7223</v>
      </c>
      <c r="B1271" s="2">
        <v>233708883</v>
      </c>
      <c r="C1271" s="1" t="s">
        <v>9156</v>
      </c>
      <c r="D1271" s="3">
        <v>28634</v>
      </c>
      <c r="E1271" s="1" t="s">
        <v>9138</v>
      </c>
      <c r="F1271" s="1" t="s">
        <v>9175</v>
      </c>
      <c r="G1271" s="14">
        <v>4243943301</v>
      </c>
    </row>
    <row r="1272" spans="1:7" x14ac:dyDescent="0.25">
      <c r="A1272" s="1" t="s">
        <v>2157</v>
      </c>
      <c r="B1272" s="2">
        <v>375431415</v>
      </c>
      <c r="C1272" s="1" t="s">
        <v>9137</v>
      </c>
      <c r="D1272" s="3">
        <v>41419</v>
      </c>
      <c r="E1272" s="1" t="s">
        <v>9144</v>
      </c>
      <c r="F1272" s="1" t="s">
        <v>9139</v>
      </c>
      <c r="G1272" s="14">
        <v>4032815072</v>
      </c>
    </row>
    <row r="1273" spans="1:7" x14ac:dyDescent="0.25">
      <c r="A1273" s="1" t="s">
        <v>6693</v>
      </c>
      <c r="B1273" s="2">
        <v>919543217</v>
      </c>
      <c r="C1273" s="1" t="s">
        <v>9170</v>
      </c>
      <c r="D1273" s="3">
        <v>29366</v>
      </c>
      <c r="E1273" s="1" t="s">
        <v>9138</v>
      </c>
      <c r="F1273" s="1" t="s">
        <v>9174</v>
      </c>
      <c r="G1273" s="14">
        <v>5197125</v>
      </c>
    </row>
    <row r="1274" spans="1:7" x14ac:dyDescent="0.25">
      <c r="A1274" s="1" t="s">
        <v>7549</v>
      </c>
      <c r="B1274" s="2">
        <v>679878638</v>
      </c>
      <c r="C1274" s="1" t="s">
        <v>9143</v>
      </c>
      <c r="D1274" s="3">
        <v>33749</v>
      </c>
      <c r="E1274" s="1" t="s">
        <v>9138</v>
      </c>
      <c r="F1274" s="1" t="s">
        <v>9145</v>
      </c>
      <c r="G1274" s="14">
        <v>1425266009</v>
      </c>
    </row>
    <row r="1275" spans="1:7" x14ac:dyDescent="0.25">
      <c r="A1275" s="1" t="s">
        <v>2244</v>
      </c>
      <c r="B1275" s="2">
        <v>573737289</v>
      </c>
      <c r="C1275" s="1" t="s">
        <v>9150</v>
      </c>
      <c r="D1275" s="3">
        <v>44341</v>
      </c>
      <c r="E1275" s="1" t="s">
        <v>9154</v>
      </c>
      <c r="F1275" s="1" t="s">
        <v>8414</v>
      </c>
      <c r="G1275" s="14">
        <v>668886348</v>
      </c>
    </row>
    <row r="1276" spans="1:7" x14ac:dyDescent="0.25">
      <c r="A1276" s="1" t="s">
        <v>3641</v>
      </c>
      <c r="B1276" s="2">
        <v>775848712</v>
      </c>
      <c r="C1276" s="1" t="s">
        <v>9133</v>
      </c>
      <c r="D1276" s="3">
        <v>34114</v>
      </c>
      <c r="E1276" s="1" t="s">
        <v>9138</v>
      </c>
      <c r="F1276" s="1" t="s">
        <v>9192</v>
      </c>
      <c r="G1276" s="14">
        <v>1709989743</v>
      </c>
    </row>
    <row r="1277" spans="1:7" x14ac:dyDescent="0.25">
      <c r="A1277" s="1" t="s">
        <v>7804</v>
      </c>
      <c r="B1277" s="2">
        <v>159650876</v>
      </c>
      <c r="C1277" s="1" t="s">
        <v>9133</v>
      </c>
      <c r="D1277" s="3">
        <v>29366</v>
      </c>
      <c r="E1277" s="1" t="s">
        <v>9138</v>
      </c>
      <c r="F1277" s="1" t="s">
        <v>9135</v>
      </c>
      <c r="G1277" s="14">
        <v>948917457</v>
      </c>
    </row>
    <row r="1278" spans="1:7" x14ac:dyDescent="0.25">
      <c r="A1278" s="1" t="s">
        <v>7361</v>
      </c>
      <c r="B1278" s="2">
        <v>367977355</v>
      </c>
      <c r="C1278" s="1" t="s">
        <v>9150</v>
      </c>
      <c r="D1278" s="3">
        <v>37400</v>
      </c>
      <c r="E1278" s="1" t="s">
        <v>9144</v>
      </c>
      <c r="F1278" s="1" t="s">
        <v>8414</v>
      </c>
      <c r="G1278" s="14">
        <v>1169269416</v>
      </c>
    </row>
    <row r="1279" spans="1:7" x14ac:dyDescent="0.25">
      <c r="A1279" s="1" t="s">
        <v>674</v>
      </c>
      <c r="B1279" s="2">
        <v>278376364</v>
      </c>
      <c r="C1279" s="1" t="s">
        <v>9196</v>
      </c>
      <c r="D1279" s="3">
        <v>42515</v>
      </c>
      <c r="E1279" s="1" t="s">
        <v>9144</v>
      </c>
      <c r="F1279" s="1" t="s">
        <v>9197</v>
      </c>
      <c r="G1279" s="14">
        <v>270692565</v>
      </c>
    </row>
    <row r="1280" spans="1:7" x14ac:dyDescent="0.25">
      <c r="A1280" s="1" t="s">
        <v>8344</v>
      </c>
      <c r="B1280" s="2">
        <v>105745632</v>
      </c>
      <c r="C1280" s="1" t="s">
        <v>9140</v>
      </c>
      <c r="D1280" s="3">
        <v>28634</v>
      </c>
      <c r="E1280" s="1" t="s">
        <v>9144</v>
      </c>
      <c r="F1280" s="1" t="s">
        <v>9142</v>
      </c>
      <c r="G1280" s="14">
        <v>1899420684</v>
      </c>
    </row>
    <row r="1281" spans="1:7" x14ac:dyDescent="0.25">
      <c r="A1281" s="1" t="s">
        <v>7391</v>
      </c>
      <c r="B1281" s="2">
        <v>782301506</v>
      </c>
      <c r="C1281" s="1" t="s">
        <v>9153</v>
      </c>
      <c r="D1281" s="3">
        <v>26077</v>
      </c>
      <c r="E1281" s="1" t="s">
        <v>9138</v>
      </c>
      <c r="F1281" s="1" t="s">
        <v>9190</v>
      </c>
      <c r="G1281" s="14">
        <v>798401175</v>
      </c>
    </row>
    <row r="1282" spans="1:7" x14ac:dyDescent="0.25">
      <c r="A1282" s="1" t="s">
        <v>1560</v>
      </c>
      <c r="B1282" s="2">
        <v>508621987</v>
      </c>
      <c r="C1282" s="1" t="s">
        <v>9168</v>
      </c>
      <c r="D1282" s="3">
        <v>43976</v>
      </c>
      <c r="E1282" s="1" t="s">
        <v>9131</v>
      </c>
      <c r="F1282" s="1" t="s">
        <v>9169</v>
      </c>
      <c r="G1282" s="14">
        <v>1012850208</v>
      </c>
    </row>
    <row r="1283" spans="1:7" x14ac:dyDescent="0.25">
      <c r="A1283" s="1" t="s">
        <v>2179</v>
      </c>
      <c r="B1283" s="2">
        <v>740423327</v>
      </c>
      <c r="C1283" s="1" t="s">
        <v>9140</v>
      </c>
      <c r="D1283" s="3">
        <v>40322</v>
      </c>
      <c r="E1283" s="1" t="s">
        <v>9134</v>
      </c>
      <c r="F1283" s="1" t="s">
        <v>9142</v>
      </c>
      <c r="G1283" s="14">
        <v>702628521</v>
      </c>
    </row>
    <row r="1284" spans="1:7" x14ac:dyDescent="0.25">
      <c r="A1284" s="1" t="s">
        <v>8440</v>
      </c>
      <c r="B1284" s="2">
        <v>16035727</v>
      </c>
      <c r="C1284" s="1" t="s">
        <v>9133</v>
      </c>
      <c r="D1284" s="3">
        <v>35575</v>
      </c>
      <c r="E1284" s="1" t="s">
        <v>9141</v>
      </c>
      <c r="F1284" s="1" t="s">
        <v>9158</v>
      </c>
      <c r="G1284" s="14">
        <v>235695735</v>
      </c>
    </row>
    <row r="1285" spans="1:7" x14ac:dyDescent="0.25">
      <c r="A1285" s="1" t="s">
        <v>7113</v>
      </c>
      <c r="B1285" s="2">
        <v>880033530</v>
      </c>
      <c r="C1285" s="1" t="s">
        <v>9147</v>
      </c>
      <c r="D1285" s="3">
        <v>22061</v>
      </c>
      <c r="E1285" s="1" t="s">
        <v>9154</v>
      </c>
      <c r="F1285" s="1" t="s">
        <v>6107</v>
      </c>
      <c r="G1285" s="14">
        <v>12667072</v>
      </c>
    </row>
    <row r="1286" spans="1:7" x14ac:dyDescent="0.25">
      <c r="A1286" s="1" t="s">
        <v>810</v>
      </c>
      <c r="B1286" s="2">
        <v>986276311</v>
      </c>
      <c r="C1286" s="1" t="s">
        <v>9136</v>
      </c>
      <c r="D1286" s="3">
        <v>34478</v>
      </c>
      <c r="E1286" s="1" t="s">
        <v>9141</v>
      </c>
      <c r="F1286" s="1" t="s">
        <v>9188</v>
      </c>
      <c r="G1286" s="14">
        <v>3118478748</v>
      </c>
    </row>
    <row r="1287" spans="1:7" x14ac:dyDescent="0.25">
      <c r="A1287" s="1" t="s">
        <v>3094</v>
      </c>
      <c r="B1287" s="2">
        <v>605959171</v>
      </c>
      <c r="C1287" s="1" t="s">
        <v>9133</v>
      </c>
      <c r="D1287" s="3">
        <v>30460</v>
      </c>
      <c r="E1287" s="1" t="s">
        <v>9144</v>
      </c>
      <c r="F1287" s="1" t="s">
        <v>9159</v>
      </c>
      <c r="G1287" s="14">
        <v>1818520275</v>
      </c>
    </row>
    <row r="1288" spans="1:7" x14ac:dyDescent="0.25">
      <c r="A1288" s="1" t="s">
        <v>7747</v>
      </c>
      <c r="B1288" s="2">
        <v>154030779</v>
      </c>
      <c r="C1288" s="1" t="s">
        <v>9143</v>
      </c>
      <c r="D1288" s="3">
        <v>21694</v>
      </c>
      <c r="E1288" s="1" t="s">
        <v>9131</v>
      </c>
      <c r="F1288" s="1" t="s">
        <v>9187</v>
      </c>
      <c r="G1288" s="14">
        <v>3947207719</v>
      </c>
    </row>
    <row r="1289" spans="1:7" x14ac:dyDescent="0.25">
      <c r="A1289" s="1" t="s">
        <v>4104</v>
      </c>
      <c r="B1289" s="2">
        <v>295093225</v>
      </c>
      <c r="C1289" s="1" t="s">
        <v>9133</v>
      </c>
      <c r="D1289" s="3">
        <v>20233</v>
      </c>
      <c r="E1289" s="1" t="s">
        <v>9134</v>
      </c>
      <c r="F1289" s="1" t="s">
        <v>9195</v>
      </c>
      <c r="G1289" s="14">
        <v>41855328</v>
      </c>
    </row>
    <row r="1290" spans="1:7" x14ac:dyDescent="0.25">
      <c r="A1290" s="1" t="s">
        <v>7707</v>
      </c>
      <c r="B1290" s="2">
        <v>151915052</v>
      </c>
      <c r="C1290" s="1" t="s">
        <v>9165</v>
      </c>
      <c r="D1290" s="3">
        <v>31921</v>
      </c>
      <c r="E1290" s="1" t="s">
        <v>9138</v>
      </c>
      <c r="F1290" s="1" t="s">
        <v>4326</v>
      </c>
      <c r="G1290" s="14">
        <v>1430554356</v>
      </c>
    </row>
    <row r="1291" spans="1:7" x14ac:dyDescent="0.25">
      <c r="A1291" s="1" t="s">
        <v>6086</v>
      </c>
      <c r="B1291" s="2">
        <v>170123523</v>
      </c>
      <c r="C1291" s="1" t="s">
        <v>9182</v>
      </c>
      <c r="D1291" s="3">
        <v>38497</v>
      </c>
      <c r="E1291" s="1" t="s">
        <v>9154</v>
      </c>
      <c r="F1291" s="1" t="s">
        <v>9183</v>
      </c>
      <c r="G1291" s="14">
        <v>48321546</v>
      </c>
    </row>
    <row r="1292" spans="1:7" x14ac:dyDescent="0.25">
      <c r="A1292" s="1" t="s">
        <v>6068</v>
      </c>
      <c r="B1292" s="2">
        <v>109266025</v>
      </c>
      <c r="C1292" s="1" t="s">
        <v>9133</v>
      </c>
      <c r="D1292" s="3">
        <v>20600</v>
      </c>
      <c r="E1292" s="1" t="s">
        <v>9138</v>
      </c>
      <c r="F1292" s="1" t="s">
        <v>9179</v>
      </c>
      <c r="G1292" s="14">
        <v>2740991211</v>
      </c>
    </row>
    <row r="1293" spans="1:7" x14ac:dyDescent="0.25">
      <c r="A1293" s="1" t="s">
        <v>9122</v>
      </c>
      <c r="B1293" s="2">
        <v>898544861</v>
      </c>
      <c r="C1293" s="1" t="s">
        <v>9160</v>
      </c>
      <c r="D1293" s="3">
        <v>29731</v>
      </c>
      <c r="E1293" s="1" t="s">
        <v>9131</v>
      </c>
      <c r="F1293" s="1" t="s">
        <v>9178</v>
      </c>
      <c r="G1293" s="14">
        <v>779156224</v>
      </c>
    </row>
    <row r="1294" spans="1:7" x14ac:dyDescent="0.25">
      <c r="A1294" s="1" t="s">
        <v>2139</v>
      </c>
      <c r="B1294" s="2">
        <v>169553214</v>
      </c>
      <c r="C1294" s="1" t="s">
        <v>9150</v>
      </c>
      <c r="D1294" s="3">
        <v>26077</v>
      </c>
      <c r="E1294" s="1" t="s">
        <v>9138</v>
      </c>
      <c r="F1294" s="1" t="s">
        <v>9200</v>
      </c>
      <c r="G1294" s="14">
        <v>1505105463</v>
      </c>
    </row>
    <row r="1295" spans="1:7" x14ac:dyDescent="0.25">
      <c r="A1295" s="1" t="s">
        <v>8705</v>
      </c>
      <c r="B1295" s="2">
        <v>171703363</v>
      </c>
      <c r="C1295" s="1" t="s">
        <v>9160</v>
      </c>
      <c r="D1295" s="3">
        <v>37036</v>
      </c>
      <c r="E1295" s="1" t="s">
        <v>9144</v>
      </c>
      <c r="F1295" s="1" t="s">
        <v>9178</v>
      </c>
      <c r="G1295" s="14">
        <v>997910982</v>
      </c>
    </row>
    <row r="1296" spans="1:7" x14ac:dyDescent="0.25">
      <c r="A1296" s="1" t="s">
        <v>3076</v>
      </c>
      <c r="B1296" s="2">
        <v>680950958</v>
      </c>
      <c r="C1296" s="1" t="s">
        <v>9153</v>
      </c>
      <c r="D1296" s="3">
        <v>42148</v>
      </c>
      <c r="E1296" s="1" t="s">
        <v>9131</v>
      </c>
      <c r="F1296" s="1" t="s">
        <v>9190</v>
      </c>
      <c r="G1296" s="14">
        <v>416971968</v>
      </c>
    </row>
    <row r="1297" spans="1:7" x14ac:dyDescent="0.25">
      <c r="A1297" s="1" t="s">
        <v>8852</v>
      </c>
      <c r="B1297" s="2">
        <v>467301386</v>
      </c>
      <c r="C1297" s="1" t="s">
        <v>9170</v>
      </c>
      <c r="D1297" s="3">
        <v>44705</v>
      </c>
      <c r="E1297" s="1" t="s">
        <v>9131</v>
      </c>
      <c r="F1297" s="1" t="s">
        <v>9174</v>
      </c>
      <c r="G1297" s="14">
        <v>921360384</v>
      </c>
    </row>
    <row r="1298" spans="1:7" x14ac:dyDescent="0.25">
      <c r="A1298" s="1" t="s">
        <v>4524</v>
      </c>
      <c r="B1298" s="2">
        <v>825804685</v>
      </c>
      <c r="C1298" s="1" t="s">
        <v>9156</v>
      </c>
      <c r="D1298" s="3">
        <v>42515</v>
      </c>
      <c r="E1298" s="1" t="s">
        <v>9134</v>
      </c>
      <c r="F1298" s="1" t="s">
        <v>9157</v>
      </c>
      <c r="G1298" s="14">
        <v>3083498187</v>
      </c>
    </row>
    <row r="1299" spans="1:7" x14ac:dyDescent="0.25">
      <c r="A1299" s="1" t="s">
        <v>7956</v>
      </c>
      <c r="B1299" s="2">
        <v>898907904</v>
      </c>
      <c r="C1299" s="1" t="s">
        <v>9153</v>
      </c>
      <c r="D1299" s="3">
        <v>34843</v>
      </c>
      <c r="E1299" s="1" t="s">
        <v>9131</v>
      </c>
      <c r="F1299" s="1" t="s">
        <v>9190</v>
      </c>
      <c r="G1299" s="14">
        <v>1143264825</v>
      </c>
    </row>
    <row r="1300" spans="1:7" x14ac:dyDescent="0.25">
      <c r="A1300" s="1" t="s">
        <v>2342</v>
      </c>
      <c r="B1300" s="2">
        <v>484515047</v>
      </c>
      <c r="C1300" s="1" t="s">
        <v>9143</v>
      </c>
      <c r="D1300" s="3">
        <v>32653</v>
      </c>
      <c r="E1300" s="1" t="s">
        <v>9144</v>
      </c>
      <c r="F1300" s="1" t="s">
        <v>9145</v>
      </c>
      <c r="G1300" s="14">
        <v>2140188052</v>
      </c>
    </row>
    <row r="1301" spans="1:7" x14ac:dyDescent="0.25">
      <c r="A1301" s="1" t="s">
        <v>8535</v>
      </c>
      <c r="B1301" s="2">
        <v>763927329</v>
      </c>
      <c r="C1301" s="1" t="s">
        <v>9146</v>
      </c>
      <c r="D1301" s="3">
        <v>41419</v>
      </c>
      <c r="E1301" s="1" t="s">
        <v>9138</v>
      </c>
      <c r="F1301" s="1" t="s">
        <v>8420</v>
      </c>
      <c r="G1301" s="14">
        <v>2965133472</v>
      </c>
    </row>
    <row r="1302" spans="1:7" x14ac:dyDescent="0.25">
      <c r="A1302" s="1" t="s">
        <v>6062</v>
      </c>
      <c r="B1302" s="2">
        <v>744373219</v>
      </c>
      <c r="C1302" s="1" t="s">
        <v>9133</v>
      </c>
      <c r="D1302" s="3">
        <v>34478</v>
      </c>
      <c r="E1302" s="1" t="s">
        <v>9138</v>
      </c>
      <c r="F1302" s="1" t="s">
        <v>9179</v>
      </c>
      <c r="G1302" s="14">
        <v>25387285</v>
      </c>
    </row>
    <row r="1303" spans="1:7" x14ac:dyDescent="0.25">
      <c r="A1303" s="1" t="s">
        <v>6340</v>
      </c>
      <c r="B1303" s="2">
        <v>392190501</v>
      </c>
      <c r="C1303" s="1" t="s">
        <v>9166</v>
      </c>
      <c r="D1303" s="3">
        <v>33017</v>
      </c>
      <c r="E1303" s="1" t="s">
        <v>9138</v>
      </c>
      <c r="F1303" s="1" t="s">
        <v>9167</v>
      </c>
      <c r="G1303" s="14">
        <v>1617782706</v>
      </c>
    </row>
    <row r="1304" spans="1:7" x14ac:dyDescent="0.25">
      <c r="A1304" s="1" t="s">
        <v>7974</v>
      </c>
      <c r="B1304" s="2">
        <v>473170824</v>
      </c>
      <c r="C1304" s="1" t="s">
        <v>9170</v>
      </c>
      <c r="D1304" s="3">
        <v>23522</v>
      </c>
      <c r="E1304" s="1" t="s">
        <v>9134</v>
      </c>
      <c r="F1304" s="1" t="s">
        <v>9191</v>
      </c>
      <c r="G1304" s="14">
        <v>1261280097</v>
      </c>
    </row>
    <row r="1305" spans="1:7" x14ac:dyDescent="0.25">
      <c r="A1305" s="1" t="s">
        <v>5575</v>
      </c>
      <c r="B1305" s="2">
        <v>412403373</v>
      </c>
      <c r="C1305" s="1" t="s">
        <v>9147</v>
      </c>
      <c r="D1305" s="3">
        <v>43976</v>
      </c>
      <c r="E1305" s="1" t="s">
        <v>9138</v>
      </c>
      <c r="F1305" s="1" t="s">
        <v>6107</v>
      </c>
      <c r="G1305" s="14">
        <v>1723766772</v>
      </c>
    </row>
    <row r="1306" spans="1:7" x14ac:dyDescent="0.25">
      <c r="A1306" s="1" t="s">
        <v>8694</v>
      </c>
      <c r="B1306" s="2">
        <v>388129904</v>
      </c>
      <c r="C1306" s="1" t="s">
        <v>9133</v>
      </c>
      <c r="D1306" s="3">
        <v>38132</v>
      </c>
      <c r="E1306" s="1" t="s">
        <v>9138</v>
      </c>
      <c r="F1306" s="1" t="s">
        <v>9179</v>
      </c>
      <c r="G1306" s="14" t="s">
        <v>9207</v>
      </c>
    </row>
    <row r="1307" spans="1:7" x14ac:dyDescent="0.25">
      <c r="A1307" s="1" t="s">
        <v>6939</v>
      </c>
      <c r="B1307" s="2">
        <v>926617488</v>
      </c>
      <c r="C1307" s="1" t="s">
        <v>9160</v>
      </c>
      <c r="D1307" s="3">
        <v>35575</v>
      </c>
      <c r="E1307" s="1" t="s">
        <v>9144</v>
      </c>
      <c r="F1307" s="1" t="s">
        <v>9163</v>
      </c>
      <c r="G1307" s="14">
        <v>2290599675</v>
      </c>
    </row>
    <row r="1308" spans="1:7" x14ac:dyDescent="0.25">
      <c r="A1308" s="1" t="s">
        <v>708</v>
      </c>
      <c r="B1308" s="2">
        <v>293577198</v>
      </c>
      <c r="C1308" s="1" t="s">
        <v>9136</v>
      </c>
      <c r="D1308" s="3">
        <v>41054</v>
      </c>
      <c r="E1308" s="1" t="s">
        <v>9138</v>
      </c>
      <c r="F1308" s="1" t="s">
        <v>9188</v>
      </c>
      <c r="G1308" s="14">
        <v>674407972</v>
      </c>
    </row>
    <row r="1309" spans="1:7" x14ac:dyDescent="0.25">
      <c r="A1309" s="1" t="s">
        <v>8388</v>
      </c>
      <c r="B1309" s="2">
        <v>418163749</v>
      </c>
      <c r="C1309" s="1" t="s">
        <v>9180</v>
      </c>
      <c r="D1309" s="3">
        <v>34478</v>
      </c>
      <c r="E1309" s="1" t="s">
        <v>9134</v>
      </c>
      <c r="F1309" s="1" t="s">
        <v>9181</v>
      </c>
      <c r="G1309" s="14">
        <v>997040625</v>
      </c>
    </row>
    <row r="1310" spans="1:7" x14ac:dyDescent="0.25">
      <c r="A1310" s="1" t="s">
        <v>5929</v>
      </c>
      <c r="B1310" s="2">
        <v>763609555</v>
      </c>
      <c r="C1310" s="1" t="s">
        <v>9140</v>
      </c>
      <c r="D1310" s="3">
        <v>35575</v>
      </c>
      <c r="E1310" s="1" t="s">
        <v>9141</v>
      </c>
      <c r="F1310" s="1" t="s">
        <v>9142</v>
      </c>
      <c r="G1310" s="14">
        <v>2627236832</v>
      </c>
    </row>
    <row r="1311" spans="1:7" x14ac:dyDescent="0.25">
      <c r="A1311" s="1" t="s">
        <v>8430</v>
      </c>
      <c r="B1311" s="2">
        <v>645643840</v>
      </c>
      <c r="C1311" s="1" t="s">
        <v>9193</v>
      </c>
      <c r="D1311" s="3">
        <v>27173</v>
      </c>
      <c r="E1311" s="1" t="s">
        <v>9138</v>
      </c>
      <c r="F1311" s="1" t="s">
        <v>9194</v>
      </c>
      <c r="G1311" s="14">
        <v>774077451</v>
      </c>
    </row>
    <row r="1312" spans="1:7" x14ac:dyDescent="0.25">
      <c r="A1312" s="1" t="s">
        <v>5257</v>
      </c>
      <c r="B1312" s="2">
        <v>870982324</v>
      </c>
      <c r="C1312" s="1" t="s">
        <v>9147</v>
      </c>
      <c r="D1312" s="3">
        <v>39226</v>
      </c>
      <c r="E1312" s="1" t="s">
        <v>9141</v>
      </c>
      <c r="F1312" s="1" t="s">
        <v>9152</v>
      </c>
      <c r="G1312" s="14">
        <v>3885505169</v>
      </c>
    </row>
    <row r="1313" spans="1:7" x14ac:dyDescent="0.25">
      <c r="A1313" s="1" t="s">
        <v>3106</v>
      </c>
      <c r="B1313" s="2">
        <v>992336100</v>
      </c>
      <c r="C1313" s="1" t="s">
        <v>9143</v>
      </c>
      <c r="D1313" s="3">
        <v>32653</v>
      </c>
      <c r="E1313" s="1" t="s">
        <v>9134</v>
      </c>
      <c r="F1313" s="1" t="s">
        <v>9145</v>
      </c>
      <c r="G1313" s="14">
        <v>45258798</v>
      </c>
    </row>
    <row r="1314" spans="1:7" x14ac:dyDescent="0.25">
      <c r="A1314" s="1" t="s">
        <v>4394</v>
      </c>
      <c r="B1314" s="2">
        <v>921397735</v>
      </c>
      <c r="C1314" s="1" t="s">
        <v>9133</v>
      </c>
      <c r="D1314" s="3">
        <v>23522</v>
      </c>
      <c r="E1314" s="1" t="s">
        <v>9141</v>
      </c>
      <c r="F1314" s="1" t="s">
        <v>9159</v>
      </c>
      <c r="G1314" s="14">
        <v>1224837504</v>
      </c>
    </row>
    <row r="1315" spans="1:7" x14ac:dyDescent="0.25">
      <c r="A1315" s="1" t="s">
        <v>6183</v>
      </c>
      <c r="B1315" s="2">
        <v>919654415</v>
      </c>
      <c r="C1315" s="1" t="s">
        <v>9143</v>
      </c>
      <c r="D1315" s="3">
        <v>34114</v>
      </c>
      <c r="E1315" s="1" t="s">
        <v>9141</v>
      </c>
      <c r="F1315" s="1" t="s">
        <v>834</v>
      </c>
      <c r="G1315" s="14">
        <v>44664006</v>
      </c>
    </row>
    <row r="1316" spans="1:7" x14ac:dyDescent="0.25">
      <c r="A1316" s="1" t="s">
        <v>4354</v>
      </c>
      <c r="B1316" s="2">
        <v>656674896</v>
      </c>
      <c r="C1316" s="1" t="s">
        <v>9137</v>
      </c>
      <c r="D1316" s="3">
        <v>21694</v>
      </c>
      <c r="E1316" s="1" t="s">
        <v>9131</v>
      </c>
      <c r="F1316" s="1" t="s">
        <v>9139</v>
      </c>
      <c r="G1316" s="14">
        <v>157581375</v>
      </c>
    </row>
    <row r="1317" spans="1:7" x14ac:dyDescent="0.25">
      <c r="A1317" s="1" t="s">
        <v>4672</v>
      </c>
      <c r="B1317" s="2">
        <v>714988344</v>
      </c>
      <c r="C1317" s="1" t="s">
        <v>9143</v>
      </c>
      <c r="D1317" s="3">
        <v>41054</v>
      </c>
      <c r="E1317" s="1" t="s">
        <v>9154</v>
      </c>
      <c r="F1317" s="1" t="s">
        <v>834</v>
      </c>
      <c r="G1317" s="14">
        <v>298461735</v>
      </c>
    </row>
    <row r="1318" spans="1:7" x14ac:dyDescent="0.25">
      <c r="A1318" s="1" t="s">
        <v>5962</v>
      </c>
      <c r="B1318" s="2">
        <v>687926099</v>
      </c>
      <c r="C1318" s="1" t="s">
        <v>9133</v>
      </c>
      <c r="D1318" s="3">
        <v>23522</v>
      </c>
      <c r="E1318" s="1" t="s">
        <v>9131</v>
      </c>
      <c r="F1318" s="1" t="s">
        <v>9192</v>
      </c>
      <c r="G1318" s="14">
        <v>3556651875</v>
      </c>
    </row>
    <row r="1319" spans="1:7" x14ac:dyDescent="0.25">
      <c r="A1319" s="1" t="s">
        <v>3671</v>
      </c>
      <c r="B1319" s="2">
        <v>864373705</v>
      </c>
      <c r="C1319" s="1" t="s">
        <v>9165</v>
      </c>
      <c r="D1319" s="3">
        <v>32653</v>
      </c>
      <c r="E1319" s="1" t="s">
        <v>9141</v>
      </c>
      <c r="F1319" s="1" t="s">
        <v>4326</v>
      </c>
      <c r="G1319" s="14">
        <v>2058642575</v>
      </c>
    </row>
    <row r="1320" spans="1:7" x14ac:dyDescent="0.25">
      <c r="A1320" s="1" t="s">
        <v>5504</v>
      </c>
      <c r="B1320" s="2">
        <v>833256310</v>
      </c>
      <c r="C1320" s="1" t="s">
        <v>9182</v>
      </c>
      <c r="D1320" s="3">
        <v>34478</v>
      </c>
      <c r="E1320" s="1" t="s">
        <v>9138</v>
      </c>
      <c r="F1320" s="1" t="s">
        <v>9183</v>
      </c>
      <c r="G1320" s="14">
        <v>75941856</v>
      </c>
    </row>
    <row r="1321" spans="1:7" x14ac:dyDescent="0.25">
      <c r="A1321" s="1" t="s">
        <v>2449</v>
      </c>
      <c r="B1321" s="2">
        <v>590390340</v>
      </c>
      <c r="C1321" s="1" t="s">
        <v>9133</v>
      </c>
      <c r="D1321" s="3">
        <v>35939</v>
      </c>
      <c r="E1321" s="1" t="s">
        <v>9134</v>
      </c>
      <c r="F1321" s="1" t="s">
        <v>9164</v>
      </c>
      <c r="G1321" s="14">
        <v>1117396764</v>
      </c>
    </row>
    <row r="1322" spans="1:7" x14ac:dyDescent="0.25">
      <c r="A1322" s="1" t="s">
        <v>6165</v>
      </c>
      <c r="B1322" s="2">
        <v>41784538</v>
      </c>
      <c r="C1322" s="1" t="s">
        <v>9165</v>
      </c>
      <c r="D1322" s="3">
        <v>30460</v>
      </c>
      <c r="E1322" s="1" t="s">
        <v>9131</v>
      </c>
      <c r="F1322" s="1" t="s">
        <v>9173</v>
      </c>
      <c r="G1322" s="14">
        <v>1423929408</v>
      </c>
    </row>
    <row r="1323" spans="1:7" x14ac:dyDescent="0.25">
      <c r="A1323" s="1" t="s">
        <v>858</v>
      </c>
      <c r="B1323" s="2">
        <v>858485094</v>
      </c>
      <c r="C1323" s="1" t="s">
        <v>9133</v>
      </c>
      <c r="D1323" s="3">
        <v>32653</v>
      </c>
      <c r="E1323" s="1" t="s">
        <v>9138</v>
      </c>
      <c r="F1323" s="1" t="s">
        <v>9159</v>
      </c>
      <c r="G1323" s="14">
        <v>885185664</v>
      </c>
    </row>
    <row r="1324" spans="1:7" x14ac:dyDescent="0.25">
      <c r="A1324" s="1" t="s">
        <v>478</v>
      </c>
      <c r="B1324" s="2">
        <v>580182767</v>
      </c>
      <c r="C1324" s="1" t="s">
        <v>9180</v>
      </c>
      <c r="D1324" s="3">
        <v>35939</v>
      </c>
      <c r="E1324" s="1" t="s">
        <v>9138</v>
      </c>
      <c r="F1324" s="1" t="s">
        <v>9181</v>
      </c>
      <c r="G1324" s="14">
        <v>166230048</v>
      </c>
    </row>
    <row r="1325" spans="1:7" x14ac:dyDescent="0.25">
      <c r="A1325" s="1" t="s">
        <v>8966</v>
      </c>
      <c r="B1325" s="2">
        <v>632742319</v>
      </c>
      <c r="C1325" s="1" t="s">
        <v>9147</v>
      </c>
      <c r="D1325" s="3">
        <v>23522</v>
      </c>
      <c r="E1325" s="1" t="s">
        <v>9144</v>
      </c>
      <c r="F1325" s="1" t="s">
        <v>9152</v>
      </c>
      <c r="G1325" s="14">
        <v>1283803059</v>
      </c>
    </row>
    <row r="1326" spans="1:7" x14ac:dyDescent="0.25">
      <c r="A1326" s="1" t="s">
        <v>6278</v>
      </c>
      <c r="B1326" s="2">
        <v>927583432</v>
      </c>
      <c r="C1326" s="1" t="s">
        <v>9165</v>
      </c>
      <c r="D1326" s="3">
        <v>33017</v>
      </c>
      <c r="E1326" s="1" t="s">
        <v>9144</v>
      </c>
      <c r="F1326" s="1" t="s">
        <v>9173</v>
      </c>
      <c r="G1326" s="14">
        <v>843767694</v>
      </c>
    </row>
    <row r="1327" spans="1:7" x14ac:dyDescent="0.25">
      <c r="A1327" s="1" t="s">
        <v>4214</v>
      </c>
      <c r="B1327" s="2">
        <v>967501251</v>
      </c>
      <c r="C1327" s="1" t="s">
        <v>9137</v>
      </c>
      <c r="D1327" s="3">
        <v>34843</v>
      </c>
      <c r="E1327" s="1" t="s">
        <v>9141</v>
      </c>
      <c r="F1327" s="1" t="s">
        <v>9139</v>
      </c>
      <c r="G1327" s="14">
        <v>2008071</v>
      </c>
    </row>
    <row r="1328" spans="1:7" x14ac:dyDescent="0.25">
      <c r="A1328" s="1" t="s">
        <v>4880</v>
      </c>
      <c r="B1328" s="2">
        <v>309942505</v>
      </c>
      <c r="C1328" s="1" t="s">
        <v>9165</v>
      </c>
      <c r="D1328" s="3">
        <v>35210</v>
      </c>
      <c r="E1328" s="1" t="s">
        <v>9144</v>
      </c>
      <c r="F1328" s="1" t="s">
        <v>3840</v>
      </c>
      <c r="G1328" s="14">
        <v>372753381</v>
      </c>
    </row>
    <row r="1329" spans="1:7" x14ac:dyDescent="0.25">
      <c r="A1329" s="1" t="s">
        <v>3180</v>
      </c>
      <c r="B1329" s="2">
        <v>741790644</v>
      </c>
      <c r="C1329" s="1" t="s">
        <v>9133</v>
      </c>
      <c r="D1329" s="3">
        <v>44705</v>
      </c>
      <c r="E1329" s="1" t="s">
        <v>9144</v>
      </c>
      <c r="F1329" s="1" t="s">
        <v>9159</v>
      </c>
      <c r="G1329" s="14">
        <v>319199244</v>
      </c>
    </row>
    <row r="1330" spans="1:7" x14ac:dyDescent="0.25">
      <c r="A1330" s="1" t="s">
        <v>5085</v>
      </c>
      <c r="B1330" s="2">
        <v>773420811</v>
      </c>
      <c r="C1330" s="1" t="s">
        <v>9133</v>
      </c>
      <c r="D1330" s="3">
        <v>33382</v>
      </c>
      <c r="E1330" s="1" t="s">
        <v>9144</v>
      </c>
      <c r="F1330" s="1" t="s">
        <v>9192</v>
      </c>
      <c r="G1330" s="14">
        <v>268215696</v>
      </c>
    </row>
    <row r="1331" spans="1:7" x14ac:dyDescent="0.25">
      <c r="A1331" s="1" t="s">
        <v>2605</v>
      </c>
      <c r="B1331" s="2">
        <v>711840914</v>
      </c>
      <c r="C1331" s="1" t="s">
        <v>9133</v>
      </c>
      <c r="D1331" s="3">
        <v>21329</v>
      </c>
      <c r="E1331" s="1" t="s">
        <v>9154</v>
      </c>
      <c r="F1331" s="1" t="s">
        <v>9164</v>
      </c>
      <c r="G1331" s="14">
        <v>10106784</v>
      </c>
    </row>
    <row r="1332" spans="1:7" x14ac:dyDescent="0.25">
      <c r="A1332" s="1" t="s">
        <v>711</v>
      </c>
      <c r="B1332" s="2">
        <v>439347146</v>
      </c>
      <c r="C1332" s="1" t="s">
        <v>9140</v>
      </c>
      <c r="D1332" s="3">
        <v>31556</v>
      </c>
      <c r="E1332" s="1" t="s">
        <v>9141</v>
      </c>
      <c r="F1332" s="1" t="s">
        <v>9189</v>
      </c>
      <c r="G1332" s="14">
        <v>1854243468</v>
      </c>
    </row>
    <row r="1333" spans="1:7" x14ac:dyDescent="0.25">
      <c r="A1333" s="1" t="s">
        <v>8263</v>
      </c>
      <c r="B1333" s="2">
        <v>482795531</v>
      </c>
      <c r="C1333" s="1" t="s">
        <v>9165</v>
      </c>
      <c r="D1333" s="3">
        <v>39958</v>
      </c>
      <c r="E1333" s="1" t="s">
        <v>9134</v>
      </c>
      <c r="F1333" s="1" t="s">
        <v>3840</v>
      </c>
      <c r="G1333" s="14">
        <v>36152649</v>
      </c>
    </row>
    <row r="1334" spans="1:7" x14ac:dyDescent="0.25">
      <c r="A1334" s="1" t="s">
        <v>5944</v>
      </c>
      <c r="B1334" s="2">
        <v>802691207</v>
      </c>
      <c r="C1334" s="1" t="s">
        <v>9133</v>
      </c>
      <c r="D1334" s="3">
        <v>26077</v>
      </c>
      <c r="E1334" s="1" t="s">
        <v>9138</v>
      </c>
      <c r="F1334" s="1" t="s">
        <v>9179</v>
      </c>
      <c r="G1334" s="14">
        <v>212559375</v>
      </c>
    </row>
    <row r="1335" spans="1:7" x14ac:dyDescent="0.25">
      <c r="A1335" s="1" t="s">
        <v>4163</v>
      </c>
      <c r="B1335" s="2">
        <v>680718153</v>
      </c>
      <c r="C1335" s="1" t="s">
        <v>9133</v>
      </c>
      <c r="D1335" s="3">
        <v>31192</v>
      </c>
      <c r="E1335" s="1" t="s">
        <v>9131</v>
      </c>
      <c r="F1335" s="1" t="s">
        <v>9195</v>
      </c>
      <c r="G1335" s="14">
        <v>2101343972</v>
      </c>
    </row>
    <row r="1336" spans="1:7" x14ac:dyDescent="0.25">
      <c r="A1336" s="1" t="s">
        <v>437</v>
      </c>
      <c r="B1336" s="2">
        <v>309507070</v>
      </c>
      <c r="C1336" s="1" t="s">
        <v>9193</v>
      </c>
      <c r="D1336" s="3">
        <v>26077</v>
      </c>
      <c r="E1336" s="1" t="s">
        <v>9141</v>
      </c>
      <c r="F1336" s="1" t="s">
        <v>9198</v>
      </c>
      <c r="G1336" s="14">
        <v>1131694802</v>
      </c>
    </row>
    <row r="1337" spans="1:7" x14ac:dyDescent="0.25">
      <c r="A1337" s="1" t="s">
        <v>1939</v>
      </c>
      <c r="B1337" s="2">
        <v>129520261</v>
      </c>
      <c r="C1337" s="1" t="s">
        <v>9160</v>
      </c>
      <c r="D1337" s="3">
        <v>41419</v>
      </c>
      <c r="E1337" s="1" t="s">
        <v>9144</v>
      </c>
      <c r="F1337" s="1" t="s">
        <v>9178</v>
      </c>
      <c r="G1337" s="14">
        <v>7805421</v>
      </c>
    </row>
    <row r="1338" spans="1:7" x14ac:dyDescent="0.25">
      <c r="A1338" s="1" t="s">
        <v>4943</v>
      </c>
      <c r="B1338" s="2">
        <v>757839652</v>
      </c>
      <c r="C1338" s="1" t="s">
        <v>9160</v>
      </c>
      <c r="D1338" s="3">
        <v>37765</v>
      </c>
      <c r="E1338" s="1" t="s">
        <v>9138</v>
      </c>
      <c r="F1338" s="1" t="s">
        <v>9178</v>
      </c>
      <c r="G1338" s="14">
        <v>502195616</v>
      </c>
    </row>
    <row r="1339" spans="1:7" x14ac:dyDescent="0.25">
      <c r="A1339" s="1" t="s">
        <v>7730</v>
      </c>
      <c r="B1339" s="2">
        <v>997371033</v>
      </c>
      <c r="C1339" s="1" t="s">
        <v>9133</v>
      </c>
      <c r="D1339" s="3">
        <v>20965</v>
      </c>
      <c r="E1339" s="1" t="s">
        <v>9144</v>
      </c>
      <c r="F1339" s="1" t="s">
        <v>9158</v>
      </c>
      <c r="G1339" s="14">
        <v>969705</v>
      </c>
    </row>
    <row r="1340" spans="1:7" x14ac:dyDescent="0.25">
      <c r="A1340" s="1" t="s">
        <v>1869</v>
      </c>
      <c r="B1340" s="2">
        <v>487433294</v>
      </c>
      <c r="C1340" s="1" t="s">
        <v>9166</v>
      </c>
      <c r="D1340" s="3">
        <v>22790</v>
      </c>
      <c r="E1340" s="1" t="s">
        <v>9141</v>
      </c>
      <c r="F1340" s="1" t="s">
        <v>9167</v>
      </c>
      <c r="G1340" s="14">
        <v>1085072625</v>
      </c>
    </row>
    <row r="1341" spans="1:7" x14ac:dyDescent="0.25">
      <c r="A1341" s="1" t="s">
        <v>8726</v>
      </c>
      <c r="B1341" s="2">
        <v>847601515</v>
      </c>
      <c r="C1341" s="1" t="s">
        <v>9146</v>
      </c>
      <c r="D1341" s="3">
        <v>42148</v>
      </c>
      <c r="E1341" s="1" t="s">
        <v>9131</v>
      </c>
      <c r="F1341" s="1" t="s">
        <v>8420</v>
      </c>
      <c r="G1341" s="14">
        <v>36451386</v>
      </c>
    </row>
    <row r="1342" spans="1:7" x14ac:dyDescent="0.25">
      <c r="A1342" s="1" t="s">
        <v>539</v>
      </c>
      <c r="B1342" s="2">
        <v>467556613</v>
      </c>
      <c r="C1342" s="1" t="s">
        <v>9193</v>
      </c>
      <c r="D1342" s="3">
        <v>22061</v>
      </c>
      <c r="E1342" s="1" t="s">
        <v>9138</v>
      </c>
      <c r="F1342" s="1" t="s">
        <v>9194</v>
      </c>
      <c r="G1342" s="14">
        <v>84421463</v>
      </c>
    </row>
    <row r="1343" spans="1:7" x14ac:dyDescent="0.25">
      <c r="A1343" s="1" t="s">
        <v>2661</v>
      </c>
      <c r="B1343" s="2">
        <v>535286617</v>
      </c>
      <c r="C1343" s="1" t="s">
        <v>9133</v>
      </c>
      <c r="D1343" s="3">
        <v>35939</v>
      </c>
      <c r="E1343" s="1" t="s">
        <v>9138</v>
      </c>
      <c r="F1343" s="1" t="s">
        <v>9179</v>
      </c>
      <c r="G1343" s="14">
        <v>3237984288</v>
      </c>
    </row>
    <row r="1344" spans="1:7" x14ac:dyDescent="0.25">
      <c r="A1344" s="1" t="s">
        <v>5416</v>
      </c>
      <c r="B1344" s="2">
        <v>482854885</v>
      </c>
      <c r="C1344" s="1" t="s">
        <v>9156</v>
      </c>
      <c r="D1344" s="3">
        <v>44341</v>
      </c>
      <c r="E1344" s="1" t="s">
        <v>9138</v>
      </c>
      <c r="F1344" s="1" t="s">
        <v>9175</v>
      </c>
      <c r="G1344" s="14">
        <v>1158932241</v>
      </c>
    </row>
    <row r="1345" spans="1:7" x14ac:dyDescent="0.25">
      <c r="A1345" s="1" t="s">
        <v>7092</v>
      </c>
      <c r="B1345" s="2">
        <v>304859900</v>
      </c>
      <c r="C1345" s="1" t="s">
        <v>9166</v>
      </c>
      <c r="D1345" s="3">
        <v>37765</v>
      </c>
      <c r="E1345" s="1" t="s">
        <v>9138</v>
      </c>
      <c r="F1345" s="1" t="s">
        <v>9167</v>
      </c>
      <c r="G1345" s="14">
        <v>2609924044</v>
      </c>
    </row>
    <row r="1346" spans="1:7" x14ac:dyDescent="0.25">
      <c r="A1346" s="1" t="s">
        <v>4877</v>
      </c>
      <c r="B1346" s="2">
        <v>506939356</v>
      </c>
      <c r="C1346" s="1" t="s">
        <v>9133</v>
      </c>
      <c r="D1346" s="3">
        <v>29731</v>
      </c>
      <c r="E1346" s="1" t="s">
        <v>9141</v>
      </c>
      <c r="F1346" s="1" t="s">
        <v>9172</v>
      </c>
      <c r="G1346" s="14">
        <v>708791175</v>
      </c>
    </row>
    <row r="1347" spans="1:7" x14ac:dyDescent="0.25">
      <c r="A1347" s="1" t="s">
        <v>3267</v>
      </c>
      <c r="B1347" s="2">
        <v>227862330</v>
      </c>
      <c r="C1347" s="1" t="s">
        <v>9170</v>
      </c>
      <c r="D1347" s="3">
        <v>20600</v>
      </c>
      <c r="E1347" s="1" t="s">
        <v>9144</v>
      </c>
      <c r="F1347" s="1" t="s">
        <v>9191</v>
      </c>
      <c r="G1347" s="14">
        <v>12512017</v>
      </c>
    </row>
    <row r="1348" spans="1:7" x14ac:dyDescent="0.25">
      <c r="A1348" s="1" t="s">
        <v>5290</v>
      </c>
      <c r="B1348" s="2">
        <v>189899863</v>
      </c>
      <c r="C1348" s="1" t="s">
        <v>9130</v>
      </c>
      <c r="D1348" s="3">
        <v>42148</v>
      </c>
      <c r="E1348" s="1" t="s">
        <v>9144</v>
      </c>
      <c r="F1348" s="1" t="s">
        <v>9132</v>
      </c>
      <c r="G1348" s="14">
        <v>34239672</v>
      </c>
    </row>
    <row r="1349" spans="1:7" x14ac:dyDescent="0.25">
      <c r="A1349" s="1" t="s">
        <v>2941</v>
      </c>
      <c r="B1349" s="2">
        <v>425771114</v>
      </c>
      <c r="C1349" s="1" t="s">
        <v>9140</v>
      </c>
      <c r="D1349" s="3">
        <v>39593</v>
      </c>
      <c r="E1349" s="1" t="s">
        <v>9144</v>
      </c>
      <c r="F1349" s="1" t="s">
        <v>9142</v>
      </c>
      <c r="G1349" s="14">
        <v>1412186763</v>
      </c>
    </row>
    <row r="1350" spans="1:7" x14ac:dyDescent="0.25">
      <c r="A1350" s="1" t="s">
        <v>7637</v>
      </c>
      <c r="B1350" s="2">
        <v>966574974</v>
      </c>
      <c r="C1350" s="1" t="s">
        <v>9168</v>
      </c>
      <c r="D1350" s="3">
        <v>42880</v>
      </c>
      <c r="E1350" s="1" t="s">
        <v>9144</v>
      </c>
      <c r="F1350" s="1" t="s">
        <v>9169</v>
      </c>
      <c r="G1350" s="14">
        <v>137731776</v>
      </c>
    </row>
    <row r="1351" spans="1:7" x14ac:dyDescent="0.25">
      <c r="A1351" s="1" t="s">
        <v>7062</v>
      </c>
      <c r="B1351" s="2">
        <v>590936947</v>
      </c>
      <c r="C1351" s="1" t="s">
        <v>9165</v>
      </c>
      <c r="D1351" s="3">
        <v>34478</v>
      </c>
      <c r="E1351" s="1" t="s">
        <v>9141</v>
      </c>
      <c r="F1351" s="1" t="s">
        <v>4326</v>
      </c>
      <c r="G1351" s="14">
        <v>96229965</v>
      </c>
    </row>
    <row r="1352" spans="1:7" x14ac:dyDescent="0.25">
      <c r="A1352" s="1" t="s">
        <v>7181</v>
      </c>
      <c r="B1352" s="2">
        <v>348362013</v>
      </c>
      <c r="C1352" s="1" t="s">
        <v>9165</v>
      </c>
      <c r="D1352" s="3">
        <v>25712</v>
      </c>
      <c r="E1352" s="1" t="s">
        <v>9138</v>
      </c>
      <c r="F1352" s="1" t="s">
        <v>3840</v>
      </c>
      <c r="G1352" s="14">
        <v>31141586</v>
      </c>
    </row>
    <row r="1353" spans="1:7" x14ac:dyDescent="0.25">
      <c r="A1353" s="1" t="s">
        <v>7833</v>
      </c>
      <c r="B1353" s="2">
        <v>669511197</v>
      </c>
      <c r="C1353" s="1" t="s">
        <v>9165</v>
      </c>
      <c r="D1353" s="3">
        <v>23155</v>
      </c>
      <c r="E1353" s="1" t="s">
        <v>9154</v>
      </c>
      <c r="F1353" s="1" t="s">
        <v>9173</v>
      </c>
      <c r="G1353" s="14">
        <v>3726410625</v>
      </c>
    </row>
    <row r="1354" spans="1:7" x14ac:dyDescent="0.25">
      <c r="A1354" s="1" t="s">
        <v>6779</v>
      </c>
      <c r="B1354" s="2">
        <v>421773020</v>
      </c>
      <c r="C1354" s="1" t="s">
        <v>9193</v>
      </c>
      <c r="D1354" s="3">
        <v>25712</v>
      </c>
      <c r="E1354" s="1" t="s">
        <v>9134</v>
      </c>
      <c r="F1354" s="1" t="s">
        <v>9194</v>
      </c>
      <c r="G1354" s="14">
        <v>1881255537</v>
      </c>
    </row>
    <row r="1355" spans="1:7" x14ac:dyDescent="0.25">
      <c r="A1355" s="1" t="s">
        <v>3871</v>
      </c>
      <c r="B1355" s="2">
        <v>750833059</v>
      </c>
      <c r="C1355" s="1" t="s">
        <v>9136</v>
      </c>
      <c r="D1355" s="3">
        <v>42880</v>
      </c>
      <c r="E1355" s="1" t="s">
        <v>9138</v>
      </c>
      <c r="F1355" s="1" t="s">
        <v>6173</v>
      </c>
      <c r="G1355" s="14">
        <v>356648292</v>
      </c>
    </row>
    <row r="1356" spans="1:7" x14ac:dyDescent="0.25">
      <c r="A1356" s="1" t="s">
        <v>4318</v>
      </c>
      <c r="B1356" s="2">
        <v>950818731</v>
      </c>
      <c r="C1356" s="1" t="s">
        <v>9182</v>
      </c>
      <c r="D1356" s="3">
        <v>37765</v>
      </c>
      <c r="E1356" s="1" t="s">
        <v>9138</v>
      </c>
      <c r="F1356" s="1" t="s">
        <v>9183</v>
      </c>
      <c r="G1356" s="14">
        <v>3416811117</v>
      </c>
    </row>
    <row r="1357" spans="1:7" x14ac:dyDescent="0.25">
      <c r="A1357" s="1" t="s">
        <v>2989</v>
      </c>
      <c r="B1357" s="2">
        <v>33263608</v>
      </c>
      <c r="C1357" s="1" t="s">
        <v>9160</v>
      </c>
      <c r="D1357" s="3">
        <v>37765</v>
      </c>
      <c r="E1357" s="1" t="s">
        <v>9141</v>
      </c>
      <c r="F1357" s="1" t="s">
        <v>9163</v>
      </c>
      <c r="G1357" s="14">
        <v>2247360128</v>
      </c>
    </row>
    <row r="1358" spans="1:7" x14ac:dyDescent="0.25">
      <c r="A1358" s="1" t="s">
        <v>1597</v>
      </c>
      <c r="B1358" s="2">
        <v>266586720</v>
      </c>
      <c r="C1358" s="1" t="s">
        <v>9170</v>
      </c>
      <c r="D1358" s="3">
        <v>45070</v>
      </c>
      <c r="E1358" s="1" t="s">
        <v>9138</v>
      </c>
      <c r="F1358" s="1" t="s">
        <v>9171</v>
      </c>
      <c r="G1358" s="14">
        <v>3094688025</v>
      </c>
    </row>
    <row r="1359" spans="1:7" x14ac:dyDescent="0.25">
      <c r="A1359" s="1" t="s">
        <v>6171</v>
      </c>
      <c r="B1359" s="2">
        <v>883329390</v>
      </c>
      <c r="C1359" s="1" t="s">
        <v>9133</v>
      </c>
      <c r="D1359" s="3">
        <v>28634</v>
      </c>
      <c r="E1359" s="1" t="s">
        <v>9141</v>
      </c>
      <c r="F1359" s="1" t="s">
        <v>9179</v>
      </c>
      <c r="G1359" s="14">
        <v>3196112256</v>
      </c>
    </row>
    <row r="1360" spans="1:7" x14ac:dyDescent="0.25">
      <c r="A1360" s="1" t="s">
        <v>5994</v>
      </c>
      <c r="B1360" s="2">
        <v>460865549</v>
      </c>
      <c r="C1360" s="1" t="s">
        <v>9153</v>
      </c>
      <c r="D1360" s="3">
        <v>31921</v>
      </c>
      <c r="E1360" s="1" t="s">
        <v>9134</v>
      </c>
      <c r="F1360" s="1" t="s">
        <v>9190</v>
      </c>
      <c r="G1360" s="14">
        <v>3617314536</v>
      </c>
    </row>
    <row r="1361" spans="1:7" x14ac:dyDescent="0.25">
      <c r="A1361" s="1" t="s">
        <v>2497</v>
      </c>
      <c r="B1361" s="2">
        <v>864260743</v>
      </c>
      <c r="C1361" s="1" t="s">
        <v>9150</v>
      </c>
      <c r="D1361" s="3">
        <v>39593</v>
      </c>
      <c r="E1361" s="1" t="s">
        <v>9141</v>
      </c>
      <c r="F1361" s="1" t="s">
        <v>9184</v>
      </c>
      <c r="G1361" s="14">
        <v>1581820672</v>
      </c>
    </row>
    <row r="1362" spans="1:7" x14ac:dyDescent="0.25">
      <c r="A1362" s="1" t="s">
        <v>5566</v>
      </c>
      <c r="B1362" s="2">
        <v>556776914</v>
      </c>
      <c r="C1362" s="1" t="s">
        <v>9140</v>
      </c>
      <c r="D1362" s="3">
        <v>26077</v>
      </c>
      <c r="E1362" s="1" t="s">
        <v>9144</v>
      </c>
      <c r="F1362" s="1" t="s">
        <v>9189</v>
      </c>
      <c r="G1362" s="14">
        <v>1437831988</v>
      </c>
    </row>
    <row r="1363" spans="1:7" x14ac:dyDescent="0.25">
      <c r="A1363" s="1" t="s">
        <v>3900</v>
      </c>
      <c r="B1363" s="2">
        <v>868121015</v>
      </c>
      <c r="C1363" s="1" t="s">
        <v>9143</v>
      </c>
      <c r="D1363" s="3">
        <v>30460</v>
      </c>
      <c r="E1363" s="1" t="s">
        <v>9144</v>
      </c>
      <c r="F1363" s="1" t="s">
        <v>9187</v>
      </c>
      <c r="G1363" s="14">
        <v>2046557529</v>
      </c>
    </row>
    <row r="1364" spans="1:7" x14ac:dyDescent="0.25">
      <c r="A1364" s="1" t="s">
        <v>2800</v>
      </c>
      <c r="B1364" s="2">
        <v>137837802</v>
      </c>
      <c r="C1364" s="1" t="s">
        <v>9153</v>
      </c>
      <c r="D1364" s="3">
        <v>34843</v>
      </c>
      <c r="E1364" s="1" t="s">
        <v>9134</v>
      </c>
      <c r="F1364" s="1" t="s">
        <v>9155</v>
      </c>
      <c r="G1364" s="14">
        <v>1870683375</v>
      </c>
    </row>
    <row r="1365" spans="1:7" x14ac:dyDescent="0.25">
      <c r="A1365" s="1" t="s">
        <v>5041</v>
      </c>
      <c r="B1365" s="2">
        <v>406836587</v>
      </c>
      <c r="C1365" s="1" t="s">
        <v>9150</v>
      </c>
      <c r="D1365" s="3">
        <v>33749</v>
      </c>
      <c r="E1365" s="1" t="s">
        <v>9141</v>
      </c>
      <c r="F1365" s="1" t="s">
        <v>9151</v>
      </c>
      <c r="G1365" s="14">
        <v>7570368</v>
      </c>
    </row>
    <row r="1366" spans="1:7" x14ac:dyDescent="0.25">
      <c r="A1366" s="1" t="s">
        <v>225</v>
      </c>
      <c r="B1366" s="2">
        <v>409570074</v>
      </c>
      <c r="C1366" s="1" t="s">
        <v>9180</v>
      </c>
      <c r="D1366" s="3">
        <v>20233</v>
      </c>
      <c r="E1366" s="1" t="s">
        <v>9141</v>
      </c>
      <c r="F1366" s="1" t="s">
        <v>9181</v>
      </c>
      <c r="G1366" s="14">
        <v>1595873216</v>
      </c>
    </row>
    <row r="1367" spans="1:7" x14ac:dyDescent="0.25">
      <c r="A1367" s="1" t="s">
        <v>3418</v>
      </c>
      <c r="B1367" s="2">
        <v>139492099</v>
      </c>
      <c r="C1367" s="1" t="s">
        <v>9166</v>
      </c>
      <c r="D1367" s="3">
        <v>37765</v>
      </c>
      <c r="E1367" s="1" t="s">
        <v>9134</v>
      </c>
      <c r="F1367" s="1" t="s">
        <v>9167</v>
      </c>
      <c r="G1367" s="14">
        <v>271079424</v>
      </c>
    </row>
    <row r="1368" spans="1:7" x14ac:dyDescent="0.25">
      <c r="A1368" s="1" t="s">
        <v>6325</v>
      </c>
      <c r="B1368" s="2">
        <v>74614025</v>
      </c>
      <c r="C1368" s="1" t="s">
        <v>9133</v>
      </c>
      <c r="D1368" s="3">
        <v>35575</v>
      </c>
      <c r="E1368" s="1" t="s">
        <v>9144</v>
      </c>
      <c r="F1368" s="1" t="s">
        <v>9195</v>
      </c>
      <c r="G1368" s="14">
        <v>33764283</v>
      </c>
    </row>
    <row r="1369" spans="1:7" x14ac:dyDescent="0.25">
      <c r="A1369" s="1" t="s">
        <v>2339</v>
      </c>
      <c r="B1369" s="2">
        <v>943053239</v>
      </c>
      <c r="C1369" s="1" t="s">
        <v>9170</v>
      </c>
      <c r="D1369" s="3">
        <v>22790</v>
      </c>
      <c r="E1369" s="1" t="s">
        <v>9131</v>
      </c>
      <c r="F1369" s="1" t="s">
        <v>9171</v>
      </c>
      <c r="G1369" s="14">
        <v>1515593222</v>
      </c>
    </row>
    <row r="1370" spans="1:7" x14ac:dyDescent="0.25">
      <c r="A1370" s="1" t="s">
        <v>1908</v>
      </c>
      <c r="B1370" s="2">
        <v>485114841</v>
      </c>
      <c r="C1370" s="1" t="s">
        <v>9165</v>
      </c>
      <c r="D1370" s="3">
        <v>27538</v>
      </c>
      <c r="E1370" s="1" t="s">
        <v>9138</v>
      </c>
      <c r="F1370" s="1" t="s">
        <v>9173</v>
      </c>
      <c r="G1370" s="14">
        <v>1395359244</v>
      </c>
    </row>
    <row r="1371" spans="1:7" x14ac:dyDescent="0.25">
      <c r="A1371" s="1" t="s">
        <v>3865</v>
      </c>
      <c r="B1371" s="2">
        <v>240556415</v>
      </c>
      <c r="C1371" s="1" t="s">
        <v>9133</v>
      </c>
      <c r="D1371" s="3">
        <v>24983</v>
      </c>
      <c r="E1371" s="1" t="s">
        <v>9131</v>
      </c>
      <c r="F1371" s="1" t="s">
        <v>9195</v>
      </c>
      <c r="G1371" s="14">
        <v>1101366882</v>
      </c>
    </row>
    <row r="1372" spans="1:7" x14ac:dyDescent="0.25">
      <c r="A1372" s="1" t="s">
        <v>6442</v>
      </c>
      <c r="B1372" s="2">
        <v>721154580</v>
      </c>
      <c r="C1372" s="1" t="s">
        <v>9196</v>
      </c>
      <c r="D1372" s="3">
        <v>35939</v>
      </c>
      <c r="E1372" s="1" t="s">
        <v>9144</v>
      </c>
      <c r="F1372" s="1" t="s">
        <v>9197</v>
      </c>
      <c r="G1372" s="14">
        <v>1306871566</v>
      </c>
    </row>
    <row r="1373" spans="1:7" x14ac:dyDescent="0.25">
      <c r="A1373" s="1" t="s">
        <v>1619</v>
      </c>
      <c r="B1373" s="2">
        <v>120568684</v>
      </c>
      <c r="C1373" s="1" t="s">
        <v>9156</v>
      </c>
      <c r="D1373" s="3">
        <v>35939</v>
      </c>
      <c r="E1373" s="1" t="s">
        <v>9138</v>
      </c>
      <c r="F1373" s="1" t="s">
        <v>9157</v>
      </c>
      <c r="G1373" s="14">
        <v>3880725</v>
      </c>
    </row>
    <row r="1374" spans="1:7" x14ac:dyDescent="0.25">
      <c r="A1374" s="1" t="s">
        <v>4091</v>
      </c>
      <c r="B1374" s="2">
        <v>396282935</v>
      </c>
      <c r="C1374" s="1" t="s">
        <v>9150</v>
      </c>
      <c r="D1374" s="3">
        <v>32288</v>
      </c>
      <c r="E1374" s="1" t="s">
        <v>9131</v>
      </c>
      <c r="F1374" s="1" t="s">
        <v>9151</v>
      </c>
      <c r="G1374" s="14">
        <v>244571616</v>
      </c>
    </row>
    <row r="1375" spans="1:7" x14ac:dyDescent="0.25">
      <c r="A1375" s="1" t="s">
        <v>730</v>
      </c>
      <c r="B1375" s="2">
        <v>193328162</v>
      </c>
      <c r="C1375" s="1" t="s">
        <v>9133</v>
      </c>
      <c r="D1375" s="3">
        <v>27538</v>
      </c>
      <c r="E1375" s="1" t="s">
        <v>9138</v>
      </c>
      <c r="F1375" s="1" t="s">
        <v>9164</v>
      </c>
      <c r="G1375" s="14">
        <v>1215043776</v>
      </c>
    </row>
    <row r="1376" spans="1:7" x14ac:dyDescent="0.25">
      <c r="A1376" s="1" t="s">
        <v>6252</v>
      </c>
      <c r="B1376" s="2">
        <v>262911549</v>
      </c>
      <c r="C1376" s="1" t="s">
        <v>9133</v>
      </c>
      <c r="D1376" s="3">
        <v>20600</v>
      </c>
      <c r="E1376" s="1" t="s">
        <v>9134</v>
      </c>
      <c r="F1376" s="1" t="s">
        <v>9195</v>
      </c>
      <c r="G1376" s="14">
        <v>246327375</v>
      </c>
    </row>
    <row r="1377" spans="1:7" x14ac:dyDescent="0.25">
      <c r="A1377" s="1" t="s">
        <v>384</v>
      </c>
      <c r="B1377" s="2">
        <v>744593171</v>
      </c>
      <c r="C1377" s="1" t="s">
        <v>9160</v>
      </c>
      <c r="D1377" s="3">
        <v>22790</v>
      </c>
      <c r="E1377" s="1" t="s">
        <v>9144</v>
      </c>
      <c r="F1377" s="1" t="s">
        <v>9178</v>
      </c>
      <c r="G1377" s="14">
        <v>1982193444</v>
      </c>
    </row>
    <row r="1378" spans="1:7" x14ac:dyDescent="0.25">
      <c r="A1378" s="1" t="s">
        <v>6740</v>
      </c>
      <c r="B1378" s="2">
        <v>113298775</v>
      </c>
      <c r="C1378" s="1" t="s">
        <v>9168</v>
      </c>
      <c r="D1378" s="3">
        <v>28634</v>
      </c>
      <c r="E1378" s="1" t="s">
        <v>9141</v>
      </c>
      <c r="F1378" s="1" t="s">
        <v>9169</v>
      </c>
      <c r="G1378" s="14">
        <v>161123826</v>
      </c>
    </row>
    <row r="1379" spans="1:7" x14ac:dyDescent="0.25">
      <c r="A1379" s="1" t="s">
        <v>4345</v>
      </c>
      <c r="B1379" s="2">
        <v>777792328</v>
      </c>
      <c r="C1379" s="1" t="s">
        <v>9133</v>
      </c>
      <c r="D1379" s="3">
        <v>43609</v>
      </c>
      <c r="E1379" s="1" t="s">
        <v>9141</v>
      </c>
      <c r="F1379" s="1" t="s">
        <v>9172</v>
      </c>
      <c r="G1379" s="14">
        <v>26400064</v>
      </c>
    </row>
    <row r="1380" spans="1:7" x14ac:dyDescent="0.25">
      <c r="A1380" s="1" t="s">
        <v>6457</v>
      </c>
      <c r="B1380" s="2">
        <v>986854271</v>
      </c>
      <c r="C1380" s="1" t="s">
        <v>9133</v>
      </c>
      <c r="D1380" s="3">
        <v>37036</v>
      </c>
      <c r="E1380" s="1" t="s">
        <v>9144</v>
      </c>
      <c r="F1380" s="1" t="s">
        <v>9162</v>
      </c>
      <c r="G1380" s="14">
        <v>3478737626</v>
      </c>
    </row>
    <row r="1381" spans="1:7" x14ac:dyDescent="0.25">
      <c r="A1381" s="1" t="s">
        <v>4360</v>
      </c>
      <c r="B1381" s="2">
        <v>754949952</v>
      </c>
      <c r="C1381" s="1" t="s">
        <v>9170</v>
      </c>
      <c r="D1381" s="3">
        <v>41419</v>
      </c>
      <c r="E1381" s="1" t="s">
        <v>9141</v>
      </c>
      <c r="F1381" s="1" t="s">
        <v>9191</v>
      </c>
      <c r="G1381" s="14">
        <v>12622211</v>
      </c>
    </row>
    <row r="1382" spans="1:7" x14ac:dyDescent="0.25">
      <c r="A1382" s="1" t="s">
        <v>8720</v>
      </c>
      <c r="B1382" s="2">
        <v>589094059</v>
      </c>
      <c r="C1382" s="1" t="s">
        <v>9143</v>
      </c>
      <c r="D1382" s="3">
        <v>20965</v>
      </c>
      <c r="E1382" s="1" t="s">
        <v>9144</v>
      </c>
      <c r="F1382" s="1" t="s">
        <v>9187</v>
      </c>
      <c r="G1382" s="14">
        <v>23729314</v>
      </c>
    </row>
    <row r="1383" spans="1:7" x14ac:dyDescent="0.25">
      <c r="A1383" s="1" t="s">
        <v>7128</v>
      </c>
      <c r="B1383" s="2">
        <v>939622054</v>
      </c>
      <c r="C1383" s="1" t="s">
        <v>9165</v>
      </c>
      <c r="D1383" s="3">
        <v>39958</v>
      </c>
      <c r="E1383" s="1" t="s">
        <v>9131</v>
      </c>
      <c r="F1383" s="1" t="s">
        <v>4326</v>
      </c>
      <c r="G1383" s="14">
        <v>1447293354</v>
      </c>
    </row>
    <row r="1384" spans="1:7" x14ac:dyDescent="0.25">
      <c r="A1384" s="1" t="s">
        <v>6839</v>
      </c>
      <c r="B1384" s="2">
        <v>255312649</v>
      </c>
      <c r="C1384" s="1" t="s">
        <v>9143</v>
      </c>
      <c r="D1384" s="3">
        <v>32288</v>
      </c>
      <c r="E1384" s="1" t="s">
        <v>9138</v>
      </c>
      <c r="F1384" s="1" t="s">
        <v>834</v>
      </c>
      <c r="G1384" s="14">
        <v>1220896512</v>
      </c>
    </row>
    <row r="1385" spans="1:7" x14ac:dyDescent="0.25">
      <c r="A1385" s="1" t="s">
        <v>6192</v>
      </c>
      <c r="B1385" s="2">
        <v>676319363</v>
      </c>
      <c r="C1385" s="1" t="s">
        <v>9166</v>
      </c>
      <c r="D1385" s="3">
        <v>35210</v>
      </c>
      <c r="E1385" s="1" t="s">
        <v>9154</v>
      </c>
      <c r="F1385" s="1" t="s">
        <v>9167</v>
      </c>
      <c r="G1385" s="14">
        <v>984580608</v>
      </c>
    </row>
    <row r="1386" spans="1:7" x14ac:dyDescent="0.25">
      <c r="A1386" s="1" t="s">
        <v>5319</v>
      </c>
      <c r="B1386" s="2">
        <v>402093191</v>
      </c>
      <c r="C1386" s="1" t="s">
        <v>9133</v>
      </c>
      <c r="D1386" s="3">
        <v>42148</v>
      </c>
      <c r="E1386" s="1" t="s">
        <v>9131</v>
      </c>
      <c r="F1386" s="1" t="s">
        <v>9164</v>
      </c>
      <c r="G1386" s="14">
        <v>1335392567</v>
      </c>
    </row>
    <row r="1387" spans="1:7" x14ac:dyDescent="0.25">
      <c r="A1387" s="1" t="s">
        <v>8866</v>
      </c>
      <c r="B1387" s="2">
        <v>543580109</v>
      </c>
      <c r="C1387" s="1" t="s">
        <v>9148</v>
      </c>
      <c r="D1387" s="3">
        <v>31921</v>
      </c>
      <c r="E1387" s="1" t="s">
        <v>9144</v>
      </c>
      <c r="F1387" s="1" t="s">
        <v>9149</v>
      </c>
      <c r="G1387" s="14">
        <v>810568836</v>
      </c>
    </row>
    <row r="1388" spans="1:7" x14ac:dyDescent="0.25">
      <c r="A1388" s="1" t="s">
        <v>5059</v>
      </c>
      <c r="B1388" s="2">
        <v>858331470</v>
      </c>
      <c r="C1388" s="1" t="s">
        <v>9136</v>
      </c>
      <c r="D1388" s="3">
        <v>42880</v>
      </c>
      <c r="E1388" s="1" t="s">
        <v>9134</v>
      </c>
      <c r="F1388" s="1" t="s">
        <v>6173</v>
      </c>
      <c r="G1388" s="14">
        <v>3372874284</v>
      </c>
    </row>
    <row r="1389" spans="1:7" x14ac:dyDescent="0.25">
      <c r="A1389" s="1" t="s">
        <v>4187</v>
      </c>
      <c r="B1389" s="2">
        <v>355478532</v>
      </c>
      <c r="C1389" s="1" t="s">
        <v>9133</v>
      </c>
      <c r="D1389" s="3">
        <v>31556</v>
      </c>
      <c r="E1389" s="1" t="s">
        <v>9144</v>
      </c>
      <c r="F1389" s="1" t="s">
        <v>9135</v>
      </c>
      <c r="G1389" s="14">
        <v>133671384</v>
      </c>
    </row>
    <row r="1390" spans="1:7" x14ac:dyDescent="0.25">
      <c r="A1390" s="1" t="s">
        <v>2357</v>
      </c>
      <c r="B1390" s="2">
        <v>169849703</v>
      </c>
      <c r="C1390" s="1" t="s">
        <v>9168</v>
      </c>
      <c r="D1390" s="3">
        <v>22790</v>
      </c>
      <c r="E1390" s="1" t="s">
        <v>9131</v>
      </c>
      <c r="F1390" s="1" t="s">
        <v>9169</v>
      </c>
      <c r="G1390" s="14">
        <v>1399882176</v>
      </c>
    </row>
    <row r="1391" spans="1:7" x14ac:dyDescent="0.25">
      <c r="A1391" s="1" t="s">
        <v>6293</v>
      </c>
      <c r="B1391" s="2">
        <v>41035589</v>
      </c>
      <c r="C1391" s="1" t="s">
        <v>9143</v>
      </c>
      <c r="D1391" s="3">
        <v>40687</v>
      </c>
      <c r="E1391" s="1" t="s">
        <v>9144</v>
      </c>
      <c r="F1391" s="1" t="s">
        <v>834</v>
      </c>
      <c r="G1391" s="14" t="s">
        <v>9208</v>
      </c>
    </row>
    <row r="1392" spans="1:7" x14ac:dyDescent="0.25">
      <c r="A1392" s="1" t="s">
        <v>5373</v>
      </c>
      <c r="B1392" s="2">
        <v>44020042</v>
      </c>
      <c r="C1392" s="1" t="s">
        <v>9196</v>
      </c>
      <c r="D1392" s="3">
        <v>35575</v>
      </c>
      <c r="E1392" s="1" t="s">
        <v>9141</v>
      </c>
      <c r="F1392" s="1" t="s">
        <v>9197</v>
      </c>
      <c r="G1392" s="14">
        <v>791605056</v>
      </c>
    </row>
    <row r="1393" spans="1:7" x14ac:dyDescent="0.25">
      <c r="A1393" s="1" t="s">
        <v>6758</v>
      </c>
      <c r="B1393" s="2">
        <v>309528570</v>
      </c>
      <c r="C1393" s="1" t="s">
        <v>9156</v>
      </c>
      <c r="D1393" s="3">
        <v>29731</v>
      </c>
      <c r="E1393" s="1" t="s">
        <v>9138</v>
      </c>
      <c r="F1393" s="1" t="s">
        <v>9157</v>
      </c>
      <c r="G1393" s="14">
        <v>3255534204</v>
      </c>
    </row>
    <row r="1394" spans="1:7" x14ac:dyDescent="0.25">
      <c r="A1394" s="1" t="s">
        <v>2148</v>
      </c>
      <c r="B1394" s="2">
        <v>919962728</v>
      </c>
      <c r="C1394" s="1" t="s">
        <v>9193</v>
      </c>
      <c r="D1394" s="3">
        <v>42880</v>
      </c>
      <c r="E1394" s="1" t="s">
        <v>9141</v>
      </c>
      <c r="F1394" s="1" t="s">
        <v>9194</v>
      </c>
      <c r="G1394" s="14">
        <v>4325608</v>
      </c>
    </row>
    <row r="1395" spans="1:7" x14ac:dyDescent="0.25">
      <c r="A1395" s="1" t="s">
        <v>3618</v>
      </c>
      <c r="B1395" s="2">
        <v>862739449</v>
      </c>
      <c r="C1395" s="1" t="s">
        <v>9170</v>
      </c>
      <c r="D1395" s="3">
        <v>39226</v>
      </c>
      <c r="E1395" s="1" t="s">
        <v>9134</v>
      </c>
      <c r="F1395" s="1" t="s">
        <v>9174</v>
      </c>
      <c r="G1395" s="14">
        <v>2063145784</v>
      </c>
    </row>
    <row r="1396" spans="1:7" x14ac:dyDescent="0.25">
      <c r="A1396" s="1" t="s">
        <v>2881</v>
      </c>
      <c r="B1396" s="2">
        <v>670368682</v>
      </c>
      <c r="C1396" s="1" t="s">
        <v>9156</v>
      </c>
      <c r="D1396" s="3">
        <v>35575</v>
      </c>
      <c r="E1396" s="1" t="s">
        <v>9144</v>
      </c>
      <c r="F1396" s="1" t="s">
        <v>9175</v>
      </c>
      <c r="G1396" s="14">
        <v>2524887072</v>
      </c>
    </row>
    <row r="1397" spans="1:7" x14ac:dyDescent="0.25">
      <c r="A1397" s="1" t="s">
        <v>7139</v>
      </c>
      <c r="B1397" s="2">
        <v>979458478</v>
      </c>
      <c r="C1397" s="1" t="s">
        <v>9133</v>
      </c>
      <c r="D1397" s="3">
        <v>41054</v>
      </c>
      <c r="E1397" s="1" t="s">
        <v>9141</v>
      </c>
      <c r="F1397" s="1" t="s">
        <v>9135</v>
      </c>
      <c r="G1397" s="14">
        <v>1353420969</v>
      </c>
    </row>
    <row r="1398" spans="1:7" x14ac:dyDescent="0.25">
      <c r="A1398" s="1" t="s">
        <v>4886</v>
      </c>
      <c r="B1398" s="2">
        <v>265889402</v>
      </c>
      <c r="C1398" s="1" t="s">
        <v>9156</v>
      </c>
      <c r="D1398" s="3">
        <v>21694</v>
      </c>
      <c r="E1398" s="1" t="s">
        <v>9144</v>
      </c>
      <c r="F1398" s="1" t="s">
        <v>9157</v>
      </c>
      <c r="G1398" s="14">
        <v>609509376</v>
      </c>
    </row>
    <row r="1399" spans="1:7" x14ac:dyDescent="0.25">
      <c r="A1399" s="1" t="s">
        <v>1413</v>
      </c>
      <c r="B1399" s="2">
        <v>877547043</v>
      </c>
      <c r="C1399" s="1" t="s">
        <v>9147</v>
      </c>
      <c r="D1399" s="3">
        <v>37765</v>
      </c>
      <c r="E1399" s="1" t="s">
        <v>9144</v>
      </c>
      <c r="F1399" s="1" t="s">
        <v>6107</v>
      </c>
      <c r="G1399" s="14">
        <v>850311693</v>
      </c>
    </row>
    <row r="1400" spans="1:7" x14ac:dyDescent="0.25">
      <c r="A1400" s="1" t="s">
        <v>6009</v>
      </c>
      <c r="B1400" s="2">
        <v>151570772</v>
      </c>
      <c r="C1400" s="1" t="s">
        <v>9133</v>
      </c>
      <c r="D1400" s="3">
        <v>41054</v>
      </c>
      <c r="E1400" s="1" t="s">
        <v>9144</v>
      </c>
      <c r="F1400" s="1" t="s">
        <v>9172</v>
      </c>
      <c r="G1400" s="14">
        <v>552357</v>
      </c>
    </row>
    <row r="1401" spans="1:7" x14ac:dyDescent="0.25">
      <c r="A1401" s="1" t="s">
        <v>5536</v>
      </c>
      <c r="B1401" s="2">
        <v>770591187</v>
      </c>
      <c r="C1401" s="1" t="s">
        <v>9193</v>
      </c>
      <c r="D1401" s="3">
        <v>24616</v>
      </c>
      <c r="E1401" s="1" t="s">
        <v>9144</v>
      </c>
      <c r="F1401" s="1" t="s">
        <v>9194</v>
      </c>
      <c r="G1401" s="14">
        <v>1096468656</v>
      </c>
    </row>
    <row r="1402" spans="1:7" x14ac:dyDescent="0.25">
      <c r="A1402" s="1" t="s">
        <v>5117</v>
      </c>
      <c r="B1402" s="2">
        <v>328827622</v>
      </c>
      <c r="C1402" s="1" t="s">
        <v>9160</v>
      </c>
      <c r="D1402" s="3">
        <v>27538</v>
      </c>
      <c r="E1402" s="1" t="s">
        <v>9131</v>
      </c>
      <c r="F1402" s="1" t="s">
        <v>9178</v>
      </c>
      <c r="G1402" s="14">
        <v>426222384</v>
      </c>
    </row>
    <row r="1403" spans="1:7" x14ac:dyDescent="0.25">
      <c r="A1403" s="1" t="s">
        <v>6492</v>
      </c>
      <c r="B1403" s="2">
        <v>81563994</v>
      </c>
      <c r="C1403" s="1" t="s">
        <v>9133</v>
      </c>
      <c r="D1403" s="3">
        <v>27905</v>
      </c>
      <c r="E1403" s="1" t="s">
        <v>9144</v>
      </c>
      <c r="F1403" s="1" t="s">
        <v>9162</v>
      </c>
      <c r="G1403" s="14">
        <v>3636740625</v>
      </c>
    </row>
    <row r="1404" spans="1:7" x14ac:dyDescent="0.25">
      <c r="A1404" s="1" t="s">
        <v>7267</v>
      </c>
      <c r="B1404" s="2">
        <v>108897724</v>
      </c>
      <c r="C1404" s="1" t="s">
        <v>9165</v>
      </c>
      <c r="D1404" s="3">
        <v>40322</v>
      </c>
      <c r="E1404" s="1" t="s">
        <v>9134</v>
      </c>
      <c r="F1404" s="1" t="s">
        <v>9173</v>
      </c>
      <c r="G1404" s="14">
        <v>2897441792</v>
      </c>
    </row>
    <row r="1405" spans="1:7" x14ac:dyDescent="0.25">
      <c r="A1405" s="1" t="s">
        <v>2629</v>
      </c>
      <c r="B1405" s="2">
        <v>653396680</v>
      </c>
      <c r="C1405" s="1" t="s">
        <v>9150</v>
      </c>
      <c r="D1405" s="3">
        <v>21694</v>
      </c>
      <c r="E1405" s="1" t="s">
        <v>9138</v>
      </c>
      <c r="F1405" s="1" t="s">
        <v>9200</v>
      </c>
      <c r="G1405" s="14">
        <v>1021320441</v>
      </c>
    </row>
    <row r="1406" spans="1:7" x14ac:dyDescent="0.25">
      <c r="A1406" s="1" t="s">
        <v>2911</v>
      </c>
      <c r="B1406" s="2">
        <v>923743468</v>
      </c>
      <c r="C1406" s="1" t="s">
        <v>9146</v>
      </c>
      <c r="D1406" s="3">
        <v>28270</v>
      </c>
      <c r="E1406" s="1" t="s">
        <v>9131</v>
      </c>
      <c r="F1406" s="1" t="s">
        <v>8420</v>
      </c>
      <c r="G1406" s="14">
        <v>30705444</v>
      </c>
    </row>
    <row r="1407" spans="1:7" x14ac:dyDescent="0.25">
      <c r="A1407" s="1" t="s">
        <v>8400</v>
      </c>
      <c r="B1407" s="2">
        <v>212431665</v>
      </c>
      <c r="C1407" s="1" t="s">
        <v>9133</v>
      </c>
      <c r="D1407" s="3">
        <v>42515</v>
      </c>
      <c r="E1407" s="1" t="s">
        <v>9138</v>
      </c>
      <c r="F1407" s="1" t="s">
        <v>9179</v>
      </c>
      <c r="G1407" s="14">
        <v>3941702328</v>
      </c>
    </row>
    <row r="1408" spans="1:7" x14ac:dyDescent="0.25">
      <c r="A1408" s="1" t="s">
        <v>7077</v>
      </c>
      <c r="B1408" s="2">
        <v>717201617</v>
      </c>
      <c r="C1408" s="1" t="s">
        <v>9130</v>
      </c>
      <c r="D1408" s="3">
        <v>37765</v>
      </c>
      <c r="E1408" s="1" t="s">
        <v>9144</v>
      </c>
      <c r="F1408" s="1" t="s">
        <v>9132</v>
      </c>
      <c r="G1408" s="14">
        <v>261029196</v>
      </c>
    </row>
    <row r="1409" spans="1:7" x14ac:dyDescent="0.25">
      <c r="A1409" s="1" t="s">
        <v>3421</v>
      </c>
      <c r="B1409" s="2">
        <v>961089566</v>
      </c>
      <c r="C1409" s="1" t="s">
        <v>9150</v>
      </c>
      <c r="D1409" s="3">
        <v>28999</v>
      </c>
      <c r="E1409" s="1" t="s">
        <v>9134</v>
      </c>
      <c r="F1409" s="1" t="s">
        <v>9184</v>
      </c>
      <c r="G1409" s="14">
        <v>1505271825</v>
      </c>
    </row>
    <row r="1410" spans="1:7" x14ac:dyDescent="0.25">
      <c r="A1410" s="1" t="s">
        <v>2830</v>
      </c>
      <c r="B1410" s="2">
        <v>710742690</v>
      </c>
      <c r="C1410" s="1" t="s">
        <v>9168</v>
      </c>
      <c r="D1410" s="3">
        <v>36304</v>
      </c>
      <c r="E1410" s="1" t="s">
        <v>9131</v>
      </c>
      <c r="F1410" s="1" t="s">
        <v>9169</v>
      </c>
      <c r="G1410" s="14">
        <v>714220416</v>
      </c>
    </row>
    <row r="1411" spans="1:7" x14ac:dyDescent="0.25">
      <c r="A1411" s="1" t="s">
        <v>5980</v>
      </c>
      <c r="B1411" s="2">
        <v>242838470</v>
      </c>
      <c r="C1411" s="1" t="s">
        <v>9148</v>
      </c>
      <c r="D1411" s="3">
        <v>38497</v>
      </c>
      <c r="E1411" s="1" t="s">
        <v>9134</v>
      </c>
      <c r="F1411" s="1" t="s">
        <v>9149</v>
      </c>
      <c r="G1411" s="14">
        <v>13686118</v>
      </c>
    </row>
    <row r="1412" spans="1:7" x14ac:dyDescent="0.25">
      <c r="A1412" s="1" t="s">
        <v>8608</v>
      </c>
      <c r="B1412" s="2">
        <v>456255247</v>
      </c>
      <c r="C1412" s="1" t="s">
        <v>9130</v>
      </c>
      <c r="D1412" s="3">
        <v>24983</v>
      </c>
      <c r="E1412" s="1" t="s">
        <v>9144</v>
      </c>
      <c r="F1412" s="1" t="s">
        <v>9186</v>
      </c>
      <c r="G1412" s="14">
        <v>433576044</v>
      </c>
    </row>
    <row r="1413" spans="1:7" x14ac:dyDescent="0.25">
      <c r="A1413" s="1" t="s">
        <v>2310</v>
      </c>
      <c r="B1413" s="2">
        <v>611034975</v>
      </c>
      <c r="C1413" s="1" t="s">
        <v>9156</v>
      </c>
      <c r="D1413" s="3">
        <v>27538</v>
      </c>
      <c r="E1413" s="1" t="s">
        <v>9141</v>
      </c>
      <c r="F1413" s="1" t="s">
        <v>9175</v>
      </c>
      <c r="G1413" s="14">
        <v>2042122752</v>
      </c>
    </row>
    <row r="1414" spans="1:7" x14ac:dyDescent="0.25">
      <c r="A1414" s="1" t="s">
        <v>7945</v>
      </c>
      <c r="B1414" s="2">
        <v>445339957</v>
      </c>
      <c r="C1414" s="1" t="s">
        <v>9133</v>
      </c>
      <c r="D1414" s="3">
        <v>24983</v>
      </c>
      <c r="E1414" s="1" t="s">
        <v>9138</v>
      </c>
      <c r="F1414" s="1" t="s">
        <v>9179</v>
      </c>
      <c r="G1414" s="14">
        <v>8344512</v>
      </c>
    </row>
    <row r="1415" spans="1:7" x14ac:dyDescent="0.25">
      <c r="A1415" s="1" t="s">
        <v>6518</v>
      </c>
      <c r="B1415" s="2">
        <v>172161705</v>
      </c>
      <c r="C1415" s="1" t="s">
        <v>9153</v>
      </c>
      <c r="D1415" s="3">
        <v>42880</v>
      </c>
      <c r="E1415" s="1" t="s">
        <v>9138</v>
      </c>
      <c r="F1415" s="1" t="s">
        <v>9155</v>
      </c>
      <c r="G1415" s="14">
        <v>860878408</v>
      </c>
    </row>
    <row r="1416" spans="1:7" x14ac:dyDescent="0.25">
      <c r="A1416" s="1" t="s">
        <v>5281</v>
      </c>
      <c r="B1416" s="2">
        <v>101206409</v>
      </c>
      <c r="C1416" s="1" t="s">
        <v>9176</v>
      </c>
      <c r="D1416" s="3">
        <v>20965</v>
      </c>
      <c r="E1416" s="1" t="s">
        <v>9138</v>
      </c>
      <c r="F1416" s="1" t="s">
        <v>9177</v>
      </c>
      <c r="G1416" s="14">
        <v>1273199132</v>
      </c>
    </row>
    <row r="1417" spans="1:7" x14ac:dyDescent="0.25">
      <c r="A1417" s="1" t="s">
        <v>2396</v>
      </c>
      <c r="B1417" s="2">
        <v>281638263</v>
      </c>
      <c r="C1417" s="1" t="s">
        <v>9133</v>
      </c>
      <c r="D1417" s="3">
        <v>34478</v>
      </c>
      <c r="E1417" s="1" t="s">
        <v>9154</v>
      </c>
      <c r="F1417" s="1" t="s">
        <v>9195</v>
      </c>
      <c r="G1417" s="14">
        <v>1242917676</v>
      </c>
    </row>
    <row r="1418" spans="1:7" x14ac:dyDescent="0.25">
      <c r="A1418" s="1" t="s">
        <v>6415</v>
      </c>
      <c r="B1418" s="2">
        <v>510835677</v>
      </c>
      <c r="C1418" s="1" t="s">
        <v>9146</v>
      </c>
      <c r="D1418" s="3">
        <v>42515</v>
      </c>
      <c r="E1418" s="1" t="s">
        <v>9144</v>
      </c>
      <c r="F1418" s="1" t="s">
        <v>8420</v>
      </c>
      <c r="G1418" s="14">
        <v>99158688</v>
      </c>
    </row>
    <row r="1419" spans="1:7" x14ac:dyDescent="0.25">
      <c r="A1419" s="1" t="s">
        <v>2809</v>
      </c>
      <c r="B1419" s="2">
        <v>684809927</v>
      </c>
      <c r="C1419" s="1" t="s">
        <v>9133</v>
      </c>
      <c r="D1419" s="3">
        <v>31921</v>
      </c>
      <c r="E1419" s="1" t="s">
        <v>9134</v>
      </c>
      <c r="F1419" s="1" t="s">
        <v>9195</v>
      </c>
      <c r="G1419" s="14">
        <v>471737721</v>
      </c>
    </row>
    <row r="1420" spans="1:7" x14ac:dyDescent="0.25">
      <c r="A1420" s="1" t="s">
        <v>4832</v>
      </c>
      <c r="B1420" s="2">
        <v>758880525</v>
      </c>
      <c r="C1420" s="1" t="s">
        <v>9133</v>
      </c>
      <c r="D1420" s="3">
        <v>39593</v>
      </c>
      <c r="E1420" s="1" t="s">
        <v>9144</v>
      </c>
      <c r="F1420" s="1" t="s">
        <v>9135</v>
      </c>
      <c r="G1420" s="14">
        <v>163857918</v>
      </c>
    </row>
    <row r="1421" spans="1:7" x14ac:dyDescent="0.25">
      <c r="A1421" s="1" t="s">
        <v>6618</v>
      </c>
      <c r="B1421" s="2">
        <v>302995517</v>
      </c>
      <c r="C1421" s="1" t="s">
        <v>9156</v>
      </c>
      <c r="D1421" s="3">
        <v>31192</v>
      </c>
      <c r="E1421" s="1" t="s">
        <v>9134</v>
      </c>
      <c r="F1421" s="1" t="s">
        <v>9199</v>
      </c>
      <c r="G1421" s="14">
        <v>2428086928</v>
      </c>
    </row>
    <row r="1422" spans="1:7" x14ac:dyDescent="0.25">
      <c r="A1422" s="1" t="s">
        <v>5302</v>
      </c>
      <c r="B1422" s="2">
        <v>21470943</v>
      </c>
      <c r="C1422" s="1" t="s">
        <v>9168</v>
      </c>
      <c r="D1422" s="3">
        <v>38132</v>
      </c>
      <c r="E1422" s="1" t="s">
        <v>9131</v>
      </c>
      <c r="F1422" s="1" t="s">
        <v>9169</v>
      </c>
      <c r="G1422" s="14">
        <v>87756875</v>
      </c>
    </row>
    <row r="1423" spans="1:7" x14ac:dyDescent="0.25">
      <c r="A1423" s="1" t="s">
        <v>1063</v>
      </c>
      <c r="B1423" s="2">
        <v>606523970</v>
      </c>
      <c r="C1423" s="1" t="s">
        <v>9150</v>
      </c>
      <c r="D1423" s="3">
        <v>37765</v>
      </c>
      <c r="E1423" s="1" t="s">
        <v>9138</v>
      </c>
      <c r="F1423" s="1" t="s">
        <v>8414</v>
      </c>
      <c r="G1423" s="14">
        <v>3165084</v>
      </c>
    </row>
    <row r="1424" spans="1:7" x14ac:dyDescent="0.25">
      <c r="A1424" s="1" t="s">
        <v>3582</v>
      </c>
      <c r="B1424" s="2">
        <v>709800799</v>
      </c>
      <c r="C1424" s="1" t="s">
        <v>9168</v>
      </c>
      <c r="D1424" s="3">
        <v>43976</v>
      </c>
      <c r="E1424" s="1" t="s">
        <v>9138</v>
      </c>
      <c r="F1424" s="1" t="s">
        <v>9169</v>
      </c>
      <c r="G1424" s="14">
        <v>785866599</v>
      </c>
    </row>
    <row r="1425" spans="1:7" x14ac:dyDescent="0.25">
      <c r="A1425" s="1" t="s">
        <v>7640</v>
      </c>
      <c r="B1425" s="2">
        <v>616885669</v>
      </c>
      <c r="C1425" s="1" t="s">
        <v>9180</v>
      </c>
      <c r="D1425" s="3">
        <v>39958</v>
      </c>
      <c r="E1425" s="1" t="s">
        <v>9144</v>
      </c>
      <c r="F1425" s="1" t="s">
        <v>9181</v>
      </c>
      <c r="G1425" s="14">
        <v>684889128</v>
      </c>
    </row>
    <row r="1426" spans="1:7" x14ac:dyDescent="0.25">
      <c r="A1426" s="1" t="s">
        <v>3270</v>
      </c>
      <c r="B1426" s="2">
        <v>948292434</v>
      </c>
      <c r="C1426" s="1" t="s">
        <v>9180</v>
      </c>
      <c r="D1426" s="3">
        <v>41783</v>
      </c>
      <c r="E1426" s="1" t="s">
        <v>9141</v>
      </c>
      <c r="F1426" s="1" t="s">
        <v>9181</v>
      </c>
      <c r="G1426" s="14">
        <v>260826748</v>
      </c>
    </row>
    <row r="1427" spans="1:7" x14ac:dyDescent="0.25">
      <c r="A1427" s="1" t="s">
        <v>7232</v>
      </c>
      <c r="B1427" s="2">
        <v>24866329</v>
      </c>
      <c r="C1427" s="1" t="s">
        <v>9160</v>
      </c>
      <c r="D1427" s="3">
        <v>38132</v>
      </c>
      <c r="E1427" s="1" t="s">
        <v>9138</v>
      </c>
      <c r="F1427" s="1" t="s">
        <v>9161</v>
      </c>
      <c r="G1427" s="14">
        <v>775961472</v>
      </c>
    </row>
    <row r="1428" spans="1:7" x14ac:dyDescent="0.25">
      <c r="A1428" s="1" t="s">
        <v>7348</v>
      </c>
      <c r="B1428" s="2">
        <v>603644277</v>
      </c>
      <c r="C1428" s="1" t="s">
        <v>9133</v>
      </c>
      <c r="D1428" s="3">
        <v>38861</v>
      </c>
      <c r="E1428" s="1" t="s">
        <v>9134</v>
      </c>
      <c r="F1428" s="1" t="s">
        <v>9179</v>
      </c>
      <c r="G1428" s="14">
        <v>2357121921</v>
      </c>
    </row>
    <row r="1429" spans="1:7" x14ac:dyDescent="0.25">
      <c r="A1429" s="1" t="s">
        <v>8822</v>
      </c>
      <c r="B1429" s="2">
        <v>406401047</v>
      </c>
      <c r="C1429" s="1" t="s">
        <v>9133</v>
      </c>
      <c r="D1429" s="3">
        <v>31556</v>
      </c>
      <c r="E1429" s="1" t="s">
        <v>9141</v>
      </c>
      <c r="F1429" s="1" t="s">
        <v>9164</v>
      </c>
      <c r="G1429" s="14">
        <v>44231616</v>
      </c>
    </row>
    <row r="1430" spans="1:7" x14ac:dyDescent="0.25">
      <c r="A1430" s="1" t="s">
        <v>5322</v>
      </c>
      <c r="B1430" s="2">
        <v>394447146</v>
      </c>
      <c r="C1430" s="1" t="s">
        <v>9136</v>
      </c>
      <c r="D1430" s="3">
        <v>40687</v>
      </c>
      <c r="E1430" s="1" t="s">
        <v>9141</v>
      </c>
      <c r="F1430" s="1" t="s">
        <v>6173</v>
      </c>
      <c r="G1430" s="14">
        <v>90996096</v>
      </c>
    </row>
    <row r="1431" spans="1:7" x14ac:dyDescent="0.25">
      <c r="A1431" s="1" t="s">
        <v>2712</v>
      </c>
      <c r="B1431" s="2">
        <v>859095392</v>
      </c>
      <c r="C1431" s="1" t="s">
        <v>9160</v>
      </c>
      <c r="D1431" s="3">
        <v>38497</v>
      </c>
      <c r="E1431" s="1" t="s">
        <v>9141</v>
      </c>
      <c r="F1431" s="1" t="s">
        <v>9163</v>
      </c>
      <c r="G1431" s="14">
        <v>4826965</v>
      </c>
    </row>
    <row r="1432" spans="1:7" x14ac:dyDescent="0.25">
      <c r="A1432" s="1" t="s">
        <v>8143</v>
      </c>
      <c r="B1432" s="2">
        <v>765691385</v>
      </c>
      <c r="C1432" s="1" t="s">
        <v>9133</v>
      </c>
      <c r="D1432" s="3">
        <v>28634</v>
      </c>
      <c r="E1432" s="1" t="s">
        <v>9141</v>
      </c>
      <c r="F1432" s="1" t="s">
        <v>9158</v>
      </c>
      <c r="G1432" s="14">
        <v>1339569024</v>
      </c>
    </row>
    <row r="1433" spans="1:7" x14ac:dyDescent="0.25">
      <c r="A1433" s="1" t="s">
        <v>5316</v>
      </c>
      <c r="B1433" s="2">
        <v>738194151</v>
      </c>
      <c r="C1433" s="1" t="s">
        <v>9133</v>
      </c>
      <c r="D1433" s="3">
        <v>31556</v>
      </c>
      <c r="E1433" s="1" t="s">
        <v>9144</v>
      </c>
      <c r="F1433" s="1" t="s">
        <v>9162</v>
      </c>
      <c r="G1433" s="14">
        <v>2150604463</v>
      </c>
    </row>
    <row r="1434" spans="1:7" x14ac:dyDescent="0.25">
      <c r="A1434" s="1" t="s">
        <v>7995</v>
      </c>
      <c r="B1434" s="2">
        <v>815158945</v>
      </c>
      <c r="C1434" s="1" t="s">
        <v>9150</v>
      </c>
      <c r="D1434" s="3">
        <v>44705</v>
      </c>
      <c r="E1434" s="1" t="s">
        <v>9134</v>
      </c>
      <c r="F1434" s="1" t="s">
        <v>8414</v>
      </c>
      <c r="G1434" s="14">
        <v>494218788</v>
      </c>
    </row>
    <row r="1435" spans="1:7" x14ac:dyDescent="0.25">
      <c r="A1435" s="1" t="s">
        <v>2476</v>
      </c>
      <c r="B1435" s="2">
        <v>15136507</v>
      </c>
      <c r="C1435" s="1" t="s">
        <v>9133</v>
      </c>
      <c r="D1435" s="3">
        <v>34114</v>
      </c>
      <c r="E1435" s="1" t="s">
        <v>9141</v>
      </c>
      <c r="F1435" s="1" t="s">
        <v>9158</v>
      </c>
      <c r="G1435" s="14">
        <v>437883804</v>
      </c>
    </row>
    <row r="1436" spans="1:7" x14ac:dyDescent="0.25">
      <c r="A1436" s="1" t="s">
        <v>2577</v>
      </c>
      <c r="B1436" s="2">
        <v>312719421</v>
      </c>
      <c r="C1436" s="1" t="s">
        <v>9150</v>
      </c>
      <c r="D1436" s="3">
        <v>30095</v>
      </c>
      <c r="E1436" s="1" t="s">
        <v>9138</v>
      </c>
      <c r="F1436" s="1" t="s">
        <v>9151</v>
      </c>
      <c r="G1436" s="14">
        <v>210907648</v>
      </c>
    </row>
    <row r="1437" spans="1:7" x14ac:dyDescent="0.25">
      <c r="A1437" s="1" t="s">
        <v>2848</v>
      </c>
      <c r="B1437" s="2">
        <v>288127588</v>
      </c>
      <c r="C1437" s="1" t="s">
        <v>9193</v>
      </c>
      <c r="D1437" s="3">
        <v>41419</v>
      </c>
      <c r="E1437" s="1" t="s">
        <v>9154</v>
      </c>
      <c r="F1437" s="1" t="s">
        <v>9194</v>
      </c>
      <c r="G1437" s="14">
        <v>1404128544</v>
      </c>
    </row>
    <row r="1438" spans="1:7" x14ac:dyDescent="0.25">
      <c r="A1438" s="1" t="s">
        <v>9072</v>
      </c>
      <c r="B1438" s="2">
        <v>710960755</v>
      </c>
      <c r="C1438" s="1" t="s">
        <v>9140</v>
      </c>
      <c r="D1438" s="3">
        <v>30095</v>
      </c>
      <c r="E1438" s="1" t="s">
        <v>9141</v>
      </c>
      <c r="F1438" s="1" t="s">
        <v>9142</v>
      </c>
      <c r="G1438" s="14">
        <v>2734345442</v>
      </c>
    </row>
    <row r="1439" spans="1:7" x14ac:dyDescent="0.25">
      <c r="A1439" s="1" t="s">
        <v>2935</v>
      </c>
      <c r="B1439" s="2">
        <v>247728267</v>
      </c>
      <c r="C1439" s="1" t="s">
        <v>9168</v>
      </c>
      <c r="D1439" s="3">
        <v>21694</v>
      </c>
      <c r="E1439" s="1" t="s">
        <v>9144</v>
      </c>
      <c r="F1439" s="1" t="s">
        <v>9169</v>
      </c>
      <c r="G1439" s="14">
        <v>1410274404</v>
      </c>
    </row>
    <row r="1440" spans="1:7" x14ac:dyDescent="0.25">
      <c r="A1440" s="1" t="s">
        <v>8770</v>
      </c>
      <c r="B1440" s="2">
        <v>934424206</v>
      </c>
      <c r="C1440" s="1" t="s">
        <v>9156</v>
      </c>
      <c r="D1440" s="3">
        <v>23522</v>
      </c>
      <c r="E1440" s="1" t="s">
        <v>9134</v>
      </c>
      <c r="F1440" s="1" t="s">
        <v>9199</v>
      </c>
      <c r="G1440" s="14">
        <v>2226088773</v>
      </c>
    </row>
    <row r="1441" spans="1:7" x14ac:dyDescent="0.25">
      <c r="A1441" s="1" t="s">
        <v>1317</v>
      </c>
      <c r="B1441" s="2">
        <v>900757172</v>
      </c>
      <c r="C1441" s="1" t="s">
        <v>9150</v>
      </c>
      <c r="D1441" s="3">
        <v>30827</v>
      </c>
      <c r="E1441" s="1" t="s">
        <v>9131</v>
      </c>
      <c r="F1441" s="1" t="s">
        <v>8414</v>
      </c>
      <c r="G1441" s="14">
        <v>514866408</v>
      </c>
    </row>
    <row r="1442" spans="1:7" x14ac:dyDescent="0.25">
      <c r="A1442" s="1" t="s">
        <v>1482</v>
      </c>
      <c r="B1442" s="2">
        <v>957223176</v>
      </c>
      <c r="C1442" s="1" t="s">
        <v>9156</v>
      </c>
      <c r="D1442" s="3">
        <v>21329</v>
      </c>
      <c r="E1442" s="1" t="s">
        <v>9131</v>
      </c>
      <c r="F1442" s="1" t="s">
        <v>9199</v>
      </c>
      <c r="G1442" s="14">
        <v>82543125</v>
      </c>
    </row>
    <row r="1443" spans="1:7" x14ac:dyDescent="0.25">
      <c r="A1443" s="1" t="s">
        <v>8194</v>
      </c>
      <c r="B1443" s="2">
        <v>782587147</v>
      </c>
      <c r="C1443" s="1" t="s">
        <v>9170</v>
      </c>
      <c r="D1443" s="3">
        <v>40322</v>
      </c>
      <c r="E1443" s="1" t="s">
        <v>9154</v>
      </c>
      <c r="F1443" s="1" t="s">
        <v>9174</v>
      </c>
      <c r="G1443" s="14">
        <v>2777663609</v>
      </c>
    </row>
    <row r="1444" spans="1:7" x14ac:dyDescent="0.25">
      <c r="A1444" s="1" t="s">
        <v>1641</v>
      </c>
      <c r="B1444" s="2">
        <v>327147302</v>
      </c>
      <c r="C1444" s="1" t="s">
        <v>9193</v>
      </c>
      <c r="D1444" s="3">
        <v>34114</v>
      </c>
      <c r="E1444" s="1" t="s">
        <v>9134</v>
      </c>
      <c r="F1444" s="1" t="s">
        <v>9198</v>
      </c>
      <c r="G1444" s="14">
        <v>2799873657</v>
      </c>
    </row>
    <row r="1445" spans="1:7" x14ac:dyDescent="0.25">
      <c r="A1445" s="1" t="s">
        <v>2721</v>
      </c>
      <c r="B1445" s="2">
        <v>59844378</v>
      </c>
      <c r="C1445" s="1" t="s">
        <v>9193</v>
      </c>
      <c r="D1445" s="3">
        <v>20233</v>
      </c>
      <c r="E1445" s="1" t="s">
        <v>9154</v>
      </c>
      <c r="F1445" s="1" t="s">
        <v>9194</v>
      </c>
      <c r="G1445" s="14">
        <v>3733015719</v>
      </c>
    </row>
    <row r="1446" spans="1:7" x14ac:dyDescent="0.25">
      <c r="A1446" s="1" t="s">
        <v>5018</v>
      </c>
      <c r="B1446" s="2">
        <v>647826827</v>
      </c>
      <c r="C1446" s="1" t="s">
        <v>9156</v>
      </c>
      <c r="D1446" s="3">
        <v>26809</v>
      </c>
      <c r="E1446" s="1" t="s">
        <v>9144</v>
      </c>
      <c r="F1446" s="1" t="s">
        <v>9199</v>
      </c>
      <c r="G1446" s="14">
        <v>3383542404</v>
      </c>
    </row>
    <row r="1447" spans="1:7" x14ac:dyDescent="0.25">
      <c r="A1447" s="1" t="s">
        <v>5184</v>
      </c>
      <c r="B1447" s="2">
        <v>969042217</v>
      </c>
      <c r="C1447" s="1" t="s">
        <v>9133</v>
      </c>
      <c r="D1447" s="3">
        <v>41419</v>
      </c>
      <c r="E1447" s="1" t="s">
        <v>9138</v>
      </c>
      <c r="F1447" s="1" t="s">
        <v>9159</v>
      </c>
      <c r="G1447" s="14">
        <v>3252078</v>
      </c>
    </row>
    <row r="1448" spans="1:7" x14ac:dyDescent="0.25">
      <c r="A1448" s="1" t="s">
        <v>3007</v>
      </c>
      <c r="B1448" s="2">
        <v>679264656</v>
      </c>
      <c r="C1448" s="1" t="s">
        <v>9196</v>
      </c>
      <c r="D1448" s="3">
        <v>36671</v>
      </c>
      <c r="E1448" s="1" t="s">
        <v>9138</v>
      </c>
      <c r="F1448" s="1" t="s">
        <v>9197</v>
      </c>
      <c r="G1448" s="14">
        <v>1647935576</v>
      </c>
    </row>
    <row r="1449" spans="1:7" x14ac:dyDescent="0.25">
      <c r="A1449" s="1" t="s">
        <v>6690</v>
      </c>
      <c r="B1449" s="2">
        <v>900493888</v>
      </c>
      <c r="C1449" s="1" t="s">
        <v>9166</v>
      </c>
      <c r="D1449" s="3">
        <v>27173</v>
      </c>
      <c r="E1449" s="1" t="s">
        <v>9144</v>
      </c>
      <c r="F1449" s="1" t="s">
        <v>9167</v>
      </c>
      <c r="G1449" s="14">
        <v>4529243904</v>
      </c>
    </row>
    <row r="1450" spans="1:7" x14ac:dyDescent="0.25">
      <c r="A1450" s="1" t="s">
        <v>7455</v>
      </c>
      <c r="B1450" s="2">
        <v>829392885</v>
      </c>
      <c r="C1450" s="1" t="s">
        <v>9143</v>
      </c>
      <c r="D1450" s="3">
        <v>35210</v>
      </c>
      <c r="E1450" s="1" t="s">
        <v>9131</v>
      </c>
      <c r="F1450" s="1" t="s">
        <v>9145</v>
      </c>
      <c r="G1450" s="14">
        <v>3349548909</v>
      </c>
    </row>
    <row r="1451" spans="1:7" x14ac:dyDescent="0.25">
      <c r="A1451" s="1" t="s">
        <v>1213</v>
      </c>
      <c r="B1451" s="2">
        <v>894379240</v>
      </c>
      <c r="C1451" s="1" t="s">
        <v>9133</v>
      </c>
      <c r="D1451" s="3">
        <v>35210</v>
      </c>
      <c r="E1451" s="1" t="s">
        <v>9131</v>
      </c>
      <c r="F1451" s="1" t="s">
        <v>9192</v>
      </c>
      <c r="G1451" s="14">
        <v>414234183</v>
      </c>
    </row>
    <row r="1452" spans="1:7" x14ac:dyDescent="0.25">
      <c r="A1452" s="1" t="s">
        <v>7511</v>
      </c>
      <c r="B1452" s="2">
        <v>669755589</v>
      </c>
      <c r="C1452" s="1" t="s">
        <v>9165</v>
      </c>
      <c r="D1452" s="3">
        <v>43976</v>
      </c>
      <c r="E1452" s="1" t="s">
        <v>9138</v>
      </c>
      <c r="F1452" s="1" t="s">
        <v>9173</v>
      </c>
      <c r="G1452" s="14">
        <v>2898125076</v>
      </c>
    </row>
    <row r="1453" spans="1:7" x14ac:dyDescent="0.25">
      <c r="A1453" s="1" t="s">
        <v>2527</v>
      </c>
      <c r="B1453" s="2">
        <v>111973946</v>
      </c>
      <c r="C1453" s="1" t="s">
        <v>9193</v>
      </c>
      <c r="D1453" s="3">
        <v>24251</v>
      </c>
      <c r="E1453" s="1" t="s">
        <v>9141</v>
      </c>
      <c r="F1453" s="1" t="s">
        <v>9198</v>
      </c>
      <c r="G1453" s="14">
        <v>1119564685</v>
      </c>
    </row>
    <row r="1454" spans="1:7" x14ac:dyDescent="0.25">
      <c r="A1454" s="1" t="s">
        <v>6853</v>
      </c>
      <c r="B1454" s="2">
        <v>602536003</v>
      </c>
      <c r="C1454" s="1" t="s">
        <v>9176</v>
      </c>
      <c r="D1454" s="3">
        <v>41054</v>
      </c>
      <c r="E1454" s="1" t="s">
        <v>9144</v>
      </c>
      <c r="F1454" s="1" t="s">
        <v>9177</v>
      </c>
      <c r="G1454" s="14">
        <v>91074645</v>
      </c>
    </row>
    <row r="1455" spans="1:7" x14ac:dyDescent="0.25">
      <c r="A1455" s="1" t="s">
        <v>1298</v>
      </c>
      <c r="B1455" s="2">
        <v>715678008</v>
      </c>
      <c r="C1455" s="1" t="s">
        <v>9176</v>
      </c>
      <c r="D1455" s="3">
        <v>42148</v>
      </c>
      <c r="E1455" s="1" t="s">
        <v>9138</v>
      </c>
      <c r="F1455" s="1" t="s">
        <v>9177</v>
      </c>
      <c r="G1455" s="14">
        <v>332196915</v>
      </c>
    </row>
    <row r="1456" spans="1:7" x14ac:dyDescent="0.25">
      <c r="A1456" s="1" t="s">
        <v>451</v>
      </c>
      <c r="B1456" s="2">
        <v>296925350</v>
      </c>
      <c r="C1456" s="1" t="s">
        <v>9150</v>
      </c>
      <c r="D1456" s="3">
        <v>32288</v>
      </c>
      <c r="E1456" s="1" t="s">
        <v>9138</v>
      </c>
      <c r="F1456" s="1" t="s">
        <v>9200</v>
      </c>
      <c r="G1456" s="14">
        <v>1464495984</v>
      </c>
    </row>
    <row r="1457" spans="1:7" x14ac:dyDescent="0.25">
      <c r="A1457" s="1" t="s">
        <v>3489</v>
      </c>
      <c r="B1457" s="2">
        <v>538814178</v>
      </c>
      <c r="C1457" s="1" t="s">
        <v>9196</v>
      </c>
      <c r="D1457" s="3">
        <v>27538</v>
      </c>
      <c r="E1457" s="1" t="s">
        <v>9144</v>
      </c>
      <c r="F1457" s="1" t="s">
        <v>9197</v>
      </c>
      <c r="G1457" s="14">
        <v>1771927488</v>
      </c>
    </row>
    <row r="1458" spans="1:7" x14ac:dyDescent="0.25">
      <c r="A1458" s="1" t="s">
        <v>2679</v>
      </c>
      <c r="B1458" s="2">
        <v>968346736</v>
      </c>
      <c r="C1458" s="1" t="s">
        <v>9196</v>
      </c>
      <c r="D1458" s="3">
        <v>35939</v>
      </c>
      <c r="E1458" s="1" t="s">
        <v>9144</v>
      </c>
      <c r="F1458" s="1" t="s">
        <v>9197</v>
      </c>
      <c r="G1458" s="14">
        <v>1159166437</v>
      </c>
    </row>
    <row r="1459" spans="1:7" x14ac:dyDescent="0.25">
      <c r="A1459" s="1" t="s">
        <v>6860</v>
      </c>
      <c r="B1459" s="2">
        <v>511686088</v>
      </c>
      <c r="C1459" s="1" t="s">
        <v>9130</v>
      </c>
      <c r="D1459" s="3">
        <v>29366</v>
      </c>
      <c r="E1459" s="1" t="s">
        <v>9138</v>
      </c>
      <c r="F1459" s="1" t="s">
        <v>9132</v>
      </c>
      <c r="G1459" s="14">
        <v>3900582735</v>
      </c>
    </row>
    <row r="1460" spans="1:7" x14ac:dyDescent="0.25">
      <c r="A1460" s="1" t="s">
        <v>6071</v>
      </c>
      <c r="B1460" s="2">
        <v>662989220</v>
      </c>
      <c r="C1460" s="1" t="s">
        <v>9133</v>
      </c>
      <c r="D1460" s="3">
        <v>44341</v>
      </c>
      <c r="E1460" s="1" t="s">
        <v>9138</v>
      </c>
      <c r="F1460" s="1" t="s">
        <v>9195</v>
      </c>
      <c r="G1460" s="14">
        <v>3619042014</v>
      </c>
    </row>
    <row r="1461" spans="1:7" x14ac:dyDescent="0.25">
      <c r="A1461" s="1" t="s">
        <v>5459</v>
      </c>
      <c r="B1461" s="2">
        <v>419760890</v>
      </c>
      <c r="C1461" s="1" t="s">
        <v>9136</v>
      </c>
      <c r="D1461" s="3">
        <v>36671</v>
      </c>
      <c r="E1461" s="1" t="s">
        <v>9138</v>
      </c>
      <c r="F1461" s="1" t="s">
        <v>9188</v>
      </c>
      <c r="G1461" s="14">
        <v>3568081125</v>
      </c>
    </row>
    <row r="1462" spans="1:7" x14ac:dyDescent="0.25">
      <c r="A1462" s="1" t="s">
        <v>1339</v>
      </c>
      <c r="B1462" s="2">
        <v>711108813</v>
      </c>
      <c r="C1462" s="1" t="s">
        <v>9193</v>
      </c>
      <c r="D1462" s="3">
        <v>22790</v>
      </c>
      <c r="E1462" s="1" t="s">
        <v>9144</v>
      </c>
      <c r="F1462" s="1" t="s">
        <v>9194</v>
      </c>
      <c r="G1462" s="14">
        <v>394230375</v>
      </c>
    </row>
    <row r="1463" spans="1:7" x14ac:dyDescent="0.25">
      <c r="A1463" s="1" t="s">
        <v>2601</v>
      </c>
      <c r="B1463" s="2">
        <v>136816964</v>
      </c>
      <c r="C1463" s="1" t="s">
        <v>9193</v>
      </c>
      <c r="D1463" s="3">
        <v>39958</v>
      </c>
      <c r="E1463" s="1" t="s">
        <v>9144</v>
      </c>
      <c r="F1463" s="1" t="s">
        <v>9194</v>
      </c>
      <c r="G1463" s="14">
        <v>465503896</v>
      </c>
    </row>
    <row r="1464" spans="1:7" x14ac:dyDescent="0.25">
      <c r="A1464" s="1" t="s">
        <v>6141</v>
      </c>
      <c r="B1464" s="2">
        <v>552405583</v>
      </c>
      <c r="C1464" s="1" t="s">
        <v>9150</v>
      </c>
      <c r="D1464" s="3">
        <v>20600</v>
      </c>
      <c r="E1464" s="1" t="s">
        <v>9131</v>
      </c>
      <c r="F1464" s="1" t="s">
        <v>9184</v>
      </c>
      <c r="G1464" s="14">
        <v>642122208</v>
      </c>
    </row>
    <row r="1465" spans="1:7" x14ac:dyDescent="0.25">
      <c r="A1465" s="1" t="s">
        <v>2533</v>
      </c>
      <c r="B1465" s="2">
        <v>329567273</v>
      </c>
      <c r="C1465" s="1" t="s">
        <v>9170</v>
      </c>
      <c r="D1465" s="3">
        <v>22061</v>
      </c>
      <c r="E1465" s="1" t="s">
        <v>9144</v>
      </c>
      <c r="F1465" s="1" t="s">
        <v>9171</v>
      </c>
      <c r="G1465" s="14">
        <v>2530500777</v>
      </c>
    </row>
    <row r="1466" spans="1:7" x14ac:dyDescent="0.25">
      <c r="A1466" s="1" t="s">
        <v>6403</v>
      </c>
      <c r="B1466" s="2">
        <v>80149207</v>
      </c>
      <c r="C1466" s="1" t="s">
        <v>9150</v>
      </c>
      <c r="D1466" s="3">
        <v>41054</v>
      </c>
      <c r="E1466" s="1" t="s">
        <v>9144</v>
      </c>
      <c r="F1466" s="1" t="s">
        <v>9184</v>
      </c>
      <c r="G1466" s="14">
        <v>422290479</v>
      </c>
    </row>
    <row r="1467" spans="1:7" x14ac:dyDescent="0.25">
      <c r="A1467" s="1" t="s">
        <v>1446</v>
      </c>
      <c r="B1467" s="2">
        <v>333129687</v>
      </c>
      <c r="C1467" s="1" t="s">
        <v>9166</v>
      </c>
      <c r="D1467" s="3">
        <v>28634</v>
      </c>
      <c r="E1467" s="1" t="s">
        <v>9144</v>
      </c>
      <c r="F1467" s="1" t="s">
        <v>9167</v>
      </c>
      <c r="G1467" s="14">
        <v>326097432</v>
      </c>
    </row>
    <row r="1468" spans="1:7" x14ac:dyDescent="0.25">
      <c r="A1468" s="1" t="s">
        <v>2962</v>
      </c>
      <c r="B1468" s="2">
        <v>399350201</v>
      </c>
      <c r="C1468" s="1" t="s">
        <v>9160</v>
      </c>
      <c r="D1468" s="3">
        <v>25348</v>
      </c>
      <c r="E1468" s="1" t="s">
        <v>9144</v>
      </c>
      <c r="F1468" s="1" t="s">
        <v>9161</v>
      </c>
      <c r="G1468" s="14">
        <v>2042718895</v>
      </c>
    </row>
    <row r="1469" spans="1:7" x14ac:dyDescent="0.25">
      <c r="A1469" s="1" t="s">
        <v>3677</v>
      </c>
      <c r="B1469" s="2">
        <v>298165137</v>
      </c>
      <c r="C1469" s="1" t="s">
        <v>9130</v>
      </c>
      <c r="D1469" s="3">
        <v>22426</v>
      </c>
      <c r="E1469" s="1" t="s">
        <v>9134</v>
      </c>
      <c r="F1469" s="1" t="s">
        <v>9186</v>
      </c>
      <c r="G1469" s="14">
        <v>1903591872</v>
      </c>
    </row>
    <row r="1470" spans="1:7" x14ac:dyDescent="0.25">
      <c r="A1470" s="1" t="s">
        <v>2870</v>
      </c>
      <c r="B1470" s="2">
        <v>281763511</v>
      </c>
      <c r="C1470" s="1" t="s">
        <v>9133</v>
      </c>
      <c r="D1470" s="3">
        <v>41419</v>
      </c>
      <c r="E1470" s="1" t="s">
        <v>9144</v>
      </c>
      <c r="F1470" s="1" t="s">
        <v>9135</v>
      </c>
      <c r="G1470" s="14">
        <v>420853675</v>
      </c>
    </row>
    <row r="1471" spans="1:7" x14ac:dyDescent="0.25">
      <c r="A1471" s="1" t="s">
        <v>334</v>
      </c>
      <c r="B1471" s="2">
        <v>433389088</v>
      </c>
      <c r="C1471" s="1" t="s">
        <v>9133</v>
      </c>
      <c r="D1471" s="3">
        <v>30827</v>
      </c>
      <c r="E1471" s="1" t="s">
        <v>9138</v>
      </c>
      <c r="F1471" s="1" t="s">
        <v>9164</v>
      </c>
      <c r="G1471" s="14">
        <v>24459435</v>
      </c>
    </row>
    <row r="1472" spans="1:7" x14ac:dyDescent="0.25">
      <c r="A1472" s="1" t="s">
        <v>3464</v>
      </c>
      <c r="B1472" s="2">
        <v>604787250</v>
      </c>
      <c r="C1472" s="1" t="s">
        <v>9156</v>
      </c>
      <c r="D1472" s="3">
        <v>30095</v>
      </c>
      <c r="E1472" s="1" t="s">
        <v>9131</v>
      </c>
      <c r="F1472" s="1" t="s">
        <v>9157</v>
      </c>
      <c r="G1472" s="14">
        <v>381351168</v>
      </c>
    </row>
    <row r="1473" spans="1:7" x14ac:dyDescent="0.25">
      <c r="A1473" s="1" t="s">
        <v>1124</v>
      </c>
      <c r="B1473" s="2">
        <v>534393886</v>
      </c>
      <c r="C1473" s="1" t="s">
        <v>9137</v>
      </c>
      <c r="D1473" s="3">
        <v>45070</v>
      </c>
      <c r="E1473" s="1" t="s">
        <v>9141</v>
      </c>
      <c r="F1473" s="1" t="s">
        <v>9139</v>
      </c>
      <c r="G1473" s="14">
        <v>2507127392</v>
      </c>
    </row>
    <row r="1474" spans="1:7" x14ac:dyDescent="0.25">
      <c r="A1474" s="1" t="s">
        <v>8227</v>
      </c>
      <c r="B1474" s="2">
        <v>783794493</v>
      </c>
      <c r="C1474" s="1" t="s">
        <v>9140</v>
      </c>
      <c r="D1474" s="3">
        <v>30827</v>
      </c>
      <c r="E1474" s="1" t="s">
        <v>9131</v>
      </c>
      <c r="F1474" s="1" t="s">
        <v>9189</v>
      </c>
      <c r="G1474" s="14">
        <v>1695165884</v>
      </c>
    </row>
    <row r="1475" spans="1:7" x14ac:dyDescent="0.25">
      <c r="A1475" s="1" t="s">
        <v>4182</v>
      </c>
      <c r="B1475" s="2">
        <v>901360013</v>
      </c>
      <c r="C1475" s="1" t="s">
        <v>9150</v>
      </c>
      <c r="D1475" s="3">
        <v>42880</v>
      </c>
      <c r="E1475" s="1" t="s">
        <v>9134</v>
      </c>
      <c r="F1475" s="1" t="s">
        <v>9200</v>
      </c>
      <c r="G1475" s="14">
        <v>245119056</v>
      </c>
    </row>
    <row r="1476" spans="1:7" x14ac:dyDescent="0.25">
      <c r="A1476" s="1" t="s">
        <v>8185</v>
      </c>
      <c r="B1476" s="2">
        <v>109535553</v>
      </c>
      <c r="C1476" s="1" t="s">
        <v>9193</v>
      </c>
      <c r="D1476" s="3">
        <v>43976</v>
      </c>
      <c r="E1476" s="1" t="s">
        <v>9131</v>
      </c>
      <c r="F1476" s="1" t="s">
        <v>9194</v>
      </c>
      <c r="G1476" s="14">
        <v>2394513134</v>
      </c>
    </row>
    <row r="1477" spans="1:7" x14ac:dyDescent="0.25">
      <c r="A1477" s="1" t="s">
        <v>4729</v>
      </c>
      <c r="B1477" s="2">
        <v>666267875</v>
      </c>
      <c r="C1477" s="1" t="s">
        <v>9156</v>
      </c>
      <c r="D1477" s="3">
        <v>41054</v>
      </c>
      <c r="E1477" s="1" t="s">
        <v>9144</v>
      </c>
      <c r="F1477" s="1" t="s">
        <v>9157</v>
      </c>
      <c r="G1477" s="14">
        <v>20549412</v>
      </c>
    </row>
    <row r="1478" spans="1:7" x14ac:dyDescent="0.25">
      <c r="A1478" s="1" t="s">
        <v>6606</v>
      </c>
      <c r="B1478" s="2">
        <v>325802789</v>
      </c>
      <c r="C1478" s="1" t="s">
        <v>9170</v>
      </c>
      <c r="D1478" s="3">
        <v>30095</v>
      </c>
      <c r="E1478" s="1" t="s">
        <v>9141</v>
      </c>
      <c r="F1478" s="1" t="s">
        <v>9174</v>
      </c>
      <c r="G1478" s="14">
        <v>761675</v>
      </c>
    </row>
    <row r="1479" spans="1:7" x14ac:dyDescent="0.25">
      <c r="A1479" s="1" t="s">
        <v>8289</v>
      </c>
      <c r="B1479" s="2">
        <v>192582140</v>
      </c>
      <c r="C1479" s="1" t="s">
        <v>9133</v>
      </c>
      <c r="D1479" s="3">
        <v>37765</v>
      </c>
      <c r="E1479" s="1" t="s">
        <v>9131</v>
      </c>
      <c r="F1479" s="1" t="s">
        <v>9159</v>
      </c>
      <c r="G1479" s="14">
        <v>906779475</v>
      </c>
    </row>
    <row r="1480" spans="1:7" x14ac:dyDescent="0.25">
      <c r="A1480" s="1" t="s">
        <v>4184</v>
      </c>
      <c r="B1480" s="2">
        <v>453563649</v>
      </c>
      <c r="C1480" s="1" t="s">
        <v>9143</v>
      </c>
      <c r="D1480" s="3">
        <v>32288</v>
      </c>
      <c r="E1480" s="1" t="s">
        <v>9141</v>
      </c>
      <c r="F1480" s="1" t="s">
        <v>834</v>
      </c>
      <c r="G1480" s="14">
        <v>2384596736</v>
      </c>
    </row>
    <row r="1481" spans="1:7" x14ac:dyDescent="0.25">
      <c r="A1481" s="1" t="s">
        <v>7157</v>
      </c>
      <c r="B1481" s="2">
        <v>685989646</v>
      </c>
      <c r="C1481" s="1" t="s">
        <v>9170</v>
      </c>
      <c r="D1481" s="3">
        <v>28999</v>
      </c>
      <c r="E1481" s="1" t="s">
        <v>9144</v>
      </c>
      <c r="F1481" s="1" t="s">
        <v>9174</v>
      </c>
      <c r="G1481" s="14">
        <v>12418224</v>
      </c>
    </row>
    <row r="1482" spans="1:7" x14ac:dyDescent="0.25">
      <c r="A1482" s="1" t="s">
        <v>2760</v>
      </c>
      <c r="B1482" s="2">
        <v>971704687</v>
      </c>
      <c r="C1482" s="1" t="s">
        <v>9150</v>
      </c>
      <c r="D1482" s="3">
        <v>42880</v>
      </c>
      <c r="E1482" s="1" t="s">
        <v>9138</v>
      </c>
      <c r="F1482" s="1" t="s">
        <v>8414</v>
      </c>
      <c r="G1482" s="14">
        <v>570849216</v>
      </c>
    </row>
    <row r="1483" spans="1:7" x14ac:dyDescent="0.25">
      <c r="A1483" s="1" t="s">
        <v>7318</v>
      </c>
      <c r="B1483" s="2">
        <v>279845393</v>
      </c>
      <c r="C1483" s="1" t="s">
        <v>9143</v>
      </c>
      <c r="D1483" s="3">
        <v>30827</v>
      </c>
      <c r="E1483" s="1" t="s">
        <v>9138</v>
      </c>
      <c r="F1483" s="1" t="s">
        <v>834</v>
      </c>
      <c r="G1483" s="14">
        <v>1140411987</v>
      </c>
    </row>
    <row r="1484" spans="1:7" x14ac:dyDescent="0.25">
      <c r="A1484" s="1" t="s">
        <v>7554</v>
      </c>
      <c r="B1484" s="2">
        <v>15770503</v>
      </c>
      <c r="C1484" s="1" t="s">
        <v>9150</v>
      </c>
      <c r="D1484" s="3">
        <v>20233</v>
      </c>
      <c r="E1484" s="1" t="s">
        <v>9131</v>
      </c>
      <c r="F1484" s="1" t="s">
        <v>9200</v>
      </c>
      <c r="G1484" s="14">
        <v>1062750294</v>
      </c>
    </row>
    <row r="1485" spans="1:7" x14ac:dyDescent="0.25">
      <c r="A1485" s="1" t="s">
        <v>4761</v>
      </c>
      <c r="B1485" s="2">
        <v>949986365</v>
      </c>
      <c r="C1485" s="1" t="s">
        <v>9153</v>
      </c>
      <c r="D1485" s="3">
        <v>40322</v>
      </c>
      <c r="E1485" s="1" t="s">
        <v>9138</v>
      </c>
      <c r="F1485" s="1" t="s">
        <v>9190</v>
      </c>
      <c r="G1485" s="14">
        <v>69401205</v>
      </c>
    </row>
    <row r="1486" spans="1:7" x14ac:dyDescent="0.25">
      <c r="A1486" s="1" t="s">
        <v>8620</v>
      </c>
      <c r="B1486" s="2">
        <v>120932057</v>
      </c>
      <c r="C1486" s="1" t="s">
        <v>9133</v>
      </c>
      <c r="D1486" s="3">
        <v>42515</v>
      </c>
      <c r="E1486" s="1" t="s">
        <v>9138</v>
      </c>
      <c r="F1486" s="1" t="s">
        <v>9192</v>
      </c>
      <c r="G1486" s="14">
        <v>250725561</v>
      </c>
    </row>
    <row r="1487" spans="1:7" x14ac:dyDescent="0.25">
      <c r="A1487" s="1" t="s">
        <v>4532</v>
      </c>
      <c r="B1487" s="2">
        <v>110714690</v>
      </c>
      <c r="C1487" s="1" t="s">
        <v>9168</v>
      </c>
      <c r="D1487" s="3">
        <v>35575</v>
      </c>
      <c r="E1487" s="1" t="s">
        <v>9144</v>
      </c>
      <c r="F1487" s="1" t="s">
        <v>9169</v>
      </c>
      <c r="G1487" s="14">
        <v>153481104</v>
      </c>
    </row>
    <row r="1488" spans="1:7" x14ac:dyDescent="0.25">
      <c r="A1488" s="1" t="s">
        <v>8717</v>
      </c>
      <c r="B1488" s="2">
        <v>574901635</v>
      </c>
      <c r="C1488" s="1" t="s">
        <v>9133</v>
      </c>
      <c r="D1488" s="3">
        <v>43976</v>
      </c>
      <c r="E1488" s="1" t="s">
        <v>9131</v>
      </c>
      <c r="F1488" s="1" t="s">
        <v>9164</v>
      </c>
      <c r="G1488" s="14">
        <v>530677068</v>
      </c>
    </row>
    <row r="1489" spans="1:7" x14ac:dyDescent="0.25">
      <c r="A1489" s="1" t="s">
        <v>6925</v>
      </c>
      <c r="B1489" s="2">
        <v>405009779</v>
      </c>
      <c r="C1489" s="1" t="s">
        <v>9160</v>
      </c>
      <c r="D1489" s="3">
        <v>28270</v>
      </c>
      <c r="E1489" s="1" t="s">
        <v>9141</v>
      </c>
      <c r="F1489" s="1" t="s">
        <v>9161</v>
      </c>
      <c r="G1489" s="14">
        <v>401375631</v>
      </c>
    </row>
    <row r="1490" spans="1:7" x14ac:dyDescent="0.25">
      <c r="A1490" s="1" t="s">
        <v>2322</v>
      </c>
      <c r="B1490" s="2">
        <v>81969081</v>
      </c>
      <c r="C1490" s="1" t="s">
        <v>9133</v>
      </c>
      <c r="D1490" s="3">
        <v>22426</v>
      </c>
      <c r="E1490" s="1" t="s">
        <v>9141</v>
      </c>
      <c r="F1490" s="1" t="s">
        <v>9135</v>
      </c>
      <c r="G1490" s="14">
        <v>2348296353</v>
      </c>
    </row>
    <row r="1491" spans="1:7" x14ac:dyDescent="0.25">
      <c r="A1491" s="1" t="s">
        <v>7273</v>
      </c>
      <c r="B1491" s="2">
        <v>684094273</v>
      </c>
      <c r="C1491" s="1" t="s">
        <v>9137</v>
      </c>
      <c r="D1491" s="3">
        <v>35939</v>
      </c>
      <c r="E1491" s="1" t="s">
        <v>9141</v>
      </c>
      <c r="F1491" s="1" t="s">
        <v>9139</v>
      </c>
      <c r="G1491" s="14">
        <v>748995072</v>
      </c>
    </row>
    <row r="1492" spans="1:7" x14ac:dyDescent="0.25">
      <c r="A1492" s="1" t="s">
        <v>2473</v>
      </c>
      <c r="B1492" s="2">
        <v>116907456</v>
      </c>
      <c r="C1492" s="1" t="s">
        <v>9148</v>
      </c>
      <c r="D1492" s="3">
        <v>30827</v>
      </c>
      <c r="E1492" s="1" t="s">
        <v>9144</v>
      </c>
      <c r="F1492" s="1" t="s">
        <v>9149</v>
      </c>
      <c r="G1492" s="14">
        <v>557186913</v>
      </c>
    </row>
    <row r="1493" spans="1:7" x14ac:dyDescent="0.25">
      <c r="A1493" s="1" t="s">
        <v>7898</v>
      </c>
      <c r="B1493" s="2">
        <v>772851714</v>
      </c>
      <c r="C1493" s="1" t="s">
        <v>9156</v>
      </c>
      <c r="D1493" s="3">
        <v>22426</v>
      </c>
      <c r="E1493" s="1" t="s">
        <v>9144</v>
      </c>
      <c r="F1493" s="1" t="s">
        <v>9175</v>
      </c>
      <c r="G1493" s="14">
        <v>2274272964</v>
      </c>
    </row>
    <row r="1494" spans="1:7" x14ac:dyDescent="0.25">
      <c r="A1494" s="1" t="s">
        <v>7566</v>
      </c>
      <c r="B1494" s="2">
        <v>873447667</v>
      </c>
      <c r="C1494" s="1" t="s">
        <v>9147</v>
      </c>
      <c r="D1494" s="3">
        <v>25348</v>
      </c>
      <c r="E1494" s="1" t="s">
        <v>9138</v>
      </c>
      <c r="F1494" s="1" t="s">
        <v>9152</v>
      </c>
      <c r="G1494" s="14">
        <v>921168875</v>
      </c>
    </row>
    <row r="1495" spans="1:7" x14ac:dyDescent="0.25">
      <c r="A1495" s="1" t="s">
        <v>5439</v>
      </c>
      <c r="B1495" s="2">
        <v>896649727</v>
      </c>
      <c r="C1495" s="1" t="s">
        <v>9133</v>
      </c>
      <c r="D1495" s="3">
        <v>39226</v>
      </c>
      <c r="E1495" s="1" t="s">
        <v>9138</v>
      </c>
      <c r="F1495" s="1" t="s">
        <v>9158</v>
      </c>
      <c r="G1495" s="14">
        <v>549201408</v>
      </c>
    </row>
    <row r="1496" spans="1:7" x14ac:dyDescent="0.25">
      <c r="A1496" s="1" t="s">
        <v>7710</v>
      </c>
      <c r="B1496" s="2">
        <v>355795565</v>
      </c>
      <c r="C1496" s="1" t="s">
        <v>9136</v>
      </c>
      <c r="D1496" s="3">
        <v>20965</v>
      </c>
      <c r="E1496" s="1" t="s">
        <v>9131</v>
      </c>
      <c r="F1496" s="1" t="s">
        <v>9188</v>
      </c>
      <c r="G1496" s="14">
        <v>330149927</v>
      </c>
    </row>
    <row r="1497" spans="1:7" x14ac:dyDescent="0.25">
      <c r="A1497" s="1" t="s">
        <v>3850</v>
      </c>
      <c r="B1497" s="2">
        <v>569470438</v>
      </c>
      <c r="C1497" s="1" t="s">
        <v>9137</v>
      </c>
      <c r="D1497" s="3">
        <v>41783</v>
      </c>
      <c r="E1497" s="1" t="s">
        <v>9138</v>
      </c>
      <c r="F1497" s="1" t="s">
        <v>9139</v>
      </c>
      <c r="G1497" s="14">
        <v>39060846</v>
      </c>
    </row>
    <row r="1498" spans="1:7" x14ac:dyDescent="0.25">
      <c r="A1498" s="1" t="s">
        <v>4547</v>
      </c>
      <c r="B1498" s="2">
        <v>381042871</v>
      </c>
      <c r="C1498" s="1" t="s">
        <v>9133</v>
      </c>
      <c r="D1498" s="3">
        <v>21694</v>
      </c>
      <c r="E1498" s="1" t="s">
        <v>9134</v>
      </c>
      <c r="F1498" s="1" t="s">
        <v>9172</v>
      </c>
      <c r="G1498" s="14">
        <v>3976669164</v>
      </c>
    </row>
    <row r="1499" spans="1:7" x14ac:dyDescent="0.25">
      <c r="A1499" s="1" t="s">
        <v>8513</v>
      </c>
      <c r="B1499" s="2">
        <v>16077370</v>
      </c>
      <c r="C1499" s="1" t="s">
        <v>9193</v>
      </c>
      <c r="D1499" s="3">
        <v>36304</v>
      </c>
      <c r="E1499" s="1" t="s">
        <v>9138</v>
      </c>
      <c r="F1499" s="1" t="s">
        <v>9198</v>
      </c>
      <c r="G1499" s="14">
        <v>3723500892</v>
      </c>
    </row>
    <row r="1500" spans="1:7" x14ac:dyDescent="0.25">
      <c r="A1500" s="1" t="s">
        <v>7680</v>
      </c>
      <c r="B1500" s="2">
        <v>767080281</v>
      </c>
      <c r="C1500" s="1" t="s">
        <v>9133</v>
      </c>
      <c r="D1500" s="3">
        <v>36304</v>
      </c>
      <c r="E1500" s="1" t="s">
        <v>9144</v>
      </c>
      <c r="F1500" s="1" t="s">
        <v>9159</v>
      </c>
      <c r="G1500" s="14">
        <v>139498464</v>
      </c>
    </row>
    <row r="1501" spans="1:7" x14ac:dyDescent="0.25">
      <c r="A1501" s="1" t="s">
        <v>1245</v>
      </c>
      <c r="B1501" s="2">
        <v>646777420</v>
      </c>
      <c r="C1501" s="1" t="s">
        <v>9140</v>
      </c>
      <c r="D1501" s="3">
        <v>27905</v>
      </c>
      <c r="E1501" s="1" t="s">
        <v>9134</v>
      </c>
      <c r="F1501" s="1" t="s">
        <v>9189</v>
      </c>
      <c r="G1501" s="14">
        <v>1098431928</v>
      </c>
    </row>
    <row r="1502" spans="1:7" x14ac:dyDescent="0.25">
      <c r="A1502" s="1" t="s">
        <v>3294</v>
      </c>
      <c r="B1502" s="2">
        <v>737911540</v>
      </c>
      <c r="C1502" s="1" t="s">
        <v>9133</v>
      </c>
      <c r="D1502" s="3">
        <v>20600</v>
      </c>
      <c r="E1502" s="1" t="s">
        <v>9138</v>
      </c>
      <c r="F1502" s="1" t="s">
        <v>9195</v>
      </c>
      <c r="G1502" s="14">
        <v>3800134976</v>
      </c>
    </row>
    <row r="1503" spans="1:7" x14ac:dyDescent="0.25">
      <c r="A1503" s="1" t="s">
        <v>277</v>
      </c>
      <c r="B1503" s="2">
        <v>763073370</v>
      </c>
      <c r="C1503" s="1" t="s">
        <v>9150</v>
      </c>
      <c r="D1503" s="3">
        <v>22790</v>
      </c>
      <c r="E1503" s="1" t="s">
        <v>9134</v>
      </c>
      <c r="F1503" s="1" t="s">
        <v>8414</v>
      </c>
      <c r="G1503" s="14">
        <v>21366688</v>
      </c>
    </row>
    <row r="1504" spans="1:7" x14ac:dyDescent="0.25">
      <c r="A1504" s="1" t="s">
        <v>4032</v>
      </c>
      <c r="B1504" s="2">
        <v>668426800</v>
      </c>
      <c r="C1504" s="1" t="s">
        <v>9182</v>
      </c>
      <c r="D1504" s="3">
        <v>33017</v>
      </c>
      <c r="E1504" s="1" t="s">
        <v>9131</v>
      </c>
      <c r="F1504" s="1" t="s">
        <v>9183</v>
      </c>
      <c r="G1504" s="14">
        <v>3369053817</v>
      </c>
    </row>
    <row r="1505" spans="1:7" x14ac:dyDescent="0.25">
      <c r="A1505" s="1" t="s">
        <v>1037</v>
      </c>
      <c r="B1505" s="2">
        <v>948591027</v>
      </c>
      <c r="C1505" s="1" t="s">
        <v>9133</v>
      </c>
      <c r="D1505" s="3">
        <v>37400</v>
      </c>
      <c r="E1505" s="1" t="s">
        <v>9134</v>
      </c>
      <c r="F1505" s="1" t="s">
        <v>9195</v>
      </c>
      <c r="G1505" s="14">
        <v>1238892271</v>
      </c>
    </row>
    <row r="1506" spans="1:7" x14ac:dyDescent="0.25">
      <c r="A1506" s="1" t="s">
        <v>7307</v>
      </c>
      <c r="B1506" s="2">
        <v>523211313</v>
      </c>
      <c r="C1506" s="1" t="s">
        <v>9196</v>
      </c>
      <c r="D1506" s="3">
        <v>22426</v>
      </c>
      <c r="E1506" s="1" t="s">
        <v>9131</v>
      </c>
      <c r="F1506" s="1" t="s">
        <v>9197</v>
      </c>
      <c r="G1506" s="14">
        <v>1016454387</v>
      </c>
    </row>
    <row r="1507" spans="1:7" x14ac:dyDescent="0.25">
      <c r="A1507" s="1" t="s">
        <v>1548</v>
      </c>
      <c r="B1507" s="2">
        <v>683923673</v>
      </c>
      <c r="C1507" s="1" t="s">
        <v>9150</v>
      </c>
      <c r="D1507" s="3">
        <v>27173</v>
      </c>
      <c r="E1507" s="1" t="s">
        <v>9134</v>
      </c>
      <c r="F1507" s="1" t="s">
        <v>9184</v>
      </c>
      <c r="G1507" s="14">
        <v>3472552512</v>
      </c>
    </row>
    <row r="1508" spans="1:7" x14ac:dyDescent="0.25">
      <c r="A1508" s="1" t="s">
        <v>5545</v>
      </c>
      <c r="B1508" s="2">
        <v>104483650</v>
      </c>
      <c r="C1508" s="1" t="s">
        <v>9153</v>
      </c>
      <c r="D1508" s="3">
        <v>45070</v>
      </c>
      <c r="E1508" s="1" t="s">
        <v>9134</v>
      </c>
      <c r="F1508" s="1" t="s">
        <v>9155</v>
      </c>
      <c r="G1508" s="14">
        <v>13942152</v>
      </c>
    </row>
    <row r="1509" spans="1:7" x14ac:dyDescent="0.25">
      <c r="A1509" s="1" t="s">
        <v>3452</v>
      </c>
      <c r="B1509" s="2">
        <v>179532546</v>
      </c>
      <c r="C1509" s="1" t="s">
        <v>9182</v>
      </c>
      <c r="D1509" s="3">
        <v>40687</v>
      </c>
      <c r="E1509" s="1" t="s">
        <v>9144</v>
      </c>
      <c r="F1509" s="1" t="s">
        <v>9183</v>
      </c>
      <c r="G1509" s="14">
        <v>537471396</v>
      </c>
    </row>
    <row r="1510" spans="1:7" x14ac:dyDescent="0.25">
      <c r="A1510" s="1" t="s">
        <v>2980</v>
      </c>
      <c r="B1510" s="2">
        <v>852265287</v>
      </c>
      <c r="C1510" s="1" t="s">
        <v>9170</v>
      </c>
      <c r="D1510" s="3">
        <v>38861</v>
      </c>
      <c r="E1510" s="1" t="s">
        <v>9134</v>
      </c>
      <c r="F1510" s="1" t="s">
        <v>9171</v>
      </c>
      <c r="G1510" s="14">
        <v>832589706</v>
      </c>
    </row>
    <row r="1511" spans="1:7" x14ac:dyDescent="0.25">
      <c r="A1511" s="1" t="s">
        <v>7187</v>
      </c>
      <c r="B1511" s="2">
        <v>996934429</v>
      </c>
      <c r="C1511" s="1" t="s">
        <v>9170</v>
      </c>
      <c r="D1511" s="3">
        <v>36671</v>
      </c>
      <c r="E1511" s="1" t="s">
        <v>9141</v>
      </c>
      <c r="F1511" s="1" t="s">
        <v>9171</v>
      </c>
      <c r="G1511" s="14">
        <v>577448396</v>
      </c>
    </row>
    <row r="1512" spans="1:7" x14ac:dyDescent="0.25">
      <c r="A1512" s="1" t="s">
        <v>2458</v>
      </c>
      <c r="B1512" s="2">
        <v>922352562</v>
      </c>
      <c r="C1512" s="1" t="s">
        <v>9160</v>
      </c>
      <c r="D1512" s="3">
        <v>43976</v>
      </c>
      <c r="E1512" s="1" t="s">
        <v>9144</v>
      </c>
      <c r="F1512" s="1" t="s">
        <v>9163</v>
      </c>
      <c r="G1512" s="14">
        <v>27745263</v>
      </c>
    </row>
    <row r="1513" spans="1:7" x14ac:dyDescent="0.25">
      <c r="A1513" s="1" t="s">
        <v>4029</v>
      </c>
      <c r="B1513" s="2">
        <v>711464485</v>
      </c>
      <c r="C1513" s="1" t="s">
        <v>9136</v>
      </c>
      <c r="D1513" s="3">
        <v>22061</v>
      </c>
      <c r="E1513" s="1" t="s">
        <v>9131</v>
      </c>
      <c r="F1513" s="1" t="s">
        <v>9188</v>
      </c>
      <c r="G1513" s="14">
        <v>2093263354</v>
      </c>
    </row>
    <row r="1514" spans="1:7" x14ac:dyDescent="0.25">
      <c r="A1514" s="1" t="s">
        <v>2736</v>
      </c>
      <c r="B1514" s="2">
        <v>600924230</v>
      </c>
      <c r="C1514" s="1" t="s">
        <v>9133</v>
      </c>
      <c r="D1514" s="3">
        <v>24983</v>
      </c>
      <c r="E1514" s="1" t="s">
        <v>9134</v>
      </c>
      <c r="F1514" s="1" t="s">
        <v>9192</v>
      </c>
      <c r="G1514" s="14">
        <v>567423657</v>
      </c>
    </row>
    <row r="1515" spans="1:7" x14ac:dyDescent="0.25">
      <c r="A1515" s="1" t="s">
        <v>4448</v>
      </c>
      <c r="B1515" s="2">
        <v>109613268</v>
      </c>
      <c r="C1515" s="1" t="s">
        <v>9182</v>
      </c>
      <c r="D1515" s="3">
        <v>41783</v>
      </c>
      <c r="E1515" s="1" t="s">
        <v>9144</v>
      </c>
      <c r="F1515" s="1" t="s">
        <v>9183</v>
      </c>
      <c r="G1515" s="14">
        <v>1495409955</v>
      </c>
    </row>
    <row r="1516" spans="1:7" x14ac:dyDescent="0.25">
      <c r="A1516" s="1" t="s">
        <v>714</v>
      </c>
      <c r="B1516" s="2">
        <v>280885455</v>
      </c>
      <c r="C1516" s="1" t="s">
        <v>9148</v>
      </c>
      <c r="D1516" s="3">
        <v>27538</v>
      </c>
      <c r="E1516" s="1" t="s">
        <v>9144</v>
      </c>
      <c r="F1516" s="1" t="s">
        <v>9149</v>
      </c>
      <c r="G1516" s="14">
        <v>268391397</v>
      </c>
    </row>
    <row r="1517" spans="1:7" x14ac:dyDescent="0.25">
      <c r="A1517" s="1" t="s">
        <v>3555</v>
      </c>
      <c r="B1517" s="2">
        <v>743760254</v>
      </c>
      <c r="C1517" s="1" t="s">
        <v>9150</v>
      </c>
      <c r="D1517" s="3">
        <v>25348</v>
      </c>
      <c r="E1517" s="1" t="s">
        <v>9144</v>
      </c>
      <c r="F1517" s="1" t="s">
        <v>9151</v>
      </c>
      <c r="G1517" s="14">
        <v>1312744482</v>
      </c>
    </row>
    <row r="1518" spans="1:7" x14ac:dyDescent="0.25">
      <c r="A1518" s="1" t="s">
        <v>8979</v>
      </c>
      <c r="B1518" s="2">
        <v>532704877</v>
      </c>
      <c r="C1518" s="1" t="s">
        <v>9133</v>
      </c>
      <c r="D1518" s="3">
        <v>31192</v>
      </c>
      <c r="E1518" s="1" t="s">
        <v>9144</v>
      </c>
      <c r="F1518" s="1" t="s">
        <v>9179</v>
      </c>
      <c r="G1518" s="14">
        <v>153473229</v>
      </c>
    </row>
    <row r="1519" spans="1:7" x14ac:dyDescent="0.25">
      <c r="A1519" s="1" t="s">
        <v>7473</v>
      </c>
      <c r="B1519" s="2">
        <v>963425424</v>
      </c>
      <c r="C1519" s="1" t="s">
        <v>9133</v>
      </c>
      <c r="D1519" s="3">
        <v>36671</v>
      </c>
      <c r="E1519" s="1" t="s">
        <v>9138</v>
      </c>
      <c r="F1519" s="1" t="s">
        <v>9195</v>
      </c>
      <c r="G1519" s="14">
        <v>162116955</v>
      </c>
    </row>
    <row r="1520" spans="1:7" x14ac:dyDescent="0.25">
      <c r="A1520" s="1" t="s">
        <v>2632</v>
      </c>
      <c r="B1520" s="2">
        <v>481741910</v>
      </c>
      <c r="C1520" s="1" t="s">
        <v>9156</v>
      </c>
      <c r="D1520" s="3">
        <v>21329</v>
      </c>
      <c r="E1520" s="1" t="s">
        <v>9131</v>
      </c>
      <c r="F1520" s="1" t="s">
        <v>9175</v>
      </c>
      <c r="G1520" s="14">
        <v>47448225</v>
      </c>
    </row>
    <row r="1521" spans="1:7" x14ac:dyDescent="0.25">
      <c r="A1521" s="1" t="s">
        <v>5819</v>
      </c>
      <c r="B1521" s="2">
        <v>242262862</v>
      </c>
      <c r="C1521" s="1" t="s">
        <v>9133</v>
      </c>
      <c r="D1521" s="3">
        <v>37400</v>
      </c>
      <c r="E1521" s="1" t="s">
        <v>9144</v>
      </c>
      <c r="F1521" s="1" t="s">
        <v>9164</v>
      </c>
      <c r="G1521" s="14">
        <v>1530428648</v>
      </c>
    </row>
    <row r="1522" spans="1:7" x14ac:dyDescent="0.25">
      <c r="A1522" s="1" t="s">
        <v>8004</v>
      </c>
      <c r="B1522" s="2">
        <v>287647957</v>
      </c>
      <c r="C1522" s="1" t="s">
        <v>9156</v>
      </c>
      <c r="D1522" s="3">
        <v>29731</v>
      </c>
      <c r="E1522" s="1" t="s">
        <v>9134</v>
      </c>
      <c r="F1522" s="1" t="s">
        <v>9199</v>
      </c>
      <c r="G1522" s="14">
        <v>3489275904</v>
      </c>
    </row>
    <row r="1523" spans="1:7" x14ac:dyDescent="0.25">
      <c r="A1523" s="1" t="s">
        <v>5067</v>
      </c>
      <c r="B1523" s="2">
        <v>532469543</v>
      </c>
      <c r="C1523" s="1" t="s">
        <v>9168</v>
      </c>
      <c r="D1523" s="3">
        <v>35575</v>
      </c>
      <c r="E1523" s="1" t="s">
        <v>9141</v>
      </c>
      <c r="F1523" s="1" t="s">
        <v>9169</v>
      </c>
      <c r="G1523" s="14">
        <v>3418781928</v>
      </c>
    </row>
    <row r="1524" spans="1:7" x14ac:dyDescent="0.25">
      <c r="A1524" s="1" t="s">
        <v>536</v>
      </c>
      <c r="B1524" s="2">
        <v>358256120</v>
      </c>
      <c r="C1524" s="1" t="s">
        <v>9193</v>
      </c>
      <c r="D1524" s="3">
        <v>24983</v>
      </c>
      <c r="E1524" s="1" t="s">
        <v>9131</v>
      </c>
      <c r="F1524" s="1" t="s">
        <v>9198</v>
      </c>
      <c r="G1524" s="14">
        <v>2155820544</v>
      </c>
    </row>
    <row r="1525" spans="1:7" x14ac:dyDescent="0.25">
      <c r="A1525" s="1" t="s">
        <v>7930</v>
      </c>
      <c r="B1525" s="2">
        <v>362534601</v>
      </c>
      <c r="C1525" s="1" t="s">
        <v>9168</v>
      </c>
      <c r="D1525" s="3">
        <v>21329</v>
      </c>
      <c r="E1525" s="1" t="s">
        <v>9141</v>
      </c>
      <c r="F1525" s="1" t="s">
        <v>9169</v>
      </c>
      <c r="G1525" s="14">
        <v>1592641248</v>
      </c>
    </row>
    <row r="1526" spans="1:7" x14ac:dyDescent="0.25">
      <c r="A1526" s="1" t="s">
        <v>3531</v>
      </c>
      <c r="B1526" s="2">
        <v>785304769</v>
      </c>
      <c r="C1526" s="1" t="s">
        <v>9140</v>
      </c>
      <c r="D1526" s="3">
        <v>25712</v>
      </c>
      <c r="E1526" s="1" t="s">
        <v>9134</v>
      </c>
      <c r="F1526" s="1" t="s">
        <v>9189</v>
      </c>
      <c r="G1526" s="14">
        <v>20602656</v>
      </c>
    </row>
    <row r="1527" spans="1:7" x14ac:dyDescent="0.25">
      <c r="A1527" s="1" t="s">
        <v>4496</v>
      </c>
      <c r="B1527" s="2">
        <v>34227211</v>
      </c>
      <c r="C1527" s="1" t="s">
        <v>9160</v>
      </c>
      <c r="D1527" s="3">
        <v>33749</v>
      </c>
      <c r="E1527" s="1" t="s">
        <v>9138</v>
      </c>
      <c r="F1527" s="1" t="s">
        <v>9161</v>
      </c>
      <c r="G1527" s="14">
        <v>3186857184</v>
      </c>
    </row>
    <row r="1528" spans="1:7" x14ac:dyDescent="0.25">
      <c r="A1528" s="1" t="s">
        <v>7342</v>
      </c>
      <c r="B1528" s="2">
        <v>984213296</v>
      </c>
      <c r="C1528" s="1" t="s">
        <v>9196</v>
      </c>
      <c r="D1528" s="3">
        <v>20965</v>
      </c>
      <c r="E1528" s="1" t="s">
        <v>9131</v>
      </c>
      <c r="F1528" s="1" t="s">
        <v>9197</v>
      </c>
      <c r="G1528" s="14">
        <v>3899986816</v>
      </c>
    </row>
    <row r="1529" spans="1:7" x14ac:dyDescent="0.25">
      <c r="A1529" s="1" t="s">
        <v>4289</v>
      </c>
      <c r="B1529" s="2">
        <v>925539542</v>
      </c>
      <c r="C1529" s="1" t="s">
        <v>9150</v>
      </c>
      <c r="D1529" s="3">
        <v>31192</v>
      </c>
      <c r="E1529" s="1" t="s">
        <v>9131</v>
      </c>
      <c r="F1529" s="1" t="s">
        <v>9151</v>
      </c>
      <c r="G1529" s="14">
        <v>9211496</v>
      </c>
    </row>
    <row r="1530" spans="1:7" x14ac:dyDescent="0.25">
      <c r="A1530" s="1" t="s">
        <v>2452</v>
      </c>
      <c r="B1530" s="2">
        <v>45533935</v>
      </c>
      <c r="C1530" s="1" t="s">
        <v>9137</v>
      </c>
      <c r="D1530" s="3">
        <v>40322</v>
      </c>
      <c r="E1530" s="1" t="s">
        <v>9144</v>
      </c>
      <c r="F1530" s="1" t="s">
        <v>9139</v>
      </c>
      <c r="G1530" s="14">
        <v>620860416</v>
      </c>
    </row>
    <row r="1531" spans="1:7" x14ac:dyDescent="0.25">
      <c r="A1531" s="1" t="s">
        <v>5492</v>
      </c>
      <c r="B1531" s="2">
        <v>848525038</v>
      </c>
      <c r="C1531" s="1" t="s">
        <v>9133</v>
      </c>
      <c r="D1531" s="3">
        <v>23522</v>
      </c>
      <c r="E1531" s="1" t="s">
        <v>9131</v>
      </c>
      <c r="F1531" s="1" t="s">
        <v>9158</v>
      </c>
      <c r="G1531" s="14">
        <v>1660621155</v>
      </c>
    </row>
    <row r="1532" spans="1:7" x14ac:dyDescent="0.25">
      <c r="A1532" s="1" t="s">
        <v>2518</v>
      </c>
      <c r="B1532" s="2">
        <v>702117442</v>
      </c>
      <c r="C1532" s="1" t="s">
        <v>9136</v>
      </c>
      <c r="D1532" s="3">
        <v>21694</v>
      </c>
      <c r="E1532" s="1" t="s">
        <v>9144</v>
      </c>
      <c r="F1532" s="1" t="s">
        <v>9188</v>
      </c>
      <c r="G1532" s="14">
        <v>662704935</v>
      </c>
    </row>
    <row r="1533" spans="1:7" x14ac:dyDescent="0.25">
      <c r="A1533" s="1" t="s">
        <v>3903</v>
      </c>
      <c r="B1533" s="2">
        <v>851913195</v>
      </c>
      <c r="C1533" s="1" t="s">
        <v>9165</v>
      </c>
      <c r="D1533" s="3">
        <v>22061</v>
      </c>
      <c r="E1533" s="1" t="s">
        <v>9131</v>
      </c>
      <c r="F1533" s="1" t="s">
        <v>4326</v>
      </c>
      <c r="G1533" s="14">
        <v>484083738</v>
      </c>
    </row>
    <row r="1534" spans="1:7" x14ac:dyDescent="0.25">
      <c r="A1534" s="1" t="s">
        <v>5498</v>
      </c>
      <c r="B1534" s="2">
        <v>990560920</v>
      </c>
      <c r="C1534" s="1" t="s">
        <v>9140</v>
      </c>
      <c r="D1534" s="3">
        <v>45070</v>
      </c>
      <c r="E1534" s="1" t="s">
        <v>9131</v>
      </c>
      <c r="F1534" s="1" t="s">
        <v>9189</v>
      </c>
      <c r="G1534" s="14">
        <v>1250075806</v>
      </c>
    </row>
    <row r="1535" spans="1:7" x14ac:dyDescent="0.25">
      <c r="A1535" s="1" t="s">
        <v>1031</v>
      </c>
      <c r="B1535" s="2">
        <v>959542022</v>
      </c>
      <c r="C1535" s="1" t="s">
        <v>9150</v>
      </c>
      <c r="D1535" s="3">
        <v>40322</v>
      </c>
      <c r="E1535" s="1" t="s">
        <v>9144</v>
      </c>
      <c r="F1535" s="1" t="s">
        <v>9184</v>
      </c>
      <c r="G1535" s="14">
        <v>38974608</v>
      </c>
    </row>
    <row r="1536" spans="1:7" x14ac:dyDescent="0.25">
      <c r="A1536" s="1" t="s">
        <v>6557</v>
      </c>
      <c r="B1536" s="2">
        <v>29289013</v>
      </c>
      <c r="C1536" s="1" t="s">
        <v>9156</v>
      </c>
      <c r="D1536" s="3">
        <v>43609</v>
      </c>
      <c r="E1536" s="1" t="s">
        <v>9134</v>
      </c>
      <c r="F1536" s="1" t="s">
        <v>9157</v>
      </c>
      <c r="G1536" s="14">
        <v>173672184</v>
      </c>
    </row>
    <row r="1537" spans="1:7" x14ac:dyDescent="0.25">
      <c r="A1537" s="1" t="s">
        <v>66</v>
      </c>
      <c r="B1537" s="2">
        <v>764126761</v>
      </c>
      <c r="C1537" s="1" t="s">
        <v>9143</v>
      </c>
      <c r="D1537" s="3">
        <v>22790</v>
      </c>
      <c r="E1537" s="1" t="s">
        <v>9138</v>
      </c>
      <c r="F1537" s="1" t="s">
        <v>9187</v>
      </c>
      <c r="G1537" s="14">
        <v>3795687</v>
      </c>
    </row>
    <row r="1538" spans="1:7" x14ac:dyDescent="0.25">
      <c r="A1538" s="1" t="s">
        <v>2763</v>
      </c>
      <c r="B1538" s="2">
        <v>334726039</v>
      </c>
      <c r="C1538" s="1" t="s">
        <v>9147</v>
      </c>
      <c r="D1538" s="3">
        <v>43609</v>
      </c>
      <c r="E1538" s="1" t="s">
        <v>9134</v>
      </c>
      <c r="F1538" s="1" t="s">
        <v>6107</v>
      </c>
      <c r="G1538" s="14">
        <v>1780286688</v>
      </c>
    </row>
    <row r="1539" spans="1:7" x14ac:dyDescent="0.25">
      <c r="A1539" s="1" t="s">
        <v>8816</v>
      </c>
      <c r="B1539" s="2">
        <v>776956544</v>
      </c>
      <c r="C1539" s="1" t="s">
        <v>9193</v>
      </c>
      <c r="D1539" s="3">
        <v>40687</v>
      </c>
      <c r="E1539" s="1" t="s">
        <v>9144</v>
      </c>
      <c r="F1539" s="1" t="s">
        <v>9198</v>
      </c>
      <c r="G1539" s="14">
        <v>2387563904</v>
      </c>
    </row>
    <row r="1540" spans="1:7" x14ac:dyDescent="0.25">
      <c r="A1540" s="1" t="s">
        <v>5094</v>
      </c>
      <c r="B1540" s="2">
        <v>254730333</v>
      </c>
      <c r="C1540" s="1" t="s">
        <v>9133</v>
      </c>
      <c r="D1540" s="3">
        <v>37036</v>
      </c>
      <c r="E1540" s="1" t="s">
        <v>9134</v>
      </c>
      <c r="F1540" s="1" t="s">
        <v>9164</v>
      </c>
      <c r="G1540" s="14">
        <v>112479913</v>
      </c>
    </row>
    <row r="1541" spans="1:7" x14ac:dyDescent="0.25">
      <c r="A1541" s="1" t="s">
        <v>3683</v>
      </c>
      <c r="B1541" s="2">
        <v>73715561</v>
      </c>
      <c r="C1541" s="1" t="s">
        <v>9182</v>
      </c>
      <c r="D1541" s="3">
        <v>33749</v>
      </c>
      <c r="E1541" s="1" t="s">
        <v>9141</v>
      </c>
      <c r="F1541" s="1" t="s">
        <v>9183</v>
      </c>
      <c r="G1541" s="14">
        <v>3211197624</v>
      </c>
    </row>
    <row r="1542" spans="1:7" x14ac:dyDescent="0.25">
      <c r="A1542" s="1" t="s">
        <v>4127</v>
      </c>
      <c r="B1542" s="2">
        <v>157033921</v>
      </c>
      <c r="C1542" s="1" t="s">
        <v>9133</v>
      </c>
      <c r="D1542" s="3">
        <v>36671</v>
      </c>
      <c r="E1542" s="1" t="s">
        <v>9134</v>
      </c>
      <c r="F1542" s="1" t="s">
        <v>9158</v>
      </c>
      <c r="G1542" s="14">
        <v>4976751</v>
      </c>
    </row>
    <row r="1543" spans="1:7" x14ac:dyDescent="0.25">
      <c r="A1543" s="1" t="s">
        <v>7599</v>
      </c>
      <c r="B1543" s="2">
        <v>437676621</v>
      </c>
      <c r="C1543" s="1" t="s">
        <v>9130</v>
      </c>
      <c r="D1543" s="3">
        <v>33382</v>
      </c>
      <c r="E1543" s="1" t="s">
        <v>9134</v>
      </c>
      <c r="F1543" s="1" t="s">
        <v>9132</v>
      </c>
      <c r="G1543" s="14">
        <v>43133832</v>
      </c>
    </row>
    <row r="1544" spans="1:7" x14ac:dyDescent="0.25">
      <c r="A1544" s="1" t="s">
        <v>727</v>
      </c>
      <c r="B1544" s="2">
        <v>26306891</v>
      </c>
      <c r="C1544" s="1" t="s">
        <v>9160</v>
      </c>
      <c r="D1544" s="3">
        <v>29366</v>
      </c>
      <c r="E1544" s="1" t="s">
        <v>9141</v>
      </c>
      <c r="F1544" s="1" t="s">
        <v>9163</v>
      </c>
      <c r="G1544" s="14">
        <v>1492514712</v>
      </c>
    </row>
    <row r="1545" spans="1:7" x14ac:dyDescent="0.25">
      <c r="A1545" s="1" t="s">
        <v>8487</v>
      </c>
      <c r="B1545" s="2">
        <v>223898357</v>
      </c>
      <c r="C1545" s="1" t="s">
        <v>9130</v>
      </c>
      <c r="D1545" s="3">
        <v>41783</v>
      </c>
      <c r="E1545" s="1" t="s">
        <v>9141</v>
      </c>
      <c r="F1545" s="1" t="s">
        <v>9186</v>
      </c>
      <c r="G1545" s="14">
        <v>1579033902</v>
      </c>
    </row>
    <row r="1546" spans="1:7" x14ac:dyDescent="0.25">
      <c r="A1546" s="1" t="s">
        <v>2580</v>
      </c>
      <c r="B1546" s="2">
        <v>795837717</v>
      </c>
      <c r="C1546" s="1" t="s">
        <v>9165</v>
      </c>
      <c r="D1546" s="3">
        <v>29731</v>
      </c>
      <c r="E1546" s="1" t="s">
        <v>9144</v>
      </c>
      <c r="F1546" s="1" t="s">
        <v>9173</v>
      </c>
      <c r="G1546" s="14">
        <v>782343936</v>
      </c>
    </row>
    <row r="1547" spans="1:7" x14ac:dyDescent="0.25">
      <c r="A1547" s="1" t="s">
        <v>4994</v>
      </c>
      <c r="B1547" s="2">
        <v>212184230</v>
      </c>
      <c r="C1547" s="1" t="s">
        <v>9182</v>
      </c>
      <c r="D1547" s="3">
        <v>28634</v>
      </c>
      <c r="E1547" s="1" t="s">
        <v>9144</v>
      </c>
      <c r="F1547" s="1" t="s">
        <v>9183</v>
      </c>
      <c r="G1547" s="14">
        <v>955223568</v>
      </c>
    </row>
    <row r="1548" spans="1:7" x14ac:dyDescent="0.25">
      <c r="A1548" s="1" t="s">
        <v>2194</v>
      </c>
      <c r="B1548" s="2">
        <v>661401249</v>
      </c>
      <c r="C1548" s="1" t="s">
        <v>9133</v>
      </c>
      <c r="D1548" s="3">
        <v>28270</v>
      </c>
      <c r="E1548" s="1" t="s">
        <v>9141</v>
      </c>
      <c r="F1548" s="1" t="s">
        <v>9162</v>
      </c>
      <c r="G1548" s="14">
        <v>1290608774</v>
      </c>
    </row>
    <row r="1549" spans="1:7" x14ac:dyDescent="0.25">
      <c r="A1549" s="1" t="s">
        <v>4481</v>
      </c>
      <c r="B1549" s="2">
        <v>404379161</v>
      </c>
      <c r="C1549" s="1" t="s">
        <v>9150</v>
      </c>
      <c r="D1549" s="3">
        <v>35939</v>
      </c>
      <c r="E1549" s="1" t="s">
        <v>9144</v>
      </c>
      <c r="F1549" s="1" t="s">
        <v>8414</v>
      </c>
      <c r="G1549" s="14">
        <v>246954708</v>
      </c>
    </row>
    <row r="1550" spans="1:7" x14ac:dyDescent="0.25">
      <c r="A1550" s="1" t="s">
        <v>2163</v>
      </c>
      <c r="B1550" s="2">
        <v>274472571</v>
      </c>
      <c r="C1550" s="1" t="s">
        <v>9130</v>
      </c>
      <c r="D1550" s="3">
        <v>34843</v>
      </c>
      <c r="E1550" s="1" t="s">
        <v>9138</v>
      </c>
      <c r="F1550" s="1" t="s">
        <v>9132</v>
      </c>
      <c r="G1550" s="14">
        <v>159565952</v>
      </c>
    </row>
    <row r="1551" spans="1:7" x14ac:dyDescent="0.25">
      <c r="A1551" s="1" t="s">
        <v>6901</v>
      </c>
      <c r="B1551" s="2">
        <v>725128885</v>
      </c>
      <c r="C1551" s="1" t="s">
        <v>9147</v>
      </c>
      <c r="D1551" s="3">
        <v>39593</v>
      </c>
      <c r="E1551" s="1" t="s">
        <v>9131</v>
      </c>
      <c r="F1551" s="1" t="s">
        <v>6107</v>
      </c>
      <c r="G1551" s="14">
        <v>22472241</v>
      </c>
    </row>
    <row r="1552" spans="1:7" x14ac:dyDescent="0.25">
      <c r="A1552" s="1" t="s">
        <v>5208</v>
      </c>
      <c r="B1552" s="2">
        <v>771087014</v>
      </c>
      <c r="C1552" s="1" t="s">
        <v>9133</v>
      </c>
      <c r="D1552" s="3">
        <v>23887</v>
      </c>
      <c r="E1552" s="1" t="s">
        <v>9144</v>
      </c>
      <c r="F1552" s="1" t="s">
        <v>9195</v>
      </c>
      <c r="G1552" s="14">
        <v>5145077925</v>
      </c>
    </row>
    <row r="1553" spans="1:7" x14ac:dyDescent="0.25">
      <c r="A1553" s="1" t="s">
        <v>6746</v>
      </c>
      <c r="B1553" s="2">
        <v>488680309</v>
      </c>
      <c r="C1553" s="1" t="s">
        <v>9133</v>
      </c>
      <c r="D1553" s="3">
        <v>42148</v>
      </c>
      <c r="E1553" s="1" t="s">
        <v>9138</v>
      </c>
      <c r="F1553" s="1" t="s">
        <v>9195</v>
      </c>
      <c r="G1553" s="14">
        <v>3164205312</v>
      </c>
    </row>
    <row r="1554" spans="1:7" x14ac:dyDescent="0.25">
      <c r="A1554" s="1" t="s">
        <v>5456</v>
      </c>
      <c r="B1554" s="2">
        <v>429506359</v>
      </c>
      <c r="C1554" s="1" t="s">
        <v>9143</v>
      </c>
      <c r="D1554" s="3">
        <v>28270</v>
      </c>
      <c r="E1554" s="1" t="s">
        <v>9141</v>
      </c>
      <c r="F1554" s="1" t="s">
        <v>9187</v>
      </c>
      <c r="G1554" s="14">
        <v>947106945</v>
      </c>
    </row>
    <row r="1555" spans="1:7" x14ac:dyDescent="0.25">
      <c r="A1555" s="1" t="s">
        <v>6204</v>
      </c>
      <c r="B1555" s="2">
        <v>443973508</v>
      </c>
      <c r="C1555" s="1" t="s">
        <v>9156</v>
      </c>
      <c r="D1555" s="3">
        <v>20233</v>
      </c>
      <c r="E1555" s="1" t="s">
        <v>9144</v>
      </c>
      <c r="F1555" s="1" t="s">
        <v>9157</v>
      </c>
      <c r="G1555" s="14">
        <v>2884408065</v>
      </c>
    </row>
    <row r="1556" spans="1:7" x14ac:dyDescent="0.25">
      <c r="A1556" s="1" t="s">
        <v>7977</v>
      </c>
      <c r="B1556" s="2">
        <v>641162583</v>
      </c>
      <c r="C1556" s="1" t="s">
        <v>9148</v>
      </c>
      <c r="D1556" s="3">
        <v>27905</v>
      </c>
      <c r="E1556" s="1" t="s">
        <v>9131</v>
      </c>
      <c r="F1556" s="1" t="s">
        <v>9149</v>
      </c>
      <c r="G1556" s="14">
        <v>2476181232</v>
      </c>
    </row>
    <row r="1557" spans="1:7" x14ac:dyDescent="0.25">
      <c r="A1557" s="1" t="s">
        <v>3595</v>
      </c>
      <c r="B1557" s="2">
        <v>807793857</v>
      </c>
      <c r="C1557" s="1" t="s">
        <v>9165</v>
      </c>
      <c r="D1557" s="3">
        <v>34114</v>
      </c>
      <c r="E1557" s="1" t="s">
        <v>9134</v>
      </c>
      <c r="F1557" s="1" t="s">
        <v>9173</v>
      </c>
      <c r="G1557" s="14">
        <v>3122129664</v>
      </c>
    </row>
    <row r="1558" spans="1:7" x14ac:dyDescent="0.25">
      <c r="A1558" s="1" t="s">
        <v>3079</v>
      </c>
      <c r="B1558" s="2">
        <v>422083653</v>
      </c>
      <c r="C1558" s="1" t="s">
        <v>9165</v>
      </c>
      <c r="D1558" s="3">
        <v>37400</v>
      </c>
      <c r="E1558" s="1" t="s">
        <v>9131</v>
      </c>
      <c r="F1558" s="1" t="s">
        <v>4326</v>
      </c>
      <c r="G1558" s="14">
        <v>1103930742</v>
      </c>
    </row>
    <row r="1559" spans="1:7" x14ac:dyDescent="0.25">
      <c r="A1559" s="1" t="s">
        <v>1155</v>
      </c>
      <c r="B1559" s="2">
        <v>529597969</v>
      </c>
      <c r="C1559" s="1" t="s">
        <v>9153</v>
      </c>
      <c r="D1559" s="3">
        <v>20600</v>
      </c>
      <c r="E1559" s="1" t="s">
        <v>9141</v>
      </c>
      <c r="F1559" s="1" t="s">
        <v>9190</v>
      </c>
      <c r="G1559" s="14">
        <v>4631247423</v>
      </c>
    </row>
    <row r="1560" spans="1:7" x14ac:dyDescent="0.25">
      <c r="A1560" s="1" t="s">
        <v>6895</v>
      </c>
      <c r="B1560" s="2">
        <v>234392725</v>
      </c>
      <c r="C1560" s="1" t="s">
        <v>9180</v>
      </c>
      <c r="D1560" s="3">
        <v>27173</v>
      </c>
      <c r="E1560" s="1" t="s">
        <v>9138</v>
      </c>
      <c r="F1560" s="1" t="s">
        <v>9181</v>
      </c>
      <c r="G1560" s="14">
        <v>711531216</v>
      </c>
    </row>
    <row r="1561" spans="1:7" x14ac:dyDescent="0.25">
      <c r="A1561" s="1" t="s">
        <v>3882</v>
      </c>
      <c r="B1561" s="2">
        <v>545620904</v>
      </c>
      <c r="C1561" s="1" t="s">
        <v>9143</v>
      </c>
      <c r="D1561" s="3">
        <v>21694</v>
      </c>
      <c r="E1561" s="1" t="s">
        <v>9144</v>
      </c>
      <c r="F1561" s="1" t="s">
        <v>834</v>
      </c>
      <c r="G1561" s="14">
        <v>402319764</v>
      </c>
    </row>
    <row r="1562" spans="1:7" x14ac:dyDescent="0.25">
      <c r="A1562" s="1" t="s">
        <v>3237</v>
      </c>
      <c r="B1562" s="2">
        <v>612724567</v>
      </c>
      <c r="C1562" s="1" t="s">
        <v>9136</v>
      </c>
      <c r="D1562" s="3">
        <v>35939</v>
      </c>
      <c r="E1562" s="1" t="s">
        <v>9131</v>
      </c>
      <c r="F1562" s="1" t="s">
        <v>9188</v>
      </c>
      <c r="G1562" s="14">
        <v>622651392</v>
      </c>
    </row>
    <row r="1563" spans="1:7" x14ac:dyDescent="0.25">
      <c r="A1563" s="1" t="s">
        <v>3970</v>
      </c>
      <c r="B1563" s="2">
        <v>627379463</v>
      </c>
      <c r="C1563" s="1" t="s">
        <v>9130</v>
      </c>
      <c r="D1563" s="3">
        <v>45070</v>
      </c>
      <c r="E1563" s="1" t="s">
        <v>9144</v>
      </c>
      <c r="F1563" s="1" t="s">
        <v>9186</v>
      </c>
      <c r="G1563" s="14">
        <v>2494974825</v>
      </c>
    </row>
    <row r="1564" spans="1:7" x14ac:dyDescent="0.25">
      <c r="A1564" s="1" t="s">
        <v>7560</v>
      </c>
      <c r="B1564" s="2">
        <v>723294343</v>
      </c>
      <c r="C1564" s="1" t="s">
        <v>9133</v>
      </c>
      <c r="D1564" s="3">
        <v>29366</v>
      </c>
      <c r="E1564" s="1" t="s">
        <v>9131</v>
      </c>
      <c r="F1564" s="1" t="s">
        <v>9135</v>
      </c>
      <c r="G1564" s="14">
        <v>351927093</v>
      </c>
    </row>
    <row r="1565" spans="1:7" x14ac:dyDescent="0.25">
      <c r="A1565" s="1" t="s">
        <v>7537</v>
      </c>
      <c r="B1565" s="2">
        <v>225676645</v>
      </c>
      <c r="C1565" s="1" t="s">
        <v>9133</v>
      </c>
      <c r="D1565" s="3">
        <v>28634</v>
      </c>
      <c r="E1565" s="1" t="s">
        <v>9144</v>
      </c>
      <c r="F1565" s="1" t="s">
        <v>9192</v>
      </c>
      <c r="G1565" s="14">
        <v>1369453932</v>
      </c>
    </row>
    <row r="1566" spans="1:7" x14ac:dyDescent="0.25">
      <c r="A1566" s="1" t="s">
        <v>4409</v>
      </c>
      <c r="B1566" s="2">
        <v>347096251</v>
      </c>
      <c r="C1566" s="1" t="s">
        <v>9133</v>
      </c>
      <c r="D1566" s="3">
        <v>29366</v>
      </c>
      <c r="E1566" s="1" t="s">
        <v>9131</v>
      </c>
      <c r="F1566" s="1" t="s">
        <v>9159</v>
      </c>
      <c r="G1566" s="14">
        <v>239229984</v>
      </c>
    </row>
    <row r="1567" spans="1:7" x14ac:dyDescent="0.25">
      <c r="A1567" s="1" t="s">
        <v>9048</v>
      </c>
      <c r="B1567" s="2">
        <v>73607638</v>
      </c>
      <c r="C1567" s="1" t="s">
        <v>9150</v>
      </c>
      <c r="D1567" s="3">
        <v>37400</v>
      </c>
      <c r="E1567" s="1" t="s">
        <v>9138</v>
      </c>
      <c r="F1567" s="1" t="s">
        <v>8414</v>
      </c>
      <c r="G1567" s="14">
        <v>4702626825</v>
      </c>
    </row>
    <row r="1568" spans="1:7" x14ac:dyDescent="0.25">
      <c r="A1568" s="1" t="s">
        <v>6743</v>
      </c>
      <c r="B1568" s="2">
        <v>43919263</v>
      </c>
      <c r="C1568" s="1" t="s">
        <v>9136</v>
      </c>
      <c r="D1568" s="3">
        <v>24616</v>
      </c>
      <c r="E1568" s="1" t="s">
        <v>9144</v>
      </c>
      <c r="F1568" s="1" t="s">
        <v>9188</v>
      </c>
      <c r="G1568" s="14">
        <v>2821214592</v>
      </c>
    </row>
    <row r="1569" spans="1:7" x14ac:dyDescent="0.25">
      <c r="A1569" s="1" t="s">
        <v>32</v>
      </c>
      <c r="B1569" s="2">
        <v>600576973</v>
      </c>
      <c r="C1569" s="1" t="s">
        <v>9130</v>
      </c>
      <c r="D1569" s="3">
        <v>28270</v>
      </c>
      <c r="E1569" s="1" t="s">
        <v>9144</v>
      </c>
      <c r="F1569" s="1" t="s">
        <v>9186</v>
      </c>
      <c r="G1569" s="14">
        <v>927737499</v>
      </c>
    </row>
    <row r="1570" spans="1:7" x14ac:dyDescent="0.25">
      <c r="A1570" s="1" t="s">
        <v>7878</v>
      </c>
      <c r="B1570" s="2">
        <v>776827984</v>
      </c>
      <c r="C1570" s="1" t="s">
        <v>9150</v>
      </c>
      <c r="D1570" s="3">
        <v>39958</v>
      </c>
      <c r="E1570" s="1" t="s">
        <v>9134</v>
      </c>
      <c r="F1570" s="1" t="s">
        <v>9200</v>
      </c>
      <c r="G1570" s="14">
        <v>2893698816</v>
      </c>
    </row>
    <row r="1571" spans="1:7" x14ac:dyDescent="0.25">
      <c r="A1571" s="1" t="s">
        <v>6755</v>
      </c>
      <c r="B1571" s="2">
        <v>376180406</v>
      </c>
      <c r="C1571" s="1" t="s">
        <v>9140</v>
      </c>
      <c r="D1571" s="3">
        <v>23887</v>
      </c>
      <c r="E1571" s="1" t="s">
        <v>9144</v>
      </c>
      <c r="F1571" s="1" t="s">
        <v>9142</v>
      </c>
      <c r="G1571" s="14">
        <v>336627375</v>
      </c>
    </row>
    <row r="1572" spans="1:7" x14ac:dyDescent="0.25">
      <c r="A1572" s="1" t="s">
        <v>8128</v>
      </c>
      <c r="B1572" s="2">
        <v>578101395</v>
      </c>
      <c r="C1572" s="1" t="s">
        <v>9170</v>
      </c>
      <c r="D1572" s="3">
        <v>39593</v>
      </c>
      <c r="E1572" s="1" t="s">
        <v>9144</v>
      </c>
      <c r="F1572" s="1" t="s">
        <v>9171</v>
      </c>
      <c r="G1572" s="14">
        <v>1595799675</v>
      </c>
    </row>
    <row r="1573" spans="1:7" x14ac:dyDescent="0.25">
      <c r="A1573" s="1" t="s">
        <v>7214</v>
      </c>
      <c r="B1573" s="2">
        <v>279393774</v>
      </c>
      <c r="C1573" s="1" t="s">
        <v>9165</v>
      </c>
      <c r="D1573" s="3">
        <v>24616</v>
      </c>
      <c r="E1573" s="1" t="s">
        <v>9141</v>
      </c>
      <c r="F1573" s="1" t="s">
        <v>4326</v>
      </c>
      <c r="G1573" s="14">
        <v>2041366901</v>
      </c>
    </row>
    <row r="1574" spans="1:7" x14ac:dyDescent="0.25">
      <c r="A1574" s="1" t="s">
        <v>8550</v>
      </c>
      <c r="B1574" s="2">
        <v>540646135</v>
      </c>
      <c r="C1574" s="1" t="s">
        <v>9150</v>
      </c>
      <c r="D1574" s="3">
        <v>30460</v>
      </c>
      <c r="E1574" s="1" t="s">
        <v>9134</v>
      </c>
      <c r="F1574" s="1" t="s">
        <v>9184</v>
      </c>
      <c r="G1574" s="14">
        <v>940548804</v>
      </c>
    </row>
    <row r="1575" spans="1:7" x14ac:dyDescent="0.25">
      <c r="A1575" s="1" t="s">
        <v>3351</v>
      </c>
      <c r="B1575" s="2">
        <v>622588489</v>
      </c>
      <c r="C1575" s="1" t="s">
        <v>9140</v>
      </c>
      <c r="D1575" s="3">
        <v>34478</v>
      </c>
      <c r="E1575" s="1" t="s">
        <v>9138</v>
      </c>
      <c r="F1575" s="1" t="s">
        <v>9142</v>
      </c>
      <c r="G1575" s="14">
        <v>1811361435</v>
      </c>
    </row>
    <row r="1576" spans="1:7" x14ac:dyDescent="0.25">
      <c r="A1576" s="1" t="s">
        <v>4865</v>
      </c>
      <c r="B1576" s="2">
        <v>193355727</v>
      </c>
      <c r="C1576" s="1" t="s">
        <v>9193</v>
      </c>
      <c r="D1576" s="3">
        <v>42515</v>
      </c>
      <c r="E1576" s="1" t="s">
        <v>9138</v>
      </c>
      <c r="F1576" s="1" t="s">
        <v>9194</v>
      </c>
      <c r="G1576" s="14">
        <v>966710724</v>
      </c>
    </row>
    <row r="1577" spans="1:7" x14ac:dyDescent="0.25">
      <c r="A1577" s="1" t="s">
        <v>6653</v>
      </c>
      <c r="B1577" s="2">
        <v>728217456</v>
      </c>
      <c r="C1577" s="1" t="s">
        <v>9137</v>
      </c>
      <c r="D1577" s="3">
        <v>22790</v>
      </c>
      <c r="E1577" s="1" t="s">
        <v>9144</v>
      </c>
      <c r="F1577" s="1" t="s">
        <v>9139</v>
      </c>
      <c r="G1577" s="14">
        <v>336482496</v>
      </c>
    </row>
    <row r="1578" spans="1:7" x14ac:dyDescent="0.25">
      <c r="A1578" s="1" t="s">
        <v>1827</v>
      </c>
      <c r="B1578" s="2">
        <v>275493319</v>
      </c>
      <c r="C1578" s="1" t="s">
        <v>9156</v>
      </c>
      <c r="D1578" s="3">
        <v>45070</v>
      </c>
      <c r="E1578" s="1" t="s">
        <v>9141</v>
      </c>
      <c r="F1578" s="1" t="s">
        <v>9157</v>
      </c>
      <c r="G1578" s="14">
        <v>4029308258</v>
      </c>
    </row>
    <row r="1579" spans="1:7" x14ac:dyDescent="0.25">
      <c r="A1579" s="1" t="s">
        <v>3944</v>
      </c>
      <c r="B1579" s="2">
        <v>759203632</v>
      </c>
      <c r="C1579" s="1" t="s">
        <v>9176</v>
      </c>
      <c r="D1579" s="3">
        <v>39958</v>
      </c>
      <c r="E1579" s="1" t="s">
        <v>9138</v>
      </c>
      <c r="F1579" s="1" t="s">
        <v>9177</v>
      </c>
      <c r="G1579" s="14">
        <v>33123888</v>
      </c>
    </row>
    <row r="1580" spans="1:7" x14ac:dyDescent="0.25">
      <c r="A1580" s="1" t="s">
        <v>4509</v>
      </c>
      <c r="B1580" s="2">
        <v>614567503</v>
      </c>
      <c r="C1580" s="1" t="s">
        <v>9168</v>
      </c>
      <c r="D1580" s="3">
        <v>32288</v>
      </c>
      <c r="E1580" s="1" t="s">
        <v>9134</v>
      </c>
      <c r="F1580" s="1" t="s">
        <v>9169</v>
      </c>
      <c r="G1580" s="14">
        <v>19011993</v>
      </c>
    </row>
    <row r="1581" spans="1:7" x14ac:dyDescent="0.25">
      <c r="A1581" s="1" t="s">
        <v>2393</v>
      </c>
      <c r="B1581" s="2">
        <v>228197315</v>
      </c>
      <c r="C1581" s="1" t="s">
        <v>9182</v>
      </c>
      <c r="D1581" s="3">
        <v>27173</v>
      </c>
      <c r="E1581" s="1" t="s">
        <v>9144</v>
      </c>
      <c r="F1581" s="1" t="s">
        <v>9183</v>
      </c>
      <c r="G1581" s="14">
        <v>780985899</v>
      </c>
    </row>
    <row r="1582" spans="1:7" x14ac:dyDescent="0.25">
      <c r="A1582" s="1" t="s">
        <v>3885</v>
      </c>
      <c r="B1582" s="2">
        <v>345662756</v>
      </c>
      <c r="C1582" s="1" t="s">
        <v>9193</v>
      </c>
      <c r="D1582" s="3">
        <v>43244</v>
      </c>
      <c r="E1582" s="1" t="s">
        <v>9134</v>
      </c>
      <c r="F1582" s="1" t="s">
        <v>9194</v>
      </c>
      <c r="G1582" s="14">
        <v>361853125</v>
      </c>
    </row>
    <row r="1583" spans="1:7" x14ac:dyDescent="0.25">
      <c r="A1583" s="1" t="s">
        <v>7151</v>
      </c>
      <c r="B1583" s="2">
        <v>484833124</v>
      </c>
      <c r="C1583" s="1" t="s">
        <v>9133</v>
      </c>
      <c r="D1583" s="3">
        <v>21694</v>
      </c>
      <c r="E1583" s="1" t="s">
        <v>9134</v>
      </c>
      <c r="F1583" s="1" t="s">
        <v>9192</v>
      </c>
      <c r="G1583" s="14">
        <v>208965848</v>
      </c>
    </row>
    <row r="1584" spans="1:7" x14ac:dyDescent="0.25">
      <c r="A1584" s="1" t="s">
        <v>5670</v>
      </c>
      <c r="B1584" s="2">
        <v>431023279</v>
      </c>
      <c r="C1584" s="1" t="s">
        <v>9156</v>
      </c>
      <c r="D1584" s="3">
        <v>45070</v>
      </c>
      <c r="E1584" s="1" t="s">
        <v>9138</v>
      </c>
      <c r="F1584" s="1" t="s">
        <v>9175</v>
      </c>
      <c r="G1584" s="14">
        <v>115985625</v>
      </c>
    </row>
    <row r="1585" spans="1:7" x14ac:dyDescent="0.25">
      <c r="A1585" s="1" t="s">
        <v>5269</v>
      </c>
      <c r="B1585" s="2">
        <v>407721104</v>
      </c>
      <c r="C1585" s="1" t="s">
        <v>9136</v>
      </c>
      <c r="D1585" s="3">
        <v>37036</v>
      </c>
      <c r="E1585" s="1" t="s">
        <v>9144</v>
      </c>
      <c r="F1585" s="1" t="s">
        <v>6173</v>
      </c>
      <c r="G1585" s="14">
        <v>2460454656</v>
      </c>
    </row>
    <row r="1586" spans="1:7" x14ac:dyDescent="0.25">
      <c r="A1586" s="1" t="s">
        <v>3792</v>
      </c>
      <c r="B1586" s="2">
        <v>280609285</v>
      </c>
      <c r="C1586" s="1" t="s">
        <v>9180</v>
      </c>
      <c r="D1586" s="3">
        <v>36671</v>
      </c>
      <c r="E1586" s="1" t="s">
        <v>9131</v>
      </c>
      <c r="F1586" s="1" t="s">
        <v>9181</v>
      </c>
      <c r="G1586" s="14">
        <v>1403875971</v>
      </c>
    </row>
    <row r="1587" spans="1:7" x14ac:dyDescent="0.25">
      <c r="A1587" s="1" t="s">
        <v>888</v>
      </c>
      <c r="B1587" s="2">
        <v>733906808</v>
      </c>
      <c r="C1587" s="1" t="s">
        <v>9168</v>
      </c>
      <c r="D1587" s="3">
        <v>37400</v>
      </c>
      <c r="E1587" s="1" t="s">
        <v>9131</v>
      </c>
      <c r="F1587" s="1" t="s">
        <v>9169</v>
      </c>
      <c r="G1587" s="14">
        <v>342649034</v>
      </c>
    </row>
    <row r="1588" spans="1:7" x14ac:dyDescent="0.25">
      <c r="A1588" s="1" t="s">
        <v>7373</v>
      </c>
      <c r="B1588" s="2">
        <v>354583177</v>
      </c>
      <c r="C1588" s="1" t="s">
        <v>9140</v>
      </c>
      <c r="D1588" s="3">
        <v>20233</v>
      </c>
      <c r="E1588" s="1" t="s">
        <v>9141</v>
      </c>
      <c r="F1588" s="1" t="s">
        <v>9142</v>
      </c>
      <c r="G1588" s="14">
        <v>3705151632</v>
      </c>
    </row>
    <row r="1589" spans="1:7" x14ac:dyDescent="0.25">
      <c r="A1589" s="1" t="s">
        <v>1286</v>
      </c>
      <c r="B1589" s="2">
        <v>192928937</v>
      </c>
      <c r="C1589" s="1" t="s">
        <v>9133</v>
      </c>
      <c r="D1589" s="3">
        <v>27538</v>
      </c>
      <c r="E1589" s="1" t="s">
        <v>9144</v>
      </c>
      <c r="F1589" s="1" t="s">
        <v>9158</v>
      </c>
      <c r="G1589" s="14">
        <v>299285532</v>
      </c>
    </row>
    <row r="1590" spans="1:7" x14ac:dyDescent="0.25">
      <c r="A1590" s="1" t="s">
        <v>7479</v>
      </c>
      <c r="B1590" s="2">
        <v>860881991</v>
      </c>
      <c r="C1590" s="1" t="s">
        <v>9143</v>
      </c>
      <c r="D1590" s="3">
        <v>32288</v>
      </c>
      <c r="E1590" s="1" t="s">
        <v>9138</v>
      </c>
      <c r="F1590" s="1" t="s">
        <v>834</v>
      </c>
      <c r="G1590" s="14">
        <v>2772530475</v>
      </c>
    </row>
    <row r="1591" spans="1:7" x14ac:dyDescent="0.25">
      <c r="A1591" s="1" t="s">
        <v>1708</v>
      </c>
      <c r="B1591" s="2">
        <v>275932122</v>
      </c>
      <c r="C1591" s="1" t="s">
        <v>9143</v>
      </c>
      <c r="D1591" s="3">
        <v>36671</v>
      </c>
      <c r="E1591" s="1" t="s">
        <v>9141</v>
      </c>
      <c r="F1591" s="1" t="s">
        <v>9145</v>
      </c>
      <c r="G1591" s="14">
        <v>79374204</v>
      </c>
    </row>
    <row r="1592" spans="1:7" x14ac:dyDescent="0.25">
      <c r="A1592" s="1" t="s">
        <v>9036</v>
      </c>
      <c r="B1592" s="2">
        <v>603175786</v>
      </c>
      <c r="C1592" s="1" t="s">
        <v>9148</v>
      </c>
      <c r="D1592" s="3">
        <v>43976</v>
      </c>
      <c r="E1592" s="1" t="s">
        <v>9131</v>
      </c>
      <c r="F1592" s="1" t="s">
        <v>9149</v>
      </c>
      <c r="G1592" s="14">
        <v>5193075</v>
      </c>
    </row>
    <row r="1593" spans="1:7" x14ac:dyDescent="0.25">
      <c r="A1593" s="1" t="s">
        <v>5769</v>
      </c>
      <c r="B1593" s="2">
        <v>620956361</v>
      </c>
      <c r="C1593" s="1" t="s">
        <v>9133</v>
      </c>
      <c r="D1593" s="3">
        <v>33749</v>
      </c>
      <c r="E1593" s="1" t="s">
        <v>9144</v>
      </c>
      <c r="F1593" s="1" t="s">
        <v>9192</v>
      </c>
      <c r="G1593" s="14">
        <v>42726801</v>
      </c>
    </row>
    <row r="1594" spans="1:7" x14ac:dyDescent="0.25">
      <c r="A1594" s="1" t="s">
        <v>2333</v>
      </c>
      <c r="B1594" s="2">
        <v>218163207</v>
      </c>
      <c r="C1594" s="1" t="s">
        <v>9170</v>
      </c>
      <c r="D1594" s="3">
        <v>43976</v>
      </c>
      <c r="E1594" s="1" t="s">
        <v>9144</v>
      </c>
      <c r="F1594" s="1" t="s">
        <v>9174</v>
      </c>
      <c r="G1594" s="14">
        <v>1755213603</v>
      </c>
    </row>
    <row r="1595" spans="1:7" x14ac:dyDescent="0.25">
      <c r="A1595" s="1" t="s">
        <v>1465</v>
      </c>
      <c r="B1595" s="2">
        <v>441796382</v>
      </c>
      <c r="C1595" s="1" t="s">
        <v>9150</v>
      </c>
      <c r="D1595" s="3">
        <v>22061</v>
      </c>
      <c r="E1595" s="1" t="s">
        <v>9144</v>
      </c>
      <c r="F1595" s="1" t="s">
        <v>8414</v>
      </c>
      <c r="G1595" s="14">
        <v>2017180746</v>
      </c>
    </row>
    <row r="1596" spans="1:7" x14ac:dyDescent="0.25">
      <c r="A1596" s="1" t="s">
        <v>6814</v>
      </c>
      <c r="B1596" s="2">
        <v>946043399</v>
      </c>
      <c r="C1596" s="1" t="s">
        <v>9196</v>
      </c>
      <c r="D1596" s="3">
        <v>21694</v>
      </c>
      <c r="E1596" s="1" t="s">
        <v>9138</v>
      </c>
      <c r="F1596" s="1" t="s">
        <v>9197</v>
      </c>
      <c r="G1596" s="14">
        <v>4386200832</v>
      </c>
    </row>
    <row r="1597" spans="1:7" x14ac:dyDescent="0.25">
      <c r="A1597" s="1" t="s">
        <v>6722</v>
      </c>
      <c r="B1597" s="2">
        <v>133928758</v>
      </c>
      <c r="C1597" s="1" t="s">
        <v>9150</v>
      </c>
      <c r="D1597" s="3">
        <v>40687</v>
      </c>
      <c r="E1597" s="1" t="s">
        <v>9138</v>
      </c>
      <c r="F1597" s="1" t="s">
        <v>9184</v>
      </c>
      <c r="G1597" s="14">
        <v>9729496</v>
      </c>
    </row>
    <row r="1598" spans="1:7" x14ac:dyDescent="0.25">
      <c r="A1598" s="1" t="s">
        <v>1814</v>
      </c>
      <c r="B1598" s="2">
        <v>455747410</v>
      </c>
      <c r="C1598" s="1" t="s">
        <v>9150</v>
      </c>
      <c r="D1598" s="3">
        <v>38861</v>
      </c>
      <c r="E1598" s="1" t="s">
        <v>9138</v>
      </c>
      <c r="F1598" s="1" t="s">
        <v>9184</v>
      </c>
      <c r="G1598" s="14">
        <v>12799976</v>
      </c>
    </row>
    <row r="1599" spans="1:7" x14ac:dyDescent="0.25">
      <c r="A1599" s="1" t="s">
        <v>2200</v>
      </c>
      <c r="B1599" s="2">
        <v>717143631</v>
      </c>
      <c r="C1599" s="1" t="s">
        <v>9143</v>
      </c>
      <c r="D1599" s="3">
        <v>25712</v>
      </c>
      <c r="E1599" s="1" t="s">
        <v>9134</v>
      </c>
      <c r="F1599" s="1" t="s">
        <v>9187</v>
      </c>
      <c r="G1599" s="14">
        <v>3074838</v>
      </c>
    </row>
    <row r="1600" spans="1:7" x14ac:dyDescent="0.25">
      <c r="A1600" s="1" t="s">
        <v>1979</v>
      </c>
      <c r="B1600" s="2">
        <v>833844484</v>
      </c>
      <c r="C1600" s="1" t="s">
        <v>9143</v>
      </c>
      <c r="D1600" s="3">
        <v>27173</v>
      </c>
      <c r="E1600" s="1" t="s">
        <v>9144</v>
      </c>
      <c r="F1600" s="1" t="s">
        <v>834</v>
      </c>
      <c r="G1600" s="14">
        <v>4362288</v>
      </c>
    </row>
    <row r="1601" spans="1:7" x14ac:dyDescent="0.25">
      <c r="A1601" s="1" t="s">
        <v>1843</v>
      </c>
      <c r="B1601" s="2">
        <v>734506196</v>
      </c>
      <c r="C1601" s="1" t="s">
        <v>9147</v>
      </c>
      <c r="D1601" s="3">
        <v>37765</v>
      </c>
      <c r="E1601" s="1" t="s">
        <v>9138</v>
      </c>
      <c r="F1601" s="1" t="s">
        <v>9152</v>
      </c>
      <c r="G1601" s="14">
        <v>578253168</v>
      </c>
    </row>
    <row r="1602" spans="1:7" x14ac:dyDescent="0.25">
      <c r="A1602" s="1" t="s">
        <v>5569</v>
      </c>
      <c r="B1602" s="2">
        <v>558098984</v>
      </c>
      <c r="C1602" s="1" t="s">
        <v>9170</v>
      </c>
      <c r="D1602" s="3">
        <v>41783</v>
      </c>
      <c r="E1602" s="1" t="s">
        <v>9134</v>
      </c>
      <c r="F1602" s="1" t="s">
        <v>9174</v>
      </c>
      <c r="G1602" s="14">
        <v>129574885</v>
      </c>
    </row>
    <row r="1603" spans="1:7" x14ac:dyDescent="0.25">
      <c r="A1603" s="1" t="s">
        <v>4720</v>
      </c>
      <c r="B1603" s="2">
        <v>555715861</v>
      </c>
      <c r="C1603" s="1" t="s">
        <v>9140</v>
      </c>
      <c r="D1603" s="3">
        <v>27905</v>
      </c>
      <c r="E1603" s="1" t="s">
        <v>9131</v>
      </c>
      <c r="F1603" s="1" t="s">
        <v>9142</v>
      </c>
      <c r="G1603" s="14">
        <v>62223125</v>
      </c>
    </row>
    <row r="1604" spans="1:7" x14ac:dyDescent="0.25">
      <c r="A1604" s="1" t="s">
        <v>753</v>
      </c>
      <c r="B1604" s="2">
        <v>439185918</v>
      </c>
      <c r="C1604" s="1" t="s">
        <v>9133</v>
      </c>
      <c r="D1604" s="3">
        <v>35575</v>
      </c>
      <c r="E1604" s="1" t="s">
        <v>9144</v>
      </c>
      <c r="F1604" s="1" t="s">
        <v>9195</v>
      </c>
      <c r="G1604" s="14">
        <v>1267241871</v>
      </c>
    </row>
    <row r="1605" spans="1:7" x14ac:dyDescent="0.25">
      <c r="A1605" s="1" t="s">
        <v>1210</v>
      </c>
      <c r="B1605" s="2">
        <v>301533948</v>
      </c>
      <c r="C1605" s="1" t="s">
        <v>9140</v>
      </c>
      <c r="D1605" s="3">
        <v>34114</v>
      </c>
      <c r="E1605" s="1" t="s">
        <v>9144</v>
      </c>
      <c r="F1605" s="1" t="s">
        <v>9142</v>
      </c>
      <c r="G1605" s="14">
        <v>3178953364</v>
      </c>
    </row>
    <row r="1606" spans="1:7" x14ac:dyDescent="0.25">
      <c r="A1606" s="1" t="s">
        <v>7827</v>
      </c>
      <c r="B1606" s="2">
        <v>587755693</v>
      </c>
      <c r="C1606" s="1" t="s">
        <v>9148</v>
      </c>
      <c r="D1606" s="3">
        <v>26809</v>
      </c>
      <c r="E1606" s="1" t="s">
        <v>9144</v>
      </c>
      <c r="F1606" s="1" t="s">
        <v>9149</v>
      </c>
      <c r="G1606" s="14">
        <v>2980696544</v>
      </c>
    </row>
    <row r="1607" spans="1:7" x14ac:dyDescent="0.25">
      <c r="A1607" s="1" t="s">
        <v>5709</v>
      </c>
      <c r="B1607" s="2">
        <v>126420664</v>
      </c>
      <c r="C1607" s="1" t="s">
        <v>9160</v>
      </c>
      <c r="D1607" s="3">
        <v>30827</v>
      </c>
      <c r="E1607" s="1" t="s">
        <v>9144</v>
      </c>
      <c r="F1607" s="1" t="s">
        <v>9178</v>
      </c>
      <c r="G1607" s="14">
        <v>44088512</v>
      </c>
    </row>
    <row r="1608" spans="1:7" x14ac:dyDescent="0.25">
      <c r="A1608" s="1" t="s">
        <v>1504</v>
      </c>
      <c r="B1608" s="2">
        <v>997146843</v>
      </c>
      <c r="C1608" s="1" t="s">
        <v>9165</v>
      </c>
      <c r="D1608" s="3">
        <v>34114</v>
      </c>
      <c r="E1608" s="1" t="s">
        <v>9144</v>
      </c>
      <c r="F1608" s="1" t="s">
        <v>3840</v>
      </c>
      <c r="G1608" s="14">
        <v>2815723365</v>
      </c>
    </row>
    <row r="1609" spans="1:7" x14ac:dyDescent="0.25">
      <c r="A1609" s="1" t="s">
        <v>4618</v>
      </c>
      <c r="B1609" s="2">
        <v>744867727</v>
      </c>
      <c r="C1609" s="1" t="s">
        <v>9136</v>
      </c>
      <c r="D1609" s="3">
        <v>23887</v>
      </c>
      <c r="E1609" s="1" t="s">
        <v>9144</v>
      </c>
      <c r="F1609" s="1" t="s">
        <v>9188</v>
      </c>
      <c r="G1609" s="14">
        <v>2617513472</v>
      </c>
    </row>
    <row r="1610" spans="1:7" x14ac:dyDescent="0.25">
      <c r="A1610" s="1" t="s">
        <v>7068</v>
      </c>
      <c r="B1610" s="2">
        <v>91789554</v>
      </c>
      <c r="C1610" s="1" t="s">
        <v>9133</v>
      </c>
      <c r="D1610" s="3">
        <v>41419</v>
      </c>
      <c r="E1610" s="1" t="s">
        <v>9144</v>
      </c>
      <c r="F1610" s="1" t="s">
        <v>9192</v>
      </c>
      <c r="G1610" s="14">
        <v>3785646132</v>
      </c>
    </row>
    <row r="1611" spans="1:7" x14ac:dyDescent="0.25">
      <c r="A1611" s="1" t="s">
        <v>3147</v>
      </c>
      <c r="B1611" s="2">
        <v>262721547</v>
      </c>
      <c r="C1611" s="1" t="s">
        <v>9136</v>
      </c>
      <c r="D1611" s="3">
        <v>44341</v>
      </c>
      <c r="E1611" s="1" t="s">
        <v>9144</v>
      </c>
      <c r="F1611" s="1" t="s">
        <v>9188</v>
      </c>
      <c r="G1611" s="14">
        <v>418988259</v>
      </c>
    </row>
    <row r="1612" spans="1:7" x14ac:dyDescent="0.25">
      <c r="A1612" s="1" t="s">
        <v>6024</v>
      </c>
      <c r="B1612" s="2">
        <v>629836594</v>
      </c>
      <c r="C1612" s="1" t="s">
        <v>9150</v>
      </c>
      <c r="D1612" s="3">
        <v>27173</v>
      </c>
      <c r="E1612" s="1" t="s">
        <v>9131</v>
      </c>
      <c r="F1612" s="1" t="s">
        <v>9151</v>
      </c>
      <c r="G1612" s="14">
        <v>956993466</v>
      </c>
    </row>
    <row r="1613" spans="1:7" x14ac:dyDescent="0.25">
      <c r="A1613" s="1" t="s">
        <v>8107</v>
      </c>
      <c r="B1613" s="2">
        <v>126955197</v>
      </c>
      <c r="C1613" s="1" t="s">
        <v>9182</v>
      </c>
      <c r="D1613" s="3">
        <v>33749</v>
      </c>
      <c r="E1613" s="1" t="s">
        <v>9134</v>
      </c>
      <c r="F1613" s="1" t="s">
        <v>9183</v>
      </c>
      <c r="G1613" s="14">
        <v>1981445376</v>
      </c>
    </row>
    <row r="1614" spans="1:7" x14ac:dyDescent="0.25">
      <c r="A1614" s="1" t="s">
        <v>6378</v>
      </c>
      <c r="B1614" s="2">
        <v>111392645</v>
      </c>
      <c r="C1614" s="1" t="s">
        <v>9165</v>
      </c>
      <c r="D1614" s="3">
        <v>20233</v>
      </c>
      <c r="E1614" s="1" t="s">
        <v>9144</v>
      </c>
      <c r="F1614" s="1" t="s">
        <v>4326</v>
      </c>
      <c r="G1614" s="14">
        <v>69441372</v>
      </c>
    </row>
    <row r="1615" spans="1:7" x14ac:dyDescent="0.25">
      <c r="A1615" s="1" t="s">
        <v>7921</v>
      </c>
      <c r="B1615" s="2">
        <v>442469731</v>
      </c>
      <c r="C1615" s="1" t="s">
        <v>9150</v>
      </c>
      <c r="D1615" s="3">
        <v>24616</v>
      </c>
      <c r="E1615" s="1" t="s">
        <v>9144</v>
      </c>
      <c r="F1615" s="1" t="s">
        <v>8414</v>
      </c>
      <c r="G1615" s="14">
        <v>82414375</v>
      </c>
    </row>
    <row r="1616" spans="1:7" x14ac:dyDescent="0.25">
      <c r="A1616" s="1" t="s">
        <v>2052</v>
      </c>
      <c r="B1616" s="2">
        <v>827628726</v>
      </c>
      <c r="C1616" s="1" t="s">
        <v>9130</v>
      </c>
      <c r="D1616" s="3">
        <v>27173</v>
      </c>
      <c r="E1616" s="1" t="s">
        <v>9138</v>
      </c>
      <c r="F1616" s="1" t="s">
        <v>9132</v>
      </c>
      <c r="G1616" s="14">
        <v>8292645</v>
      </c>
    </row>
    <row r="1617" spans="1:7" x14ac:dyDescent="0.25">
      <c r="A1617" s="1" t="s">
        <v>7425</v>
      </c>
      <c r="B1617" s="2">
        <v>806999634</v>
      </c>
      <c r="C1617" s="1" t="s">
        <v>9133</v>
      </c>
      <c r="D1617" s="3">
        <v>26809</v>
      </c>
      <c r="E1617" s="1" t="s">
        <v>9144</v>
      </c>
      <c r="F1617" s="1" t="s">
        <v>9195</v>
      </c>
      <c r="G1617" s="14">
        <v>180332334</v>
      </c>
    </row>
    <row r="1618" spans="1:7" x14ac:dyDescent="0.25">
      <c r="A1618" s="1" t="s">
        <v>6098</v>
      </c>
      <c r="B1618" s="2">
        <v>778341652</v>
      </c>
      <c r="C1618" s="1" t="s">
        <v>9133</v>
      </c>
      <c r="D1618" s="3">
        <v>27905</v>
      </c>
      <c r="E1618" s="1" t="s">
        <v>9138</v>
      </c>
      <c r="F1618" s="1" t="s">
        <v>9159</v>
      </c>
      <c r="G1618" s="14">
        <v>629992704</v>
      </c>
    </row>
    <row r="1619" spans="1:7" x14ac:dyDescent="0.25">
      <c r="A1619" s="1" t="s">
        <v>1920</v>
      </c>
      <c r="B1619" s="2">
        <v>305594163</v>
      </c>
      <c r="C1619" s="1" t="s">
        <v>9150</v>
      </c>
      <c r="D1619" s="3">
        <v>33382</v>
      </c>
      <c r="E1619" s="1" t="s">
        <v>9144</v>
      </c>
      <c r="F1619" s="1" t="s">
        <v>9184</v>
      </c>
      <c r="G1619" s="14">
        <v>4320102798</v>
      </c>
    </row>
    <row r="1620" spans="1:7" x14ac:dyDescent="0.25">
      <c r="A1620" s="1" t="s">
        <v>4930</v>
      </c>
      <c r="B1620" s="2">
        <v>714119030</v>
      </c>
      <c r="C1620" s="1" t="s">
        <v>9133</v>
      </c>
      <c r="D1620" s="3">
        <v>42880</v>
      </c>
      <c r="E1620" s="1" t="s">
        <v>9144</v>
      </c>
      <c r="F1620" s="1" t="s">
        <v>9192</v>
      </c>
      <c r="G1620" s="14">
        <v>2155945204</v>
      </c>
    </row>
    <row r="1621" spans="1:7" x14ac:dyDescent="0.25">
      <c r="A1621" s="1" t="s">
        <v>3558</v>
      </c>
      <c r="B1621" s="2">
        <v>49939240</v>
      </c>
      <c r="C1621" s="1" t="s">
        <v>9137</v>
      </c>
      <c r="D1621" s="3">
        <v>41783</v>
      </c>
      <c r="E1621" s="1" t="s">
        <v>9134</v>
      </c>
      <c r="F1621" s="1" t="s">
        <v>9139</v>
      </c>
      <c r="G1621" s="14">
        <v>198314874</v>
      </c>
    </row>
    <row r="1622" spans="1:7" x14ac:dyDescent="0.25">
      <c r="A1622" s="1" t="s">
        <v>7534</v>
      </c>
      <c r="B1622" s="2">
        <v>513691723</v>
      </c>
      <c r="C1622" s="1" t="s">
        <v>9150</v>
      </c>
      <c r="D1622" s="3">
        <v>33382</v>
      </c>
      <c r="E1622" s="1" t="s">
        <v>9138</v>
      </c>
      <c r="F1622" s="1" t="s">
        <v>9151</v>
      </c>
      <c r="G1622" s="14">
        <v>262339074</v>
      </c>
    </row>
    <row r="1623" spans="1:7" x14ac:dyDescent="0.25">
      <c r="A1623" s="1" t="s">
        <v>5884</v>
      </c>
      <c r="B1623" s="2">
        <v>741467211</v>
      </c>
      <c r="C1623" s="1" t="s">
        <v>9133</v>
      </c>
      <c r="D1623" s="3">
        <v>45070</v>
      </c>
      <c r="E1623" s="1" t="s">
        <v>9154</v>
      </c>
      <c r="F1623" s="1" t="s">
        <v>9162</v>
      </c>
      <c r="G1623" s="14">
        <v>1048646144</v>
      </c>
    </row>
    <row r="1624" spans="1:7" x14ac:dyDescent="0.25">
      <c r="A1624" s="1" t="s">
        <v>5143</v>
      </c>
      <c r="B1624" s="2">
        <v>959908898</v>
      </c>
      <c r="C1624" s="1" t="s">
        <v>9150</v>
      </c>
      <c r="D1624" s="3">
        <v>37400</v>
      </c>
      <c r="E1624" s="1" t="s">
        <v>9138</v>
      </c>
      <c r="F1624" s="1" t="s">
        <v>8414</v>
      </c>
      <c r="G1624" s="14">
        <v>1743542703</v>
      </c>
    </row>
    <row r="1625" spans="1:7" x14ac:dyDescent="0.25">
      <c r="A1625" s="1" t="s">
        <v>6515</v>
      </c>
      <c r="B1625" s="2">
        <v>692934406</v>
      </c>
      <c r="C1625" s="1" t="s">
        <v>9133</v>
      </c>
      <c r="D1625" s="3">
        <v>27538</v>
      </c>
      <c r="E1625" s="1" t="s">
        <v>9154</v>
      </c>
      <c r="F1625" s="1" t="s">
        <v>9195</v>
      </c>
      <c r="G1625" s="14">
        <v>2081333232</v>
      </c>
    </row>
    <row r="1626" spans="1:7" x14ac:dyDescent="0.25">
      <c r="A1626" s="1" t="s">
        <v>8796</v>
      </c>
      <c r="B1626" s="2">
        <v>156648886</v>
      </c>
      <c r="C1626" s="1" t="s">
        <v>9143</v>
      </c>
      <c r="D1626" s="3">
        <v>38497</v>
      </c>
      <c r="E1626" s="1" t="s">
        <v>9144</v>
      </c>
      <c r="F1626" s="1" t="s">
        <v>9187</v>
      </c>
      <c r="G1626" s="14">
        <v>3054748446</v>
      </c>
    </row>
    <row r="1627" spans="1:7" x14ac:dyDescent="0.25">
      <c r="A1627" s="1" t="s">
        <v>3612</v>
      </c>
      <c r="B1627" s="2">
        <v>155187023</v>
      </c>
      <c r="C1627" s="1" t="s">
        <v>9133</v>
      </c>
      <c r="D1627" s="3">
        <v>20233</v>
      </c>
      <c r="E1627" s="1" t="s">
        <v>9144</v>
      </c>
      <c r="F1627" s="1" t="s">
        <v>9159</v>
      </c>
      <c r="G1627" s="14">
        <v>1092187008</v>
      </c>
    </row>
    <row r="1628" spans="1:7" x14ac:dyDescent="0.25">
      <c r="A1628" s="1" t="s">
        <v>1858</v>
      </c>
      <c r="B1628" s="2">
        <v>717475855</v>
      </c>
      <c r="C1628" s="1" t="s">
        <v>9147</v>
      </c>
      <c r="D1628" s="3">
        <v>41054</v>
      </c>
      <c r="E1628" s="1" t="s">
        <v>9131</v>
      </c>
      <c r="F1628" s="1" t="s">
        <v>9152</v>
      </c>
      <c r="G1628" s="14" t="s">
        <v>9209</v>
      </c>
    </row>
    <row r="1629" spans="1:7" x14ac:dyDescent="0.25">
      <c r="A1629" s="1" t="s">
        <v>3674</v>
      </c>
      <c r="B1629" s="2">
        <v>880869357</v>
      </c>
      <c r="C1629" s="1" t="s">
        <v>9148</v>
      </c>
      <c r="D1629" s="3">
        <v>35210</v>
      </c>
      <c r="E1629" s="1" t="s">
        <v>9144</v>
      </c>
      <c r="F1629" s="1" t="s">
        <v>9149</v>
      </c>
      <c r="G1629" s="14">
        <v>2112424275</v>
      </c>
    </row>
    <row r="1630" spans="1:7" x14ac:dyDescent="0.25">
      <c r="A1630" s="1" t="s">
        <v>6147</v>
      </c>
      <c r="B1630" s="2">
        <v>66714376</v>
      </c>
      <c r="C1630" s="1" t="s">
        <v>9153</v>
      </c>
      <c r="D1630" s="3">
        <v>30095</v>
      </c>
      <c r="E1630" s="1" t="s">
        <v>9138</v>
      </c>
      <c r="F1630" s="1" t="s">
        <v>9190</v>
      </c>
      <c r="G1630" s="14">
        <v>1500983736</v>
      </c>
    </row>
    <row r="1631" spans="1:7" x14ac:dyDescent="0.25">
      <c r="A1631" s="1" t="s">
        <v>8481</v>
      </c>
      <c r="B1631" s="2">
        <v>582690079</v>
      </c>
      <c r="C1631" s="1" t="s">
        <v>9180</v>
      </c>
      <c r="D1631" s="3">
        <v>38497</v>
      </c>
      <c r="E1631" s="1" t="s">
        <v>9141</v>
      </c>
      <c r="F1631" s="1" t="s">
        <v>9181</v>
      </c>
      <c r="G1631" s="14">
        <v>11845197</v>
      </c>
    </row>
    <row r="1632" spans="1:7" x14ac:dyDescent="0.25">
      <c r="A1632" s="1" t="s">
        <v>1557</v>
      </c>
      <c r="B1632" s="2">
        <v>704858168</v>
      </c>
      <c r="C1632" s="1" t="s">
        <v>9143</v>
      </c>
      <c r="D1632" s="3">
        <v>39226</v>
      </c>
      <c r="E1632" s="1" t="s">
        <v>9131</v>
      </c>
      <c r="F1632" s="1" t="s">
        <v>9187</v>
      </c>
      <c r="G1632" s="14">
        <v>896202216</v>
      </c>
    </row>
    <row r="1633" spans="1:7" x14ac:dyDescent="0.25">
      <c r="A1633" s="1" t="s">
        <v>5727</v>
      </c>
      <c r="B1633" s="2">
        <v>342657219</v>
      </c>
      <c r="C1633" s="1" t="s">
        <v>9182</v>
      </c>
      <c r="D1633" s="3">
        <v>32653</v>
      </c>
      <c r="E1633" s="1" t="s">
        <v>9134</v>
      </c>
      <c r="F1633" s="1" t="s">
        <v>9183</v>
      </c>
      <c r="G1633" s="14">
        <v>1763536068</v>
      </c>
    </row>
    <row r="1634" spans="1:7" x14ac:dyDescent="0.25">
      <c r="A1634" s="1" t="s">
        <v>3424</v>
      </c>
      <c r="B1634" s="2">
        <v>426592473</v>
      </c>
      <c r="C1634" s="1" t="s">
        <v>9165</v>
      </c>
      <c r="D1634" s="3">
        <v>27905</v>
      </c>
      <c r="E1634" s="1" t="s">
        <v>9144</v>
      </c>
      <c r="F1634" s="1" t="s">
        <v>4326</v>
      </c>
      <c r="G1634" s="14">
        <v>38502756</v>
      </c>
    </row>
    <row r="1635" spans="1:7" x14ac:dyDescent="0.25">
      <c r="A1635" s="1" t="s">
        <v>1022</v>
      </c>
      <c r="B1635" s="2">
        <v>292250743</v>
      </c>
      <c r="C1635" s="1" t="s">
        <v>9150</v>
      </c>
      <c r="D1635" s="3">
        <v>29731</v>
      </c>
      <c r="E1635" s="1" t="s">
        <v>9144</v>
      </c>
      <c r="F1635" s="1" t="s">
        <v>9151</v>
      </c>
      <c r="G1635" s="14">
        <v>1385041875</v>
      </c>
    </row>
    <row r="1636" spans="1:7" x14ac:dyDescent="0.25">
      <c r="A1636" s="1" t="s">
        <v>5763</v>
      </c>
      <c r="B1636" s="2">
        <v>261988651</v>
      </c>
      <c r="C1636" s="1" t="s">
        <v>9165</v>
      </c>
      <c r="D1636" s="3">
        <v>22790</v>
      </c>
      <c r="E1636" s="1" t="s">
        <v>9144</v>
      </c>
      <c r="F1636" s="1" t="s">
        <v>4326</v>
      </c>
      <c r="G1636" s="14">
        <v>84509075</v>
      </c>
    </row>
    <row r="1637" spans="1:7" x14ac:dyDescent="0.25">
      <c r="A1637" s="1" t="s">
        <v>8735</v>
      </c>
      <c r="B1637" s="2">
        <v>921708705</v>
      </c>
      <c r="C1637" s="1" t="s">
        <v>9133</v>
      </c>
      <c r="D1637" s="3">
        <v>31192</v>
      </c>
      <c r="E1637" s="1" t="s">
        <v>9141</v>
      </c>
      <c r="F1637" s="1" t="s">
        <v>9172</v>
      </c>
      <c r="G1637" s="14">
        <v>48808704</v>
      </c>
    </row>
    <row r="1638" spans="1:7" x14ac:dyDescent="0.25">
      <c r="A1638" s="1" t="s">
        <v>4147</v>
      </c>
      <c r="B1638" s="2">
        <v>480416516</v>
      </c>
      <c r="C1638" s="1" t="s">
        <v>9136</v>
      </c>
      <c r="D1638" s="3">
        <v>36671</v>
      </c>
      <c r="E1638" s="1" t="s">
        <v>9138</v>
      </c>
      <c r="F1638" s="1" t="s">
        <v>9188</v>
      </c>
      <c r="G1638" s="14">
        <v>1385006896</v>
      </c>
    </row>
    <row r="1639" spans="1:7" x14ac:dyDescent="0.25">
      <c r="A1639" s="1" t="s">
        <v>497</v>
      </c>
      <c r="B1639" s="2">
        <v>721820655</v>
      </c>
      <c r="C1639" s="1" t="s">
        <v>9133</v>
      </c>
      <c r="D1639" s="3">
        <v>25712</v>
      </c>
      <c r="E1639" s="1" t="s">
        <v>9144</v>
      </c>
      <c r="F1639" s="1" t="s">
        <v>9158</v>
      </c>
      <c r="G1639" s="14">
        <v>47726442</v>
      </c>
    </row>
    <row r="1640" spans="1:7" x14ac:dyDescent="0.25">
      <c r="A1640" s="1" t="s">
        <v>3455</v>
      </c>
      <c r="B1640" s="2">
        <v>577191519</v>
      </c>
      <c r="C1640" s="1" t="s">
        <v>9150</v>
      </c>
      <c r="D1640" s="3">
        <v>38861</v>
      </c>
      <c r="E1640" s="1" t="s">
        <v>9131</v>
      </c>
      <c r="F1640" s="1" t="s">
        <v>9200</v>
      </c>
      <c r="G1640" s="14">
        <v>2165516451</v>
      </c>
    </row>
    <row r="1641" spans="1:7" x14ac:dyDescent="0.25">
      <c r="A1641" s="1" t="s">
        <v>2620</v>
      </c>
      <c r="B1641" s="2">
        <v>313918958</v>
      </c>
      <c r="C1641" s="1" t="s">
        <v>9160</v>
      </c>
      <c r="D1641" s="3">
        <v>27538</v>
      </c>
      <c r="E1641" s="1" t="s">
        <v>9144</v>
      </c>
      <c r="F1641" s="1" t="s">
        <v>9161</v>
      </c>
      <c r="G1641" s="14">
        <v>837693396</v>
      </c>
    </row>
    <row r="1642" spans="1:7" x14ac:dyDescent="0.25">
      <c r="A1642" s="1" t="s">
        <v>1802</v>
      </c>
      <c r="B1642" s="2">
        <v>206212463</v>
      </c>
      <c r="C1642" s="1" t="s">
        <v>9140</v>
      </c>
      <c r="D1642" s="3">
        <v>45070</v>
      </c>
      <c r="E1642" s="1" t="s">
        <v>9144</v>
      </c>
      <c r="F1642" s="1" t="s">
        <v>9189</v>
      </c>
      <c r="G1642" s="14">
        <v>1081252224</v>
      </c>
    </row>
    <row r="1643" spans="1:7" x14ac:dyDescent="0.25">
      <c r="A1643" s="1" t="s">
        <v>787</v>
      </c>
      <c r="B1643" s="2">
        <v>398388608</v>
      </c>
      <c r="C1643" s="1" t="s">
        <v>9133</v>
      </c>
      <c r="D1643" s="3">
        <v>31921</v>
      </c>
      <c r="E1643" s="1" t="s">
        <v>9141</v>
      </c>
      <c r="F1643" s="1" t="s">
        <v>9159</v>
      </c>
      <c r="G1643" s="14">
        <v>40540308</v>
      </c>
    </row>
    <row r="1644" spans="1:7" x14ac:dyDescent="0.25">
      <c r="A1644" s="1" t="s">
        <v>4315</v>
      </c>
      <c r="B1644" s="2">
        <v>313947617</v>
      </c>
      <c r="C1644" s="1" t="s">
        <v>9136</v>
      </c>
      <c r="D1644" s="3">
        <v>24983</v>
      </c>
      <c r="E1644" s="1" t="s">
        <v>9131</v>
      </c>
      <c r="F1644" s="1" t="s">
        <v>6173</v>
      </c>
      <c r="G1644" s="14">
        <v>718028125</v>
      </c>
    </row>
    <row r="1645" spans="1:7" x14ac:dyDescent="0.25">
      <c r="A1645" s="1" t="s">
        <v>697</v>
      </c>
      <c r="B1645" s="2">
        <v>634903078</v>
      </c>
      <c r="C1645" s="1" t="s">
        <v>9165</v>
      </c>
      <c r="D1645" s="3">
        <v>34114</v>
      </c>
      <c r="E1645" s="1" t="s">
        <v>9144</v>
      </c>
      <c r="F1645" s="1" t="s">
        <v>9173</v>
      </c>
      <c r="G1645" s="14">
        <v>1616329624</v>
      </c>
    </row>
    <row r="1646" spans="1:7" x14ac:dyDescent="0.25">
      <c r="A1646" s="1" t="s">
        <v>2815</v>
      </c>
      <c r="B1646" s="2">
        <v>365392432</v>
      </c>
      <c r="C1646" s="1" t="s">
        <v>9153</v>
      </c>
      <c r="D1646" s="3">
        <v>20233</v>
      </c>
      <c r="E1646" s="1" t="s">
        <v>9134</v>
      </c>
      <c r="F1646" s="1" t="s">
        <v>9155</v>
      </c>
      <c r="G1646" s="14">
        <v>1306410676</v>
      </c>
    </row>
    <row r="1647" spans="1:7" x14ac:dyDescent="0.25">
      <c r="A1647" s="1" t="s">
        <v>8370</v>
      </c>
      <c r="B1647" s="2">
        <v>992222747</v>
      </c>
      <c r="C1647" s="1" t="s">
        <v>9196</v>
      </c>
      <c r="D1647" s="3">
        <v>41419</v>
      </c>
      <c r="E1647" s="1" t="s">
        <v>9141</v>
      </c>
      <c r="F1647" s="1" t="s">
        <v>9197</v>
      </c>
      <c r="G1647" s="14">
        <v>1477704375</v>
      </c>
    </row>
    <row r="1648" spans="1:7" x14ac:dyDescent="0.25">
      <c r="A1648" s="1" t="s">
        <v>8313</v>
      </c>
      <c r="B1648" s="2">
        <v>367548863</v>
      </c>
      <c r="C1648" s="1" t="s">
        <v>9150</v>
      </c>
      <c r="D1648" s="3">
        <v>28634</v>
      </c>
      <c r="E1648" s="1" t="s">
        <v>9138</v>
      </c>
      <c r="F1648" s="1" t="s">
        <v>8414</v>
      </c>
      <c r="G1648" s="14">
        <v>1681872962</v>
      </c>
    </row>
    <row r="1649" spans="1:7" x14ac:dyDescent="0.25">
      <c r="A1649" s="1" t="s">
        <v>6591</v>
      </c>
      <c r="B1649" s="2">
        <v>293263284</v>
      </c>
      <c r="C1649" s="1" t="s">
        <v>9133</v>
      </c>
      <c r="D1649" s="3">
        <v>20600</v>
      </c>
      <c r="E1649" s="1" t="s">
        <v>9138</v>
      </c>
      <c r="F1649" s="1" t="s">
        <v>9195</v>
      </c>
      <c r="G1649" s="14">
        <v>924658788</v>
      </c>
    </row>
    <row r="1650" spans="1:7" x14ac:dyDescent="0.25">
      <c r="A1650" s="1" t="s">
        <v>42</v>
      </c>
      <c r="B1650" s="2">
        <v>849271830</v>
      </c>
      <c r="C1650" s="1" t="s">
        <v>9165</v>
      </c>
      <c r="D1650" s="3">
        <v>22790</v>
      </c>
      <c r="E1650" s="1" t="s">
        <v>9131</v>
      </c>
      <c r="F1650" s="1" t="s">
        <v>3840</v>
      </c>
      <c r="G1650" s="14">
        <v>1736364168</v>
      </c>
    </row>
    <row r="1651" spans="1:7" x14ac:dyDescent="0.25">
      <c r="A1651" s="1" t="s">
        <v>388</v>
      </c>
      <c r="B1651" s="2">
        <v>670917515</v>
      </c>
      <c r="C1651" s="1" t="s">
        <v>9156</v>
      </c>
      <c r="D1651" s="3">
        <v>40687</v>
      </c>
      <c r="E1651" s="1" t="s">
        <v>9138</v>
      </c>
      <c r="F1651" s="1" t="s">
        <v>9199</v>
      </c>
      <c r="G1651" s="14">
        <v>1985535916</v>
      </c>
    </row>
    <row r="1652" spans="1:7" x14ac:dyDescent="0.25">
      <c r="A1652" s="1" t="s">
        <v>964</v>
      </c>
      <c r="B1652" s="2">
        <v>877065362</v>
      </c>
      <c r="C1652" s="1" t="s">
        <v>9148</v>
      </c>
      <c r="D1652" s="3">
        <v>33749</v>
      </c>
      <c r="E1652" s="1" t="s">
        <v>9138</v>
      </c>
      <c r="F1652" s="1" t="s">
        <v>9149</v>
      </c>
      <c r="G1652" s="14">
        <v>40765887</v>
      </c>
    </row>
    <row r="1653" spans="1:7" x14ac:dyDescent="0.25">
      <c r="A1653" s="1" t="s">
        <v>6937</v>
      </c>
      <c r="B1653" s="2">
        <v>840052836</v>
      </c>
      <c r="C1653" s="1" t="s">
        <v>9130</v>
      </c>
      <c r="D1653" s="3">
        <v>24616</v>
      </c>
      <c r="E1653" s="1" t="s">
        <v>9141</v>
      </c>
      <c r="F1653" s="1" t="s">
        <v>9132</v>
      </c>
      <c r="G1653" s="14">
        <v>765959616</v>
      </c>
    </row>
    <row r="1654" spans="1:7" x14ac:dyDescent="0.25">
      <c r="A1654" s="1" t="s">
        <v>5340</v>
      </c>
      <c r="B1654" s="2">
        <v>748176185</v>
      </c>
      <c r="C1654" s="1" t="s">
        <v>9133</v>
      </c>
      <c r="D1654" s="3">
        <v>34843</v>
      </c>
      <c r="E1654" s="1" t="s">
        <v>9138</v>
      </c>
      <c r="F1654" s="1" t="s">
        <v>9195</v>
      </c>
      <c r="G1654" s="14">
        <v>2444075456</v>
      </c>
    </row>
    <row r="1655" spans="1:7" x14ac:dyDescent="0.25">
      <c r="A1655" s="1" t="s">
        <v>5533</v>
      </c>
      <c r="B1655" s="2">
        <v>930813717</v>
      </c>
      <c r="C1655" s="1" t="s">
        <v>9156</v>
      </c>
      <c r="D1655" s="3">
        <v>33382</v>
      </c>
      <c r="E1655" s="1" t="s">
        <v>9144</v>
      </c>
      <c r="F1655" s="1" t="s">
        <v>9175</v>
      </c>
      <c r="G1655" s="14">
        <v>433058697</v>
      </c>
    </row>
    <row r="1656" spans="1:7" x14ac:dyDescent="0.25">
      <c r="A1656" s="1" t="s">
        <v>3477</v>
      </c>
      <c r="B1656" s="2">
        <v>783211608</v>
      </c>
      <c r="C1656" s="1" t="s">
        <v>9133</v>
      </c>
      <c r="D1656" s="3">
        <v>41783</v>
      </c>
      <c r="E1656" s="1" t="s">
        <v>9138</v>
      </c>
      <c r="F1656" s="1" t="s">
        <v>9159</v>
      </c>
      <c r="G1656" s="14">
        <v>108265002</v>
      </c>
    </row>
    <row r="1657" spans="1:7" x14ac:dyDescent="0.25">
      <c r="A1657" s="1" t="s">
        <v>5236</v>
      </c>
      <c r="B1657" s="2">
        <v>63641638</v>
      </c>
      <c r="C1657" s="1" t="s">
        <v>9166</v>
      </c>
      <c r="D1657" s="3">
        <v>22426</v>
      </c>
      <c r="E1657" s="1" t="s">
        <v>9131</v>
      </c>
      <c r="F1657" s="1" t="s">
        <v>9167</v>
      </c>
      <c r="G1657" s="14">
        <v>702200664</v>
      </c>
    </row>
    <row r="1658" spans="1:7" x14ac:dyDescent="0.25">
      <c r="A1658" s="1" t="s">
        <v>5599</v>
      </c>
      <c r="B1658" s="2">
        <v>600449226</v>
      </c>
      <c r="C1658" s="1" t="s">
        <v>9133</v>
      </c>
      <c r="D1658" s="3">
        <v>32653</v>
      </c>
      <c r="E1658" s="1" t="s">
        <v>9134</v>
      </c>
      <c r="F1658" s="1" t="s">
        <v>9179</v>
      </c>
      <c r="G1658" s="14">
        <v>134185023</v>
      </c>
    </row>
    <row r="1659" spans="1:7" x14ac:dyDescent="0.25">
      <c r="A1659" s="1" t="s">
        <v>5956</v>
      </c>
      <c r="B1659" s="2">
        <v>790393092</v>
      </c>
      <c r="C1659" s="1" t="s">
        <v>9156</v>
      </c>
      <c r="D1659" s="3">
        <v>37036</v>
      </c>
      <c r="E1659" s="1" t="s">
        <v>9144</v>
      </c>
      <c r="F1659" s="1" t="s">
        <v>9199</v>
      </c>
      <c r="G1659" s="14">
        <v>2627999136</v>
      </c>
    </row>
    <row r="1660" spans="1:7" x14ac:dyDescent="0.25">
      <c r="A1660" s="1" t="s">
        <v>6328</v>
      </c>
      <c r="B1660" s="2">
        <v>327328790</v>
      </c>
      <c r="C1660" s="1" t="s">
        <v>9133</v>
      </c>
      <c r="D1660" s="3">
        <v>22426</v>
      </c>
      <c r="E1660" s="1" t="s">
        <v>9138</v>
      </c>
      <c r="F1660" s="1" t="s">
        <v>9172</v>
      </c>
      <c r="G1660" s="14">
        <v>1652485824</v>
      </c>
    </row>
    <row r="1661" spans="1:7" x14ac:dyDescent="0.25">
      <c r="A1661" s="1" t="s">
        <v>6384</v>
      </c>
      <c r="B1661" s="2">
        <v>972428622</v>
      </c>
      <c r="C1661" s="1" t="s">
        <v>9165</v>
      </c>
      <c r="D1661" s="3">
        <v>33749</v>
      </c>
      <c r="E1661" s="1" t="s">
        <v>9134</v>
      </c>
      <c r="F1661" s="1" t="s">
        <v>9173</v>
      </c>
      <c r="G1661" s="14">
        <v>451405458</v>
      </c>
    </row>
    <row r="1662" spans="1:7" x14ac:dyDescent="0.25">
      <c r="A1662" s="1" t="s">
        <v>3891</v>
      </c>
      <c r="B1662" s="2">
        <v>580097927</v>
      </c>
      <c r="C1662" s="1" t="s">
        <v>9170</v>
      </c>
      <c r="D1662" s="3">
        <v>37765</v>
      </c>
      <c r="E1662" s="1" t="s">
        <v>9144</v>
      </c>
      <c r="F1662" s="1" t="s">
        <v>9171</v>
      </c>
      <c r="G1662" s="14">
        <v>193779175</v>
      </c>
    </row>
    <row r="1663" spans="1:7" x14ac:dyDescent="0.25">
      <c r="A1663" s="1" t="s">
        <v>6059</v>
      </c>
      <c r="B1663" s="2">
        <v>743682227</v>
      </c>
      <c r="C1663" s="1" t="s">
        <v>9165</v>
      </c>
      <c r="D1663" s="3">
        <v>39593</v>
      </c>
      <c r="E1663" s="1" t="s">
        <v>9131</v>
      </c>
      <c r="F1663" s="1" t="s">
        <v>3840</v>
      </c>
      <c r="G1663" s="14">
        <v>4326774036</v>
      </c>
    </row>
    <row r="1664" spans="1:7" x14ac:dyDescent="0.25">
      <c r="A1664" s="1" t="s">
        <v>7497</v>
      </c>
      <c r="B1664" s="2">
        <v>684228489</v>
      </c>
      <c r="C1664" s="1" t="s">
        <v>9165</v>
      </c>
      <c r="D1664" s="3">
        <v>23155</v>
      </c>
      <c r="E1664" s="1" t="s">
        <v>9144</v>
      </c>
      <c r="F1664" s="1" t="s">
        <v>3840</v>
      </c>
      <c r="G1664" s="14">
        <v>1366042404</v>
      </c>
    </row>
    <row r="1665" spans="1:7" x14ac:dyDescent="0.25">
      <c r="A1665" s="1" t="s">
        <v>5673</v>
      </c>
      <c r="B1665" s="2">
        <v>499411071</v>
      </c>
      <c r="C1665" s="1" t="s">
        <v>9156</v>
      </c>
      <c r="D1665" s="3">
        <v>20965</v>
      </c>
      <c r="E1665" s="1" t="s">
        <v>9144</v>
      </c>
      <c r="F1665" s="1" t="s">
        <v>9175</v>
      </c>
      <c r="G1665" s="14">
        <v>179434368</v>
      </c>
    </row>
    <row r="1666" spans="1:7" x14ac:dyDescent="0.25">
      <c r="A1666" s="1" t="s">
        <v>6693</v>
      </c>
      <c r="B1666" s="2">
        <v>545977137</v>
      </c>
      <c r="C1666" s="1" t="s">
        <v>9133</v>
      </c>
      <c r="D1666" s="3">
        <v>31192</v>
      </c>
      <c r="E1666" s="1" t="s">
        <v>9141</v>
      </c>
      <c r="F1666" s="1" t="s">
        <v>9135</v>
      </c>
      <c r="G1666" s="14">
        <v>430115625</v>
      </c>
    </row>
    <row r="1667" spans="1:7" x14ac:dyDescent="0.25">
      <c r="A1667" s="1" t="s">
        <v>7437</v>
      </c>
      <c r="B1667" s="2">
        <v>83944774</v>
      </c>
      <c r="C1667" s="1" t="s">
        <v>9133</v>
      </c>
      <c r="D1667" s="3">
        <v>32288</v>
      </c>
      <c r="E1667" s="1" t="s">
        <v>9138</v>
      </c>
      <c r="F1667" s="1" t="s">
        <v>9159</v>
      </c>
      <c r="G1667" s="14">
        <v>3418851429</v>
      </c>
    </row>
    <row r="1668" spans="1:7" x14ac:dyDescent="0.25">
      <c r="A1668" s="1" t="s">
        <v>4985</v>
      </c>
      <c r="B1668" s="2">
        <v>306579731</v>
      </c>
      <c r="C1668" s="1" t="s">
        <v>9156</v>
      </c>
      <c r="D1668" s="3">
        <v>37400</v>
      </c>
      <c r="E1668" s="1" t="s">
        <v>9144</v>
      </c>
      <c r="F1668" s="1" t="s">
        <v>9199</v>
      </c>
      <c r="G1668" s="14">
        <v>22153536</v>
      </c>
    </row>
    <row r="1669" spans="1:7" x14ac:dyDescent="0.25">
      <c r="A1669" s="1" t="s">
        <v>873</v>
      </c>
      <c r="B1669" s="2">
        <v>379943259</v>
      </c>
      <c r="C1669" s="1" t="s">
        <v>9160</v>
      </c>
      <c r="D1669" s="3">
        <v>20965</v>
      </c>
      <c r="E1669" s="1" t="s">
        <v>9138</v>
      </c>
      <c r="F1669" s="1" t="s">
        <v>9161</v>
      </c>
      <c r="G1669" s="14">
        <v>320733528</v>
      </c>
    </row>
    <row r="1670" spans="1:7" x14ac:dyDescent="0.25">
      <c r="A1670" s="1" t="s">
        <v>5790</v>
      </c>
      <c r="B1670" s="2">
        <v>654101246</v>
      </c>
      <c r="C1670" s="1" t="s">
        <v>9143</v>
      </c>
      <c r="D1670" s="3">
        <v>31556</v>
      </c>
      <c r="E1670" s="1" t="s">
        <v>9138</v>
      </c>
      <c r="F1670" s="1" t="s">
        <v>9187</v>
      </c>
      <c r="G1670" s="14">
        <v>73964205</v>
      </c>
    </row>
    <row r="1671" spans="1:7" x14ac:dyDescent="0.25">
      <c r="A1671" s="1" t="s">
        <v>7467</v>
      </c>
      <c r="B1671" s="2">
        <v>33289021</v>
      </c>
      <c r="C1671" s="1" t="s">
        <v>9133</v>
      </c>
      <c r="D1671" s="3">
        <v>41783</v>
      </c>
      <c r="E1671" s="1" t="s">
        <v>9144</v>
      </c>
      <c r="F1671" s="1" t="s">
        <v>9172</v>
      </c>
      <c r="G1671" s="14">
        <v>15383192</v>
      </c>
    </row>
    <row r="1672" spans="1:7" x14ac:dyDescent="0.25">
      <c r="A1672" s="1" t="s">
        <v>899</v>
      </c>
      <c r="B1672" s="2">
        <v>666311180</v>
      </c>
      <c r="C1672" s="1" t="s">
        <v>9133</v>
      </c>
      <c r="D1672" s="3">
        <v>34114</v>
      </c>
      <c r="E1672" s="1" t="s">
        <v>9144</v>
      </c>
      <c r="F1672" s="1" t="s">
        <v>9172</v>
      </c>
      <c r="G1672" s="14">
        <v>2096836352</v>
      </c>
    </row>
    <row r="1673" spans="1:7" x14ac:dyDescent="0.25">
      <c r="A1673" s="1" t="s">
        <v>1930</v>
      </c>
      <c r="B1673" s="2">
        <v>234611028</v>
      </c>
      <c r="C1673" s="1" t="s">
        <v>9176</v>
      </c>
      <c r="D1673" s="3">
        <v>41419</v>
      </c>
      <c r="E1673" s="1" t="s">
        <v>9131</v>
      </c>
      <c r="F1673" s="1" t="s">
        <v>9177</v>
      </c>
      <c r="G1673" s="14">
        <v>91768176</v>
      </c>
    </row>
    <row r="1674" spans="1:7" x14ac:dyDescent="0.25">
      <c r="A1674" s="1" t="s">
        <v>8954</v>
      </c>
      <c r="B1674" s="2">
        <v>54519301</v>
      </c>
      <c r="C1674" s="1" t="s">
        <v>9160</v>
      </c>
      <c r="D1674" s="3">
        <v>30827</v>
      </c>
      <c r="E1674" s="1" t="s">
        <v>9144</v>
      </c>
      <c r="F1674" s="1" t="s">
        <v>9163</v>
      </c>
      <c r="G1674" s="14">
        <v>4224987</v>
      </c>
    </row>
    <row r="1675" spans="1:7" x14ac:dyDescent="0.25">
      <c r="A1675" s="1" t="s">
        <v>2226</v>
      </c>
      <c r="B1675" s="2">
        <v>501130001</v>
      </c>
      <c r="C1675" s="1" t="s">
        <v>9193</v>
      </c>
      <c r="D1675" s="3">
        <v>34114</v>
      </c>
      <c r="E1675" s="1" t="s">
        <v>9141</v>
      </c>
      <c r="F1675" s="1" t="s">
        <v>9194</v>
      </c>
      <c r="G1675" s="14">
        <v>975630816</v>
      </c>
    </row>
    <row r="1676" spans="1:7" x14ac:dyDescent="0.25">
      <c r="A1676" s="1" t="s">
        <v>2652</v>
      </c>
      <c r="B1676" s="2">
        <v>924626830</v>
      </c>
      <c r="C1676" s="1" t="s">
        <v>9133</v>
      </c>
      <c r="D1676" s="3">
        <v>39958</v>
      </c>
      <c r="E1676" s="1" t="s">
        <v>9141</v>
      </c>
      <c r="F1676" s="1" t="s">
        <v>9195</v>
      </c>
      <c r="G1676" s="14">
        <v>1289598597</v>
      </c>
    </row>
    <row r="1677" spans="1:7" x14ac:dyDescent="0.25">
      <c r="A1677" s="1" t="s">
        <v>6111</v>
      </c>
      <c r="B1677" s="2">
        <v>451138029</v>
      </c>
      <c r="C1677" s="1" t="s">
        <v>9180</v>
      </c>
      <c r="D1677" s="3">
        <v>43976</v>
      </c>
      <c r="E1677" s="1" t="s">
        <v>9141</v>
      </c>
      <c r="F1677" s="1" t="s">
        <v>9181</v>
      </c>
      <c r="G1677" s="14">
        <v>138843117</v>
      </c>
    </row>
    <row r="1678" spans="1:7" x14ac:dyDescent="0.25">
      <c r="A1678" s="1" t="s">
        <v>4050</v>
      </c>
      <c r="B1678" s="2">
        <v>642538814</v>
      </c>
      <c r="C1678" s="1" t="s">
        <v>9130</v>
      </c>
      <c r="D1678" s="3">
        <v>27538</v>
      </c>
      <c r="E1678" s="1" t="s">
        <v>9138</v>
      </c>
      <c r="F1678" s="1" t="s">
        <v>9132</v>
      </c>
      <c r="G1678" s="14">
        <v>1058069664</v>
      </c>
    </row>
    <row r="1679" spans="1:7" x14ac:dyDescent="0.25">
      <c r="A1679" s="1" t="s">
        <v>4280</v>
      </c>
      <c r="B1679" s="2">
        <v>288258554</v>
      </c>
      <c r="C1679" s="1" t="s">
        <v>9143</v>
      </c>
      <c r="D1679" s="3">
        <v>33017</v>
      </c>
      <c r="E1679" s="1" t="s">
        <v>9134</v>
      </c>
      <c r="F1679" s="1" t="s">
        <v>834</v>
      </c>
      <c r="G1679" s="14">
        <v>837355008</v>
      </c>
    </row>
    <row r="1680" spans="1:7" x14ac:dyDescent="0.25">
      <c r="A1680" s="1" t="s">
        <v>9104</v>
      </c>
      <c r="B1680" s="2">
        <v>720504346</v>
      </c>
      <c r="C1680" s="1" t="s">
        <v>9160</v>
      </c>
      <c r="D1680" s="3">
        <v>28634</v>
      </c>
      <c r="E1680" s="1" t="s">
        <v>9138</v>
      </c>
      <c r="F1680" s="1" t="s">
        <v>9178</v>
      </c>
      <c r="G1680" s="14">
        <v>1331398656</v>
      </c>
    </row>
    <row r="1681" spans="1:7" x14ac:dyDescent="0.25">
      <c r="A1681" s="1" t="s">
        <v>8478</v>
      </c>
      <c r="B1681" s="2">
        <v>759998406</v>
      </c>
      <c r="C1681" s="1" t="s">
        <v>9182</v>
      </c>
      <c r="D1681" s="3">
        <v>41054</v>
      </c>
      <c r="E1681" s="1" t="s">
        <v>9144</v>
      </c>
      <c r="F1681" s="1" t="s">
        <v>9183</v>
      </c>
      <c r="G1681" s="14">
        <v>1329878865</v>
      </c>
    </row>
    <row r="1682" spans="1:7" x14ac:dyDescent="0.25">
      <c r="A1682" s="1" t="s">
        <v>6582</v>
      </c>
      <c r="B1682" s="2">
        <v>779440324</v>
      </c>
      <c r="C1682" s="1" t="s">
        <v>9196</v>
      </c>
      <c r="D1682" s="3">
        <v>33382</v>
      </c>
      <c r="E1682" s="1" t="s">
        <v>9138</v>
      </c>
      <c r="F1682" s="1" t="s">
        <v>9197</v>
      </c>
      <c r="G1682" s="14">
        <v>8977199</v>
      </c>
    </row>
    <row r="1683" spans="1:7" x14ac:dyDescent="0.25">
      <c r="A1683" s="1" t="s">
        <v>3168</v>
      </c>
      <c r="B1683" s="2">
        <v>293382229</v>
      </c>
      <c r="C1683" s="1" t="s">
        <v>9133</v>
      </c>
      <c r="D1683" s="3">
        <v>30460</v>
      </c>
      <c r="E1683" s="1" t="s">
        <v>9138</v>
      </c>
      <c r="F1683" s="1" t="s">
        <v>9135</v>
      </c>
      <c r="G1683" s="14">
        <v>1815933924</v>
      </c>
    </row>
    <row r="1684" spans="1:7" x14ac:dyDescent="0.25">
      <c r="A1684" s="1" t="s">
        <v>46</v>
      </c>
      <c r="B1684" s="2">
        <v>975654580</v>
      </c>
      <c r="C1684" s="1" t="s">
        <v>9143</v>
      </c>
      <c r="D1684" s="3">
        <v>21694</v>
      </c>
      <c r="E1684" s="1" t="s">
        <v>9138</v>
      </c>
      <c r="F1684" s="1" t="s">
        <v>9187</v>
      </c>
      <c r="G1684" s="14">
        <v>1130181384</v>
      </c>
    </row>
    <row r="1685" spans="1:7" x14ac:dyDescent="0.25">
      <c r="A1685" s="1" t="s">
        <v>2348</v>
      </c>
      <c r="B1685" s="2">
        <v>343054136</v>
      </c>
      <c r="C1685" s="1" t="s">
        <v>9193</v>
      </c>
      <c r="D1685" s="3">
        <v>31556</v>
      </c>
      <c r="E1685" s="1" t="s">
        <v>9144</v>
      </c>
      <c r="F1685" s="1" t="s">
        <v>9194</v>
      </c>
      <c r="G1685" s="14">
        <v>1371767709</v>
      </c>
    </row>
    <row r="1686" spans="1:7" x14ac:dyDescent="0.25">
      <c r="A1686" s="1" t="s">
        <v>2733</v>
      </c>
      <c r="B1686" s="2">
        <v>716638231</v>
      </c>
      <c r="C1686" s="1" t="s">
        <v>9156</v>
      </c>
      <c r="D1686" s="3">
        <v>41419</v>
      </c>
      <c r="E1686" s="1" t="s">
        <v>9134</v>
      </c>
      <c r="F1686" s="1" t="s">
        <v>9199</v>
      </c>
      <c r="G1686" s="14">
        <v>1225629704</v>
      </c>
    </row>
    <row r="1687" spans="1:7" x14ac:dyDescent="0.25">
      <c r="A1687" s="1" t="s">
        <v>6585</v>
      </c>
      <c r="B1687" s="2">
        <v>258758482</v>
      </c>
      <c r="C1687" s="1" t="s">
        <v>9193</v>
      </c>
      <c r="D1687" s="3">
        <v>40322</v>
      </c>
      <c r="E1687" s="1" t="s">
        <v>9141</v>
      </c>
      <c r="F1687" s="1" t="s">
        <v>9194</v>
      </c>
      <c r="G1687" s="14">
        <v>1013485935</v>
      </c>
    </row>
    <row r="1688" spans="1:7" x14ac:dyDescent="0.25">
      <c r="A1688" s="1" t="s">
        <v>954</v>
      </c>
      <c r="B1688" s="2">
        <v>453799879</v>
      </c>
      <c r="C1688" s="1" t="s">
        <v>9165</v>
      </c>
      <c r="D1688" s="3">
        <v>36304</v>
      </c>
      <c r="E1688" s="1" t="s">
        <v>9138</v>
      </c>
      <c r="F1688" s="1" t="s">
        <v>3840</v>
      </c>
      <c r="G1688" s="14">
        <v>512379168</v>
      </c>
    </row>
    <row r="1689" spans="1:7" x14ac:dyDescent="0.25">
      <c r="A1689" s="1" t="s">
        <v>5172</v>
      </c>
      <c r="B1689" s="2">
        <v>673790986</v>
      </c>
      <c r="C1689" s="1" t="s">
        <v>9140</v>
      </c>
      <c r="D1689" s="3">
        <v>37765</v>
      </c>
      <c r="E1689" s="1" t="s">
        <v>9144</v>
      </c>
      <c r="F1689" s="1" t="s">
        <v>9189</v>
      </c>
      <c r="G1689" s="14">
        <v>20884224</v>
      </c>
    </row>
    <row r="1690" spans="1:7" x14ac:dyDescent="0.25">
      <c r="A1690" s="1" t="s">
        <v>648</v>
      </c>
      <c r="B1690" s="2">
        <v>583147732</v>
      </c>
      <c r="C1690" s="1" t="s">
        <v>9170</v>
      </c>
      <c r="D1690" s="3">
        <v>20233</v>
      </c>
      <c r="E1690" s="1" t="s">
        <v>9141</v>
      </c>
      <c r="F1690" s="1" t="s">
        <v>9174</v>
      </c>
      <c r="G1690" s="14">
        <v>191377914</v>
      </c>
    </row>
    <row r="1691" spans="1:7" x14ac:dyDescent="0.25">
      <c r="A1691" s="1" t="s">
        <v>1936</v>
      </c>
      <c r="B1691" s="2">
        <v>882932304</v>
      </c>
      <c r="C1691" s="1" t="s">
        <v>9153</v>
      </c>
      <c r="D1691" s="3">
        <v>33749</v>
      </c>
      <c r="E1691" s="1" t="s">
        <v>9144</v>
      </c>
      <c r="F1691" s="1" t="s">
        <v>9190</v>
      </c>
      <c r="G1691" s="14">
        <v>2022760556</v>
      </c>
    </row>
    <row r="1692" spans="1:7" x14ac:dyDescent="0.25">
      <c r="A1692" s="1" t="s">
        <v>2325</v>
      </c>
      <c r="B1692" s="2">
        <v>789469598</v>
      </c>
      <c r="C1692" s="1" t="s">
        <v>9147</v>
      </c>
      <c r="D1692" s="3">
        <v>31192</v>
      </c>
      <c r="E1692" s="1" t="s">
        <v>9141</v>
      </c>
      <c r="F1692" s="1" t="s">
        <v>6107</v>
      </c>
      <c r="G1692" s="14">
        <v>479814776</v>
      </c>
    </row>
    <row r="1693" spans="1:7" x14ac:dyDescent="0.25">
      <c r="A1693" s="1" t="s">
        <v>3737</v>
      </c>
      <c r="B1693" s="2">
        <v>532531255</v>
      </c>
      <c r="C1693" s="1" t="s">
        <v>9153</v>
      </c>
      <c r="D1693" s="3">
        <v>33017</v>
      </c>
      <c r="E1693" s="1" t="s">
        <v>9134</v>
      </c>
      <c r="F1693" s="1" t="s">
        <v>9155</v>
      </c>
      <c r="G1693" s="14">
        <v>1916659458</v>
      </c>
    </row>
    <row r="1694" spans="1:7" x14ac:dyDescent="0.25">
      <c r="A1694" s="1" t="s">
        <v>4738</v>
      </c>
      <c r="B1694" s="2">
        <v>338457375</v>
      </c>
      <c r="C1694" s="1" t="s">
        <v>9136</v>
      </c>
      <c r="D1694" s="3">
        <v>20233</v>
      </c>
      <c r="E1694" s="1" t="s">
        <v>9131</v>
      </c>
      <c r="F1694" s="1" t="s">
        <v>6173</v>
      </c>
      <c r="G1694" s="14">
        <v>1302725226</v>
      </c>
    </row>
    <row r="1695" spans="1:7" x14ac:dyDescent="0.25">
      <c r="A1695" s="1" t="s">
        <v>4047</v>
      </c>
      <c r="B1695" s="2">
        <v>599241201</v>
      </c>
      <c r="C1695" s="1" t="s">
        <v>9156</v>
      </c>
      <c r="D1695" s="3">
        <v>31556</v>
      </c>
      <c r="E1695" s="1" t="s">
        <v>9138</v>
      </c>
      <c r="F1695" s="1" t="s">
        <v>9199</v>
      </c>
      <c r="G1695" s="14">
        <v>3790535385</v>
      </c>
    </row>
    <row r="1696" spans="1:7" x14ac:dyDescent="0.25">
      <c r="A1696" s="1" t="s">
        <v>347</v>
      </c>
      <c r="B1696" s="2">
        <v>854150558</v>
      </c>
      <c r="C1696" s="1" t="s">
        <v>9160</v>
      </c>
      <c r="D1696" s="3">
        <v>22790</v>
      </c>
      <c r="E1696" s="1" t="s">
        <v>9144</v>
      </c>
      <c r="F1696" s="1" t="s">
        <v>9178</v>
      </c>
      <c r="G1696" s="14">
        <v>1114079928</v>
      </c>
    </row>
    <row r="1697" spans="1:7" x14ac:dyDescent="0.25">
      <c r="A1697" s="1" t="s">
        <v>619</v>
      </c>
      <c r="B1697" s="2">
        <v>400775260</v>
      </c>
      <c r="C1697" s="1" t="s">
        <v>9130</v>
      </c>
      <c r="D1697" s="3">
        <v>33749</v>
      </c>
      <c r="E1697" s="1" t="s">
        <v>9134</v>
      </c>
      <c r="F1697" s="1" t="s">
        <v>9132</v>
      </c>
      <c r="G1697" s="14">
        <v>3120285969</v>
      </c>
    </row>
    <row r="1698" spans="1:7" x14ac:dyDescent="0.25">
      <c r="A1698" s="1" t="s">
        <v>7370</v>
      </c>
      <c r="B1698" s="2">
        <v>161914403</v>
      </c>
      <c r="C1698" s="1" t="s">
        <v>9150</v>
      </c>
      <c r="D1698" s="3">
        <v>25348</v>
      </c>
      <c r="E1698" s="1" t="s">
        <v>9131</v>
      </c>
      <c r="F1698" s="1" t="s">
        <v>9200</v>
      </c>
      <c r="G1698" s="14">
        <v>2518794144</v>
      </c>
    </row>
    <row r="1699" spans="1:7" x14ac:dyDescent="0.25">
      <c r="A1699" s="1" t="s">
        <v>2908</v>
      </c>
      <c r="B1699" s="2">
        <v>410565587</v>
      </c>
      <c r="C1699" s="1" t="s">
        <v>9150</v>
      </c>
      <c r="D1699" s="3">
        <v>29731</v>
      </c>
      <c r="E1699" s="1" t="s">
        <v>9138</v>
      </c>
      <c r="F1699" s="1" t="s">
        <v>9184</v>
      </c>
      <c r="G1699" s="14">
        <v>21986695</v>
      </c>
    </row>
    <row r="1700" spans="1:7" x14ac:dyDescent="0.25">
      <c r="A1700" s="1" t="s">
        <v>304</v>
      </c>
      <c r="B1700" s="2">
        <v>821034018</v>
      </c>
      <c r="C1700" s="1" t="s">
        <v>9133</v>
      </c>
      <c r="D1700" s="3">
        <v>21694</v>
      </c>
      <c r="E1700" s="1" t="s">
        <v>9144</v>
      </c>
      <c r="F1700" s="1" t="s">
        <v>9135</v>
      </c>
      <c r="G1700" s="14">
        <v>16400475</v>
      </c>
    </row>
    <row r="1701" spans="1:7" x14ac:dyDescent="0.25">
      <c r="A1701" s="1" t="s">
        <v>2574</v>
      </c>
      <c r="B1701" s="2">
        <v>336282253</v>
      </c>
      <c r="C1701" s="1" t="s">
        <v>9168</v>
      </c>
      <c r="D1701" s="3">
        <v>37400</v>
      </c>
      <c r="E1701" s="1" t="s">
        <v>9144</v>
      </c>
      <c r="F1701" s="1" t="s">
        <v>9169</v>
      </c>
      <c r="G1701" s="14">
        <v>420527646</v>
      </c>
    </row>
    <row r="1702" spans="1:7" x14ac:dyDescent="0.25">
      <c r="A1702" s="1" t="s">
        <v>392</v>
      </c>
      <c r="B1702" s="2">
        <v>465242193</v>
      </c>
      <c r="C1702" s="1" t="s">
        <v>9156</v>
      </c>
      <c r="D1702" s="3">
        <v>24983</v>
      </c>
      <c r="E1702" s="1" t="s">
        <v>9138</v>
      </c>
      <c r="F1702" s="1" t="s">
        <v>9157</v>
      </c>
      <c r="G1702" s="14">
        <v>2550973635</v>
      </c>
    </row>
    <row r="1703" spans="1:7" x14ac:dyDescent="0.25">
      <c r="A1703" s="1" t="s">
        <v>4970</v>
      </c>
      <c r="B1703" s="2">
        <v>197570644</v>
      </c>
      <c r="C1703" s="1" t="s">
        <v>9165</v>
      </c>
      <c r="D1703" s="3">
        <v>31192</v>
      </c>
      <c r="E1703" s="1" t="s">
        <v>9138</v>
      </c>
      <c r="F1703" s="1" t="s">
        <v>4326</v>
      </c>
      <c r="G1703" s="14">
        <v>721941675</v>
      </c>
    </row>
    <row r="1704" spans="1:7" x14ac:dyDescent="0.25">
      <c r="A1704" s="1" t="s">
        <v>7691</v>
      </c>
      <c r="B1704" s="2">
        <v>720496155</v>
      </c>
      <c r="C1704" s="1" t="s">
        <v>9143</v>
      </c>
      <c r="D1704" s="3">
        <v>20965</v>
      </c>
      <c r="E1704" s="1" t="s">
        <v>9138</v>
      </c>
      <c r="F1704" s="1" t="s">
        <v>9145</v>
      </c>
      <c r="G1704" s="14">
        <v>3586171741</v>
      </c>
    </row>
    <row r="1705" spans="1:7" x14ac:dyDescent="0.25">
      <c r="A1705" s="1" t="s">
        <v>7388</v>
      </c>
      <c r="B1705" s="2">
        <v>192118373</v>
      </c>
      <c r="C1705" s="1" t="s">
        <v>9133</v>
      </c>
      <c r="D1705" s="3">
        <v>38861</v>
      </c>
      <c r="E1705" s="1" t="s">
        <v>9131</v>
      </c>
      <c r="F1705" s="1" t="s">
        <v>9179</v>
      </c>
      <c r="G1705" s="14">
        <v>30371537</v>
      </c>
    </row>
    <row r="1706" spans="1:7" x14ac:dyDescent="0.25">
      <c r="A1706" s="1" t="s">
        <v>2868</v>
      </c>
      <c r="B1706" s="2">
        <v>232958073</v>
      </c>
      <c r="C1706" s="1" t="s">
        <v>9143</v>
      </c>
      <c r="D1706" s="3">
        <v>23522</v>
      </c>
      <c r="E1706" s="1" t="s">
        <v>9134</v>
      </c>
      <c r="F1706" s="1" t="s">
        <v>9145</v>
      </c>
      <c r="G1706" s="14">
        <v>4476138777</v>
      </c>
    </row>
    <row r="1707" spans="1:7" x14ac:dyDescent="0.25">
      <c r="A1707" s="1" t="s">
        <v>4168</v>
      </c>
      <c r="B1707" s="2">
        <v>738497808</v>
      </c>
      <c r="C1707" s="1" t="s">
        <v>9133</v>
      </c>
      <c r="D1707" s="3">
        <v>21694</v>
      </c>
      <c r="E1707" s="1" t="s">
        <v>9144</v>
      </c>
      <c r="F1707" s="1" t="s">
        <v>9164</v>
      </c>
      <c r="G1707" s="14">
        <v>646646814</v>
      </c>
    </row>
    <row r="1708" spans="1:7" x14ac:dyDescent="0.25">
      <c r="A1708" s="1" t="s">
        <v>8565</v>
      </c>
      <c r="B1708" s="2">
        <v>571268682</v>
      </c>
      <c r="C1708" s="1" t="s">
        <v>9180</v>
      </c>
      <c r="D1708" s="3">
        <v>41419</v>
      </c>
      <c r="E1708" s="1" t="s">
        <v>9138</v>
      </c>
      <c r="F1708" s="1" t="s">
        <v>9181</v>
      </c>
      <c r="G1708" s="14">
        <v>2389974528</v>
      </c>
    </row>
    <row r="1709" spans="1:7" x14ac:dyDescent="0.25">
      <c r="A1709" s="1" t="s">
        <v>5804</v>
      </c>
      <c r="B1709" s="2">
        <v>81148935</v>
      </c>
      <c r="C1709" s="1" t="s">
        <v>9160</v>
      </c>
      <c r="D1709" s="3">
        <v>34843</v>
      </c>
      <c r="E1709" s="1" t="s">
        <v>9144</v>
      </c>
      <c r="F1709" s="1" t="s">
        <v>9163</v>
      </c>
      <c r="G1709" s="14">
        <v>262422699</v>
      </c>
    </row>
    <row r="1710" spans="1:7" x14ac:dyDescent="0.25">
      <c r="A1710" s="1" t="s">
        <v>1824</v>
      </c>
      <c r="B1710" s="2">
        <v>973215190</v>
      </c>
      <c r="C1710" s="1" t="s">
        <v>9176</v>
      </c>
      <c r="D1710" s="3">
        <v>30095</v>
      </c>
      <c r="E1710" s="1" t="s">
        <v>9144</v>
      </c>
      <c r="F1710" s="1" t="s">
        <v>9177</v>
      </c>
      <c r="G1710" s="14">
        <v>2510720784</v>
      </c>
    </row>
    <row r="1711" spans="1:7" x14ac:dyDescent="0.25">
      <c r="A1711" s="1" t="s">
        <v>7652</v>
      </c>
      <c r="B1711" s="2">
        <v>903181593</v>
      </c>
      <c r="C1711" s="1" t="s">
        <v>9168</v>
      </c>
      <c r="D1711" s="3">
        <v>42515</v>
      </c>
      <c r="E1711" s="1" t="s">
        <v>9154</v>
      </c>
      <c r="F1711" s="1" t="s">
        <v>9169</v>
      </c>
      <c r="G1711" s="14">
        <v>1393103199</v>
      </c>
    </row>
    <row r="1712" spans="1:7" x14ac:dyDescent="0.25">
      <c r="A1712" s="1" t="s">
        <v>3279</v>
      </c>
      <c r="B1712" s="2">
        <v>307405988</v>
      </c>
      <c r="C1712" s="1" t="s">
        <v>9136</v>
      </c>
      <c r="D1712" s="3">
        <v>33749</v>
      </c>
      <c r="E1712" s="1" t="s">
        <v>9144</v>
      </c>
      <c r="F1712" s="1" t="s">
        <v>9188</v>
      </c>
      <c r="G1712" s="14">
        <v>1336248402</v>
      </c>
    </row>
    <row r="1713" spans="1:7" x14ac:dyDescent="0.25">
      <c r="A1713" s="1" t="s">
        <v>6290</v>
      </c>
      <c r="B1713" s="2">
        <v>799719608</v>
      </c>
      <c r="C1713" s="1" t="s">
        <v>9193</v>
      </c>
      <c r="D1713" s="3">
        <v>33017</v>
      </c>
      <c r="E1713" s="1" t="s">
        <v>9131</v>
      </c>
      <c r="F1713" s="1" t="s">
        <v>9198</v>
      </c>
      <c r="G1713" s="14">
        <v>934213644</v>
      </c>
    </row>
    <row r="1714" spans="1:7" x14ac:dyDescent="0.25">
      <c r="A1714" s="1" t="s">
        <v>508</v>
      </c>
      <c r="B1714" s="2">
        <v>273323924</v>
      </c>
      <c r="C1714" s="1" t="s">
        <v>9182</v>
      </c>
      <c r="D1714" s="3">
        <v>36671</v>
      </c>
      <c r="E1714" s="1" t="s">
        <v>9138</v>
      </c>
      <c r="F1714" s="1" t="s">
        <v>9183</v>
      </c>
      <c r="G1714" s="14">
        <v>524335248</v>
      </c>
    </row>
    <row r="1715" spans="1:7" x14ac:dyDescent="0.25">
      <c r="A1715" s="1" t="s">
        <v>7458</v>
      </c>
      <c r="B1715" s="2">
        <v>452295452</v>
      </c>
      <c r="C1715" s="1" t="s">
        <v>9165</v>
      </c>
      <c r="D1715" s="3">
        <v>42515</v>
      </c>
      <c r="E1715" s="1" t="s">
        <v>9131</v>
      </c>
      <c r="F1715" s="1" t="s">
        <v>9173</v>
      </c>
      <c r="G1715" s="14">
        <v>1188361867</v>
      </c>
    </row>
    <row r="1716" spans="1:7" x14ac:dyDescent="0.25">
      <c r="A1716" s="1" t="s">
        <v>4515</v>
      </c>
      <c r="B1716" s="2">
        <v>465790024</v>
      </c>
      <c r="C1716" s="1" t="s">
        <v>9133</v>
      </c>
      <c r="D1716" s="3">
        <v>45070</v>
      </c>
      <c r="E1716" s="1" t="s">
        <v>9144</v>
      </c>
      <c r="F1716" s="1" t="s">
        <v>9158</v>
      </c>
      <c r="G1716" s="14">
        <v>3714984</v>
      </c>
    </row>
    <row r="1717" spans="1:7" x14ac:dyDescent="0.25">
      <c r="A1717" s="1" t="s">
        <v>1034</v>
      </c>
      <c r="B1717" s="2">
        <v>866698786</v>
      </c>
      <c r="C1717" s="1" t="s">
        <v>9140</v>
      </c>
      <c r="D1717" s="3">
        <v>44341</v>
      </c>
      <c r="E1717" s="1" t="s">
        <v>9141</v>
      </c>
      <c r="F1717" s="1" t="s">
        <v>9142</v>
      </c>
      <c r="G1717" s="14">
        <v>1695036306</v>
      </c>
    </row>
    <row r="1718" spans="1:7" x14ac:dyDescent="0.25">
      <c r="A1718" s="1" t="s">
        <v>7789</v>
      </c>
      <c r="B1718" s="2">
        <v>328792999</v>
      </c>
      <c r="C1718" s="1" t="s">
        <v>9133</v>
      </c>
      <c r="D1718" s="3">
        <v>44341</v>
      </c>
      <c r="E1718" s="1" t="s">
        <v>9131</v>
      </c>
      <c r="F1718" s="1" t="s">
        <v>9158</v>
      </c>
      <c r="G1718" s="14">
        <v>13369725</v>
      </c>
    </row>
    <row r="1719" spans="1:7" x14ac:dyDescent="0.25">
      <c r="A1719" s="1" t="s">
        <v>6451</v>
      </c>
      <c r="B1719" s="2">
        <v>411380326</v>
      </c>
      <c r="C1719" s="1" t="s">
        <v>9156</v>
      </c>
      <c r="D1719" s="3">
        <v>39958</v>
      </c>
      <c r="E1719" s="1" t="s">
        <v>9144</v>
      </c>
      <c r="F1719" s="1" t="s">
        <v>9157</v>
      </c>
      <c r="G1719" s="14">
        <v>1117932354</v>
      </c>
    </row>
    <row r="1720" spans="1:7" x14ac:dyDescent="0.25">
      <c r="A1720" s="1" t="s">
        <v>4339</v>
      </c>
      <c r="B1720" s="2">
        <v>669645302</v>
      </c>
      <c r="C1720" s="1" t="s">
        <v>9140</v>
      </c>
      <c r="D1720" s="3">
        <v>33382</v>
      </c>
      <c r="E1720" s="1" t="s">
        <v>9144</v>
      </c>
      <c r="F1720" s="1" t="s">
        <v>9189</v>
      </c>
      <c r="G1720" s="14">
        <v>13065472</v>
      </c>
    </row>
    <row r="1721" spans="1:7" x14ac:dyDescent="0.25">
      <c r="A1721" s="1" t="s">
        <v>2185</v>
      </c>
      <c r="B1721" s="2">
        <v>936996307</v>
      </c>
      <c r="C1721" s="1" t="s">
        <v>9170</v>
      </c>
      <c r="D1721" s="3">
        <v>43244</v>
      </c>
      <c r="E1721" s="1" t="s">
        <v>9134</v>
      </c>
      <c r="F1721" s="1" t="s">
        <v>9171</v>
      </c>
      <c r="G1721" s="14">
        <v>3361207304</v>
      </c>
    </row>
    <row r="1722" spans="1:7" x14ac:dyDescent="0.25">
      <c r="A1722" s="1" t="s">
        <v>7431</v>
      </c>
      <c r="B1722" s="2">
        <v>438195116</v>
      </c>
      <c r="C1722" s="1" t="s">
        <v>9160</v>
      </c>
      <c r="D1722" s="3">
        <v>41054</v>
      </c>
      <c r="E1722" s="1" t="s">
        <v>9144</v>
      </c>
      <c r="F1722" s="1" t="s">
        <v>9161</v>
      </c>
      <c r="G1722" s="14">
        <v>344490496</v>
      </c>
    </row>
    <row r="1723" spans="1:7" x14ac:dyDescent="0.25">
      <c r="A1723" s="1" t="s">
        <v>8434</v>
      </c>
      <c r="B1723" s="2">
        <v>911552187</v>
      </c>
      <c r="C1723" s="1" t="s">
        <v>9136</v>
      </c>
      <c r="D1723" s="3">
        <v>23155</v>
      </c>
      <c r="E1723" s="1" t="s">
        <v>9138</v>
      </c>
      <c r="F1723" s="1" t="s">
        <v>9188</v>
      </c>
      <c r="G1723" s="14">
        <v>397164126</v>
      </c>
    </row>
    <row r="1724" spans="1:7" x14ac:dyDescent="0.25">
      <c r="A1724" s="1" t="s">
        <v>671</v>
      </c>
      <c r="B1724" s="2">
        <v>806261412</v>
      </c>
      <c r="C1724" s="1" t="s">
        <v>9136</v>
      </c>
      <c r="D1724" s="3">
        <v>22426</v>
      </c>
      <c r="E1724" s="1" t="s">
        <v>9131</v>
      </c>
      <c r="F1724" s="1" t="s">
        <v>9188</v>
      </c>
      <c r="G1724" s="14">
        <v>2199481536</v>
      </c>
    </row>
    <row r="1725" spans="1:7" x14ac:dyDescent="0.25">
      <c r="A1725" s="1" t="s">
        <v>3189</v>
      </c>
      <c r="B1725" s="2">
        <v>561087774</v>
      </c>
      <c r="C1725" s="1" t="s">
        <v>9150</v>
      </c>
      <c r="D1725" s="3">
        <v>33749</v>
      </c>
      <c r="E1725" s="1" t="s">
        <v>9141</v>
      </c>
      <c r="F1725" s="1" t="s">
        <v>8414</v>
      </c>
      <c r="G1725" s="14">
        <v>359386368</v>
      </c>
    </row>
    <row r="1726" spans="1:7" x14ac:dyDescent="0.25">
      <c r="A1726" s="1" t="s">
        <v>1742</v>
      </c>
      <c r="B1726" s="2">
        <v>905339990</v>
      </c>
      <c r="C1726" s="1" t="s">
        <v>9133</v>
      </c>
      <c r="D1726" s="3">
        <v>27905</v>
      </c>
      <c r="E1726" s="1" t="s">
        <v>9144</v>
      </c>
      <c r="F1726" s="1" t="s">
        <v>9164</v>
      </c>
      <c r="G1726" s="14">
        <v>2088788436</v>
      </c>
    </row>
    <row r="1727" spans="1:7" x14ac:dyDescent="0.25">
      <c r="A1727" s="1" t="s">
        <v>1295</v>
      </c>
      <c r="B1727" s="2">
        <v>804813466</v>
      </c>
      <c r="C1727" s="1" t="s">
        <v>9150</v>
      </c>
      <c r="D1727" s="3">
        <v>32288</v>
      </c>
      <c r="E1727" s="1" t="s">
        <v>9141</v>
      </c>
      <c r="F1727" s="1" t="s">
        <v>9151</v>
      </c>
      <c r="G1727" s="14">
        <v>690362112</v>
      </c>
    </row>
    <row r="1728" spans="1:7" x14ac:dyDescent="0.25">
      <c r="A1728" s="1" t="s">
        <v>3177</v>
      </c>
      <c r="B1728" s="2">
        <v>247238450</v>
      </c>
      <c r="C1728" s="1" t="s">
        <v>9133</v>
      </c>
      <c r="D1728" s="3">
        <v>20600</v>
      </c>
      <c r="E1728" s="1" t="s">
        <v>9144</v>
      </c>
      <c r="F1728" s="1" t="s">
        <v>9172</v>
      </c>
      <c r="G1728" s="14">
        <v>131150237</v>
      </c>
    </row>
    <row r="1729" spans="1:7" x14ac:dyDescent="0.25">
      <c r="A1729" s="1" t="s">
        <v>448</v>
      </c>
      <c r="B1729" s="2">
        <v>242755293</v>
      </c>
      <c r="C1729" s="1" t="s">
        <v>9146</v>
      </c>
      <c r="D1729" s="3">
        <v>45070</v>
      </c>
      <c r="E1729" s="1" t="s">
        <v>9138</v>
      </c>
      <c r="F1729" s="1" t="s">
        <v>8420</v>
      </c>
      <c r="G1729" s="14">
        <v>1010469852</v>
      </c>
    </row>
    <row r="1730" spans="1:7" x14ac:dyDescent="0.25">
      <c r="A1730" s="1" t="s">
        <v>2387</v>
      </c>
      <c r="B1730" s="2">
        <v>523480343</v>
      </c>
      <c r="C1730" s="1" t="s">
        <v>9150</v>
      </c>
      <c r="D1730" s="3">
        <v>22426</v>
      </c>
      <c r="E1730" s="1" t="s">
        <v>9144</v>
      </c>
      <c r="F1730" s="1" t="s">
        <v>9184</v>
      </c>
      <c r="G1730" s="14">
        <v>3431986635</v>
      </c>
    </row>
    <row r="1731" spans="1:7" x14ac:dyDescent="0.25">
      <c r="A1731" s="1" t="s">
        <v>1911</v>
      </c>
      <c r="B1731" s="2">
        <v>573934545</v>
      </c>
      <c r="C1731" s="1" t="s">
        <v>9130</v>
      </c>
      <c r="D1731" s="3">
        <v>25712</v>
      </c>
      <c r="E1731" s="1" t="s">
        <v>9144</v>
      </c>
      <c r="F1731" s="1" t="s">
        <v>9132</v>
      </c>
      <c r="G1731" s="14" t="s">
        <v>9210</v>
      </c>
    </row>
    <row r="1732" spans="1:7" x14ac:dyDescent="0.25">
      <c r="A1732" s="1" t="s">
        <v>5676</v>
      </c>
      <c r="B1732" s="2">
        <v>874582924</v>
      </c>
      <c r="C1732" s="1" t="s">
        <v>9133</v>
      </c>
      <c r="D1732" s="3">
        <v>20965</v>
      </c>
      <c r="E1732" s="1" t="s">
        <v>9141</v>
      </c>
      <c r="F1732" s="1" t="s">
        <v>9135</v>
      </c>
      <c r="G1732" s="14">
        <v>461480832</v>
      </c>
    </row>
    <row r="1733" spans="1:7" x14ac:dyDescent="0.25">
      <c r="A1733" s="1" t="s">
        <v>7131</v>
      </c>
      <c r="B1733" s="2">
        <v>525236190</v>
      </c>
      <c r="C1733" s="1" t="s">
        <v>9133</v>
      </c>
      <c r="D1733" s="3">
        <v>30460</v>
      </c>
      <c r="E1733" s="1" t="s">
        <v>9134</v>
      </c>
      <c r="F1733" s="1" t="s">
        <v>9164</v>
      </c>
      <c r="G1733" s="14">
        <v>7393815</v>
      </c>
    </row>
    <row r="1734" spans="1:7" x14ac:dyDescent="0.25">
      <c r="A1734" s="1" t="s">
        <v>6868</v>
      </c>
      <c r="B1734" s="2">
        <v>516035467</v>
      </c>
      <c r="C1734" s="1" t="s">
        <v>9160</v>
      </c>
      <c r="D1734" s="3">
        <v>42880</v>
      </c>
      <c r="E1734" s="1" t="s">
        <v>9138</v>
      </c>
      <c r="F1734" s="1" t="s">
        <v>9161</v>
      </c>
      <c r="G1734" s="14">
        <v>1849159287</v>
      </c>
    </row>
    <row r="1735" spans="1:7" x14ac:dyDescent="0.25">
      <c r="A1735" s="1" t="s">
        <v>7086</v>
      </c>
      <c r="B1735" s="2">
        <v>779868318</v>
      </c>
      <c r="C1735" s="1" t="s">
        <v>9147</v>
      </c>
      <c r="D1735" s="3">
        <v>30827</v>
      </c>
      <c r="E1735" s="1" t="s">
        <v>9138</v>
      </c>
      <c r="F1735" s="1" t="s">
        <v>6107</v>
      </c>
      <c r="G1735" s="14">
        <v>1884764853</v>
      </c>
    </row>
    <row r="1736" spans="1:7" x14ac:dyDescent="0.25">
      <c r="A1736" s="1" t="s">
        <v>3334</v>
      </c>
      <c r="B1736" s="2">
        <v>391831896</v>
      </c>
      <c r="C1736" s="1" t="s">
        <v>9150</v>
      </c>
      <c r="D1736" s="3">
        <v>32653</v>
      </c>
      <c r="E1736" s="1" t="s">
        <v>9138</v>
      </c>
      <c r="F1736" s="1" t="s">
        <v>8414</v>
      </c>
      <c r="G1736" s="14">
        <v>2534762307</v>
      </c>
    </row>
    <row r="1737" spans="1:7" x14ac:dyDescent="0.25">
      <c r="A1737" s="1" t="s">
        <v>3365</v>
      </c>
      <c r="B1737" s="2">
        <v>854450415</v>
      </c>
      <c r="C1737" s="1" t="s">
        <v>9156</v>
      </c>
      <c r="D1737" s="3">
        <v>41054</v>
      </c>
      <c r="E1737" s="1" t="s">
        <v>9144</v>
      </c>
      <c r="F1737" s="1" t="s">
        <v>9199</v>
      </c>
      <c r="G1737" s="14">
        <v>268503696</v>
      </c>
    </row>
    <row r="1738" spans="1:7" x14ac:dyDescent="0.25">
      <c r="A1738" s="1" t="s">
        <v>3879</v>
      </c>
      <c r="B1738" s="2">
        <v>598205796</v>
      </c>
      <c r="C1738" s="1" t="s">
        <v>9170</v>
      </c>
      <c r="D1738" s="3">
        <v>37765</v>
      </c>
      <c r="E1738" s="1" t="s">
        <v>9134</v>
      </c>
      <c r="F1738" s="1" t="s">
        <v>9171</v>
      </c>
      <c r="G1738" s="14">
        <v>2073959638</v>
      </c>
    </row>
    <row r="1739" spans="1:7" x14ac:dyDescent="0.25">
      <c r="A1739" s="1" t="s">
        <v>4988</v>
      </c>
      <c r="B1739" s="2">
        <v>612313794</v>
      </c>
      <c r="C1739" s="1" t="s">
        <v>9160</v>
      </c>
      <c r="D1739" s="3">
        <v>24983</v>
      </c>
      <c r="E1739" s="1" t="s">
        <v>9144</v>
      </c>
      <c r="F1739" s="1" t="s">
        <v>9178</v>
      </c>
      <c r="G1739" s="14">
        <v>1368518688</v>
      </c>
    </row>
    <row r="1740" spans="1:7" x14ac:dyDescent="0.25">
      <c r="A1740" s="1" t="s">
        <v>2175</v>
      </c>
      <c r="B1740" s="2">
        <v>395405823</v>
      </c>
      <c r="C1740" s="1" t="s">
        <v>9165</v>
      </c>
      <c r="D1740" s="3">
        <v>29731</v>
      </c>
      <c r="E1740" s="1" t="s">
        <v>9134</v>
      </c>
      <c r="F1740" s="1" t="s">
        <v>9173</v>
      </c>
      <c r="G1740" s="14">
        <v>3077100096</v>
      </c>
    </row>
    <row r="1741" spans="1:7" x14ac:dyDescent="0.25">
      <c r="A1741" s="1" t="s">
        <v>6334</v>
      </c>
      <c r="B1741" s="2">
        <v>64456357</v>
      </c>
      <c r="C1741" s="1" t="s">
        <v>9180</v>
      </c>
      <c r="D1741" s="3">
        <v>32653</v>
      </c>
      <c r="E1741" s="1" t="s">
        <v>9138</v>
      </c>
      <c r="F1741" s="1" t="s">
        <v>9181</v>
      </c>
      <c r="G1741" s="14">
        <v>1388444094</v>
      </c>
    </row>
    <row r="1742" spans="1:7" x14ac:dyDescent="0.25">
      <c r="A1742" s="1" t="s">
        <v>2917</v>
      </c>
      <c r="B1742" s="2">
        <v>466881314</v>
      </c>
      <c r="C1742" s="1" t="s">
        <v>9160</v>
      </c>
      <c r="D1742" s="3">
        <v>30827</v>
      </c>
      <c r="E1742" s="1" t="s">
        <v>9144</v>
      </c>
      <c r="F1742" s="1" t="s">
        <v>9161</v>
      </c>
      <c r="G1742" s="14">
        <v>129372999</v>
      </c>
    </row>
    <row r="1743" spans="1:7" x14ac:dyDescent="0.25">
      <c r="A1743" s="1" t="s">
        <v>9033</v>
      </c>
      <c r="B1743" s="2">
        <v>781083636</v>
      </c>
      <c r="C1743" s="1" t="s">
        <v>9150</v>
      </c>
      <c r="D1743" s="3">
        <v>41054</v>
      </c>
      <c r="E1743" s="1" t="s">
        <v>9138</v>
      </c>
      <c r="F1743" s="1" t="s">
        <v>9151</v>
      </c>
      <c r="G1743" s="14">
        <v>1734172818</v>
      </c>
    </row>
    <row r="1744" spans="1:7" x14ac:dyDescent="0.25">
      <c r="A1744" s="1" t="s">
        <v>7520</v>
      </c>
      <c r="B1744" s="2">
        <v>223010951</v>
      </c>
      <c r="C1744" s="1" t="s">
        <v>9160</v>
      </c>
      <c r="D1744" s="3">
        <v>43244</v>
      </c>
      <c r="E1744" s="1" t="s">
        <v>9134</v>
      </c>
      <c r="F1744" s="1" t="s">
        <v>9163</v>
      </c>
      <c r="G1744" s="14">
        <v>1493328636</v>
      </c>
    </row>
    <row r="1745" spans="1:7" x14ac:dyDescent="0.25">
      <c r="A1745" s="1" t="s">
        <v>22</v>
      </c>
      <c r="B1745" s="2">
        <v>17250555</v>
      </c>
      <c r="C1745" s="1" t="s">
        <v>9156</v>
      </c>
      <c r="D1745" s="3">
        <v>28634</v>
      </c>
      <c r="E1745" s="1" t="s">
        <v>9144</v>
      </c>
      <c r="F1745" s="1" t="s">
        <v>9199</v>
      </c>
      <c r="G1745" s="14">
        <v>49986846</v>
      </c>
    </row>
    <row r="1746" spans="1:7" x14ac:dyDescent="0.25">
      <c r="A1746" s="1" t="s">
        <v>3798</v>
      </c>
      <c r="B1746" s="2">
        <v>300585242</v>
      </c>
      <c r="C1746" s="1" t="s">
        <v>9156</v>
      </c>
      <c r="D1746" s="3">
        <v>26077</v>
      </c>
      <c r="E1746" s="1" t="s">
        <v>9138</v>
      </c>
      <c r="F1746" s="1" t="s">
        <v>9175</v>
      </c>
      <c r="G1746" s="14">
        <v>718982433</v>
      </c>
    </row>
    <row r="1747" spans="1:7" x14ac:dyDescent="0.25">
      <c r="A1747" s="1" t="s">
        <v>4330</v>
      </c>
      <c r="B1747" s="2">
        <v>237380993</v>
      </c>
      <c r="C1747" s="1" t="s">
        <v>9130</v>
      </c>
      <c r="D1747" s="3">
        <v>43976</v>
      </c>
      <c r="E1747" s="1" t="s">
        <v>9131</v>
      </c>
      <c r="F1747" s="1" t="s">
        <v>9186</v>
      </c>
      <c r="G1747" s="14">
        <v>365561235</v>
      </c>
    </row>
    <row r="1748" spans="1:7" x14ac:dyDescent="0.25">
      <c r="A1748" s="1" t="s">
        <v>6000</v>
      </c>
      <c r="B1748" s="2">
        <v>687564363</v>
      </c>
      <c r="C1748" s="1" t="s">
        <v>9156</v>
      </c>
      <c r="D1748" s="3">
        <v>39593</v>
      </c>
      <c r="E1748" s="1" t="s">
        <v>9138</v>
      </c>
      <c r="F1748" s="1" t="s">
        <v>9157</v>
      </c>
      <c r="G1748" s="14">
        <v>1521248256</v>
      </c>
    </row>
    <row r="1749" spans="1:7" x14ac:dyDescent="0.25">
      <c r="A1749" s="1" t="s">
        <v>4083</v>
      </c>
      <c r="B1749" s="2">
        <v>822216007</v>
      </c>
      <c r="C1749" s="1" t="s">
        <v>9193</v>
      </c>
      <c r="D1749" s="3">
        <v>26077</v>
      </c>
      <c r="E1749" s="1" t="s">
        <v>9144</v>
      </c>
      <c r="F1749" s="1" t="s">
        <v>9198</v>
      </c>
      <c r="G1749" s="14">
        <v>206725552</v>
      </c>
    </row>
    <row r="1750" spans="1:7" x14ac:dyDescent="0.25">
      <c r="A1750" s="1" t="s">
        <v>6675</v>
      </c>
      <c r="B1750" s="2">
        <v>536399691</v>
      </c>
      <c r="C1750" s="1" t="s">
        <v>9133</v>
      </c>
      <c r="D1750" s="3">
        <v>39226</v>
      </c>
      <c r="E1750" s="1" t="s">
        <v>9134</v>
      </c>
      <c r="F1750" s="1" t="s">
        <v>9159</v>
      </c>
      <c r="G1750" s="14">
        <v>1198340352</v>
      </c>
    </row>
    <row r="1751" spans="1:7" x14ac:dyDescent="0.25">
      <c r="A1751" s="1" t="s">
        <v>8346</v>
      </c>
      <c r="B1751" s="2">
        <v>67704835</v>
      </c>
      <c r="C1751" s="1" t="s">
        <v>9150</v>
      </c>
      <c r="D1751" s="3">
        <v>41783</v>
      </c>
      <c r="E1751" s="1" t="s">
        <v>9134</v>
      </c>
      <c r="F1751" s="1" t="s">
        <v>8414</v>
      </c>
      <c r="G1751" s="14">
        <v>760052996</v>
      </c>
    </row>
    <row r="1752" spans="1:7" x14ac:dyDescent="0.25">
      <c r="A1752" s="1" t="s">
        <v>4627</v>
      </c>
      <c r="B1752" s="2">
        <v>463419959</v>
      </c>
      <c r="C1752" s="1" t="s">
        <v>9147</v>
      </c>
      <c r="D1752" s="3">
        <v>30460</v>
      </c>
      <c r="E1752" s="1" t="s">
        <v>9144</v>
      </c>
      <c r="F1752" s="1" t="s">
        <v>9152</v>
      </c>
      <c r="G1752" s="14">
        <v>2568076461</v>
      </c>
    </row>
    <row r="1753" spans="1:7" x14ac:dyDescent="0.25">
      <c r="A1753" s="1" t="s">
        <v>8403</v>
      </c>
      <c r="B1753" s="2">
        <v>943244641</v>
      </c>
      <c r="C1753" s="1" t="s">
        <v>9133</v>
      </c>
      <c r="D1753" s="3">
        <v>33749</v>
      </c>
      <c r="E1753" s="1" t="s">
        <v>9131</v>
      </c>
      <c r="F1753" s="1" t="s">
        <v>9179</v>
      </c>
      <c r="G1753" s="14">
        <v>579541248</v>
      </c>
    </row>
    <row r="1754" spans="1:7" x14ac:dyDescent="0.25">
      <c r="A1754" s="1" t="s">
        <v>6369</v>
      </c>
      <c r="B1754" s="2">
        <v>802088876</v>
      </c>
      <c r="C1754" s="1" t="s">
        <v>9136</v>
      </c>
      <c r="D1754" s="3">
        <v>28999</v>
      </c>
      <c r="E1754" s="1" t="s">
        <v>9138</v>
      </c>
      <c r="F1754" s="1" t="s">
        <v>6173</v>
      </c>
      <c r="G1754" s="14">
        <v>944832456</v>
      </c>
    </row>
    <row r="1755" spans="1:7" x14ac:dyDescent="0.25">
      <c r="A1755" s="1" t="s">
        <v>1169</v>
      </c>
      <c r="B1755" s="2">
        <v>225809402</v>
      </c>
      <c r="C1755" s="1" t="s">
        <v>9160</v>
      </c>
      <c r="D1755" s="3">
        <v>26077</v>
      </c>
      <c r="E1755" s="1" t="s">
        <v>9144</v>
      </c>
      <c r="F1755" s="1" t="s">
        <v>9178</v>
      </c>
      <c r="G1755" s="14">
        <v>1501287924</v>
      </c>
    </row>
    <row r="1756" spans="1:7" x14ac:dyDescent="0.25">
      <c r="A1756" s="1" t="s">
        <v>7160</v>
      </c>
      <c r="B1756" s="2">
        <v>884029303</v>
      </c>
      <c r="C1756" s="1" t="s">
        <v>9165</v>
      </c>
      <c r="D1756" s="3">
        <v>41054</v>
      </c>
      <c r="E1756" s="1" t="s">
        <v>9144</v>
      </c>
      <c r="F1756" s="1" t="s">
        <v>4326</v>
      </c>
      <c r="G1756" s="14">
        <v>395150336</v>
      </c>
    </row>
    <row r="1757" spans="1:7" x14ac:dyDescent="0.25">
      <c r="A1757" s="1" t="s">
        <v>6966</v>
      </c>
      <c r="B1757" s="2">
        <v>637700595</v>
      </c>
      <c r="C1757" s="1" t="s">
        <v>9143</v>
      </c>
      <c r="D1757" s="3">
        <v>39958</v>
      </c>
      <c r="E1757" s="1" t="s">
        <v>9144</v>
      </c>
      <c r="F1757" s="1" t="s">
        <v>834</v>
      </c>
      <c r="G1757" s="14">
        <v>132381821</v>
      </c>
    </row>
    <row r="1758" spans="1:7" x14ac:dyDescent="0.25">
      <c r="A1758" s="1" t="s">
        <v>5091</v>
      </c>
      <c r="B1758" s="2">
        <v>316648932</v>
      </c>
      <c r="C1758" s="1" t="s">
        <v>9133</v>
      </c>
      <c r="D1758" s="3">
        <v>27905</v>
      </c>
      <c r="E1758" s="1" t="s">
        <v>9138</v>
      </c>
      <c r="F1758" s="1" t="s">
        <v>9164</v>
      </c>
      <c r="G1758" s="14">
        <v>258577758</v>
      </c>
    </row>
    <row r="1759" spans="1:7" x14ac:dyDescent="0.25">
      <c r="A1759" s="1" t="s">
        <v>7413</v>
      </c>
      <c r="B1759" s="2">
        <v>643055435</v>
      </c>
      <c r="C1759" s="1" t="s">
        <v>9160</v>
      </c>
      <c r="D1759" s="3">
        <v>41783</v>
      </c>
      <c r="E1759" s="1" t="s">
        <v>9141</v>
      </c>
      <c r="F1759" s="1" t="s">
        <v>9178</v>
      </c>
      <c r="G1759" s="14">
        <v>640259136</v>
      </c>
    </row>
    <row r="1760" spans="1:7" x14ac:dyDescent="0.25">
      <c r="A1760" s="1" t="s">
        <v>4094</v>
      </c>
      <c r="B1760" s="2">
        <v>836878256</v>
      </c>
      <c r="C1760" s="1" t="s">
        <v>9133</v>
      </c>
      <c r="D1760" s="3">
        <v>22426</v>
      </c>
      <c r="E1760" s="1" t="s">
        <v>9141</v>
      </c>
      <c r="F1760" s="1" t="s">
        <v>9179</v>
      </c>
      <c r="G1760" s="14">
        <v>311296875</v>
      </c>
    </row>
    <row r="1761" spans="1:7" x14ac:dyDescent="0.25">
      <c r="A1761" s="1" t="s">
        <v>7602</v>
      </c>
      <c r="B1761" s="2">
        <v>871526576</v>
      </c>
      <c r="C1761" s="1" t="s">
        <v>9133</v>
      </c>
      <c r="D1761" s="3">
        <v>42515</v>
      </c>
      <c r="E1761" s="1" t="s">
        <v>9144</v>
      </c>
      <c r="F1761" s="1" t="s">
        <v>9164</v>
      </c>
      <c r="G1761" s="14">
        <v>1112588928</v>
      </c>
    </row>
    <row r="1762" spans="1:7" x14ac:dyDescent="0.25">
      <c r="A1762" s="1" t="s">
        <v>3686</v>
      </c>
      <c r="B1762" s="2">
        <v>281357239</v>
      </c>
      <c r="C1762" s="1" t="s">
        <v>9166</v>
      </c>
      <c r="D1762" s="3">
        <v>35575</v>
      </c>
      <c r="E1762" s="1" t="s">
        <v>9134</v>
      </c>
      <c r="F1762" s="1" t="s">
        <v>9167</v>
      </c>
      <c r="G1762" s="14">
        <v>2338808661</v>
      </c>
    </row>
    <row r="1763" spans="1:7" x14ac:dyDescent="0.25">
      <c r="A1763" s="1" t="s">
        <v>5076</v>
      </c>
      <c r="B1763" s="2">
        <v>28995362</v>
      </c>
      <c r="C1763" s="1" t="s">
        <v>9165</v>
      </c>
      <c r="D1763" s="3">
        <v>20233</v>
      </c>
      <c r="E1763" s="1" t="s">
        <v>9144</v>
      </c>
      <c r="F1763" s="1" t="s">
        <v>9173</v>
      </c>
      <c r="G1763" s="14">
        <v>34775949</v>
      </c>
    </row>
    <row r="1764" spans="1:7" x14ac:dyDescent="0.25">
      <c r="A1764" s="1" t="s">
        <v>7000</v>
      </c>
      <c r="B1764" s="2">
        <v>395746493</v>
      </c>
      <c r="C1764" s="1" t="s">
        <v>9133</v>
      </c>
      <c r="D1764" s="3">
        <v>43609</v>
      </c>
      <c r="E1764" s="1" t="s">
        <v>9141</v>
      </c>
      <c r="F1764" s="1" t="s">
        <v>9135</v>
      </c>
      <c r="G1764" s="14">
        <v>123963048</v>
      </c>
    </row>
    <row r="1765" spans="1:7" x14ac:dyDescent="0.25">
      <c r="A1765" s="1" t="s">
        <v>7801</v>
      </c>
      <c r="B1765" s="2">
        <v>314606855</v>
      </c>
      <c r="C1765" s="1" t="s">
        <v>9165</v>
      </c>
      <c r="D1765" s="3">
        <v>24983</v>
      </c>
      <c r="E1765" s="1" t="s">
        <v>9144</v>
      </c>
      <c r="F1765" s="1" t="s">
        <v>4326</v>
      </c>
      <c r="G1765" s="14">
        <v>1295580608</v>
      </c>
    </row>
    <row r="1766" spans="1:7" x14ac:dyDescent="0.25">
      <c r="A1766" s="1" t="s">
        <v>2938</v>
      </c>
      <c r="B1766" s="2">
        <v>97263710</v>
      </c>
      <c r="C1766" s="1" t="s">
        <v>9147</v>
      </c>
      <c r="D1766" s="3">
        <v>38861</v>
      </c>
      <c r="E1766" s="1" t="s">
        <v>9141</v>
      </c>
      <c r="F1766" s="1" t="s">
        <v>6107</v>
      </c>
      <c r="G1766" s="14">
        <v>1864172646</v>
      </c>
    </row>
    <row r="1767" spans="1:7" x14ac:dyDescent="0.25">
      <c r="A1767" s="1" t="s">
        <v>6624</v>
      </c>
      <c r="B1767" s="2">
        <v>885948947</v>
      </c>
      <c r="C1767" s="1" t="s">
        <v>9193</v>
      </c>
      <c r="D1767" s="3">
        <v>41783</v>
      </c>
      <c r="E1767" s="1" t="s">
        <v>9134</v>
      </c>
      <c r="F1767" s="1" t="s">
        <v>9198</v>
      </c>
      <c r="G1767" s="14">
        <v>1022088724</v>
      </c>
    </row>
    <row r="1768" spans="1:7" x14ac:dyDescent="0.25">
      <c r="A1768" s="1" t="s">
        <v>8988</v>
      </c>
      <c r="B1768" s="2">
        <v>800954188</v>
      </c>
      <c r="C1768" s="1" t="s">
        <v>9168</v>
      </c>
      <c r="D1768" s="3">
        <v>28634</v>
      </c>
      <c r="E1768" s="1" t="s">
        <v>9131</v>
      </c>
      <c r="F1768" s="1" t="s">
        <v>9169</v>
      </c>
      <c r="G1768" s="14">
        <v>999276306</v>
      </c>
    </row>
    <row r="1769" spans="1:7" x14ac:dyDescent="0.25">
      <c r="A1769" s="1" t="s">
        <v>5970</v>
      </c>
      <c r="B1769" s="2">
        <v>237562153</v>
      </c>
      <c r="C1769" s="1" t="s">
        <v>9146</v>
      </c>
      <c r="D1769" s="3">
        <v>21694</v>
      </c>
      <c r="E1769" s="1" t="s">
        <v>9154</v>
      </c>
      <c r="F1769" s="1" t="s">
        <v>8420</v>
      </c>
      <c r="G1769" s="14">
        <v>4511322</v>
      </c>
    </row>
    <row r="1770" spans="1:7" x14ac:dyDescent="0.25">
      <c r="A1770" s="1" t="s">
        <v>3874</v>
      </c>
      <c r="B1770" s="2">
        <v>724632770</v>
      </c>
      <c r="C1770" s="1" t="s">
        <v>9137</v>
      </c>
      <c r="D1770" s="3">
        <v>21694</v>
      </c>
      <c r="E1770" s="1" t="s">
        <v>9134</v>
      </c>
      <c r="F1770" s="1" t="s">
        <v>9139</v>
      </c>
      <c r="G1770" s="14">
        <v>15656736</v>
      </c>
    </row>
    <row r="1771" spans="1:7" x14ac:dyDescent="0.25">
      <c r="A1771" s="1" t="s">
        <v>4211</v>
      </c>
      <c r="B1771" s="2">
        <v>906510135</v>
      </c>
      <c r="C1771" s="1" t="s">
        <v>9143</v>
      </c>
      <c r="D1771" s="3">
        <v>39958</v>
      </c>
      <c r="E1771" s="1" t="s">
        <v>9144</v>
      </c>
      <c r="F1771" s="1" t="s">
        <v>9187</v>
      </c>
      <c r="G1771" s="14">
        <v>7433522</v>
      </c>
    </row>
    <row r="1772" spans="1:7" x14ac:dyDescent="0.25">
      <c r="A1772" s="1" t="s">
        <v>1130</v>
      </c>
      <c r="B1772" s="2">
        <v>914643280</v>
      </c>
      <c r="C1772" s="1" t="s">
        <v>9133</v>
      </c>
      <c r="D1772" s="3">
        <v>43244</v>
      </c>
      <c r="E1772" s="1" t="s">
        <v>9144</v>
      </c>
      <c r="F1772" s="1" t="s">
        <v>9135</v>
      </c>
      <c r="G1772" s="14">
        <v>216600384</v>
      </c>
    </row>
    <row r="1773" spans="1:7" x14ac:dyDescent="0.25">
      <c r="A1773" s="1" t="s">
        <v>1115</v>
      </c>
      <c r="B1773" s="2">
        <v>135610632</v>
      </c>
      <c r="C1773" s="1" t="s">
        <v>9153</v>
      </c>
      <c r="D1773" s="3">
        <v>33017</v>
      </c>
      <c r="E1773" s="1" t="s">
        <v>9144</v>
      </c>
      <c r="F1773" s="1" t="s">
        <v>9155</v>
      </c>
      <c r="G1773" s="14">
        <v>1005057837</v>
      </c>
    </row>
    <row r="1774" spans="1:7" x14ac:dyDescent="0.25">
      <c r="A1774" s="1" t="s">
        <v>835</v>
      </c>
      <c r="B1774" s="2">
        <v>389143681</v>
      </c>
      <c r="C1774" s="1" t="s">
        <v>9143</v>
      </c>
      <c r="D1774" s="3">
        <v>44705</v>
      </c>
      <c r="E1774" s="1" t="s">
        <v>9144</v>
      </c>
      <c r="F1774" s="1" t="s">
        <v>834</v>
      </c>
      <c r="G1774" s="14">
        <v>1263518976</v>
      </c>
    </row>
    <row r="1775" spans="1:7" x14ac:dyDescent="0.25">
      <c r="A1775" s="1" t="s">
        <v>5986</v>
      </c>
      <c r="B1775" s="2">
        <v>710491494</v>
      </c>
      <c r="C1775" s="1" t="s">
        <v>9170</v>
      </c>
      <c r="D1775" s="3">
        <v>32653</v>
      </c>
      <c r="E1775" s="1" t="s">
        <v>9134</v>
      </c>
      <c r="F1775" s="1" t="s">
        <v>9174</v>
      </c>
      <c r="G1775" s="14">
        <v>1280793657</v>
      </c>
    </row>
    <row r="1776" spans="1:7" x14ac:dyDescent="0.25">
      <c r="A1776" s="1" t="s">
        <v>6883</v>
      </c>
      <c r="B1776" s="2">
        <v>75345218</v>
      </c>
      <c r="C1776" s="1" t="s">
        <v>9130</v>
      </c>
      <c r="D1776" s="3">
        <v>39958</v>
      </c>
      <c r="E1776" s="1" t="s">
        <v>9144</v>
      </c>
      <c r="F1776" s="1" t="s">
        <v>9186</v>
      </c>
      <c r="G1776" s="14">
        <v>44804418</v>
      </c>
    </row>
    <row r="1777" spans="1:7" x14ac:dyDescent="0.25">
      <c r="A1777" s="1" t="s">
        <v>1954</v>
      </c>
      <c r="B1777" s="2">
        <v>80693210</v>
      </c>
      <c r="C1777" s="1" t="s">
        <v>9153</v>
      </c>
      <c r="D1777" s="3">
        <v>27538</v>
      </c>
      <c r="E1777" s="1" t="s">
        <v>9138</v>
      </c>
      <c r="F1777" s="1" t="s">
        <v>9155</v>
      </c>
      <c r="G1777" s="14">
        <v>2355338916</v>
      </c>
    </row>
    <row r="1778" spans="1:7" x14ac:dyDescent="0.25">
      <c r="A1778" s="1" t="s">
        <v>5231</v>
      </c>
      <c r="B1778" s="2">
        <v>471142574</v>
      </c>
      <c r="C1778" s="1" t="s">
        <v>9180</v>
      </c>
      <c r="D1778" s="3">
        <v>27173</v>
      </c>
      <c r="E1778" s="1" t="s">
        <v>9138</v>
      </c>
      <c r="F1778" s="1" t="s">
        <v>9181</v>
      </c>
      <c r="G1778" s="14">
        <v>37133184</v>
      </c>
    </row>
    <row r="1779" spans="1:7" x14ac:dyDescent="0.25">
      <c r="A1779" s="1" t="s">
        <v>6424</v>
      </c>
      <c r="B1779" s="2">
        <v>262785749</v>
      </c>
      <c r="C1779" s="1" t="s">
        <v>9137</v>
      </c>
      <c r="D1779" s="3">
        <v>40322</v>
      </c>
      <c r="E1779" s="1" t="s">
        <v>9131</v>
      </c>
      <c r="F1779" s="1" t="s">
        <v>9139</v>
      </c>
      <c r="G1779" s="14">
        <v>1085617592</v>
      </c>
    </row>
    <row r="1780" spans="1:7" x14ac:dyDescent="0.25">
      <c r="A1780" s="1" t="s">
        <v>6381</v>
      </c>
      <c r="B1780" s="2">
        <v>932589685</v>
      </c>
      <c r="C1780" s="1" t="s">
        <v>9176</v>
      </c>
      <c r="D1780" s="3">
        <v>34478</v>
      </c>
      <c r="E1780" s="1" t="s">
        <v>9144</v>
      </c>
      <c r="F1780" s="1" t="s">
        <v>9177</v>
      </c>
      <c r="G1780" s="14">
        <v>299904747</v>
      </c>
    </row>
    <row r="1781" spans="1:7" x14ac:dyDescent="0.25">
      <c r="A1781" s="1" t="s">
        <v>2839</v>
      </c>
      <c r="B1781" s="2">
        <v>462984968</v>
      </c>
      <c r="C1781" s="1" t="s">
        <v>9133</v>
      </c>
      <c r="D1781" s="3">
        <v>42148</v>
      </c>
      <c r="E1781" s="1" t="s">
        <v>9144</v>
      </c>
      <c r="F1781" s="1" t="s">
        <v>9159</v>
      </c>
      <c r="G1781" s="14">
        <v>1606626615</v>
      </c>
    </row>
    <row r="1782" spans="1:7" x14ac:dyDescent="0.25">
      <c r="A1782" s="1" t="s">
        <v>4797</v>
      </c>
      <c r="B1782" s="2">
        <v>282522462</v>
      </c>
      <c r="C1782" s="1" t="s">
        <v>9143</v>
      </c>
      <c r="D1782" s="3">
        <v>24983</v>
      </c>
      <c r="E1782" s="1" t="s">
        <v>9141</v>
      </c>
      <c r="F1782" s="1" t="s">
        <v>834</v>
      </c>
      <c r="G1782" s="14">
        <v>1115586483</v>
      </c>
    </row>
    <row r="1783" spans="1:7" x14ac:dyDescent="0.25">
      <c r="A1783" s="1" t="s">
        <v>6474</v>
      </c>
      <c r="B1783" s="2">
        <v>652428018</v>
      </c>
      <c r="C1783" s="1" t="s">
        <v>9133</v>
      </c>
      <c r="D1783" s="3">
        <v>37765</v>
      </c>
      <c r="E1783" s="1" t="s">
        <v>9134</v>
      </c>
      <c r="F1783" s="1" t="s">
        <v>9172</v>
      </c>
      <c r="G1783" s="14">
        <v>1897427686</v>
      </c>
    </row>
    <row r="1784" spans="1:7" x14ac:dyDescent="0.25">
      <c r="A1784" s="1" t="s">
        <v>429</v>
      </c>
      <c r="B1784" s="2">
        <v>328266044</v>
      </c>
      <c r="C1784" s="1" t="s">
        <v>9166</v>
      </c>
      <c r="D1784" s="3">
        <v>35939</v>
      </c>
      <c r="E1784" s="1" t="s">
        <v>9141</v>
      </c>
      <c r="F1784" s="1" t="s">
        <v>9167</v>
      </c>
      <c r="G1784" s="14">
        <v>3231967002</v>
      </c>
    </row>
    <row r="1785" spans="1:7" x14ac:dyDescent="0.25">
      <c r="A1785" s="1" t="s">
        <v>6092</v>
      </c>
      <c r="B1785" s="2">
        <v>404150613</v>
      </c>
      <c r="C1785" s="1" t="s">
        <v>9156</v>
      </c>
      <c r="D1785" s="3">
        <v>34843</v>
      </c>
      <c r="E1785" s="1" t="s">
        <v>9138</v>
      </c>
      <c r="F1785" s="1" t="s">
        <v>9199</v>
      </c>
      <c r="G1785" s="14">
        <v>267774039</v>
      </c>
    </row>
    <row r="1786" spans="1:7" x14ac:dyDescent="0.25">
      <c r="A1786" s="1" t="s">
        <v>8151</v>
      </c>
      <c r="B1786" s="2">
        <v>920922693</v>
      </c>
      <c r="C1786" s="1" t="s">
        <v>9133</v>
      </c>
      <c r="D1786" s="3">
        <v>31556</v>
      </c>
      <c r="E1786" s="1" t="s">
        <v>9131</v>
      </c>
      <c r="F1786" s="1" t="s">
        <v>9159</v>
      </c>
      <c r="G1786" s="14">
        <v>220066392</v>
      </c>
    </row>
    <row r="1787" spans="1:7" x14ac:dyDescent="0.25">
      <c r="A1787" s="1" t="s">
        <v>2890</v>
      </c>
      <c r="B1787" s="2">
        <v>693697228</v>
      </c>
      <c r="C1787" s="1" t="s">
        <v>9156</v>
      </c>
      <c r="D1787" s="3">
        <v>23155</v>
      </c>
      <c r="E1787" s="1" t="s">
        <v>9141</v>
      </c>
      <c r="F1787" s="1" t="s">
        <v>9175</v>
      </c>
      <c r="G1787" s="14">
        <v>474285056</v>
      </c>
    </row>
    <row r="1788" spans="1:7" x14ac:dyDescent="0.25">
      <c r="A1788" s="1" t="s">
        <v>3801</v>
      </c>
      <c r="B1788" s="2">
        <v>53789429</v>
      </c>
      <c r="C1788" s="1" t="s">
        <v>9150</v>
      </c>
      <c r="D1788" s="3">
        <v>30827</v>
      </c>
      <c r="E1788" s="1" t="s">
        <v>9134</v>
      </c>
      <c r="F1788" s="1" t="s">
        <v>9200</v>
      </c>
      <c r="G1788" s="14">
        <v>504754635</v>
      </c>
    </row>
    <row r="1789" spans="1:7" x14ac:dyDescent="0.25">
      <c r="A1789" s="1" t="s">
        <v>4259</v>
      </c>
      <c r="B1789" s="2">
        <v>310347368</v>
      </c>
      <c r="C1789" s="1" t="s">
        <v>9193</v>
      </c>
      <c r="D1789" s="3">
        <v>22790</v>
      </c>
      <c r="E1789" s="1" t="s">
        <v>9141</v>
      </c>
      <c r="F1789" s="1" t="s">
        <v>9198</v>
      </c>
      <c r="G1789" s="14">
        <v>935601975</v>
      </c>
    </row>
    <row r="1790" spans="1:7" x14ac:dyDescent="0.25">
      <c r="A1790" s="1" t="s">
        <v>7677</v>
      </c>
      <c r="B1790" s="2">
        <v>593863928</v>
      </c>
      <c r="C1790" s="1" t="s">
        <v>9170</v>
      </c>
      <c r="D1790" s="3">
        <v>25348</v>
      </c>
      <c r="E1790" s="1" t="s">
        <v>9131</v>
      </c>
      <c r="F1790" s="1" t="s">
        <v>9191</v>
      </c>
      <c r="G1790" s="14">
        <v>513175</v>
      </c>
    </row>
    <row r="1791" spans="1:7" x14ac:dyDescent="0.25">
      <c r="A1791" s="1" t="s">
        <v>4226</v>
      </c>
      <c r="B1791" s="2">
        <v>74500001</v>
      </c>
      <c r="C1791" s="1" t="s">
        <v>9133</v>
      </c>
      <c r="D1791" s="3">
        <v>44705</v>
      </c>
      <c r="E1791" s="1" t="s">
        <v>9138</v>
      </c>
      <c r="F1791" s="1" t="s">
        <v>9158</v>
      </c>
      <c r="G1791" s="14">
        <v>1584247392</v>
      </c>
    </row>
    <row r="1792" spans="1:7" x14ac:dyDescent="0.25">
      <c r="A1792" s="1" t="s">
        <v>1229</v>
      </c>
      <c r="B1792" s="2">
        <v>440841498</v>
      </c>
      <c r="C1792" s="1" t="s">
        <v>9133</v>
      </c>
      <c r="D1792" s="3">
        <v>40322</v>
      </c>
      <c r="E1792" s="1" t="s">
        <v>9138</v>
      </c>
      <c r="F1792" s="1" t="s">
        <v>9162</v>
      </c>
      <c r="G1792" s="14">
        <v>2898843108</v>
      </c>
    </row>
    <row r="1793" spans="1:7" x14ac:dyDescent="0.25">
      <c r="A1793" s="1" t="s">
        <v>4487</v>
      </c>
      <c r="B1793" s="2">
        <v>943830410</v>
      </c>
      <c r="C1793" s="1" t="s">
        <v>9150</v>
      </c>
      <c r="D1793" s="3">
        <v>38861</v>
      </c>
      <c r="E1793" s="1" t="s">
        <v>9138</v>
      </c>
      <c r="F1793" s="1" t="s">
        <v>8414</v>
      </c>
      <c r="G1793" s="14">
        <v>2618162703</v>
      </c>
    </row>
    <row r="1794" spans="1:7" x14ac:dyDescent="0.25">
      <c r="A1794" s="1" t="s">
        <v>7830</v>
      </c>
      <c r="B1794" s="2">
        <v>379935005</v>
      </c>
      <c r="C1794" s="1" t="s">
        <v>9146</v>
      </c>
      <c r="D1794" s="3">
        <v>24251</v>
      </c>
      <c r="E1794" s="1" t="s">
        <v>9131</v>
      </c>
      <c r="F1794" s="1" t="s">
        <v>8420</v>
      </c>
      <c r="G1794" s="14">
        <v>1902457675</v>
      </c>
    </row>
    <row r="1795" spans="1:7" x14ac:dyDescent="0.25">
      <c r="A1795" s="1" t="s">
        <v>7336</v>
      </c>
      <c r="B1795" s="2">
        <v>844864530</v>
      </c>
      <c r="C1795" s="1" t="s">
        <v>9150</v>
      </c>
      <c r="D1795" s="3">
        <v>25348</v>
      </c>
      <c r="E1795" s="1" t="s">
        <v>9141</v>
      </c>
      <c r="F1795" s="1" t="s">
        <v>8414</v>
      </c>
      <c r="G1795" s="14">
        <v>3489950772</v>
      </c>
    </row>
    <row r="1796" spans="1:7" x14ac:dyDescent="0.25">
      <c r="A1796" s="1" t="s">
        <v>5376</v>
      </c>
      <c r="B1796" s="2">
        <v>650193232</v>
      </c>
      <c r="C1796" s="1" t="s">
        <v>9133</v>
      </c>
      <c r="D1796" s="3">
        <v>38497</v>
      </c>
      <c r="E1796" s="1" t="s">
        <v>9154</v>
      </c>
      <c r="F1796" s="1" t="s">
        <v>9195</v>
      </c>
      <c r="G1796" s="14">
        <v>1287789237</v>
      </c>
    </row>
    <row r="1797" spans="1:7" x14ac:dyDescent="0.25">
      <c r="A1797" s="1" t="s">
        <v>1588</v>
      </c>
      <c r="B1797" s="2">
        <v>66046046</v>
      </c>
      <c r="C1797" s="1" t="s">
        <v>9147</v>
      </c>
      <c r="D1797" s="3">
        <v>33382</v>
      </c>
      <c r="E1797" s="1" t="s">
        <v>9138</v>
      </c>
      <c r="F1797" s="1" t="s">
        <v>6107</v>
      </c>
      <c r="G1797" s="14">
        <v>338807392</v>
      </c>
    </row>
    <row r="1798" spans="1:7" x14ac:dyDescent="0.25">
      <c r="A1798" s="1" t="s">
        <v>7324</v>
      </c>
      <c r="B1798" s="2">
        <v>729426477</v>
      </c>
      <c r="C1798" s="1" t="s">
        <v>9148</v>
      </c>
      <c r="D1798" s="3">
        <v>40687</v>
      </c>
      <c r="E1798" s="1" t="s">
        <v>9138</v>
      </c>
      <c r="F1798" s="1" t="s">
        <v>9149</v>
      </c>
      <c r="G1798" s="14">
        <v>441878085</v>
      </c>
    </row>
    <row r="1799" spans="1:7" x14ac:dyDescent="0.25">
      <c r="A1799" s="1" t="s">
        <v>1276</v>
      </c>
      <c r="B1799" s="2">
        <v>262138687</v>
      </c>
      <c r="C1799" s="1" t="s">
        <v>9133</v>
      </c>
      <c r="D1799" s="3">
        <v>29731</v>
      </c>
      <c r="E1799" s="1" t="s">
        <v>9141</v>
      </c>
      <c r="F1799" s="1" t="s">
        <v>9179</v>
      </c>
      <c r="G1799" s="14">
        <v>23413248</v>
      </c>
    </row>
    <row r="1800" spans="1:7" x14ac:dyDescent="0.25">
      <c r="A1800" s="1" t="s">
        <v>5703</v>
      </c>
      <c r="B1800" s="2">
        <v>4417230</v>
      </c>
      <c r="C1800" s="1" t="s">
        <v>9140</v>
      </c>
      <c r="D1800" s="3">
        <v>31192</v>
      </c>
      <c r="E1800" s="1" t="s">
        <v>9144</v>
      </c>
      <c r="F1800" s="1" t="s">
        <v>9142</v>
      </c>
      <c r="G1800" s="14">
        <v>20454048</v>
      </c>
    </row>
    <row r="1801" spans="1:7" x14ac:dyDescent="0.25">
      <c r="A1801" s="1" t="s">
        <v>3042</v>
      </c>
      <c r="B1801" s="2">
        <v>60755955</v>
      </c>
      <c r="C1801" s="1" t="s">
        <v>9133</v>
      </c>
      <c r="D1801" s="3">
        <v>33749</v>
      </c>
      <c r="E1801" s="1" t="s">
        <v>9144</v>
      </c>
      <c r="F1801" s="1" t="s">
        <v>9158</v>
      </c>
      <c r="G1801" s="14">
        <v>313666932</v>
      </c>
    </row>
    <row r="1802" spans="1:7" x14ac:dyDescent="0.25">
      <c r="A1802" s="1" t="s">
        <v>421</v>
      </c>
      <c r="B1802" s="2">
        <v>402211440</v>
      </c>
      <c r="C1802" s="1" t="s">
        <v>9166</v>
      </c>
      <c r="D1802" s="3">
        <v>21329</v>
      </c>
      <c r="E1802" s="1" t="s">
        <v>9131</v>
      </c>
      <c r="F1802" s="1" t="s">
        <v>9167</v>
      </c>
      <c r="G1802" s="14">
        <v>840894678</v>
      </c>
    </row>
    <row r="1803" spans="1:7" x14ac:dyDescent="0.25">
      <c r="A1803" s="1" t="s">
        <v>877</v>
      </c>
      <c r="B1803" s="2">
        <v>689682218</v>
      </c>
      <c r="C1803" s="1" t="s">
        <v>9130</v>
      </c>
      <c r="D1803" s="3">
        <v>31192</v>
      </c>
      <c r="E1803" s="1" t="s">
        <v>9141</v>
      </c>
      <c r="F1803" s="1" t="s">
        <v>9132</v>
      </c>
      <c r="G1803" s="14">
        <v>1098554808</v>
      </c>
    </row>
    <row r="1804" spans="1:7" x14ac:dyDescent="0.25">
      <c r="A1804" s="1" t="s">
        <v>6642</v>
      </c>
      <c r="B1804" s="2">
        <v>705446342</v>
      </c>
      <c r="C1804" s="1" t="s">
        <v>9143</v>
      </c>
      <c r="D1804" s="3">
        <v>33017</v>
      </c>
      <c r="E1804" s="1" t="s">
        <v>9144</v>
      </c>
      <c r="F1804" s="1" t="s">
        <v>834</v>
      </c>
      <c r="G1804" s="14">
        <v>663911376</v>
      </c>
    </row>
    <row r="1805" spans="1:7" x14ac:dyDescent="0.25">
      <c r="A1805" s="1" t="s">
        <v>4820</v>
      </c>
      <c r="B1805" s="2">
        <v>57264897</v>
      </c>
      <c r="C1805" s="1" t="s">
        <v>9168</v>
      </c>
      <c r="D1805" s="3">
        <v>36671</v>
      </c>
      <c r="E1805" s="1" t="s">
        <v>9144</v>
      </c>
      <c r="F1805" s="1" t="s">
        <v>9169</v>
      </c>
      <c r="G1805" s="14">
        <v>1943898551</v>
      </c>
    </row>
    <row r="1806" spans="1:7" x14ac:dyDescent="0.25">
      <c r="A1806" s="1" t="s">
        <v>1606</v>
      </c>
      <c r="B1806" s="2">
        <v>983753016</v>
      </c>
      <c r="C1806" s="1" t="s">
        <v>9133</v>
      </c>
      <c r="D1806" s="3">
        <v>38132</v>
      </c>
      <c r="E1806" s="1" t="s">
        <v>9134</v>
      </c>
      <c r="F1806" s="1" t="s">
        <v>9135</v>
      </c>
      <c r="G1806" s="14">
        <v>39077376</v>
      </c>
    </row>
    <row r="1807" spans="1:7" x14ac:dyDescent="0.25">
      <c r="A1807" s="1" t="s">
        <v>8960</v>
      </c>
      <c r="B1807" s="2">
        <v>753052435</v>
      </c>
      <c r="C1807" s="1" t="s">
        <v>9156</v>
      </c>
      <c r="D1807" s="3">
        <v>20233</v>
      </c>
      <c r="E1807" s="1" t="s">
        <v>9138</v>
      </c>
      <c r="F1807" s="1" t="s">
        <v>9175</v>
      </c>
      <c r="G1807" s="14">
        <v>333079296</v>
      </c>
    </row>
    <row r="1808" spans="1:7" x14ac:dyDescent="0.25">
      <c r="A1808" s="1" t="s">
        <v>4788</v>
      </c>
      <c r="B1808" s="2">
        <v>392790035</v>
      </c>
      <c r="C1808" s="1" t="s">
        <v>9133</v>
      </c>
      <c r="D1808" s="3">
        <v>31556</v>
      </c>
      <c r="E1808" s="1" t="s">
        <v>9134</v>
      </c>
      <c r="F1808" s="1" t="s">
        <v>9158</v>
      </c>
      <c r="G1808" s="14">
        <v>1170737883</v>
      </c>
    </row>
    <row r="1809" spans="1:7" x14ac:dyDescent="0.25">
      <c r="A1809" s="1" t="s">
        <v>2971</v>
      </c>
      <c r="B1809" s="2">
        <v>790275661</v>
      </c>
      <c r="C1809" s="1" t="s">
        <v>9140</v>
      </c>
      <c r="D1809" s="3">
        <v>30460</v>
      </c>
      <c r="E1809" s="1" t="s">
        <v>9134</v>
      </c>
      <c r="F1809" s="1" t="s">
        <v>9189</v>
      </c>
      <c r="G1809" s="14">
        <v>25623492</v>
      </c>
    </row>
    <row r="1810" spans="1:7" x14ac:dyDescent="0.25">
      <c r="A1810" s="1" t="s">
        <v>1572</v>
      </c>
      <c r="B1810" s="2">
        <v>676088200</v>
      </c>
      <c r="C1810" s="1" t="s">
        <v>9130</v>
      </c>
      <c r="D1810" s="3">
        <v>33017</v>
      </c>
      <c r="E1810" s="1" t="s">
        <v>9131</v>
      </c>
      <c r="F1810" s="1" t="s">
        <v>9132</v>
      </c>
      <c r="G1810" s="14">
        <v>867507975</v>
      </c>
    </row>
    <row r="1811" spans="1:7" x14ac:dyDescent="0.25">
      <c r="A1811" s="1" t="s">
        <v>2133</v>
      </c>
      <c r="B1811" s="2">
        <v>446791839</v>
      </c>
      <c r="C1811" s="1" t="s">
        <v>9170</v>
      </c>
      <c r="D1811" s="3">
        <v>20600</v>
      </c>
      <c r="E1811" s="1" t="s">
        <v>9138</v>
      </c>
      <c r="F1811" s="1" t="s">
        <v>9191</v>
      </c>
      <c r="G1811" s="14">
        <v>1171254162</v>
      </c>
    </row>
    <row r="1812" spans="1:7" x14ac:dyDescent="0.25">
      <c r="A1812" s="1" t="s">
        <v>8077</v>
      </c>
      <c r="B1812" s="2">
        <v>76772744</v>
      </c>
      <c r="C1812" s="1" t="s">
        <v>9196</v>
      </c>
      <c r="D1812" s="3">
        <v>22426</v>
      </c>
      <c r="E1812" s="1" t="s">
        <v>9138</v>
      </c>
      <c r="F1812" s="1" t="s">
        <v>9197</v>
      </c>
      <c r="G1812" s="14">
        <v>908782966</v>
      </c>
    </row>
    <row r="1813" spans="1:7" x14ac:dyDescent="0.25">
      <c r="A1813" s="1" t="s">
        <v>4379</v>
      </c>
      <c r="B1813" s="2">
        <v>502549195</v>
      </c>
      <c r="C1813" s="1" t="s">
        <v>9133</v>
      </c>
      <c r="D1813" s="3">
        <v>43244</v>
      </c>
      <c r="E1813" s="1" t="s">
        <v>9138</v>
      </c>
      <c r="F1813" s="1" t="s">
        <v>9135</v>
      </c>
      <c r="G1813" s="14">
        <v>6148989</v>
      </c>
    </row>
    <row r="1814" spans="1:7" x14ac:dyDescent="0.25">
      <c r="A1814" s="1" t="s">
        <v>5489</v>
      </c>
      <c r="B1814" s="2">
        <v>151586243</v>
      </c>
      <c r="C1814" s="1" t="s">
        <v>9182</v>
      </c>
      <c r="D1814" s="3">
        <v>30460</v>
      </c>
      <c r="E1814" s="1" t="s">
        <v>9141</v>
      </c>
      <c r="F1814" s="1" t="s">
        <v>9183</v>
      </c>
      <c r="G1814" s="14">
        <v>1076555181</v>
      </c>
    </row>
    <row r="1815" spans="1:7" x14ac:dyDescent="0.25">
      <c r="A1815" s="1" t="s">
        <v>4630</v>
      </c>
      <c r="B1815" s="2">
        <v>671787046</v>
      </c>
      <c r="C1815" s="1" t="s">
        <v>9137</v>
      </c>
      <c r="D1815" s="3">
        <v>20965</v>
      </c>
      <c r="E1815" s="1" t="s">
        <v>9144</v>
      </c>
      <c r="F1815" s="1" t="s">
        <v>9139</v>
      </c>
      <c r="G1815" s="14" t="s">
        <v>9211</v>
      </c>
    </row>
    <row r="1816" spans="1:7" x14ac:dyDescent="0.25">
      <c r="A1816" s="1" t="s">
        <v>2025</v>
      </c>
      <c r="B1816" s="2">
        <v>228862962</v>
      </c>
      <c r="C1816" s="1" t="s">
        <v>9150</v>
      </c>
      <c r="D1816" s="3">
        <v>26809</v>
      </c>
      <c r="E1816" s="1" t="s">
        <v>9131</v>
      </c>
      <c r="F1816" s="1" t="s">
        <v>9184</v>
      </c>
      <c r="G1816" s="14">
        <v>664776801</v>
      </c>
    </row>
    <row r="1817" spans="1:7" x14ac:dyDescent="0.25">
      <c r="A1817" s="1" t="s">
        <v>7563</v>
      </c>
      <c r="B1817" s="2">
        <v>761581783</v>
      </c>
      <c r="C1817" s="1" t="s">
        <v>9160</v>
      </c>
      <c r="D1817" s="3">
        <v>26077</v>
      </c>
      <c r="E1817" s="1" t="s">
        <v>9134</v>
      </c>
      <c r="F1817" s="1" t="s">
        <v>9161</v>
      </c>
      <c r="G1817" s="14">
        <v>972728028</v>
      </c>
    </row>
    <row r="1818" spans="1:7" x14ac:dyDescent="0.25">
      <c r="A1818" s="1" t="s">
        <v>2950</v>
      </c>
      <c r="B1818" s="2">
        <v>834782830</v>
      </c>
      <c r="C1818" s="1" t="s">
        <v>9182</v>
      </c>
      <c r="D1818" s="3">
        <v>25348</v>
      </c>
      <c r="E1818" s="1" t="s">
        <v>9141</v>
      </c>
      <c r="F1818" s="1" t="s">
        <v>9183</v>
      </c>
      <c r="G1818" s="14">
        <v>523629225</v>
      </c>
    </row>
    <row r="1819" spans="1:7" x14ac:dyDescent="0.25">
      <c r="A1819" s="1" t="s">
        <v>7428</v>
      </c>
      <c r="B1819" s="2">
        <v>177401884</v>
      </c>
      <c r="C1819" s="1" t="s">
        <v>9166</v>
      </c>
      <c r="D1819" s="3">
        <v>32653</v>
      </c>
      <c r="E1819" s="1" t="s">
        <v>9134</v>
      </c>
      <c r="F1819" s="1" t="s">
        <v>9167</v>
      </c>
      <c r="G1819" s="14">
        <v>4701708462</v>
      </c>
    </row>
    <row r="1820" spans="1:7" x14ac:dyDescent="0.25">
      <c r="A1820" s="1" t="s">
        <v>1207</v>
      </c>
      <c r="B1820" s="2">
        <v>144336359</v>
      </c>
      <c r="C1820" s="1" t="s">
        <v>9133</v>
      </c>
      <c r="D1820" s="3">
        <v>38861</v>
      </c>
      <c r="E1820" s="1" t="s">
        <v>9131</v>
      </c>
      <c r="F1820" s="1" t="s">
        <v>9179</v>
      </c>
      <c r="G1820" s="14">
        <v>2246407533</v>
      </c>
    </row>
    <row r="1821" spans="1:7" x14ac:dyDescent="0.25">
      <c r="A1821" s="1" t="s">
        <v>4918</v>
      </c>
      <c r="B1821" s="2">
        <v>274284636</v>
      </c>
      <c r="C1821" s="1" t="s">
        <v>9146</v>
      </c>
      <c r="D1821" s="3">
        <v>21694</v>
      </c>
      <c r="E1821" s="1" t="s">
        <v>9138</v>
      </c>
      <c r="F1821" s="1" t="s">
        <v>8420</v>
      </c>
      <c r="G1821" s="14">
        <v>3168418032</v>
      </c>
    </row>
    <row r="1822" spans="1:7" x14ac:dyDescent="0.25">
      <c r="A1822" s="1" t="s">
        <v>6725</v>
      </c>
      <c r="B1822" s="2">
        <v>536584783</v>
      </c>
      <c r="C1822" s="1" t="s">
        <v>9170</v>
      </c>
      <c r="D1822" s="3">
        <v>42880</v>
      </c>
      <c r="E1822" s="1" t="s">
        <v>9144</v>
      </c>
      <c r="F1822" s="1" t="s">
        <v>9174</v>
      </c>
      <c r="G1822" s="14">
        <v>280608596</v>
      </c>
    </row>
    <row r="1823" spans="1:7" x14ac:dyDescent="0.25">
      <c r="A1823" s="1" t="s">
        <v>6627</v>
      </c>
      <c r="B1823" s="2">
        <v>321800259</v>
      </c>
      <c r="C1823" s="1" t="s">
        <v>9137</v>
      </c>
      <c r="D1823" s="3">
        <v>24616</v>
      </c>
      <c r="E1823" s="1" t="s">
        <v>9131</v>
      </c>
      <c r="F1823" s="1" t="s">
        <v>9139</v>
      </c>
      <c r="G1823" s="14">
        <v>1073656155</v>
      </c>
    </row>
    <row r="1824" spans="1:7" x14ac:dyDescent="0.25">
      <c r="A1824" s="1" t="s">
        <v>2268</v>
      </c>
      <c r="B1824" s="2">
        <v>892482644</v>
      </c>
      <c r="C1824" s="1" t="s">
        <v>9193</v>
      </c>
      <c r="D1824" s="3">
        <v>36304</v>
      </c>
      <c r="E1824" s="1" t="s">
        <v>9144</v>
      </c>
      <c r="F1824" s="1" t="s">
        <v>9198</v>
      </c>
      <c r="G1824" s="14">
        <v>30942074</v>
      </c>
    </row>
    <row r="1825" spans="1:7" x14ac:dyDescent="0.25">
      <c r="A1825" s="1" t="s">
        <v>4826</v>
      </c>
      <c r="B1825" s="2">
        <v>215370104</v>
      </c>
      <c r="C1825" s="1" t="s">
        <v>9133</v>
      </c>
      <c r="D1825" s="3">
        <v>20965</v>
      </c>
      <c r="E1825" s="1" t="s">
        <v>9144</v>
      </c>
      <c r="F1825" s="1" t="s">
        <v>9159</v>
      </c>
      <c r="G1825" s="14">
        <v>2792960976</v>
      </c>
    </row>
    <row r="1826" spans="1:7" x14ac:dyDescent="0.25">
      <c r="A1826" s="1" t="s">
        <v>6630</v>
      </c>
      <c r="B1826" s="2">
        <v>229770404</v>
      </c>
      <c r="C1826" s="1" t="s">
        <v>9165</v>
      </c>
      <c r="D1826" s="3">
        <v>21694</v>
      </c>
      <c r="E1826" s="1" t="s">
        <v>9154</v>
      </c>
      <c r="F1826" s="1" t="s">
        <v>4326</v>
      </c>
      <c r="G1826" s="14">
        <v>1302962688</v>
      </c>
    </row>
    <row r="1827" spans="1:7" x14ac:dyDescent="0.25">
      <c r="A1827" s="1" t="s">
        <v>7662</v>
      </c>
      <c r="B1827" s="2">
        <v>600526441</v>
      </c>
      <c r="C1827" s="1" t="s">
        <v>9133</v>
      </c>
      <c r="D1827" s="3">
        <v>28999</v>
      </c>
      <c r="E1827" s="1" t="s">
        <v>9144</v>
      </c>
      <c r="F1827" s="1" t="s">
        <v>9164</v>
      </c>
      <c r="G1827" s="14">
        <v>466313139</v>
      </c>
    </row>
    <row r="1828" spans="1:7" x14ac:dyDescent="0.25">
      <c r="A1828" s="1" t="s">
        <v>3630</v>
      </c>
      <c r="B1828" s="2">
        <v>546321656</v>
      </c>
      <c r="C1828" s="1" t="s">
        <v>9133</v>
      </c>
      <c r="D1828" s="3">
        <v>39958</v>
      </c>
      <c r="E1828" s="1" t="s">
        <v>9154</v>
      </c>
      <c r="F1828" s="1" t="s">
        <v>9162</v>
      </c>
      <c r="G1828" s="14">
        <v>2485293525</v>
      </c>
    </row>
    <row r="1829" spans="1:7" x14ac:dyDescent="0.25">
      <c r="A1829" s="1" t="s">
        <v>5097</v>
      </c>
      <c r="B1829" s="2">
        <v>113055246</v>
      </c>
      <c r="C1829" s="1" t="s">
        <v>9137</v>
      </c>
      <c r="D1829" s="3">
        <v>25348</v>
      </c>
      <c r="E1829" s="1" t="s">
        <v>9141</v>
      </c>
      <c r="F1829" s="1" t="s">
        <v>9139</v>
      </c>
      <c r="G1829" s="14">
        <v>3552195072</v>
      </c>
    </row>
    <row r="1830" spans="1:7" x14ac:dyDescent="0.25">
      <c r="A1830" s="1" t="s">
        <v>1988</v>
      </c>
      <c r="B1830" s="2">
        <v>23561794</v>
      </c>
      <c r="C1830" s="1" t="s">
        <v>9156</v>
      </c>
      <c r="D1830" s="3">
        <v>41783</v>
      </c>
      <c r="E1830" s="1" t="s">
        <v>9144</v>
      </c>
      <c r="F1830" s="1" t="s">
        <v>9199</v>
      </c>
      <c r="G1830" s="14">
        <v>473360384</v>
      </c>
    </row>
    <row r="1831" spans="1:7" x14ac:dyDescent="0.25">
      <c r="A1831" s="1" t="s">
        <v>7339</v>
      </c>
      <c r="B1831" s="2">
        <v>663215913</v>
      </c>
      <c r="C1831" s="1" t="s">
        <v>9180</v>
      </c>
      <c r="D1831" s="3">
        <v>41419</v>
      </c>
      <c r="E1831" s="1" t="s">
        <v>9144</v>
      </c>
      <c r="F1831" s="1" t="s">
        <v>9181</v>
      </c>
      <c r="G1831" s="14">
        <v>1117894349</v>
      </c>
    </row>
    <row r="1832" spans="1:7" x14ac:dyDescent="0.25">
      <c r="A1832" s="1" t="s">
        <v>7620</v>
      </c>
      <c r="B1832" s="2">
        <v>486466506</v>
      </c>
      <c r="C1832" s="1" t="s">
        <v>9130</v>
      </c>
      <c r="D1832" s="3">
        <v>26077</v>
      </c>
      <c r="E1832" s="1" t="s">
        <v>9144</v>
      </c>
      <c r="F1832" s="1" t="s">
        <v>9132</v>
      </c>
      <c r="G1832" s="14">
        <v>1427628091</v>
      </c>
    </row>
    <row r="1833" spans="1:7" x14ac:dyDescent="0.25">
      <c r="A1833" s="1" t="s">
        <v>5000</v>
      </c>
      <c r="B1833" s="2">
        <v>666601629</v>
      </c>
      <c r="C1833" s="1" t="s">
        <v>9170</v>
      </c>
      <c r="D1833" s="3">
        <v>38497</v>
      </c>
      <c r="E1833" s="1" t="s">
        <v>9154</v>
      </c>
      <c r="F1833" s="1" t="s">
        <v>9191</v>
      </c>
      <c r="G1833" s="14">
        <v>1384428903</v>
      </c>
    </row>
    <row r="1834" spans="1:7" x14ac:dyDescent="0.25">
      <c r="A1834" s="1" t="s">
        <v>8680</v>
      </c>
      <c r="B1834" s="2">
        <v>741568626</v>
      </c>
      <c r="C1834" s="1" t="s">
        <v>9140</v>
      </c>
      <c r="D1834" s="3">
        <v>34114</v>
      </c>
      <c r="E1834" s="1" t="s">
        <v>9138</v>
      </c>
      <c r="F1834" s="1" t="s">
        <v>9189</v>
      </c>
      <c r="G1834" s="14">
        <v>45600399</v>
      </c>
    </row>
    <row r="1835" spans="1:7" x14ac:dyDescent="0.25">
      <c r="A1835" s="1" t="s">
        <v>7777</v>
      </c>
      <c r="B1835" s="2">
        <v>747753075</v>
      </c>
      <c r="C1835" s="1" t="s">
        <v>9133</v>
      </c>
      <c r="D1835" s="3">
        <v>41054</v>
      </c>
      <c r="E1835" s="1" t="s">
        <v>9141</v>
      </c>
      <c r="F1835" s="1" t="s">
        <v>9159</v>
      </c>
      <c r="G1835" s="14">
        <v>1281487053</v>
      </c>
    </row>
    <row r="1836" spans="1:7" x14ac:dyDescent="0.25">
      <c r="A1836" s="1" t="s">
        <v>8674</v>
      </c>
      <c r="B1836" s="2">
        <v>436593969</v>
      </c>
      <c r="C1836" s="1" t="s">
        <v>9180</v>
      </c>
      <c r="D1836" s="3">
        <v>31556</v>
      </c>
      <c r="E1836" s="1" t="s">
        <v>9144</v>
      </c>
      <c r="F1836" s="1" t="s">
        <v>9181</v>
      </c>
      <c r="G1836" s="14">
        <v>216752382</v>
      </c>
    </row>
    <row r="1837" spans="1:7" x14ac:dyDescent="0.25">
      <c r="A1837" s="1" t="s">
        <v>1193</v>
      </c>
      <c r="B1837" s="2">
        <v>178706576</v>
      </c>
      <c r="C1837" s="1" t="s">
        <v>9133</v>
      </c>
      <c r="D1837" s="3">
        <v>29731</v>
      </c>
      <c r="E1837" s="1" t="s">
        <v>9144</v>
      </c>
      <c r="F1837" s="1" t="s">
        <v>9172</v>
      </c>
      <c r="G1837" s="14">
        <v>2293632775</v>
      </c>
    </row>
    <row r="1838" spans="1:7" x14ac:dyDescent="0.25">
      <c r="A1838" s="1" t="s">
        <v>7404</v>
      </c>
      <c r="B1838" s="2">
        <v>706239371</v>
      </c>
      <c r="C1838" s="1" t="s">
        <v>9143</v>
      </c>
      <c r="D1838" s="3">
        <v>44341</v>
      </c>
      <c r="E1838" s="1" t="s">
        <v>9144</v>
      </c>
      <c r="F1838" s="1" t="s">
        <v>9145</v>
      </c>
      <c r="G1838" s="14">
        <v>31464855</v>
      </c>
    </row>
    <row r="1839" spans="1:7" x14ac:dyDescent="0.25">
      <c r="A1839" s="1" t="s">
        <v>202</v>
      </c>
      <c r="B1839" s="2">
        <v>702195307</v>
      </c>
      <c r="C1839" s="1" t="s">
        <v>9170</v>
      </c>
      <c r="D1839" s="3">
        <v>36304</v>
      </c>
      <c r="E1839" s="1" t="s">
        <v>9131</v>
      </c>
      <c r="F1839" s="1" t="s">
        <v>9191</v>
      </c>
      <c r="G1839" s="14">
        <v>5020622484</v>
      </c>
    </row>
    <row r="1840" spans="1:7" x14ac:dyDescent="0.25">
      <c r="A1840" s="1" t="s">
        <v>1782</v>
      </c>
      <c r="B1840" s="2">
        <v>388867167</v>
      </c>
      <c r="C1840" s="1" t="s">
        <v>9193</v>
      </c>
      <c r="D1840" s="3">
        <v>39958</v>
      </c>
      <c r="E1840" s="1" t="s">
        <v>9131</v>
      </c>
      <c r="F1840" s="1" t="s">
        <v>9198</v>
      </c>
      <c r="G1840" s="14">
        <v>2131295712</v>
      </c>
    </row>
    <row r="1841" spans="1:7" x14ac:dyDescent="0.25">
      <c r="A1841" s="1" t="s">
        <v>1855</v>
      </c>
      <c r="B1841" s="2">
        <v>975203713</v>
      </c>
      <c r="C1841" s="1" t="s">
        <v>9196</v>
      </c>
      <c r="D1841" s="3">
        <v>31192</v>
      </c>
      <c r="E1841" s="1" t="s">
        <v>9144</v>
      </c>
      <c r="F1841" s="1" t="s">
        <v>9197</v>
      </c>
      <c r="G1841" s="14">
        <v>10471071</v>
      </c>
    </row>
    <row r="1842" spans="1:7" x14ac:dyDescent="0.25">
      <c r="A1842" s="1" t="s">
        <v>7503</v>
      </c>
      <c r="B1842" s="2">
        <v>182801487</v>
      </c>
      <c r="C1842" s="1" t="s">
        <v>9166</v>
      </c>
      <c r="D1842" s="3">
        <v>38132</v>
      </c>
      <c r="E1842" s="1" t="s">
        <v>9131</v>
      </c>
      <c r="F1842" s="1" t="s">
        <v>9167</v>
      </c>
      <c r="G1842" s="14">
        <v>3389802</v>
      </c>
    </row>
    <row r="1843" spans="1:7" x14ac:dyDescent="0.25">
      <c r="A1843" s="1" t="s">
        <v>6489</v>
      </c>
      <c r="B1843" s="2">
        <v>413993051</v>
      </c>
      <c r="C1843" s="1" t="s">
        <v>9193</v>
      </c>
      <c r="D1843" s="3">
        <v>31556</v>
      </c>
      <c r="E1843" s="1" t="s">
        <v>9144</v>
      </c>
      <c r="F1843" s="1" t="s">
        <v>9198</v>
      </c>
      <c r="G1843" s="14">
        <v>3258666642</v>
      </c>
    </row>
    <row r="1844" spans="1:7" x14ac:dyDescent="0.25">
      <c r="A1844" s="1" t="s">
        <v>3624</v>
      </c>
      <c r="B1844" s="2">
        <v>372978269</v>
      </c>
      <c r="C1844" s="1" t="s">
        <v>9133</v>
      </c>
      <c r="D1844" s="3">
        <v>24616</v>
      </c>
      <c r="E1844" s="1" t="s">
        <v>9141</v>
      </c>
      <c r="F1844" s="1" t="s">
        <v>9162</v>
      </c>
      <c r="G1844" s="14">
        <v>152280516</v>
      </c>
    </row>
    <row r="1845" spans="1:7" x14ac:dyDescent="0.25">
      <c r="A1845" s="1" t="s">
        <v>207</v>
      </c>
      <c r="B1845" s="2">
        <v>738124493</v>
      </c>
      <c r="C1845" s="1" t="s">
        <v>9140</v>
      </c>
      <c r="D1845" s="3">
        <v>35575</v>
      </c>
      <c r="E1845" s="1" t="s">
        <v>9134</v>
      </c>
      <c r="F1845" s="1" t="s">
        <v>9189</v>
      </c>
      <c r="G1845" s="14">
        <v>930004416</v>
      </c>
    </row>
    <row r="1846" spans="1:7" x14ac:dyDescent="0.25">
      <c r="A1846" s="1" t="s">
        <v>6796</v>
      </c>
      <c r="B1846" s="2">
        <v>866951616</v>
      </c>
      <c r="C1846" s="1" t="s">
        <v>9150</v>
      </c>
      <c r="D1846" s="3">
        <v>29366</v>
      </c>
      <c r="E1846" s="1" t="s">
        <v>9138</v>
      </c>
      <c r="F1846" s="1" t="s">
        <v>9151</v>
      </c>
      <c r="G1846" s="14">
        <v>382167072</v>
      </c>
    </row>
    <row r="1847" spans="1:7" x14ac:dyDescent="0.25">
      <c r="A1847" s="1" t="s">
        <v>7461</v>
      </c>
      <c r="B1847" s="2">
        <v>435481821</v>
      </c>
      <c r="C1847" s="1" t="s">
        <v>9168</v>
      </c>
      <c r="D1847" s="3">
        <v>41419</v>
      </c>
      <c r="E1847" s="1" t="s">
        <v>9138</v>
      </c>
      <c r="F1847" s="1" t="s">
        <v>9169</v>
      </c>
      <c r="G1847" s="14">
        <v>1568451642</v>
      </c>
    </row>
    <row r="1848" spans="1:7" x14ac:dyDescent="0.25">
      <c r="A1848" s="1" t="s">
        <v>3988</v>
      </c>
      <c r="B1848" s="2">
        <v>682080114</v>
      </c>
      <c r="C1848" s="1" t="s">
        <v>9148</v>
      </c>
      <c r="D1848" s="3">
        <v>35575</v>
      </c>
      <c r="E1848" s="1" t="s">
        <v>9144</v>
      </c>
      <c r="F1848" s="1" t="s">
        <v>9149</v>
      </c>
      <c r="G1848" s="14">
        <v>3979148964</v>
      </c>
    </row>
    <row r="1849" spans="1:7" x14ac:dyDescent="0.25">
      <c r="A1849" s="1" t="s">
        <v>1591</v>
      </c>
      <c r="B1849" s="2">
        <v>897305315</v>
      </c>
      <c r="C1849" s="1" t="s">
        <v>9137</v>
      </c>
      <c r="D1849" s="3">
        <v>33382</v>
      </c>
      <c r="E1849" s="1" t="s">
        <v>9138</v>
      </c>
      <c r="F1849" s="1" t="s">
        <v>9139</v>
      </c>
      <c r="G1849" s="14">
        <v>20703815</v>
      </c>
    </row>
    <row r="1850" spans="1:7" x14ac:dyDescent="0.25">
      <c r="A1850" s="1" t="s">
        <v>7358</v>
      </c>
      <c r="B1850" s="2">
        <v>260136851</v>
      </c>
      <c r="C1850" s="1" t="s">
        <v>9160</v>
      </c>
      <c r="D1850" s="3">
        <v>34843</v>
      </c>
      <c r="E1850" s="1" t="s">
        <v>9131</v>
      </c>
      <c r="F1850" s="1" t="s">
        <v>9163</v>
      </c>
      <c r="G1850" s="14">
        <v>1995465303</v>
      </c>
    </row>
    <row r="1851" spans="1:7" x14ac:dyDescent="0.25">
      <c r="A1851" s="1" t="s">
        <v>3979</v>
      </c>
      <c r="B1851" s="2">
        <v>415090871</v>
      </c>
      <c r="C1851" s="1" t="s">
        <v>9170</v>
      </c>
      <c r="D1851" s="3">
        <v>43976</v>
      </c>
      <c r="E1851" s="1" t="s">
        <v>9134</v>
      </c>
      <c r="F1851" s="1" t="s">
        <v>9174</v>
      </c>
      <c r="G1851" s="14">
        <v>1207096233</v>
      </c>
    </row>
    <row r="1852" spans="1:7" x14ac:dyDescent="0.25">
      <c r="A1852" s="1" t="s">
        <v>4767</v>
      </c>
      <c r="B1852" s="2">
        <v>41359454</v>
      </c>
      <c r="C1852" s="1" t="s">
        <v>9160</v>
      </c>
      <c r="D1852" s="3">
        <v>20965</v>
      </c>
      <c r="E1852" s="1" t="s">
        <v>9131</v>
      </c>
      <c r="F1852" s="1" t="s">
        <v>9178</v>
      </c>
      <c r="G1852" s="14">
        <v>111158784</v>
      </c>
    </row>
    <row r="1853" spans="1:7" x14ac:dyDescent="0.25">
      <c r="A1853" s="1" t="s">
        <v>7172</v>
      </c>
      <c r="B1853" s="2">
        <v>450183935</v>
      </c>
      <c r="C1853" s="1" t="s">
        <v>9150</v>
      </c>
      <c r="D1853" s="3">
        <v>20233</v>
      </c>
      <c r="E1853" s="1" t="s">
        <v>9141</v>
      </c>
      <c r="F1853" s="1" t="s">
        <v>9151</v>
      </c>
      <c r="G1853" s="14">
        <v>1034535</v>
      </c>
    </row>
    <row r="1854" spans="1:7" x14ac:dyDescent="0.25">
      <c r="A1854" s="1" t="s">
        <v>4041</v>
      </c>
      <c r="B1854" s="2">
        <v>201107405</v>
      </c>
      <c r="C1854" s="1" t="s">
        <v>9150</v>
      </c>
      <c r="D1854" s="3">
        <v>41419</v>
      </c>
      <c r="E1854" s="1" t="s">
        <v>9131</v>
      </c>
      <c r="F1854" s="1" t="s">
        <v>9184</v>
      </c>
      <c r="G1854" s="14">
        <v>748535025</v>
      </c>
    </row>
    <row r="1855" spans="1:7" x14ac:dyDescent="0.25">
      <c r="A1855" s="1" t="s">
        <v>8165</v>
      </c>
      <c r="B1855" s="2">
        <v>381009187</v>
      </c>
      <c r="C1855" s="1" t="s">
        <v>9133</v>
      </c>
      <c r="D1855" s="3">
        <v>43976</v>
      </c>
      <c r="E1855" s="1" t="s">
        <v>9154</v>
      </c>
      <c r="F1855" s="1" t="s">
        <v>9135</v>
      </c>
      <c r="G1855" s="14">
        <v>3525632325</v>
      </c>
    </row>
    <row r="1856" spans="1:7" x14ac:dyDescent="0.25">
      <c r="A1856" s="1" t="s">
        <v>216</v>
      </c>
      <c r="B1856" s="2">
        <v>130429629</v>
      </c>
      <c r="C1856" s="1" t="s">
        <v>9133</v>
      </c>
      <c r="D1856" s="3">
        <v>28270</v>
      </c>
      <c r="E1856" s="1" t="s">
        <v>9131</v>
      </c>
      <c r="F1856" s="1" t="s">
        <v>9172</v>
      </c>
      <c r="G1856" s="14">
        <v>1684902877</v>
      </c>
    </row>
    <row r="1857" spans="1:7" x14ac:dyDescent="0.25">
      <c r="A1857" s="1" t="s">
        <v>688</v>
      </c>
      <c r="B1857" s="2">
        <v>387193721</v>
      </c>
      <c r="C1857" s="1" t="s">
        <v>9133</v>
      </c>
      <c r="D1857" s="3">
        <v>39226</v>
      </c>
      <c r="E1857" s="1" t="s">
        <v>9154</v>
      </c>
      <c r="F1857" s="1" t="s">
        <v>9164</v>
      </c>
      <c r="G1857" s="14">
        <v>1281089754</v>
      </c>
    </row>
    <row r="1858" spans="1:7" x14ac:dyDescent="0.25">
      <c r="A1858" s="1" t="s">
        <v>6984</v>
      </c>
      <c r="B1858" s="2">
        <v>44775441</v>
      </c>
      <c r="C1858" s="1" t="s">
        <v>9180</v>
      </c>
      <c r="D1858" s="3">
        <v>31921</v>
      </c>
      <c r="E1858" s="1" t="s">
        <v>9134</v>
      </c>
      <c r="F1858" s="1" t="s">
        <v>9181</v>
      </c>
      <c r="G1858" s="14">
        <v>3452129202</v>
      </c>
    </row>
    <row r="1859" spans="1:7" x14ac:dyDescent="0.25">
      <c r="A1859" s="1" t="s">
        <v>5920</v>
      </c>
      <c r="B1859" s="2">
        <v>335464094</v>
      </c>
      <c r="C1859" s="1" t="s">
        <v>9133</v>
      </c>
      <c r="D1859" s="3">
        <v>26444</v>
      </c>
      <c r="E1859" s="1" t="s">
        <v>9131</v>
      </c>
      <c r="F1859" s="1" t="s">
        <v>9164</v>
      </c>
      <c r="G1859" s="14">
        <v>4029941279</v>
      </c>
    </row>
    <row r="1860" spans="1:7" x14ac:dyDescent="0.25">
      <c r="A1860" s="1" t="s">
        <v>4847</v>
      </c>
      <c r="B1860" s="2">
        <v>619850014</v>
      </c>
      <c r="C1860" s="1" t="s">
        <v>9150</v>
      </c>
      <c r="D1860" s="3">
        <v>24616</v>
      </c>
      <c r="E1860" s="1" t="s">
        <v>9141</v>
      </c>
      <c r="F1860" s="1" t="s">
        <v>9200</v>
      </c>
      <c r="G1860" s="14">
        <v>4393889175</v>
      </c>
    </row>
    <row r="1861" spans="1:7" x14ac:dyDescent="0.25">
      <c r="A1861" s="1" t="s">
        <v>1902</v>
      </c>
      <c r="B1861" s="2">
        <v>321167975</v>
      </c>
      <c r="C1861" s="1" t="s">
        <v>9150</v>
      </c>
      <c r="D1861" s="3">
        <v>24616</v>
      </c>
      <c r="E1861" s="1" t="s">
        <v>9144</v>
      </c>
      <c r="F1861" s="1" t="s">
        <v>9184</v>
      </c>
      <c r="G1861" s="14">
        <v>3117568896</v>
      </c>
    </row>
    <row r="1862" spans="1:7" x14ac:dyDescent="0.25">
      <c r="A1862" s="1" t="s">
        <v>3306</v>
      </c>
      <c r="B1862" s="2">
        <v>543597632</v>
      </c>
      <c r="C1862" s="1" t="s">
        <v>9150</v>
      </c>
      <c r="D1862" s="3">
        <v>20600</v>
      </c>
      <c r="E1862" s="1" t="s">
        <v>9144</v>
      </c>
      <c r="F1862" s="1" t="s">
        <v>9184</v>
      </c>
      <c r="G1862" s="14">
        <v>111602892</v>
      </c>
    </row>
    <row r="1863" spans="1:7" x14ac:dyDescent="0.25">
      <c r="A1863" s="1" t="s">
        <v>6477</v>
      </c>
      <c r="B1863" s="2">
        <v>800047910</v>
      </c>
      <c r="C1863" s="1" t="s">
        <v>9193</v>
      </c>
      <c r="D1863" s="3">
        <v>42148</v>
      </c>
      <c r="E1863" s="1" t="s">
        <v>9141</v>
      </c>
      <c r="F1863" s="1" t="s">
        <v>9198</v>
      </c>
      <c r="G1863" s="14">
        <v>1012803968</v>
      </c>
    </row>
    <row r="1864" spans="1:7" x14ac:dyDescent="0.25">
      <c r="A1864" s="1" t="s">
        <v>5056</v>
      </c>
      <c r="B1864" s="2">
        <v>803873323</v>
      </c>
      <c r="C1864" s="1" t="s">
        <v>9156</v>
      </c>
      <c r="D1864" s="3">
        <v>28999</v>
      </c>
      <c r="E1864" s="1" t="s">
        <v>9138</v>
      </c>
      <c r="F1864" s="1" t="s">
        <v>9175</v>
      </c>
      <c r="G1864" s="14">
        <v>3081710775</v>
      </c>
    </row>
    <row r="1865" spans="1:7" x14ac:dyDescent="0.25">
      <c r="A1865" s="1" t="s">
        <v>623</v>
      </c>
      <c r="B1865" s="2">
        <v>637878422</v>
      </c>
      <c r="C1865" s="1" t="s">
        <v>9170</v>
      </c>
      <c r="D1865" s="3">
        <v>26444</v>
      </c>
      <c r="E1865" s="1" t="s">
        <v>9134</v>
      </c>
      <c r="F1865" s="1" t="s">
        <v>9191</v>
      </c>
      <c r="G1865" s="14">
        <v>360302976</v>
      </c>
    </row>
    <row r="1866" spans="1:7" x14ac:dyDescent="0.25">
      <c r="A1866" s="1" t="s">
        <v>4309</v>
      </c>
      <c r="B1866" s="2">
        <v>892681718</v>
      </c>
      <c r="C1866" s="1" t="s">
        <v>9133</v>
      </c>
      <c r="D1866" s="3">
        <v>35939</v>
      </c>
      <c r="E1866" s="1" t="s">
        <v>9138</v>
      </c>
      <c r="F1866" s="1" t="s">
        <v>9164</v>
      </c>
      <c r="G1866" s="14">
        <v>986905467</v>
      </c>
    </row>
    <row r="1867" spans="1:7" x14ac:dyDescent="0.25">
      <c r="A1867" s="1" t="s">
        <v>8813</v>
      </c>
      <c r="B1867" s="2">
        <v>934687474</v>
      </c>
      <c r="C1867" s="1" t="s">
        <v>9165</v>
      </c>
      <c r="D1867" s="3">
        <v>36304</v>
      </c>
      <c r="E1867" s="1" t="s">
        <v>9144</v>
      </c>
      <c r="F1867" s="1" t="s">
        <v>9173</v>
      </c>
      <c r="G1867" s="14">
        <v>1084473621</v>
      </c>
    </row>
    <row r="1868" spans="1:7" x14ac:dyDescent="0.25">
      <c r="A1868" s="1" t="s">
        <v>5557</v>
      </c>
      <c r="B1868" s="2">
        <v>443084109</v>
      </c>
      <c r="C1868" s="1" t="s">
        <v>9153</v>
      </c>
      <c r="D1868" s="3">
        <v>23155</v>
      </c>
      <c r="E1868" s="1" t="s">
        <v>9134</v>
      </c>
      <c r="F1868" s="1" t="s">
        <v>9190</v>
      </c>
      <c r="G1868" s="14">
        <v>852517575</v>
      </c>
    </row>
    <row r="1869" spans="1:7" x14ac:dyDescent="0.25">
      <c r="A1869" s="1" t="s">
        <v>2373</v>
      </c>
      <c r="B1869" s="2">
        <v>897973794</v>
      </c>
      <c r="C1869" s="1" t="s">
        <v>9165</v>
      </c>
      <c r="D1869" s="3">
        <v>31192</v>
      </c>
      <c r="E1869" s="1" t="s">
        <v>9144</v>
      </c>
      <c r="F1869" s="1" t="s">
        <v>9173</v>
      </c>
      <c r="G1869" s="14">
        <v>10832175</v>
      </c>
    </row>
    <row r="1870" spans="1:7" x14ac:dyDescent="0.25">
      <c r="A1870" s="1" t="s">
        <v>1425</v>
      </c>
      <c r="B1870" s="2">
        <v>254483229</v>
      </c>
      <c r="C1870" s="1" t="s">
        <v>9193</v>
      </c>
      <c r="D1870" s="3">
        <v>43244</v>
      </c>
      <c r="E1870" s="1" t="s">
        <v>9138</v>
      </c>
      <c r="F1870" s="1" t="s">
        <v>9198</v>
      </c>
      <c r="G1870" s="14">
        <v>230267664</v>
      </c>
    </row>
    <row r="1871" spans="1:7" x14ac:dyDescent="0.25">
      <c r="A1871" s="1" t="s">
        <v>6083</v>
      </c>
      <c r="B1871" s="2">
        <v>46797863</v>
      </c>
      <c r="C1871" s="1" t="s">
        <v>9133</v>
      </c>
      <c r="D1871" s="3">
        <v>26444</v>
      </c>
      <c r="E1871" s="1" t="s">
        <v>9131</v>
      </c>
      <c r="F1871" s="1" t="s">
        <v>9172</v>
      </c>
      <c r="G1871" s="14">
        <v>136105536</v>
      </c>
    </row>
    <row r="1872" spans="1:7" x14ac:dyDescent="0.25">
      <c r="A1872" s="1" t="s">
        <v>4779</v>
      </c>
      <c r="B1872" s="2">
        <v>699468373</v>
      </c>
      <c r="C1872" s="1" t="s">
        <v>9153</v>
      </c>
      <c r="D1872" s="3">
        <v>30827</v>
      </c>
      <c r="E1872" s="1" t="s">
        <v>9144</v>
      </c>
      <c r="F1872" s="1" t="s">
        <v>9155</v>
      </c>
      <c r="G1872" s="14">
        <v>674544423</v>
      </c>
    </row>
    <row r="1873" spans="1:7" x14ac:dyDescent="0.25">
      <c r="A1873" s="1" t="s">
        <v>5718</v>
      </c>
      <c r="B1873" s="2">
        <v>183490219</v>
      </c>
      <c r="C1873" s="1" t="s">
        <v>9133</v>
      </c>
      <c r="D1873" s="3">
        <v>36304</v>
      </c>
      <c r="E1873" s="1" t="s">
        <v>9144</v>
      </c>
      <c r="F1873" s="1" t="s">
        <v>9172</v>
      </c>
      <c r="G1873" s="14">
        <v>17020896</v>
      </c>
    </row>
    <row r="1874" spans="1:7" x14ac:dyDescent="0.25">
      <c r="A1874" s="1" t="s">
        <v>3707</v>
      </c>
      <c r="B1874" s="2">
        <v>698278129</v>
      </c>
      <c r="C1874" s="1" t="s">
        <v>9133</v>
      </c>
      <c r="D1874" s="3">
        <v>29366</v>
      </c>
      <c r="E1874" s="1" t="s">
        <v>9154</v>
      </c>
      <c r="F1874" s="1" t="s">
        <v>9179</v>
      </c>
      <c r="G1874" s="14">
        <v>3026532096</v>
      </c>
    </row>
    <row r="1875" spans="1:7" x14ac:dyDescent="0.25">
      <c r="A1875" s="1" t="s">
        <v>4901</v>
      </c>
      <c r="B1875" s="2">
        <v>1827488</v>
      </c>
      <c r="C1875" s="1" t="s">
        <v>9137</v>
      </c>
      <c r="D1875" s="3">
        <v>35575</v>
      </c>
      <c r="E1875" s="1" t="s">
        <v>9138</v>
      </c>
      <c r="F1875" s="1" t="s">
        <v>9139</v>
      </c>
      <c r="G1875" s="14">
        <v>24472266</v>
      </c>
    </row>
    <row r="1876" spans="1:7" x14ac:dyDescent="0.25">
      <c r="A1876" s="1" t="s">
        <v>9000</v>
      </c>
      <c r="B1876" s="2">
        <v>524608847</v>
      </c>
      <c r="C1876" s="1" t="s">
        <v>9165</v>
      </c>
      <c r="D1876" s="3">
        <v>23887</v>
      </c>
      <c r="E1876" s="1" t="s">
        <v>9144</v>
      </c>
      <c r="F1876" s="1" t="s">
        <v>4326</v>
      </c>
      <c r="G1876" s="14">
        <v>3562678656</v>
      </c>
    </row>
    <row r="1877" spans="1:7" x14ac:dyDescent="0.25">
      <c r="A1877" s="1" t="s">
        <v>2974</v>
      </c>
      <c r="B1877" s="2">
        <v>551030874</v>
      </c>
      <c r="C1877" s="1" t="s">
        <v>9140</v>
      </c>
      <c r="D1877" s="3">
        <v>26077</v>
      </c>
      <c r="E1877" s="1" t="s">
        <v>9144</v>
      </c>
      <c r="F1877" s="1" t="s">
        <v>9142</v>
      </c>
      <c r="G1877" s="14">
        <v>666055308</v>
      </c>
    </row>
    <row r="1878" spans="1:7" x14ac:dyDescent="0.25">
      <c r="A1878" s="1" t="s">
        <v>1991</v>
      </c>
      <c r="B1878" s="2">
        <v>87668234</v>
      </c>
      <c r="C1878" s="1" t="s">
        <v>9130</v>
      </c>
      <c r="D1878" s="3">
        <v>44705</v>
      </c>
      <c r="E1878" s="1" t="s">
        <v>9138</v>
      </c>
      <c r="F1878" s="1" t="s">
        <v>9132</v>
      </c>
      <c r="G1878" s="14">
        <v>1488079296</v>
      </c>
    </row>
    <row r="1879" spans="1:7" x14ac:dyDescent="0.25">
      <c r="A1879" s="1" t="s">
        <v>76</v>
      </c>
      <c r="B1879" s="2">
        <v>747666123</v>
      </c>
      <c r="C1879" s="1" t="s">
        <v>9156</v>
      </c>
      <c r="D1879" s="3">
        <v>35939</v>
      </c>
      <c r="E1879" s="1" t="s">
        <v>9144</v>
      </c>
      <c r="F1879" s="1" t="s">
        <v>9175</v>
      </c>
      <c r="G1879" s="14">
        <v>682365</v>
      </c>
    </row>
    <row r="1880" spans="1:7" x14ac:dyDescent="0.25">
      <c r="A1880" s="1" t="s">
        <v>2440</v>
      </c>
      <c r="B1880" s="2">
        <v>144814850</v>
      </c>
      <c r="C1880" s="1" t="s">
        <v>9146</v>
      </c>
      <c r="D1880" s="3">
        <v>38132</v>
      </c>
      <c r="E1880" s="1" t="s">
        <v>9138</v>
      </c>
      <c r="F1880" s="1" t="s">
        <v>8420</v>
      </c>
      <c r="G1880" s="14">
        <v>655803148</v>
      </c>
    </row>
    <row r="1881" spans="1:7" x14ac:dyDescent="0.25">
      <c r="A1881" s="1" t="s">
        <v>4991</v>
      </c>
      <c r="B1881" s="2">
        <v>867972632</v>
      </c>
      <c r="C1881" s="1" t="s">
        <v>9153</v>
      </c>
      <c r="D1881" s="3">
        <v>38861</v>
      </c>
      <c r="E1881" s="1" t="s">
        <v>9144</v>
      </c>
      <c r="F1881" s="1" t="s">
        <v>9155</v>
      </c>
      <c r="G1881" s="14">
        <v>1427347293</v>
      </c>
    </row>
    <row r="1882" spans="1:7" x14ac:dyDescent="0.25">
      <c r="A1882" s="1" t="s">
        <v>3731</v>
      </c>
      <c r="B1882" s="2">
        <v>514324684</v>
      </c>
      <c r="C1882" s="1" t="s">
        <v>9140</v>
      </c>
      <c r="D1882" s="3">
        <v>41419</v>
      </c>
      <c r="E1882" s="1" t="s">
        <v>9144</v>
      </c>
      <c r="F1882" s="1" t="s">
        <v>9189</v>
      </c>
      <c r="G1882" s="14">
        <v>3684617181</v>
      </c>
    </row>
    <row r="1883" spans="1:7" x14ac:dyDescent="0.25">
      <c r="A1883" s="1" t="s">
        <v>3130</v>
      </c>
      <c r="B1883" s="2">
        <v>99730338</v>
      </c>
      <c r="C1883" s="1" t="s">
        <v>9133</v>
      </c>
      <c r="D1883" s="3">
        <v>29366</v>
      </c>
      <c r="E1883" s="1" t="s">
        <v>9141</v>
      </c>
      <c r="F1883" s="1" t="s">
        <v>9195</v>
      </c>
      <c r="G1883" s="14">
        <v>82561554</v>
      </c>
    </row>
    <row r="1884" spans="1:7" x14ac:dyDescent="0.25">
      <c r="A1884" s="1" t="s">
        <v>3601</v>
      </c>
      <c r="B1884" s="2">
        <v>243026401</v>
      </c>
      <c r="C1884" s="1" t="s">
        <v>9148</v>
      </c>
      <c r="D1884" s="3">
        <v>20600</v>
      </c>
      <c r="E1884" s="1" t="s">
        <v>9138</v>
      </c>
      <c r="F1884" s="1" t="s">
        <v>9149</v>
      </c>
      <c r="G1884" s="14">
        <v>1903819209</v>
      </c>
    </row>
    <row r="1885" spans="1:7" x14ac:dyDescent="0.25">
      <c r="A1885" s="1" t="s">
        <v>1736</v>
      </c>
      <c r="B1885" s="2">
        <v>696887241</v>
      </c>
      <c r="C1885" s="1" t="s">
        <v>9150</v>
      </c>
      <c r="D1885" s="3">
        <v>42148</v>
      </c>
      <c r="E1885" s="1" t="s">
        <v>9134</v>
      </c>
      <c r="F1885" s="1" t="s">
        <v>9151</v>
      </c>
      <c r="G1885" s="14" t="s">
        <v>9212</v>
      </c>
    </row>
    <row r="1886" spans="1:7" x14ac:dyDescent="0.25">
      <c r="A1886" s="1" t="s">
        <v>3576</v>
      </c>
      <c r="B1886" s="2">
        <v>736027965</v>
      </c>
      <c r="C1886" s="1" t="s">
        <v>9133</v>
      </c>
      <c r="D1886" s="3">
        <v>38132</v>
      </c>
      <c r="E1886" s="1" t="s">
        <v>9138</v>
      </c>
      <c r="F1886" s="1" t="s">
        <v>9172</v>
      </c>
      <c r="G1886" s="14">
        <v>26439849</v>
      </c>
    </row>
    <row r="1887" spans="1:7" x14ac:dyDescent="0.25">
      <c r="A1887" s="1" t="s">
        <v>5187</v>
      </c>
      <c r="B1887" s="2">
        <v>900149156</v>
      </c>
      <c r="C1887" s="1" t="s">
        <v>9143</v>
      </c>
      <c r="D1887" s="3">
        <v>43609</v>
      </c>
      <c r="E1887" s="1" t="s">
        <v>9134</v>
      </c>
      <c r="F1887" s="1" t="s">
        <v>9187</v>
      </c>
      <c r="G1887" s="14" t="s">
        <v>9213</v>
      </c>
    </row>
    <row r="1888" spans="1:7" x14ac:dyDescent="0.25">
      <c r="A1888" s="1" t="s">
        <v>2076</v>
      </c>
      <c r="B1888" s="2">
        <v>954809761</v>
      </c>
      <c r="C1888" s="1" t="s">
        <v>9147</v>
      </c>
      <c r="D1888" s="3">
        <v>35210</v>
      </c>
      <c r="E1888" s="1" t="s">
        <v>9144</v>
      </c>
      <c r="F1888" s="1" t="s">
        <v>9152</v>
      </c>
      <c r="G1888" s="14">
        <v>4348413243</v>
      </c>
    </row>
    <row r="1889" spans="1:7" x14ac:dyDescent="0.25">
      <c r="A1889" s="1" t="s">
        <v>5471</v>
      </c>
      <c r="B1889" s="2">
        <v>502087157</v>
      </c>
      <c r="C1889" s="1" t="s">
        <v>9140</v>
      </c>
      <c r="D1889" s="3">
        <v>24616</v>
      </c>
      <c r="E1889" s="1" t="s">
        <v>9131</v>
      </c>
      <c r="F1889" s="1" t="s">
        <v>9142</v>
      </c>
      <c r="G1889" s="14">
        <v>1546195182</v>
      </c>
    </row>
    <row r="1890" spans="1:7" x14ac:dyDescent="0.25">
      <c r="A1890" s="1" t="s">
        <v>4585</v>
      </c>
      <c r="B1890" s="2">
        <v>196549293</v>
      </c>
      <c r="C1890" s="1" t="s">
        <v>9165</v>
      </c>
      <c r="D1890" s="3">
        <v>22426</v>
      </c>
      <c r="E1890" s="1" t="s">
        <v>9134</v>
      </c>
      <c r="F1890" s="1" t="s">
        <v>3840</v>
      </c>
      <c r="G1890" s="14">
        <v>1966455</v>
      </c>
    </row>
    <row r="1891" spans="1:7" x14ac:dyDescent="0.25">
      <c r="A1891" s="1" t="s">
        <v>3698</v>
      </c>
      <c r="B1891" s="2">
        <v>533428499</v>
      </c>
      <c r="C1891" s="1" t="s">
        <v>9150</v>
      </c>
      <c r="D1891" s="3">
        <v>34478</v>
      </c>
      <c r="E1891" s="1" t="s">
        <v>9134</v>
      </c>
      <c r="F1891" s="1" t="s">
        <v>9184</v>
      </c>
      <c r="G1891" s="14">
        <v>1657516758</v>
      </c>
    </row>
    <row r="1892" spans="1:7" x14ac:dyDescent="0.25">
      <c r="A1892" s="1" t="s">
        <v>4403</v>
      </c>
      <c r="B1892" s="2">
        <v>662531806</v>
      </c>
      <c r="C1892" s="1" t="s">
        <v>9180</v>
      </c>
      <c r="D1892" s="3">
        <v>36304</v>
      </c>
      <c r="E1892" s="1" t="s">
        <v>9144</v>
      </c>
      <c r="F1892" s="1" t="s">
        <v>9181</v>
      </c>
      <c r="G1892" s="14">
        <v>19243008</v>
      </c>
    </row>
    <row r="1893" spans="1:7" x14ac:dyDescent="0.25">
      <c r="A1893" s="1" t="s">
        <v>902</v>
      </c>
      <c r="B1893" s="2">
        <v>214763067</v>
      </c>
      <c r="C1893" s="1" t="s">
        <v>9146</v>
      </c>
      <c r="D1893" s="3">
        <v>31192</v>
      </c>
      <c r="E1893" s="1" t="s">
        <v>9131</v>
      </c>
      <c r="F1893" s="1" t="s">
        <v>8420</v>
      </c>
      <c r="G1893" s="14">
        <v>788925201</v>
      </c>
    </row>
    <row r="1894" spans="1:7" x14ac:dyDescent="0.25">
      <c r="A1894" s="1" t="s">
        <v>3604</v>
      </c>
      <c r="B1894" s="2">
        <v>86568311</v>
      </c>
      <c r="C1894" s="1" t="s">
        <v>9170</v>
      </c>
      <c r="D1894" s="3">
        <v>24616</v>
      </c>
      <c r="E1894" s="1" t="s">
        <v>9141</v>
      </c>
      <c r="F1894" s="1" t="s">
        <v>9174</v>
      </c>
      <c r="G1894" s="14">
        <v>75923904</v>
      </c>
    </row>
    <row r="1895" spans="1:7" x14ac:dyDescent="0.25">
      <c r="A1895" s="1" t="s">
        <v>267</v>
      </c>
      <c r="B1895" s="2">
        <v>371460998</v>
      </c>
      <c r="C1895" s="1" t="s">
        <v>9156</v>
      </c>
      <c r="D1895" s="3">
        <v>20965</v>
      </c>
      <c r="E1895" s="1" t="s">
        <v>9134</v>
      </c>
      <c r="F1895" s="1" t="s">
        <v>9199</v>
      </c>
      <c r="G1895" s="14">
        <v>2877675</v>
      </c>
    </row>
    <row r="1896" spans="1:7" x14ac:dyDescent="0.25">
      <c r="A1896" s="1" t="s">
        <v>5605</v>
      </c>
      <c r="B1896" s="2">
        <v>77627444</v>
      </c>
      <c r="C1896" s="1" t="s">
        <v>9166</v>
      </c>
      <c r="D1896" s="3">
        <v>37400</v>
      </c>
      <c r="E1896" s="1" t="s">
        <v>9144</v>
      </c>
      <c r="F1896" s="1" t="s">
        <v>9167</v>
      </c>
      <c r="G1896" s="14">
        <v>1175016704</v>
      </c>
    </row>
    <row r="1897" spans="1:7" x14ac:dyDescent="0.25">
      <c r="A1897" s="1" t="s">
        <v>2709</v>
      </c>
      <c r="B1897" s="2">
        <v>479252612</v>
      </c>
      <c r="C1897" s="1" t="s">
        <v>9153</v>
      </c>
      <c r="D1897" s="3">
        <v>22790</v>
      </c>
      <c r="E1897" s="1" t="s">
        <v>9141</v>
      </c>
      <c r="F1897" s="1" t="s">
        <v>9190</v>
      </c>
      <c r="G1897" s="14">
        <v>863987391</v>
      </c>
    </row>
    <row r="1898" spans="1:7" x14ac:dyDescent="0.25">
      <c r="A1898" s="1" t="s">
        <v>6012</v>
      </c>
      <c r="B1898" s="2">
        <v>335718706</v>
      </c>
      <c r="C1898" s="1" t="s">
        <v>9133</v>
      </c>
      <c r="D1898" s="3">
        <v>42515</v>
      </c>
      <c r="E1898" s="1" t="s">
        <v>9131</v>
      </c>
      <c r="F1898" s="1" t="s">
        <v>9179</v>
      </c>
      <c r="G1898" s="14">
        <v>4558598875</v>
      </c>
    </row>
    <row r="1899" spans="1:7" x14ac:dyDescent="0.25">
      <c r="A1899" s="1" t="s">
        <v>4196</v>
      </c>
      <c r="B1899" s="2">
        <v>208888660</v>
      </c>
      <c r="C1899" s="1" t="s">
        <v>9140</v>
      </c>
      <c r="D1899" s="3">
        <v>36304</v>
      </c>
      <c r="E1899" s="1" t="s">
        <v>9131</v>
      </c>
      <c r="F1899" s="1" t="s">
        <v>9189</v>
      </c>
      <c r="G1899" s="14">
        <v>1109537754</v>
      </c>
    </row>
    <row r="1900" spans="1:7" x14ac:dyDescent="0.25">
      <c r="A1900" s="1" t="s">
        <v>5846</v>
      </c>
      <c r="B1900" s="2">
        <v>841889132</v>
      </c>
      <c r="C1900" s="1" t="s">
        <v>9130</v>
      </c>
      <c r="D1900" s="3">
        <v>38497</v>
      </c>
      <c r="E1900" s="1" t="s">
        <v>9144</v>
      </c>
      <c r="F1900" s="1" t="s">
        <v>9132</v>
      </c>
      <c r="G1900" s="14">
        <v>749791536</v>
      </c>
    </row>
    <row r="1901" spans="1:7" x14ac:dyDescent="0.25">
      <c r="A1901" s="1" t="s">
        <v>6823</v>
      </c>
      <c r="B1901" s="2">
        <v>8006740</v>
      </c>
      <c r="C1901" s="1" t="s">
        <v>9170</v>
      </c>
      <c r="D1901" s="3">
        <v>27173</v>
      </c>
      <c r="E1901" s="1" t="s">
        <v>9144</v>
      </c>
      <c r="F1901" s="1" t="s">
        <v>9191</v>
      </c>
      <c r="G1901" s="14">
        <v>576049152</v>
      </c>
    </row>
    <row r="1902" spans="1:7" x14ac:dyDescent="0.25">
      <c r="A1902" s="1" t="s">
        <v>5193</v>
      </c>
      <c r="B1902" s="2">
        <v>30606504</v>
      </c>
      <c r="C1902" s="1" t="s">
        <v>9136</v>
      </c>
      <c r="D1902" s="3">
        <v>31921</v>
      </c>
      <c r="E1902" s="1" t="s">
        <v>9144</v>
      </c>
      <c r="F1902" s="1" t="s">
        <v>9188</v>
      </c>
      <c r="G1902" s="14">
        <v>8722155</v>
      </c>
    </row>
    <row r="1903" spans="1:7" x14ac:dyDescent="0.25">
      <c r="A1903" s="1" t="s">
        <v>4490</v>
      </c>
      <c r="B1903" s="2">
        <v>388752627</v>
      </c>
      <c r="C1903" s="1" t="s">
        <v>9150</v>
      </c>
      <c r="D1903" s="3">
        <v>40687</v>
      </c>
      <c r="E1903" s="1" t="s">
        <v>9131</v>
      </c>
      <c r="F1903" s="1" t="s">
        <v>9151</v>
      </c>
      <c r="G1903" s="14">
        <v>2020338811</v>
      </c>
    </row>
    <row r="1904" spans="1:7" x14ac:dyDescent="0.25">
      <c r="A1904" s="1" t="s">
        <v>740</v>
      </c>
      <c r="B1904" s="2">
        <v>699779800</v>
      </c>
      <c r="C1904" s="1" t="s">
        <v>9193</v>
      </c>
      <c r="D1904" s="3">
        <v>27905</v>
      </c>
      <c r="E1904" s="1" t="s">
        <v>9138</v>
      </c>
      <c r="F1904" s="1" t="s">
        <v>9198</v>
      </c>
      <c r="G1904" s="14">
        <v>1748024551</v>
      </c>
    </row>
    <row r="1905" spans="1:7" x14ac:dyDescent="0.25">
      <c r="A1905" s="1" t="s">
        <v>7632</v>
      </c>
      <c r="B1905" s="2">
        <v>518446998</v>
      </c>
      <c r="C1905" s="1" t="s">
        <v>9136</v>
      </c>
      <c r="D1905" s="3">
        <v>36671</v>
      </c>
      <c r="E1905" s="1" t="s">
        <v>9138</v>
      </c>
      <c r="F1905" s="1" t="s">
        <v>9188</v>
      </c>
      <c r="G1905" s="14">
        <v>1970522316</v>
      </c>
    </row>
    <row r="1906" spans="1:7" x14ac:dyDescent="0.25">
      <c r="A1906" s="1" t="s">
        <v>4642</v>
      </c>
      <c r="B1906" s="2">
        <v>54092581</v>
      </c>
      <c r="C1906" s="1" t="s">
        <v>9156</v>
      </c>
      <c r="D1906" s="3">
        <v>31192</v>
      </c>
      <c r="E1906" s="1" t="s">
        <v>9131</v>
      </c>
      <c r="F1906" s="1" t="s">
        <v>9199</v>
      </c>
      <c r="G1906" s="14">
        <v>723763287</v>
      </c>
    </row>
    <row r="1907" spans="1:7" x14ac:dyDescent="0.25">
      <c r="A1907" s="1" t="s">
        <v>530</v>
      </c>
      <c r="B1907" s="2">
        <v>807171368</v>
      </c>
      <c r="C1907" s="1" t="s">
        <v>9156</v>
      </c>
      <c r="D1907" s="3">
        <v>23155</v>
      </c>
      <c r="E1907" s="1" t="s">
        <v>9141</v>
      </c>
      <c r="F1907" s="1" t="s">
        <v>9199</v>
      </c>
      <c r="G1907" s="14">
        <v>991137147</v>
      </c>
    </row>
    <row r="1908" spans="1:7" x14ac:dyDescent="0.25">
      <c r="A1908" s="1" t="s">
        <v>2064</v>
      </c>
      <c r="B1908" s="2">
        <v>490762884</v>
      </c>
      <c r="C1908" s="1" t="s">
        <v>9153</v>
      </c>
      <c r="D1908" s="3">
        <v>39226</v>
      </c>
      <c r="E1908" s="1" t="s">
        <v>9144</v>
      </c>
      <c r="F1908" s="1" t="s">
        <v>9190</v>
      </c>
      <c r="G1908" s="14">
        <v>162603456</v>
      </c>
    </row>
    <row r="1909" spans="1:7" x14ac:dyDescent="0.25">
      <c r="A1909" s="1" t="s">
        <v>4363</v>
      </c>
      <c r="B1909" s="2">
        <v>808794445</v>
      </c>
      <c r="C1909" s="1" t="s">
        <v>9146</v>
      </c>
      <c r="D1909" s="3">
        <v>31921</v>
      </c>
      <c r="E1909" s="1" t="s">
        <v>9141</v>
      </c>
      <c r="F1909" s="1" t="s">
        <v>8420</v>
      </c>
      <c r="G1909" s="14">
        <v>494129664</v>
      </c>
    </row>
    <row r="1910" spans="1:7" x14ac:dyDescent="0.25">
      <c r="A1910" s="1" t="s">
        <v>4144</v>
      </c>
      <c r="B1910" s="2">
        <v>318114026</v>
      </c>
      <c r="C1910" s="1" t="s">
        <v>9133</v>
      </c>
      <c r="D1910" s="3">
        <v>28999</v>
      </c>
      <c r="E1910" s="1" t="s">
        <v>9131</v>
      </c>
      <c r="F1910" s="1" t="s">
        <v>9135</v>
      </c>
      <c r="G1910" s="14">
        <v>2036261577</v>
      </c>
    </row>
    <row r="1911" spans="1:7" x14ac:dyDescent="0.25">
      <c r="A1911" s="1" t="s">
        <v>4829</v>
      </c>
      <c r="B1911" s="2">
        <v>586460989</v>
      </c>
      <c r="C1911" s="1" t="s">
        <v>9150</v>
      </c>
      <c r="D1911" s="3">
        <v>29366</v>
      </c>
      <c r="E1911" s="1" t="s">
        <v>9138</v>
      </c>
      <c r="F1911" s="1" t="s">
        <v>9184</v>
      </c>
      <c r="G1911" s="14">
        <v>274699152</v>
      </c>
    </row>
    <row r="1912" spans="1:7" x14ac:dyDescent="0.25">
      <c r="A1912" s="1" t="s">
        <v>7364</v>
      </c>
      <c r="B1912" s="2">
        <v>529389770</v>
      </c>
      <c r="C1912" s="1" t="s">
        <v>9150</v>
      </c>
      <c r="D1912" s="3">
        <v>39593</v>
      </c>
      <c r="E1912" s="1" t="s">
        <v>9138</v>
      </c>
      <c r="F1912" s="1" t="s">
        <v>9151</v>
      </c>
      <c r="G1912" s="14">
        <v>3213749084</v>
      </c>
    </row>
    <row r="1913" spans="1:7" x14ac:dyDescent="0.25">
      <c r="A1913" s="1" t="s">
        <v>3228</v>
      </c>
      <c r="B1913" s="2">
        <v>717220415</v>
      </c>
      <c r="C1913" s="1" t="s">
        <v>9140</v>
      </c>
      <c r="D1913" s="3">
        <v>38497</v>
      </c>
      <c r="E1913" s="1" t="s">
        <v>9134</v>
      </c>
      <c r="F1913" s="1" t="s">
        <v>9189</v>
      </c>
      <c r="G1913" s="14">
        <v>2759250624</v>
      </c>
    </row>
    <row r="1914" spans="1:7" x14ac:dyDescent="0.25">
      <c r="A1914" s="1" t="s">
        <v>5608</v>
      </c>
      <c r="B1914" s="2">
        <v>604469384</v>
      </c>
      <c r="C1914" s="1" t="s">
        <v>9146</v>
      </c>
      <c r="D1914" s="3">
        <v>37765</v>
      </c>
      <c r="E1914" s="1" t="s">
        <v>9144</v>
      </c>
      <c r="F1914" s="1" t="s">
        <v>8420</v>
      </c>
      <c r="G1914" s="14">
        <v>31194065</v>
      </c>
    </row>
    <row r="1915" spans="1:7" x14ac:dyDescent="0.25">
      <c r="A1915" s="1" t="s">
        <v>2034</v>
      </c>
      <c r="B1915" s="2">
        <v>903350842</v>
      </c>
      <c r="C1915" s="1" t="s">
        <v>9196</v>
      </c>
      <c r="D1915" s="3">
        <v>41054</v>
      </c>
      <c r="E1915" s="1" t="s">
        <v>9134</v>
      </c>
      <c r="F1915" s="1" t="s">
        <v>9197</v>
      </c>
      <c r="G1915" s="14">
        <v>903497595</v>
      </c>
    </row>
    <row r="1916" spans="1:7" x14ac:dyDescent="0.25">
      <c r="A1916" s="1" t="s">
        <v>505</v>
      </c>
      <c r="B1916" s="2">
        <v>211513274</v>
      </c>
      <c r="C1916" s="1" t="s">
        <v>9130</v>
      </c>
      <c r="D1916" s="3">
        <v>24616</v>
      </c>
      <c r="E1916" s="1" t="s">
        <v>9144</v>
      </c>
      <c r="F1916" s="1" t="s">
        <v>9132</v>
      </c>
      <c r="G1916" s="14">
        <v>3191953812</v>
      </c>
    </row>
    <row r="1917" spans="1:7" x14ac:dyDescent="0.25">
      <c r="A1917" s="1" t="s">
        <v>3345</v>
      </c>
      <c r="B1917" s="2">
        <v>336103947</v>
      </c>
      <c r="C1917" s="1" t="s">
        <v>9133</v>
      </c>
      <c r="D1917" s="3">
        <v>34478</v>
      </c>
      <c r="E1917" s="1" t="s">
        <v>9141</v>
      </c>
      <c r="F1917" s="1" t="s">
        <v>9195</v>
      </c>
      <c r="G1917" s="14">
        <v>54579525</v>
      </c>
    </row>
    <row r="1918" spans="1:7" x14ac:dyDescent="0.25">
      <c r="A1918" s="1" t="s">
        <v>1375</v>
      </c>
      <c r="B1918" s="2">
        <v>104344203</v>
      </c>
      <c r="C1918" s="1" t="s">
        <v>9136</v>
      </c>
      <c r="D1918" s="3">
        <v>22061</v>
      </c>
      <c r="E1918" s="1" t="s">
        <v>9141</v>
      </c>
      <c r="F1918" s="1" t="s">
        <v>6173</v>
      </c>
      <c r="G1918" s="14">
        <v>1526056392</v>
      </c>
    </row>
    <row r="1919" spans="1:7" x14ac:dyDescent="0.25">
      <c r="A1919" s="1" t="s">
        <v>402</v>
      </c>
      <c r="B1919" s="2">
        <v>249026203</v>
      </c>
      <c r="C1919" s="1" t="s">
        <v>9133</v>
      </c>
      <c r="D1919" s="3">
        <v>36304</v>
      </c>
      <c r="E1919" s="1" t="s">
        <v>9131</v>
      </c>
      <c r="F1919" s="1" t="s">
        <v>9172</v>
      </c>
      <c r="G1919" s="14">
        <v>8345708</v>
      </c>
    </row>
    <row r="1920" spans="1:7" x14ac:dyDescent="0.25">
      <c r="A1920" s="1" t="s">
        <v>2304</v>
      </c>
      <c r="B1920" s="2">
        <v>983282046</v>
      </c>
      <c r="C1920" s="1" t="s">
        <v>9130</v>
      </c>
      <c r="D1920" s="3">
        <v>43976</v>
      </c>
      <c r="E1920" s="1" t="s">
        <v>9131</v>
      </c>
      <c r="F1920" s="1" t="s">
        <v>9132</v>
      </c>
      <c r="G1920" s="14">
        <v>151820916</v>
      </c>
    </row>
    <row r="1921" spans="1:7" x14ac:dyDescent="0.25">
      <c r="A1921" s="1" t="s">
        <v>5125</v>
      </c>
      <c r="B1921" s="2">
        <v>701274382</v>
      </c>
      <c r="C1921" s="1" t="s">
        <v>9147</v>
      </c>
      <c r="D1921" s="3">
        <v>27538</v>
      </c>
      <c r="E1921" s="1" t="s">
        <v>9134</v>
      </c>
      <c r="F1921" s="1" t="s">
        <v>9152</v>
      </c>
      <c r="G1921" s="14">
        <v>749111188</v>
      </c>
    </row>
    <row r="1922" spans="1:7" x14ac:dyDescent="0.25">
      <c r="A1922" s="1" t="s">
        <v>1007</v>
      </c>
      <c r="B1922" s="2">
        <v>547781025</v>
      </c>
      <c r="C1922" s="1" t="s">
        <v>9133</v>
      </c>
      <c r="D1922" s="3">
        <v>42880</v>
      </c>
      <c r="E1922" s="1" t="s">
        <v>9141</v>
      </c>
      <c r="F1922" s="1" t="s">
        <v>9162</v>
      </c>
      <c r="G1922" s="14">
        <v>1852244415</v>
      </c>
    </row>
    <row r="1923" spans="1:7" x14ac:dyDescent="0.25">
      <c r="A1923" s="1" t="s">
        <v>1497</v>
      </c>
      <c r="B1923" s="2">
        <v>598697376</v>
      </c>
      <c r="C1923" s="1" t="s">
        <v>9133</v>
      </c>
      <c r="D1923" s="3">
        <v>24616</v>
      </c>
      <c r="E1923" s="1" t="s">
        <v>9131</v>
      </c>
      <c r="F1923" s="1" t="s">
        <v>9195</v>
      </c>
      <c r="G1923" s="14">
        <v>1114490562</v>
      </c>
    </row>
    <row r="1924" spans="1:7" x14ac:dyDescent="0.25">
      <c r="A1924" s="1" t="s">
        <v>1139</v>
      </c>
      <c r="B1924" s="2">
        <v>384256484</v>
      </c>
      <c r="C1924" s="1" t="s">
        <v>9133</v>
      </c>
      <c r="D1924" s="3">
        <v>24983</v>
      </c>
      <c r="E1924" s="1" t="s">
        <v>9144</v>
      </c>
      <c r="F1924" s="1" t="s">
        <v>9172</v>
      </c>
      <c r="G1924" s="14">
        <v>13106016</v>
      </c>
    </row>
    <row r="1925" spans="1:7" x14ac:dyDescent="0.25">
      <c r="A1925" s="1" t="s">
        <v>6579</v>
      </c>
      <c r="B1925" s="2">
        <v>802815139</v>
      </c>
      <c r="C1925" s="1" t="s">
        <v>9133</v>
      </c>
      <c r="D1925" s="3">
        <v>29731</v>
      </c>
      <c r="E1925" s="1" t="s">
        <v>9131</v>
      </c>
      <c r="F1925" s="1" t="s">
        <v>9164</v>
      </c>
      <c r="G1925" s="14">
        <v>775677952</v>
      </c>
    </row>
    <row r="1926" spans="1:7" x14ac:dyDescent="0.25">
      <c r="A1926" s="1" t="s">
        <v>6877</v>
      </c>
      <c r="B1926" s="2">
        <v>359480447</v>
      </c>
      <c r="C1926" s="1" t="s">
        <v>9165</v>
      </c>
      <c r="D1926" s="3">
        <v>39226</v>
      </c>
      <c r="E1926" s="1" t="s">
        <v>9144</v>
      </c>
      <c r="F1926" s="1" t="s">
        <v>9173</v>
      </c>
      <c r="G1926" s="14">
        <v>11287008</v>
      </c>
    </row>
    <row r="1927" spans="1:7" x14ac:dyDescent="0.25">
      <c r="A1927" s="1" t="s">
        <v>1485</v>
      </c>
      <c r="B1927" s="2">
        <v>286598152</v>
      </c>
      <c r="C1927" s="1" t="s">
        <v>9130</v>
      </c>
      <c r="D1927" s="3">
        <v>28270</v>
      </c>
      <c r="E1927" s="1" t="s">
        <v>9144</v>
      </c>
      <c r="F1927" s="1" t="s">
        <v>9186</v>
      </c>
      <c r="G1927" s="14">
        <v>1431760512</v>
      </c>
    </row>
    <row r="1928" spans="1:7" x14ac:dyDescent="0.25">
      <c r="A1928" s="1" t="s">
        <v>5890</v>
      </c>
      <c r="B1928" s="2">
        <v>333127572</v>
      </c>
      <c r="C1928" s="1" t="s">
        <v>9180</v>
      </c>
      <c r="D1928" s="3">
        <v>31556</v>
      </c>
      <c r="E1928" s="1" t="s">
        <v>9141</v>
      </c>
      <c r="F1928" s="1" t="s">
        <v>9181</v>
      </c>
      <c r="G1928" s="14">
        <v>21748704</v>
      </c>
    </row>
    <row r="1929" spans="1:7" x14ac:dyDescent="0.25">
      <c r="A1929" s="1" t="s">
        <v>7508</v>
      </c>
      <c r="B1929" s="2">
        <v>468039144</v>
      </c>
      <c r="C1929" s="1" t="s">
        <v>9170</v>
      </c>
      <c r="D1929" s="3">
        <v>29731</v>
      </c>
      <c r="E1929" s="1" t="s">
        <v>9141</v>
      </c>
      <c r="F1929" s="1" t="s">
        <v>9191</v>
      </c>
      <c r="G1929" s="14">
        <v>559386486</v>
      </c>
    </row>
    <row r="1930" spans="1:7" x14ac:dyDescent="0.25">
      <c r="A1930" s="1" t="s">
        <v>5876</v>
      </c>
      <c r="B1930" s="2">
        <v>901841302</v>
      </c>
      <c r="C1930" s="1" t="s">
        <v>9133</v>
      </c>
      <c r="D1930" s="3">
        <v>42880</v>
      </c>
      <c r="E1930" s="1" t="s">
        <v>9131</v>
      </c>
      <c r="F1930" s="1" t="s">
        <v>9159</v>
      </c>
      <c r="G1930" s="14">
        <v>1226088909</v>
      </c>
    </row>
    <row r="1931" spans="1:7" x14ac:dyDescent="0.25">
      <c r="A1931" s="1" t="s">
        <v>2405</v>
      </c>
      <c r="B1931" s="2">
        <v>832256671</v>
      </c>
      <c r="C1931" s="1" t="s">
        <v>9153</v>
      </c>
      <c r="D1931" s="3">
        <v>30460</v>
      </c>
      <c r="E1931" s="1" t="s">
        <v>9144</v>
      </c>
      <c r="F1931" s="1" t="s">
        <v>9155</v>
      </c>
      <c r="G1931" s="14">
        <v>486763956</v>
      </c>
    </row>
    <row r="1932" spans="1:7" x14ac:dyDescent="0.25">
      <c r="A1932" s="1" t="s">
        <v>7569</v>
      </c>
      <c r="B1932" s="2">
        <v>796584522</v>
      </c>
      <c r="C1932" s="1" t="s">
        <v>9165</v>
      </c>
      <c r="D1932" s="3">
        <v>29731</v>
      </c>
      <c r="E1932" s="1" t="s">
        <v>9141</v>
      </c>
      <c r="F1932" s="1" t="s">
        <v>9173</v>
      </c>
      <c r="G1932" s="14">
        <v>3439103913</v>
      </c>
    </row>
    <row r="1933" spans="1:7" x14ac:dyDescent="0.25">
      <c r="A1933" s="1" t="s">
        <v>3276</v>
      </c>
      <c r="B1933" s="2">
        <v>7702909</v>
      </c>
      <c r="C1933" s="1" t="s">
        <v>9150</v>
      </c>
      <c r="D1933" s="3">
        <v>43609</v>
      </c>
      <c r="E1933" s="1" t="s">
        <v>9138</v>
      </c>
      <c r="F1933" s="1" t="s">
        <v>9200</v>
      </c>
      <c r="G1933" s="14">
        <v>40812018</v>
      </c>
    </row>
    <row r="1934" spans="1:7" x14ac:dyDescent="0.25">
      <c r="A1934" s="1" t="s">
        <v>7104</v>
      </c>
      <c r="B1934" s="2">
        <v>391021354</v>
      </c>
      <c r="C1934" s="1" t="s">
        <v>9193</v>
      </c>
      <c r="D1934" s="3">
        <v>26444</v>
      </c>
      <c r="E1934" s="1" t="s">
        <v>9144</v>
      </c>
      <c r="F1934" s="1" t="s">
        <v>9194</v>
      </c>
      <c r="G1934" s="14">
        <v>1306407168</v>
      </c>
    </row>
    <row r="1935" spans="1:7" x14ac:dyDescent="0.25">
      <c r="A1935" s="1" t="s">
        <v>1866</v>
      </c>
      <c r="B1935" s="2">
        <v>796966460</v>
      </c>
      <c r="C1935" s="1" t="s">
        <v>9133</v>
      </c>
      <c r="D1935" s="3">
        <v>35939</v>
      </c>
      <c r="E1935" s="1" t="s">
        <v>9134</v>
      </c>
      <c r="F1935" s="1" t="s">
        <v>9159</v>
      </c>
      <c r="G1935" s="14">
        <v>1050305028</v>
      </c>
    </row>
    <row r="1936" spans="1:7" x14ac:dyDescent="0.25">
      <c r="A1936" s="1" t="s">
        <v>4307</v>
      </c>
      <c r="B1936" s="2">
        <v>345882308</v>
      </c>
      <c r="C1936" s="1" t="s">
        <v>9156</v>
      </c>
      <c r="D1936" s="3">
        <v>39226</v>
      </c>
      <c r="E1936" s="1" t="s">
        <v>9144</v>
      </c>
      <c r="F1936" s="1" t="s">
        <v>9157</v>
      </c>
      <c r="G1936" s="14">
        <v>1622156533</v>
      </c>
    </row>
    <row r="1937" spans="1:7" x14ac:dyDescent="0.25">
      <c r="A1937" s="1" t="s">
        <v>3261</v>
      </c>
      <c r="B1937" s="2">
        <v>146974938</v>
      </c>
      <c r="C1937" s="1" t="s">
        <v>9156</v>
      </c>
      <c r="D1937" s="3">
        <v>30827</v>
      </c>
      <c r="E1937" s="1" t="s">
        <v>9141</v>
      </c>
      <c r="F1937" s="1" t="s">
        <v>9157</v>
      </c>
      <c r="G1937" s="14">
        <v>70386822</v>
      </c>
    </row>
    <row r="1938" spans="1:7" x14ac:dyDescent="0.25">
      <c r="A1938" s="1" t="s">
        <v>7895</v>
      </c>
      <c r="B1938" s="2">
        <v>479441115</v>
      </c>
      <c r="C1938" s="1" t="s">
        <v>9150</v>
      </c>
      <c r="D1938" s="3">
        <v>39958</v>
      </c>
      <c r="E1938" s="1" t="s">
        <v>9144</v>
      </c>
      <c r="F1938" s="1" t="s">
        <v>9184</v>
      </c>
      <c r="G1938" s="14">
        <v>566746992</v>
      </c>
    </row>
    <row r="1939" spans="1:7" x14ac:dyDescent="0.25">
      <c r="A1939" s="1" t="s">
        <v>3057</v>
      </c>
      <c r="B1939" s="2">
        <v>632127868</v>
      </c>
      <c r="C1939" s="1" t="s">
        <v>9133</v>
      </c>
      <c r="D1939" s="3">
        <v>24251</v>
      </c>
      <c r="E1939" s="1" t="s">
        <v>9134</v>
      </c>
      <c r="F1939" s="1" t="s">
        <v>9162</v>
      </c>
      <c r="G1939" s="14">
        <v>86385432</v>
      </c>
    </row>
    <row r="1940" spans="1:7" x14ac:dyDescent="0.25">
      <c r="A1940" s="1" t="s">
        <v>4277</v>
      </c>
      <c r="B1940" s="2">
        <v>247215446</v>
      </c>
      <c r="C1940" s="1" t="s">
        <v>9143</v>
      </c>
      <c r="D1940" s="3">
        <v>30827</v>
      </c>
      <c r="E1940" s="1" t="s">
        <v>9138</v>
      </c>
      <c r="F1940" s="1" t="s">
        <v>9187</v>
      </c>
      <c r="G1940" s="14">
        <v>2041705952</v>
      </c>
    </row>
    <row r="1941" spans="1:7" x14ac:dyDescent="0.25">
      <c r="A1941" s="1" t="s">
        <v>3198</v>
      </c>
      <c r="B1941" s="2">
        <v>363716149</v>
      </c>
      <c r="C1941" s="1" t="s">
        <v>9147</v>
      </c>
      <c r="D1941" s="3">
        <v>38861</v>
      </c>
      <c r="E1941" s="1" t="s">
        <v>9141</v>
      </c>
      <c r="F1941" s="1" t="s">
        <v>9152</v>
      </c>
      <c r="G1941" s="14">
        <v>2426223525</v>
      </c>
    </row>
    <row r="1942" spans="1:7" x14ac:dyDescent="0.25">
      <c r="A1942" s="1" t="s">
        <v>8040</v>
      </c>
      <c r="B1942" s="2">
        <v>516644526</v>
      </c>
      <c r="C1942" s="1" t="s">
        <v>9165</v>
      </c>
      <c r="D1942" s="3">
        <v>26444</v>
      </c>
      <c r="E1942" s="1" t="s">
        <v>9144</v>
      </c>
      <c r="F1942" s="1" t="s">
        <v>4326</v>
      </c>
      <c r="G1942" s="14">
        <v>1513720164</v>
      </c>
    </row>
    <row r="1943" spans="1:7" x14ac:dyDescent="0.25">
      <c r="A1943" s="1" t="s">
        <v>2408</v>
      </c>
      <c r="B1943" s="2">
        <v>238742168</v>
      </c>
      <c r="C1943" s="1" t="s">
        <v>9130</v>
      </c>
      <c r="D1943" s="3">
        <v>36671</v>
      </c>
      <c r="E1943" s="1" t="s">
        <v>9144</v>
      </c>
      <c r="F1943" s="1" t="s">
        <v>9186</v>
      </c>
      <c r="G1943" s="14">
        <v>546493248</v>
      </c>
    </row>
    <row r="1944" spans="1:7" x14ac:dyDescent="0.25">
      <c r="A1944" s="1" t="s">
        <v>8007</v>
      </c>
      <c r="B1944" s="2">
        <v>130397149</v>
      </c>
      <c r="C1944" s="1" t="s">
        <v>9130</v>
      </c>
      <c r="D1944" s="3">
        <v>22061</v>
      </c>
      <c r="E1944" s="1" t="s">
        <v>9144</v>
      </c>
      <c r="F1944" s="1" t="s">
        <v>9186</v>
      </c>
      <c r="G1944" s="14">
        <v>2548791414</v>
      </c>
    </row>
    <row r="1945" spans="1:7" x14ac:dyDescent="0.25">
      <c r="A1945" s="1" t="s">
        <v>5266</v>
      </c>
      <c r="B1945" s="2">
        <v>234938324</v>
      </c>
      <c r="C1945" s="1" t="s">
        <v>9133</v>
      </c>
      <c r="D1945" s="3">
        <v>35575</v>
      </c>
      <c r="E1945" s="1" t="s">
        <v>9154</v>
      </c>
      <c r="F1945" s="1" t="s">
        <v>9195</v>
      </c>
      <c r="G1945" s="14">
        <v>9832512</v>
      </c>
    </row>
    <row r="1946" spans="1:7" x14ac:dyDescent="0.25">
      <c r="A1946" s="1" t="s">
        <v>3437</v>
      </c>
      <c r="B1946" s="2">
        <v>863428067</v>
      </c>
      <c r="C1946" s="1" t="s">
        <v>9137</v>
      </c>
      <c r="D1946" s="3">
        <v>35210</v>
      </c>
      <c r="E1946" s="1" t="s">
        <v>9134</v>
      </c>
      <c r="F1946" s="1" t="s">
        <v>9139</v>
      </c>
      <c r="G1946" s="14">
        <v>2073841875</v>
      </c>
    </row>
    <row r="1947" spans="1:7" x14ac:dyDescent="0.25">
      <c r="A1947" s="1" t="s">
        <v>8761</v>
      </c>
      <c r="B1947" s="2">
        <v>54474771</v>
      </c>
      <c r="C1947" s="1" t="s">
        <v>9170</v>
      </c>
      <c r="D1947" s="3">
        <v>41419</v>
      </c>
      <c r="E1947" s="1" t="s">
        <v>9144</v>
      </c>
      <c r="F1947" s="1" t="s">
        <v>9171</v>
      </c>
      <c r="G1947" s="14">
        <v>3806451324</v>
      </c>
    </row>
    <row r="1948" spans="1:7" x14ac:dyDescent="0.25">
      <c r="A1948" s="1" t="s">
        <v>2727</v>
      </c>
      <c r="B1948" s="2">
        <v>665812247</v>
      </c>
      <c r="C1948" s="1" t="s">
        <v>9182</v>
      </c>
      <c r="D1948" s="3">
        <v>37036</v>
      </c>
      <c r="E1948" s="1" t="s">
        <v>9134</v>
      </c>
      <c r="F1948" s="1" t="s">
        <v>9183</v>
      </c>
      <c r="G1948" s="14">
        <v>3800272</v>
      </c>
    </row>
    <row r="1949" spans="1:7" x14ac:dyDescent="0.25">
      <c r="A1949" s="1" t="s">
        <v>6319</v>
      </c>
      <c r="B1949" s="2">
        <v>399588315</v>
      </c>
      <c r="C1949" s="1" t="s">
        <v>9156</v>
      </c>
      <c r="D1949" s="3">
        <v>44705</v>
      </c>
      <c r="E1949" s="1" t="s">
        <v>9138</v>
      </c>
      <c r="F1949" s="1" t="s">
        <v>9199</v>
      </c>
      <c r="G1949" s="14">
        <v>13722852</v>
      </c>
    </row>
    <row r="1950" spans="1:7" x14ac:dyDescent="0.25">
      <c r="A1950" s="1" t="s">
        <v>1089</v>
      </c>
      <c r="B1950" s="2">
        <v>292303183</v>
      </c>
      <c r="C1950" s="1" t="s">
        <v>9133</v>
      </c>
      <c r="D1950" s="3">
        <v>31921</v>
      </c>
      <c r="E1950" s="1" t="s">
        <v>9154</v>
      </c>
      <c r="F1950" s="1" t="s">
        <v>9158</v>
      </c>
      <c r="G1950" s="14">
        <v>187639725</v>
      </c>
    </row>
    <row r="1951" spans="1:7" x14ac:dyDescent="0.25">
      <c r="A1951" s="1" t="s">
        <v>1216</v>
      </c>
      <c r="B1951" s="2">
        <v>169459563</v>
      </c>
      <c r="C1951" s="1" t="s">
        <v>9133</v>
      </c>
      <c r="D1951" s="3">
        <v>40687</v>
      </c>
      <c r="E1951" s="1" t="s">
        <v>9144</v>
      </c>
      <c r="F1951" s="1" t="s">
        <v>9159</v>
      </c>
      <c r="G1951" s="14">
        <v>844638704</v>
      </c>
    </row>
    <row r="1952" spans="1:7" x14ac:dyDescent="0.25">
      <c r="A1952" s="1" t="s">
        <v>5593</v>
      </c>
      <c r="B1952" s="2">
        <v>523307003</v>
      </c>
      <c r="C1952" s="1" t="s">
        <v>9147</v>
      </c>
      <c r="D1952" s="3">
        <v>43609</v>
      </c>
      <c r="E1952" s="1" t="s">
        <v>9144</v>
      </c>
      <c r="F1952" s="1" t="s">
        <v>9152</v>
      </c>
      <c r="G1952" s="14">
        <v>2901411744</v>
      </c>
    </row>
    <row r="1953" spans="1:7" x14ac:dyDescent="0.25">
      <c r="A1953" s="1" t="s">
        <v>6633</v>
      </c>
      <c r="B1953" s="2">
        <v>672710860</v>
      </c>
      <c r="C1953" s="1" t="s">
        <v>9165</v>
      </c>
      <c r="D1953" s="3">
        <v>33749</v>
      </c>
      <c r="E1953" s="1" t="s">
        <v>9138</v>
      </c>
      <c r="F1953" s="1" t="s">
        <v>9173</v>
      </c>
      <c r="G1953" s="14">
        <v>2168338491</v>
      </c>
    </row>
    <row r="1954" spans="1:7" x14ac:dyDescent="0.25">
      <c r="A1954" s="1" t="s">
        <v>2443</v>
      </c>
      <c r="B1954" s="2">
        <v>838500892</v>
      </c>
      <c r="C1954" s="1" t="s">
        <v>9133</v>
      </c>
      <c r="D1954" s="3">
        <v>22061</v>
      </c>
      <c r="E1954" s="1" t="s">
        <v>9144</v>
      </c>
      <c r="F1954" s="1" t="s">
        <v>9135</v>
      </c>
      <c r="G1954" s="14">
        <v>769479228</v>
      </c>
    </row>
    <row r="1955" spans="1:7" x14ac:dyDescent="0.25">
      <c r="A1955" s="1" t="s">
        <v>2691</v>
      </c>
      <c r="B1955" s="2">
        <v>331172887</v>
      </c>
      <c r="C1955" s="1" t="s">
        <v>9133</v>
      </c>
      <c r="D1955" s="3">
        <v>33382</v>
      </c>
      <c r="E1955" s="1" t="s">
        <v>9144</v>
      </c>
      <c r="F1955" s="1" t="s">
        <v>9158</v>
      </c>
      <c r="G1955" s="14">
        <v>3545542935</v>
      </c>
    </row>
    <row r="1956" spans="1:7" x14ac:dyDescent="0.25">
      <c r="A1956" s="1" t="s">
        <v>4038</v>
      </c>
      <c r="B1956" s="2">
        <v>721613645</v>
      </c>
      <c r="C1956" s="1" t="s">
        <v>9180</v>
      </c>
      <c r="D1956" s="3">
        <v>22790</v>
      </c>
      <c r="E1956" s="1" t="s">
        <v>9131</v>
      </c>
      <c r="F1956" s="1" t="s">
        <v>9181</v>
      </c>
      <c r="G1956" s="14">
        <v>1699363629</v>
      </c>
    </row>
    <row r="1957" spans="1:7" x14ac:dyDescent="0.25">
      <c r="A1957" s="1" t="s">
        <v>1917</v>
      </c>
      <c r="B1957" s="2">
        <v>316783181</v>
      </c>
      <c r="C1957" s="1" t="s">
        <v>9133</v>
      </c>
      <c r="D1957" s="3">
        <v>28999</v>
      </c>
      <c r="E1957" s="1" t="s">
        <v>9144</v>
      </c>
      <c r="F1957" s="1" t="s">
        <v>9192</v>
      </c>
      <c r="G1957" s="14">
        <v>934848</v>
      </c>
    </row>
    <row r="1958" spans="1:7" x14ac:dyDescent="0.25">
      <c r="A1958" s="1" t="s">
        <v>7175</v>
      </c>
      <c r="B1958" s="2">
        <v>876279636</v>
      </c>
      <c r="C1958" s="1" t="s">
        <v>9147</v>
      </c>
      <c r="D1958" s="3">
        <v>22061</v>
      </c>
      <c r="E1958" s="1" t="s">
        <v>9138</v>
      </c>
      <c r="F1958" s="1" t="s">
        <v>6107</v>
      </c>
      <c r="G1958" s="14">
        <v>190836096</v>
      </c>
    </row>
    <row r="1959" spans="1:7" x14ac:dyDescent="0.25">
      <c r="A1959" s="1" t="s">
        <v>8421</v>
      </c>
      <c r="B1959" s="2">
        <v>942767236</v>
      </c>
      <c r="C1959" s="1" t="s">
        <v>9133</v>
      </c>
      <c r="D1959" s="3">
        <v>24983</v>
      </c>
      <c r="E1959" s="1" t="s">
        <v>9134</v>
      </c>
      <c r="F1959" s="1" t="s">
        <v>9192</v>
      </c>
      <c r="G1959" s="14">
        <v>1818272904</v>
      </c>
    </row>
    <row r="1960" spans="1:7" x14ac:dyDescent="0.25">
      <c r="A1960" s="1" t="s">
        <v>1100</v>
      </c>
      <c r="B1960" s="2">
        <v>381842320</v>
      </c>
      <c r="C1960" s="1" t="s">
        <v>9133</v>
      </c>
      <c r="D1960" s="3">
        <v>32653</v>
      </c>
      <c r="E1960" s="1" t="s">
        <v>9134</v>
      </c>
      <c r="F1960" s="1" t="s">
        <v>9158</v>
      </c>
      <c r="G1960" s="14">
        <v>2504677728</v>
      </c>
    </row>
    <row r="1961" spans="1:7" x14ac:dyDescent="0.25">
      <c r="A1961" s="1" t="s">
        <v>2845</v>
      </c>
      <c r="B1961" s="2">
        <v>862925892</v>
      </c>
      <c r="C1961" s="1" t="s">
        <v>9140</v>
      </c>
      <c r="D1961" s="3">
        <v>37765</v>
      </c>
      <c r="E1961" s="1" t="s">
        <v>9131</v>
      </c>
      <c r="F1961" s="1" t="s">
        <v>9142</v>
      </c>
      <c r="G1961" s="14">
        <v>5976875</v>
      </c>
    </row>
    <row r="1962" spans="1:7" x14ac:dyDescent="0.25">
      <c r="A1962" s="1" t="s">
        <v>4292</v>
      </c>
      <c r="B1962" s="2">
        <v>692862884</v>
      </c>
      <c r="C1962" s="1" t="s">
        <v>9193</v>
      </c>
      <c r="D1962" s="3">
        <v>22061</v>
      </c>
      <c r="E1962" s="1" t="s">
        <v>9131</v>
      </c>
      <c r="F1962" s="1" t="s">
        <v>9194</v>
      </c>
      <c r="G1962" s="14">
        <v>3296786955</v>
      </c>
    </row>
    <row r="1963" spans="1:7" x14ac:dyDescent="0.25">
      <c r="A1963" s="1" t="s">
        <v>5581</v>
      </c>
      <c r="B1963" s="2">
        <v>641579724</v>
      </c>
      <c r="C1963" s="1" t="s">
        <v>9170</v>
      </c>
      <c r="D1963" s="3">
        <v>26809</v>
      </c>
      <c r="E1963" s="1" t="s">
        <v>9144</v>
      </c>
      <c r="F1963" s="1" t="s">
        <v>9191</v>
      </c>
      <c r="G1963" s="14">
        <v>1731461942</v>
      </c>
    </row>
    <row r="1964" spans="1:7" x14ac:dyDescent="0.25">
      <c r="A1964" s="1" t="s">
        <v>6006</v>
      </c>
      <c r="B1964" s="2">
        <v>192781810</v>
      </c>
      <c r="C1964" s="1" t="s">
        <v>9133</v>
      </c>
      <c r="D1964" s="3">
        <v>41419</v>
      </c>
      <c r="E1964" s="1" t="s">
        <v>9138</v>
      </c>
      <c r="F1964" s="1" t="s">
        <v>9135</v>
      </c>
      <c r="G1964" s="14">
        <v>2109398829</v>
      </c>
    </row>
    <row r="1965" spans="1:7" x14ac:dyDescent="0.25">
      <c r="A1965" s="1" t="s">
        <v>2535</v>
      </c>
      <c r="B1965" s="2">
        <v>928229617</v>
      </c>
      <c r="C1965" s="1" t="s">
        <v>9153</v>
      </c>
      <c r="D1965" s="3">
        <v>31556</v>
      </c>
      <c r="E1965" s="1" t="s">
        <v>9138</v>
      </c>
      <c r="F1965" s="1" t="s">
        <v>9155</v>
      </c>
      <c r="G1965" s="14">
        <v>3322484514</v>
      </c>
    </row>
    <row r="1966" spans="1:7" x14ac:dyDescent="0.25">
      <c r="A1966" s="1" t="s">
        <v>8588</v>
      </c>
      <c r="B1966" s="2">
        <v>387078888</v>
      </c>
      <c r="C1966" s="1" t="s">
        <v>9156</v>
      </c>
      <c r="D1966" s="3">
        <v>31921</v>
      </c>
      <c r="E1966" s="1" t="s">
        <v>9144</v>
      </c>
      <c r="F1966" s="1" t="s">
        <v>9175</v>
      </c>
      <c r="G1966" s="14">
        <v>1093164396</v>
      </c>
    </row>
    <row r="1967" spans="1:7" x14ac:dyDescent="0.25">
      <c r="A1967" s="1" t="s">
        <v>681</v>
      </c>
      <c r="B1967" s="2">
        <v>86269444</v>
      </c>
      <c r="C1967" s="1" t="s">
        <v>9133</v>
      </c>
      <c r="D1967" s="3">
        <v>39226</v>
      </c>
      <c r="E1967" s="1" t="s">
        <v>9141</v>
      </c>
      <c r="F1967" s="1" t="s">
        <v>9172</v>
      </c>
      <c r="G1967" s="14">
        <v>279170892</v>
      </c>
    </row>
    <row r="1968" spans="1:7" x14ac:dyDescent="0.25">
      <c r="A1968" s="1" t="s">
        <v>1761</v>
      </c>
      <c r="B1968" s="2">
        <v>41020835</v>
      </c>
      <c r="C1968" s="1" t="s">
        <v>9153</v>
      </c>
      <c r="D1968" s="3">
        <v>24983</v>
      </c>
      <c r="E1968" s="1" t="s">
        <v>9144</v>
      </c>
      <c r="F1968" s="1" t="s">
        <v>9155</v>
      </c>
      <c r="G1968" s="14">
        <v>279877455</v>
      </c>
    </row>
    <row r="1969" spans="1:7" x14ac:dyDescent="0.25">
      <c r="A1969" s="1" t="s">
        <v>7927</v>
      </c>
      <c r="B1969" s="2">
        <v>110966953</v>
      </c>
      <c r="C1969" s="1" t="s">
        <v>9176</v>
      </c>
      <c r="D1969" s="3">
        <v>27905</v>
      </c>
      <c r="E1969" s="1" t="s">
        <v>9138</v>
      </c>
      <c r="F1969" s="1" t="s">
        <v>9177</v>
      </c>
      <c r="G1969" s="14">
        <v>1698311316</v>
      </c>
    </row>
    <row r="1970" spans="1:7" x14ac:dyDescent="0.25">
      <c r="A1970" s="1" t="s">
        <v>6530</v>
      </c>
      <c r="B1970" s="2">
        <v>48323194</v>
      </c>
      <c r="C1970" s="1" t="s">
        <v>9133</v>
      </c>
      <c r="D1970" s="3">
        <v>31556</v>
      </c>
      <c r="E1970" s="1" t="s">
        <v>9141</v>
      </c>
      <c r="F1970" s="1" t="s">
        <v>9192</v>
      </c>
      <c r="G1970" s="14">
        <v>1025835</v>
      </c>
    </row>
    <row r="1971" spans="1:7" x14ac:dyDescent="0.25">
      <c r="A1971" s="1" t="s">
        <v>1682</v>
      </c>
      <c r="B1971" s="2">
        <v>975805483</v>
      </c>
      <c r="C1971" s="1" t="s">
        <v>9165</v>
      </c>
      <c r="D1971" s="3">
        <v>41054</v>
      </c>
      <c r="E1971" s="1" t="s">
        <v>9131</v>
      </c>
      <c r="F1971" s="1" t="s">
        <v>4326</v>
      </c>
      <c r="G1971" s="14">
        <v>2901955072</v>
      </c>
    </row>
    <row r="1972" spans="1:7" x14ac:dyDescent="0.25">
      <c r="A1972" s="1" t="s">
        <v>868</v>
      </c>
      <c r="B1972" s="2">
        <v>91234414</v>
      </c>
      <c r="C1972" s="1" t="s">
        <v>9165</v>
      </c>
      <c r="D1972" s="3">
        <v>27173</v>
      </c>
      <c r="E1972" s="1" t="s">
        <v>9131</v>
      </c>
      <c r="F1972" s="1" t="s">
        <v>3840</v>
      </c>
      <c r="G1972" s="14">
        <v>1562133906</v>
      </c>
    </row>
    <row r="1973" spans="1:7" x14ac:dyDescent="0.25">
      <c r="A1973" s="1" t="s">
        <v>4370</v>
      </c>
      <c r="B1973" s="2">
        <v>340449270</v>
      </c>
      <c r="C1973" s="1" t="s">
        <v>9133</v>
      </c>
      <c r="D1973" s="3">
        <v>41419</v>
      </c>
      <c r="E1973" s="1" t="s">
        <v>9138</v>
      </c>
      <c r="F1973" s="1" t="s">
        <v>9195</v>
      </c>
      <c r="G1973" s="14">
        <v>16797375</v>
      </c>
    </row>
    <row r="1974" spans="1:7" x14ac:dyDescent="0.25">
      <c r="A1974" s="1" t="s">
        <v>7166</v>
      </c>
      <c r="B1974" s="2">
        <v>802850130</v>
      </c>
      <c r="C1974" s="1" t="s">
        <v>9133</v>
      </c>
      <c r="D1974" s="3">
        <v>36671</v>
      </c>
      <c r="E1974" s="1" t="s">
        <v>9131</v>
      </c>
      <c r="F1974" s="1" t="s">
        <v>9162</v>
      </c>
      <c r="G1974" s="14">
        <v>3542963328</v>
      </c>
    </row>
    <row r="1975" spans="1:7" x14ac:dyDescent="0.25">
      <c r="A1975" s="1" t="s">
        <v>2647</v>
      </c>
      <c r="B1975" s="2">
        <v>761624255</v>
      </c>
      <c r="C1975" s="1" t="s">
        <v>9160</v>
      </c>
      <c r="D1975" s="3">
        <v>42148</v>
      </c>
      <c r="E1975" s="1" t="s">
        <v>9144</v>
      </c>
      <c r="F1975" s="1" t="s">
        <v>9161</v>
      </c>
      <c r="G1975" s="14">
        <v>1332805287</v>
      </c>
    </row>
    <row r="1976" spans="1:7" x14ac:dyDescent="0.25">
      <c r="A1976" s="1" t="s">
        <v>3758</v>
      </c>
      <c r="B1976" s="2">
        <v>212545544</v>
      </c>
      <c r="C1976" s="1" t="s">
        <v>9160</v>
      </c>
      <c r="D1976" s="3">
        <v>22790</v>
      </c>
      <c r="E1976" s="1" t="s">
        <v>9138</v>
      </c>
      <c r="F1976" s="1" t="s">
        <v>9163</v>
      </c>
      <c r="G1976" s="14">
        <v>1108798129</v>
      </c>
    </row>
    <row r="1977" spans="1:7" x14ac:dyDescent="0.25">
      <c r="A1977" s="1" t="s">
        <v>1345</v>
      </c>
      <c r="B1977" s="2">
        <v>783832158</v>
      </c>
      <c r="C1977" s="1" t="s">
        <v>9156</v>
      </c>
      <c r="D1977" s="3">
        <v>34114</v>
      </c>
      <c r="E1977" s="1" t="s">
        <v>9144</v>
      </c>
      <c r="F1977" s="1" t="s">
        <v>9157</v>
      </c>
      <c r="G1977" s="14">
        <v>268794774</v>
      </c>
    </row>
    <row r="1978" spans="1:7" x14ac:dyDescent="0.25">
      <c r="A1978" s="1" t="s">
        <v>8258</v>
      </c>
      <c r="B1978" s="2">
        <v>651511456</v>
      </c>
      <c r="C1978" s="1" t="s">
        <v>9137</v>
      </c>
      <c r="D1978" s="3">
        <v>38861</v>
      </c>
      <c r="E1978" s="1" t="s">
        <v>9138</v>
      </c>
      <c r="F1978" s="1" t="s">
        <v>9139</v>
      </c>
      <c r="G1978" s="14">
        <v>1114850457</v>
      </c>
    </row>
    <row r="1979" spans="1:7" x14ac:dyDescent="0.25">
      <c r="A1979" s="1" t="s">
        <v>7753</v>
      </c>
      <c r="B1979" s="2">
        <v>906291581</v>
      </c>
      <c r="C1979" s="1" t="s">
        <v>9193</v>
      </c>
      <c r="D1979" s="3">
        <v>39958</v>
      </c>
      <c r="E1979" s="1" t="s">
        <v>9154</v>
      </c>
      <c r="F1979" s="1" t="s">
        <v>9194</v>
      </c>
      <c r="G1979" s="14">
        <v>842083584</v>
      </c>
    </row>
    <row r="1980" spans="1:7" x14ac:dyDescent="0.25">
      <c r="A1980" s="1" t="s">
        <v>7199</v>
      </c>
      <c r="B1980" s="2">
        <v>736860096</v>
      </c>
      <c r="C1980" s="1" t="s">
        <v>9136</v>
      </c>
      <c r="D1980" s="3">
        <v>24983</v>
      </c>
      <c r="E1980" s="1" t="s">
        <v>9138</v>
      </c>
      <c r="F1980" s="1" t="s">
        <v>9188</v>
      </c>
      <c r="G1980" s="14">
        <v>1212903328</v>
      </c>
    </row>
    <row r="1981" spans="1:7" x14ac:dyDescent="0.25">
      <c r="A1981" s="1" t="s">
        <v>3570</v>
      </c>
      <c r="B1981" s="2">
        <v>941457744</v>
      </c>
      <c r="C1981" s="1" t="s">
        <v>9133</v>
      </c>
      <c r="D1981" s="3">
        <v>37765</v>
      </c>
      <c r="E1981" s="1" t="s">
        <v>9138</v>
      </c>
      <c r="F1981" s="1" t="s">
        <v>9158</v>
      </c>
      <c r="G1981" s="14">
        <v>221208064</v>
      </c>
    </row>
    <row r="1982" spans="1:7" x14ac:dyDescent="0.25">
      <c r="A1982" s="1" t="s">
        <v>6177</v>
      </c>
      <c r="B1982" s="2">
        <v>198363891</v>
      </c>
      <c r="C1982" s="1" t="s">
        <v>9133</v>
      </c>
      <c r="D1982" s="3">
        <v>34843</v>
      </c>
      <c r="E1982" s="1" t="s">
        <v>9134</v>
      </c>
      <c r="F1982" s="1" t="s">
        <v>9192</v>
      </c>
      <c r="G1982" s="14">
        <v>1495172393</v>
      </c>
    </row>
    <row r="1983" spans="1:7" x14ac:dyDescent="0.25">
      <c r="A1983" s="1" t="s">
        <v>2824</v>
      </c>
      <c r="B1983" s="2">
        <v>102351529</v>
      </c>
      <c r="C1983" s="1" t="s">
        <v>9133</v>
      </c>
      <c r="D1983" s="3">
        <v>44705</v>
      </c>
      <c r="E1983" s="1" t="s">
        <v>9138</v>
      </c>
      <c r="F1983" s="1" t="s">
        <v>9162</v>
      </c>
      <c r="G1983" s="14">
        <v>20016825</v>
      </c>
    </row>
    <row r="1984" spans="1:7" x14ac:dyDescent="0.25">
      <c r="A1984" s="1" t="s">
        <v>7434</v>
      </c>
      <c r="B1984" s="2">
        <v>824571393</v>
      </c>
      <c r="C1984" s="1" t="s">
        <v>9133</v>
      </c>
      <c r="D1984" s="3">
        <v>38132</v>
      </c>
      <c r="E1984" s="1" t="s">
        <v>9134</v>
      </c>
      <c r="F1984" s="1" t="s">
        <v>9162</v>
      </c>
      <c r="G1984" s="14">
        <v>19850633</v>
      </c>
    </row>
    <row r="1985" spans="1:7" x14ac:dyDescent="0.25">
      <c r="A1985" s="1" t="s">
        <v>8644</v>
      </c>
      <c r="B1985" s="2">
        <v>172877992</v>
      </c>
      <c r="C1985" s="1" t="s">
        <v>9153</v>
      </c>
      <c r="D1985" s="3">
        <v>27905</v>
      </c>
      <c r="E1985" s="1" t="s">
        <v>9138</v>
      </c>
      <c r="F1985" s="1" t="s">
        <v>9155</v>
      </c>
      <c r="G1985" s="14">
        <v>2830762809</v>
      </c>
    </row>
    <row r="1986" spans="1:7" x14ac:dyDescent="0.25">
      <c r="A1986" s="1" t="s">
        <v>7500</v>
      </c>
      <c r="B1986" s="2">
        <v>731806882</v>
      </c>
      <c r="C1986" s="1" t="s">
        <v>9143</v>
      </c>
      <c r="D1986" s="3">
        <v>34843</v>
      </c>
      <c r="E1986" s="1" t="s">
        <v>9134</v>
      </c>
      <c r="F1986" s="1" t="s">
        <v>834</v>
      </c>
      <c r="G1986" s="14">
        <v>265947342</v>
      </c>
    </row>
    <row r="1987" spans="1:7" x14ac:dyDescent="0.25">
      <c r="A1987" s="1" t="s">
        <v>7003</v>
      </c>
      <c r="B1987" s="2">
        <v>271740031</v>
      </c>
      <c r="C1987" s="1" t="s">
        <v>9168</v>
      </c>
      <c r="D1987" s="3">
        <v>30095</v>
      </c>
      <c r="E1987" s="1" t="s">
        <v>9138</v>
      </c>
      <c r="F1987" s="1" t="s">
        <v>9169</v>
      </c>
      <c r="G1987" s="14">
        <v>4410824844</v>
      </c>
    </row>
    <row r="1988" spans="1:7" x14ac:dyDescent="0.25">
      <c r="A1988" s="1" t="s">
        <v>884</v>
      </c>
      <c r="B1988" s="2">
        <v>501536033</v>
      </c>
      <c r="C1988" s="1" t="s">
        <v>9153</v>
      </c>
      <c r="D1988" s="3">
        <v>27538</v>
      </c>
      <c r="E1988" s="1" t="s">
        <v>9144</v>
      </c>
      <c r="F1988" s="1" t="s">
        <v>9155</v>
      </c>
      <c r="G1988" s="14">
        <v>878068815</v>
      </c>
    </row>
    <row r="1989" spans="1:7" x14ac:dyDescent="0.25">
      <c r="A1989" s="1" t="s">
        <v>3045</v>
      </c>
      <c r="B1989" s="2">
        <v>949400175</v>
      </c>
      <c r="C1989" s="1" t="s">
        <v>9170</v>
      </c>
      <c r="D1989" s="3">
        <v>28999</v>
      </c>
      <c r="E1989" s="1" t="s">
        <v>9138</v>
      </c>
      <c r="F1989" s="1" t="s">
        <v>9171</v>
      </c>
      <c r="G1989" s="14">
        <v>693426888</v>
      </c>
    </row>
    <row r="1990" spans="1:7" x14ac:dyDescent="0.25">
      <c r="A1990" s="1" t="s">
        <v>364</v>
      </c>
      <c r="B1990" s="2">
        <v>529183206</v>
      </c>
      <c r="C1990" s="1" t="s">
        <v>9147</v>
      </c>
      <c r="D1990" s="3">
        <v>32653</v>
      </c>
      <c r="E1990" s="1" t="s">
        <v>9144</v>
      </c>
      <c r="F1990" s="1" t="s">
        <v>6107</v>
      </c>
      <c r="G1990" s="14">
        <v>748241676</v>
      </c>
    </row>
    <row r="1991" spans="1:7" x14ac:dyDescent="0.25">
      <c r="A1991" s="1" t="s">
        <v>2833</v>
      </c>
      <c r="B1991" s="2">
        <v>420775631</v>
      </c>
      <c r="C1991" s="1" t="s">
        <v>9133</v>
      </c>
      <c r="D1991" s="3">
        <v>43976</v>
      </c>
      <c r="E1991" s="1" t="s">
        <v>9144</v>
      </c>
      <c r="F1991" s="1" t="s">
        <v>9164</v>
      </c>
      <c r="G1991" s="14">
        <v>989684388</v>
      </c>
    </row>
    <row r="1992" spans="1:7" x14ac:dyDescent="0.25">
      <c r="A1992" s="1" t="s">
        <v>3222</v>
      </c>
      <c r="B1992" s="2">
        <v>881804070</v>
      </c>
      <c r="C1992" s="1" t="s">
        <v>9160</v>
      </c>
      <c r="D1992" s="3">
        <v>34114</v>
      </c>
      <c r="E1992" s="1" t="s">
        <v>9144</v>
      </c>
      <c r="F1992" s="1" t="s">
        <v>9178</v>
      </c>
      <c r="G1992" s="14">
        <v>672969222</v>
      </c>
    </row>
    <row r="1993" spans="1:7" x14ac:dyDescent="0.25">
      <c r="A1993" s="1" t="s">
        <v>4913</v>
      </c>
      <c r="B1993" s="2">
        <v>721292067</v>
      </c>
      <c r="C1993" s="1" t="s">
        <v>9146</v>
      </c>
      <c r="D1993" s="3">
        <v>23155</v>
      </c>
      <c r="E1993" s="1" t="s">
        <v>9141</v>
      </c>
      <c r="F1993" s="1" t="s">
        <v>8420</v>
      </c>
      <c r="G1993" s="14">
        <v>2247736716</v>
      </c>
    </row>
    <row r="1994" spans="1:7" x14ac:dyDescent="0.25">
      <c r="A1994" s="1" t="s">
        <v>8116</v>
      </c>
      <c r="B1994" s="2">
        <v>467206461</v>
      </c>
      <c r="C1994" s="1" t="s">
        <v>9147</v>
      </c>
      <c r="D1994" s="3">
        <v>35575</v>
      </c>
      <c r="E1994" s="1" t="s">
        <v>9138</v>
      </c>
      <c r="F1994" s="1" t="s">
        <v>6107</v>
      </c>
      <c r="G1994" s="14">
        <v>507566468</v>
      </c>
    </row>
    <row r="1995" spans="1:7" x14ac:dyDescent="0.25">
      <c r="A1995" s="1" t="s">
        <v>8787</v>
      </c>
      <c r="B1995" s="2">
        <v>508746778</v>
      </c>
      <c r="C1995" s="1" t="s">
        <v>9170</v>
      </c>
      <c r="D1995" s="3">
        <v>28999</v>
      </c>
      <c r="E1995" s="1" t="s">
        <v>9131</v>
      </c>
      <c r="F1995" s="1" t="s">
        <v>9171</v>
      </c>
      <c r="G1995" s="14">
        <v>681039168</v>
      </c>
    </row>
    <row r="1996" spans="1:7" x14ac:dyDescent="0.25">
      <c r="A1996" s="1" t="s">
        <v>5272</v>
      </c>
      <c r="B1996" s="2">
        <v>826803067</v>
      </c>
      <c r="C1996" s="1" t="s">
        <v>9137</v>
      </c>
      <c r="D1996" s="3">
        <v>43609</v>
      </c>
      <c r="E1996" s="1" t="s">
        <v>9154</v>
      </c>
      <c r="F1996" s="1" t="s">
        <v>9139</v>
      </c>
      <c r="G1996" s="14">
        <v>318018591</v>
      </c>
    </row>
    <row r="1997" spans="1:7" x14ac:dyDescent="0.25">
      <c r="A1997" s="1" t="s">
        <v>8849</v>
      </c>
      <c r="B1997" s="2">
        <v>785496028</v>
      </c>
      <c r="C1997" s="1" t="s">
        <v>9133</v>
      </c>
      <c r="D1997" s="3">
        <v>38861</v>
      </c>
      <c r="E1997" s="1" t="s">
        <v>9144</v>
      </c>
      <c r="F1997" s="1" t="s">
        <v>9158</v>
      </c>
      <c r="G1997" s="14">
        <v>2226096</v>
      </c>
    </row>
    <row r="1998" spans="1:7" x14ac:dyDescent="0.25">
      <c r="A1998" s="1" t="s">
        <v>1569</v>
      </c>
      <c r="B1998" s="2">
        <v>812543923</v>
      </c>
      <c r="C1998" s="1" t="s">
        <v>9170</v>
      </c>
      <c r="D1998" s="3">
        <v>25348</v>
      </c>
      <c r="E1998" s="1" t="s">
        <v>9144</v>
      </c>
      <c r="F1998" s="1" t="s">
        <v>9171</v>
      </c>
      <c r="G1998" s="14">
        <v>3710471131</v>
      </c>
    </row>
    <row r="1999" spans="1:7" x14ac:dyDescent="0.25">
      <c r="A1999" s="1" t="s">
        <v>8037</v>
      </c>
      <c r="B1999" s="2">
        <v>935027587</v>
      </c>
      <c r="C1999" s="1" t="s">
        <v>9156</v>
      </c>
      <c r="D1999" s="3">
        <v>37036</v>
      </c>
      <c r="E1999" s="1" t="s">
        <v>9131</v>
      </c>
      <c r="F1999" s="1" t="s">
        <v>9199</v>
      </c>
      <c r="G1999" s="14">
        <v>685405728</v>
      </c>
    </row>
    <row r="2000" spans="1:7" x14ac:dyDescent="0.25">
      <c r="A2000" s="1" t="s">
        <v>961</v>
      </c>
      <c r="B2000" s="2">
        <v>81816055</v>
      </c>
      <c r="C2000" s="1" t="s">
        <v>9153</v>
      </c>
      <c r="D2000" s="3">
        <v>30827</v>
      </c>
      <c r="E2000" s="1" t="s">
        <v>9134</v>
      </c>
      <c r="F2000" s="1" t="s">
        <v>9190</v>
      </c>
      <c r="G2000" s="14">
        <v>2336721876</v>
      </c>
    </row>
    <row r="2001" spans="1:7" x14ac:dyDescent="0.25">
      <c r="A2001" s="1" t="s">
        <v>7916</v>
      </c>
      <c r="B2001" s="2">
        <v>216744635</v>
      </c>
      <c r="C2001" s="1" t="s">
        <v>9133</v>
      </c>
      <c r="D2001" s="3">
        <v>34114</v>
      </c>
      <c r="E2001" s="1" t="s">
        <v>9144</v>
      </c>
      <c r="F2001" s="1" t="s">
        <v>9179</v>
      </c>
      <c r="G2001" s="14">
        <v>1917154008</v>
      </c>
    </row>
    <row r="2002" spans="1:7" x14ac:dyDescent="0.25">
      <c r="A2002" s="1" t="s">
        <v>91</v>
      </c>
      <c r="B2002" s="2">
        <v>25045676</v>
      </c>
      <c r="C2002" s="1" t="s">
        <v>9150</v>
      </c>
      <c r="D2002" s="3">
        <v>23522</v>
      </c>
      <c r="E2002" s="1" t="s">
        <v>9144</v>
      </c>
      <c r="F2002" s="1" t="s">
        <v>9151</v>
      </c>
      <c r="G2002" s="14">
        <v>1541727</v>
      </c>
    </row>
    <row r="2003" spans="1:7" x14ac:dyDescent="0.25">
      <c r="A2003" s="1" t="s">
        <v>4612</v>
      </c>
      <c r="B2003" s="2">
        <v>15829268</v>
      </c>
      <c r="C2003" s="1" t="s">
        <v>9146</v>
      </c>
      <c r="D2003" s="3">
        <v>26444</v>
      </c>
      <c r="E2003" s="1" t="s">
        <v>9144</v>
      </c>
      <c r="F2003" s="1" t="s">
        <v>8420</v>
      </c>
      <c r="G2003" s="14">
        <v>829378125</v>
      </c>
    </row>
    <row r="2004" spans="1:7" x14ac:dyDescent="0.25">
      <c r="A2004" s="1" t="s">
        <v>7848</v>
      </c>
      <c r="B2004" s="2">
        <v>925970293</v>
      </c>
      <c r="C2004" s="1" t="s">
        <v>9133</v>
      </c>
      <c r="D2004" s="3">
        <v>20233</v>
      </c>
      <c r="E2004" s="1" t="s">
        <v>9138</v>
      </c>
      <c r="F2004" s="1" t="s">
        <v>9172</v>
      </c>
      <c r="G2004" s="14">
        <v>3109329888</v>
      </c>
    </row>
    <row r="2005" spans="1:7" x14ac:dyDescent="0.25">
      <c r="A2005" s="1" t="s">
        <v>6180</v>
      </c>
      <c r="B2005" s="2">
        <v>969541331</v>
      </c>
      <c r="C2005" s="1" t="s">
        <v>9133</v>
      </c>
      <c r="D2005" s="3">
        <v>35939</v>
      </c>
      <c r="E2005" s="1" t="s">
        <v>9141</v>
      </c>
      <c r="F2005" s="1" t="s">
        <v>9172</v>
      </c>
      <c r="G2005" s="14">
        <v>466629632</v>
      </c>
    </row>
    <row r="2006" spans="1:7" x14ac:dyDescent="0.25">
      <c r="A2006" s="1" t="s">
        <v>7208</v>
      </c>
      <c r="B2006" s="2">
        <v>718436887</v>
      </c>
      <c r="C2006" s="1" t="s">
        <v>9153</v>
      </c>
      <c r="D2006" s="3">
        <v>31556</v>
      </c>
      <c r="E2006" s="1" t="s">
        <v>9144</v>
      </c>
      <c r="F2006" s="1" t="s">
        <v>9155</v>
      </c>
      <c r="G2006" s="14">
        <v>154578814</v>
      </c>
    </row>
    <row r="2007" spans="1:7" x14ac:dyDescent="0.25">
      <c r="A2007" s="1" t="s">
        <v>1523</v>
      </c>
      <c r="B2007" s="2">
        <v>619982087</v>
      </c>
      <c r="C2007" s="1" t="s">
        <v>9153</v>
      </c>
      <c r="D2007" s="3">
        <v>25712</v>
      </c>
      <c r="E2007" s="1" t="s">
        <v>9138</v>
      </c>
      <c r="F2007" s="1" t="s">
        <v>9155</v>
      </c>
      <c r="G2007" s="14">
        <v>1792784148</v>
      </c>
    </row>
    <row r="2008" spans="1:7" x14ac:dyDescent="0.25">
      <c r="A2008" s="1" t="s">
        <v>8691</v>
      </c>
      <c r="B2008" s="2">
        <v>183697653</v>
      </c>
      <c r="C2008" s="1" t="s">
        <v>9150</v>
      </c>
      <c r="D2008" s="3">
        <v>21329</v>
      </c>
      <c r="E2008" s="1" t="s">
        <v>9144</v>
      </c>
      <c r="F2008" s="1" t="s">
        <v>9151</v>
      </c>
      <c r="G2008" s="14">
        <v>3038296872</v>
      </c>
    </row>
    <row r="2009" spans="1:7" x14ac:dyDescent="0.25">
      <c r="A2009" s="1" t="s">
        <v>3761</v>
      </c>
      <c r="B2009" s="2">
        <v>636582864</v>
      </c>
      <c r="C2009" s="1" t="s">
        <v>9133</v>
      </c>
      <c r="D2009" s="3">
        <v>37765</v>
      </c>
      <c r="E2009" s="1" t="s">
        <v>9141</v>
      </c>
      <c r="F2009" s="1" t="s">
        <v>9162</v>
      </c>
      <c r="G2009" s="14">
        <v>51068556</v>
      </c>
    </row>
    <row r="2010" spans="1:7" x14ac:dyDescent="0.25">
      <c r="A2010" s="1" t="s">
        <v>1798</v>
      </c>
      <c r="B2010" s="2">
        <v>369259451</v>
      </c>
      <c r="C2010" s="1" t="s">
        <v>9146</v>
      </c>
      <c r="D2010" s="3">
        <v>22061</v>
      </c>
      <c r="E2010" s="1" t="s">
        <v>9134</v>
      </c>
      <c r="F2010" s="1" t="s">
        <v>8420</v>
      </c>
      <c r="G2010" s="14">
        <v>5129878047</v>
      </c>
    </row>
    <row r="2011" spans="1:7" x14ac:dyDescent="0.25">
      <c r="A2011" s="1" t="s">
        <v>4898</v>
      </c>
      <c r="B2011" s="2">
        <v>249336167</v>
      </c>
      <c r="C2011" s="1" t="s">
        <v>9170</v>
      </c>
      <c r="D2011" s="3">
        <v>22061</v>
      </c>
      <c r="E2011" s="1" t="s">
        <v>9131</v>
      </c>
      <c r="F2011" s="1" t="s">
        <v>9171</v>
      </c>
      <c r="G2011" s="14">
        <v>2804978325</v>
      </c>
    </row>
    <row r="2012" spans="1:7" x14ac:dyDescent="0.25">
      <c r="A2012" s="1" t="s">
        <v>8632</v>
      </c>
      <c r="B2012" s="2">
        <v>156058632</v>
      </c>
      <c r="C2012" s="1" t="s">
        <v>9176</v>
      </c>
      <c r="D2012" s="3">
        <v>24251</v>
      </c>
      <c r="E2012" s="1" t="s">
        <v>9134</v>
      </c>
      <c r="F2012" s="1" t="s">
        <v>9177</v>
      </c>
      <c r="G2012" s="14">
        <v>42453408</v>
      </c>
    </row>
    <row r="2013" spans="1:7" x14ac:dyDescent="0.25">
      <c r="A2013" s="1" t="s">
        <v>1779</v>
      </c>
      <c r="B2013" s="2">
        <v>606950558</v>
      </c>
      <c r="C2013" s="1" t="s">
        <v>9147</v>
      </c>
      <c r="D2013" s="3">
        <v>23887</v>
      </c>
      <c r="E2013" s="1" t="s">
        <v>9144</v>
      </c>
      <c r="F2013" s="1" t="s">
        <v>6107</v>
      </c>
      <c r="G2013" s="14">
        <v>2434907328</v>
      </c>
    </row>
    <row r="2014" spans="1:7" x14ac:dyDescent="0.25">
      <c r="A2014" s="1" t="s">
        <v>4199</v>
      </c>
      <c r="B2014" s="2">
        <v>217780212</v>
      </c>
      <c r="C2014" s="1" t="s">
        <v>9150</v>
      </c>
      <c r="D2014" s="3">
        <v>43244</v>
      </c>
      <c r="E2014" s="1" t="s">
        <v>9134</v>
      </c>
      <c r="F2014" s="1" t="s">
        <v>9200</v>
      </c>
      <c r="G2014" s="14">
        <v>1552371711</v>
      </c>
    </row>
    <row r="2015" spans="1:7" x14ac:dyDescent="0.25">
      <c r="A2015" s="1" t="s">
        <v>2772</v>
      </c>
      <c r="B2015" s="2">
        <v>372447587</v>
      </c>
      <c r="C2015" s="1" t="s">
        <v>9170</v>
      </c>
      <c r="D2015" s="3">
        <v>23155</v>
      </c>
      <c r="E2015" s="1" t="s">
        <v>9141</v>
      </c>
      <c r="F2015" s="1" t="s">
        <v>9191</v>
      </c>
      <c r="G2015" s="14">
        <v>922255796</v>
      </c>
    </row>
    <row r="2016" spans="1:7" x14ac:dyDescent="0.25">
      <c r="A2016" s="1" t="s">
        <v>1727</v>
      </c>
      <c r="B2016" s="2">
        <v>807694195</v>
      </c>
      <c r="C2016" s="1" t="s">
        <v>9133</v>
      </c>
      <c r="D2016" s="3">
        <v>33382</v>
      </c>
      <c r="E2016" s="1" t="s">
        <v>9134</v>
      </c>
      <c r="F2016" s="1" t="s">
        <v>9172</v>
      </c>
      <c r="G2016" s="14">
        <v>5132928768</v>
      </c>
    </row>
    <row r="2017" spans="1:7" x14ac:dyDescent="0.25">
      <c r="A2017" s="1" t="s">
        <v>8160</v>
      </c>
      <c r="B2017" s="2">
        <v>870702609</v>
      </c>
      <c r="C2017" s="1" t="s">
        <v>9143</v>
      </c>
      <c r="D2017" s="3">
        <v>34843</v>
      </c>
      <c r="E2017" s="1" t="s">
        <v>9138</v>
      </c>
      <c r="F2017" s="1" t="s">
        <v>9145</v>
      </c>
      <c r="G2017" s="14">
        <v>1838000568</v>
      </c>
    </row>
    <row r="2018" spans="1:7" x14ac:dyDescent="0.25">
      <c r="A2018" s="1" t="s">
        <v>3847</v>
      </c>
      <c r="B2018" s="2">
        <v>978339880</v>
      </c>
      <c r="C2018" s="1" t="s">
        <v>9170</v>
      </c>
      <c r="D2018" s="3">
        <v>31921</v>
      </c>
      <c r="E2018" s="1" t="s">
        <v>9138</v>
      </c>
      <c r="F2018" s="1" t="s">
        <v>9191</v>
      </c>
      <c r="G2018" s="14">
        <v>435974115</v>
      </c>
    </row>
    <row r="2019" spans="1:7" x14ac:dyDescent="0.25">
      <c r="A2019" s="1" t="s">
        <v>71</v>
      </c>
      <c r="B2019" s="2">
        <v>734600374</v>
      </c>
      <c r="C2019" s="1" t="s">
        <v>9147</v>
      </c>
      <c r="D2019" s="3">
        <v>28634</v>
      </c>
      <c r="E2019" s="1" t="s">
        <v>9144</v>
      </c>
      <c r="F2019" s="1" t="s">
        <v>9152</v>
      </c>
      <c r="G2019" s="14">
        <v>8936475</v>
      </c>
    </row>
    <row r="2020" spans="1:7" x14ac:dyDescent="0.25">
      <c r="A2020" s="1" t="s">
        <v>7464</v>
      </c>
      <c r="B2020" s="2">
        <v>998295516</v>
      </c>
      <c r="C2020" s="1" t="s">
        <v>9193</v>
      </c>
      <c r="D2020" s="3">
        <v>25712</v>
      </c>
      <c r="E2020" s="1" t="s">
        <v>9144</v>
      </c>
      <c r="F2020" s="1" t="s">
        <v>9198</v>
      </c>
      <c r="G2020" s="14">
        <v>1965880884</v>
      </c>
    </row>
    <row r="2021" spans="1:7" x14ac:dyDescent="0.25">
      <c r="A2021" s="1" t="s">
        <v>6560</v>
      </c>
      <c r="B2021" s="2">
        <v>919570593</v>
      </c>
      <c r="C2021" s="1" t="s">
        <v>9168</v>
      </c>
      <c r="D2021" s="3">
        <v>38497</v>
      </c>
      <c r="E2021" s="1" t="s">
        <v>9138</v>
      </c>
      <c r="F2021" s="1" t="s">
        <v>9169</v>
      </c>
      <c r="G2021" s="14">
        <v>1092858624</v>
      </c>
    </row>
    <row r="2022" spans="1:7" x14ac:dyDescent="0.25">
      <c r="A2022" s="1" t="s">
        <v>9006</v>
      </c>
      <c r="B2022" s="2">
        <v>453656191</v>
      </c>
      <c r="C2022" s="1" t="s">
        <v>9196</v>
      </c>
      <c r="D2022" s="3">
        <v>28999</v>
      </c>
      <c r="E2022" s="1" t="s">
        <v>9144</v>
      </c>
      <c r="F2022" s="1" t="s">
        <v>9197</v>
      </c>
      <c r="G2022" s="14">
        <v>552316128</v>
      </c>
    </row>
    <row r="2023" spans="1:7" x14ac:dyDescent="0.25">
      <c r="A2023" s="1" t="s">
        <v>4684</v>
      </c>
      <c r="B2023" s="2">
        <v>804038273</v>
      </c>
      <c r="C2023" s="1" t="s">
        <v>9148</v>
      </c>
      <c r="D2023" s="3">
        <v>35939</v>
      </c>
      <c r="E2023" s="1" t="s">
        <v>9144</v>
      </c>
      <c r="F2023" s="1" t="s">
        <v>9149</v>
      </c>
      <c r="G2023" s="14">
        <v>536462829</v>
      </c>
    </row>
    <row r="2024" spans="1:7" x14ac:dyDescent="0.25">
      <c r="A2024" s="1" t="s">
        <v>9075</v>
      </c>
      <c r="B2024" s="2">
        <v>63506705</v>
      </c>
      <c r="C2024" s="1" t="s">
        <v>9156</v>
      </c>
      <c r="D2024" s="3">
        <v>34478</v>
      </c>
      <c r="E2024" s="1" t="s">
        <v>9131</v>
      </c>
      <c r="F2024" s="1" t="s">
        <v>9157</v>
      </c>
      <c r="G2024" s="14">
        <v>258230368</v>
      </c>
    </row>
    <row r="2025" spans="1:7" x14ac:dyDescent="0.25">
      <c r="A2025" s="1" t="s">
        <v>6681</v>
      </c>
      <c r="B2025" s="2">
        <v>437316053</v>
      </c>
      <c r="C2025" s="1" t="s">
        <v>9133</v>
      </c>
      <c r="D2025" s="3">
        <v>23522</v>
      </c>
      <c r="E2025" s="1" t="s">
        <v>9134</v>
      </c>
      <c r="F2025" s="1" t="s">
        <v>9172</v>
      </c>
      <c r="G2025" s="14">
        <v>3020219442</v>
      </c>
    </row>
    <row r="2026" spans="1:7" x14ac:dyDescent="0.25">
      <c r="A2026" s="1" t="s">
        <v>4250</v>
      </c>
      <c r="B2026" s="2">
        <v>982528588</v>
      </c>
      <c r="C2026" s="1" t="s">
        <v>9170</v>
      </c>
      <c r="D2026" s="3">
        <v>29366</v>
      </c>
      <c r="E2026" s="1" t="s">
        <v>9131</v>
      </c>
      <c r="F2026" s="1" t="s">
        <v>9191</v>
      </c>
      <c r="G2026" s="14">
        <v>691985229</v>
      </c>
    </row>
    <row r="2027" spans="1:7" x14ac:dyDescent="0.25">
      <c r="A2027" s="1" t="s">
        <v>7202</v>
      </c>
      <c r="B2027" s="2">
        <v>371228698</v>
      </c>
      <c r="C2027" s="1" t="s">
        <v>9153</v>
      </c>
      <c r="D2027" s="3">
        <v>43976</v>
      </c>
      <c r="E2027" s="1" t="s">
        <v>9144</v>
      </c>
      <c r="F2027" s="1" t="s">
        <v>9155</v>
      </c>
      <c r="G2027" s="14">
        <v>1832395635</v>
      </c>
    </row>
    <row r="2028" spans="1:7" x14ac:dyDescent="0.25">
      <c r="A2028" s="1" t="s">
        <v>7134</v>
      </c>
      <c r="B2028" s="2">
        <v>907339020</v>
      </c>
      <c r="C2028" s="1" t="s">
        <v>9150</v>
      </c>
      <c r="D2028" s="3">
        <v>31556</v>
      </c>
      <c r="E2028" s="1" t="s">
        <v>9144</v>
      </c>
      <c r="F2028" s="1" t="s">
        <v>9200</v>
      </c>
      <c r="G2028" s="14">
        <v>4831673361</v>
      </c>
    </row>
    <row r="2029" spans="1:7" x14ac:dyDescent="0.25">
      <c r="A2029" s="1" t="s">
        <v>5345</v>
      </c>
      <c r="B2029" s="2">
        <v>876234305</v>
      </c>
      <c r="C2029" s="1" t="s">
        <v>9193</v>
      </c>
      <c r="D2029" s="3">
        <v>25712</v>
      </c>
      <c r="E2029" s="1" t="s">
        <v>9138</v>
      </c>
      <c r="F2029" s="1" t="s">
        <v>9198</v>
      </c>
      <c r="G2029" s="14">
        <v>483398784</v>
      </c>
    </row>
    <row r="2030" spans="1:7" x14ac:dyDescent="0.25">
      <c r="A2030" s="1" t="s">
        <v>6728</v>
      </c>
      <c r="B2030" s="2">
        <v>336150608</v>
      </c>
      <c r="C2030" s="1" t="s">
        <v>9160</v>
      </c>
      <c r="D2030" s="3">
        <v>43976</v>
      </c>
      <c r="E2030" s="1" t="s">
        <v>9144</v>
      </c>
      <c r="F2030" s="1" t="s">
        <v>9178</v>
      </c>
      <c r="G2030" s="14">
        <v>312704964</v>
      </c>
    </row>
    <row r="2031" spans="1:7" x14ac:dyDescent="0.25">
      <c r="A2031" s="1" t="s">
        <v>7294</v>
      </c>
      <c r="B2031" s="2">
        <v>554865630</v>
      </c>
      <c r="C2031" s="1" t="s">
        <v>9133</v>
      </c>
      <c r="D2031" s="3">
        <v>22061</v>
      </c>
      <c r="E2031" s="1" t="s">
        <v>9134</v>
      </c>
      <c r="F2031" s="1" t="s">
        <v>9179</v>
      </c>
      <c r="G2031" s="14">
        <v>18615765</v>
      </c>
    </row>
    <row r="2032" spans="1:7" x14ac:dyDescent="0.25">
      <c r="A2032" s="1" t="s">
        <v>5222</v>
      </c>
      <c r="B2032" s="2">
        <v>74758408</v>
      </c>
      <c r="C2032" s="1" t="s">
        <v>9166</v>
      </c>
      <c r="D2032" s="3">
        <v>20233</v>
      </c>
      <c r="E2032" s="1" t="s">
        <v>9141</v>
      </c>
      <c r="F2032" s="1" t="s">
        <v>9167</v>
      </c>
      <c r="G2032" s="14">
        <v>172604838</v>
      </c>
    </row>
    <row r="2033" spans="1:7" x14ac:dyDescent="0.25">
      <c r="A2033" s="1" t="s">
        <v>8502</v>
      </c>
      <c r="B2033" s="2">
        <v>616952413</v>
      </c>
      <c r="C2033" s="1" t="s">
        <v>9176</v>
      </c>
      <c r="D2033" s="3">
        <v>31921</v>
      </c>
      <c r="E2033" s="1" t="s">
        <v>9144</v>
      </c>
      <c r="F2033" s="1" t="s">
        <v>9177</v>
      </c>
      <c r="G2033" s="14">
        <v>196620552</v>
      </c>
    </row>
    <row r="2034" spans="1:7" x14ac:dyDescent="0.25">
      <c r="A2034" s="1" t="s">
        <v>4889</v>
      </c>
      <c r="B2034" s="2">
        <v>838487517</v>
      </c>
      <c r="C2034" s="1" t="s">
        <v>9137</v>
      </c>
      <c r="D2034" s="3">
        <v>40687</v>
      </c>
      <c r="E2034" s="1" t="s">
        <v>9144</v>
      </c>
      <c r="F2034" s="1" t="s">
        <v>9139</v>
      </c>
      <c r="G2034" s="14">
        <v>12547353</v>
      </c>
    </row>
    <row r="2035" spans="1:7" x14ac:dyDescent="0.25">
      <c r="A2035" s="1" t="s">
        <v>4811</v>
      </c>
      <c r="B2035" s="2">
        <v>169981179</v>
      </c>
      <c r="C2035" s="1" t="s">
        <v>9153</v>
      </c>
      <c r="D2035" s="3">
        <v>34843</v>
      </c>
      <c r="E2035" s="1" t="s">
        <v>9138</v>
      </c>
      <c r="F2035" s="1" t="s">
        <v>9190</v>
      </c>
      <c r="G2035" s="14">
        <v>392435568</v>
      </c>
    </row>
    <row r="2036" spans="1:7" x14ac:dyDescent="0.25">
      <c r="A2036" s="1" t="s">
        <v>5640</v>
      </c>
      <c r="B2036" s="2">
        <v>48964941</v>
      </c>
      <c r="C2036" s="1" t="s">
        <v>9130</v>
      </c>
      <c r="D2036" s="3">
        <v>41419</v>
      </c>
      <c r="E2036" s="1" t="s">
        <v>9141</v>
      </c>
      <c r="F2036" s="1" t="s">
        <v>9186</v>
      </c>
      <c r="G2036" s="14">
        <v>3414324225</v>
      </c>
    </row>
    <row r="2037" spans="1:7" x14ac:dyDescent="0.25">
      <c r="A2037" s="1" t="s">
        <v>5510</v>
      </c>
      <c r="B2037" s="2">
        <v>157175715</v>
      </c>
      <c r="C2037" s="1" t="s">
        <v>9133</v>
      </c>
      <c r="D2037" s="3">
        <v>31921</v>
      </c>
      <c r="E2037" s="1" t="s">
        <v>9144</v>
      </c>
      <c r="F2037" s="1" t="s">
        <v>9179</v>
      </c>
      <c r="G2037" s="14">
        <v>191335584</v>
      </c>
    </row>
    <row r="2038" spans="1:7" x14ac:dyDescent="0.25">
      <c r="A2038" s="1" t="s">
        <v>2664</v>
      </c>
      <c r="B2038" s="2">
        <v>626802694</v>
      </c>
      <c r="C2038" s="1" t="s">
        <v>9153</v>
      </c>
      <c r="D2038" s="3">
        <v>43609</v>
      </c>
      <c r="E2038" s="1" t="s">
        <v>9131</v>
      </c>
      <c r="F2038" s="1" t="s">
        <v>9190</v>
      </c>
      <c r="G2038" s="14">
        <v>1276463108</v>
      </c>
    </row>
    <row r="2039" spans="1:7" x14ac:dyDescent="0.25">
      <c r="A2039" s="1" t="s">
        <v>5278</v>
      </c>
      <c r="B2039" s="2">
        <v>9358210</v>
      </c>
      <c r="C2039" s="1" t="s">
        <v>9165</v>
      </c>
      <c r="D2039" s="3">
        <v>40322</v>
      </c>
      <c r="E2039" s="1" t="s">
        <v>9131</v>
      </c>
      <c r="F2039" s="1" t="s">
        <v>3840</v>
      </c>
      <c r="G2039" s="14">
        <v>1032151572</v>
      </c>
    </row>
    <row r="2040" spans="1:7" x14ac:dyDescent="0.25">
      <c r="A2040" s="1" t="s">
        <v>5447</v>
      </c>
      <c r="B2040" s="2">
        <v>174833834</v>
      </c>
      <c r="C2040" s="1" t="s">
        <v>9150</v>
      </c>
      <c r="D2040" s="3">
        <v>40322</v>
      </c>
      <c r="E2040" s="1" t="s">
        <v>9134</v>
      </c>
      <c r="F2040" s="1" t="s">
        <v>9184</v>
      </c>
      <c r="G2040" s="14">
        <v>9522975</v>
      </c>
    </row>
    <row r="2041" spans="1:7" x14ac:dyDescent="0.25">
      <c r="A2041" s="1" t="s">
        <v>3021</v>
      </c>
      <c r="B2041" s="2">
        <v>960613747</v>
      </c>
      <c r="C2041" s="1" t="s">
        <v>9193</v>
      </c>
      <c r="D2041" s="3">
        <v>22426</v>
      </c>
      <c r="E2041" s="1" t="s">
        <v>9141</v>
      </c>
      <c r="F2041" s="1" t="s">
        <v>9198</v>
      </c>
      <c r="G2041" s="14">
        <v>745714452</v>
      </c>
    </row>
    <row r="2042" spans="1:7" x14ac:dyDescent="0.25">
      <c r="A2042" s="1" t="s">
        <v>2703</v>
      </c>
      <c r="B2042" s="2">
        <v>768022253</v>
      </c>
      <c r="C2042" s="1" t="s">
        <v>9137</v>
      </c>
      <c r="D2042" s="3">
        <v>41054</v>
      </c>
      <c r="E2042" s="1" t="s">
        <v>9144</v>
      </c>
      <c r="F2042" s="1" t="s">
        <v>9139</v>
      </c>
      <c r="G2042" s="14">
        <v>3874372675</v>
      </c>
    </row>
    <row r="2043" spans="1:7" x14ac:dyDescent="0.25">
      <c r="A2043" s="1" t="s">
        <v>1960</v>
      </c>
      <c r="B2043" s="2">
        <v>582912829</v>
      </c>
      <c r="C2043" s="1" t="s">
        <v>9133</v>
      </c>
      <c r="D2043" s="3">
        <v>28634</v>
      </c>
      <c r="E2043" s="1" t="s">
        <v>9138</v>
      </c>
      <c r="F2043" s="1" t="s">
        <v>9162</v>
      </c>
      <c r="G2043" s="14">
        <v>1168572636</v>
      </c>
    </row>
    <row r="2044" spans="1:7" x14ac:dyDescent="0.25">
      <c r="A2044" s="1" t="s">
        <v>5358</v>
      </c>
      <c r="B2044" s="2">
        <v>802502024</v>
      </c>
      <c r="C2044" s="1" t="s">
        <v>9156</v>
      </c>
      <c r="D2044" s="3">
        <v>38132</v>
      </c>
      <c r="E2044" s="1" t="s">
        <v>9138</v>
      </c>
      <c r="F2044" s="1" t="s">
        <v>9157</v>
      </c>
      <c r="G2044" s="14">
        <v>1089250792</v>
      </c>
    </row>
    <row r="2045" spans="1:7" x14ac:dyDescent="0.25">
      <c r="A2045" s="1" t="s">
        <v>2016</v>
      </c>
      <c r="B2045" s="2">
        <v>96082534</v>
      </c>
      <c r="C2045" s="1" t="s">
        <v>9150</v>
      </c>
      <c r="D2045" s="3">
        <v>26077</v>
      </c>
      <c r="E2045" s="1" t="s">
        <v>9131</v>
      </c>
      <c r="F2045" s="1" t="s">
        <v>8414</v>
      </c>
      <c r="G2045" s="14">
        <v>28761705</v>
      </c>
    </row>
    <row r="2046" spans="1:7" x14ac:dyDescent="0.25">
      <c r="A2046" s="1" t="s">
        <v>2977</v>
      </c>
      <c r="B2046" s="2">
        <v>987000482</v>
      </c>
      <c r="C2046" s="1" t="s">
        <v>9143</v>
      </c>
      <c r="D2046" s="3">
        <v>22426</v>
      </c>
      <c r="E2046" s="1" t="s">
        <v>9144</v>
      </c>
      <c r="F2046" s="1" t="s">
        <v>9187</v>
      </c>
      <c r="G2046" s="14">
        <v>4223826334</v>
      </c>
    </row>
    <row r="2047" spans="1:7" x14ac:dyDescent="0.25">
      <c r="A2047" s="1" t="s">
        <v>1878</v>
      </c>
      <c r="B2047" s="2">
        <v>270121096</v>
      </c>
      <c r="C2047" s="1" t="s">
        <v>9143</v>
      </c>
      <c r="D2047" s="3">
        <v>22790</v>
      </c>
      <c r="E2047" s="1" t="s">
        <v>9138</v>
      </c>
      <c r="F2047" s="1" t="s">
        <v>9187</v>
      </c>
      <c r="G2047" s="14">
        <v>2636807712</v>
      </c>
    </row>
    <row r="2048" spans="1:7" x14ac:dyDescent="0.25">
      <c r="A2048" s="1" t="s">
        <v>3816</v>
      </c>
      <c r="B2048" s="2">
        <v>62293485</v>
      </c>
      <c r="C2048" s="1" t="s">
        <v>9130</v>
      </c>
      <c r="D2048" s="3">
        <v>38861</v>
      </c>
      <c r="E2048" s="1" t="s">
        <v>9138</v>
      </c>
      <c r="F2048" s="1" t="s">
        <v>9132</v>
      </c>
      <c r="G2048" s="14">
        <v>245839902</v>
      </c>
    </row>
    <row r="2049" spans="1:7" x14ac:dyDescent="0.25">
      <c r="A2049" s="1" t="s">
        <v>4151</v>
      </c>
      <c r="B2049" s="2">
        <v>776653935</v>
      </c>
      <c r="C2049" s="1" t="s">
        <v>9160</v>
      </c>
      <c r="D2049" s="3">
        <v>30460</v>
      </c>
      <c r="E2049" s="1" t="s">
        <v>9144</v>
      </c>
      <c r="F2049" s="1" t="s">
        <v>9163</v>
      </c>
      <c r="G2049" s="14">
        <v>1978669056</v>
      </c>
    </row>
    <row r="2050" spans="1:7" x14ac:dyDescent="0.25">
      <c r="A2050" s="1" t="s">
        <v>1926</v>
      </c>
      <c r="B2050" s="2">
        <v>447178999</v>
      </c>
      <c r="C2050" s="1" t="s">
        <v>9130</v>
      </c>
      <c r="D2050" s="3">
        <v>34478</v>
      </c>
      <c r="E2050" s="1" t="s">
        <v>9141</v>
      </c>
      <c r="F2050" s="1" t="s">
        <v>9186</v>
      </c>
      <c r="G2050" s="14">
        <v>987643383</v>
      </c>
    </row>
    <row r="2051" spans="1:7" x14ac:dyDescent="0.25">
      <c r="A2051" s="1" t="s">
        <v>3534</v>
      </c>
      <c r="B2051" s="2">
        <v>957820001</v>
      </c>
      <c r="C2051" s="1" t="s">
        <v>9150</v>
      </c>
      <c r="D2051" s="3">
        <v>44341</v>
      </c>
      <c r="E2051" s="1" t="s">
        <v>9138</v>
      </c>
      <c r="F2051" s="1" t="s">
        <v>9184</v>
      </c>
      <c r="G2051" s="14">
        <v>36603424</v>
      </c>
    </row>
    <row r="2052" spans="1:7" x14ac:dyDescent="0.25">
      <c r="A2052" s="1" t="s">
        <v>583</v>
      </c>
      <c r="B2052" s="2">
        <v>437840646</v>
      </c>
      <c r="C2052" s="1" t="s">
        <v>9170</v>
      </c>
      <c r="D2052" s="3">
        <v>20233</v>
      </c>
      <c r="E2052" s="1" t="s">
        <v>9144</v>
      </c>
      <c r="F2052" s="1" t="s">
        <v>9191</v>
      </c>
      <c r="G2052" s="14">
        <v>648211968</v>
      </c>
    </row>
    <row r="2053" spans="1:7" x14ac:dyDescent="0.25">
      <c r="A2053" s="1" t="s">
        <v>7485</v>
      </c>
      <c r="B2053" s="2">
        <v>104892798</v>
      </c>
      <c r="C2053" s="1" t="s">
        <v>9166</v>
      </c>
      <c r="D2053" s="3">
        <v>36304</v>
      </c>
      <c r="E2053" s="1" t="s">
        <v>9144</v>
      </c>
      <c r="F2053" s="1" t="s">
        <v>9167</v>
      </c>
      <c r="G2053" s="14">
        <v>1600464726</v>
      </c>
    </row>
    <row r="2054" spans="1:7" x14ac:dyDescent="0.25">
      <c r="A2054" s="1" t="s">
        <v>7395</v>
      </c>
      <c r="B2054" s="2">
        <v>396197673</v>
      </c>
      <c r="C2054" s="1" t="s">
        <v>9168</v>
      </c>
      <c r="D2054" s="3">
        <v>23522</v>
      </c>
      <c r="E2054" s="1" t="s">
        <v>9144</v>
      </c>
      <c r="F2054" s="1" t="s">
        <v>9169</v>
      </c>
      <c r="G2054" s="14">
        <v>269961138</v>
      </c>
    </row>
    <row r="2055" spans="1:7" x14ac:dyDescent="0.25">
      <c r="A2055" s="1" t="s">
        <v>8493</v>
      </c>
      <c r="B2055" s="2">
        <v>774327809</v>
      </c>
      <c r="C2055" s="1" t="s">
        <v>9150</v>
      </c>
      <c r="D2055" s="3">
        <v>42880</v>
      </c>
      <c r="E2055" s="1" t="s">
        <v>9134</v>
      </c>
      <c r="F2055" s="1" t="s">
        <v>9200</v>
      </c>
      <c r="G2055" s="14">
        <v>588253566</v>
      </c>
    </row>
    <row r="2056" spans="1:7" x14ac:dyDescent="0.25">
      <c r="A2056" s="1" t="s">
        <v>2641</v>
      </c>
      <c r="B2056" s="2">
        <v>359280637</v>
      </c>
      <c r="C2056" s="1" t="s">
        <v>9148</v>
      </c>
      <c r="D2056" s="3">
        <v>27173</v>
      </c>
      <c r="E2056" s="1" t="s">
        <v>9141</v>
      </c>
      <c r="F2056" s="1" t="s">
        <v>9149</v>
      </c>
      <c r="G2056" s="14">
        <v>727405728</v>
      </c>
    </row>
    <row r="2057" spans="1:7" x14ac:dyDescent="0.25">
      <c r="A2057" s="1" t="s">
        <v>4006</v>
      </c>
      <c r="B2057" s="2">
        <v>173938904</v>
      </c>
      <c r="C2057" s="1" t="s">
        <v>9133</v>
      </c>
      <c r="D2057" s="3">
        <v>30095</v>
      </c>
      <c r="E2057" s="1" t="s">
        <v>9144</v>
      </c>
      <c r="F2057" s="1" t="s">
        <v>9172</v>
      </c>
      <c r="G2057" s="14">
        <v>67931919</v>
      </c>
    </row>
    <row r="2058" spans="1:7" x14ac:dyDescent="0.25">
      <c r="A2058" s="1" t="s">
        <v>7026</v>
      </c>
      <c r="B2058" s="2">
        <v>513611430</v>
      </c>
      <c r="C2058" s="1" t="s">
        <v>9143</v>
      </c>
      <c r="D2058" s="3">
        <v>36304</v>
      </c>
      <c r="E2058" s="1" t="s">
        <v>9138</v>
      </c>
      <c r="F2058" s="1" t="s">
        <v>9145</v>
      </c>
      <c r="G2058" s="14">
        <v>1299813132</v>
      </c>
    </row>
    <row r="2059" spans="1:7" x14ac:dyDescent="0.25">
      <c r="A2059" s="1" t="s">
        <v>3859</v>
      </c>
      <c r="B2059" s="2">
        <v>755287115</v>
      </c>
      <c r="C2059" s="1" t="s">
        <v>9150</v>
      </c>
      <c r="D2059" s="3">
        <v>25348</v>
      </c>
      <c r="E2059" s="1" t="s">
        <v>9144</v>
      </c>
      <c r="F2059" s="1" t="s">
        <v>9200</v>
      </c>
      <c r="G2059" s="14">
        <v>2640592811</v>
      </c>
    </row>
    <row r="2060" spans="1:7" x14ac:dyDescent="0.25">
      <c r="A2060" s="1" t="s">
        <v>8614</v>
      </c>
      <c r="B2060" s="2">
        <v>245645227</v>
      </c>
      <c r="C2060" s="1" t="s">
        <v>9168</v>
      </c>
      <c r="D2060" s="3">
        <v>35210</v>
      </c>
      <c r="E2060" s="1" t="s">
        <v>9144</v>
      </c>
      <c r="F2060" s="1" t="s">
        <v>9169</v>
      </c>
      <c r="G2060" s="14">
        <v>1670717664</v>
      </c>
    </row>
    <row r="2061" spans="1:7" x14ac:dyDescent="0.25">
      <c r="A2061" s="1" t="s">
        <v>5355</v>
      </c>
      <c r="B2061" s="2">
        <v>684982134</v>
      </c>
      <c r="C2061" s="1" t="s">
        <v>9133</v>
      </c>
      <c r="D2061" s="3">
        <v>23887</v>
      </c>
      <c r="E2061" s="1" t="s">
        <v>9154</v>
      </c>
      <c r="F2061" s="1" t="s">
        <v>9164</v>
      </c>
      <c r="G2061" s="14">
        <v>578119113</v>
      </c>
    </row>
    <row r="2062" spans="1:7" x14ac:dyDescent="0.25">
      <c r="A2062" s="1" t="s">
        <v>100</v>
      </c>
      <c r="B2062" s="2">
        <v>930764009</v>
      </c>
      <c r="C2062" s="1" t="s">
        <v>9140</v>
      </c>
      <c r="D2062" s="3">
        <v>28634</v>
      </c>
      <c r="E2062" s="1" t="s">
        <v>9144</v>
      </c>
      <c r="F2062" s="1" t="s">
        <v>9142</v>
      </c>
      <c r="G2062" s="14">
        <v>47734137</v>
      </c>
    </row>
    <row r="2063" spans="1:7" x14ac:dyDescent="0.25">
      <c r="A2063" s="1" t="s">
        <v>1475</v>
      </c>
      <c r="B2063" s="2">
        <v>305329337</v>
      </c>
      <c r="C2063" s="1" t="s">
        <v>9146</v>
      </c>
      <c r="D2063" s="3">
        <v>40322</v>
      </c>
      <c r="E2063" s="1" t="s">
        <v>9138</v>
      </c>
      <c r="F2063" s="1" t="s">
        <v>8420</v>
      </c>
      <c r="G2063" s="14">
        <v>1144306944</v>
      </c>
    </row>
    <row r="2064" spans="1:7" x14ac:dyDescent="0.25">
      <c r="A2064" s="1" t="s">
        <v>8526</v>
      </c>
      <c r="B2064" s="2">
        <v>612790558</v>
      </c>
      <c r="C2064" s="1" t="s">
        <v>9137</v>
      </c>
      <c r="D2064" s="3">
        <v>38132</v>
      </c>
      <c r="E2064" s="1" t="s">
        <v>9144</v>
      </c>
      <c r="F2064" s="1" t="s">
        <v>9139</v>
      </c>
      <c r="G2064" s="14">
        <v>3301121187</v>
      </c>
    </row>
    <row r="2065" spans="1:7" x14ac:dyDescent="0.25">
      <c r="A2065" s="1" t="s">
        <v>7446</v>
      </c>
      <c r="B2065" s="2">
        <v>794705385</v>
      </c>
      <c r="C2065" s="1" t="s">
        <v>9150</v>
      </c>
      <c r="D2065" s="3">
        <v>24616</v>
      </c>
      <c r="E2065" s="1" t="s">
        <v>9141</v>
      </c>
      <c r="F2065" s="1" t="s">
        <v>9184</v>
      </c>
      <c r="G2065" s="14">
        <v>2652064986</v>
      </c>
    </row>
    <row r="2066" spans="1:7" x14ac:dyDescent="0.25">
      <c r="A2066" s="1" t="s">
        <v>1292</v>
      </c>
      <c r="B2066" s="2">
        <v>385409761</v>
      </c>
      <c r="C2066" s="1" t="s">
        <v>9150</v>
      </c>
      <c r="D2066" s="3">
        <v>26077</v>
      </c>
      <c r="E2066" s="1" t="s">
        <v>9141</v>
      </c>
      <c r="F2066" s="1" t="s">
        <v>9184</v>
      </c>
      <c r="G2066" s="14">
        <v>3554163712</v>
      </c>
    </row>
    <row r="2067" spans="1:7" x14ac:dyDescent="0.25">
      <c r="A2067" s="1" t="s">
        <v>3394</v>
      </c>
      <c r="B2067" s="2">
        <v>713762240</v>
      </c>
      <c r="C2067" s="1" t="s">
        <v>9150</v>
      </c>
      <c r="D2067" s="3">
        <v>38861</v>
      </c>
      <c r="E2067" s="1" t="s">
        <v>9154</v>
      </c>
      <c r="F2067" s="1" t="s">
        <v>9151</v>
      </c>
      <c r="G2067" s="14">
        <v>1809489787</v>
      </c>
    </row>
    <row r="2068" spans="1:7" x14ac:dyDescent="0.25">
      <c r="A2068" s="1" t="s">
        <v>8307</v>
      </c>
      <c r="B2068" s="2">
        <v>151284774</v>
      </c>
      <c r="C2068" s="1" t="s">
        <v>9156</v>
      </c>
      <c r="D2068" s="3">
        <v>23522</v>
      </c>
      <c r="E2068" s="1" t="s">
        <v>9141</v>
      </c>
      <c r="F2068" s="1" t="s">
        <v>9175</v>
      </c>
      <c r="G2068" s="14">
        <v>3748095456</v>
      </c>
    </row>
    <row r="2069" spans="1:7" x14ac:dyDescent="0.25">
      <c r="A2069" s="1" t="s">
        <v>2658</v>
      </c>
      <c r="B2069" s="2">
        <v>601011399</v>
      </c>
      <c r="C2069" s="1" t="s">
        <v>9165</v>
      </c>
      <c r="D2069" s="3">
        <v>23155</v>
      </c>
      <c r="E2069" s="1" t="s">
        <v>9144</v>
      </c>
      <c r="F2069" s="1" t="s">
        <v>3840</v>
      </c>
      <c r="G2069" s="14">
        <v>1364554989</v>
      </c>
    </row>
    <row r="2070" spans="1:7" x14ac:dyDescent="0.25">
      <c r="A2070" s="1" t="s">
        <v>4493</v>
      </c>
      <c r="B2070" s="2">
        <v>562393128</v>
      </c>
      <c r="C2070" s="1" t="s">
        <v>9133</v>
      </c>
      <c r="D2070" s="3">
        <v>45070</v>
      </c>
      <c r="E2070" s="1" t="s">
        <v>9138</v>
      </c>
      <c r="F2070" s="1" t="s">
        <v>9135</v>
      </c>
      <c r="G2070" s="14">
        <v>3534677757</v>
      </c>
    </row>
    <row r="2071" spans="1:7" x14ac:dyDescent="0.25">
      <c r="A2071" s="1" t="s">
        <v>2390</v>
      </c>
      <c r="B2071" s="2">
        <v>709825618</v>
      </c>
      <c r="C2071" s="1" t="s">
        <v>9148</v>
      </c>
      <c r="D2071" s="3">
        <v>39593</v>
      </c>
      <c r="E2071" s="1" t="s">
        <v>9131</v>
      </c>
      <c r="F2071" s="1" t="s">
        <v>9149</v>
      </c>
      <c r="G2071" s="14">
        <v>1036451328</v>
      </c>
    </row>
    <row r="2072" spans="1:7" x14ac:dyDescent="0.25">
      <c r="A2072" s="1" t="s">
        <v>1884</v>
      </c>
      <c r="B2072" s="2">
        <v>55382792</v>
      </c>
      <c r="C2072" s="1" t="s">
        <v>9168</v>
      </c>
      <c r="D2072" s="3">
        <v>26077</v>
      </c>
      <c r="E2072" s="1" t="s">
        <v>9134</v>
      </c>
      <c r="F2072" s="1" t="s">
        <v>9169</v>
      </c>
      <c r="G2072" s="14">
        <v>552145413</v>
      </c>
    </row>
    <row r="2073" spans="1:7" x14ac:dyDescent="0.25">
      <c r="A2073" s="1" t="s">
        <v>7050</v>
      </c>
      <c r="B2073" s="2">
        <v>960074632</v>
      </c>
      <c r="C2073" s="1" t="s">
        <v>9170</v>
      </c>
      <c r="D2073" s="3">
        <v>38132</v>
      </c>
      <c r="E2073" s="1" t="s">
        <v>9154</v>
      </c>
      <c r="F2073" s="1" t="s">
        <v>9174</v>
      </c>
      <c r="G2073" s="14">
        <v>532410368</v>
      </c>
    </row>
    <row r="2074" spans="1:7" x14ac:dyDescent="0.25">
      <c r="A2074" s="1" t="s">
        <v>6773</v>
      </c>
      <c r="B2074" s="2">
        <v>243587919</v>
      </c>
      <c r="C2074" s="1" t="s">
        <v>9153</v>
      </c>
      <c r="D2074" s="3">
        <v>33749</v>
      </c>
      <c r="E2074" s="1" t="s">
        <v>9144</v>
      </c>
      <c r="F2074" s="1" t="s">
        <v>9155</v>
      </c>
      <c r="G2074" s="14">
        <v>814046875</v>
      </c>
    </row>
    <row r="2075" spans="1:7" x14ac:dyDescent="0.25">
      <c r="A2075" s="1" t="s">
        <v>8665</v>
      </c>
      <c r="B2075" s="2">
        <v>926002607</v>
      </c>
      <c r="C2075" s="1" t="s">
        <v>9133</v>
      </c>
      <c r="D2075" s="3">
        <v>24983</v>
      </c>
      <c r="E2075" s="1" t="s">
        <v>9141</v>
      </c>
      <c r="F2075" s="1" t="s">
        <v>9135</v>
      </c>
      <c r="G2075" s="14">
        <v>468818091</v>
      </c>
    </row>
    <row r="2076" spans="1:7" x14ac:dyDescent="0.25">
      <c r="A2076" s="1" t="s">
        <v>7924</v>
      </c>
      <c r="B2076" s="2">
        <v>68251891</v>
      </c>
      <c r="C2076" s="1" t="s">
        <v>9156</v>
      </c>
      <c r="D2076" s="3">
        <v>23887</v>
      </c>
      <c r="E2076" s="1" t="s">
        <v>9138</v>
      </c>
      <c r="F2076" s="1" t="s">
        <v>9157</v>
      </c>
      <c r="G2076" s="14">
        <v>975269455</v>
      </c>
    </row>
    <row r="2077" spans="1:7" x14ac:dyDescent="0.25">
      <c r="A2077" s="1" t="s">
        <v>613</v>
      </c>
      <c r="B2077" s="2">
        <v>905458743</v>
      </c>
      <c r="C2077" s="1" t="s">
        <v>9165</v>
      </c>
      <c r="D2077" s="3">
        <v>35939</v>
      </c>
      <c r="E2077" s="1" t="s">
        <v>9134</v>
      </c>
      <c r="F2077" s="1" t="s">
        <v>3840</v>
      </c>
      <c r="G2077" s="14">
        <v>4422488</v>
      </c>
    </row>
    <row r="2078" spans="1:7" x14ac:dyDescent="0.25">
      <c r="A2078" s="1" t="s">
        <v>425</v>
      </c>
      <c r="B2078" s="2">
        <v>100369630</v>
      </c>
      <c r="C2078" s="1" t="s">
        <v>9133</v>
      </c>
      <c r="D2078" s="3">
        <v>36304</v>
      </c>
      <c r="E2078" s="1" t="s">
        <v>9138</v>
      </c>
      <c r="F2078" s="1" t="s">
        <v>9158</v>
      </c>
      <c r="G2078" s="14">
        <v>9107175</v>
      </c>
    </row>
    <row r="2079" spans="1:7" x14ac:dyDescent="0.25">
      <c r="A2079" s="1" t="s">
        <v>6799</v>
      </c>
      <c r="B2079" s="2">
        <v>916577954</v>
      </c>
      <c r="C2079" s="1" t="s">
        <v>9150</v>
      </c>
      <c r="D2079" s="3">
        <v>31921</v>
      </c>
      <c r="E2079" s="1" t="s">
        <v>9144</v>
      </c>
      <c r="F2079" s="1" t="s">
        <v>9151</v>
      </c>
      <c r="G2079" s="14">
        <v>1217520576</v>
      </c>
    </row>
    <row r="2080" spans="1:7" x14ac:dyDescent="0.25">
      <c r="A2080" s="1" t="s">
        <v>1670</v>
      </c>
      <c r="B2080" s="2">
        <v>650260310</v>
      </c>
      <c r="C2080" s="1" t="s">
        <v>9148</v>
      </c>
      <c r="D2080" s="3">
        <v>27538</v>
      </c>
      <c r="E2080" s="1" t="s">
        <v>9138</v>
      </c>
      <c r="F2080" s="1" t="s">
        <v>9149</v>
      </c>
      <c r="G2080" s="14">
        <v>916446744</v>
      </c>
    </row>
    <row r="2081" spans="1:7" x14ac:dyDescent="0.25">
      <c r="A2081" s="1" t="s">
        <v>8840</v>
      </c>
      <c r="B2081" s="2">
        <v>760479632</v>
      </c>
      <c r="C2081" s="1" t="s">
        <v>9136</v>
      </c>
      <c r="D2081" s="3">
        <v>23887</v>
      </c>
      <c r="E2081" s="1" t="s">
        <v>9144</v>
      </c>
      <c r="F2081" s="1" t="s">
        <v>9188</v>
      </c>
      <c r="G2081" s="14">
        <v>2102234076</v>
      </c>
    </row>
    <row r="2082" spans="1:7" x14ac:dyDescent="0.25">
      <c r="A2082" s="1" t="s">
        <v>6462</v>
      </c>
      <c r="B2082" s="2">
        <v>625651230</v>
      </c>
      <c r="C2082" s="1" t="s">
        <v>9146</v>
      </c>
      <c r="D2082" s="3">
        <v>23522</v>
      </c>
      <c r="E2082" s="1" t="s">
        <v>9141</v>
      </c>
      <c r="F2082" s="1" t="s">
        <v>8420</v>
      </c>
      <c r="G2082" s="14">
        <v>1805106699</v>
      </c>
    </row>
    <row r="2083" spans="1:7" x14ac:dyDescent="0.25">
      <c r="A2083" s="1" t="s">
        <v>7017</v>
      </c>
      <c r="B2083" s="2">
        <v>656807258</v>
      </c>
      <c r="C2083" s="1" t="s">
        <v>9136</v>
      </c>
      <c r="D2083" s="3">
        <v>20965</v>
      </c>
      <c r="E2083" s="1" t="s">
        <v>9144</v>
      </c>
      <c r="F2083" s="1" t="s">
        <v>6173</v>
      </c>
      <c r="G2083" s="14">
        <v>966500864</v>
      </c>
    </row>
    <row r="2084" spans="1:7" x14ac:dyDescent="0.25">
      <c r="A2084" s="1" t="s">
        <v>56</v>
      </c>
      <c r="B2084" s="2">
        <v>508120860</v>
      </c>
      <c r="C2084" s="1" t="s">
        <v>9165</v>
      </c>
      <c r="D2084" s="3">
        <v>33017</v>
      </c>
      <c r="E2084" s="1" t="s">
        <v>9144</v>
      </c>
      <c r="F2084" s="1" t="s">
        <v>3840</v>
      </c>
      <c r="G2084" s="14">
        <v>333416498</v>
      </c>
    </row>
    <row r="2085" spans="1:7" x14ac:dyDescent="0.25">
      <c r="A2085" s="1" t="s">
        <v>3162</v>
      </c>
      <c r="B2085" s="2">
        <v>806218567</v>
      </c>
      <c r="C2085" s="1" t="s">
        <v>9166</v>
      </c>
      <c r="D2085" s="3">
        <v>39958</v>
      </c>
      <c r="E2085" s="1" t="s">
        <v>9144</v>
      </c>
      <c r="F2085" s="1" t="s">
        <v>9167</v>
      </c>
      <c r="G2085" s="14">
        <v>1128729437</v>
      </c>
    </row>
    <row r="2086" spans="1:7" x14ac:dyDescent="0.25">
      <c r="A2086" s="1" t="s">
        <v>8982</v>
      </c>
      <c r="B2086" s="2">
        <v>886640959</v>
      </c>
      <c r="C2086" s="1" t="s">
        <v>9137</v>
      </c>
      <c r="D2086" s="3">
        <v>41054</v>
      </c>
      <c r="E2086" s="1" t="s">
        <v>9131</v>
      </c>
      <c r="F2086" s="1" t="s">
        <v>9139</v>
      </c>
      <c r="G2086" s="14">
        <v>1187790032</v>
      </c>
    </row>
    <row r="2087" spans="1:7" x14ac:dyDescent="0.25">
      <c r="A2087" s="1" t="s">
        <v>1887</v>
      </c>
      <c r="B2087" s="2">
        <v>125926431</v>
      </c>
      <c r="C2087" s="1" t="s">
        <v>9133</v>
      </c>
      <c r="D2087" s="3">
        <v>38497</v>
      </c>
      <c r="E2087" s="1" t="s">
        <v>9131</v>
      </c>
      <c r="F2087" s="1" t="s">
        <v>9192</v>
      </c>
      <c r="G2087" s="14">
        <v>2843712768</v>
      </c>
    </row>
    <row r="2088" spans="1:7" x14ac:dyDescent="0.25">
      <c r="A2088" s="1" t="s">
        <v>5706</v>
      </c>
      <c r="B2088" s="2">
        <v>459201382</v>
      </c>
      <c r="C2088" s="1" t="s">
        <v>9182</v>
      </c>
      <c r="D2088" s="3">
        <v>32288</v>
      </c>
      <c r="E2088" s="1" t="s">
        <v>9131</v>
      </c>
      <c r="F2088" s="1" t="s">
        <v>9183</v>
      </c>
      <c r="G2088" s="14">
        <v>409124448</v>
      </c>
    </row>
    <row r="2089" spans="1:7" x14ac:dyDescent="0.25">
      <c r="A2089" s="1" t="s">
        <v>6863</v>
      </c>
      <c r="B2089" s="2">
        <v>643745187</v>
      </c>
      <c r="C2089" s="1" t="s">
        <v>9196</v>
      </c>
      <c r="D2089" s="3">
        <v>27538</v>
      </c>
      <c r="E2089" s="1" t="s">
        <v>9138</v>
      </c>
      <c r="F2089" s="1" t="s">
        <v>9197</v>
      </c>
      <c r="G2089" s="14">
        <v>963974616</v>
      </c>
    </row>
    <row r="2090" spans="1:7" x14ac:dyDescent="0.25">
      <c r="A2090" s="1" t="s">
        <v>2873</v>
      </c>
      <c r="B2090" s="2">
        <v>913488559</v>
      </c>
      <c r="C2090" s="1" t="s">
        <v>9165</v>
      </c>
      <c r="D2090" s="3">
        <v>30827</v>
      </c>
      <c r="E2090" s="1" t="s">
        <v>9144</v>
      </c>
      <c r="F2090" s="1" t="s">
        <v>4326</v>
      </c>
      <c r="G2090" s="14">
        <v>1529114688</v>
      </c>
    </row>
    <row r="2091" spans="1:7" x14ac:dyDescent="0.25">
      <c r="A2091" s="1" t="s">
        <v>5388</v>
      </c>
      <c r="B2091" s="2">
        <v>454473125</v>
      </c>
      <c r="C2091" s="1" t="s">
        <v>9153</v>
      </c>
      <c r="D2091" s="3">
        <v>37400</v>
      </c>
      <c r="E2091" s="1" t="s">
        <v>9134</v>
      </c>
      <c r="F2091" s="1" t="s">
        <v>9155</v>
      </c>
      <c r="G2091" s="14">
        <v>4561000353</v>
      </c>
    </row>
    <row r="2092" spans="1:7" x14ac:dyDescent="0.25">
      <c r="A2092" s="1" t="s">
        <v>6710</v>
      </c>
      <c r="B2092" s="2">
        <v>942656359</v>
      </c>
      <c r="C2092" s="1" t="s">
        <v>9165</v>
      </c>
      <c r="D2092" s="3">
        <v>39593</v>
      </c>
      <c r="E2092" s="1" t="s">
        <v>9144</v>
      </c>
      <c r="F2092" s="1" t="s">
        <v>4326</v>
      </c>
      <c r="G2092" s="14">
        <v>242779896</v>
      </c>
    </row>
    <row r="2093" spans="1:7" x14ac:dyDescent="0.25">
      <c r="A2093" s="1" t="s">
        <v>5524</v>
      </c>
      <c r="B2093" s="2">
        <v>417687954</v>
      </c>
      <c r="C2093" s="1" t="s">
        <v>9160</v>
      </c>
      <c r="D2093" s="3">
        <v>40687</v>
      </c>
      <c r="E2093" s="1" t="s">
        <v>9144</v>
      </c>
      <c r="F2093" s="1" t="s">
        <v>9163</v>
      </c>
      <c r="G2093" s="14">
        <v>1487850312</v>
      </c>
    </row>
    <row r="2094" spans="1:7" x14ac:dyDescent="0.25">
      <c r="A2094" s="1" t="s">
        <v>2556</v>
      </c>
      <c r="B2094" s="2">
        <v>345576680</v>
      </c>
      <c r="C2094" s="1" t="s">
        <v>9133</v>
      </c>
      <c r="D2094" s="3">
        <v>28634</v>
      </c>
      <c r="E2094" s="1" t="s">
        <v>9138</v>
      </c>
      <c r="F2094" s="1" t="s">
        <v>9135</v>
      </c>
      <c r="G2094" s="14">
        <v>4710523488</v>
      </c>
    </row>
    <row r="2095" spans="1:7" x14ac:dyDescent="0.25">
      <c r="A2095" s="1" t="s">
        <v>5325</v>
      </c>
      <c r="B2095" s="2">
        <v>890660878</v>
      </c>
      <c r="C2095" s="1" t="s">
        <v>9176</v>
      </c>
      <c r="D2095" s="3">
        <v>33017</v>
      </c>
      <c r="E2095" s="1" t="s">
        <v>9134</v>
      </c>
      <c r="F2095" s="1" t="s">
        <v>9177</v>
      </c>
      <c r="G2095" s="14">
        <v>1531466244</v>
      </c>
    </row>
    <row r="2096" spans="1:7" x14ac:dyDescent="0.25">
      <c r="A2096" s="1" t="s">
        <v>5483</v>
      </c>
      <c r="B2096" s="2">
        <v>303452116</v>
      </c>
      <c r="C2096" s="1" t="s">
        <v>9146</v>
      </c>
      <c r="D2096" s="3">
        <v>31921</v>
      </c>
      <c r="E2096" s="1" t="s">
        <v>9138</v>
      </c>
      <c r="F2096" s="1" t="s">
        <v>8420</v>
      </c>
      <c r="G2096" s="14">
        <v>337314816</v>
      </c>
    </row>
    <row r="2097" spans="1:7" x14ac:dyDescent="0.25">
      <c r="A2097" s="1" t="s">
        <v>459</v>
      </c>
      <c r="B2097" s="2">
        <v>62940595</v>
      </c>
      <c r="C2097" s="1" t="s">
        <v>9133</v>
      </c>
      <c r="D2097" s="3">
        <v>21694</v>
      </c>
      <c r="E2097" s="1" t="s">
        <v>9154</v>
      </c>
      <c r="F2097" s="1" t="s">
        <v>9172</v>
      </c>
      <c r="G2097" s="14">
        <v>128955645</v>
      </c>
    </row>
    <row r="2098" spans="1:7" x14ac:dyDescent="0.25">
      <c r="A2098" s="1" t="s">
        <v>4597</v>
      </c>
      <c r="B2098" s="2">
        <v>773819353</v>
      </c>
      <c r="C2098" s="1" t="s">
        <v>9170</v>
      </c>
      <c r="D2098" s="3">
        <v>21329</v>
      </c>
      <c r="E2098" s="1" t="s">
        <v>9141</v>
      </c>
      <c r="F2098" s="1" t="s">
        <v>9171</v>
      </c>
      <c r="G2098" s="14">
        <v>1095196455</v>
      </c>
    </row>
    <row r="2099" spans="1:7" x14ac:dyDescent="0.25">
      <c r="A2099" s="1" t="s">
        <v>5911</v>
      </c>
      <c r="B2099" s="2">
        <v>394919381</v>
      </c>
      <c r="C2099" s="1" t="s">
        <v>9147</v>
      </c>
      <c r="D2099" s="3">
        <v>43609</v>
      </c>
      <c r="E2099" s="1" t="s">
        <v>9144</v>
      </c>
      <c r="F2099" s="1" t="s">
        <v>9152</v>
      </c>
      <c r="G2099" s="14">
        <v>4399281796</v>
      </c>
    </row>
    <row r="2100" spans="1:7" x14ac:dyDescent="0.25">
      <c r="A2100" s="1" t="s">
        <v>3962</v>
      </c>
      <c r="B2100" s="2">
        <v>355683346</v>
      </c>
      <c r="C2100" s="1" t="s">
        <v>9136</v>
      </c>
      <c r="D2100" s="3">
        <v>41419</v>
      </c>
      <c r="E2100" s="1" t="s">
        <v>9144</v>
      </c>
      <c r="F2100" s="1" t="s">
        <v>6173</v>
      </c>
      <c r="G2100" s="14">
        <v>801573696</v>
      </c>
    </row>
    <row r="2101" spans="1:7" x14ac:dyDescent="0.25">
      <c r="A2101" s="1" t="s">
        <v>4253</v>
      </c>
      <c r="B2101" s="2">
        <v>461866831</v>
      </c>
      <c r="C2101" s="1" t="s">
        <v>9160</v>
      </c>
      <c r="D2101" s="3">
        <v>36671</v>
      </c>
      <c r="E2101" s="1" t="s">
        <v>9131</v>
      </c>
      <c r="F2101" s="1" t="s">
        <v>9178</v>
      </c>
      <c r="G2101" s="14">
        <v>3570442304</v>
      </c>
    </row>
    <row r="2102" spans="1:7" x14ac:dyDescent="0.25">
      <c r="A2102" s="1" t="s">
        <v>6269</v>
      </c>
      <c r="B2102" s="2">
        <v>90601850</v>
      </c>
      <c r="C2102" s="1" t="s">
        <v>9165</v>
      </c>
      <c r="D2102" s="3">
        <v>24616</v>
      </c>
      <c r="E2102" s="1" t="s">
        <v>9141</v>
      </c>
      <c r="F2102" s="1" t="s">
        <v>3840</v>
      </c>
      <c r="G2102" s="14">
        <v>692719104</v>
      </c>
    </row>
    <row r="2103" spans="1:7" x14ac:dyDescent="0.25">
      <c r="A2103" s="1" t="s">
        <v>5111</v>
      </c>
      <c r="B2103" s="2">
        <v>299463142</v>
      </c>
      <c r="C2103" s="1" t="s">
        <v>9136</v>
      </c>
      <c r="D2103" s="3">
        <v>33749</v>
      </c>
      <c r="E2103" s="1" t="s">
        <v>9144</v>
      </c>
      <c r="F2103" s="1" t="s">
        <v>6173</v>
      </c>
      <c r="G2103" s="14">
        <v>88541193</v>
      </c>
    </row>
    <row r="2104" spans="1:7" x14ac:dyDescent="0.25">
      <c r="A2104" s="1" t="s">
        <v>3469</v>
      </c>
      <c r="B2104" s="2">
        <v>90580934</v>
      </c>
      <c r="C2104" s="1" t="s">
        <v>9150</v>
      </c>
      <c r="D2104" s="3">
        <v>43609</v>
      </c>
      <c r="E2104" s="1" t="s">
        <v>9134</v>
      </c>
      <c r="F2104" s="1" t="s">
        <v>8414</v>
      </c>
      <c r="G2104" s="14">
        <v>1410274164</v>
      </c>
    </row>
    <row r="2105" spans="1:7" x14ac:dyDescent="0.25">
      <c r="A2105" s="1" t="s">
        <v>6922</v>
      </c>
      <c r="B2105" s="2">
        <v>768030363</v>
      </c>
      <c r="C2105" s="1" t="s">
        <v>9133</v>
      </c>
      <c r="D2105" s="3">
        <v>28270</v>
      </c>
      <c r="E2105" s="1" t="s">
        <v>9134</v>
      </c>
      <c r="F2105" s="1" t="s">
        <v>9162</v>
      </c>
      <c r="G2105" s="14">
        <v>62305625</v>
      </c>
    </row>
    <row r="2106" spans="1:7" x14ac:dyDescent="0.25">
      <c r="A2106" s="1" t="s">
        <v>2360</v>
      </c>
      <c r="B2106" s="2">
        <v>74276439</v>
      </c>
      <c r="C2106" s="1" t="s">
        <v>9133</v>
      </c>
      <c r="D2106" s="3">
        <v>44705</v>
      </c>
      <c r="E2106" s="1" t="s">
        <v>9144</v>
      </c>
      <c r="F2106" s="1" t="s">
        <v>9172</v>
      </c>
      <c r="G2106" s="14">
        <v>3406209195</v>
      </c>
    </row>
    <row r="2107" spans="1:7" x14ac:dyDescent="0.25">
      <c r="A2107" s="1" t="s">
        <v>4782</v>
      </c>
      <c r="B2107" s="2">
        <v>939664703</v>
      </c>
      <c r="C2107" s="1" t="s">
        <v>9193</v>
      </c>
      <c r="D2107" s="3">
        <v>40687</v>
      </c>
      <c r="E2107" s="1" t="s">
        <v>9131</v>
      </c>
      <c r="F2107" s="1" t="s">
        <v>9198</v>
      </c>
      <c r="G2107" s="14">
        <v>445693908</v>
      </c>
    </row>
    <row r="2108" spans="1:7" x14ac:dyDescent="0.25">
      <c r="A2108" s="1" t="s">
        <v>3231</v>
      </c>
      <c r="B2108" s="2">
        <v>75645378</v>
      </c>
      <c r="C2108" s="1" t="s">
        <v>9193</v>
      </c>
      <c r="D2108" s="3">
        <v>41054</v>
      </c>
      <c r="E2108" s="1" t="s">
        <v>9144</v>
      </c>
      <c r="F2108" s="1" t="s">
        <v>9194</v>
      </c>
      <c r="G2108" s="14">
        <v>742801514</v>
      </c>
    </row>
    <row r="2109" spans="1:7" x14ac:dyDescent="0.25">
      <c r="A2109" s="1" t="s">
        <v>6047</v>
      </c>
      <c r="B2109" s="2">
        <v>718767902</v>
      </c>
      <c r="C2109" s="1" t="s">
        <v>9133</v>
      </c>
      <c r="D2109" s="3">
        <v>39226</v>
      </c>
      <c r="E2109" s="1" t="s">
        <v>9138</v>
      </c>
      <c r="F2109" s="1" t="s">
        <v>9195</v>
      </c>
      <c r="G2109" s="14">
        <v>939552768</v>
      </c>
    </row>
    <row r="2110" spans="1:7" x14ac:dyDescent="0.25">
      <c r="A2110" s="1" t="s">
        <v>8028</v>
      </c>
      <c r="B2110" s="2">
        <v>974992850</v>
      </c>
      <c r="C2110" s="1" t="s">
        <v>9165</v>
      </c>
      <c r="D2110" s="3">
        <v>42515</v>
      </c>
      <c r="E2110" s="1" t="s">
        <v>9141</v>
      </c>
      <c r="F2110" s="1" t="s">
        <v>9173</v>
      </c>
      <c r="G2110" s="14">
        <v>2747365632</v>
      </c>
    </row>
    <row r="2111" spans="1:7" x14ac:dyDescent="0.25">
      <c r="A2111" s="1" t="s">
        <v>5694</v>
      </c>
      <c r="B2111" s="2">
        <v>843600058</v>
      </c>
      <c r="C2111" s="1" t="s">
        <v>9140</v>
      </c>
      <c r="D2111" s="3">
        <v>28999</v>
      </c>
      <c r="E2111" s="1" t="s">
        <v>9138</v>
      </c>
      <c r="F2111" s="1" t="s">
        <v>9189</v>
      </c>
      <c r="G2111" s="14">
        <v>729930928</v>
      </c>
    </row>
    <row r="2112" spans="1:7" x14ac:dyDescent="0.25">
      <c r="A2112" s="1" t="s">
        <v>8945</v>
      </c>
      <c r="B2112" s="2">
        <v>166902456</v>
      </c>
      <c r="C2112" s="1" t="s">
        <v>9133</v>
      </c>
      <c r="D2112" s="3">
        <v>20600</v>
      </c>
      <c r="E2112" s="1" t="s">
        <v>9144</v>
      </c>
      <c r="F2112" s="1" t="s">
        <v>9164</v>
      </c>
      <c r="G2112" s="14">
        <v>940944033</v>
      </c>
    </row>
    <row r="2113" spans="1:7" x14ac:dyDescent="0.25">
      <c r="A2113" s="1" t="s">
        <v>1491</v>
      </c>
      <c r="B2113" s="2">
        <v>429910592</v>
      </c>
      <c r="C2113" s="1" t="s">
        <v>9130</v>
      </c>
      <c r="D2113" s="3">
        <v>33749</v>
      </c>
      <c r="E2113" s="1" t="s">
        <v>9131</v>
      </c>
      <c r="F2113" s="1" t="s">
        <v>9132</v>
      </c>
      <c r="G2113" s="14">
        <v>718223367</v>
      </c>
    </row>
    <row r="2114" spans="1:7" x14ac:dyDescent="0.25">
      <c r="A2114" s="1" t="s">
        <v>5766</v>
      </c>
      <c r="B2114" s="2">
        <v>630038435</v>
      </c>
      <c r="C2114" s="1" t="s">
        <v>9133</v>
      </c>
      <c r="D2114" s="3">
        <v>45070</v>
      </c>
      <c r="E2114" s="1" t="s">
        <v>9144</v>
      </c>
      <c r="F2114" s="1" t="s">
        <v>9162</v>
      </c>
      <c r="G2114" s="14">
        <v>1980962016</v>
      </c>
    </row>
    <row r="2115" spans="1:7" x14ac:dyDescent="0.25">
      <c r="A2115" s="1" t="s">
        <v>3959</v>
      </c>
      <c r="B2115" s="2">
        <v>324385875</v>
      </c>
      <c r="C2115" s="1" t="s">
        <v>9193</v>
      </c>
      <c r="D2115" s="3">
        <v>25712</v>
      </c>
      <c r="E2115" s="1" t="s">
        <v>9138</v>
      </c>
      <c r="F2115" s="1" t="s">
        <v>9198</v>
      </c>
      <c r="G2115" s="14">
        <v>532609728</v>
      </c>
    </row>
    <row r="2116" spans="1:7" x14ac:dyDescent="0.25">
      <c r="A2116" s="1" t="s">
        <v>3097</v>
      </c>
      <c r="B2116" s="2">
        <v>500749732</v>
      </c>
      <c r="C2116" s="1" t="s">
        <v>9133</v>
      </c>
      <c r="D2116" s="3">
        <v>36671</v>
      </c>
      <c r="E2116" s="1" t="s">
        <v>9144</v>
      </c>
      <c r="F2116" s="1" t="s">
        <v>9159</v>
      </c>
      <c r="G2116" s="14">
        <v>2883727</v>
      </c>
    </row>
    <row r="2117" spans="1:7" x14ac:dyDescent="0.25">
      <c r="A2117" s="1" t="s">
        <v>6266</v>
      </c>
      <c r="B2117" s="2">
        <v>198335679</v>
      </c>
      <c r="C2117" s="1" t="s">
        <v>9130</v>
      </c>
      <c r="D2117" s="3">
        <v>27538</v>
      </c>
      <c r="E2117" s="1" t="s">
        <v>9141</v>
      </c>
      <c r="F2117" s="1" t="s">
        <v>9132</v>
      </c>
      <c r="G2117" s="14">
        <v>3420683712</v>
      </c>
    </row>
    <row r="2118" spans="1:7" x14ac:dyDescent="0.25">
      <c r="A2118" s="1" t="s">
        <v>8092</v>
      </c>
      <c r="B2118" s="2">
        <v>171010784</v>
      </c>
      <c r="C2118" s="1" t="s">
        <v>9176</v>
      </c>
      <c r="D2118" s="3">
        <v>42148</v>
      </c>
      <c r="E2118" s="1" t="s">
        <v>9131</v>
      </c>
      <c r="F2118" s="1" t="s">
        <v>9177</v>
      </c>
      <c r="G2118" s="14">
        <v>2259361728</v>
      </c>
    </row>
    <row r="2119" spans="1:7" x14ac:dyDescent="0.25">
      <c r="A2119" s="1" t="s">
        <v>3225</v>
      </c>
      <c r="B2119" s="2">
        <v>832315873</v>
      </c>
      <c r="C2119" s="1" t="s">
        <v>9160</v>
      </c>
      <c r="D2119" s="3">
        <v>43609</v>
      </c>
      <c r="E2119" s="1" t="s">
        <v>9141</v>
      </c>
      <c r="F2119" s="1" t="s">
        <v>9178</v>
      </c>
      <c r="G2119" s="14">
        <v>1842602868</v>
      </c>
    </row>
    <row r="2120" spans="1:7" x14ac:dyDescent="0.25">
      <c r="A2120" s="1" t="s">
        <v>4298</v>
      </c>
      <c r="B2120" s="2">
        <v>658326508</v>
      </c>
      <c r="C2120" s="1" t="s">
        <v>9143</v>
      </c>
      <c r="D2120" s="3">
        <v>24616</v>
      </c>
      <c r="E2120" s="1" t="s">
        <v>9144</v>
      </c>
      <c r="F2120" s="1" t="s">
        <v>9145</v>
      </c>
      <c r="G2120" s="14">
        <v>295262976</v>
      </c>
    </row>
    <row r="2121" spans="1:7" x14ac:dyDescent="0.25">
      <c r="A2121" s="1" t="s">
        <v>4538</v>
      </c>
      <c r="B2121" s="2">
        <v>580770946</v>
      </c>
      <c r="C2121" s="1" t="s">
        <v>9133</v>
      </c>
      <c r="D2121" s="3">
        <v>31921</v>
      </c>
      <c r="E2121" s="1" t="s">
        <v>9138</v>
      </c>
      <c r="F2121" s="1" t="s">
        <v>9135</v>
      </c>
      <c r="G2121" s="14">
        <v>2304261549</v>
      </c>
    </row>
    <row r="2122" spans="1:7" x14ac:dyDescent="0.25">
      <c r="A2122" s="1" t="s">
        <v>6687</v>
      </c>
      <c r="B2122" s="2">
        <v>281654787</v>
      </c>
      <c r="C2122" s="1" t="s">
        <v>9153</v>
      </c>
      <c r="D2122" s="3">
        <v>27173</v>
      </c>
      <c r="E2122" s="1" t="s">
        <v>9134</v>
      </c>
      <c r="F2122" s="1" t="s">
        <v>9190</v>
      </c>
      <c r="G2122" s="14">
        <v>470106304</v>
      </c>
    </row>
    <row r="2123" spans="1:7" x14ac:dyDescent="0.25">
      <c r="A2123" s="1" t="s">
        <v>8154</v>
      </c>
      <c r="B2123" s="2">
        <v>730137715</v>
      </c>
      <c r="C2123" s="1" t="s">
        <v>9182</v>
      </c>
      <c r="D2123" s="3">
        <v>32653</v>
      </c>
      <c r="E2123" s="1" t="s">
        <v>9144</v>
      </c>
      <c r="F2123" s="1" t="s">
        <v>9183</v>
      </c>
      <c r="G2123" s="14">
        <v>1133451693</v>
      </c>
    </row>
    <row r="2124" spans="1:7" x14ac:dyDescent="0.25">
      <c r="A2124" s="1" t="s">
        <v>3480</v>
      </c>
      <c r="B2124" s="2">
        <v>174963334</v>
      </c>
      <c r="C2124" s="1" t="s">
        <v>9133</v>
      </c>
      <c r="D2124" s="3">
        <v>43609</v>
      </c>
      <c r="E2124" s="1" t="s">
        <v>9134</v>
      </c>
      <c r="F2124" s="1" t="s">
        <v>9158</v>
      </c>
      <c r="G2124" s="14">
        <v>7578987</v>
      </c>
    </row>
    <row r="2125" spans="1:7" x14ac:dyDescent="0.25">
      <c r="A2125" s="1" t="s">
        <v>161</v>
      </c>
      <c r="B2125" s="2">
        <v>263558066</v>
      </c>
      <c r="C2125" s="1" t="s">
        <v>9147</v>
      </c>
      <c r="D2125" s="3">
        <v>33749</v>
      </c>
      <c r="E2125" s="1" t="s">
        <v>9134</v>
      </c>
      <c r="F2125" s="1" t="s">
        <v>9152</v>
      </c>
      <c r="G2125" s="14">
        <v>1130380713</v>
      </c>
    </row>
    <row r="2126" spans="1:7" x14ac:dyDescent="0.25">
      <c r="A2126" s="1" t="s">
        <v>7080</v>
      </c>
      <c r="B2126" s="2">
        <v>244498758</v>
      </c>
      <c r="C2126" s="1" t="s">
        <v>9160</v>
      </c>
      <c r="D2126" s="3">
        <v>45070</v>
      </c>
      <c r="E2126" s="1" t="s">
        <v>9144</v>
      </c>
      <c r="F2126" s="1" t="s">
        <v>9163</v>
      </c>
      <c r="G2126" s="14">
        <v>9966675</v>
      </c>
    </row>
    <row r="2127" spans="1:7" x14ac:dyDescent="0.25">
      <c r="A2127" s="1" t="s">
        <v>4427</v>
      </c>
      <c r="B2127" s="2">
        <v>501552618</v>
      </c>
      <c r="C2127" s="1" t="s">
        <v>9170</v>
      </c>
      <c r="D2127" s="3">
        <v>42148</v>
      </c>
      <c r="E2127" s="1" t="s">
        <v>9131</v>
      </c>
      <c r="F2127" s="1" t="s">
        <v>9191</v>
      </c>
      <c r="G2127" s="14">
        <v>850148079</v>
      </c>
    </row>
    <row r="2128" spans="1:7" x14ac:dyDescent="0.25">
      <c r="A2128" s="1" t="s">
        <v>3888</v>
      </c>
      <c r="B2128" s="2">
        <v>759284715</v>
      </c>
      <c r="C2128" s="1" t="s">
        <v>9133</v>
      </c>
      <c r="D2128" s="3">
        <v>33017</v>
      </c>
      <c r="E2128" s="1" t="s">
        <v>9134</v>
      </c>
      <c r="F2128" s="1" t="s">
        <v>9195</v>
      </c>
      <c r="G2128" s="14">
        <v>1472301668</v>
      </c>
    </row>
    <row r="2129" spans="1:7" x14ac:dyDescent="0.25">
      <c r="A2129" s="1" t="s">
        <v>1933</v>
      </c>
      <c r="B2129" s="2">
        <v>244864582</v>
      </c>
      <c r="C2129" s="1" t="s">
        <v>9165</v>
      </c>
      <c r="D2129" s="3">
        <v>43609</v>
      </c>
      <c r="E2129" s="1" t="s">
        <v>9131</v>
      </c>
      <c r="F2129" s="1" t="s">
        <v>9173</v>
      </c>
      <c r="G2129" s="14">
        <v>2203370813</v>
      </c>
    </row>
    <row r="2130" spans="1:7" x14ac:dyDescent="0.25">
      <c r="A2130" s="1" t="s">
        <v>317</v>
      </c>
      <c r="B2130" s="2">
        <v>299454838</v>
      </c>
      <c r="C2130" s="1" t="s">
        <v>9160</v>
      </c>
      <c r="D2130" s="3">
        <v>43976</v>
      </c>
      <c r="E2130" s="1" t="s">
        <v>9141</v>
      </c>
      <c r="F2130" s="1" t="s">
        <v>9161</v>
      </c>
      <c r="G2130" s="14">
        <v>208356327</v>
      </c>
    </row>
    <row r="2131" spans="1:7" x14ac:dyDescent="0.25">
      <c r="A2131" s="1" t="s">
        <v>4141</v>
      </c>
      <c r="B2131" s="2">
        <v>446276731</v>
      </c>
      <c r="C2131" s="1" t="s">
        <v>9170</v>
      </c>
      <c r="D2131" s="3">
        <v>35575</v>
      </c>
      <c r="E2131" s="1" t="s">
        <v>9144</v>
      </c>
      <c r="F2131" s="1" t="s">
        <v>9191</v>
      </c>
      <c r="G2131" s="14">
        <v>3508529736</v>
      </c>
    </row>
    <row r="2132" spans="1:7" x14ac:dyDescent="0.25">
      <c r="A2132" s="1" t="s">
        <v>8046</v>
      </c>
      <c r="B2132" s="2">
        <v>50359721</v>
      </c>
      <c r="C2132" s="1" t="s">
        <v>9182</v>
      </c>
      <c r="D2132" s="3">
        <v>26077</v>
      </c>
      <c r="E2132" s="1" t="s">
        <v>9144</v>
      </c>
      <c r="F2132" s="1" t="s">
        <v>9183</v>
      </c>
      <c r="G2132" s="14">
        <v>665435692</v>
      </c>
    </row>
    <row r="2133" spans="1:7" x14ac:dyDescent="0.25">
      <c r="A2133" s="1" t="s">
        <v>7440</v>
      </c>
      <c r="B2133" s="2">
        <v>277038324</v>
      </c>
      <c r="C2133" s="1" t="s">
        <v>9133</v>
      </c>
      <c r="D2133" s="3">
        <v>31192</v>
      </c>
      <c r="E2133" s="1" t="s">
        <v>9138</v>
      </c>
      <c r="F2133" s="1" t="s">
        <v>9162</v>
      </c>
      <c r="G2133" s="14">
        <v>749665125</v>
      </c>
    </row>
    <row r="2134" spans="1:7" x14ac:dyDescent="0.25">
      <c r="A2134" s="1" t="s">
        <v>749</v>
      </c>
      <c r="B2134" s="2">
        <v>659613431</v>
      </c>
      <c r="C2134" s="1" t="s">
        <v>9160</v>
      </c>
      <c r="D2134" s="3">
        <v>27905</v>
      </c>
      <c r="E2134" s="1" t="s">
        <v>9144</v>
      </c>
      <c r="F2134" s="1" t="s">
        <v>9161</v>
      </c>
      <c r="G2134" s="14">
        <v>1849038048</v>
      </c>
    </row>
    <row r="2135" spans="1:7" x14ac:dyDescent="0.25">
      <c r="A2135" s="1" t="s">
        <v>1776</v>
      </c>
      <c r="B2135" s="2">
        <v>794996007</v>
      </c>
      <c r="C2135" s="1" t="s">
        <v>9143</v>
      </c>
      <c r="D2135" s="3">
        <v>29731</v>
      </c>
      <c r="E2135" s="1" t="s">
        <v>9131</v>
      </c>
      <c r="F2135" s="1" t="s">
        <v>9145</v>
      </c>
      <c r="G2135" s="14">
        <v>1700208174</v>
      </c>
    </row>
    <row r="2136" spans="1:7" x14ac:dyDescent="0.25">
      <c r="A2136" s="1" t="s">
        <v>4997</v>
      </c>
      <c r="B2136" s="2">
        <v>602325417</v>
      </c>
      <c r="C2136" s="1" t="s">
        <v>9130</v>
      </c>
      <c r="D2136" s="3">
        <v>41054</v>
      </c>
      <c r="E2136" s="1" t="s">
        <v>9141</v>
      </c>
      <c r="F2136" s="1" t="s">
        <v>9132</v>
      </c>
      <c r="G2136" s="14">
        <v>393650348</v>
      </c>
    </row>
    <row r="2137" spans="1:7" x14ac:dyDescent="0.25">
      <c r="A2137" s="1" t="s">
        <v>7890</v>
      </c>
      <c r="B2137" s="2">
        <v>189387888</v>
      </c>
      <c r="C2137" s="1" t="s">
        <v>9133</v>
      </c>
      <c r="D2137" s="3">
        <v>42148</v>
      </c>
      <c r="E2137" s="1" t="s">
        <v>9141</v>
      </c>
      <c r="F2137" s="1" t="s">
        <v>9158</v>
      </c>
      <c r="G2137" s="14">
        <v>1658473257</v>
      </c>
    </row>
    <row r="2138" spans="1:7" x14ac:dyDescent="0.25">
      <c r="A2138" s="1" t="s">
        <v>1644</v>
      </c>
      <c r="B2138" s="2">
        <v>570807611</v>
      </c>
      <c r="C2138" s="1" t="s">
        <v>9133</v>
      </c>
      <c r="D2138" s="3">
        <v>24251</v>
      </c>
      <c r="E2138" s="1" t="s">
        <v>9144</v>
      </c>
      <c r="F2138" s="1" t="s">
        <v>9192</v>
      </c>
      <c r="G2138" s="14">
        <v>381201106</v>
      </c>
    </row>
    <row r="2139" spans="1:7" x14ac:dyDescent="0.25">
      <c r="A2139" s="1" t="s">
        <v>3789</v>
      </c>
      <c r="B2139" s="2">
        <v>316447593</v>
      </c>
      <c r="C2139" s="1" t="s">
        <v>9193</v>
      </c>
      <c r="D2139" s="3">
        <v>24983</v>
      </c>
      <c r="E2139" s="1" t="s">
        <v>9138</v>
      </c>
      <c r="F2139" s="1" t="s">
        <v>9194</v>
      </c>
      <c r="G2139" s="14">
        <v>13251224</v>
      </c>
    </row>
    <row r="2140" spans="1:7" x14ac:dyDescent="0.25">
      <c r="A2140" s="1" t="s">
        <v>1429</v>
      </c>
      <c r="B2140" s="2">
        <v>922947867</v>
      </c>
      <c r="C2140" s="1" t="s">
        <v>9153</v>
      </c>
      <c r="D2140" s="3">
        <v>24616</v>
      </c>
      <c r="E2140" s="1" t="s">
        <v>9134</v>
      </c>
      <c r="F2140" s="1" t="s">
        <v>9190</v>
      </c>
      <c r="G2140" s="14">
        <v>304782624</v>
      </c>
    </row>
    <row r="2141" spans="1:7" x14ac:dyDescent="0.25">
      <c r="A2141" s="1" t="s">
        <v>685</v>
      </c>
      <c r="B2141" s="2">
        <v>24875976</v>
      </c>
      <c r="C2141" s="1" t="s">
        <v>9170</v>
      </c>
      <c r="D2141" s="3">
        <v>36671</v>
      </c>
      <c r="E2141" s="1" t="s">
        <v>9144</v>
      </c>
      <c r="F2141" s="1" t="s">
        <v>9191</v>
      </c>
      <c r="G2141" s="14">
        <v>351135</v>
      </c>
    </row>
    <row r="2142" spans="1:7" x14ac:dyDescent="0.25">
      <c r="A2142" s="1" t="s">
        <v>3607</v>
      </c>
      <c r="B2142" s="2">
        <v>934537140</v>
      </c>
      <c r="C2142" s="1" t="s">
        <v>9156</v>
      </c>
      <c r="D2142" s="3">
        <v>20600</v>
      </c>
      <c r="E2142" s="1" t="s">
        <v>9144</v>
      </c>
      <c r="F2142" s="1" t="s">
        <v>9175</v>
      </c>
      <c r="G2142" s="14">
        <v>1750339878</v>
      </c>
    </row>
    <row r="2143" spans="1:7" x14ac:dyDescent="0.25">
      <c r="A2143" s="1" t="s">
        <v>1914</v>
      </c>
      <c r="B2143" s="2">
        <v>714585585</v>
      </c>
      <c r="C2143" s="1" t="s">
        <v>9153</v>
      </c>
      <c r="D2143" s="3">
        <v>40322</v>
      </c>
      <c r="E2143" s="1" t="s">
        <v>9141</v>
      </c>
      <c r="F2143" s="1" t="s">
        <v>9155</v>
      </c>
      <c r="G2143" s="14">
        <v>2753080876</v>
      </c>
    </row>
    <row r="2144" spans="1:7" x14ac:dyDescent="0.25">
      <c r="A2144" s="1" t="s">
        <v>2043</v>
      </c>
      <c r="B2144" s="2">
        <v>868988186</v>
      </c>
      <c r="C2144" s="1" t="s">
        <v>9133</v>
      </c>
      <c r="D2144" s="3">
        <v>25712</v>
      </c>
      <c r="E2144" s="1" t="s">
        <v>9141</v>
      </c>
      <c r="F2144" s="1" t="s">
        <v>9192</v>
      </c>
      <c r="G2144" s="14">
        <v>695031264</v>
      </c>
    </row>
    <row r="2145" spans="1:7" x14ac:dyDescent="0.25">
      <c r="A2145" s="1" t="s">
        <v>6600</v>
      </c>
      <c r="B2145" s="2">
        <v>418330740</v>
      </c>
      <c r="C2145" s="1" t="s">
        <v>9137</v>
      </c>
      <c r="D2145" s="3">
        <v>45070</v>
      </c>
      <c r="E2145" s="1" t="s">
        <v>9138</v>
      </c>
      <c r="F2145" s="1" t="s">
        <v>9139</v>
      </c>
      <c r="G2145" s="14">
        <v>848322644</v>
      </c>
    </row>
    <row r="2146" spans="1:7" x14ac:dyDescent="0.25">
      <c r="A2146" s="1" t="s">
        <v>7310</v>
      </c>
      <c r="B2146" s="2">
        <v>917124406</v>
      </c>
      <c r="C2146" s="1" t="s">
        <v>9193</v>
      </c>
      <c r="D2146" s="3">
        <v>28634</v>
      </c>
      <c r="E2146" s="1" t="s">
        <v>9138</v>
      </c>
      <c r="F2146" s="1" t="s">
        <v>9198</v>
      </c>
      <c r="G2146" s="14">
        <v>1683532389</v>
      </c>
    </row>
    <row r="2147" spans="1:7" x14ac:dyDescent="0.25">
      <c r="A2147" s="1" t="s">
        <v>4321</v>
      </c>
      <c r="B2147" s="2">
        <v>892038287</v>
      </c>
      <c r="C2147" s="1" t="s">
        <v>9153</v>
      </c>
      <c r="D2147" s="3">
        <v>25712</v>
      </c>
      <c r="E2147" s="1" t="s">
        <v>9141</v>
      </c>
      <c r="F2147" s="1" t="s">
        <v>9155</v>
      </c>
      <c r="G2147" s="14">
        <v>2101980672</v>
      </c>
    </row>
    <row r="2148" spans="1:7" x14ac:dyDescent="0.25">
      <c r="A2148" s="1" t="s">
        <v>4921</v>
      </c>
      <c r="B2148" s="2">
        <v>466022540</v>
      </c>
      <c r="C2148" s="1" t="s">
        <v>9133</v>
      </c>
      <c r="D2148" s="3">
        <v>38132</v>
      </c>
      <c r="E2148" s="1" t="s">
        <v>9138</v>
      </c>
      <c r="F2148" s="1" t="s">
        <v>9159</v>
      </c>
      <c r="G2148" s="14">
        <v>4914095169</v>
      </c>
    </row>
    <row r="2149" spans="1:7" x14ac:dyDescent="0.25">
      <c r="A2149" s="1" t="s">
        <v>6650</v>
      </c>
      <c r="B2149" s="2">
        <v>139612789</v>
      </c>
      <c r="C2149" s="1" t="s">
        <v>9133</v>
      </c>
      <c r="D2149" s="3">
        <v>35210</v>
      </c>
      <c r="E2149" s="1" t="s">
        <v>9138</v>
      </c>
      <c r="F2149" s="1" t="s">
        <v>9159</v>
      </c>
      <c r="G2149" s="14">
        <v>1114965</v>
      </c>
    </row>
    <row r="2150" spans="1:7" x14ac:dyDescent="0.25">
      <c r="A2150" s="1" t="s">
        <v>505</v>
      </c>
      <c r="B2150" s="2">
        <v>38027314</v>
      </c>
      <c r="C2150" s="1" t="s">
        <v>9133</v>
      </c>
      <c r="D2150" s="3">
        <v>33017</v>
      </c>
      <c r="E2150" s="1" t="s">
        <v>9144</v>
      </c>
      <c r="F2150" s="1" t="s">
        <v>9164</v>
      </c>
      <c r="G2150" s="14">
        <v>61262838</v>
      </c>
    </row>
    <row r="2151" spans="1:7" x14ac:dyDescent="0.25">
      <c r="A2151" s="1" t="s">
        <v>505</v>
      </c>
      <c r="B2151" s="2">
        <v>655541829</v>
      </c>
      <c r="C2151" s="1" t="s">
        <v>9140</v>
      </c>
      <c r="D2151" s="3">
        <v>25348</v>
      </c>
      <c r="E2151" s="1" t="s">
        <v>9134</v>
      </c>
      <c r="F2151" s="1" t="s">
        <v>9142</v>
      </c>
      <c r="G2151" s="14">
        <v>3550685952</v>
      </c>
    </row>
    <row r="2152" spans="1:7" x14ac:dyDescent="0.25">
      <c r="A2152" s="1" t="s">
        <v>1609</v>
      </c>
      <c r="B2152" s="2">
        <v>734281991</v>
      </c>
      <c r="C2152" s="1" t="s">
        <v>9150</v>
      </c>
      <c r="D2152" s="3">
        <v>41783</v>
      </c>
      <c r="E2152" s="1" t="s">
        <v>9131</v>
      </c>
      <c r="F2152" s="1" t="s">
        <v>9200</v>
      </c>
      <c r="G2152" s="14" t="s">
        <v>9214</v>
      </c>
    </row>
    <row r="2153" spans="1:7" x14ac:dyDescent="0.25">
      <c r="A2153" s="1" t="s">
        <v>5861</v>
      </c>
      <c r="B2153" s="2">
        <v>946289777</v>
      </c>
      <c r="C2153" s="1" t="s">
        <v>9133</v>
      </c>
      <c r="D2153" s="3">
        <v>24616</v>
      </c>
      <c r="E2153" s="1" t="s">
        <v>9138</v>
      </c>
      <c r="F2153" s="1" t="s">
        <v>9159</v>
      </c>
      <c r="G2153" s="14">
        <v>2632489704</v>
      </c>
    </row>
    <row r="2154" spans="1:7" x14ac:dyDescent="0.25">
      <c r="A2154" s="1" t="s">
        <v>5352</v>
      </c>
      <c r="B2154" s="2">
        <v>941640918</v>
      </c>
      <c r="C2154" s="1" t="s">
        <v>9133</v>
      </c>
      <c r="D2154" s="3">
        <v>23887</v>
      </c>
      <c r="E2154" s="1" t="s">
        <v>9131</v>
      </c>
      <c r="F2154" s="1" t="s">
        <v>9192</v>
      </c>
      <c r="G2154" s="14">
        <v>776860119</v>
      </c>
    </row>
    <row r="2155" spans="1:7" x14ac:dyDescent="0.25">
      <c r="A2155" s="1" t="s">
        <v>6033</v>
      </c>
      <c r="B2155" s="2">
        <v>826973742</v>
      </c>
      <c r="C2155" s="1" t="s">
        <v>9165</v>
      </c>
      <c r="D2155" s="3">
        <v>24983</v>
      </c>
      <c r="E2155" s="1" t="s">
        <v>9134</v>
      </c>
      <c r="F2155" s="1" t="s">
        <v>3840</v>
      </c>
      <c r="G2155" s="14">
        <v>958289381</v>
      </c>
    </row>
    <row r="2156" spans="1:7" x14ac:dyDescent="0.25">
      <c r="A2156" s="1" t="s">
        <v>1717</v>
      </c>
      <c r="B2156" s="2">
        <v>33056746</v>
      </c>
      <c r="C2156" s="1" t="s">
        <v>9143</v>
      </c>
      <c r="D2156" s="3">
        <v>33749</v>
      </c>
      <c r="E2156" s="1" t="s">
        <v>9141</v>
      </c>
      <c r="F2156" s="1" t="s">
        <v>9145</v>
      </c>
      <c r="G2156" s="14">
        <v>611444757</v>
      </c>
    </row>
    <row r="2157" spans="1:7" x14ac:dyDescent="0.25">
      <c r="A2157" s="1" t="s">
        <v>7866</v>
      </c>
      <c r="B2157" s="2">
        <v>531175706</v>
      </c>
      <c r="C2157" s="1" t="s">
        <v>9182</v>
      </c>
      <c r="D2157" s="3">
        <v>22426</v>
      </c>
      <c r="E2157" s="1" t="s">
        <v>9141</v>
      </c>
      <c r="F2157" s="1" t="s">
        <v>9183</v>
      </c>
      <c r="G2157" s="14">
        <v>3328534356</v>
      </c>
    </row>
    <row r="2158" spans="1:7" x14ac:dyDescent="0.25">
      <c r="A2158" s="1" t="s">
        <v>4636</v>
      </c>
      <c r="B2158" s="2">
        <v>977290336</v>
      </c>
      <c r="C2158" s="1" t="s">
        <v>9193</v>
      </c>
      <c r="D2158" s="3">
        <v>35210</v>
      </c>
      <c r="E2158" s="1" t="s">
        <v>9144</v>
      </c>
      <c r="F2158" s="1" t="s">
        <v>9194</v>
      </c>
      <c r="G2158" s="14">
        <v>907853856</v>
      </c>
    </row>
    <row r="2159" spans="1:7" x14ac:dyDescent="0.25">
      <c r="A2159" s="1" t="s">
        <v>7741</v>
      </c>
      <c r="B2159" s="2">
        <v>271603947</v>
      </c>
      <c r="C2159" s="1" t="s">
        <v>9150</v>
      </c>
      <c r="D2159" s="3">
        <v>42880</v>
      </c>
      <c r="E2159" s="1" t="s">
        <v>9131</v>
      </c>
      <c r="F2159" s="1" t="s">
        <v>9151</v>
      </c>
      <c r="G2159" s="14">
        <v>1473398622</v>
      </c>
    </row>
    <row r="2160" spans="1:7" x14ac:dyDescent="0.25">
      <c r="A2160" s="1" t="s">
        <v>8656</v>
      </c>
      <c r="B2160" s="2">
        <v>295682322</v>
      </c>
      <c r="C2160" s="1" t="s">
        <v>9168</v>
      </c>
      <c r="D2160" s="3">
        <v>41054</v>
      </c>
      <c r="E2160" s="1" t="s">
        <v>9138</v>
      </c>
      <c r="F2160" s="1" t="s">
        <v>9169</v>
      </c>
      <c r="G2160" s="14">
        <v>261715038</v>
      </c>
    </row>
    <row r="2161" spans="1:7" x14ac:dyDescent="0.25">
      <c r="A2161" s="1" t="s">
        <v>1399</v>
      </c>
      <c r="B2161" s="2">
        <v>449540697</v>
      </c>
      <c r="C2161" s="1" t="s">
        <v>9146</v>
      </c>
      <c r="D2161" s="3">
        <v>42515</v>
      </c>
      <c r="E2161" s="1" t="s">
        <v>9141</v>
      </c>
      <c r="F2161" s="1" t="s">
        <v>8420</v>
      </c>
      <c r="G2161" s="14">
        <v>1341504306</v>
      </c>
    </row>
    <row r="2162" spans="1:7" x14ac:dyDescent="0.25">
      <c r="A2162" s="1" t="s">
        <v>2061</v>
      </c>
      <c r="B2162" s="2">
        <v>536250463</v>
      </c>
      <c r="C2162" s="1" t="s">
        <v>9160</v>
      </c>
      <c r="D2162" s="3">
        <v>30460</v>
      </c>
      <c r="E2162" s="1" t="s">
        <v>9141</v>
      </c>
      <c r="F2162" s="1" t="s">
        <v>9178</v>
      </c>
      <c r="G2162" s="14">
        <v>3623061756</v>
      </c>
    </row>
    <row r="2163" spans="1:7" x14ac:dyDescent="0.25">
      <c r="A2163" s="1" t="s">
        <v>3504</v>
      </c>
      <c r="B2163" s="2">
        <v>128139351</v>
      </c>
      <c r="C2163" s="1" t="s">
        <v>9165</v>
      </c>
      <c r="D2163" s="3">
        <v>24983</v>
      </c>
      <c r="E2163" s="1" t="s">
        <v>9131</v>
      </c>
      <c r="F2163" s="1" t="s">
        <v>3840</v>
      </c>
      <c r="G2163" s="14">
        <v>1408552212</v>
      </c>
    </row>
    <row r="2164" spans="1:7" x14ac:dyDescent="0.25">
      <c r="A2164" s="1" t="s">
        <v>2806</v>
      </c>
      <c r="B2164" s="2">
        <v>855984744</v>
      </c>
      <c r="C2164" s="1" t="s">
        <v>9182</v>
      </c>
      <c r="D2164" s="3">
        <v>28634</v>
      </c>
      <c r="E2164" s="1" t="s">
        <v>9138</v>
      </c>
      <c r="F2164" s="1" t="s">
        <v>9183</v>
      </c>
      <c r="G2164" s="14">
        <v>1852401825</v>
      </c>
    </row>
    <row r="2165" spans="1:7" x14ac:dyDescent="0.25">
      <c r="A2165" s="1" t="s">
        <v>4232</v>
      </c>
      <c r="B2165" s="2">
        <v>934154352</v>
      </c>
      <c r="C2165" s="1" t="s">
        <v>9133</v>
      </c>
      <c r="D2165" s="3">
        <v>44341</v>
      </c>
      <c r="E2165" s="1" t="s">
        <v>9144</v>
      </c>
      <c r="F2165" s="1" t="s">
        <v>9135</v>
      </c>
      <c r="G2165" s="14">
        <v>15119395</v>
      </c>
    </row>
    <row r="2166" spans="1:7" x14ac:dyDescent="0.25">
      <c r="A2166" s="1" t="s">
        <v>5629</v>
      </c>
      <c r="B2166" s="2">
        <v>230466938</v>
      </c>
      <c r="C2166" s="1" t="s">
        <v>9136</v>
      </c>
      <c r="D2166" s="3">
        <v>37765</v>
      </c>
      <c r="E2166" s="1" t="s">
        <v>9144</v>
      </c>
      <c r="F2166" s="1" t="s">
        <v>6173</v>
      </c>
      <c r="G2166" s="14">
        <v>292010268</v>
      </c>
    </row>
    <row r="2167" spans="1:7" x14ac:dyDescent="0.25">
      <c r="A2167" s="1" t="s">
        <v>7655</v>
      </c>
      <c r="B2167" s="2">
        <v>679057272</v>
      </c>
      <c r="C2167" s="1" t="s">
        <v>9170</v>
      </c>
      <c r="D2167" s="3">
        <v>41054</v>
      </c>
      <c r="E2167" s="1" t="s">
        <v>9134</v>
      </c>
      <c r="F2167" s="1" t="s">
        <v>9171</v>
      </c>
      <c r="G2167" s="14">
        <v>14386059</v>
      </c>
    </row>
    <row r="2168" spans="1:7" x14ac:dyDescent="0.25">
      <c r="A2168" s="1" t="s">
        <v>1893</v>
      </c>
      <c r="B2168" s="2">
        <v>759994906</v>
      </c>
      <c r="C2168" s="1" t="s">
        <v>9147</v>
      </c>
      <c r="D2168" s="3">
        <v>33749</v>
      </c>
      <c r="E2168" s="1" t="s">
        <v>9144</v>
      </c>
      <c r="F2168" s="1" t="s">
        <v>6107</v>
      </c>
      <c r="G2168" s="14">
        <v>180788004</v>
      </c>
    </row>
    <row r="2169" spans="1:7" x14ac:dyDescent="0.25">
      <c r="A2169" s="1" t="s">
        <v>482</v>
      </c>
      <c r="B2169" s="2">
        <v>476051557</v>
      </c>
      <c r="C2169" s="1" t="s">
        <v>9156</v>
      </c>
      <c r="D2169" s="3">
        <v>45070</v>
      </c>
      <c r="E2169" s="1" t="s">
        <v>9144</v>
      </c>
      <c r="F2169" s="1" t="s">
        <v>9199</v>
      </c>
      <c r="G2169" s="14">
        <v>1890741909</v>
      </c>
    </row>
    <row r="2170" spans="1:7" x14ac:dyDescent="0.25">
      <c r="A2170" s="1" t="s">
        <v>8602</v>
      </c>
      <c r="B2170" s="2">
        <v>619053523</v>
      </c>
      <c r="C2170" s="1" t="s">
        <v>9133</v>
      </c>
      <c r="D2170" s="3">
        <v>21329</v>
      </c>
      <c r="E2170" s="1" t="s">
        <v>9144</v>
      </c>
      <c r="F2170" s="1" t="s">
        <v>9158</v>
      </c>
      <c r="G2170" s="14">
        <v>157737216</v>
      </c>
    </row>
    <row r="2171" spans="1:7" x14ac:dyDescent="0.25">
      <c r="A2171" s="1" t="s">
        <v>7736</v>
      </c>
      <c r="B2171" s="2">
        <v>301691876</v>
      </c>
      <c r="C2171" s="1" t="s">
        <v>9156</v>
      </c>
      <c r="D2171" s="3">
        <v>41054</v>
      </c>
      <c r="E2171" s="1" t="s">
        <v>9144</v>
      </c>
      <c r="F2171" s="1" t="s">
        <v>9157</v>
      </c>
      <c r="G2171" s="14">
        <v>898353405</v>
      </c>
    </row>
    <row r="2172" spans="1:7" x14ac:dyDescent="0.25">
      <c r="A2172" s="1" t="s">
        <v>7884</v>
      </c>
      <c r="B2172" s="2">
        <v>483146030</v>
      </c>
      <c r="C2172" s="1" t="s">
        <v>9170</v>
      </c>
      <c r="D2172" s="3">
        <v>34114</v>
      </c>
      <c r="E2172" s="1" t="s">
        <v>9134</v>
      </c>
      <c r="F2172" s="1" t="s">
        <v>9171</v>
      </c>
      <c r="G2172" s="14">
        <v>8480004</v>
      </c>
    </row>
    <row r="2173" spans="1:7" x14ac:dyDescent="0.25">
      <c r="A2173" s="1" t="s">
        <v>5813</v>
      </c>
      <c r="B2173" s="2">
        <v>785431464</v>
      </c>
      <c r="C2173" s="1" t="s">
        <v>9170</v>
      </c>
      <c r="D2173" s="3">
        <v>42515</v>
      </c>
      <c r="E2173" s="1" t="s">
        <v>9154</v>
      </c>
      <c r="F2173" s="1" t="s">
        <v>9171</v>
      </c>
      <c r="G2173" s="14">
        <v>157380496</v>
      </c>
    </row>
    <row r="2174" spans="1:7" x14ac:dyDescent="0.25">
      <c r="A2174" s="1" t="s">
        <v>8749</v>
      </c>
      <c r="B2174" s="2">
        <v>707708220</v>
      </c>
      <c r="C2174" s="1" t="s">
        <v>9148</v>
      </c>
      <c r="D2174" s="3">
        <v>35939</v>
      </c>
      <c r="E2174" s="1" t="s">
        <v>9138</v>
      </c>
      <c r="F2174" s="1" t="s">
        <v>9149</v>
      </c>
      <c r="G2174" s="14">
        <v>1906600696</v>
      </c>
    </row>
    <row r="2175" spans="1:7" x14ac:dyDescent="0.25">
      <c r="A2175" s="1" t="s">
        <v>6934</v>
      </c>
      <c r="B2175" s="2">
        <v>722161480</v>
      </c>
      <c r="C2175" s="1" t="s">
        <v>9148</v>
      </c>
      <c r="D2175" s="3">
        <v>30460</v>
      </c>
      <c r="E2175" s="1" t="s">
        <v>9144</v>
      </c>
      <c r="F2175" s="1" t="s">
        <v>9149</v>
      </c>
      <c r="G2175" s="14">
        <v>2032985355</v>
      </c>
    </row>
    <row r="2176" spans="1:7" x14ac:dyDescent="0.25">
      <c r="A2176" s="1" t="s">
        <v>7713</v>
      </c>
      <c r="B2176" s="2">
        <v>582167795</v>
      </c>
      <c r="C2176" s="1" t="s">
        <v>9140</v>
      </c>
      <c r="D2176" s="3">
        <v>42880</v>
      </c>
      <c r="E2176" s="1" t="s">
        <v>9144</v>
      </c>
      <c r="F2176" s="1" t="s">
        <v>9142</v>
      </c>
      <c r="G2176" s="14">
        <v>3578369184</v>
      </c>
    </row>
    <row r="2177" spans="1:7" x14ac:dyDescent="0.25">
      <c r="A2177" s="1" t="s">
        <v>8235</v>
      </c>
      <c r="B2177" s="2">
        <v>88247400</v>
      </c>
      <c r="C2177" s="1" t="s">
        <v>9140</v>
      </c>
      <c r="D2177" s="3">
        <v>40322</v>
      </c>
      <c r="E2177" s="1" t="s">
        <v>9141</v>
      </c>
      <c r="F2177" s="1" t="s">
        <v>9142</v>
      </c>
      <c r="G2177" s="14">
        <v>645216</v>
      </c>
    </row>
    <row r="2178" spans="1:7" x14ac:dyDescent="0.25">
      <c r="A2178" s="1" t="s">
        <v>3728</v>
      </c>
      <c r="B2178" s="2">
        <v>637508439</v>
      </c>
      <c r="C2178" s="1" t="s">
        <v>9143</v>
      </c>
      <c r="D2178" s="3">
        <v>38497</v>
      </c>
      <c r="E2178" s="1" t="s">
        <v>9144</v>
      </c>
      <c r="F2178" s="1" t="s">
        <v>9145</v>
      </c>
      <c r="G2178" s="14">
        <v>2925054153</v>
      </c>
    </row>
    <row r="2179" spans="1:7" x14ac:dyDescent="0.25">
      <c r="A2179" s="1" t="s">
        <v>3525</v>
      </c>
      <c r="B2179" s="2">
        <v>155982015</v>
      </c>
      <c r="C2179" s="1" t="s">
        <v>9146</v>
      </c>
      <c r="D2179" s="3">
        <v>20600</v>
      </c>
      <c r="E2179" s="1" t="s">
        <v>9138</v>
      </c>
      <c r="F2179" s="1" t="s">
        <v>8420</v>
      </c>
      <c r="G2179" s="14">
        <v>1682296875</v>
      </c>
    </row>
    <row r="2180" spans="1:7" x14ac:dyDescent="0.25">
      <c r="A2180" s="1" t="s">
        <v>6928</v>
      </c>
      <c r="B2180" s="2">
        <v>504422027</v>
      </c>
      <c r="C2180" s="1" t="s">
        <v>9180</v>
      </c>
      <c r="D2180" s="3">
        <v>30095</v>
      </c>
      <c r="E2180" s="1" t="s">
        <v>9138</v>
      </c>
      <c r="F2180" s="1" t="s">
        <v>9181</v>
      </c>
      <c r="G2180" s="14">
        <v>2136245696</v>
      </c>
    </row>
    <row r="2181" spans="1:7" x14ac:dyDescent="0.25">
      <c r="A2181" s="1" t="s">
        <v>1714</v>
      </c>
      <c r="B2181" s="2">
        <v>545998935</v>
      </c>
      <c r="C2181" s="1" t="s">
        <v>9160</v>
      </c>
      <c r="D2181" s="3">
        <v>23887</v>
      </c>
      <c r="E2181" s="1" t="s">
        <v>9144</v>
      </c>
      <c r="F2181" s="1" t="s">
        <v>9178</v>
      </c>
      <c r="G2181" s="14">
        <v>827038107</v>
      </c>
    </row>
    <row r="2182" spans="1:7" x14ac:dyDescent="0.25">
      <c r="A2182" s="1" t="s">
        <v>4177</v>
      </c>
      <c r="B2182" s="2">
        <v>591612522</v>
      </c>
      <c r="C2182" s="1" t="s">
        <v>9147</v>
      </c>
      <c r="D2182" s="3">
        <v>39593</v>
      </c>
      <c r="E2182" s="1" t="s">
        <v>9131</v>
      </c>
      <c r="F2182" s="1" t="s">
        <v>6107</v>
      </c>
      <c r="G2182" s="14">
        <v>31172103</v>
      </c>
    </row>
    <row r="2183" spans="1:7" x14ac:dyDescent="0.25">
      <c r="A2183" s="1" t="s">
        <v>8280</v>
      </c>
      <c r="B2183" s="2">
        <v>698828965</v>
      </c>
      <c r="C2183" s="1" t="s">
        <v>9180</v>
      </c>
      <c r="D2183" s="3">
        <v>38132</v>
      </c>
      <c r="E2183" s="1" t="s">
        <v>9154</v>
      </c>
      <c r="F2183" s="1" t="s">
        <v>9181</v>
      </c>
      <c r="G2183" s="14">
        <v>33215875</v>
      </c>
    </row>
    <row r="2184" spans="1:7" x14ac:dyDescent="0.25">
      <c r="A2184" s="1" t="s">
        <v>7933</v>
      </c>
      <c r="B2184" s="2">
        <v>817684721</v>
      </c>
      <c r="C2184" s="1" t="s">
        <v>9193</v>
      </c>
      <c r="D2184" s="3">
        <v>43976</v>
      </c>
      <c r="E2184" s="1" t="s">
        <v>9144</v>
      </c>
      <c r="F2184" s="1" t="s">
        <v>9198</v>
      </c>
      <c r="G2184" s="14">
        <v>1679438772</v>
      </c>
    </row>
    <row r="2185" spans="1:7" x14ac:dyDescent="0.25">
      <c r="A2185" s="1" t="s">
        <v>7193</v>
      </c>
      <c r="B2185" s="2">
        <v>60142149</v>
      </c>
      <c r="C2185" s="1" t="s">
        <v>9143</v>
      </c>
      <c r="D2185" s="3">
        <v>33749</v>
      </c>
      <c r="E2185" s="1" t="s">
        <v>9134</v>
      </c>
      <c r="F2185" s="1" t="s">
        <v>9187</v>
      </c>
      <c r="G2185" s="14">
        <v>74221728</v>
      </c>
    </row>
    <row r="2186" spans="1:7" x14ac:dyDescent="0.25">
      <c r="A2186" s="1" t="s">
        <v>4241</v>
      </c>
      <c r="B2186" s="2">
        <v>990678166</v>
      </c>
      <c r="C2186" s="1" t="s">
        <v>9168</v>
      </c>
      <c r="D2186" s="3">
        <v>36304</v>
      </c>
      <c r="E2186" s="1" t="s">
        <v>9131</v>
      </c>
      <c r="F2186" s="1" t="s">
        <v>9169</v>
      </c>
      <c r="G2186" s="14">
        <v>315314025</v>
      </c>
    </row>
    <row r="2187" spans="1:7" x14ac:dyDescent="0.25">
      <c r="A2187" s="1" t="s">
        <v>7252</v>
      </c>
      <c r="B2187" s="2">
        <v>867314711</v>
      </c>
      <c r="C2187" s="1" t="s">
        <v>9165</v>
      </c>
      <c r="D2187" s="3">
        <v>24251</v>
      </c>
      <c r="E2187" s="1" t="s">
        <v>9144</v>
      </c>
      <c r="F2187" s="1" t="s">
        <v>9173</v>
      </c>
      <c r="G2187" s="14">
        <v>1212938752</v>
      </c>
    </row>
    <row r="2188" spans="1:7" x14ac:dyDescent="0.25">
      <c r="A2188" s="1" t="s">
        <v>2399</v>
      </c>
      <c r="B2188" s="2">
        <v>659116764</v>
      </c>
      <c r="C2188" s="1" t="s">
        <v>9133</v>
      </c>
      <c r="D2188" s="3">
        <v>20600</v>
      </c>
      <c r="E2188" s="1" t="s">
        <v>9134</v>
      </c>
      <c r="F2188" s="1" t="s">
        <v>9192</v>
      </c>
      <c r="G2188" s="14">
        <v>725753184</v>
      </c>
    </row>
    <row r="2189" spans="1:7" x14ac:dyDescent="0.25">
      <c r="A2189" s="1" t="s">
        <v>272</v>
      </c>
      <c r="B2189" s="2">
        <v>788671678</v>
      </c>
      <c r="C2189" s="1" t="s">
        <v>9165</v>
      </c>
      <c r="D2189" s="3">
        <v>30460</v>
      </c>
      <c r="E2189" s="1" t="s">
        <v>9131</v>
      </c>
      <c r="F2189" s="1" t="s">
        <v>4326</v>
      </c>
      <c r="G2189" s="14">
        <v>3368715675</v>
      </c>
    </row>
    <row r="2190" spans="1:7" x14ac:dyDescent="0.25">
      <c r="A2190" s="1" t="s">
        <v>8043</v>
      </c>
      <c r="B2190" s="2">
        <v>329863838</v>
      </c>
      <c r="C2190" s="1" t="s">
        <v>9133</v>
      </c>
      <c r="D2190" s="3">
        <v>42515</v>
      </c>
      <c r="E2190" s="1" t="s">
        <v>9141</v>
      </c>
      <c r="F2190" s="1" t="s">
        <v>9159</v>
      </c>
      <c r="G2190" s="14">
        <v>2558127936</v>
      </c>
    </row>
    <row r="2191" spans="1:7" x14ac:dyDescent="0.25">
      <c r="A2191" s="1" t="s">
        <v>2100</v>
      </c>
      <c r="B2191" s="2">
        <v>212430363</v>
      </c>
      <c r="C2191" s="1" t="s">
        <v>9153</v>
      </c>
      <c r="D2191" s="3">
        <v>23522</v>
      </c>
      <c r="E2191" s="1" t="s">
        <v>9141</v>
      </c>
      <c r="F2191" s="1" t="s">
        <v>9155</v>
      </c>
      <c r="G2191" s="14">
        <v>3697403708</v>
      </c>
    </row>
    <row r="2192" spans="1:7" x14ac:dyDescent="0.25">
      <c r="A2192" s="1" t="s">
        <v>4814</v>
      </c>
      <c r="B2192" s="2">
        <v>65997466</v>
      </c>
      <c r="C2192" s="1" t="s">
        <v>9133</v>
      </c>
      <c r="D2192" s="3">
        <v>38497</v>
      </c>
      <c r="E2192" s="1" t="s">
        <v>9134</v>
      </c>
      <c r="F2192" s="1" t="s">
        <v>9179</v>
      </c>
      <c r="G2192" s="14">
        <v>2062636205</v>
      </c>
    </row>
    <row r="2193" spans="1:7" x14ac:dyDescent="0.25">
      <c r="A2193" s="1" t="s">
        <v>3174</v>
      </c>
      <c r="B2193" s="2">
        <v>965515907</v>
      </c>
      <c r="C2193" s="1" t="s">
        <v>9196</v>
      </c>
      <c r="D2193" s="3">
        <v>22426</v>
      </c>
      <c r="E2193" s="1" t="s">
        <v>9154</v>
      </c>
      <c r="F2193" s="1" t="s">
        <v>9197</v>
      </c>
      <c r="G2193" s="14">
        <v>2188883088</v>
      </c>
    </row>
    <row r="2194" spans="1:7" x14ac:dyDescent="0.25">
      <c r="A2194" s="1" t="s">
        <v>7810</v>
      </c>
      <c r="B2194" s="2">
        <v>464445114</v>
      </c>
      <c r="C2194" s="1" t="s">
        <v>9137</v>
      </c>
      <c r="D2194" s="3">
        <v>43244</v>
      </c>
      <c r="E2194" s="1" t="s">
        <v>9144</v>
      </c>
      <c r="F2194" s="1" t="s">
        <v>9139</v>
      </c>
      <c r="G2194" s="14">
        <v>315981666</v>
      </c>
    </row>
    <row r="2195" spans="1:7" x14ac:dyDescent="0.25">
      <c r="A2195" s="1" t="s">
        <v>5397</v>
      </c>
      <c r="B2195" s="2">
        <v>952440210</v>
      </c>
      <c r="C2195" s="1" t="s">
        <v>9143</v>
      </c>
      <c r="D2195" s="3">
        <v>27905</v>
      </c>
      <c r="E2195" s="1" t="s">
        <v>9134</v>
      </c>
      <c r="F2195" s="1" t="s">
        <v>834</v>
      </c>
      <c r="G2195" s="14">
        <v>4059683126</v>
      </c>
    </row>
    <row r="2196" spans="1:7" x14ac:dyDescent="0.25">
      <c r="A2196" s="1" t="s">
        <v>2500</v>
      </c>
      <c r="B2196" s="2">
        <v>870188039</v>
      </c>
      <c r="C2196" s="1" t="s">
        <v>9137</v>
      </c>
      <c r="D2196" s="3">
        <v>21329</v>
      </c>
      <c r="E2196" s="1" t="s">
        <v>9131</v>
      </c>
      <c r="F2196" s="1" t="s">
        <v>9139</v>
      </c>
      <c r="G2196" s="14">
        <v>1383406674</v>
      </c>
    </row>
    <row r="2197" spans="1:7" x14ac:dyDescent="0.25">
      <c r="A2197" s="1" t="s">
        <v>7029</v>
      </c>
      <c r="B2197" s="2">
        <v>639381444</v>
      </c>
      <c r="C2197" s="1" t="s">
        <v>9140</v>
      </c>
      <c r="D2197" s="3">
        <v>34478</v>
      </c>
      <c r="E2197" s="1" t="s">
        <v>9131</v>
      </c>
      <c r="F2197" s="1" t="s">
        <v>9142</v>
      </c>
      <c r="G2197" s="14">
        <v>3040908922</v>
      </c>
    </row>
    <row r="2198" spans="1:7" x14ac:dyDescent="0.25">
      <c r="A2198" s="1" t="s">
        <v>2718</v>
      </c>
      <c r="B2198" s="2">
        <v>61928532</v>
      </c>
      <c r="C2198" s="1" t="s">
        <v>9130</v>
      </c>
      <c r="D2198" s="3">
        <v>39593</v>
      </c>
      <c r="E2198" s="1" t="s">
        <v>9138</v>
      </c>
      <c r="F2198" s="1" t="s">
        <v>9186</v>
      </c>
      <c r="G2198" s="14">
        <v>1304286096</v>
      </c>
    </row>
    <row r="2199" spans="1:7" x14ac:dyDescent="0.25">
      <c r="A2199" s="1" t="s">
        <v>3100</v>
      </c>
      <c r="B2199" s="2">
        <v>202455505</v>
      </c>
      <c r="C2199" s="1" t="s">
        <v>9156</v>
      </c>
      <c r="D2199" s="3">
        <v>42515</v>
      </c>
      <c r="E2199" s="1" t="s">
        <v>9138</v>
      </c>
      <c r="F2199" s="1" t="s">
        <v>9157</v>
      </c>
      <c r="G2199" s="14">
        <v>159194754</v>
      </c>
    </row>
    <row r="2200" spans="1:7" x14ac:dyDescent="0.25">
      <c r="A2200" s="1" t="s">
        <v>6337</v>
      </c>
      <c r="B2200" s="2">
        <v>81498368</v>
      </c>
      <c r="C2200" s="1" t="s">
        <v>9146</v>
      </c>
      <c r="D2200" s="3">
        <v>23522</v>
      </c>
      <c r="E2200" s="1" t="s">
        <v>9144</v>
      </c>
      <c r="F2200" s="1" t="s">
        <v>8420</v>
      </c>
      <c r="G2200" s="14">
        <v>3334802688</v>
      </c>
    </row>
    <row r="2201" spans="1:7" x14ac:dyDescent="0.25">
      <c r="A2201" s="1" t="s">
        <v>8295</v>
      </c>
      <c r="B2201" s="2">
        <v>777781283</v>
      </c>
      <c r="C2201" s="1" t="s">
        <v>9196</v>
      </c>
      <c r="D2201" s="3">
        <v>31556</v>
      </c>
      <c r="E2201" s="1" t="s">
        <v>9144</v>
      </c>
      <c r="F2201" s="1" t="s">
        <v>9197</v>
      </c>
      <c r="G2201" s="14">
        <v>625596696</v>
      </c>
    </row>
    <row r="2202" spans="1:7" x14ac:dyDescent="0.25">
      <c r="A2202" s="1" t="s">
        <v>5775</v>
      </c>
      <c r="B2202" s="2">
        <v>759678108</v>
      </c>
      <c r="C2202" s="1" t="s">
        <v>9193</v>
      </c>
      <c r="D2202" s="3">
        <v>20600</v>
      </c>
      <c r="E2202" s="1" t="s">
        <v>9138</v>
      </c>
      <c r="F2202" s="1" t="s">
        <v>9198</v>
      </c>
      <c r="G2202" s="14">
        <v>10192959</v>
      </c>
    </row>
    <row r="2203" spans="1:7" x14ac:dyDescent="0.25">
      <c r="A2203" s="1" t="s">
        <v>2510</v>
      </c>
      <c r="B2203" s="2">
        <v>217297578</v>
      </c>
      <c r="C2203" s="1" t="s">
        <v>9156</v>
      </c>
      <c r="D2203" s="3">
        <v>30460</v>
      </c>
      <c r="E2203" s="1" t="s">
        <v>9144</v>
      </c>
      <c r="F2203" s="1" t="s">
        <v>9157</v>
      </c>
      <c r="G2203" s="14">
        <v>2712000403</v>
      </c>
    </row>
    <row r="2204" spans="1:7" x14ac:dyDescent="0.25">
      <c r="A2204" s="1" t="s">
        <v>4770</v>
      </c>
      <c r="B2204" s="2">
        <v>955904557</v>
      </c>
      <c r="C2204" s="1" t="s">
        <v>9176</v>
      </c>
      <c r="D2204" s="3">
        <v>28270</v>
      </c>
      <c r="E2204" s="1" t="s">
        <v>9144</v>
      </c>
      <c r="F2204" s="1" t="s">
        <v>9177</v>
      </c>
      <c r="G2204" s="14">
        <v>3158795574</v>
      </c>
    </row>
    <row r="2205" spans="1:7" x14ac:dyDescent="0.25">
      <c r="A2205" s="1" t="s">
        <v>4940</v>
      </c>
      <c r="B2205" s="2">
        <v>818514758</v>
      </c>
      <c r="C2205" s="1" t="s">
        <v>9182</v>
      </c>
      <c r="D2205" s="3">
        <v>44341</v>
      </c>
      <c r="E2205" s="1" t="s">
        <v>9141</v>
      </c>
      <c r="F2205" s="1" t="s">
        <v>9183</v>
      </c>
      <c r="G2205" s="14">
        <v>409208415</v>
      </c>
    </row>
    <row r="2206" spans="1:7" x14ac:dyDescent="0.25">
      <c r="A2206" s="1" t="s">
        <v>1667</v>
      </c>
      <c r="B2206" s="2">
        <v>384914144</v>
      </c>
      <c r="C2206" s="1" t="s">
        <v>9143</v>
      </c>
      <c r="D2206" s="3">
        <v>45070</v>
      </c>
      <c r="E2206" s="1" t="s">
        <v>9134</v>
      </c>
      <c r="F2206" s="1" t="s">
        <v>9187</v>
      </c>
      <c r="G2206" s="14">
        <v>284819616</v>
      </c>
    </row>
    <row r="2207" spans="1:7" x14ac:dyDescent="0.25">
      <c r="A2207" s="1" t="s">
        <v>3343</v>
      </c>
      <c r="B2207" s="2">
        <v>842115961</v>
      </c>
      <c r="C2207" s="1" t="s">
        <v>9165</v>
      </c>
      <c r="D2207" s="3">
        <v>40322</v>
      </c>
      <c r="E2207" s="1" t="s">
        <v>9138</v>
      </c>
      <c r="F2207" s="1" t="s">
        <v>4326</v>
      </c>
      <c r="G2207" s="14">
        <v>1383666648</v>
      </c>
    </row>
    <row r="2208" spans="1:7" x14ac:dyDescent="0.25">
      <c r="A2208" s="1" t="s">
        <v>5697</v>
      </c>
      <c r="B2208" s="2">
        <v>171777221</v>
      </c>
      <c r="C2208" s="1" t="s">
        <v>9156</v>
      </c>
      <c r="D2208" s="3">
        <v>22426</v>
      </c>
      <c r="E2208" s="1" t="s">
        <v>9134</v>
      </c>
      <c r="F2208" s="1" t="s">
        <v>9199</v>
      </c>
      <c r="G2208" s="14">
        <v>824198144</v>
      </c>
    </row>
    <row r="2209" spans="1:7" x14ac:dyDescent="0.25">
      <c r="A2209" s="1" t="s">
        <v>2319</v>
      </c>
      <c r="B2209" s="2">
        <v>29580855</v>
      </c>
      <c r="C2209" s="1" t="s">
        <v>9168</v>
      </c>
      <c r="D2209" s="3">
        <v>27905</v>
      </c>
      <c r="E2209" s="1" t="s">
        <v>9138</v>
      </c>
      <c r="F2209" s="1" t="s">
        <v>9169</v>
      </c>
      <c r="G2209" s="14">
        <v>989275356</v>
      </c>
    </row>
    <row r="2210" spans="1:7" x14ac:dyDescent="0.25">
      <c r="A2210" s="1" t="s">
        <v>334</v>
      </c>
      <c r="B2210" s="2">
        <v>998201239</v>
      </c>
      <c r="C2210" s="1" t="s">
        <v>9133</v>
      </c>
      <c r="D2210" s="3">
        <v>33749</v>
      </c>
      <c r="E2210" s="1" t="s">
        <v>9141</v>
      </c>
      <c r="F2210" s="1" t="s">
        <v>9164</v>
      </c>
      <c r="G2210" s="14">
        <v>2351081997</v>
      </c>
    </row>
    <row r="2211" spans="1:7" x14ac:dyDescent="0.25">
      <c r="A2211" s="1" t="s">
        <v>1387</v>
      </c>
      <c r="B2211" s="2">
        <v>728558350</v>
      </c>
      <c r="C2211" s="1" t="s">
        <v>9165</v>
      </c>
      <c r="D2211" s="3">
        <v>42515</v>
      </c>
      <c r="E2211" s="1" t="s">
        <v>9134</v>
      </c>
      <c r="F2211" s="1" t="s">
        <v>9173</v>
      </c>
      <c r="G2211" s="14">
        <v>1177702296</v>
      </c>
    </row>
    <row r="2212" spans="1:7" x14ac:dyDescent="0.25">
      <c r="A2212" s="1" t="s">
        <v>5807</v>
      </c>
      <c r="B2212" s="2">
        <v>581950676</v>
      </c>
      <c r="C2212" s="1" t="s">
        <v>9193</v>
      </c>
      <c r="D2212" s="3">
        <v>30827</v>
      </c>
      <c r="E2212" s="1" t="s">
        <v>9138</v>
      </c>
      <c r="F2212" s="1" t="s">
        <v>9198</v>
      </c>
      <c r="G2212" s="14">
        <v>542901744</v>
      </c>
    </row>
    <row r="2213" spans="1:7" x14ac:dyDescent="0.25">
      <c r="A2213" s="1" t="s">
        <v>1289</v>
      </c>
      <c r="B2213" s="2">
        <v>502376688</v>
      </c>
      <c r="C2213" s="1" t="s">
        <v>9140</v>
      </c>
      <c r="D2213" s="3">
        <v>35210</v>
      </c>
      <c r="E2213" s="1" t="s">
        <v>9138</v>
      </c>
      <c r="F2213" s="1" t="s">
        <v>9189</v>
      </c>
      <c r="G2213" s="14">
        <v>3068856</v>
      </c>
    </row>
    <row r="2214" spans="1:7" x14ac:dyDescent="0.25">
      <c r="A2214" s="1" t="s">
        <v>356</v>
      </c>
      <c r="B2214" s="2">
        <v>98550380</v>
      </c>
      <c r="C2214" s="1" t="s">
        <v>9168</v>
      </c>
      <c r="D2214" s="3">
        <v>20965</v>
      </c>
      <c r="E2214" s="1" t="s">
        <v>9141</v>
      </c>
      <c r="F2214" s="1" t="s">
        <v>9169</v>
      </c>
      <c r="G2214" s="14">
        <v>2106508248</v>
      </c>
    </row>
    <row r="2215" spans="1:7" x14ac:dyDescent="0.25">
      <c r="A2215" s="1" t="s">
        <v>1046</v>
      </c>
      <c r="B2215" s="2">
        <v>254151592</v>
      </c>
      <c r="C2215" s="1" t="s">
        <v>9147</v>
      </c>
      <c r="D2215" s="3">
        <v>39593</v>
      </c>
      <c r="E2215" s="1" t="s">
        <v>9144</v>
      </c>
      <c r="F2215" s="1" t="s">
        <v>6107</v>
      </c>
      <c r="G2215" s="14" t="s">
        <v>9215</v>
      </c>
    </row>
    <row r="2216" spans="1:7" x14ac:dyDescent="0.25">
      <c r="A2216" s="1" t="s">
        <v>1510</v>
      </c>
      <c r="B2216" s="2">
        <v>756973402</v>
      </c>
      <c r="C2216" s="1" t="s">
        <v>9133</v>
      </c>
      <c r="D2216" s="3">
        <v>43609</v>
      </c>
      <c r="E2216" s="1" t="s">
        <v>9144</v>
      </c>
      <c r="F2216" s="1" t="s">
        <v>9135</v>
      </c>
      <c r="G2216" s="14">
        <v>4397399808</v>
      </c>
    </row>
    <row r="2217" spans="1:7" x14ac:dyDescent="0.25">
      <c r="A2217" s="1" t="s">
        <v>8885</v>
      </c>
      <c r="B2217" s="2">
        <v>992552173</v>
      </c>
      <c r="C2217" s="1" t="s">
        <v>9193</v>
      </c>
      <c r="D2217" s="3">
        <v>34843</v>
      </c>
      <c r="E2217" s="1" t="s">
        <v>9144</v>
      </c>
      <c r="F2217" s="1" t="s">
        <v>9198</v>
      </c>
      <c r="G2217" s="14">
        <v>981736</v>
      </c>
    </row>
    <row r="2218" spans="1:7" x14ac:dyDescent="0.25">
      <c r="A2218" s="1" t="s">
        <v>1948</v>
      </c>
      <c r="B2218" s="2">
        <v>599020472</v>
      </c>
      <c r="C2218" s="1" t="s">
        <v>9165</v>
      </c>
      <c r="D2218" s="3">
        <v>43244</v>
      </c>
      <c r="E2218" s="1" t="s">
        <v>9144</v>
      </c>
      <c r="F2218" s="1" t="s">
        <v>9173</v>
      </c>
      <c r="G2218" s="14">
        <v>1441094256</v>
      </c>
    </row>
    <row r="2219" spans="1:7" x14ac:dyDescent="0.25">
      <c r="A2219" s="1" t="s">
        <v>4503</v>
      </c>
      <c r="B2219" s="2">
        <v>600894200</v>
      </c>
      <c r="C2219" s="1" t="s">
        <v>9196</v>
      </c>
      <c r="D2219" s="3">
        <v>41054</v>
      </c>
      <c r="E2219" s="1" t="s">
        <v>9134</v>
      </c>
      <c r="F2219" s="1" t="s">
        <v>9197</v>
      </c>
      <c r="G2219" s="14">
        <v>57359088</v>
      </c>
    </row>
    <row r="2220" spans="1:7" x14ac:dyDescent="0.25">
      <c r="A2220" s="1" t="s">
        <v>6400</v>
      </c>
      <c r="B2220" s="2">
        <v>386788742</v>
      </c>
      <c r="C2220" s="1" t="s">
        <v>9133</v>
      </c>
      <c r="D2220" s="3">
        <v>23522</v>
      </c>
      <c r="E2220" s="1" t="s">
        <v>9141</v>
      </c>
      <c r="F2220" s="1" t="s">
        <v>9159</v>
      </c>
      <c r="G2220" s="14">
        <v>75930855</v>
      </c>
    </row>
    <row r="2221" spans="1:7" x14ac:dyDescent="0.25">
      <c r="A2221" s="1" t="s">
        <v>5658</v>
      </c>
      <c r="B2221" s="2">
        <v>281718506</v>
      </c>
      <c r="C2221" s="1" t="s">
        <v>9160</v>
      </c>
      <c r="D2221" s="3">
        <v>27538</v>
      </c>
      <c r="E2221" s="1" t="s">
        <v>9141</v>
      </c>
      <c r="F2221" s="1" t="s">
        <v>9161</v>
      </c>
      <c r="G2221" s="14">
        <v>9221616</v>
      </c>
    </row>
    <row r="2222" spans="1:7" x14ac:dyDescent="0.25">
      <c r="A2222" s="1" t="s">
        <v>1258</v>
      </c>
      <c r="B2222" s="2">
        <v>78082765</v>
      </c>
      <c r="C2222" s="1" t="s">
        <v>9130</v>
      </c>
      <c r="D2222" s="3">
        <v>44705</v>
      </c>
      <c r="E2222" s="1" t="s">
        <v>9144</v>
      </c>
      <c r="F2222" s="1" t="s">
        <v>9132</v>
      </c>
      <c r="G2222" s="14">
        <v>1579694733</v>
      </c>
    </row>
    <row r="2223" spans="1:7" x14ac:dyDescent="0.25">
      <c r="A2223" s="1" t="s">
        <v>1462</v>
      </c>
      <c r="B2223" s="2">
        <v>116404368</v>
      </c>
      <c r="C2223" s="1" t="s">
        <v>9133</v>
      </c>
      <c r="D2223" s="3">
        <v>42880</v>
      </c>
      <c r="E2223" s="1" t="s">
        <v>9138</v>
      </c>
      <c r="F2223" s="1" t="s">
        <v>9192</v>
      </c>
      <c r="G2223" s="14">
        <v>303263297</v>
      </c>
    </row>
    <row r="2224" spans="1:7" x14ac:dyDescent="0.25">
      <c r="A2224" s="1" t="s">
        <v>2562</v>
      </c>
      <c r="B2224" s="2">
        <v>682802685</v>
      </c>
      <c r="C2224" s="1" t="s">
        <v>9133</v>
      </c>
      <c r="D2224" s="3">
        <v>41783</v>
      </c>
      <c r="E2224" s="1" t="s">
        <v>9134</v>
      </c>
      <c r="F2224" s="1" t="s">
        <v>9192</v>
      </c>
      <c r="G2224" s="14">
        <v>2311779425</v>
      </c>
    </row>
    <row r="2225" spans="1:7" x14ac:dyDescent="0.25">
      <c r="A2225" s="1" t="s">
        <v>2959</v>
      </c>
      <c r="B2225" s="2">
        <v>839510673</v>
      </c>
      <c r="C2225" s="1" t="s">
        <v>9147</v>
      </c>
      <c r="D2225" s="3">
        <v>23155</v>
      </c>
      <c r="E2225" s="1" t="s">
        <v>9141</v>
      </c>
      <c r="F2225" s="1" t="s">
        <v>6107</v>
      </c>
      <c r="G2225" s="14">
        <v>1626521268</v>
      </c>
    </row>
    <row r="2226" spans="1:7" x14ac:dyDescent="0.25">
      <c r="A2226" s="1" t="s">
        <v>8131</v>
      </c>
      <c r="B2226" s="2">
        <v>282505659</v>
      </c>
      <c r="C2226" s="1" t="s">
        <v>9133</v>
      </c>
      <c r="D2226" s="3">
        <v>28999</v>
      </c>
      <c r="E2226" s="1" t="s">
        <v>9144</v>
      </c>
      <c r="F2226" s="1" t="s">
        <v>9159</v>
      </c>
      <c r="G2226" s="14">
        <v>52253838</v>
      </c>
    </row>
    <row r="2227" spans="1:7" x14ac:dyDescent="0.25">
      <c r="A2227" s="1" t="s">
        <v>2154</v>
      </c>
      <c r="B2227" s="2">
        <v>767656466</v>
      </c>
      <c r="C2227" s="1" t="s">
        <v>9165</v>
      </c>
      <c r="D2227" s="3">
        <v>43244</v>
      </c>
      <c r="E2227" s="1" t="s">
        <v>9154</v>
      </c>
      <c r="F2227" s="1" t="s">
        <v>3840</v>
      </c>
      <c r="G2227" s="14">
        <v>308438512</v>
      </c>
    </row>
    <row r="2228" spans="1:7" x14ac:dyDescent="0.25">
      <c r="A2228" s="1" t="s">
        <v>984</v>
      </c>
      <c r="B2228" s="2">
        <v>420919990</v>
      </c>
      <c r="C2228" s="1" t="s">
        <v>9133</v>
      </c>
      <c r="D2228" s="3">
        <v>41783</v>
      </c>
      <c r="E2228" s="1" t="s">
        <v>9144</v>
      </c>
      <c r="F2228" s="1" t="s">
        <v>9158</v>
      </c>
      <c r="G2228" s="14">
        <v>497952522</v>
      </c>
    </row>
    <row r="2229" spans="1:7" x14ac:dyDescent="0.25">
      <c r="A2229" s="1" t="s">
        <v>7279</v>
      </c>
      <c r="B2229" s="2">
        <v>821536877</v>
      </c>
      <c r="C2229" s="1" t="s">
        <v>9170</v>
      </c>
      <c r="D2229" s="3">
        <v>37765</v>
      </c>
      <c r="E2229" s="1" t="s">
        <v>9138</v>
      </c>
      <c r="F2229" s="1" t="s">
        <v>9171</v>
      </c>
      <c r="G2229" s="14">
        <v>271874743</v>
      </c>
    </row>
    <row r="2230" spans="1:7" x14ac:dyDescent="0.25">
      <c r="A2230" s="1" t="s">
        <v>5146</v>
      </c>
      <c r="B2230" s="2">
        <v>538277496</v>
      </c>
      <c r="C2230" s="1" t="s">
        <v>9166</v>
      </c>
      <c r="D2230" s="3">
        <v>27173</v>
      </c>
      <c r="E2230" s="1" t="s">
        <v>9134</v>
      </c>
      <c r="F2230" s="1" t="s">
        <v>9167</v>
      </c>
      <c r="G2230" s="14">
        <v>3241998375</v>
      </c>
    </row>
    <row r="2231" spans="1:7" x14ac:dyDescent="0.25">
      <c r="A2231" s="1" t="s">
        <v>4717</v>
      </c>
      <c r="B2231" s="2">
        <v>381094998</v>
      </c>
      <c r="C2231" s="1" t="s">
        <v>9133</v>
      </c>
      <c r="D2231" s="3">
        <v>40322</v>
      </c>
      <c r="E2231" s="1" t="s">
        <v>9154</v>
      </c>
      <c r="F2231" s="1" t="s">
        <v>9159</v>
      </c>
      <c r="G2231" s="14">
        <v>2411467968</v>
      </c>
    </row>
    <row r="2232" spans="1:7" x14ac:dyDescent="0.25">
      <c r="A2232" s="1" t="s">
        <v>6108</v>
      </c>
      <c r="B2232" s="2">
        <v>889085010</v>
      </c>
      <c r="C2232" s="1" t="s">
        <v>9150</v>
      </c>
      <c r="D2232" s="3">
        <v>34843</v>
      </c>
      <c r="E2232" s="1" t="s">
        <v>9154</v>
      </c>
      <c r="F2232" s="1" t="s">
        <v>8414</v>
      </c>
      <c r="G2232" s="14">
        <v>646911096</v>
      </c>
    </row>
    <row r="2233" spans="1:7" x14ac:dyDescent="0.25">
      <c r="A2233" s="1" t="s">
        <v>861</v>
      </c>
      <c r="B2233" s="2">
        <v>610088704</v>
      </c>
      <c r="C2233" s="1" t="s">
        <v>9166</v>
      </c>
      <c r="D2233" s="3">
        <v>28270</v>
      </c>
      <c r="E2233" s="1" t="s">
        <v>9154</v>
      </c>
      <c r="F2233" s="1" t="s">
        <v>9167</v>
      </c>
      <c r="G2233" s="14">
        <v>98343504</v>
      </c>
    </row>
    <row r="2234" spans="1:7" x14ac:dyDescent="0.25">
      <c r="A2234" s="1" t="s">
        <v>3844</v>
      </c>
      <c r="B2234" s="2">
        <v>242827746</v>
      </c>
      <c r="C2234" s="1" t="s">
        <v>9165</v>
      </c>
      <c r="D2234" s="3">
        <v>28999</v>
      </c>
      <c r="E2234" s="1" t="s">
        <v>9131</v>
      </c>
      <c r="F2234" s="1" t="s">
        <v>3840</v>
      </c>
      <c r="G2234" s="14">
        <v>30993921</v>
      </c>
    </row>
    <row r="2235" spans="1:7" x14ac:dyDescent="0.25">
      <c r="A2235" s="1" t="s">
        <v>3016</v>
      </c>
      <c r="B2235" s="2">
        <v>62664000</v>
      </c>
      <c r="C2235" s="1" t="s">
        <v>9150</v>
      </c>
      <c r="D2235" s="3">
        <v>31556</v>
      </c>
      <c r="E2235" s="1" t="s">
        <v>9138</v>
      </c>
      <c r="F2235" s="1" t="s">
        <v>9184</v>
      </c>
      <c r="G2235" s="14">
        <v>218440625</v>
      </c>
    </row>
    <row r="2236" spans="1:7" x14ac:dyDescent="0.25">
      <c r="A2236" s="1" t="s">
        <v>2968</v>
      </c>
      <c r="B2236" s="2">
        <v>422659041</v>
      </c>
      <c r="C2236" s="1" t="s">
        <v>9153</v>
      </c>
      <c r="D2236" s="3">
        <v>38861</v>
      </c>
      <c r="E2236" s="1" t="s">
        <v>9131</v>
      </c>
      <c r="F2236" s="1" t="s">
        <v>9155</v>
      </c>
      <c r="G2236" s="14">
        <v>841161132</v>
      </c>
    </row>
    <row r="2237" spans="1:7" x14ac:dyDescent="0.25">
      <c r="A2237" s="1" t="s">
        <v>5254</v>
      </c>
      <c r="B2237" s="2">
        <v>70154942</v>
      </c>
      <c r="C2237" s="1" t="s">
        <v>9170</v>
      </c>
      <c r="D2237" s="3">
        <v>45070</v>
      </c>
      <c r="E2237" s="1" t="s">
        <v>9134</v>
      </c>
      <c r="F2237" s="1" t="s">
        <v>9191</v>
      </c>
      <c r="G2237" s="14">
        <v>1493168448</v>
      </c>
    </row>
    <row r="2238" spans="1:7" x14ac:dyDescent="0.25">
      <c r="A2238" s="1" t="s">
        <v>1711</v>
      </c>
      <c r="B2238" s="2">
        <v>253960066</v>
      </c>
      <c r="C2238" s="1" t="s">
        <v>9193</v>
      </c>
      <c r="D2238" s="3">
        <v>28270</v>
      </c>
      <c r="E2238" s="1" t="s">
        <v>9138</v>
      </c>
      <c r="F2238" s="1" t="s">
        <v>9194</v>
      </c>
      <c r="G2238" s="14">
        <v>149346654</v>
      </c>
    </row>
    <row r="2239" spans="1:7" x14ac:dyDescent="0.25">
      <c r="A2239" s="1" t="s">
        <v>4535</v>
      </c>
      <c r="B2239" s="2">
        <v>981655295</v>
      </c>
      <c r="C2239" s="1" t="s">
        <v>9147</v>
      </c>
      <c r="D2239" s="3">
        <v>45070</v>
      </c>
      <c r="E2239" s="1" t="s">
        <v>9131</v>
      </c>
      <c r="F2239" s="1" t="s">
        <v>6107</v>
      </c>
      <c r="G2239" s="14">
        <v>752198139</v>
      </c>
    </row>
    <row r="2240" spans="1:7" x14ac:dyDescent="0.25">
      <c r="A2240" s="1" t="s">
        <v>6588</v>
      </c>
      <c r="B2240" s="2">
        <v>180113498</v>
      </c>
      <c r="C2240" s="1" t="s">
        <v>9136</v>
      </c>
      <c r="D2240" s="3">
        <v>41054</v>
      </c>
      <c r="E2240" s="1" t="s">
        <v>9144</v>
      </c>
      <c r="F2240" s="1" t="s">
        <v>6173</v>
      </c>
      <c r="G2240" s="14">
        <v>1395965526</v>
      </c>
    </row>
    <row r="2241" spans="1:7" x14ac:dyDescent="0.25">
      <c r="A2241" s="1" t="s">
        <v>1264</v>
      </c>
      <c r="B2241" s="2">
        <v>231990058</v>
      </c>
      <c r="C2241" s="1" t="s">
        <v>9133</v>
      </c>
      <c r="D2241" s="3">
        <v>26809</v>
      </c>
      <c r="E2241" s="1" t="s">
        <v>9144</v>
      </c>
      <c r="F2241" s="1" t="s">
        <v>9164</v>
      </c>
      <c r="G2241" s="14">
        <v>465532125</v>
      </c>
    </row>
    <row r="2242" spans="1:7" x14ac:dyDescent="0.25">
      <c r="A2242" s="1" t="s">
        <v>7006</v>
      </c>
      <c r="B2242" s="2">
        <v>809037906</v>
      </c>
      <c r="C2242" s="1" t="s">
        <v>9148</v>
      </c>
      <c r="D2242" s="3">
        <v>40322</v>
      </c>
      <c r="E2242" s="1" t="s">
        <v>9138</v>
      </c>
      <c r="F2242" s="1" t="s">
        <v>9149</v>
      </c>
      <c r="G2242" s="14">
        <v>844067475</v>
      </c>
    </row>
    <row r="2243" spans="1:7" x14ac:dyDescent="0.25">
      <c r="A2243" s="1" t="s">
        <v>7107</v>
      </c>
      <c r="B2243" s="2">
        <v>468434243</v>
      </c>
      <c r="C2243" s="1" t="s">
        <v>9156</v>
      </c>
      <c r="D2243" s="3">
        <v>34478</v>
      </c>
      <c r="E2243" s="1" t="s">
        <v>9131</v>
      </c>
      <c r="F2243" s="1" t="s">
        <v>9175</v>
      </c>
      <c r="G2243" s="14">
        <v>1723754175</v>
      </c>
    </row>
    <row r="2244" spans="1:7" x14ac:dyDescent="0.25">
      <c r="A2244" s="1" t="s">
        <v>8391</v>
      </c>
      <c r="B2244" s="2">
        <v>508270408</v>
      </c>
      <c r="C2244" s="1" t="s">
        <v>9196</v>
      </c>
      <c r="D2244" s="3">
        <v>40322</v>
      </c>
      <c r="E2244" s="1" t="s">
        <v>9131</v>
      </c>
      <c r="F2244" s="1" t="s">
        <v>9197</v>
      </c>
      <c r="G2244" s="14">
        <v>3527671199</v>
      </c>
    </row>
    <row r="2245" spans="1:7" x14ac:dyDescent="0.25">
      <c r="A2245" s="1" t="s">
        <v>5106</v>
      </c>
      <c r="B2245" s="2">
        <v>597793567</v>
      </c>
      <c r="C2245" s="1" t="s">
        <v>9156</v>
      </c>
      <c r="D2245" s="3">
        <v>43609</v>
      </c>
      <c r="E2245" s="1" t="s">
        <v>9144</v>
      </c>
      <c r="F2245" s="1" t="s">
        <v>9157</v>
      </c>
      <c r="G2245" s="14">
        <v>362144202</v>
      </c>
    </row>
    <row r="2246" spans="1:7" x14ac:dyDescent="0.25">
      <c r="A2246" s="1" t="s">
        <v>657</v>
      </c>
      <c r="B2246" s="2">
        <v>610960498</v>
      </c>
      <c r="C2246" s="1" t="s">
        <v>9193</v>
      </c>
      <c r="D2246" s="3">
        <v>34478</v>
      </c>
      <c r="E2246" s="1" t="s">
        <v>9131</v>
      </c>
      <c r="F2246" s="1" t="s">
        <v>9194</v>
      </c>
      <c r="G2246" s="14">
        <v>4048296615</v>
      </c>
    </row>
    <row r="2247" spans="1:7" x14ac:dyDescent="0.25">
      <c r="A2247" s="1" t="s">
        <v>5796</v>
      </c>
      <c r="B2247" s="2">
        <v>263065595</v>
      </c>
      <c r="C2247" s="1" t="s">
        <v>9146</v>
      </c>
      <c r="D2247" s="3">
        <v>39593</v>
      </c>
      <c r="E2247" s="1" t="s">
        <v>9131</v>
      </c>
      <c r="F2247" s="1" t="s">
        <v>8420</v>
      </c>
      <c r="G2247" s="14">
        <v>2317313952</v>
      </c>
    </row>
    <row r="2248" spans="1:7" x14ac:dyDescent="0.25">
      <c r="A2248" s="1" t="s">
        <v>4336</v>
      </c>
      <c r="B2248" s="2">
        <v>414440288</v>
      </c>
      <c r="C2248" s="1" t="s">
        <v>9140</v>
      </c>
      <c r="D2248" s="3">
        <v>30095</v>
      </c>
      <c r="E2248" s="1" t="s">
        <v>9144</v>
      </c>
      <c r="F2248" s="1" t="s">
        <v>9142</v>
      </c>
      <c r="G2248" s="14">
        <v>86055552</v>
      </c>
    </row>
    <row r="2249" spans="1:7" x14ac:dyDescent="0.25">
      <c r="A2249" s="1" t="s">
        <v>4179</v>
      </c>
      <c r="B2249" s="2">
        <v>273057611</v>
      </c>
      <c r="C2249" s="1" t="s">
        <v>9160</v>
      </c>
      <c r="D2249" s="3">
        <v>45070</v>
      </c>
      <c r="E2249" s="1" t="s">
        <v>9144</v>
      </c>
      <c r="F2249" s="1" t="s">
        <v>9178</v>
      </c>
      <c r="G2249" s="14">
        <v>1303341309</v>
      </c>
    </row>
    <row r="2250" spans="1:7" x14ac:dyDescent="0.25">
      <c r="A2250" s="1" t="s">
        <v>142</v>
      </c>
      <c r="B2250" s="2">
        <v>909830160</v>
      </c>
      <c r="C2250" s="1" t="s">
        <v>9133</v>
      </c>
      <c r="D2250" s="3">
        <v>31192</v>
      </c>
      <c r="E2250" s="1" t="s">
        <v>9131</v>
      </c>
      <c r="F2250" s="1" t="s">
        <v>9172</v>
      </c>
      <c r="G2250" s="14">
        <v>2871222784</v>
      </c>
    </row>
    <row r="2251" spans="1:7" x14ac:dyDescent="0.25">
      <c r="A2251" s="1" t="s">
        <v>2070</v>
      </c>
      <c r="B2251" s="2">
        <v>605022139</v>
      </c>
      <c r="C2251" s="1" t="s">
        <v>9133</v>
      </c>
      <c r="D2251" s="3">
        <v>41419</v>
      </c>
      <c r="E2251" s="1" t="s">
        <v>9134</v>
      </c>
      <c r="F2251" s="1" t="s">
        <v>9192</v>
      </c>
      <c r="G2251" s="14">
        <v>955329375</v>
      </c>
    </row>
    <row r="2252" spans="1:7" x14ac:dyDescent="0.25">
      <c r="A2252" s="1" t="s">
        <v>1773</v>
      </c>
      <c r="B2252" s="2">
        <v>662407649</v>
      </c>
      <c r="C2252" s="1" t="s">
        <v>9133</v>
      </c>
      <c r="D2252" s="3">
        <v>21694</v>
      </c>
      <c r="E2252" s="1" t="s">
        <v>9141</v>
      </c>
      <c r="F2252" s="1" t="s">
        <v>9162</v>
      </c>
      <c r="G2252" s="14">
        <v>4828944</v>
      </c>
    </row>
    <row r="2253" spans="1:7" x14ac:dyDescent="0.25">
      <c r="A2253" s="1" t="s">
        <v>4467</v>
      </c>
      <c r="B2253" s="2">
        <v>327612112</v>
      </c>
      <c r="C2253" s="1" t="s">
        <v>9196</v>
      </c>
      <c r="D2253" s="3">
        <v>39226</v>
      </c>
      <c r="E2253" s="1" t="s">
        <v>9141</v>
      </c>
      <c r="F2253" s="1" t="s">
        <v>9197</v>
      </c>
      <c r="G2253" s="14">
        <v>906354834</v>
      </c>
    </row>
    <row r="2254" spans="1:7" x14ac:dyDescent="0.25">
      <c r="A2254" s="1" t="s">
        <v>7911</v>
      </c>
      <c r="B2254" s="2">
        <v>645106187</v>
      </c>
      <c r="C2254" s="1" t="s">
        <v>9148</v>
      </c>
      <c r="D2254" s="3">
        <v>20600</v>
      </c>
      <c r="E2254" s="1" t="s">
        <v>9131</v>
      </c>
      <c r="F2254" s="1" t="s">
        <v>9149</v>
      </c>
      <c r="G2254" s="14">
        <v>289056276</v>
      </c>
    </row>
    <row r="2255" spans="1:7" x14ac:dyDescent="0.25">
      <c r="A2255" s="1" t="s">
        <v>1755</v>
      </c>
      <c r="B2255" s="2">
        <v>842344844</v>
      </c>
      <c r="C2255" s="1" t="s">
        <v>9130</v>
      </c>
      <c r="D2255" s="3">
        <v>38132</v>
      </c>
      <c r="E2255" s="1" t="s">
        <v>9134</v>
      </c>
      <c r="F2255" s="1" t="s">
        <v>9132</v>
      </c>
      <c r="G2255" s="14">
        <v>3307254027</v>
      </c>
    </row>
    <row r="2256" spans="1:7" x14ac:dyDescent="0.25">
      <c r="A2256" s="1" t="s">
        <v>6767</v>
      </c>
      <c r="B2256" s="2">
        <v>380427813</v>
      </c>
      <c r="C2256" s="1" t="s">
        <v>9160</v>
      </c>
      <c r="D2256" s="3">
        <v>37036</v>
      </c>
      <c r="E2256" s="1" t="s">
        <v>9134</v>
      </c>
      <c r="F2256" s="1" t="s">
        <v>9178</v>
      </c>
      <c r="G2256" s="14">
        <v>675973792</v>
      </c>
    </row>
    <row r="2257" spans="1:7" x14ac:dyDescent="0.25">
      <c r="A2257" s="1" t="s">
        <v>8277</v>
      </c>
      <c r="B2257" s="2">
        <v>638628927</v>
      </c>
      <c r="C2257" s="1" t="s">
        <v>9168</v>
      </c>
      <c r="D2257" s="3">
        <v>24251</v>
      </c>
      <c r="E2257" s="1" t="s">
        <v>9134</v>
      </c>
      <c r="F2257" s="1" t="s">
        <v>9169</v>
      </c>
      <c r="G2257" s="14">
        <v>5005416</v>
      </c>
    </row>
    <row r="2258" spans="1:7" x14ac:dyDescent="0.25">
      <c r="A2258" s="1" t="s">
        <v>7688</v>
      </c>
      <c r="B2258" s="2">
        <v>9638448</v>
      </c>
      <c r="C2258" s="1" t="s">
        <v>9146</v>
      </c>
      <c r="D2258" s="3">
        <v>33017</v>
      </c>
      <c r="E2258" s="1" t="s">
        <v>9144</v>
      </c>
      <c r="F2258" s="1" t="s">
        <v>8420</v>
      </c>
      <c r="G2258" s="14">
        <v>709080064</v>
      </c>
    </row>
    <row r="2259" spans="1:7" x14ac:dyDescent="0.25">
      <c r="A2259" s="1" t="s">
        <v>5234</v>
      </c>
      <c r="B2259" s="2">
        <v>258765158</v>
      </c>
      <c r="C2259" s="1" t="s">
        <v>9150</v>
      </c>
      <c r="D2259" s="3">
        <v>42515</v>
      </c>
      <c r="E2259" s="1" t="s">
        <v>9141</v>
      </c>
      <c r="F2259" s="1" t="s">
        <v>9184</v>
      </c>
      <c r="G2259" s="14">
        <v>753847686</v>
      </c>
    </row>
    <row r="2260" spans="1:7" x14ac:dyDescent="0.25">
      <c r="A2260" s="1" t="s">
        <v>7839</v>
      </c>
      <c r="B2260" s="2">
        <v>541861569</v>
      </c>
      <c r="C2260" s="1" t="s">
        <v>9165</v>
      </c>
      <c r="D2260" s="3">
        <v>38132</v>
      </c>
      <c r="E2260" s="1" t="s">
        <v>9131</v>
      </c>
      <c r="F2260" s="1" t="s">
        <v>3840</v>
      </c>
      <c r="G2260" s="14">
        <v>93309597</v>
      </c>
    </row>
    <row r="2261" spans="1:7" x14ac:dyDescent="0.25">
      <c r="A2261" s="1" t="s">
        <v>6391</v>
      </c>
      <c r="B2261" s="2">
        <v>96104372</v>
      </c>
      <c r="C2261" s="1" t="s">
        <v>9133</v>
      </c>
      <c r="D2261" s="3">
        <v>29731</v>
      </c>
      <c r="E2261" s="1" t="s">
        <v>9131</v>
      </c>
      <c r="F2261" s="1" t="s">
        <v>9158</v>
      </c>
      <c r="G2261" s="14">
        <v>32397945</v>
      </c>
    </row>
    <row r="2262" spans="1:7" x14ac:dyDescent="0.25">
      <c r="A2262" s="1" t="s">
        <v>4935</v>
      </c>
      <c r="B2262" s="2">
        <v>560683336</v>
      </c>
      <c r="C2262" s="1" t="s">
        <v>9133</v>
      </c>
      <c r="D2262" s="3">
        <v>39958</v>
      </c>
      <c r="E2262" s="1" t="s">
        <v>9134</v>
      </c>
      <c r="F2262" s="1" t="s">
        <v>9158</v>
      </c>
      <c r="G2262" s="14">
        <v>2553927552</v>
      </c>
    </row>
    <row r="2263" spans="1:7" x14ac:dyDescent="0.25">
      <c r="A2263" s="1" t="s">
        <v>2363</v>
      </c>
      <c r="B2263" s="2">
        <v>566170679</v>
      </c>
      <c r="C2263" s="1" t="s">
        <v>9168</v>
      </c>
      <c r="D2263" s="3">
        <v>33382</v>
      </c>
      <c r="E2263" s="1" t="s">
        <v>9154</v>
      </c>
      <c r="F2263" s="1" t="s">
        <v>9169</v>
      </c>
      <c r="G2263" s="14">
        <v>65006535</v>
      </c>
    </row>
    <row r="2264" spans="1:7" x14ac:dyDescent="0.25">
      <c r="A2264" s="1" t="s">
        <v>1811</v>
      </c>
      <c r="B2264" s="2">
        <v>796857761</v>
      </c>
      <c r="C2264" s="1" t="s">
        <v>9180</v>
      </c>
      <c r="D2264" s="3">
        <v>41783</v>
      </c>
      <c r="E2264" s="1" t="s">
        <v>9144</v>
      </c>
      <c r="F2264" s="1" t="s">
        <v>9181</v>
      </c>
      <c r="G2264" s="14">
        <v>440500638</v>
      </c>
    </row>
    <row r="2265" spans="1:7" x14ac:dyDescent="0.25">
      <c r="A2265" s="1" t="s">
        <v>7056</v>
      </c>
      <c r="B2265" s="2">
        <v>346107344</v>
      </c>
      <c r="C2265" s="1" t="s">
        <v>9182</v>
      </c>
      <c r="D2265" s="3">
        <v>28270</v>
      </c>
      <c r="E2265" s="1" t="s">
        <v>9141</v>
      </c>
      <c r="F2265" s="1" t="s">
        <v>9183</v>
      </c>
      <c r="G2265" s="14">
        <v>761662542</v>
      </c>
    </row>
    <row r="2266" spans="1:7" x14ac:dyDescent="0.25">
      <c r="A2266" s="1" t="s">
        <v>7971</v>
      </c>
      <c r="B2266" s="2">
        <v>549122786</v>
      </c>
      <c r="C2266" s="1" t="s">
        <v>9140</v>
      </c>
      <c r="D2266" s="3">
        <v>22426</v>
      </c>
      <c r="E2266" s="1" t="s">
        <v>9138</v>
      </c>
      <c r="F2266" s="1" t="s">
        <v>9189</v>
      </c>
      <c r="G2266" s="14">
        <v>5908695</v>
      </c>
    </row>
    <row r="2267" spans="1:7" x14ac:dyDescent="0.25">
      <c r="A2267" s="1" t="s">
        <v>1357</v>
      </c>
      <c r="B2267" s="2">
        <v>213765198</v>
      </c>
      <c r="C2267" s="1" t="s">
        <v>9160</v>
      </c>
      <c r="D2267" s="3">
        <v>24616</v>
      </c>
      <c r="E2267" s="1" t="s">
        <v>9144</v>
      </c>
      <c r="F2267" s="1" t="s">
        <v>9161</v>
      </c>
      <c r="G2267" s="14">
        <v>4299848</v>
      </c>
    </row>
    <row r="2268" spans="1:7" x14ac:dyDescent="0.25">
      <c r="A2268" s="1" t="s">
        <v>8283</v>
      </c>
      <c r="B2268" s="2">
        <v>147266929</v>
      </c>
      <c r="C2268" s="1" t="s">
        <v>9143</v>
      </c>
      <c r="D2268" s="3">
        <v>33749</v>
      </c>
      <c r="E2268" s="1" t="s">
        <v>9134</v>
      </c>
      <c r="F2268" s="1" t="s">
        <v>9187</v>
      </c>
      <c r="G2268" s="14">
        <v>2575216</v>
      </c>
    </row>
    <row r="2269" spans="1:7" x14ac:dyDescent="0.25">
      <c r="A2269" s="1" t="s">
        <v>2638</v>
      </c>
      <c r="B2269" s="2">
        <v>739195463</v>
      </c>
      <c r="C2269" s="1" t="s">
        <v>9156</v>
      </c>
      <c r="D2269" s="3">
        <v>40322</v>
      </c>
      <c r="E2269" s="1" t="s">
        <v>9144</v>
      </c>
      <c r="F2269" s="1" t="s">
        <v>9157</v>
      </c>
      <c r="G2269" s="14">
        <v>7593417</v>
      </c>
    </row>
    <row r="2270" spans="1:7" x14ac:dyDescent="0.25">
      <c r="A2270" s="1" t="s">
        <v>572</v>
      </c>
      <c r="B2270" s="2">
        <v>426810795</v>
      </c>
      <c r="C2270" s="1" t="s">
        <v>9143</v>
      </c>
      <c r="D2270" s="3">
        <v>28999</v>
      </c>
      <c r="E2270" s="1" t="s">
        <v>9138</v>
      </c>
      <c r="F2270" s="1" t="s">
        <v>9145</v>
      </c>
      <c r="G2270" s="14">
        <v>2654272565</v>
      </c>
    </row>
    <row r="2271" spans="1:7" x14ac:dyDescent="0.25">
      <c r="A2271" s="1" t="s">
        <v>3976</v>
      </c>
      <c r="B2271" s="2">
        <v>674675698</v>
      </c>
      <c r="C2271" s="1" t="s">
        <v>9165</v>
      </c>
      <c r="D2271" s="3">
        <v>44341</v>
      </c>
      <c r="E2271" s="1" t="s">
        <v>9138</v>
      </c>
      <c r="F2271" s="1" t="s">
        <v>3840</v>
      </c>
      <c r="G2271" s="14">
        <v>269309495</v>
      </c>
    </row>
    <row r="2272" spans="1:7" x14ac:dyDescent="0.25">
      <c r="A2272" s="1" t="s">
        <v>1362</v>
      </c>
      <c r="B2272" s="2">
        <v>7308307</v>
      </c>
      <c r="C2272" s="1" t="s">
        <v>9143</v>
      </c>
      <c r="D2272" s="3">
        <v>22426</v>
      </c>
      <c r="E2272" s="1" t="s">
        <v>9134</v>
      </c>
      <c r="F2272" s="1" t="s">
        <v>9187</v>
      </c>
      <c r="G2272" s="14">
        <v>19327584</v>
      </c>
    </row>
    <row r="2273" spans="1:7" x14ac:dyDescent="0.25">
      <c r="A2273" s="1" t="s">
        <v>2121</v>
      </c>
      <c r="B2273" s="2">
        <v>533584613</v>
      </c>
      <c r="C2273" s="1" t="s">
        <v>9133</v>
      </c>
      <c r="D2273" s="3">
        <v>25712</v>
      </c>
      <c r="E2273" s="1" t="s">
        <v>9144</v>
      </c>
      <c r="F2273" s="1" t="s">
        <v>9158</v>
      </c>
      <c r="G2273" s="14">
        <v>5230875</v>
      </c>
    </row>
    <row r="2274" spans="1:7" x14ac:dyDescent="0.25">
      <c r="A2274" s="1" t="s">
        <v>2850</v>
      </c>
      <c r="B2274" s="2">
        <v>122639053</v>
      </c>
      <c r="C2274" s="1" t="s">
        <v>9156</v>
      </c>
      <c r="D2274" s="3">
        <v>22061</v>
      </c>
      <c r="E2274" s="1" t="s">
        <v>9144</v>
      </c>
      <c r="F2274" s="1" t="s">
        <v>9157</v>
      </c>
      <c r="G2274" s="14">
        <v>2281408308</v>
      </c>
    </row>
    <row r="2275" spans="1:7" x14ac:dyDescent="0.25">
      <c r="A2275" s="1" t="s">
        <v>6705</v>
      </c>
      <c r="B2275" s="2">
        <v>563666327</v>
      </c>
      <c r="C2275" s="1" t="s">
        <v>9193</v>
      </c>
      <c r="D2275" s="3">
        <v>39593</v>
      </c>
      <c r="E2275" s="1" t="s">
        <v>9138</v>
      </c>
      <c r="F2275" s="1" t="s">
        <v>9198</v>
      </c>
      <c r="G2275" s="14">
        <v>79425624</v>
      </c>
    </row>
    <row r="2276" spans="1:7" x14ac:dyDescent="0.25">
      <c r="A2276" s="1" t="s">
        <v>1371</v>
      </c>
      <c r="B2276" s="2">
        <v>62136778</v>
      </c>
      <c r="C2276" s="1" t="s">
        <v>9150</v>
      </c>
      <c r="D2276" s="3">
        <v>45070</v>
      </c>
      <c r="E2276" s="1" t="s">
        <v>9134</v>
      </c>
      <c r="F2276" s="1" t="s">
        <v>9200</v>
      </c>
      <c r="G2276" s="14">
        <v>1542637707</v>
      </c>
    </row>
    <row r="2277" spans="1:7" x14ac:dyDescent="0.25">
      <c r="A2277" s="1" t="s">
        <v>7798</v>
      </c>
      <c r="B2277" s="2">
        <v>751352918</v>
      </c>
      <c r="C2277" s="1" t="s">
        <v>9160</v>
      </c>
      <c r="D2277" s="3">
        <v>35939</v>
      </c>
      <c r="E2277" s="1" t="s">
        <v>9144</v>
      </c>
      <c r="F2277" s="1" t="s">
        <v>9161</v>
      </c>
      <c r="G2277" s="14">
        <v>1573874452</v>
      </c>
    </row>
    <row r="2278" spans="1:7" x14ac:dyDescent="0.25">
      <c r="A2278" s="1" t="s">
        <v>5745</v>
      </c>
      <c r="B2278" s="2">
        <v>720788540</v>
      </c>
      <c r="C2278" s="1" t="s">
        <v>9176</v>
      </c>
      <c r="D2278" s="3">
        <v>35939</v>
      </c>
      <c r="E2278" s="1" t="s">
        <v>9144</v>
      </c>
      <c r="F2278" s="1" t="s">
        <v>9177</v>
      </c>
      <c r="G2278" s="14">
        <v>143704176</v>
      </c>
    </row>
    <row r="2279" spans="1:7" x14ac:dyDescent="0.25">
      <c r="A2279" s="1" t="s">
        <v>6027</v>
      </c>
      <c r="B2279" s="2">
        <v>933059110</v>
      </c>
      <c r="C2279" s="1" t="s">
        <v>9137</v>
      </c>
      <c r="D2279" s="3">
        <v>28634</v>
      </c>
      <c r="E2279" s="1" t="s">
        <v>9141</v>
      </c>
      <c r="F2279" s="1" t="s">
        <v>9139</v>
      </c>
      <c r="G2279" s="14">
        <v>100901295</v>
      </c>
    </row>
    <row r="2280" spans="1:7" x14ac:dyDescent="0.25">
      <c r="A2280" s="1" t="s">
        <v>4436</v>
      </c>
      <c r="B2280" s="2">
        <v>633845603</v>
      </c>
      <c r="C2280" s="1" t="s">
        <v>9150</v>
      </c>
      <c r="D2280" s="3">
        <v>23887</v>
      </c>
      <c r="E2280" s="1" t="s">
        <v>9144</v>
      </c>
      <c r="F2280" s="1" t="s">
        <v>8414</v>
      </c>
      <c r="G2280" s="14">
        <v>14819715</v>
      </c>
    </row>
    <row r="2281" spans="1:7" x14ac:dyDescent="0.25">
      <c r="A2281" s="1" t="s">
        <v>1532</v>
      </c>
      <c r="B2281" s="2">
        <v>807984614</v>
      </c>
      <c r="C2281" s="1" t="s">
        <v>9143</v>
      </c>
      <c r="D2281" s="3">
        <v>23522</v>
      </c>
      <c r="E2281" s="1" t="s">
        <v>9138</v>
      </c>
      <c r="F2281" s="1" t="s">
        <v>834</v>
      </c>
      <c r="G2281" s="14">
        <v>1303557948</v>
      </c>
    </row>
    <row r="2282" spans="1:7" x14ac:dyDescent="0.25">
      <c r="A2282" s="1" t="s">
        <v>4421</v>
      </c>
      <c r="B2282" s="2">
        <v>93482930</v>
      </c>
      <c r="C2282" s="1" t="s">
        <v>9150</v>
      </c>
      <c r="D2282" s="3">
        <v>21329</v>
      </c>
      <c r="E2282" s="1" t="s">
        <v>9134</v>
      </c>
      <c r="F2282" s="1" t="s">
        <v>9200</v>
      </c>
      <c r="G2282" s="14">
        <v>1697911668</v>
      </c>
    </row>
    <row r="2283" spans="1:7" x14ac:dyDescent="0.25">
      <c r="A2283" s="1" t="s">
        <v>1384</v>
      </c>
      <c r="B2283" s="2">
        <v>481270841</v>
      </c>
      <c r="C2283" s="1" t="s">
        <v>9176</v>
      </c>
      <c r="D2283" s="3">
        <v>21694</v>
      </c>
      <c r="E2283" s="1" t="s">
        <v>9144</v>
      </c>
      <c r="F2283" s="1" t="s">
        <v>9177</v>
      </c>
      <c r="G2283" s="14">
        <v>368356352</v>
      </c>
    </row>
    <row r="2284" spans="1:7" x14ac:dyDescent="0.25">
      <c r="A2284" s="1" t="s">
        <v>326</v>
      </c>
      <c r="B2284" s="2">
        <v>128381655</v>
      </c>
      <c r="C2284" s="1" t="s">
        <v>9176</v>
      </c>
      <c r="D2284" s="3">
        <v>22426</v>
      </c>
      <c r="E2284" s="1" t="s">
        <v>9144</v>
      </c>
      <c r="F2284" s="1" t="s">
        <v>9177</v>
      </c>
      <c r="G2284" s="14">
        <v>1553435577</v>
      </c>
    </row>
    <row r="2285" spans="1:7" x14ac:dyDescent="0.25">
      <c r="A2285" s="1" t="s">
        <v>4663</v>
      </c>
      <c r="B2285" s="2">
        <v>976789119</v>
      </c>
      <c r="C2285" s="1" t="s">
        <v>9136</v>
      </c>
      <c r="D2285" s="3">
        <v>29366</v>
      </c>
      <c r="E2285" s="1" t="s">
        <v>9141</v>
      </c>
      <c r="F2285" s="1" t="s">
        <v>6173</v>
      </c>
      <c r="G2285" s="14">
        <v>405234666</v>
      </c>
    </row>
    <row r="2286" spans="1:7" x14ac:dyDescent="0.25">
      <c r="A2286" s="1" t="s">
        <v>5715</v>
      </c>
      <c r="B2286" s="2">
        <v>511755861</v>
      </c>
      <c r="C2286" s="1" t="s">
        <v>9156</v>
      </c>
      <c r="D2286" s="3">
        <v>23887</v>
      </c>
      <c r="E2286" s="1" t="s">
        <v>9134</v>
      </c>
      <c r="F2286" s="1" t="s">
        <v>9199</v>
      </c>
      <c r="G2286" s="14">
        <v>1894186539</v>
      </c>
    </row>
    <row r="2287" spans="1:7" x14ac:dyDescent="0.25">
      <c r="A2287" s="1" t="s">
        <v>6138</v>
      </c>
      <c r="B2287" s="2">
        <v>399531461</v>
      </c>
      <c r="C2287" s="1" t="s">
        <v>9136</v>
      </c>
      <c r="D2287" s="3">
        <v>38132</v>
      </c>
      <c r="E2287" s="1" t="s">
        <v>9144</v>
      </c>
      <c r="F2287" s="1" t="s">
        <v>9188</v>
      </c>
      <c r="G2287" s="14">
        <v>2366801184</v>
      </c>
    </row>
    <row r="2288" spans="1:7" x14ac:dyDescent="0.25">
      <c r="A2288" s="1" t="s">
        <v>4570</v>
      </c>
      <c r="B2288" s="2">
        <v>327013364</v>
      </c>
      <c r="C2288" s="1" t="s">
        <v>9143</v>
      </c>
      <c r="D2288" s="3">
        <v>24983</v>
      </c>
      <c r="E2288" s="1" t="s">
        <v>9131</v>
      </c>
      <c r="F2288" s="1" t="s">
        <v>834</v>
      </c>
      <c r="G2288" s="14">
        <v>1668155391</v>
      </c>
    </row>
    <row r="2289" spans="1:7" x14ac:dyDescent="0.25">
      <c r="A2289" s="1" t="s">
        <v>9015</v>
      </c>
      <c r="B2289" s="2">
        <v>365348550</v>
      </c>
      <c r="C2289" s="1" t="s">
        <v>9165</v>
      </c>
      <c r="D2289" s="3">
        <v>29366</v>
      </c>
      <c r="E2289" s="1" t="s">
        <v>9154</v>
      </c>
      <c r="F2289" s="1" t="s">
        <v>4326</v>
      </c>
      <c r="G2289" s="14">
        <v>61488504</v>
      </c>
    </row>
    <row r="2290" spans="1:7" x14ac:dyDescent="0.25">
      <c r="A2290" s="1" t="s">
        <v>660</v>
      </c>
      <c r="B2290" s="2">
        <v>992772565</v>
      </c>
      <c r="C2290" s="1" t="s">
        <v>9160</v>
      </c>
      <c r="D2290" s="3">
        <v>33382</v>
      </c>
      <c r="E2290" s="1" t="s">
        <v>9134</v>
      </c>
      <c r="F2290" s="1" t="s">
        <v>9161</v>
      </c>
      <c r="G2290" s="14">
        <v>90437656</v>
      </c>
    </row>
    <row r="2291" spans="1:7" x14ac:dyDescent="0.25">
      <c r="A2291" s="1" t="s">
        <v>4111</v>
      </c>
      <c r="B2291" s="2">
        <v>464585211</v>
      </c>
      <c r="C2291" s="1" t="s">
        <v>9147</v>
      </c>
      <c r="D2291" s="3">
        <v>37036</v>
      </c>
      <c r="E2291" s="1" t="s">
        <v>9131</v>
      </c>
      <c r="F2291" s="1" t="s">
        <v>9152</v>
      </c>
      <c r="G2291" s="14">
        <v>363268633</v>
      </c>
    </row>
    <row r="2292" spans="1:7" x14ac:dyDescent="0.25">
      <c r="A2292" s="1" t="s">
        <v>27</v>
      </c>
      <c r="B2292" s="2">
        <v>255183298</v>
      </c>
      <c r="C2292" s="1" t="s">
        <v>9150</v>
      </c>
      <c r="D2292" s="3">
        <v>37036</v>
      </c>
      <c r="E2292" s="1" t="s">
        <v>9134</v>
      </c>
      <c r="F2292" s="1" t="s">
        <v>9151</v>
      </c>
      <c r="G2292" s="14">
        <v>487268208</v>
      </c>
    </row>
    <row r="2293" spans="1:7" x14ac:dyDescent="0.25">
      <c r="A2293" s="1" t="s">
        <v>4741</v>
      </c>
      <c r="B2293" s="2">
        <v>582624979</v>
      </c>
      <c r="C2293" s="1" t="s">
        <v>9156</v>
      </c>
      <c r="D2293" s="3">
        <v>34478</v>
      </c>
      <c r="E2293" s="1" t="s">
        <v>9141</v>
      </c>
      <c r="F2293" s="1" t="s">
        <v>9175</v>
      </c>
      <c r="G2293" s="14">
        <v>622177479</v>
      </c>
    </row>
    <row r="2294" spans="1:7" x14ac:dyDescent="0.25">
      <c r="A2294" s="1" t="s">
        <v>3704</v>
      </c>
      <c r="B2294" s="2">
        <v>769549463</v>
      </c>
      <c r="C2294" s="1" t="s">
        <v>9143</v>
      </c>
      <c r="D2294" s="3">
        <v>35575</v>
      </c>
      <c r="E2294" s="1" t="s">
        <v>9144</v>
      </c>
      <c r="F2294" s="1" t="s">
        <v>9187</v>
      </c>
      <c r="G2294" s="14">
        <v>1331808784</v>
      </c>
    </row>
    <row r="2295" spans="1:7" x14ac:dyDescent="0.25">
      <c r="A2295" s="1" t="s">
        <v>6186</v>
      </c>
      <c r="B2295" s="2">
        <v>580242247</v>
      </c>
      <c r="C2295" s="1" t="s">
        <v>9143</v>
      </c>
      <c r="D2295" s="3">
        <v>23887</v>
      </c>
      <c r="E2295" s="1" t="s">
        <v>9134</v>
      </c>
      <c r="F2295" s="1" t="s">
        <v>834</v>
      </c>
      <c r="G2295" s="14">
        <v>222977355</v>
      </c>
    </row>
    <row r="2296" spans="1:7" x14ac:dyDescent="0.25">
      <c r="A2296" s="1" t="s">
        <v>3458</v>
      </c>
      <c r="B2296" s="2">
        <v>781721872</v>
      </c>
      <c r="C2296" s="1" t="s">
        <v>9147</v>
      </c>
      <c r="D2296" s="3">
        <v>37400</v>
      </c>
      <c r="E2296" s="1" t="s">
        <v>9138</v>
      </c>
      <c r="F2296" s="1" t="s">
        <v>9152</v>
      </c>
      <c r="G2296" s="14">
        <v>2124332351</v>
      </c>
    </row>
    <row r="2297" spans="1:7" x14ac:dyDescent="0.25">
      <c r="A2297" s="1" t="s">
        <v>5088</v>
      </c>
      <c r="B2297" s="2">
        <v>532587167</v>
      </c>
      <c r="C2297" s="1" t="s">
        <v>9165</v>
      </c>
      <c r="D2297" s="3">
        <v>31556</v>
      </c>
      <c r="E2297" s="1" t="s">
        <v>9144</v>
      </c>
      <c r="F2297" s="1" t="s">
        <v>4326</v>
      </c>
      <c r="G2297" s="14">
        <v>3338739657</v>
      </c>
    </row>
    <row r="2298" spans="1:7" x14ac:dyDescent="0.25">
      <c r="A2298" s="1" t="s">
        <v>5816</v>
      </c>
      <c r="B2298" s="2">
        <v>991561578</v>
      </c>
      <c r="C2298" s="1" t="s">
        <v>9143</v>
      </c>
      <c r="D2298" s="3">
        <v>26809</v>
      </c>
      <c r="E2298" s="1" t="s">
        <v>9138</v>
      </c>
      <c r="F2298" s="1" t="s">
        <v>9145</v>
      </c>
      <c r="G2298" s="14">
        <v>746145792</v>
      </c>
    </row>
    <row r="2299" spans="1:7" x14ac:dyDescent="0.25">
      <c r="A2299" s="1" t="s">
        <v>8068</v>
      </c>
      <c r="B2299" s="2">
        <v>4969041</v>
      </c>
      <c r="C2299" s="1" t="s">
        <v>9170</v>
      </c>
      <c r="D2299" s="3">
        <v>23887</v>
      </c>
      <c r="E2299" s="1" t="s">
        <v>9144</v>
      </c>
      <c r="F2299" s="1" t="s">
        <v>9191</v>
      </c>
      <c r="G2299" s="14">
        <v>951444789</v>
      </c>
    </row>
    <row r="2300" spans="1:7" x14ac:dyDescent="0.25">
      <c r="A2300" s="1" t="s">
        <v>7142</v>
      </c>
      <c r="B2300" s="2">
        <v>284354138</v>
      </c>
      <c r="C2300" s="1" t="s">
        <v>9156</v>
      </c>
      <c r="D2300" s="3">
        <v>22426</v>
      </c>
      <c r="E2300" s="1" t="s">
        <v>9144</v>
      </c>
      <c r="F2300" s="1" t="s">
        <v>9157</v>
      </c>
      <c r="G2300" s="14">
        <v>442113945</v>
      </c>
    </row>
    <row r="2301" spans="1:7" x14ac:dyDescent="0.25">
      <c r="A2301" s="1" t="s">
        <v>3777</v>
      </c>
      <c r="B2301" s="2">
        <v>537093774</v>
      </c>
      <c r="C2301" s="1" t="s">
        <v>9150</v>
      </c>
      <c r="D2301" s="3">
        <v>31192</v>
      </c>
      <c r="E2301" s="1" t="s">
        <v>9144</v>
      </c>
      <c r="F2301" s="1" t="s">
        <v>9151</v>
      </c>
      <c r="G2301" s="14">
        <v>801048696</v>
      </c>
    </row>
    <row r="2302" spans="1:7" x14ac:dyDescent="0.25">
      <c r="A2302" s="1" t="s">
        <v>7008</v>
      </c>
      <c r="B2302" s="2">
        <v>675986961</v>
      </c>
      <c r="C2302" s="1" t="s">
        <v>9170</v>
      </c>
      <c r="D2302" s="3">
        <v>36304</v>
      </c>
      <c r="E2302" s="1" t="s">
        <v>9144</v>
      </c>
      <c r="F2302" s="1" t="s">
        <v>9174</v>
      </c>
      <c r="G2302" s="14">
        <v>363577725</v>
      </c>
    </row>
    <row r="2303" spans="1:7" x14ac:dyDescent="0.25">
      <c r="A2303" s="1" t="s">
        <v>5364</v>
      </c>
      <c r="B2303" s="2">
        <v>874884242</v>
      </c>
      <c r="C2303" s="1" t="s">
        <v>9150</v>
      </c>
      <c r="D2303" s="3">
        <v>31921</v>
      </c>
      <c r="E2303" s="1" t="s">
        <v>9141</v>
      </c>
      <c r="F2303" s="1" t="s">
        <v>8414</v>
      </c>
      <c r="G2303" s="14">
        <v>1620074976</v>
      </c>
    </row>
    <row r="2304" spans="1:7" x14ac:dyDescent="0.25">
      <c r="A2304" s="1" t="s">
        <v>3932</v>
      </c>
      <c r="B2304" s="2">
        <v>423463338</v>
      </c>
      <c r="C2304" s="1" t="s">
        <v>9148</v>
      </c>
      <c r="D2304" s="3">
        <v>23522</v>
      </c>
      <c r="E2304" s="1" t="s">
        <v>9138</v>
      </c>
      <c r="F2304" s="1" t="s">
        <v>9149</v>
      </c>
      <c r="G2304" s="14">
        <v>893842572</v>
      </c>
    </row>
    <row r="2305" spans="1:7" x14ac:dyDescent="0.25">
      <c r="A2305" s="1" t="s">
        <v>6551</v>
      </c>
      <c r="B2305" s="2">
        <v>112752941</v>
      </c>
      <c r="C2305" s="1" t="s">
        <v>9160</v>
      </c>
      <c r="D2305" s="3">
        <v>30827</v>
      </c>
      <c r="E2305" s="1" t="s">
        <v>9134</v>
      </c>
      <c r="F2305" s="1" t="s">
        <v>9161</v>
      </c>
      <c r="G2305" s="14">
        <v>8655808</v>
      </c>
    </row>
    <row r="2306" spans="1:7" x14ac:dyDescent="0.25">
      <c r="A2306" s="1" t="s">
        <v>8659</v>
      </c>
      <c r="B2306" s="2">
        <v>371142420</v>
      </c>
      <c r="C2306" s="1" t="s">
        <v>9140</v>
      </c>
      <c r="D2306" s="3">
        <v>26077</v>
      </c>
      <c r="E2306" s="1" t="s">
        <v>9144</v>
      </c>
      <c r="F2306" s="1" t="s">
        <v>9189</v>
      </c>
      <c r="G2306" s="14">
        <v>47528208</v>
      </c>
    </row>
    <row r="2307" spans="1:7" x14ac:dyDescent="0.25">
      <c r="A2307" s="1" t="s">
        <v>4406</v>
      </c>
      <c r="B2307" s="2">
        <v>884381934</v>
      </c>
      <c r="C2307" s="1" t="s">
        <v>9165</v>
      </c>
      <c r="D2307" s="3">
        <v>21329</v>
      </c>
      <c r="E2307" s="1" t="s">
        <v>9138</v>
      </c>
      <c r="F2307" s="1" t="s">
        <v>3840</v>
      </c>
      <c r="G2307" s="14">
        <v>2501930925</v>
      </c>
    </row>
    <row r="2308" spans="1:7" x14ac:dyDescent="0.25">
      <c r="A2308" s="1" t="s">
        <v>5778</v>
      </c>
      <c r="B2308" s="2">
        <v>307147780</v>
      </c>
      <c r="C2308" s="1" t="s">
        <v>9166</v>
      </c>
      <c r="D2308" s="3">
        <v>37765</v>
      </c>
      <c r="E2308" s="1" t="s">
        <v>9131</v>
      </c>
      <c r="F2308" s="1" t="s">
        <v>9167</v>
      </c>
      <c r="G2308" s="14">
        <v>1442049714</v>
      </c>
    </row>
    <row r="2309" spans="1:7" x14ac:dyDescent="0.25">
      <c r="A2309" s="1" t="s">
        <v>308</v>
      </c>
      <c r="B2309" s="2">
        <v>987975738</v>
      </c>
      <c r="C2309" s="1" t="s">
        <v>9136</v>
      </c>
      <c r="D2309" s="3">
        <v>35939</v>
      </c>
      <c r="E2309" s="1" t="s">
        <v>9141</v>
      </c>
      <c r="F2309" s="1" t="s">
        <v>6173</v>
      </c>
      <c r="G2309" s="14">
        <v>4056581984</v>
      </c>
    </row>
    <row r="2310" spans="1:7" x14ac:dyDescent="0.25">
      <c r="A2310" s="1" t="s">
        <v>6299</v>
      </c>
      <c r="B2310" s="2">
        <v>953439153</v>
      </c>
      <c r="C2310" s="1" t="s">
        <v>9150</v>
      </c>
      <c r="D2310" s="3">
        <v>39958</v>
      </c>
      <c r="E2310" s="1" t="s">
        <v>9134</v>
      </c>
      <c r="F2310" s="1" t="s">
        <v>8414</v>
      </c>
      <c r="G2310" s="14">
        <v>1808740608</v>
      </c>
    </row>
    <row r="2311" spans="1:7" x14ac:dyDescent="0.25">
      <c r="A2311" s="1" t="s">
        <v>548</v>
      </c>
      <c r="B2311" s="2">
        <v>651408920</v>
      </c>
      <c r="C2311" s="1" t="s">
        <v>9136</v>
      </c>
      <c r="D2311" s="3">
        <v>38861</v>
      </c>
      <c r="E2311" s="1" t="s">
        <v>9144</v>
      </c>
      <c r="F2311" s="1" t="s">
        <v>9188</v>
      </c>
      <c r="G2311" s="14">
        <v>2841952948</v>
      </c>
    </row>
    <row r="2312" spans="1:7" x14ac:dyDescent="0.25">
      <c r="A2312" s="1" t="s">
        <v>5427</v>
      </c>
      <c r="B2312" s="2">
        <v>330644989</v>
      </c>
      <c r="C2312" s="1" t="s">
        <v>9133</v>
      </c>
      <c r="D2312" s="3">
        <v>26809</v>
      </c>
      <c r="E2312" s="1" t="s">
        <v>9144</v>
      </c>
      <c r="F2312" s="1" t="s">
        <v>9172</v>
      </c>
      <c r="G2312" s="14">
        <v>3481704564</v>
      </c>
    </row>
    <row r="2313" spans="1:7" x14ac:dyDescent="0.25">
      <c r="A2313" s="1" t="s">
        <v>8547</v>
      </c>
      <c r="B2313" s="2">
        <v>465801768</v>
      </c>
      <c r="C2313" s="1" t="s">
        <v>9133</v>
      </c>
      <c r="D2313" s="3">
        <v>43244</v>
      </c>
      <c r="E2313" s="1" t="s">
        <v>9144</v>
      </c>
      <c r="F2313" s="1" t="s">
        <v>9172</v>
      </c>
      <c r="G2313" s="14">
        <v>5027421696</v>
      </c>
    </row>
    <row r="2314" spans="1:7" x14ac:dyDescent="0.25">
      <c r="A2314" s="1" t="s">
        <v>4844</v>
      </c>
      <c r="B2314" s="2">
        <v>255215146</v>
      </c>
      <c r="C2314" s="1" t="s">
        <v>9193</v>
      </c>
      <c r="D2314" s="3">
        <v>42148</v>
      </c>
      <c r="E2314" s="1" t="s">
        <v>9131</v>
      </c>
      <c r="F2314" s="1" t="s">
        <v>9198</v>
      </c>
      <c r="G2314" s="14">
        <v>1136044728</v>
      </c>
    </row>
    <row r="2315" spans="1:7" x14ac:dyDescent="0.25">
      <c r="A2315" s="1" t="s">
        <v>1223</v>
      </c>
      <c r="B2315" s="2">
        <v>97698731</v>
      </c>
      <c r="C2315" s="1" t="s">
        <v>9156</v>
      </c>
      <c r="D2315" s="3">
        <v>28634</v>
      </c>
      <c r="E2315" s="1" t="s">
        <v>9144</v>
      </c>
      <c r="F2315" s="1" t="s">
        <v>9175</v>
      </c>
      <c r="G2315" s="14">
        <v>1137294444</v>
      </c>
    </row>
    <row r="2316" spans="1:7" x14ac:dyDescent="0.25">
      <c r="A2316" s="1" t="s">
        <v>3156</v>
      </c>
      <c r="B2316" s="2">
        <v>685862122</v>
      </c>
      <c r="C2316" s="1" t="s">
        <v>9133</v>
      </c>
      <c r="D2316" s="3">
        <v>30827</v>
      </c>
      <c r="E2316" s="1" t="s">
        <v>9134</v>
      </c>
      <c r="F2316" s="1" t="s">
        <v>9158</v>
      </c>
      <c r="G2316" s="14">
        <v>1701962112</v>
      </c>
    </row>
    <row r="2317" spans="1:7" x14ac:dyDescent="0.25">
      <c r="A2317" s="1" t="s">
        <v>8574</v>
      </c>
      <c r="B2317" s="2">
        <v>277879148</v>
      </c>
      <c r="C2317" s="1" t="s">
        <v>9133</v>
      </c>
      <c r="D2317" s="3">
        <v>24616</v>
      </c>
      <c r="E2317" s="1" t="s">
        <v>9134</v>
      </c>
      <c r="F2317" s="1" t="s">
        <v>9135</v>
      </c>
      <c r="G2317" s="14">
        <v>529289475</v>
      </c>
    </row>
    <row r="2318" spans="1:7" x14ac:dyDescent="0.25">
      <c r="A2318" s="1" t="s">
        <v>4955</v>
      </c>
      <c r="B2318" s="2">
        <v>120381038</v>
      </c>
      <c r="C2318" s="1" t="s">
        <v>9133</v>
      </c>
      <c r="D2318" s="3">
        <v>24616</v>
      </c>
      <c r="E2318" s="1" t="s">
        <v>9134</v>
      </c>
      <c r="F2318" s="1" t="s">
        <v>9162</v>
      </c>
      <c r="G2318" s="14">
        <v>8543962</v>
      </c>
    </row>
    <row r="2319" spans="1:7" x14ac:dyDescent="0.25">
      <c r="A2319" s="1" t="s">
        <v>7914</v>
      </c>
      <c r="B2319" s="2">
        <v>844402774</v>
      </c>
      <c r="C2319" s="1" t="s">
        <v>9143</v>
      </c>
      <c r="D2319" s="3">
        <v>37036</v>
      </c>
      <c r="E2319" s="1" t="s">
        <v>9144</v>
      </c>
      <c r="F2319" s="1" t="s">
        <v>834</v>
      </c>
      <c r="G2319" s="14">
        <v>759288348</v>
      </c>
    </row>
    <row r="2320" spans="1:7" x14ac:dyDescent="0.25">
      <c r="A2320" s="1" t="s">
        <v>285</v>
      </c>
      <c r="B2320" s="2">
        <v>632415923</v>
      </c>
      <c r="C2320" s="1" t="s">
        <v>9165</v>
      </c>
      <c r="D2320" s="3">
        <v>42880</v>
      </c>
      <c r="E2320" s="1" t="s">
        <v>9144</v>
      </c>
      <c r="F2320" s="1" t="s">
        <v>9173</v>
      </c>
      <c r="G2320" s="14">
        <v>25999182</v>
      </c>
    </row>
    <row r="2321" spans="1:7" x14ac:dyDescent="0.25">
      <c r="A2321" s="1" t="s">
        <v>3121</v>
      </c>
      <c r="B2321" s="2">
        <v>791457586</v>
      </c>
      <c r="C2321" s="1" t="s">
        <v>9170</v>
      </c>
      <c r="D2321" s="3">
        <v>39958</v>
      </c>
      <c r="E2321" s="1" t="s">
        <v>9131</v>
      </c>
      <c r="F2321" s="1" t="s">
        <v>9174</v>
      </c>
      <c r="G2321" s="14">
        <v>4670258004</v>
      </c>
    </row>
    <row r="2322" spans="1:7" x14ac:dyDescent="0.25">
      <c r="A2322" s="1" t="s">
        <v>5602</v>
      </c>
      <c r="B2322" s="2">
        <v>213205219</v>
      </c>
      <c r="C2322" s="1" t="s">
        <v>9193</v>
      </c>
      <c r="D2322" s="3">
        <v>28634</v>
      </c>
      <c r="E2322" s="1" t="s">
        <v>9144</v>
      </c>
      <c r="F2322" s="1" t="s">
        <v>9194</v>
      </c>
      <c r="G2322" s="14">
        <v>36119475</v>
      </c>
    </row>
    <row r="2323" spans="1:7" x14ac:dyDescent="0.25">
      <c r="A2323" s="1" t="s">
        <v>2292</v>
      </c>
      <c r="B2323" s="2">
        <v>638990797</v>
      </c>
      <c r="C2323" s="1" t="s">
        <v>9133</v>
      </c>
      <c r="D2323" s="3">
        <v>45070</v>
      </c>
      <c r="E2323" s="1" t="s">
        <v>9144</v>
      </c>
      <c r="F2323" s="1" t="s">
        <v>9164</v>
      </c>
      <c r="G2323" s="14">
        <v>3490199232</v>
      </c>
    </row>
    <row r="2324" spans="1:7" x14ac:dyDescent="0.25">
      <c r="A2324" s="1" t="s">
        <v>4484</v>
      </c>
      <c r="B2324" s="2">
        <v>625287378</v>
      </c>
      <c r="C2324" s="1" t="s">
        <v>9165</v>
      </c>
      <c r="D2324" s="3">
        <v>27538</v>
      </c>
      <c r="E2324" s="1" t="s">
        <v>9141</v>
      </c>
      <c r="F2324" s="1" t="s">
        <v>3840</v>
      </c>
      <c r="G2324" s="14">
        <v>2239891836</v>
      </c>
    </row>
    <row r="2325" spans="1:7" x14ac:dyDescent="0.25">
      <c r="A2325" s="1" t="s">
        <v>4057</v>
      </c>
      <c r="B2325" s="2">
        <v>700452434</v>
      </c>
      <c r="C2325" s="1" t="s">
        <v>9133</v>
      </c>
      <c r="D2325" s="3">
        <v>45070</v>
      </c>
      <c r="E2325" s="1" t="s">
        <v>9144</v>
      </c>
      <c r="F2325" s="1" t="s">
        <v>9162</v>
      </c>
      <c r="G2325" s="14">
        <v>12393966</v>
      </c>
    </row>
    <row r="2326" spans="1:7" x14ac:dyDescent="0.25">
      <c r="A2326" s="1" t="s">
        <v>2455</v>
      </c>
      <c r="B2326" s="2">
        <v>704270517</v>
      </c>
      <c r="C2326" s="1" t="s">
        <v>9165</v>
      </c>
      <c r="D2326" s="3">
        <v>38132</v>
      </c>
      <c r="E2326" s="1" t="s">
        <v>9144</v>
      </c>
      <c r="F2326" s="1" t="s">
        <v>3840</v>
      </c>
      <c r="G2326" s="14">
        <v>517784328</v>
      </c>
    </row>
    <row r="2327" spans="1:7" x14ac:dyDescent="0.25">
      <c r="A2327" s="1" t="s">
        <v>8167</v>
      </c>
      <c r="B2327" s="2">
        <v>187814829</v>
      </c>
      <c r="C2327" s="1" t="s">
        <v>9160</v>
      </c>
      <c r="D2327" s="3">
        <v>32288</v>
      </c>
      <c r="E2327" s="1" t="s">
        <v>9138</v>
      </c>
      <c r="F2327" s="1" t="s">
        <v>9161</v>
      </c>
      <c r="G2327" s="14">
        <v>3333785952</v>
      </c>
    </row>
    <row r="2328" spans="1:7" x14ac:dyDescent="0.25">
      <c r="A2328" s="1" t="s">
        <v>3249</v>
      </c>
      <c r="B2328" s="2">
        <v>588615194</v>
      </c>
      <c r="C2328" s="1" t="s">
        <v>9165</v>
      </c>
      <c r="D2328" s="3">
        <v>37400</v>
      </c>
      <c r="E2328" s="1" t="s">
        <v>9141</v>
      </c>
      <c r="F2328" s="1" t="s">
        <v>3840</v>
      </c>
      <c r="G2328" s="14">
        <v>985776318</v>
      </c>
    </row>
    <row r="2329" spans="1:7" x14ac:dyDescent="0.25">
      <c r="A2329" s="1" t="s">
        <v>1459</v>
      </c>
      <c r="B2329" s="2">
        <v>233834163</v>
      </c>
      <c r="C2329" s="1" t="s">
        <v>9170</v>
      </c>
      <c r="D2329" s="3">
        <v>21329</v>
      </c>
      <c r="E2329" s="1" t="s">
        <v>9134</v>
      </c>
      <c r="F2329" s="1" t="s">
        <v>9171</v>
      </c>
      <c r="G2329" s="14">
        <v>1216076928</v>
      </c>
    </row>
    <row r="2330" spans="1:7" x14ac:dyDescent="0.25">
      <c r="A2330" s="1" t="s">
        <v>7385</v>
      </c>
      <c r="B2330" s="2">
        <v>299668063</v>
      </c>
      <c r="C2330" s="1" t="s">
        <v>9143</v>
      </c>
      <c r="D2330" s="3">
        <v>41783</v>
      </c>
      <c r="E2330" s="1" t="s">
        <v>9144</v>
      </c>
      <c r="F2330" s="1" t="s">
        <v>9187</v>
      </c>
      <c r="G2330" s="14">
        <v>5679744</v>
      </c>
    </row>
    <row r="2331" spans="1:7" x14ac:dyDescent="0.25">
      <c r="A2331" s="1" t="s">
        <v>8511</v>
      </c>
      <c r="B2331" s="2">
        <v>406611418</v>
      </c>
      <c r="C2331" s="1" t="s">
        <v>9150</v>
      </c>
      <c r="D2331" s="3">
        <v>34478</v>
      </c>
      <c r="E2331" s="1" t="s">
        <v>9138</v>
      </c>
      <c r="F2331" s="1" t="s">
        <v>9151</v>
      </c>
      <c r="G2331" s="14">
        <v>2950975314</v>
      </c>
    </row>
    <row r="2332" spans="1:7" x14ac:dyDescent="0.25">
      <c r="A2332" s="1" t="s">
        <v>7780</v>
      </c>
      <c r="B2332" s="2">
        <v>409899373</v>
      </c>
      <c r="C2332" s="1" t="s">
        <v>9165</v>
      </c>
      <c r="D2332" s="3">
        <v>27173</v>
      </c>
      <c r="E2332" s="1" t="s">
        <v>9134</v>
      </c>
      <c r="F2332" s="1" t="s">
        <v>9173</v>
      </c>
      <c r="G2332" s="14">
        <v>1853347932</v>
      </c>
    </row>
    <row r="2333" spans="1:7" x14ac:dyDescent="0.25">
      <c r="A2333" s="1" t="s">
        <v>3443</v>
      </c>
      <c r="B2333" s="2">
        <v>647583601</v>
      </c>
      <c r="C2333" s="1" t="s">
        <v>9150</v>
      </c>
      <c r="D2333" s="3">
        <v>41419</v>
      </c>
      <c r="E2333" s="1" t="s">
        <v>9144</v>
      </c>
      <c r="F2333" s="1" t="s">
        <v>8414</v>
      </c>
      <c r="G2333" s="14">
        <v>785096704</v>
      </c>
    </row>
    <row r="2334" spans="1:7" x14ac:dyDescent="0.25">
      <c r="A2334" s="1" t="s">
        <v>6003</v>
      </c>
      <c r="B2334" s="2">
        <v>940266572</v>
      </c>
      <c r="C2334" s="1" t="s">
        <v>9130</v>
      </c>
      <c r="D2334" s="3">
        <v>30095</v>
      </c>
      <c r="E2334" s="1" t="s">
        <v>9134</v>
      </c>
      <c r="F2334" s="1" t="s">
        <v>9132</v>
      </c>
      <c r="G2334" s="14">
        <v>1913780763</v>
      </c>
    </row>
    <row r="2335" spans="1:7" x14ac:dyDescent="0.25">
      <c r="A2335" s="1" t="s">
        <v>4755</v>
      </c>
      <c r="B2335" s="2">
        <v>717666940</v>
      </c>
      <c r="C2335" s="1" t="s">
        <v>9180</v>
      </c>
      <c r="D2335" s="3">
        <v>39226</v>
      </c>
      <c r="E2335" s="1" t="s">
        <v>9154</v>
      </c>
      <c r="F2335" s="1" t="s">
        <v>9181</v>
      </c>
      <c r="G2335" s="14">
        <v>1094287425</v>
      </c>
    </row>
    <row r="2336" spans="1:7" x14ac:dyDescent="0.25">
      <c r="A2336" s="1" t="s">
        <v>8031</v>
      </c>
      <c r="B2336" s="2">
        <v>436095405</v>
      </c>
      <c r="C2336" s="1" t="s">
        <v>9170</v>
      </c>
      <c r="D2336" s="3">
        <v>38861</v>
      </c>
      <c r="E2336" s="1" t="s">
        <v>9131</v>
      </c>
      <c r="F2336" s="1" t="s">
        <v>9174</v>
      </c>
      <c r="G2336" s="14">
        <v>4835099808</v>
      </c>
    </row>
    <row r="2337" spans="1:7" x14ac:dyDescent="0.25">
      <c r="A2337" s="1" t="s">
        <v>5462</v>
      </c>
      <c r="B2337" s="2">
        <v>682025529</v>
      </c>
      <c r="C2337" s="1" t="s">
        <v>9133</v>
      </c>
      <c r="D2337" s="3">
        <v>20233</v>
      </c>
      <c r="E2337" s="1" t="s">
        <v>9144</v>
      </c>
      <c r="F2337" s="1" t="s">
        <v>9179</v>
      </c>
      <c r="G2337" s="14">
        <v>2461731675</v>
      </c>
    </row>
    <row r="2338" spans="1:7" x14ac:dyDescent="0.25">
      <c r="A2338" s="1" t="s">
        <v>5646</v>
      </c>
      <c r="B2338" s="2">
        <v>756894845</v>
      </c>
      <c r="C2338" s="1" t="s">
        <v>9165</v>
      </c>
      <c r="D2338" s="3">
        <v>31921</v>
      </c>
      <c r="E2338" s="1" t="s">
        <v>9144</v>
      </c>
      <c r="F2338" s="1" t="s">
        <v>3840</v>
      </c>
      <c r="G2338" s="14">
        <v>1441582296</v>
      </c>
    </row>
    <row r="2339" spans="1:7" x14ac:dyDescent="0.25">
      <c r="A2339" s="1" t="s">
        <v>3234</v>
      </c>
      <c r="B2339" s="2">
        <v>896912247</v>
      </c>
      <c r="C2339" s="1" t="s">
        <v>9160</v>
      </c>
      <c r="D2339" s="3">
        <v>31192</v>
      </c>
      <c r="E2339" s="1" t="s">
        <v>9138</v>
      </c>
      <c r="F2339" s="1" t="s">
        <v>9178</v>
      </c>
      <c r="G2339" s="14">
        <v>465756633</v>
      </c>
    </row>
    <row r="2340" spans="1:7" x14ac:dyDescent="0.25">
      <c r="A2340" s="1" t="s">
        <v>2046</v>
      </c>
      <c r="B2340" s="2">
        <v>2751625</v>
      </c>
      <c r="C2340" s="1" t="s">
        <v>9143</v>
      </c>
      <c r="D2340" s="3">
        <v>29731</v>
      </c>
      <c r="E2340" s="1" t="s">
        <v>9138</v>
      </c>
      <c r="F2340" s="1" t="s">
        <v>9145</v>
      </c>
      <c r="G2340" s="14">
        <v>417677911</v>
      </c>
    </row>
    <row r="2341" spans="1:7" x14ac:dyDescent="0.25">
      <c r="A2341" s="1" t="s">
        <v>7419</v>
      </c>
      <c r="B2341" s="2">
        <v>169708434</v>
      </c>
      <c r="C2341" s="1" t="s">
        <v>9160</v>
      </c>
      <c r="D2341" s="3">
        <v>26809</v>
      </c>
      <c r="E2341" s="1" t="s">
        <v>9138</v>
      </c>
      <c r="F2341" s="1" t="s">
        <v>9163</v>
      </c>
      <c r="G2341" s="14">
        <v>574501536</v>
      </c>
    </row>
    <row r="2342" spans="1:7" x14ac:dyDescent="0.25">
      <c r="A2342" s="1" t="s">
        <v>7291</v>
      </c>
      <c r="B2342" s="2">
        <v>2674446</v>
      </c>
      <c r="C2342" s="1" t="s">
        <v>9170</v>
      </c>
      <c r="D2342" s="3">
        <v>23522</v>
      </c>
      <c r="E2342" s="1" t="s">
        <v>9138</v>
      </c>
      <c r="F2342" s="1" t="s">
        <v>9191</v>
      </c>
      <c r="G2342" s="14">
        <v>751619064</v>
      </c>
    </row>
    <row r="2343" spans="1:7" x14ac:dyDescent="0.25">
      <c r="A2343" s="1" t="s">
        <v>5655</v>
      </c>
      <c r="B2343" s="2">
        <v>719469045</v>
      </c>
      <c r="C2343" s="1" t="s">
        <v>9143</v>
      </c>
      <c r="D2343" s="3">
        <v>23522</v>
      </c>
      <c r="E2343" s="1" t="s">
        <v>9131</v>
      </c>
      <c r="F2343" s="1" t="s">
        <v>9145</v>
      </c>
      <c r="G2343" s="14">
        <v>1212064908</v>
      </c>
    </row>
    <row r="2344" spans="1:7" x14ac:dyDescent="0.25">
      <c r="A2344" s="1" t="s">
        <v>6784</v>
      </c>
      <c r="B2344" s="2">
        <v>787613810</v>
      </c>
      <c r="C2344" s="1" t="s">
        <v>9133</v>
      </c>
      <c r="D2344" s="3">
        <v>26077</v>
      </c>
      <c r="E2344" s="1" t="s">
        <v>9138</v>
      </c>
      <c r="F2344" s="1" t="s">
        <v>9162</v>
      </c>
      <c r="G2344" s="14">
        <v>1615867572</v>
      </c>
    </row>
    <row r="2345" spans="1:7" x14ac:dyDescent="0.25">
      <c r="A2345" s="1" t="s">
        <v>8466</v>
      </c>
      <c r="B2345" s="2">
        <v>293249931</v>
      </c>
      <c r="C2345" s="1" t="s">
        <v>9140</v>
      </c>
      <c r="D2345" s="3">
        <v>22061</v>
      </c>
      <c r="E2345" s="1" t="s">
        <v>9138</v>
      </c>
      <c r="F2345" s="1" t="s">
        <v>9142</v>
      </c>
      <c r="G2345" s="14">
        <v>1372501908</v>
      </c>
    </row>
    <row r="2346" spans="1:7" x14ac:dyDescent="0.25">
      <c r="A2346" s="1" t="s">
        <v>5140</v>
      </c>
      <c r="B2346" s="2">
        <v>609723600</v>
      </c>
      <c r="C2346" s="1" t="s">
        <v>9133</v>
      </c>
      <c r="D2346" s="3">
        <v>41783</v>
      </c>
      <c r="E2346" s="1" t="s">
        <v>9131</v>
      </c>
      <c r="F2346" s="1" t="s">
        <v>9162</v>
      </c>
      <c r="G2346" s="14">
        <v>475305012</v>
      </c>
    </row>
    <row r="2347" spans="1:7" x14ac:dyDescent="0.25">
      <c r="A2347" s="1" t="s">
        <v>653</v>
      </c>
      <c r="B2347" s="2">
        <v>784495795</v>
      </c>
      <c r="C2347" s="1" t="s">
        <v>9136</v>
      </c>
      <c r="D2347" s="3">
        <v>23522</v>
      </c>
      <c r="E2347" s="1" t="s">
        <v>9134</v>
      </c>
      <c r="F2347" s="1" t="s">
        <v>6173</v>
      </c>
      <c r="G2347" s="14">
        <v>599806656</v>
      </c>
    </row>
    <row r="2348" spans="1:7" x14ac:dyDescent="0.25">
      <c r="A2348" s="1" t="s">
        <v>4301</v>
      </c>
      <c r="B2348" s="2">
        <v>153838873</v>
      </c>
      <c r="C2348" s="1" t="s">
        <v>9143</v>
      </c>
      <c r="D2348" s="3">
        <v>25712</v>
      </c>
      <c r="E2348" s="1" t="s">
        <v>9131</v>
      </c>
      <c r="F2348" s="1" t="s">
        <v>834</v>
      </c>
      <c r="G2348" s="14">
        <v>41005584</v>
      </c>
    </row>
    <row r="2349" spans="1:7" x14ac:dyDescent="0.25">
      <c r="A2349" s="1" t="s">
        <v>6969</v>
      </c>
      <c r="B2349" s="2">
        <v>574674638</v>
      </c>
      <c r="C2349" s="1" t="s">
        <v>9150</v>
      </c>
      <c r="D2349" s="3">
        <v>29731</v>
      </c>
      <c r="E2349" s="1" t="s">
        <v>9144</v>
      </c>
      <c r="F2349" s="1" t="s">
        <v>9200</v>
      </c>
      <c r="G2349" s="14">
        <v>1128232</v>
      </c>
    </row>
    <row r="2350" spans="1:7" x14ac:dyDescent="0.25">
      <c r="A2350" s="1" t="s">
        <v>1248</v>
      </c>
      <c r="B2350" s="2">
        <v>204639853</v>
      </c>
      <c r="C2350" s="1" t="s">
        <v>9140</v>
      </c>
      <c r="D2350" s="3">
        <v>34114</v>
      </c>
      <c r="E2350" s="1" t="s">
        <v>9134</v>
      </c>
      <c r="F2350" s="1" t="s">
        <v>9142</v>
      </c>
      <c r="G2350" s="14">
        <v>2076388125</v>
      </c>
    </row>
    <row r="2351" spans="1:7" x14ac:dyDescent="0.25">
      <c r="A2351" s="1" t="s">
        <v>4690</v>
      </c>
      <c r="B2351" s="2">
        <v>165254222</v>
      </c>
      <c r="C2351" s="1" t="s">
        <v>9153</v>
      </c>
      <c r="D2351" s="3">
        <v>23155</v>
      </c>
      <c r="E2351" s="1" t="s">
        <v>9138</v>
      </c>
      <c r="F2351" s="1" t="s">
        <v>9155</v>
      </c>
      <c r="G2351" s="14">
        <v>1522557057</v>
      </c>
    </row>
    <row r="2352" spans="1:7" x14ac:dyDescent="0.25">
      <c r="A2352" s="1" t="s">
        <v>2434</v>
      </c>
      <c r="B2352" s="2">
        <v>75736460</v>
      </c>
      <c r="C2352" s="1" t="s">
        <v>9136</v>
      </c>
      <c r="D2352" s="3">
        <v>32288</v>
      </c>
      <c r="E2352" s="1" t="s">
        <v>9138</v>
      </c>
      <c r="F2352" s="1" t="s">
        <v>6173</v>
      </c>
      <c r="G2352" s="14">
        <v>2228151744</v>
      </c>
    </row>
    <row r="2353" spans="1:7" x14ac:dyDescent="0.25">
      <c r="A2353" s="1" t="s">
        <v>4415</v>
      </c>
      <c r="B2353" s="2">
        <v>522802009</v>
      </c>
      <c r="C2353" s="1" t="s">
        <v>9147</v>
      </c>
      <c r="D2353" s="3">
        <v>35210</v>
      </c>
      <c r="E2353" s="1" t="s">
        <v>9138</v>
      </c>
      <c r="F2353" s="1" t="s">
        <v>9152</v>
      </c>
      <c r="G2353" s="14">
        <v>336518026</v>
      </c>
    </row>
    <row r="2354" spans="1:7" x14ac:dyDescent="0.25">
      <c r="A2354" s="1" t="s">
        <v>3088</v>
      </c>
      <c r="B2354" s="2">
        <v>202308669</v>
      </c>
      <c r="C2354" s="1" t="s">
        <v>9130</v>
      </c>
      <c r="D2354" s="3">
        <v>43244</v>
      </c>
      <c r="E2354" s="1" t="s">
        <v>9134</v>
      </c>
      <c r="F2354" s="1" t="s">
        <v>9186</v>
      </c>
      <c r="G2354" s="14">
        <v>2737187128</v>
      </c>
    </row>
    <row r="2355" spans="1:7" x14ac:dyDescent="0.25">
      <c r="A2355" s="1" t="s">
        <v>7939</v>
      </c>
      <c r="B2355" s="2">
        <v>198183633</v>
      </c>
      <c r="C2355" s="1" t="s">
        <v>9137</v>
      </c>
      <c r="D2355" s="3">
        <v>31192</v>
      </c>
      <c r="E2355" s="1" t="s">
        <v>9144</v>
      </c>
      <c r="F2355" s="1" t="s">
        <v>9139</v>
      </c>
      <c r="G2355" s="14">
        <v>1562436</v>
      </c>
    </row>
    <row r="2356" spans="1:7" x14ac:dyDescent="0.25">
      <c r="A2356" s="1" t="s">
        <v>3291</v>
      </c>
      <c r="B2356" s="2">
        <v>875596647</v>
      </c>
      <c r="C2356" s="1" t="s">
        <v>9160</v>
      </c>
      <c r="D2356" s="3">
        <v>22790</v>
      </c>
      <c r="E2356" s="1" t="s">
        <v>9144</v>
      </c>
      <c r="F2356" s="1" t="s">
        <v>9163</v>
      </c>
      <c r="G2356" s="14">
        <v>954338706</v>
      </c>
    </row>
    <row r="2357" spans="1:7" x14ac:dyDescent="0.25">
      <c r="A2357" s="1" t="s">
        <v>512</v>
      </c>
      <c r="B2357" s="2">
        <v>120818084</v>
      </c>
      <c r="C2357" s="1" t="s">
        <v>9133</v>
      </c>
      <c r="D2357" s="3">
        <v>44341</v>
      </c>
      <c r="E2357" s="1" t="s">
        <v>9134</v>
      </c>
      <c r="F2357" s="1" t="s">
        <v>9159</v>
      </c>
      <c r="G2357" s="14">
        <v>1497064608</v>
      </c>
    </row>
    <row r="2358" spans="1:7" x14ac:dyDescent="0.25">
      <c r="A2358" s="1" t="s">
        <v>1600</v>
      </c>
      <c r="B2358" s="2">
        <v>872703743</v>
      </c>
      <c r="C2358" s="1" t="s">
        <v>9133</v>
      </c>
      <c r="D2358" s="3">
        <v>26077</v>
      </c>
      <c r="E2358" s="1" t="s">
        <v>9138</v>
      </c>
      <c r="F2358" s="1" t="s">
        <v>9164</v>
      </c>
      <c r="G2358" s="14">
        <v>719589</v>
      </c>
    </row>
    <row r="2359" spans="1:7" x14ac:dyDescent="0.25">
      <c r="A2359" s="1" t="s">
        <v>609</v>
      </c>
      <c r="B2359" s="2">
        <v>116154779</v>
      </c>
      <c r="C2359" s="1" t="s">
        <v>9147</v>
      </c>
      <c r="D2359" s="3">
        <v>44705</v>
      </c>
      <c r="E2359" s="1" t="s">
        <v>9131</v>
      </c>
      <c r="F2359" s="1" t="s">
        <v>9152</v>
      </c>
      <c r="G2359" s="14">
        <v>765873024</v>
      </c>
    </row>
    <row r="2360" spans="1:7" x14ac:dyDescent="0.25">
      <c r="A2360" s="1" t="s">
        <v>211</v>
      </c>
      <c r="B2360" s="2">
        <v>939238656</v>
      </c>
      <c r="C2360" s="1" t="s">
        <v>9153</v>
      </c>
      <c r="D2360" s="3">
        <v>45070</v>
      </c>
      <c r="E2360" s="1" t="s">
        <v>9138</v>
      </c>
      <c r="F2360" s="1" t="s">
        <v>9190</v>
      </c>
      <c r="G2360" s="14">
        <v>1732014207</v>
      </c>
    </row>
    <row r="2361" spans="1:7" x14ac:dyDescent="0.25">
      <c r="A2361" s="1" t="s">
        <v>4324</v>
      </c>
      <c r="B2361" s="2">
        <v>425436588</v>
      </c>
      <c r="C2361" s="1" t="s">
        <v>9148</v>
      </c>
      <c r="D2361" s="3">
        <v>26077</v>
      </c>
      <c r="E2361" s="1" t="s">
        <v>9138</v>
      </c>
      <c r="F2361" s="1" t="s">
        <v>9149</v>
      </c>
      <c r="G2361" s="14">
        <v>617503392</v>
      </c>
    </row>
    <row r="2362" spans="1:7" x14ac:dyDescent="0.25">
      <c r="A2362" s="1" t="s">
        <v>1881</v>
      </c>
      <c r="B2362" s="2">
        <v>901283973</v>
      </c>
      <c r="C2362" s="1" t="s">
        <v>9176</v>
      </c>
      <c r="D2362" s="3">
        <v>35575</v>
      </c>
      <c r="E2362" s="1" t="s">
        <v>9138</v>
      </c>
      <c r="F2362" s="1" t="s">
        <v>9177</v>
      </c>
      <c r="G2362" s="14">
        <v>2326303392</v>
      </c>
    </row>
    <row r="2363" spans="1:7" x14ac:dyDescent="0.25">
      <c r="A2363" s="1" t="s">
        <v>8376</v>
      </c>
      <c r="B2363" s="2">
        <v>200169181</v>
      </c>
      <c r="C2363" s="1" t="s">
        <v>9148</v>
      </c>
      <c r="D2363" s="3">
        <v>37400</v>
      </c>
      <c r="E2363" s="1" t="s">
        <v>9138</v>
      </c>
      <c r="F2363" s="1" t="s">
        <v>9149</v>
      </c>
      <c r="G2363" s="14">
        <v>1193192</v>
      </c>
    </row>
    <row r="2364" spans="1:7" x14ac:dyDescent="0.25">
      <c r="A2364" s="1" t="s">
        <v>6144</v>
      </c>
      <c r="B2364" s="2">
        <v>908046732</v>
      </c>
      <c r="C2364" s="1" t="s">
        <v>9140</v>
      </c>
      <c r="D2364" s="3">
        <v>30095</v>
      </c>
      <c r="E2364" s="1" t="s">
        <v>9144</v>
      </c>
      <c r="F2364" s="1" t="s">
        <v>9142</v>
      </c>
      <c r="G2364" s="14">
        <v>2963772</v>
      </c>
    </row>
    <row r="2365" spans="1:7" x14ac:dyDescent="0.25">
      <c r="A2365" s="1" t="s">
        <v>3207</v>
      </c>
      <c r="B2365" s="2">
        <v>258310082</v>
      </c>
      <c r="C2365" s="1" t="s">
        <v>9130</v>
      </c>
      <c r="D2365" s="3">
        <v>33749</v>
      </c>
      <c r="E2365" s="1" t="s">
        <v>9144</v>
      </c>
      <c r="F2365" s="1" t="s">
        <v>9132</v>
      </c>
      <c r="G2365" s="14">
        <v>588736812</v>
      </c>
    </row>
    <row r="2366" spans="1:7" x14ac:dyDescent="0.25">
      <c r="A2366" s="1" t="s">
        <v>1468</v>
      </c>
      <c r="B2366" s="2">
        <v>405553613</v>
      </c>
      <c r="C2366" s="1" t="s">
        <v>9147</v>
      </c>
      <c r="D2366" s="3">
        <v>38861</v>
      </c>
      <c r="E2366" s="1" t="s">
        <v>9144</v>
      </c>
      <c r="F2366" s="1" t="s">
        <v>9152</v>
      </c>
      <c r="G2366" s="14">
        <v>1290361501</v>
      </c>
    </row>
    <row r="2367" spans="1:7" x14ac:dyDescent="0.25">
      <c r="A2367" s="1" t="s">
        <v>5450</v>
      </c>
      <c r="B2367" s="2">
        <v>389283436</v>
      </c>
      <c r="C2367" s="1" t="s">
        <v>9165</v>
      </c>
      <c r="D2367" s="3">
        <v>31921</v>
      </c>
      <c r="E2367" s="1" t="s">
        <v>9144</v>
      </c>
      <c r="F2367" s="1" t="s">
        <v>4326</v>
      </c>
      <c r="G2367" s="14">
        <v>2996414876</v>
      </c>
    </row>
    <row r="2368" spans="1:7" x14ac:dyDescent="0.25">
      <c r="A2368" s="1" t="s">
        <v>981</v>
      </c>
      <c r="B2368" s="2">
        <v>904665173</v>
      </c>
      <c r="C2368" s="1" t="s">
        <v>9170</v>
      </c>
      <c r="D2368" s="3">
        <v>28999</v>
      </c>
      <c r="E2368" s="1" t="s">
        <v>9131</v>
      </c>
      <c r="F2368" s="1" t="s">
        <v>9171</v>
      </c>
      <c r="G2368" s="14">
        <v>4807458621</v>
      </c>
    </row>
    <row r="2369" spans="1:7" x14ac:dyDescent="0.25">
      <c r="A2369" s="1" t="s">
        <v>6471</v>
      </c>
      <c r="B2369" s="2">
        <v>189397842</v>
      </c>
      <c r="C2369" s="1" t="s">
        <v>9196</v>
      </c>
      <c r="D2369" s="3">
        <v>32653</v>
      </c>
      <c r="E2369" s="1" t="s">
        <v>9138</v>
      </c>
      <c r="F2369" s="1" t="s">
        <v>9197</v>
      </c>
      <c r="G2369" s="14">
        <v>16280739</v>
      </c>
    </row>
    <row r="2370" spans="1:7" x14ac:dyDescent="0.25">
      <c r="A2370" s="1" t="s">
        <v>4115</v>
      </c>
      <c r="B2370" s="2">
        <v>490805157</v>
      </c>
      <c r="C2370" s="1" t="s">
        <v>9133</v>
      </c>
      <c r="D2370" s="3">
        <v>26809</v>
      </c>
      <c r="E2370" s="1" t="s">
        <v>9144</v>
      </c>
      <c r="F2370" s="1" t="s">
        <v>9159</v>
      </c>
      <c r="G2370" s="14">
        <v>1869600942</v>
      </c>
    </row>
    <row r="2371" spans="1:7" x14ac:dyDescent="0.25">
      <c r="A2371" s="1" t="s">
        <v>946</v>
      </c>
      <c r="B2371" s="2">
        <v>618150017</v>
      </c>
      <c r="C2371" s="1" t="s">
        <v>9170</v>
      </c>
      <c r="D2371" s="3">
        <v>31556</v>
      </c>
      <c r="E2371" s="1" t="s">
        <v>9144</v>
      </c>
      <c r="F2371" s="1" t="s">
        <v>9191</v>
      </c>
      <c r="G2371" s="14">
        <v>2639847744</v>
      </c>
    </row>
    <row r="2372" spans="1:7" x14ac:dyDescent="0.25">
      <c r="A2372" s="1" t="s">
        <v>1184</v>
      </c>
      <c r="B2372" s="2">
        <v>657272913</v>
      </c>
      <c r="C2372" s="1" t="s">
        <v>9148</v>
      </c>
      <c r="D2372" s="3">
        <v>42880</v>
      </c>
      <c r="E2372" s="1" t="s">
        <v>9141</v>
      </c>
      <c r="F2372" s="1" t="s">
        <v>9149</v>
      </c>
      <c r="G2372" s="14">
        <v>3876912</v>
      </c>
    </row>
    <row r="2373" spans="1:7" x14ac:dyDescent="0.25">
      <c r="A2373" s="1" t="s">
        <v>146</v>
      </c>
      <c r="B2373" s="2">
        <v>727349705</v>
      </c>
      <c r="C2373" s="1" t="s">
        <v>9133</v>
      </c>
      <c r="D2373" s="3">
        <v>30460</v>
      </c>
      <c r="E2373" s="1" t="s">
        <v>9134</v>
      </c>
      <c r="F2373" s="1" t="s">
        <v>9195</v>
      </c>
      <c r="G2373" s="14">
        <v>1484690688</v>
      </c>
    </row>
    <row r="2374" spans="1:7" x14ac:dyDescent="0.25">
      <c r="A2374" s="1" t="s">
        <v>7942</v>
      </c>
      <c r="B2374" s="2">
        <v>341472312</v>
      </c>
      <c r="C2374" s="1" t="s">
        <v>9148</v>
      </c>
      <c r="D2374" s="3">
        <v>26444</v>
      </c>
      <c r="E2374" s="1" t="s">
        <v>9144</v>
      </c>
      <c r="F2374" s="1" t="s">
        <v>9149</v>
      </c>
      <c r="G2374" s="14">
        <v>891075654</v>
      </c>
    </row>
    <row r="2375" spans="1:7" x14ac:dyDescent="0.25">
      <c r="A2375" s="1" t="s">
        <v>3653</v>
      </c>
      <c r="B2375" s="2">
        <v>422111244</v>
      </c>
      <c r="C2375" s="1" t="s">
        <v>9143</v>
      </c>
      <c r="D2375" s="3">
        <v>43244</v>
      </c>
      <c r="E2375" s="1" t="s">
        <v>9144</v>
      </c>
      <c r="F2375" s="1" t="s">
        <v>834</v>
      </c>
      <c r="G2375" s="14">
        <v>2016243636</v>
      </c>
    </row>
    <row r="2376" spans="1:7" x14ac:dyDescent="0.25">
      <c r="A2376" s="1" t="s">
        <v>1997</v>
      </c>
      <c r="B2376" s="2">
        <v>424243774</v>
      </c>
      <c r="C2376" s="1" t="s">
        <v>9156</v>
      </c>
      <c r="D2376" s="3">
        <v>32288</v>
      </c>
      <c r="E2376" s="1" t="s">
        <v>9138</v>
      </c>
      <c r="F2376" s="1" t="s">
        <v>9157</v>
      </c>
      <c r="G2376" s="14">
        <v>1942699278</v>
      </c>
    </row>
    <row r="2377" spans="1:7" x14ac:dyDescent="0.25">
      <c r="A2377" s="1" t="s">
        <v>8605</v>
      </c>
      <c r="B2377" s="2">
        <v>308158521</v>
      </c>
      <c r="C2377" s="1" t="s">
        <v>9160</v>
      </c>
      <c r="D2377" s="3">
        <v>31192</v>
      </c>
      <c r="E2377" s="1" t="s">
        <v>9144</v>
      </c>
      <c r="F2377" s="1" t="s">
        <v>9163</v>
      </c>
      <c r="G2377" s="14">
        <v>2732776011</v>
      </c>
    </row>
    <row r="2378" spans="1:7" x14ac:dyDescent="0.25">
      <c r="A2378" s="1" t="s">
        <v>4561</v>
      </c>
      <c r="B2378" s="2">
        <v>164215475</v>
      </c>
      <c r="C2378" s="1" t="s">
        <v>9148</v>
      </c>
      <c r="D2378" s="3">
        <v>37765</v>
      </c>
      <c r="E2378" s="1" t="s">
        <v>9144</v>
      </c>
      <c r="F2378" s="1" t="s">
        <v>9149</v>
      </c>
      <c r="G2378" s="14">
        <v>1666898688</v>
      </c>
    </row>
    <row r="2379" spans="1:7" x14ac:dyDescent="0.25">
      <c r="A2379" s="1" t="s">
        <v>8611</v>
      </c>
      <c r="B2379" s="2">
        <v>489162349</v>
      </c>
      <c r="C2379" s="1" t="s">
        <v>9156</v>
      </c>
      <c r="D2379" s="3">
        <v>27905</v>
      </c>
      <c r="E2379" s="1" t="s">
        <v>9134</v>
      </c>
      <c r="F2379" s="1" t="s">
        <v>9157</v>
      </c>
      <c r="G2379" s="14">
        <v>1842908672</v>
      </c>
    </row>
    <row r="2380" spans="1:7" x14ac:dyDescent="0.25">
      <c r="A2380" s="1" t="s">
        <v>7211</v>
      </c>
      <c r="B2380" s="2">
        <v>899944761</v>
      </c>
      <c r="C2380" s="1" t="s">
        <v>9170</v>
      </c>
      <c r="D2380" s="3">
        <v>41419</v>
      </c>
      <c r="E2380" s="1" t="s">
        <v>9131</v>
      </c>
      <c r="F2380" s="1" t="s">
        <v>9174</v>
      </c>
      <c r="G2380" s="14">
        <v>579924384</v>
      </c>
    </row>
    <row r="2381" spans="1:7" x14ac:dyDescent="0.25">
      <c r="A2381" s="1" t="s">
        <v>4333</v>
      </c>
      <c r="B2381" s="2">
        <v>300474366</v>
      </c>
      <c r="C2381" s="1" t="s">
        <v>9148</v>
      </c>
      <c r="D2381" s="3">
        <v>28270</v>
      </c>
      <c r="E2381" s="1" t="s">
        <v>9134</v>
      </c>
      <c r="F2381" s="1" t="s">
        <v>9149</v>
      </c>
      <c r="G2381" s="14">
        <v>621829923</v>
      </c>
    </row>
    <row r="2382" spans="1:7" x14ac:dyDescent="0.25">
      <c r="A2382" s="1" t="s">
        <v>7551</v>
      </c>
      <c r="B2382" s="2">
        <v>298370602</v>
      </c>
      <c r="C2382" s="1" t="s">
        <v>9156</v>
      </c>
      <c r="D2382" s="3">
        <v>30095</v>
      </c>
      <c r="E2382" s="1" t="s">
        <v>9134</v>
      </c>
      <c r="F2382" s="1" t="s">
        <v>9157</v>
      </c>
      <c r="G2382" s="14">
        <v>1436414592</v>
      </c>
    </row>
    <row r="2383" spans="1:7" x14ac:dyDescent="0.25">
      <c r="A2383" s="1" t="s">
        <v>486</v>
      </c>
      <c r="B2383" s="2">
        <v>546891496</v>
      </c>
      <c r="C2383" s="1" t="s">
        <v>9180</v>
      </c>
      <c r="D2383" s="3">
        <v>34114</v>
      </c>
      <c r="E2383" s="1" t="s">
        <v>9144</v>
      </c>
      <c r="F2383" s="1" t="s">
        <v>9181</v>
      </c>
      <c r="G2383" s="14">
        <v>2834185788</v>
      </c>
    </row>
    <row r="2384" spans="1:7" x14ac:dyDescent="0.25">
      <c r="A2384" s="1" t="s">
        <v>2370</v>
      </c>
      <c r="B2384" s="2">
        <v>336449990</v>
      </c>
      <c r="C2384" s="1" t="s">
        <v>9176</v>
      </c>
      <c r="D2384" s="3">
        <v>24616</v>
      </c>
      <c r="E2384" s="1" t="s">
        <v>9144</v>
      </c>
      <c r="F2384" s="1" t="s">
        <v>9177</v>
      </c>
      <c r="G2384" s="14">
        <v>2135625536</v>
      </c>
    </row>
    <row r="2385" spans="1:7" x14ac:dyDescent="0.25">
      <c r="A2385" s="1" t="s">
        <v>4138</v>
      </c>
      <c r="B2385" s="2">
        <v>97905680</v>
      </c>
      <c r="C2385" s="1" t="s">
        <v>9168</v>
      </c>
      <c r="D2385" s="3">
        <v>27173</v>
      </c>
      <c r="E2385" s="1" t="s">
        <v>9144</v>
      </c>
      <c r="F2385" s="1" t="s">
        <v>9169</v>
      </c>
      <c r="G2385" s="14">
        <v>872236476</v>
      </c>
    </row>
    <row r="2386" spans="1:7" x14ac:dyDescent="0.25">
      <c r="A2386" s="1" t="s">
        <v>6117</v>
      </c>
      <c r="B2386" s="2">
        <v>621510549</v>
      </c>
      <c r="C2386" s="1" t="s">
        <v>9170</v>
      </c>
      <c r="D2386" s="3">
        <v>21694</v>
      </c>
      <c r="E2386" s="1" t="s">
        <v>9144</v>
      </c>
      <c r="F2386" s="1" t="s">
        <v>9174</v>
      </c>
      <c r="G2386" s="14">
        <v>2201801616</v>
      </c>
    </row>
    <row r="2387" spans="1:7" x14ac:dyDescent="0.25">
      <c r="A2387" s="1" t="s">
        <v>1724</v>
      </c>
      <c r="B2387" s="2">
        <v>620261247</v>
      </c>
      <c r="C2387" s="1" t="s">
        <v>9150</v>
      </c>
      <c r="D2387" s="3">
        <v>24616</v>
      </c>
      <c r="E2387" s="1" t="s">
        <v>9144</v>
      </c>
      <c r="F2387" s="1" t="s">
        <v>9200</v>
      </c>
      <c r="G2387" s="14">
        <v>537970752</v>
      </c>
    </row>
    <row r="2388" spans="1:7" x14ac:dyDescent="0.25">
      <c r="A2388" s="1" t="s">
        <v>1899</v>
      </c>
      <c r="B2388" s="2">
        <v>332064480</v>
      </c>
      <c r="C2388" s="1" t="s">
        <v>9133</v>
      </c>
      <c r="D2388" s="3">
        <v>22061</v>
      </c>
      <c r="E2388" s="1" t="s">
        <v>9144</v>
      </c>
      <c r="F2388" s="1" t="s">
        <v>9192</v>
      </c>
      <c r="G2388" s="14">
        <v>2294607903</v>
      </c>
    </row>
    <row r="2389" spans="1:7" x14ac:dyDescent="0.25">
      <c r="A2389" s="1" t="s">
        <v>5736</v>
      </c>
      <c r="B2389" s="2">
        <v>565940869</v>
      </c>
      <c r="C2389" s="1" t="s">
        <v>9137</v>
      </c>
      <c r="D2389" s="3">
        <v>28634</v>
      </c>
      <c r="E2389" s="1" t="s">
        <v>9141</v>
      </c>
      <c r="F2389" s="1" t="s">
        <v>9139</v>
      </c>
      <c r="G2389" s="14">
        <v>40981626</v>
      </c>
    </row>
    <row r="2390" spans="1:7" x14ac:dyDescent="0.25">
      <c r="A2390" s="1" t="s">
        <v>10</v>
      </c>
      <c r="B2390" s="2">
        <v>719704224</v>
      </c>
      <c r="C2390" s="1" t="s">
        <v>9136</v>
      </c>
      <c r="D2390" s="3">
        <v>34478</v>
      </c>
      <c r="E2390" s="1" t="s">
        <v>9144</v>
      </c>
      <c r="F2390" s="1" t="s">
        <v>6173</v>
      </c>
      <c r="G2390" s="14">
        <v>981889467</v>
      </c>
    </row>
    <row r="2391" spans="1:7" x14ac:dyDescent="0.25">
      <c r="A2391" s="1" t="s">
        <v>6412</v>
      </c>
      <c r="B2391" s="2">
        <v>760130291</v>
      </c>
      <c r="C2391" s="1" t="s">
        <v>9150</v>
      </c>
      <c r="D2391" s="3">
        <v>33382</v>
      </c>
      <c r="E2391" s="1" t="s">
        <v>9144</v>
      </c>
      <c r="F2391" s="1" t="s">
        <v>9184</v>
      </c>
      <c r="G2391" s="14">
        <v>3126788852</v>
      </c>
    </row>
    <row r="2392" spans="1:7" x14ac:dyDescent="0.25">
      <c r="A2392" s="1" t="s">
        <v>171</v>
      </c>
      <c r="B2392" s="2">
        <v>743549968</v>
      </c>
      <c r="C2392" s="1" t="s">
        <v>9156</v>
      </c>
      <c r="D2392" s="3">
        <v>38861</v>
      </c>
      <c r="E2392" s="1" t="s">
        <v>9138</v>
      </c>
      <c r="F2392" s="1" t="s">
        <v>9199</v>
      </c>
      <c r="G2392" s="14">
        <v>915947175</v>
      </c>
    </row>
    <row r="2393" spans="1:7" x14ac:dyDescent="0.25">
      <c r="A2393" s="1" t="s">
        <v>5840</v>
      </c>
      <c r="B2393" s="2">
        <v>578781331</v>
      </c>
      <c r="C2393" s="1" t="s">
        <v>9153</v>
      </c>
      <c r="D2393" s="3">
        <v>27173</v>
      </c>
      <c r="E2393" s="1" t="s">
        <v>9138</v>
      </c>
      <c r="F2393" s="1" t="s">
        <v>9190</v>
      </c>
      <c r="G2393" s="14">
        <v>635317098</v>
      </c>
    </row>
    <row r="2394" spans="1:7" x14ac:dyDescent="0.25">
      <c r="A2394" s="1" t="s">
        <v>7992</v>
      </c>
      <c r="B2394" s="2">
        <v>285245288</v>
      </c>
      <c r="C2394" s="1" t="s">
        <v>9140</v>
      </c>
      <c r="D2394" s="3">
        <v>25712</v>
      </c>
      <c r="E2394" s="1" t="s">
        <v>9134</v>
      </c>
      <c r="F2394" s="1" t="s">
        <v>9142</v>
      </c>
      <c r="G2394" s="14">
        <v>1271871458</v>
      </c>
    </row>
    <row r="2395" spans="1:7" x14ac:dyDescent="0.25">
      <c r="A2395" s="1" t="s">
        <v>6308</v>
      </c>
      <c r="B2395" s="2">
        <v>494672186</v>
      </c>
      <c r="C2395" s="1" t="s">
        <v>9150</v>
      </c>
      <c r="D2395" s="3">
        <v>31921</v>
      </c>
      <c r="E2395" s="1" t="s">
        <v>9134</v>
      </c>
      <c r="F2395" s="1" t="s">
        <v>9200</v>
      </c>
      <c r="G2395" s="14">
        <v>14436123</v>
      </c>
    </row>
    <row r="2396" spans="1:7" x14ac:dyDescent="0.25">
      <c r="A2396" s="1" t="s">
        <v>8358</v>
      </c>
      <c r="B2396" s="2">
        <v>309017867</v>
      </c>
      <c r="C2396" s="1" t="s">
        <v>9133</v>
      </c>
      <c r="D2396" s="3">
        <v>28270</v>
      </c>
      <c r="E2396" s="1" t="s">
        <v>9138</v>
      </c>
      <c r="F2396" s="1" t="s">
        <v>9164</v>
      </c>
      <c r="G2396" s="14">
        <v>31213872</v>
      </c>
    </row>
    <row r="2397" spans="1:7" x14ac:dyDescent="0.25">
      <c r="A2397" s="1" t="s">
        <v>5474</v>
      </c>
      <c r="B2397" s="2">
        <v>447779039</v>
      </c>
      <c r="C2397" s="1" t="s">
        <v>9150</v>
      </c>
      <c r="D2397" s="3">
        <v>26077</v>
      </c>
      <c r="E2397" s="1" t="s">
        <v>9144</v>
      </c>
      <c r="F2397" s="1" t="s">
        <v>8414</v>
      </c>
      <c r="G2397" s="14">
        <v>636760509</v>
      </c>
    </row>
    <row r="2398" spans="1:7" x14ac:dyDescent="0.25">
      <c r="A2398" s="1" t="s">
        <v>198</v>
      </c>
      <c r="B2398" s="2">
        <v>426717659</v>
      </c>
      <c r="C2398" s="1" t="s">
        <v>9170</v>
      </c>
      <c r="D2398" s="3">
        <v>23155</v>
      </c>
      <c r="E2398" s="1" t="s">
        <v>9144</v>
      </c>
      <c r="F2398" s="1" t="s">
        <v>9191</v>
      </c>
      <c r="G2398" s="14">
        <v>1830244122</v>
      </c>
    </row>
    <row r="2399" spans="1:7" x14ac:dyDescent="0.25">
      <c r="A2399" s="1" t="s">
        <v>2757</v>
      </c>
      <c r="B2399" s="2">
        <v>319678340</v>
      </c>
      <c r="C2399" s="1" t="s">
        <v>9143</v>
      </c>
      <c r="D2399" s="3">
        <v>31921</v>
      </c>
      <c r="E2399" s="1" t="s">
        <v>9138</v>
      </c>
      <c r="F2399" s="1" t="s">
        <v>9187</v>
      </c>
      <c r="G2399" s="14">
        <v>851947008</v>
      </c>
    </row>
    <row r="2400" spans="1:7" x14ac:dyDescent="0.25">
      <c r="A2400" s="1" t="s">
        <v>5260</v>
      </c>
      <c r="B2400" s="2">
        <v>858160400</v>
      </c>
      <c r="C2400" s="1" t="s">
        <v>9150</v>
      </c>
      <c r="D2400" s="3">
        <v>23887</v>
      </c>
      <c r="E2400" s="1" t="s">
        <v>9141</v>
      </c>
      <c r="F2400" s="1" t="s">
        <v>8414</v>
      </c>
      <c r="G2400" s="14">
        <v>2478665603</v>
      </c>
    </row>
    <row r="2401" spans="1:7" x14ac:dyDescent="0.25">
      <c r="A2401" s="1" t="s">
        <v>2191</v>
      </c>
      <c r="B2401" s="2">
        <v>36351620</v>
      </c>
      <c r="C2401" s="1" t="s">
        <v>9146</v>
      </c>
      <c r="D2401" s="3">
        <v>43976</v>
      </c>
      <c r="E2401" s="1" t="s">
        <v>9131</v>
      </c>
      <c r="F2401" s="1" t="s">
        <v>8420</v>
      </c>
      <c r="G2401" s="14">
        <v>2719122208</v>
      </c>
    </row>
    <row r="2402" spans="1:7" x14ac:dyDescent="0.25">
      <c r="A2402" s="1" t="s">
        <v>5881</v>
      </c>
      <c r="B2402" s="2">
        <v>704250488</v>
      </c>
      <c r="C2402" s="1" t="s">
        <v>9165</v>
      </c>
      <c r="D2402" s="3">
        <v>28999</v>
      </c>
      <c r="E2402" s="1" t="s">
        <v>9144</v>
      </c>
      <c r="F2402" s="1" t="s">
        <v>3840</v>
      </c>
      <c r="G2402" s="14">
        <v>812439072</v>
      </c>
    </row>
    <row r="2403" spans="1:7" x14ac:dyDescent="0.25">
      <c r="A2403" s="1" t="s">
        <v>4892</v>
      </c>
      <c r="B2403" s="2">
        <v>778489603</v>
      </c>
      <c r="C2403" s="1" t="s">
        <v>9165</v>
      </c>
      <c r="D2403" s="3">
        <v>42880</v>
      </c>
      <c r="E2403" s="1" t="s">
        <v>9144</v>
      </c>
      <c r="F2403" s="1" t="s">
        <v>9173</v>
      </c>
      <c r="G2403" s="14">
        <v>5039073</v>
      </c>
    </row>
    <row r="2404" spans="1:7" x14ac:dyDescent="0.25">
      <c r="A2404" s="1" t="s">
        <v>8671</v>
      </c>
      <c r="B2404" s="2">
        <v>723431746</v>
      </c>
      <c r="C2404" s="1" t="s">
        <v>9133</v>
      </c>
      <c r="D2404" s="3">
        <v>36304</v>
      </c>
      <c r="E2404" s="1" t="s">
        <v>9144</v>
      </c>
      <c r="F2404" s="1" t="s">
        <v>9135</v>
      </c>
      <c r="G2404" s="14">
        <v>4927485123</v>
      </c>
    </row>
    <row r="2405" spans="1:7" x14ac:dyDescent="0.25">
      <c r="A2405" s="1" t="s">
        <v>1685</v>
      </c>
      <c r="B2405" s="2">
        <v>536372800</v>
      </c>
      <c r="C2405" s="1" t="s">
        <v>9156</v>
      </c>
      <c r="D2405" s="3">
        <v>45070</v>
      </c>
      <c r="E2405" s="1" t="s">
        <v>9144</v>
      </c>
      <c r="F2405" s="1" t="s">
        <v>9157</v>
      </c>
      <c r="G2405" s="14">
        <v>2587538044</v>
      </c>
    </row>
    <row r="2406" spans="1:7" x14ac:dyDescent="0.25">
      <c r="A2406" s="1" t="s">
        <v>1520</v>
      </c>
      <c r="B2406" s="2">
        <v>908541019</v>
      </c>
      <c r="C2406" s="1" t="s">
        <v>9146</v>
      </c>
      <c r="D2406" s="3">
        <v>37400</v>
      </c>
      <c r="E2406" s="1" t="s">
        <v>9141</v>
      </c>
      <c r="F2406" s="1" t="s">
        <v>8420</v>
      </c>
      <c r="G2406" s="14">
        <v>854652414</v>
      </c>
    </row>
    <row r="2407" spans="1:7" x14ac:dyDescent="0.25">
      <c r="A2407" s="1" t="s">
        <v>3795</v>
      </c>
      <c r="B2407" s="2">
        <v>181717514</v>
      </c>
      <c r="C2407" s="1" t="s">
        <v>9133</v>
      </c>
      <c r="D2407" s="3">
        <v>27173</v>
      </c>
      <c r="E2407" s="1" t="s">
        <v>9144</v>
      </c>
      <c r="F2407" s="1" t="s">
        <v>9164</v>
      </c>
      <c r="G2407" s="14">
        <v>1217196288</v>
      </c>
    </row>
    <row r="2408" spans="1:7" x14ac:dyDescent="0.25">
      <c r="A2408" s="1" t="s">
        <v>2479</v>
      </c>
      <c r="B2408" s="2">
        <v>280950175</v>
      </c>
      <c r="C2408" s="1" t="s">
        <v>9130</v>
      </c>
      <c r="D2408" s="3">
        <v>39958</v>
      </c>
      <c r="E2408" s="1" t="s">
        <v>9138</v>
      </c>
      <c r="F2408" s="1" t="s">
        <v>9132</v>
      </c>
      <c r="G2408" s="14">
        <v>37368117</v>
      </c>
    </row>
    <row r="2409" spans="1:7" x14ac:dyDescent="0.25">
      <c r="A2409" s="1" t="s">
        <v>7065</v>
      </c>
      <c r="B2409" s="2">
        <v>44860599</v>
      </c>
      <c r="C2409" s="1" t="s">
        <v>9176</v>
      </c>
      <c r="D2409" s="3">
        <v>29731</v>
      </c>
      <c r="E2409" s="1" t="s">
        <v>9138</v>
      </c>
      <c r="F2409" s="1" t="s">
        <v>9177</v>
      </c>
      <c r="G2409" s="14">
        <v>376968375</v>
      </c>
    </row>
    <row r="2410" spans="1:7" x14ac:dyDescent="0.25">
      <c r="A2410" s="1" t="s">
        <v>8994</v>
      </c>
      <c r="B2410" s="2">
        <v>376092417</v>
      </c>
      <c r="C2410" s="1" t="s">
        <v>9143</v>
      </c>
      <c r="D2410" s="3">
        <v>33017</v>
      </c>
      <c r="E2410" s="1" t="s">
        <v>9138</v>
      </c>
      <c r="F2410" s="1" t="s">
        <v>9187</v>
      </c>
      <c r="G2410" s="14">
        <v>1009454781</v>
      </c>
    </row>
    <row r="2411" spans="1:7" x14ac:dyDescent="0.25">
      <c r="A2411" s="1" t="s">
        <v>8113</v>
      </c>
      <c r="B2411" s="2">
        <v>646448345</v>
      </c>
      <c r="C2411" s="1" t="s">
        <v>9136</v>
      </c>
      <c r="D2411" s="3">
        <v>23887</v>
      </c>
      <c r="E2411" s="1" t="s">
        <v>9154</v>
      </c>
      <c r="F2411" s="1" t="s">
        <v>9188</v>
      </c>
      <c r="G2411" s="14">
        <v>25059615</v>
      </c>
    </row>
    <row r="2412" spans="1:7" x14ac:dyDescent="0.25">
      <c r="A2412" s="1" t="s">
        <v>2673</v>
      </c>
      <c r="B2412" s="2">
        <v>45087532</v>
      </c>
      <c r="C2412" s="1" t="s">
        <v>9136</v>
      </c>
      <c r="D2412" s="3">
        <v>43976</v>
      </c>
      <c r="E2412" s="1" t="s">
        <v>9131</v>
      </c>
      <c r="F2412" s="1" t="s">
        <v>9188</v>
      </c>
      <c r="G2412" s="14">
        <v>672753382</v>
      </c>
    </row>
    <row r="2413" spans="1:7" x14ac:dyDescent="0.25">
      <c r="A2413" s="1" t="s">
        <v>5196</v>
      </c>
      <c r="B2413" s="2">
        <v>62019148</v>
      </c>
      <c r="C2413" s="1" t="s">
        <v>9133</v>
      </c>
      <c r="D2413" s="3">
        <v>27538</v>
      </c>
      <c r="E2413" s="1" t="s">
        <v>9144</v>
      </c>
      <c r="F2413" s="1" t="s">
        <v>9158</v>
      </c>
      <c r="G2413" s="14">
        <v>1168812344</v>
      </c>
    </row>
    <row r="2414" spans="1:7" x14ac:dyDescent="0.25">
      <c r="A2414" s="1" t="s">
        <v>1646</v>
      </c>
      <c r="B2414" s="2">
        <v>418929121</v>
      </c>
      <c r="C2414" s="1" t="s">
        <v>9150</v>
      </c>
      <c r="D2414" s="3">
        <v>33017</v>
      </c>
      <c r="E2414" s="1" t="s">
        <v>9134</v>
      </c>
      <c r="F2414" s="1" t="s">
        <v>9184</v>
      </c>
      <c r="G2414" s="14">
        <v>1429603869</v>
      </c>
    </row>
    <row r="2415" spans="1:7" x14ac:dyDescent="0.25">
      <c r="A2415" s="1" t="s">
        <v>5837</v>
      </c>
      <c r="B2415" s="2">
        <v>64892733</v>
      </c>
      <c r="C2415" s="1" t="s">
        <v>9156</v>
      </c>
      <c r="D2415" s="3">
        <v>39958</v>
      </c>
      <c r="E2415" s="1" t="s">
        <v>9131</v>
      </c>
      <c r="F2415" s="1" t="s">
        <v>9157</v>
      </c>
      <c r="G2415" s="14">
        <v>1638695025</v>
      </c>
    </row>
    <row r="2416" spans="1:7" x14ac:dyDescent="0.25">
      <c r="A2416" s="1" t="s">
        <v>8902</v>
      </c>
      <c r="B2416" s="2">
        <v>935349309</v>
      </c>
      <c r="C2416" s="1" t="s">
        <v>9137</v>
      </c>
      <c r="D2416" s="3">
        <v>24616</v>
      </c>
      <c r="E2416" s="1" t="s">
        <v>9144</v>
      </c>
      <c r="F2416" s="1" t="s">
        <v>9139</v>
      </c>
      <c r="G2416" s="14">
        <v>1239555018</v>
      </c>
    </row>
    <row r="2417" spans="1:7" x14ac:dyDescent="0.25">
      <c r="A2417" s="1" t="s">
        <v>8394</v>
      </c>
      <c r="B2417" s="2">
        <v>818470558</v>
      </c>
      <c r="C2417" s="1" t="s">
        <v>9143</v>
      </c>
      <c r="D2417" s="3">
        <v>39958</v>
      </c>
      <c r="E2417" s="1" t="s">
        <v>9144</v>
      </c>
      <c r="F2417" s="1" t="s">
        <v>834</v>
      </c>
      <c r="G2417" s="14">
        <v>779714628</v>
      </c>
    </row>
    <row r="2418" spans="1:7" x14ac:dyDescent="0.25">
      <c r="A2418" s="1" t="s">
        <v>184</v>
      </c>
      <c r="B2418" s="2">
        <v>269910036</v>
      </c>
      <c r="C2418" s="1" t="s">
        <v>9150</v>
      </c>
      <c r="D2418" s="3">
        <v>42515</v>
      </c>
      <c r="E2418" s="1" t="s">
        <v>9144</v>
      </c>
      <c r="F2418" s="1" t="s">
        <v>8414</v>
      </c>
      <c r="G2418" s="14">
        <v>2836537275</v>
      </c>
    </row>
    <row r="2419" spans="1:7" x14ac:dyDescent="0.25">
      <c r="A2419" s="1" t="s">
        <v>8349</v>
      </c>
      <c r="B2419" s="2">
        <v>952494421</v>
      </c>
      <c r="C2419" s="1" t="s">
        <v>9133</v>
      </c>
      <c r="D2419" s="3">
        <v>44341</v>
      </c>
      <c r="E2419" s="1" t="s">
        <v>9134</v>
      </c>
      <c r="F2419" s="1" t="s">
        <v>9135</v>
      </c>
      <c r="G2419" s="14">
        <v>123010605</v>
      </c>
    </row>
    <row r="2420" spans="1:7" x14ac:dyDescent="0.25">
      <c r="A2420" s="1" t="s">
        <v>3371</v>
      </c>
      <c r="B2420" s="2">
        <v>747064172</v>
      </c>
      <c r="C2420" s="1" t="s">
        <v>9166</v>
      </c>
      <c r="D2420" s="3">
        <v>38861</v>
      </c>
      <c r="E2420" s="1" t="s">
        <v>9154</v>
      </c>
      <c r="F2420" s="1" t="s">
        <v>9167</v>
      </c>
      <c r="G2420" s="14">
        <v>597496116</v>
      </c>
    </row>
    <row r="2421" spans="1:7" x14ac:dyDescent="0.25">
      <c r="A2421" s="1" t="s">
        <v>1164</v>
      </c>
      <c r="B2421" s="2">
        <v>526690732</v>
      </c>
      <c r="C2421" s="1" t="s">
        <v>9130</v>
      </c>
      <c r="D2421" s="3">
        <v>45070</v>
      </c>
      <c r="E2421" s="1" t="s">
        <v>9134</v>
      </c>
      <c r="F2421" s="1" t="s">
        <v>9132</v>
      </c>
      <c r="G2421" s="14">
        <v>3506250425</v>
      </c>
    </row>
    <row r="2422" spans="1:7" x14ac:dyDescent="0.25">
      <c r="A2422" s="1" t="s">
        <v>4868</v>
      </c>
      <c r="B2422" s="2">
        <v>657167234</v>
      </c>
      <c r="C2422" s="1" t="s">
        <v>9196</v>
      </c>
      <c r="D2422" s="3">
        <v>33382</v>
      </c>
      <c r="E2422" s="1" t="s">
        <v>9131</v>
      </c>
      <c r="F2422" s="1" t="s">
        <v>9197</v>
      </c>
      <c r="G2422" s="14">
        <v>3226685</v>
      </c>
    </row>
    <row r="2423" spans="1:7" x14ac:dyDescent="0.25">
      <c r="A2423" s="1" t="s">
        <v>7900</v>
      </c>
      <c r="B2423" s="2">
        <v>355200717</v>
      </c>
      <c r="C2423" s="1" t="s">
        <v>9166</v>
      </c>
      <c r="D2423" s="3">
        <v>35939</v>
      </c>
      <c r="E2423" s="1" t="s">
        <v>9141</v>
      </c>
      <c r="F2423" s="1" t="s">
        <v>9167</v>
      </c>
      <c r="G2423" s="14">
        <v>3727893</v>
      </c>
    </row>
    <row r="2424" spans="1:7" x14ac:dyDescent="0.25">
      <c r="A2424" s="1" t="s">
        <v>1351</v>
      </c>
      <c r="B2424" s="2">
        <v>343908925</v>
      </c>
      <c r="C2424" s="1" t="s">
        <v>9143</v>
      </c>
      <c r="D2424" s="3">
        <v>20965</v>
      </c>
      <c r="E2424" s="1" t="s">
        <v>9134</v>
      </c>
      <c r="F2424" s="1" t="s">
        <v>9145</v>
      </c>
      <c r="G2424" s="14">
        <v>15231198</v>
      </c>
    </row>
    <row r="2425" spans="1:7" x14ac:dyDescent="0.25">
      <c r="A2425" s="1" t="s">
        <v>2818</v>
      </c>
      <c r="B2425" s="2">
        <v>58474603</v>
      </c>
      <c r="C2425" s="1" t="s">
        <v>9165</v>
      </c>
      <c r="D2425" s="3">
        <v>23522</v>
      </c>
      <c r="E2425" s="1" t="s">
        <v>9134</v>
      </c>
      <c r="F2425" s="1" t="s">
        <v>4326</v>
      </c>
      <c r="G2425" s="14">
        <v>555123249</v>
      </c>
    </row>
    <row r="2426" spans="1:7" x14ac:dyDescent="0.25">
      <c r="A2426" s="1" t="s">
        <v>8322</v>
      </c>
      <c r="B2426" s="2">
        <v>322098693</v>
      </c>
      <c r="C2426" s="1" t="s">
        <v>9160</v>
      </c>
      <c r="D2426" s="3">
        <v>41783</v>
      </c>
      <c r="E2426" s="1" t="s">
        <v>9131</v>
      </c>
      <c r="F2426" s="1" t="s">
        <v>9178</v>
      </c>
      <c r="G2426" s="14">
        <v>2649136875</v>
      </c>
    </row>
    <row r="2427" spans="1:7" x14ac:dyDescent="0.25">
      <c r="A2427" s="1" t="s">
        <v>8255</v>
      </c>
      <c r="B2427" s="2">
        <v>608437004</v>
      </c>
      <c r="C2427" s="1" t="s">
        <v>9170</v>
      </c>
      <c r="D2427" s="3">
        <v>25712</v>
      </c>
      <c r="E2427" s="1" t="s">
        <v>9144</v>
      </c>
      <c r="F2427" s="1" t="s">
        <v>9174</v>
      </c>
      <c r="G2427" s="14">
        <v>3840401474</v>
      </c>
    </row>
    <row r="2428" spans="1:7" x14ac:dyDescent="0.25">
      <c r="A2428" s="1" t="s">
        <v>6162</v>
      </c>
      <c r="B2428" s="2">
        <v>890318492</v>
      </c>
      <c r="C2428" s="1" t="s">
        <v>9165</v>
      </c>
      <c r="D2428" s="3">
        <v>24616</v>
      </c>
      <c r="E2428" s="1" t="s">
        <v>9144</v>
      </c>
      <c r="F2428" s="1" t="s">
        <v>9173</v>
      </c>
      <c r="G2428" s="14">
        <v>2621099457</v>
      </c>
    </row>
    <row r="2429" spans="1:7" x14ac:dyDescent="0.25">
      <c r="A2429" s="1" t="s">
        <v>5495</v>
      </c>
      <c r="B2429" s="2">
        <v>213378098</v>
      </c>
      <c r="C2429" s="1" t="s">
        <v>9140</v>
      </c>
      <c r="D2429" s="3">
        <v>28270</v>
      </c>
      <c r="E2429" s="1" t="s">
        <v>9141</v>
      </c>
      <c r="F2429" s="1" t="s">
        <v>9142</v>
      </c>
      <c r="G2429" s="14">
        <v>1015743744</v>
      </c>
    </row>
    <row r="2430" spans="1:7" x14ac:dyDescent="0.25">
      <c r="A2430" s="1" t="s">
        <v>2262</v>
      </c>
      <c r="B2430" s="2">
        <v>325519065</v>
      </c>
      <c r="C2430" s="1" t="s">
        <v>9150</v>
      </c>
      <c r="D2430" s="3">
        <v>26077</v>
      </c>
      <c r="E2430" s="1" t="s">
        <v>9131</v>
      </c>
      <c r="F2430" s="1" t="s">
        <v>9200</v>
      </c>
      <c r="G2430" s="14">
        <v>2810977338</v>
      </c>
    </row>
    <row r="2431" spans="1:7" x14ac:dyDescent="0.25">
      <c r="A2431" s="1" t="s">
        <v>1235</v>
      </c>
      <c r="B2431" s="2">
        <v>207787763</v>
      </c>
      <c r="C2431" s="1" t="s">
        <v>9133</v>
      </c>
      <c r="D2431" s="3">
        <v>36304</v>
      </c>
      <c r="E2431" s="1" t="s">
        <v>9144</v>
      </c>
      <c r="F2431" s="1" t="s">
        <v>9158</v>
      </c>
      <c r="G2431" s="14">
        <v>1461740544</v>
      </c>
    </row>
    <row r="2432" spans="1:7" x14ac:dyDescent="0.25">
      <c r="A2432" s="1" t="s">
        <v>1705</v>
      </c>
      <c r="B2432" s="2">
        <v>171025223</v>
      </c>
      <c r="C2432" s="1" t="s">
        <v>9133</v>
      </c>
      <c r="D2432" s="3">
        <v>23155</v>
      </c>
      <c r="E2432" s="1" t="s">
        <v>9144</v>
      </c>
      <c r="F2432" s="1" t="s">
        <v>9135</v>
      </c>
      <c r="G2432" s="14">
        <v>1912658849</v>
      </c>
    </row>
    <row r="2433" spans="1:7" x14ac:dyDescent="0.25">
      <c r="A2433" s="1" t="s">
        <v>1872</v>
      </c>
      <c r="B2433" s="2">
        <v>752834105</v>
      </c>
      <c r="C2433" s="1" t="s">
        <v>9165</v>
      </c>
      <c r="D2433" s="3">
        <v>22790</v>
      </c>
      <c r="E2433" s="1" t="s">
        <v>9141</v>
      </c>
      <c r="F2433" s="1" t="s">
        <v>3840</v>
      </c>
      <c r="G2433" s="14">
        <v>3058970208</v>
      </c>
    </row>
    <row r="2434" spans="1:7" x14ac:dyDescent="0.25">
      <c r="A2434" s="1" t="s">
        <v>4388</v>
      </c>
      <c r="B2434" s="2">
        <v>953566292</v>
      </c>
      <c r="C2434" s="1" t="s">
        <v>9140</v>
      </c>
      <c r="D2434" s="3">
        <v>32653</v>
      </c>
      <c r="E2434" s="1" t="s">
        <v>9131</v>
      </c>
      <c r="F2434" s="1" t="s">
        <v>9142</v>
      </c>
      <c r="G2434" s="14">
        <v>4017978999</v>
      </c>
    </row>
    <row r="2435" spans="1:7" x14ac:dyDescent="0.25">
      <c r="A2435" s="1" t="s">
        <v>3680</v>
      </c>
      <c r="B2435" s="2">
        <v>209983747</v>
      </c>
      <c r="C2435" s="1" t="s">
        <v>9133</v>
      </c>
      <c r="D2435" s="3">
        <v>33017</v>
      </c>
      <c r="E2435" s="1" t="s">
        <v>9134</v>
      </c>
      <c r="F2435" s="1" t="s">
        <v>9158</v>
      </c>
      <c r="G2435" s="14">
        <v>202295223</v>
      </c>
    </row>
    <row r="2436" spans="1:7" x14ac:dyDescent="0.25">
      <c r="A2436" s="1" t="s">
        <v>5977</v>
      </c>
      <c r="B2436" s="2">
        <v>446120059</v>
      </c>
      <c r="C2436" s="1" t="s">
        <v>9156</v>
      </c>
      <c r="D2436" s="3">
        <v>21694</v>
      </c>
      <c r="E2436" s="1" t="s">
        <v>9144</v>
      </c>
      <c r="F2436" s="1" t="s">
        <v>9157</v>
      </c>
      <c r="G2436" s="14">
        <v>395808894</v>
      </c>
    </row>
    <row r="2437" spans="1:7" x14ac:dyDescent="0.25">
      <c r="A2437" s="1" t="s">
        <v>996</v>
      </c>
      <c r="B2437" s="2">
        <v>190152480</v>
      </c>
      <c r="C2437" s="1" t="s">
        <v>9160</v>
      </c>
      <c r="D2437" s="3">
        <v>33382</v>
      </c>
      <c r="E2437" s="1" t="s">
        <v>9144</v>
      </c>
      <c r="F2437" s="1" t="s">
        <v>9178</v>
      </c>
      <c r="G2437" s="14">
        <v>1937299364</v>
      </c>
    </row>
    <row r="2438" spans="1:7" x14ac:dyDescent="0.25">
      <c r="A2438" s="1" t="s">
        <v>5053</v>
      </c>
      <c r="B2438" s="2">
        <v>390749506</v>
      </c>
      <c r="C2438" s="1" t="s">
        <v>9143</v>
      </c>
      <c r="D2438" s="3">
        <v>26809</v>
      </c>
      <c r="E2438" s="1" t="s">
        <v>9134</v>
      </c>
      <c r="F2438" s="1" t="s">
        <v>834</v>
      </c>
      <c r="G2438" s="14">
        <v>770952652</v>
      </c>
    </row>
    <row r="2439" spans="1:7" x14ac:dyDescent="0.25">
      <c r="A2439" s="1" t="s">
        <v>8752</v>
      </c>
      <c r="B2439" s="2">
        <v>850215093</v>
      </c>
      <c r="C2439" s="1" t="s">
        <v>9180</v>
      </c>
      <c r="D2439" s="3">
        <v>44705</v>
      </c>
      <c r="E2439" s="1" t="s">
        <v>9131</v>
      </c>
      <c r="F2439" s="1" t="s">
        <v>9181</v>
      </c>
      <c r="G2439" s="14">
        <v>90295857</v>
      </c>
    </row>
    <row r="2440" spans="1:7" x14ac:dyDescent="0.25">
      <c r="A2440" s="1" t="s">
        <v>5679</v>
      </c>
      <c r="B2440" s="2">
        <v>744593760</v>
      </c>
      <c r="C2440" s="1" t="s">
        <v>9160</v>
      </c>
      <c r="D2440" s="3">
        <v>30827</v>
      </c>
      <c r="E2440" s="1" t="s">
        <v>9138</v>
      </c>
      <c r="F2440" s="1" t="s">
        <v>9178</v>
      </c>
      <c r="G2440" s="14">
        <v>2418008768</v>
      </c>
    </row>
    <row r="2441" spans="1:7" x14ac:dyDescent="0.25">
      <c r="A2441" s="1" t="s">
        <v>7643</v>
      </c>
      <c r="B2441" s="2">
        <v>433268013</v>
      </c>
      <c r="C2441" s="1" t="s">
        <v>9165</v>
      </c>
      <c r="D2441" s="3">
        <v>41054</v>
      </c>
      <c r="E2441" s="1" t="s">
        <v>9134</v>
      </c>
      <c r="F2441" s="1" t="s">
        <v>4326</v>
      </c>
      <c r="G2441" s="14">
        <v>3837804288</v>
      </c>
    </row>
    <row r="2442" spans="1:7" x14ac:dyDescent="0.25">
      <c r="A2442" s="1" t="s">
        <v>1332</v>
      </c>
      <c r="B2442" s="2">
        <v>257404688</v>
      </c>
      <c r="C2442" s="1" t="s">
        <v>9153</v>
      </c>
      <c r="D2442" s="3">
        <v>23887</v>
      </c>
      <c r="E2442" s="1" t="s">
        <v>9131</v>
      </c>
      <c r="F2442" s="1" t="s">
        <v>9155</v>
      </c>
      <c r="G2442" s="14">
        <v>2099927595</v>
      </c>
    </row>
    <row r="2443" spans="1:7" x14ac:dyDescent="0.25">
      <c r="A2443" s="1" t="s">
        <v>2794</v>
      </c>
      <c r="B2443" s="2">
        <v>885905521</v>
      </c>
      <c r="C2443" s="1" t="s">
        <v>9133</v>
      </c>
      <c r="D2443" s="3">
        <v>34114</v>
      </c>
      <c r="E2443" s="1" t="s">
        <v>9144</v>
      </c>
      <c r="F2443" s="1" t="s">
        <v>9192</v>
      </c>
      <c r="G2443" s="14">
        <v>50793897</v>
      </c>
    </row>
    <row r="2444" spans="1:7" x14ac:dyDescent="0.25">
      <c r="A2444" s="1" t="s">
        <v>4567</v>
      </c>
      <c r="B2444" s="2">
        <v>523582688</v>
      </c>
      <c r="C2444" s="1" t="s">
        <v>9133</v>
      </c>
      <c r="D2444" s="3">
        <v>37765</v>
      </c>
      <c r="E2444" s="1" t="s">
        <v>9154</v>
      </c>
      <c r="F2444" s="1" t="s">
        <v>9135</v>
      </c>
      <c r="G2444" s="14">
        <v>1358312328</v>
      </c>
    </row>
    <row r="2445" spans="1:7" x14ac:dyDescent="0.25">
      <c r="A2445" s="1" t="s">
        <v>7011</v>
      </c>
      <c r="B2445" s="2">
        <v>810104163</v>
      </c>
      <c r="C2445" s="1" t="s">
        <v>9133</v>
      </c>
      <c r="D2445" s="3">
        <v>35210</v>
      </c>
      <c r="E2445" s="1" t="s">
        <v>9144</v>
      </c>
      <c r="F2445" s="1" t="s">
        <v>9162</v>
      </c>
      <c r="G2445" s="14">
        <v>185133564</v>
      </c>
    </row>
    <row r="2446" spans="1:7" x14ac:dyDescent="0.25">
      <c r="A2446" s="1" t="s">
        <v>8104</v>
      </c>
      <c r="B2446" s="2">
        <v>468197885</v>
      </c>
      <c r="C2446" s="1" t="s">
        <v>9153</v>
      </c>
      <c r="D2446" s="3">
        <v>24616</v>
      </c>
      <c r="E2446" s="1" t="s">
        <v>9141</v>
      </c>
      <c r="F2446" s="1" t="s">
        <v>9155</v>
      </c>
      <c r="G2446" s="14">
        <v>616415744</v>
      </c>
    </row>
    <row r="2447" spans="1:7" x14ac:dyDescent="0.25">
      <c r="A2447" s="1" t="s">
        <v>1638</v>
      </c>
      <c r="B2447" s="2">
        <v>360971387</v>
      </c>
      <c r="C2447" s="1" t="s">
        <v>9165</v>
      </c>
      <c r="D2447" s="3">
        <v>33382</v>
      </c>
      <c r="E2447" s="1" t="s">
        <v>9138</v>
      </c>
      <c r="F2447" s="1" t="s">
        <v>9173</v>
      </c>
      <c r="G2447" s="14">
        <v>863091684</v>
      </c>
    </row>
    <row r="2448" spans="1:7" x14ac:dyDescent="0.25">
      <c r="A2448" s="1" t="s">
        <v>2106</v>
      </c>
      <c r="B2448" s="2">
        <v>442507328</v>
      </c>
      <c r="C2448" s="1" t="s">
        <v>9133</v>
      </c>
      <c r="D2448" s="3">
        <v>36671</v>
      </c>
      <c r="E2448" s="1" t="s">
        <v>9131</v>
      </c>
      <c r="F2448" s="1" t="s">
        <v>9179</v>
      </c>
      <c r="G2448" s="14">
        <v>306246875</v>
      </c>
    </row>
    <row r="2449" spans="1:7" x14ac:dyDescent="0.25">
      <c r="A2449" s="1" t="s">
        <v>8779</v>
      </c>
      <c r="B2449" s="2">
        <v>200545516</v>
      </c>
      <c r="C2449" s="1" t="s">
        <v>9137</v>
      </c>
      <c r="D2449" s="3">
        <v>25712</v>
      </c>
      <c r="E2449" s="1" t="s">
        <v>9138</v>
      </c>
      <c r="F2449" s="1" t="s">
        <v>9139</v>
      </c>
      <c r="G2449" s="14">
        <v>42638023</v>
      </c>
    </row>
    <row r="2450" spans="1:7" x14ac:dyDescent="0.25">
      <c r="A2450" s="1" t="s">
        <v>4874</v>
      </c>
      <c r="B2450" s="2">
        <v>565313618</v>
      </c>
      <c r="C2450" s="1" t="s">
        <v>9150</v>
      </c>
      <c r="D2450" s="3">
        <v>27173</v>
      </c>
      <c r="E2450" s="1" t="s">
        <v>9134</v>
      </c>
      <c r="F2450" s="1" t="s">
        <v>9184</v>
      </c>
      <c r="G2450" s="14">
        <v>2743814427</v>
      </c>
    </row>
    <row r="2451" spans="1:7" x14ac:dyDescent="0.25">
      <c r="A2451" s="1" t="s">
        <v>2583</v>
      </c>
      <c r="B2451" s="2">
        <v>484146094</v>
      </c>
      <c r="C2451" s="1" t="s">
        <v>9196</v>
      </c>
      <c r="D2451" s="3">
        <v>24616</v>
      </c>
      <c r="E2451" s="1" t="s">
        <v>9131</v>
      </c>
      <c r="F2451" s="1" t="s">
        <v>9197</v>
      </c>
      <c r="G2451" s="14">
        <v>473610064</v>
      </c>
    </row>
    <row r="2452" spans="1:7" x14ac:dyDescent="0.25">
      <c r="A2452" s="1" t="s">
        <v>6842</v>
      </c>
      <c r="B2452" s="2">
        <v>575849950</v>
      </c>
      <c r="C2452" s="1" t="s">
        <v>9170</v>
      </c>
      <c r="D2452" s="3">
        <v>28999</v>
      </c>
      <c r="E2452" s="1" t="s">
        <v>9141</v>
      </c>
      <c r="F2452" s="1" t="s">
        <v>9171</v>
      </c>
      <c r="G2452" s="14">
        <v>155541456</v>
      </c>
    </row>
    <row r="2453" spans="1:7" x14ac:dyDescent="0.25">
      <c r="A2453" s="1" t="s">
        <v>668</v>
      </c>
      <c r="B2453" s="2">
        <v>385818767</v>
      </c>
      <c r="C2453" s="1" t="s">
        <v>9193</v>
      </c>
      <c r="D2453" s="3">
        <v>31921</v>
      </c>
      <c r="E2453" s="1" t="s">
        <v>9138</v>
      </c>
      <c r="F2453" s="1" t="s">
        <v>9194</v>
      </c>
      <c r="G2453" s="14">
        <v>1144409484</v>
      </c>
    </row>
    <row r="2454" spans="1:7" x14ac:dyDescent="0.25">
      <c r="A2454" s="1" t="s">
        <v>5391</v>
      </c>
      <c r="B2454" s="2">
        <v>596659255</v>
      </c>
      <c r="C2454" s="1" t="s">
        <v>9143</v>
      </c>
      <c r="D2454" s="3">
        <v>44341</v>
      </c>
      <c r="E2454" s="1" t="s">
        <v>9144</v>
      </c>
      <c r="F2454" s="1" t="s">
        <v>834</v>
      </c>
      <c r="G2454" s="14">
        <v>4062747</v>
      </c>
    </row>
    <row r="2455" spans="1:7" x14ac:dyDescent="0.25">
      <c r="A2455" s="1" t="s">
        <v>927</v>
      </c>
      <c r="B2455" s="2">
        <v>511307260</v>
      </c>
      <c r="C2455" s="1" t="s">
        <v>9133</v>
      </c>
      <c r="D2455" s="3">
        <v>21694</v>
      </c>
      <c r="E2455" s="1" t="s">
        <v>9134</v>
      </c>
      <c r="F2455" s="1" t="s">
        <v>9172</v>
      </c>
      <c r="G2455" s="14">
        <v>381619665</v>
      </c>
    </row>
    <row r="2456" spans="1:7" x14ac:dyDescent="0.25">
      <c r="A2456" s="1" t="s">
        <v>912</v>
      </c>
      <c r="B2456" s="2">
        <v>843491173</v>
      </c>
      <c r="C2456" s="1" t="s">
        <v>9143</v>
      </c>
      <c r="D2456" s="3">
        <v>27538</v>
      </c>
      <c r="E2456" s="1" t="s">
        <v>9141</v>
      </c>
      <c r="F2456" s="1" t="s">
        <v>9187</v>
      </c>
      <c r="G2456" s="14">
        <v>1527585543</v>
      </c>
    </row>
    <row r="2457" spans="1:7" x14ac:dyDescent="0.25">
      <c r="A2457" s="1" t="s">
        <v>1235</v>
      </c>
      <c r="B2457" s="2">
        <v>851201007</v>
      </c>
      <c r="C2457" s="1" t="s">
        <v>9165</v>
      </c>
      <c r="D2457" s="3">
        <v>34843</v>
      </c>
      <c r="E2457" s="1" t="s">
        <v>9141</v>
      </c>
      <c r="F2457" s="1" t="s">
        <v>4326</v>
      </c>
      <c r="G2457" s="14">
        <v>414420989</v>
      </c>
    </row>
    <row r="2458" spans="1:7" x14ac:dyDescent="0.25">
      <c r="A2458" s="1" t="s">
        <v>3689</v>
      </c>
      <c r="B2458" s="2">
        <v>626387942</v>
      </c>
      <c r="C2458" s="1" t="s">
        <v>9133</v>
      </c>
      <c r="D2458" s="3">
        <v>35210</v>
      </c>
      <c r="E2458" s="1" t="s">
        <v>9138</v>
      </c>
      <c r="F2458" s="1" t="s">
        <v>9162</v>
      </c>
      <c r="G2458" s="14">
        <v>896515425</v>
      </c>
    </row>
    <row r="2459" spans="1:7" x14ac:dyDescent="0.25">
      <c r="A2459" s="1" t="s">
        <v>5852</v>
      </c>
      <c r="B2459" s="2">
        <v>555082235</v>
      </c>
      <c r="C2459" s="1" t="s">
        <v>9140</v>
      </c>
      <c r="D2459" s="3">
        <v>24251</v>
      </c>
      <c r="E2459" s="1" t="s">
        <v>9144</v>
      </c>
      <c r="F2459" s="1" t="s">
        <v>9189</v>
      </c>
      <c r="G2459" s="14">
        <v>3576994311</v>
      </c>
    </row>
    <row r="2460" spans="1:7" x14ac:dyDescent="0.25">
      <c r="A2460" s="1" t="s">
        <v>6951</v>
      </c>
      <c r="B2460" s="2">
        <v>956960667</v>
      </c>
      <c r="C2460" s="1" t="s">
        <v>9133</v>
      </c>
      <c r="D2460" s="3">
        <v>31192</v>
      </c>
      <c r="E2460" s="1" t="s">
        <v>9131</v>
      </c>
      <c r="F2460" s="1" t="s">
        <v>9135</v>
      </c>
      <c r="G2460" s="14">
        <v>1388249472</v>
      </c>
    </row>
    <row r="2461" spans="1:7" x14ac:dyDescent="0.25">
      <c r="A2461" s="1" t="s">
        <v>7154</v>
      </c>
      <c r="B2461" s="2">
        <v>381449213</v>
      </c>
      <c r="C2461" s="1" t="s">
        <v>9168</v>
      </c>
      <c r="D2461" s="3">
        <v>31556</v>
      </c>
      <c r="E2461" s="1" t="s">
        <v>9138</v>
      </c>
      <c r="F2461" s="1" t="s">
        <v>9169</v>
      </c>
      <c r="G2461" s="14">
        <v>1810401666</v>
      </c>
    </row>
    <row r="2462" spans="1:7" x14ac:dyDescent="0.25">
      <c r="A2462" s="1" t="s">
        <v>1613</v>
      </c>
      <c r="B2462" s="2">
        <v>447009072</v>
      </c>
      <c r="C2462" s="1" t="s">
        <v>9140</v>
      </c>
      <c r="D2462" s="3">
        <v>29366</v>
      </c>
      <c r="E2462" s="1" t="s">
        <v>9141</v>
      </c>
      <c r="F2462" s="1" t="s">
        <v>9142</v>
      </c>
      <c r="G2462" s="14">
        <v>685113192</v>
      </c>
    </row>
    <row r="2463" spans="1:7" x14ac:dyDescent="0.25">
      <c r="A2463" s="1" t="s">
        <v>5572</v>
      </c>
      <c r="B2463" s="2">
        <v>949799479</v>
      </c>
      <c r="C2463" s="1" t="s">
        <v>9140</v>
      </c>
      <c r="D2463" s="3">
        <v>41783</v>
      </c>
      <c r="E2463" s="1" t="s">
        <v>9134</v>
      </c>
      <c r="F2463" s="1" t="s">
        <v>9142</v>
      </c>
      <c r="G2463" s="14">
        <v>1897180032</v>
      </c>
    </row>
    <row r="2464" spans="1:7" x14ac:dyDescent="0.25">
      <c r="A2464" s="1" t="s">
        <v>3906</v>
      </c>
      <c r="B2464" s="2">
        <v>460927729</v>
      </c>
      <c r="C2464" s="1" t="s">
        <v>9170</v>
      </c>
      <c r="D2464" s="3">
        <v>21694</v>
      </c>
      <c r="E2464" s="1" t="s">
        <v>9144</v>
      </c>
      <c r="F2464" s="1" t="s">
        <v>9171</v>
      </c>
      <c r="G2464" s="14">
        <v>1156571724</v>
      </c>
    </row>
    <row r="2465" spans="1:7" x14ac:dyDescent="0.25">
      <c r="A2465" s="1" t="s">
        <v>6719</v>
      </c>
      <c r="B2465" s="2">
        <v>952383149</v>
      </c>
      <c r="C2465" s="1" t="s">
        <v>9160</v>
      </c>
      <c r="D2465" s="3">
        <v>42148</v>
      </c>
      <c r="E2465" s="1" t="s">
        <v>9144</v>
      </c>
      <c r="F2465" s="1" t="s">
        <v>9161</v>
      </c>
      <c r="G2465" s="14">
        <v>258076568</v>
      </c>
    </row>
    <row r="2466" spans="1:7" x14ac:dyDescent="0.25">
      <c r="A2466" s="1" t="s">
        <v>3807</v>
      </c>
      <c r="B2466" s="2">
        <v>756553453</v>
      </c>
      <c r="C2466" s="1" t="s">
        <v>9133</v>
      </c>
      <c r="D2466" s="3">
        <v>42515</v>
      </c>
      <c r="E2466" s="1" t="s">
        <v>9131</v>
      </c>
      <c r="F2466" s="1" t="s">
        <v>9162</v>
      </c>
      <c r="G2466" s="14">
        <v>466661475</v>
      </c>
    </row>
    <row r="2467" spans="1:7" x14ac:dyDescent="0.25">
      <c r="A2467" s="1" t="s">
        <v>4014</v>
      </c>
      <c r="B2467" s="2">
        <v>82435985</v>
      </c>
      <c r="C2467" s="1" t="s">
        <v>9153</v>
      </c>
      <c r="D2467" s="3">
        <v>22426</v>
      </c>
      <c r="E2467" s="1" t="s">
        <v>9138</v>
      </c>
      <c r="F2467" s="1" t="s">
        <v>9190</v>
      </c>
      <c r="G2467" s="14">
        <v>568265324</v>
      </c>
    </row>
    <row r="2468" spans="1:7" x14ac:dyDescent="0.25">
      <c r="A2468" s="1" t="s">
        <v>3440</v>
      </c>
      <c r="B2468" s="2">
        <v>758391242</v>
      </c>
      <c r="C2468" s="1" t="s">
        <v>9140</v>
      </c>
      <c r="D2468" s="3">
        <v>30095</v>
      </c>
      <c r="E2468" s="1" t="s">
        <v>9144</v>
      </c>
      <c r="F2468" s="1" t="s">
        <v>9189</v>
      </c>
      <c r="G2468" s="14">
        <v>1265775</v>
      </c>
    </row>
    <row r="2469" spans="1:7" x14ac:dyDescent="0.25">
      <c r="A2469" s="1" t="s">
        <v>3039</v>
      </c>
      <c r="B2469" s="2">
        <v>86319276</v>
      </c>
      <c r="C2469" s="1" t="s">
        <v>9153</v>
      </c>
      <c r="D2469" s="3">
        <v>42148</v>
      </c>
      <c r="E2469" s="1" t="s">
        <v>9144</v>
      </c>
      <c r="F2469" s="1" t="s">
        <v>9155</v>
      </c>
      <c r="G2469" s="14">
        <v>1523638842</v>
      </c>
    </row>
    <row r="2470" spans="1:7" x14ac:dyDescent="0.25">
      <c r="A2470" s="1" t="s">
        <v>8541</v>
      </c>
      <c r="B2470" s="2">
        <v>21129169</v>
      </c>
      <c r="C2470" s="1" t="s">
        <v>9143</v>
      </c>
      <c r="D2470" s="3">
        <v>22790</v>
      </c>
      <c r="E2470" s="1" t="s">
        <v>9144</v>
      </c>
      <c r="F2470" s="1" t="s">
        <v>9187</v>
      </c>
      <c r="G2470" s="14">
        <v>2802866409</v>
      </c>
    </row>
    <row r="2471" spans="1:7" x14ac:dyDescent="0.25">
      <c r="A2471" s="1" t="s">
        <v>4750</v>
      </c>
      <c r="B2471" s="2">
        <v>110015195</v>
      </c>
      <c r="C2471" s="1" t="s">
        <v>9156</v>
      </c>
      <c r="D2471" s="3">
        <v>30460</v>
      </c>
      <c r="E2471" s="1" t="s">
        <v>9144</v>
      </c>
      <c r="F2471" s="1" t="s">
        <v>9157</v>
      </c>
      <c r="G2471" s="14">
        <v>566971488</v>
      </c>
    </row>
    <row r="2472" spans="1:7" x14ac:dyDescent="0.25">
      <c r="A2472" s="1" t="s">
        <v>1694</v>
      </c>
      <c r="B2472" s="2">
        <v>663494133</v>
      </c>
      <c r="C2472" s="1" t="s">
        <v>9150</v>
      </c>
      <c r="D2472" s="3">
        <v>43609</v>
      </c>
      <c r="E2472" s="1" t="s">
        <v>9144</v>
      </c>
      <c r="F2472" s="1" t="s">
        <v>9151</v>
      </c>
      <c r="G2472" s="14">
        <v>2665308126</v>
      </c>
    </row>
    <row r="2473" spans="1:7" x14ac:dyDescent="0.25">
      <c r="A2473" s="1" t="s">
        <v>7705</v>
      </c>
      <c r="B2473" s="2">
        <v>369513925</v>
      </c>
      <c r="C2473" s="1" t="s">
        <v>9170</v>
      </c>
      <c r="D2473" s="3">
        <v>30827</v>
      </c>
      <c r="E2473" s="1" t="s">
        <v>9134</v>
      </c>
      <c r="F2473" s="1" t="s">
        <v>9191</v>
      </c>
      <c r="G2473" s="14">
        <v>14096736</v>
      </c>
    </row>
    <row r="2474" spans="1:7" x14ac:dyDescent="0.25">
      <c r="A2474" s="1" t="s">
        <v>6960</v>
      </c>
      <c r="B2474" s="2">
        <v>212687695</v>
      </c>
      <c r="C2474" s="1" t="s">
        <v>9165</v>
      </c>
      <c r="D2474" s="3">
        <v>42515</v>
      </c>
      <c r="E2474" s="1" t="s">
        <v>9144</v>
      </c>
      <c r="F2474" s="1" t="s">
        <v>4326</v>
      </c>
      <c r="G2474" s="14" t="s">
        <v>9216</v>
      </c>
    </row>
    <row r="2475" spans="1:7" x14ac:dyDescent="0.25">
      <c r="A2475" s="1" t="s">
        <v>4459</v>
      </c>
      <c r="B2475" s="2">
        <v>229963946</v>
      </c>
      <c r="C2475" s="1" t="s">
        <v>9160</v>
      </c>
      <c r="D2475" s="3">
        <v>24983</v>
      </c>
      <c r="E2475" s="1" t="s">
        <v>9134</v>
      </c>
      <c r="F2475" s="1" t="s">
        <v>9163</v>
      </c>
      <c r="G2475" s="14">
        <v>950921125</v>
      </c>
    </row>
    <row r="2476" spans="1:7" x14ac:dyDescent="0.25">
      <c r="A2476" s="1" t="s">
        <v>7581</v>
      </c>
      <c r="B2476" s="2">
        <v>924740704</v>
      </c>
      <c r="C2476" s="1" t="s">
        <v>9133</v>
      </c>
      <c r="D2476" s="3">
        <v>30827</v>
      </c>
      <c r="E2476" s="1" t="s">
        <v>9154</v>
      </c>
      <c r="F2476" s="1" t="s">
        <v>9158</v>
      </c>
      <c r="G2476" s="14">
        <v>146380608</v>
      </c>
    </row>
    <row r="2477" spans="1:7" x14ac:dyDescent="0.25">
      <c r="A2477" s="1" t="s">
        <v>2589</v>
      </c>
      <c r="B2477" s="2">
        <v>63450113</v>
      </c>
      <c r="C2477" s="1" t="s">
        <v>9143</v>
      </c>
      <c r="D2477" s="3">
        <v>44705</v>
      </c>
      <c r="E2477" s="1" t="s">
        <v>9134</v>
      </c>
      <c r="F2477" s="1" t="s">
        <v>9145</v>
      </c>
      <c r="G2477" s="14">
        <v>4097823288</v>
      </c>
    </row>
    <row r="2478" spans="1:7" x14ac:dyDescent="0.25">
      <c r="A2478" s="1" t="s">
        <v>6050</v>
      </c>
      <c r="B2478" s="2">
        <v>104490023</v>
      </c>
      <c r="C2478" s="1" t="s">
        <v>9133</v>
      </c>
      <c r="D2478" s="3">
        <v>33749</v>
      </c>
      <c r="E2478" s="1" t="s">
        <v>9138</v>
      </c>
      <c r="F2478" s="1" t="s">
        <v>9179</v>
      </c>
      <c r="G2478" s="14">
        <v>3739976772</v>
      </c>
    </row>
    <row r="2479" spans="1:7" x14ac:dyDescent="0.25">
      <c r="A2479" s="1" t="s">
        <v>113</v>
      </c>
      <c r="B2479" s="2">
        <v>861963432</v>
      </c>
      <c r="C2479" s="1" t="s">
        <v>9196</v>
      </c>
      <c r="D2479" s="3">
        <v>41783</v>
      </c>
      <c r="E2479" s="1" t="s">
        <v>9144</v>
      </c>
      <c r="F2479" s="1" t="s">
        <v>9197</v>
      </c>
      <c r="G2479" s="14">
        <v>2906465829</v>
      </c>
    </row>
    <row r="2480" spans="1:7" x14ac:dyDescent="0.25">
      <c r="A2480" s="1" t="s">
        <v>7023</v>
      </c>
      <c r="B2480" s="2">
        <v>43798322</v>
      </c>
      <c r="C2480" s="1" t="s">
        <v>9150</v>
      </c>
      <c r="D2480" s="3">
        <v>29731</v>
      </c>
      <c r="E2480" s="1" t="s">
        <v>9154</v>
      </c>
      <c r="F2480" s="1" t="s">
        <v>9184</v>
      </c>
      <c r="G2480" s="14">
        <v>1049697684</v>
      </c>
    </row>
    <row r="2481" spans="1:7" x14ac:dyDescent="0.25">
      <c r="A2481" s="1" t="s">
        <v>6210</v>
      </c>
      <c r="B2481" s="2">
        <v>845277611</v>
      </c>
      <c r="C2481" s="1" t="s">
        <v>9143</v>
      </c>
      <c r="D2481" s="3">
        <v>24983</v>
      </c>
      <c r="E2481" s="1" t="s">
        <v>9144</v>
      </c>
      <c r="F2481" s="1" t="s">
        <v>9187</v>
      </c>
      <c r="G2481" s="14">
        <v>478098159</v>
      </c>
    </row>
    <row r="2482" spans="1:7" x14ac:dyDescent="0.25">
      <c r="A2482" s="1" t="s">
        <v>2779</v>
      </c>
      <c r="B2482" s="2">
        <v>788384508</v>
      </c>
      <c r="C2482" s="1" t="s">
        <v>9150</v>
      </c>
      <c r="D2482" s="3">
        <v>29731</v>
      </c>
      <c r="E2482" s="1" t="s">
        <v>9144</v>
      </c>
      <c r="F2482" s="1" t="s">
        <v>9200</v>
      </c>
      <c r="G2482" s="14">
        <v>599874912</v>
      </c>
    </row>
    <row r="2483" spans="1:7" x14ac:dyDescent="0.25">
      <c r="A2483" s="1" t="s">
        <v>4247</v>
      </c>
      <c r="B2483" s="2">
        <v>729963984</v>
      </c>
      <c r="C2483" s="1" t="s">
        <v>9156</v>
      </c>
      <c r="D2483" s="3">
        <v>23155</v>
      </c>
      <c r="E2483" s="1" t="s">
        <v>9141</v>
      </c>
      <c r="F2483" s="1" t="s">
        <v>9175</v>
      </c>
      <c r="G2483" s="14">
        <v>464857952</v>
      </c>
    </row>
    <row r="2484" spans="1:7" x14ac:dyDescent="0.25">
      <c r="A2484" s="1" t="s">
        <v>2287</v>
      </c>
      <c r="B2484" s="2">
        <v>919496575</v>
      </c>
      <c r="C2484" s="1" t="s">
        <v>9150</v>
      </c>
      <c r="D2484" s="3">
        <v>31921</v>
      </c>
      <c r="E2484" s="1" t="s">
        <v>9138</v>
      </c>
      <c r="F2484" s="1" t="s">
        <v>9184</v>
      </c>
      <c r="G2484" s="14">
        <v>3624029448</v>
      </c>
    </row>
    <row r="2485" spans="1:7" x14ac:dyDescent="0.25">
      <c r="A2485" s="1" t="s">
        <v>1079</v>
      </c>
      <c r="B2485" s="2">
        <v>201813131</v>
      </c>
      <c r="C2485" s="1" t="s">
        <v>9153</v>
      </c>
      <c r="D2485" s="3">
        <v>36304</v>
      </c>
      <c r="E2485" s="1" t="s">
        <v>9131</v>
      </c>
      <c r="F2485" s="1" t="s">
        <v>9155</v>
      </c>
      <c r="G2485" s="14">
        <v>4682112</v>
      </c>
    </row>
    <row r="2486" spans="1:7" x14ac:dyDescent="0.25">
      <c r="A2486" s="1" t="s">
        <v>8708</v>
      </c>
      <c r="B2486" s="2">
        <v>409989446</v>
      </c>
      <c r="C2486" s="1" t="s">
        <v>9133</v>
      </c>
      <c r="D2486" s="3">
        <v>22426</v>
      </c>
      <c r="E2486" s="1" t="s">
        <v>9141</v>
      </c>
      <c r="F2486" s="1" t="s">
        <v>9164</v>
      </c>
      <c r="G2486" s="14">
        <v>2793424704</v>
      </c>
    </row>
    <row r="2487" spans="1:7" x14ac:dyDescent="0.25">
      <c r="A2487" s="1" t="s">
        <v>5307</v>
      </c>
      <c r="B2487" s="2">
        <v>423317349</v>
      </c>
      <c r="C2487" s="1" t="s">
        <v>9150</v>
      </c>
      <c r="D2487" s="3">
        <v>42148</v>
      </c>
      <c r="E2487" s="1" t="s">
        <v>9144</v>
      </c>
      <c r="F2487" s="1" t="s">
        <v>8414</v>
      </c>
      <c r="G2487" s="14">
        <v>1827695619</v>
      </c>
    </row>
    <row r="2488" spans="1:7" x14ac:dyDescent="0.25">
      <c r="A2488" s="1" t="s">
        <v>2470</v>
      </c>
      <c r="B2488" s="2">
        <v>851449860</v>
      </c>
      <c r="C2488" s="1" t="s">
        <v>9193</v>
      </c>
      <c r="D2488" s="3">
        <v>36671</v>
      </c>
      <c r="E2488" s="1" t="s">
        <v>9131</v>
      </c>
      <c r="F2488" s="1" t="s">
        <v>9194</v>
      </c>
      <c r="G2488" s="14">
        <v>185421504</v>
      </c>
    </row>
    <row r="2489" spans="1:7" x14ac:dyDescent="0.25">
      <c r="A2489" s="1" t="s">
        <v>3297</v>
      </c>
      <c r="B2489" s="2">
        <v>140511338</v>
      </c>
      <c r="C2489" s="1" t="s">
        <v>9143</v>
      </c>
      <c r="D2489" s="3">
        <v>31921</v>
      </c>
      <c r="E2489" s="1" t="s">
        <v>9154</v>
      </c>
      <c r="F2489" s="1" t="s">
        <v>9145</v>
      </c>
      <c r="G2489" s="14">
        <v>629734275</v>
      </c>
    </row>
    <row r="2490" spans="1:7" x14ac:dyDescent="0.25">
      <c r="A2490" s="1" t="s">
        <v>7768</v>
      </c>
      <c r="B2490" s="2">
        <v>429876463</v>
      </c>
      <c r="C2490" s="1" t="s">
        <v>9165</v>
      </c>
      <c r="D2490" s="3">
        <v>40687</v>
      </c>
      <c r="E2490" s="1" t="s">
        <v>9144</v>
      </c>
      <c r="F2490" s="1" t="s">
        <v>3840</v>
      </c>
      <c r="G2490" s="14">
        <v>2739434516</v>
      </c>
    </row>
    <row r="2491" spans="1:7" x14ac:dyDescent="0.25">
      <c r="A2491" s="1" t="s">
        <v>3985</v>
      </c>
      <c r="B2491" s="2">
        <v>42101618</v>
      </c>
      <c r="C2491" s="1" t="s">
        <v>9137</v>
      </c>
      <c r="D2491" s="3">
        <v>25712</v>
      </c>
      <c r="E2491" s="1" t="s">
        <v>9134</v>
      </c>
      <c r="F2491" s="1" t="s">
        <v>9139</v>
      </c>
      <c r="G2491" s="14">
        <v>5116098</v>
      </c>
    </row>
    <row r="2492" spans="1:7" x14ac:dyDescent="0.25">
      <c r="A2492" s="1" t="s">
        <v>2524</v>
      </c>
      <c r="B2492" s="2">
        <v>72373489</v>
      </c>
      <c r="C2492" s="1" t="s">
        <v>9153</v>
      </c>
      <c r="D2492" s="3">
        <v>43609</v>
      </c>
      <c r="E2492" s="1" t="s">
        <v>9138</v>
      </c>
      <c r="F2492" s="1" t="s">
        <v>9190</v>
      </c>
      <c r="G2492" s="14">
        <v>1926086712</v>
      </c>
    </row>
    <row r="2493" spans="1:7" x14ac:dyDescent="0.25">
      <c r="A2493" s="1" t="s">
        <v>3752</v>
      </c>
      <c r="B2493" s="2">
        <v>569324298</v>
      </c>
      <c r="C2493" s="1" t="s">
        <v>9156</v>
      </c>
      <c r="D2493" s="3">
        <v>28999</v>
      </c>
      <c r="E2493" s="1" t="s">
        <v>9134</v>
      </c>
      <c r="F2493" s="1" t="s">
        <v>9157</v>
      </c>
      <c r="G2493" s="14">
        <v>3684946626</v>
      </c>
    </row>
    <row r="2494" spans="1:7" x14ac:dyDescent="0.25">
      <c r="A2494" s="1" t="s">
        <v>1118</v>
      </c>
      <c r="B2494" s="2">
        <v>643127573</v>
      </c>
      <c r="C2494" s="1" t="s">
        <v>9156</v>
      </c>
      <c r="D2494" s="3">
        <v>40687</v>
      </c>
      <c r="E2494" s="1" t="s">
        <v>9134</v>
      </c>
      <c r="F2494" s="1" t="s">
        <v>9175</v>
      </c>
      <c r="G2494" s="14">
        <v>5501184</v>
      </c>
    </row>
    <row r="2495" spans="1:7" x14ac:dyDescent="0.25">
      <c r="A2495" s="1" t="s">
        <v>545</v>
      </c>
      <c r="B2495" s="2">
        <v>938682630</v>
      </c>
      <c r="C2495" s="1" t="s">
        <v>9165</v>
      </c>
      <c r="D2495" s="3">
        <v>22061</v>
      </c>
      <c r="E2495" s="1" t="s">
        <v>9134</v>
      </c>
      <c r="F2495" s="1" t="s">
        <v>9173</v>
      </c>
      <c r="G2495" s="14">
        <v>795729405</v>
      </c>
    </row>
    <row r="2496" spans="1:7" x14ac:dyDescent="0.25">
      <c r="A2496" s="1" t="s">
        <v>3348</v>
      </c>
      <c r="B2496" s="2">
        <v>302136341</v>
      </c>
      <c r="C2496" s="1" t="s">
        <v>9182</v>
      </c>
      <c r="D2496" s="3">
        <v>32653</v>
      </c>
      <c r="E2496" s="1" t="s">
        <v>9131</v>
      </c>
      <c r="F2496" s="1" t="s">
        <v>9183</v>
      </c>
      <c r="G2496" s="14">
        <v>939280951</v>
      </c>
    </row>
    <row r="2497" spans="1:7" x14ac:dyDescent="0.25">
      <c r="A2497" s="1" t="s">
        <v>2923</v>
      </c>
      <c r="B2497" s="2">
        <v>163972762</v>
      </c>
      <c r="C2497" s="1" t="s">
        <v>9196</v>
      </c>
      <c r="D2497" s="3">
        <v>26444</v>
      </c>
      <c r="E2497" s="1" t="s">
        <v>9138</v>
      </c>
      <c r="F2497" s="1" t="s">
        <v>9197</v>
      </c>
      <c r="G2497" s="14">
        <v>2313962784</v>
      </c>
    </row>
    <row r="2498" spans="1:7" x14ac:dyDescent="0.25">
      <c r="A2498" s="1" t="s">
        <v>301</v>
      </c>
      <c r="B2498" s="2">
        <v>878283001</v>
      </c>
      <c r="C2498" s="1" t="s">
        <v>9143</v>
      </c>
      <c r="D2498" s="3">
        <v>39958</v>
      </c>
      <c r="E2498" s="1" t="s">
        <v>9144</v>
      </c>
      <c r="F2498" s="1" t="s">
        <v>9187</v>
      </c>
      <c r="G2498" s="14">
        <v>34363296</v>
      </c>
    </row>
    <row r="2499" spans="1:7" x14ac:dyDescent="0.25">
      <c r="A2499" s="1" t="s">
        <v>1397</v>
      </c>
      <c r="B2499" s="2">
        <v>370051676</v>
      </c>
      <c r="C2499" s="1" t="s">
        <v>9165</v>
      </c>
      <c r="D2499" s="3">
        <v>26077</v>
      </c>
      <c r="E2499" s="1" t="s">
        <v>9144</v>
      </c>
      <c r="F2499" s="1" t="s">
        <v>9173</v>
      </c>
      <c r="G2499" s="14">
        <v>661448634</v>
      </c>
    </row>
    <row r="2500" spans="1:7" x14ac:dyDescent="0.25">
      <c r="A2500" s="1" t="s">
        <v>4271</v>
      </c>
      <c r="B2500" s="2">
        <v>279173198</v>
      </c>
      <c r="C2500" s="1" t="s">
        <v>9150</v>
      </c>
      <c r="D2500" s="3">
        <v>21329</v>
      </c>
      <c r="E2500" s="1" t="s">
        <v>9131</v>
      </c>
      <c r="F2500" s="1" t="s">
        <v>9151</v>
      </c>
      <c r="G2500" s="14">
        <v>545801004</v>
      </c>
    </row>
    <row r="2501" spans="1:7" x14ac:dyDescent="0.25">
      <c r="A2501" s="1" t="s">
        <v>5560</v>
      </c>
      <c r="B2501" s="2">
        <v>236046688</v>
      </c>
      <c r="C2501" s="1" t="s">
        <v>9150</v>
      </c>
      <c r="D2501" s="3">
        <v>28270</v>
      </c>
      <c r="E2501" s="1" t="s">
        <v>9141</v>
      </c>
      <c r="F2501" s="1" t="s">
        <v>9200</v>
      </c>
      <c r="G2501" s="14">
        <v>3820432</v>
      </c>
    </row>
    <row r="2502" spans="1:7" x14ac:dyDescent="0.25">
      <c r="A2502" s="1" t="s">
        <v>4000</v>
      </c>
      <c r="B2502" s="2">
        <v>968465790</v>
      </c>
      <c r="C2502" s="1" t="s">
        <v>9140</v>
      </c>
      <c r="D2502" s="3">
        <v>30827</v>
      </c>
      <c r="E2502" s="1" t="s">
        <v>9144</v>
      </c>
      <c r="F2502" s="1" t="s">
        <v>9142</v>
      </c>
      <c r="G2502" s="14">
        <v>23549097</v>
      </c>
    </row>
    <row r="2503" spans="1:7" x14ac:dyDescent="0.25">
      <c r="A2503" s="1" t="s">
        <v>6498</v>
      </c>
      <c r="B2503" s="2">
        <v>809582129</v>
      </c>
      <c r="C2503" s="1" t="s">
        <v>9133</v>
      </c>
      <c r="D2503" s="3">
        <v>41783</v>
      </c>
      <c r="E2503" s="1" t="s">
        <v>9134</v>
      </c>
      <c r="F2503" s="1" t="s">
        <v>9158</v>
      </c>
      <c r="G2503" s="14">
        <v>1786658786</v>
      </c>
    </row>
    <row r="2504" spans="1:7" x14ac:dyDescent="0.25">
      <c r="A2504" s="1" t="s">
        <v>8703</v>
      </c>
      <c r="B2504" s="2">
        <v>27198565</v>
      </c>
      <c r="C2504" s="1" t="s">
        <v>9156</v>
      </c>
      <c r="D2504" s="3">
        <v>33017</v>
      </c>
      <c r="E2504" s="1" t="s">
        <v>9144</v>
      </c>
      <c r="F2504" s="1" t="s">
        <v>9157</v>
      </c>
      <c r="G2504" s="14">
        <v>3128625545</v>
      </c>
    </row>
    <row r="2505" spans="1:7" x14ac:dyDescent="0.25">
      <c r="A2505" s="1" t="s">
        <v>8458</v>
      </c>
      <c r="B2505" s="2">
        <v>686717736</v>
      </c>
      <c r="C2505" s="1" t="s">
        <v>9180</v>
      </c>
      <c r="D2505" s="3">
        <v>36671</v>
      </c>
      <c r="E2505" s="1" t="s">
        <v>9131</v>
      </c>
      <c r="F2505" s="1" t="s">
        <v>9181</v>
      </c>
      <c r="G2505" s="14">
        <v>734873982</v>
      </c>
    </row>
    <row r="2506" spans="1:7" x14ac:dyDescent="0.25">
      <c r="A2506" s="1" t="s">
        <v>7302</v>
      </c>
      <c r="B2506" s="2">
        <v>219258652</v>
      </c>
      <c r="C2506" s="1" t="s">
        <v>9143</v>
      </c>
      <c r="D2506" s="3">
        <v>22426</v>
      </c>
      <c r="E2506" s="1" t="s">
        <v>9141</v>
      </c>
      <c r="F2506" s="1" t="s">
        <v>9145</v>
      </c>
      <c r="G2506" s="14">
        <v>4080547608</v>
      </c>
    </row>
    <row r="2507" spans="1:7" x14ac:dyDescent="0.25">
      <c r="A2507" s="1" t="s">
        <v>5441</v>
      </c>
      <c r="B2507" s="2">
        <v>867445393</v>
      </c>
      <c r="C2507" s="1" t="s">
        <v>9165</v>
      </c>
      <c r="D2507" s="3">
        <v>35575</v>
      </c>
      <c r="E2507" s="1" t="s">
        <v>9138</v>
      </c>
      <c r="F2507" s="1" t="s">
        <v>3840</v>
      </c>
      <c r="G2507" s="14">
        <v>16586145</v>
      </c>
    </row>
    <row r="2508" spans="1:7" x14ac:dyDescent="0.25">
      <c r="A2508" s="1" t="s">
        <v>724</v>
      </c>
      <c r="B2508" s="2">
        <v>521387078</v>
      </c>
      <c r="C2508" s="1" t="s">
        <v>9133</v>
      </c>
      <c r="D2508" s="3">
        <v>37400</v>
      </c>
      <c r="E2508" s="1" t="s">
        <v>9131</v>
      </c>
      <c r="F2508" s="1" t="s">
        <v>9179</v>
      </c>
      <c r="G2508" s="14">
        <v>2172664938</v>
      </c>
    </row>
    <row r="2509" spans="1:7" x14ac:dyDescent="0.25">
      <c r="A2509" s="1" t="s">
        <v>321</v>
      </c>
      <c r="B2509" s="2">
        <v>676156542</v>
      </c>
      <c r="C2509" s="1" t="s">
        <v>9130</v>
      </c>
      <c r="D2509" s="3">
        <v>32653</v>
      </c>
      <c r="E2509" s="1" t="s">
        <v>9144</v>
      </c>
      <c r="F2509" s="1" t="s">
        <v>9186</v>
      </c>
      <c r="G2509" s="14">
        <v>871438425</v>
      </c>
    </row>
    <row r="2510" spans="1:7" x14ac:dyDescent="0.25">
      <c r="A2510" s="1" t="s">
        <v>5433</v>
      </c>
      <c r="B2510" s="2">
        <v>307328973</v>
      </c>
      <c r="C2510" s="1" t="s">
        <v>9150</v>
      </c>
      <c r="D2510" s="3">
        <v>28270</v>
      </c>
      <c r="E2510" s="1" t="s">
        <v>9144</v>
      </c>
      <c r="F2510" s="1" t="s">
        <v>9200</v>
      </c>
      <c r="G2510" s="14">
        <v>298532438</v>
      </c>
    </row>
    <row r="2511" spans="1:7" x14ac:dyDescent="0.25">
      <c r="A2511" s="1" t="s">
        <v>2920</v>
      </c>
      <c r="B2511" s="2">
        <v>502344094</v>
      </c>
      <c r="C2511" s="1" t="s">
        <v>9140</v>
      </c>
      <c r="D2511" s="3">
        <v>42148</v>
      </c>
      <c r="E2511" s="1" t="s">
        <v>9131</v>
      </c>
      <c r="F2511" s="1" t="s">
        <v>9189</v>
      </c>
      <c r="G2511" s="14">
        <v>919231716</v>
      </c>
    </row>
    <row r="2512" spans="1:7" x14ac:dyDescent="0.25">
      <c r="A2512" s="1" t="s">
        <v>6272</v>
      </c>
      <c r="B2512" s="2">
        <v>658326980</v>
      </c>
      <c r="C2512" s="1" t="s">
        <v>9136</v>
      </c>
      <c r="D2512" s="3">
        <v>31556</v>
      </c>
      <c r="E2512" s="1" t="s">
        <v>9141</v>
      </c>
      <c r="F2512" s="1" t="s">
        <v>9188</v>
      </c>
      <c r="G2512" s="14">
        <v>675439308</v>
      </c>
    </row>
    <row r="2513" spans="1:7" x14ac:dyDescent="0.25">
      <c r="A2513" s="1" t="s">
        <v>8591</v>
      </c>
      <c r="B2513" s="2">
        <v>980718499</v>
      </c>
      <c r="C2513" s="1" t="s">
        <v>9133</v>
      </c>
      <c r="D2513" s="3">
        <v>34478</v>
      </c>
      <c r="E2513" s="1" t="s">
        <v>9144</v>
      </c>
      <c r="F2513" s="1" t="s">
        <v>9195</v>
      </c>
      <c r="G2513" s="14">
        <v>545999232</v>
      </c>
    </row>
    <row r="2514" spans="1:7" x14ac:dyDescent="0.25">
      <c r="A2514" s="1" t="s">
        <v>1357</v>
      </c>
      <c r="B2514" s="2">
        <v>586071653</v>
      </c>
      <c r="C2514" s="1" t="s">
        <v>9133</v>
      </c>
      <c r="D2514" s="3">
        <v>23522</v>
      </c>
      <c r="E2514" s="1" t="s">
        <v>9144</v>
      </c>
      <c r="F2514" s="1" t="s">
        <v>9135</v>
      </c>
      <c r="G2514" s="14">
        <v>1055032992</v>
      </c>
    </row>
    <row r="2515" spans="1:7" x14ac:dyDescent="0.25">
      <c r="A2515" s="1" t="s">
        <v>7238</v>
      </c>
      <c r="B2515" s="2">
        <v>9739453</v>
      </c>
      <c r="C2515" s="1" t="s">
        <v>9153</v>
      </c>
      <c r="D2515" s="3">
        <v>32288</v>
      </c>
      <c r="E2515" s="1" t="s">
        <v>9138</v>
      </c>
      <c r="F2515" s="1" t="s">
        <v>9155</v>
      </c>
      <c r="G2515" s="14">
        <v>1995228987</v>
      </c>
    </row>
    <row r="2516" spans="1:7" x14ac:dyDescent="0.25">
      <c r="A2516" s="1" t="s">
        <v>2494</v>
      </c>
      <c r="B2516" s="2">
        <v>680754600</v>
      </c>
      <c r="C2516" s="1" t="s">
        <v>9156</v>
      </c>
      <c r="D2516" s="3">
        <v>27538</v>
      </c>
      <c r="E2516" s="1" t="s">
        <v>9144</v>
      </c>
      <c r="F2516" s="1" t="s">
        <v>9175</v>
      </c>
      <c r="G2516" s="14">
        <v>369720576</v>
      </c>
    </row>
    <row r="2517" spans="1:7" x14ac:dyDescent="0.25">
      <c r="A2517" s="1" t="s">
        <v>5967</v>
      </c>
      <c r="B2517" s="2">
        <v>255927900</v>
      </c>
      <c r="C2517" s="1" t="s">
        <v>9150</v>
      </c>
      <c r="D2517" s="3">
        <v>40687</v>
      </c>
      <c r="E2517" s="1" t="s">
        <v>9138</v>
      </c>
      <c r="F2517" s="1" t="s">
        <v>8414</v>
      </c>
      <c r="G2517" s="14">
        <v>1242334912</v>
      </c>
    </row>
    <row r="2518" spans="1:7" x14ac:dyDescent="0.25">
      <c r="A2518" s="1" t="s">
        <v>790</v>
      </c>
      <c r="B2518" s="2">
        <v>732500144</v>
      </c>
      <c r="C2518" s="1" t="s">
        <v>9130</v>
      </c>
      <c r="D2518" s="3">
        <v>23522</v>
      </c>
      <c r="E2518" s="1" t="s">
        <v>9134</v>
      </c>
      <c r="F2518" s="1" t="s">
        <v>9186</v>
      </c>
      <c r="G2518" s="14">
        <v>1698415956</v>
      </c>
    </row>
    <row r="2519" spans="1:7" x14ac:dyDescent="0.25">
      <c r="A2519" s="1" t="s">
        <v>4469</v>
      </c>
      <c r="B2519" s="2">
        <v>722370123</v>
      </c>
      <c r="C2519" s="1" t="s">
        <v>9168</v>
      </c>
      <c r="D2519" s="3">
        <v>26077</v>
      </c>
      <c r="E2519" s="1" t="s">
        <v>9131</v>
      </c>
      <c r="F2519" s="1" t="s">
        <v>9169</v>
      </c>
      <c r="G2519" s="14">
        <v>22559391</v>
      </c>
    </row>
    <row r="2520" spans="1:7" x14ac:dyDescent="0.25">
      <c r="A2520" s="1" t="s">
        <v>3917</v>
      </c>
      <c r="B2520" s="2">
        <v>915663500</v>
      </c>
      <c r="C2520" s="1" t="s">
        <v>9140</v>
      </c>
      <c r="D2520" s="3">
        <v>32288</v>
      </c>
      <c r="E2520" s="1" t="s">
        <v>9138</v>
      </c>
      <c r="F2520" s="1" t="s">
        <v>9189</v>
      </c>
      <c r="G2520" s="14">
        <v>2367224377</v>
      </c>
    </row>
    <row r="2521" spans="1:7" x14ac:dyDescent="0.25">
      <c r="A2521" s="1" t="s">
        <v>2706</v>
      </c>
      <c r="B2521" s="2">
        <v>874847372</v>
      </c>
      <c r="C2521" s="1" t="s">
        <v>9130</v>
      </c>
      <c r="D2521" s="3">
        <v>25712</v>
      </c>
      <c r="E2521" s="1" t="s">
        <v>9154</v>
      </c>
      <c r="F2521" s="1" t="s">
        <v>9186</v>
      </c>
      <c r="G2521" s="14">
        <v>902624008</v>
      </c>
    </row>
    <row r="2522" spans="1:7" x14ac:dyDescent="0.25">
      <c r="A2522" s="1" t="s">
        <v>564</v>
      </c>
      <c r="B2522" s="2">
        <v>539613366</v>
      </c>
      <c r="C2522" s="1" t="s">
        <v>9147</v>
      </c>
      <c r="D2522" s="3">
        <v>36671</v>
      </c>
      <c r="E2522" s="1" t="s">
        <v>9144</v>
      </c>
      <c r="F2522" s="1" t="s">
        <v>9152</v>
      </c>
      <c r="G2522" s="14">
        <v>4647311175</v>
      </c>
    </row>
    <row r="2523" spans="1:7" x14ac:dyDescent="0.25">
      <c r="A2523" s="1" t="s">
        <v>2437</v>
      </c>
      <c r="B2523" s="2">
        <v>971310478</v>
      </c>
      <c r="C2523" s="1" t="s">
        <v>9160</v>
      </c>
      <c r="D2523" s="3">
        <v>42515</v>
      </c>
      <c r="E2523" s="1" t="s">
        <v>9144</v>
      </c>
      <c r="F2523" s="1" t="s">
        <v>9161</v>
      </c>
      <c r="G2523" s="14">
        <v>726889531</v>
      </c>
    </row>
    <row r="2524" spans="1:7" x14ac:dyDescent="0.25">
      <c r="A2524" s="1" t="s">
        <v>1808</v>
      </c>
      <c r="B2524" s="2">
        <v>58914684</v>
      </c>
      <c r="C2524" s="1" t="s">
        <v>9150</v>
      </c>
      <c r="D2524" s="3">
        <v>23522</v>
      </c>
      <c r="E2524" s="1" t="s">
        <v>9131</v>
      </c>
      <c r="F2524" s="1" t="s">
        <v>9184</v>
      </c>
      <c r="G2524" s="14">
        <v>2343237408</v>
      </c>
    </row>
    <row r="2525" spans="1:7" x14ac:dyDescent="0.25">
      <c r="A2525" s="1" t="s">
        <v>3461</v>
      </c>
      <c r="B2525" s="2">
        <v>940465945</v>
      </c>
      <c r="C2525" s="1" t="s">
        <v>9153</v>
      </c>
      <c r="D2525" s="3">
        <v>22061</v>
      </c>
      <c r="E2525" s="1" t="s">
        <v>9141</v>
      </c>
      <c r="F2525" s="1" t="s">
        <v>9190</v>
      </c>
      <c r="G2525" s="14">
        <v>4498296075</v>
      </c>
    </row>
    <row r="2526" spans="1:7" x14ac:dyDescent="0.25">
      <c r="A2526" s="1" t="s">
        <v>7593</v>
      </c>
      <c r="B2526" s="2">
        <v>823906903</v>
      </c>
      <c r="C2526" s="1" t="s">
        <v>9193</v>
      </c>
      <c r="D2526" s="3">
        <v>38497</v>
      </c>
      <c r="E2526" s="1" t="s">
        <v>9141</v>
      </c>
      <c r="F2526" s="1" t="s">
        <v>9198</v>
      </c>
      <c r="G2526" s="14">
        <v>2634522624</v>
      </c>
    </row>
    <row r="2527" spans="1:7" x14ac:dyDescent="0.25">
      <c r="A2527" s="1" t="s">
        <v>3519</v>
      </c>
      <c r="B2527" s="2">
        <v>986667087</v>
      </c>
      <c r="C2527" s="1" t="s">
        <v>9143</v>
      </c>
      <c r="D2527" s="3">
        <v>39593</v>
      </c>
      <c r="E2527" s="1" t="s">
        <v>9144</v>
      </c>
      <c r="F2527" s="1" t="s">
        <v>9145</v>
      </c>
      <c r="G2527" s="14">
        <v>8926983</v>
      </c>
    </row>
    <row r="2528" spans="1:7" x14ac:dyDescent="0.25">
      <c r="A2528" s="1" t="s">
        <v>5810</v>
      </c>
      <c r="B2528" s="2">
        <v>597698472</v>
      </c>
      <c r="C2528" s="1" t="s">
        <v>9180</v>
      </c>
      <c r="D2528" s="3">
        <v>33017</v>
      </c>
      <c r="E2528" s="1" t="s">
        <v>9138</v>
      </c>
      <c r="F2528" s="1" t="s">
        <v>9181</v>
      </c>
      <c r="G2528" s="14">
        <v>2259307089</v>
      </c>
    </row>
    <row r="2529" spans="1:7" x14ac:dyDescent="0.25">
      <c r="A2529" s="1" t="s">
        <v>6574</v>
      </c>
      <c r="B2529" s="2">
        <v>359412416</v>
      </c>
      <c r="C2529" s="1" t="s">
        <v>9170</v>
      </c>
      <c r="D2529" s="3">
        <v>24251</v>
      </c>
      <c r="E2529" s="1" t="s">
        <v>9141</v>
      </c>
      <c r="F2529" s="1" t="s">
        <v>9174</v>
      </c>
      <c r="G2529" s="14">
        <v>1565455125</v>
      </c>
    </row>
    <row r="2530" spans="1:7" x14ac:dyDescent="0.25">
      <c r="A2530" s="1" t="s">
        <v>8723</v>
      </c>
      <c r="B2530" s="2">
        <v>805420729</v>
      </c>
      <c r="C2530" s="1" t="s">
        <v>9182</v>
      </c>
      <c r="D2530" s="3">
        <v>26809</v>
      </c>
      <c r="E2530" s="1" t="s">
        <v>9141</v>
      </c>
      <c r="F2530" s="1" t="s">
        <v>9183</v>
      </c>
      <c r="G2530" s="14">
        <v>2672688312</v>
      </c>
    </row>
    <row r="2531" spans="1:7" x14ac:dyDescent="0.25">
      <c r="A2531" s="1" t="s">
        <v>2797</v>
      </c>
      <c r="B2531" s="2">
        <v>491768023</v>
      </c>
      <c r="C2531" s="1" t="s">
        <v>9170</v>
      </c>
      <c r="D2531" s="3">
        <v>30827</v>
      </c>
      <c r="E2531" s="1" t="s">
        <v>9131</v>
      </c>
      <c r="F2531" s="1" t="s">
        <v>9191</v>
      </c>
      <c r="G2531" s="14">
        <v>1457045538</v>
      </c>
    </row>
    <row r="2532" spans="1:7" x14ac:dyDescent="0.25">
      <c r="A2532" s="1" t="s">
        <v>6752</v>
      </c>
      <c r="B2532" s="2">
        <v>801227547</v>
      </c>
      <c r="C2532" s="1" t="s">
        <v>9146</v>
      </c>
      <c r="D2532" s="3">
        <v>33749</v>
      </c>
      <c r="E2532" s="1" t="s">
        <v>9141</v>
      </c>
      <c r="F2532" s="1" t="s">
        <v>8420</v>
      </c>
      <c r="G2532" s="14">
        <v>91216944</v>
      </c>
    </row>
    <row r="2533" spans="1:7" x14ac:dyDescent="0.25">
      <c r="A2533" s="1" t="s">
        <v>605</v>
      </c>
      <c r="B2533" s="2">
        <v>561323360</v>
      </c>
      <c r="C2533" s="1" t="s">
        <v>9165</v>
      </c>
      <c r="D2533" s="3">
        <v>36671</v>
      </c>
      <c r="E2533" s="1" t="s">
        <v>9134</v>
      </c>
      <c r="F2533" s="1" t="s">
        <v>9173</v>
      </c>
      <c r="G2533" s="14">
        <v>555483885</v>
      </c>
    </row>
    <row r="2534" spans="1:7" x14ac:dyDescent="0.25">
      <c r="A2534" s="1" t="s">
        <v>6670</v>
      </c>
      <c r="B2534" s="2">
        <v>862357043</v>
      </c>
      <c r="C2534" s="1" t="s">
        <v>9193</v>
      </c>
      <c r="D2534" s="3">
        <v>34114</v>
      </c>
      <c r="E2534" s="1" t="s">
        <v>9138</v>
      </c>
      <c r="F2534" s="1" t="s">
        <v>9194</v>
      </c>
      <c r="G2534" s="14">
        <v>16519104</v>
      </c>
    </row>
    <row r="2535" spans="1:7" x14ac:dyDescent="0.25">
      <c r="A2535" s="1" t="s">
        <v>974</v>
      </c>
      <c r="B2535" s="2">
        <v>775922234</v>
      </c>
      <c r="C2535" s="1" t="s">
        <v>9143</v>
      </c>
      <c r="D2535" s="3">
        <v>26444</v>
      </c>
      <c r="E2535" s="1" t="s">
        <v>9141</v>
      </c>
      <c r="F2535" s="1" t="s">
        <v>9187</v>
      </c>
      <c r="G2535" s="14">
        <v>3479328</v>
      </c>
    </row>
    <row r="2536" spans="1:7" x14ac:dyDescent="0.25">
      <c r="A2536" s="1" t="s">
        <v>5073</v>
      </c>
      <c r="B2536" s="2">
        <v>250515727</v>
      </c>
      <c r="C2536" s="1" t="s">
        <v>9147</v>
      </c>
      <c r="D2536" s="3">
        <v>36304</v>
      </c>
      <c r="E2536" s="1" t="s">
        <v>9144</v>
      </c>
      <c r="F2536" s="1" t="s">
        <v>9152</v>
      </c>
      <c r="G2536" s="14">
        <v>2619576</v>
      </c>
    </row>
    <row r="2537" spans="1:7" x14ac:dyDescent="0.25">
      <c r="A2537" s="1" t="s">
        <v>6483</v>
      </c>
      <c r="B2537" s="2">
        <v>903375773</v>
      </c>
      <c r="C2537" s="1" t="s">
        <v>9140</v>
      </c>
      <c r="D2537" s="3">
        <v>42880</v>
      </c>
      <c r="E2537" s="1" t="s">
        <v>9144</v>
      </c>
      <c r="F2537" s="1" t="s">
        <v>9142</v>
      </c>
      <c r="G2537" s="14">
        <v>2114397824</v>
      </c>
    </row>
    <row r="2538" spans="1:7" x14ac:dyDescent="0.25">
      <c r="A2538" s="1" t="s">
        <v>417</v>
      </c>
      <c r="B2538" s="2">
        <v>485008475</v>
      </c>
      <c r="C2538" s="1" t="s">
        <v>9170</v>
      </c>
      <c r="D2538" s="3">
        <v>20965</v>
      </c>
      <c r="E2538" s="1" t="s">
        <v>9144</v>
      </c>
      <c r="F2538" s="1" t="s">
        <v>9174</v>
      </c>
      <c r="G2538" s="14">
        <v>943969992</v>
      </c>
    </row>
    <row r="2539" spans="1:7" x14ac:dyDescent="0.25">
      <c r="A2539" s="1" t="s">
        <v>1705</v>
      </c>
      <c r="B2539" s="2">
        <v>117450995</v>
      </c>
      <c r="C2539" s="1" t="s">
        <v>9180</v>
      </c>
      <c r="D2539" s="3">
        <v>26809</v>
      </c>
      <c r="E2539" s="1" t="s">
        <v>9144</v>
      </c>
      <c r="F2539" s="1" t="s">
        <v>9181</v>
      </c>
      <c r="G2539" s="14">
        <v>1234682872</v>
      </c>
    </row>
    <row r="2540" spans="1:7" x14ac:dyDescent="0.25">
      <c r="A2540" s="1" t="s">
        <v>8700</v>
      </c>
      <c r="B2540" s="2">
        <v>290965816</v>
      </c>
      <c r="C2540" s="1" t="s">
        <v>9166</v>
      </c>
      <c r="D2540" s="3">
        <v>39593</v>
      </c>
      <c r="E2540" s="1" t="s">
        <v>9144</v>
      </c>
      <c r="F2540" s="1" t="s">
        <v>9167</v>
      </c>
      <c r="G2540" s="14">
        <v>1473178434</v>
      </c>
    </row>
    <row r="2541" spans="1:7" x14ac:dyDescent="0.25">
      <c r="A2541" s="1" t="s">
        <v>6907</v>
      </c>
      <c r="B2541" s="2">
        <v>143114804</v>
      </c>
      <c r="C2541" s="1" t="s">
        <v>9165</v>
      </c>
      <c r="D2541" s="3">
        <v>42515</v>
      </c>
      <c r="E2541" s="1" t="s">
        <v>9144</v>
      </c>
      <c r="F2541" s="1" t="s">
        <v>3840</v>
      </c>
      <c r="G2541" s="14">
        <v>1279368948</v>
      </c>
    </row>
    <row r="2542" spans="1:7" x14ac:dyDescent="0.25">
      <c r="A2542" s="1" t="s">
        <v>6639</v>
      </c>
      <c r="B2542" s="2">
        <v>627584820</v>
      </c>
      <c r="C2542" s="1" t="s">
        <v>9130</v>
      </c>
      <c r="D2542" s="3">
        <v>29366</v>
      </c>
      <c r="E2542" s="1" t="s">
        <v>9134</v>
      </c>
      <c r="F2542" s="1" t="s">
        <v>9132</v>
      </c>
      <c r="G2542" s="14">
        <v>2294930313</v>
      </c>
    </row>
    <row r="2543" spans="1:7" x14ac:dyDescent="0.25">
      <c r="A2543" s="1" t="s">
        <v>7241</v>
      </c>
      <c r="B2543" s="2">
        <v>969849461</v>
      </c>
      <c r="C2543" s="1" t="s">
        <v>9150</v>
      </c>
      <c r="D2543" s="3">
        <v>29731</v>
      </c>
      <c r="E2543" s="1" t="s">
        <v>9134</v>
      </c>
      <c r="F2543" s="1" t="s">
        <v>9184</v>
      </c>
      <c r="G2543" s="14">
        <v>1059639252</v>
      </c>
    </row>
    <row r="2544" spans="1:7" x14ac:dyDescent="0.25">
      <c r="A2544" s="1" t="s">
        <v>6524</v>
      </c>
      <c r="B2544" s="2">
        <v>360093656</v>
      </c>
      <c r="C2544" s="1" t="s">
        <v>9196</v>
      </c>
      <c r="D2544" s="3">
        <v>32288</v>
      </c>
      <c r="E2544" s="1" t="s">
        <v>9134</v>
      </c>
      <c r="F2544" s="1" t="s">
        <v>9197</v>
      </c>
      <c r="G2544" s="14">
        <v>774200477</v>
      </c>
    </row>
    <row r="2545" spans="1:7" x14ac:dyDescent="0.25">
      <c r="A2545" s="1" t="s">
        <v>4035</v>
      </c>
      <c r="B2545" s="2">
        <v>268335121</v>
      </c>
      <c r="C2545" s="1" t="s">
        <v>9133</v>
      </c>
      <c r="D2545" s="3">
        <v>39593</v>
      </c>
      <c r="E2545" s="1" t="s">
        <v>9154</v>
      </c>
      <c r="F2545" s="1" t="s">
        <v>9192</v>
      </c>
      <c r="G2545" s="14">
        <v>1305858528</v>
      </c>
    </row>
    <row r="2546" spans="1:7" x14ac:dyDescent="0.25">
      <c r="A2546" s="1" t="s">
        <v>4424</v>
      </c>
      <c r="B2546" s="2">
        <v>429929262</v>
      </c>
      <c r="C2546" s="1" t="s">
        <v>9160</v>
      </c>
      <c r="D2546" s="3">
        <v>39226</v>
      </c>
      <c r="E2546" s="1" t="s">
        <v>9141</v>
      </c>
      <c r="F2546" s="1" t="s">
        <v>9178</v>
      </c>
      <c r="G2546" s="14">
        <v>408458439</v>
      </c>
    </row>
    <row r="2547" spans="1:7" x14ac:dyDescent="0.25">
      <c r="A2547" s="1" t="s">
        <v>8083</v>
      </c>
      <c r="B2547" s="2">
        <v>158052066</v>
      </c>
      <c r="C2547" s="1" t="s">
        <v>9150</v>
      </c>
      <c r="D2547" s="3">
        <v>24616</v>
      </c>
      <c r="E2547" s="1" t="s">
        <v>9144</v>
      </c>
      <c r="F2547" s="1" t="s">
        <v>9184</v>
      </c>
      <c r="G2547" s="14">
        <v>2097128619</v>
      </c>
    </row>
    <row r="2548" spans="1:7" x14ac:dyDescent="0.25">
      <c r="A2548" s="1" t="s">
        <v>5649</v>
      </c>
      <c r="B2548" s="2">
        <v>831453431</v>
      </c>
      <c r="C2548" s="1" t="s">
        <v>9130</v>
      </c>
      <c r="D2548" s="3">
        <v>23522</v>
      </c>
      <c r="E2548" s="1" t="s">
        <v>9141</v>
      </c>
      <c r="F2548" s="1" t="s">
        <v>9186</v>
      </c>
      <c r="G2548" s="14">
        <v>910468772</v>
      </c>
    </row>
    <row r="2549" spans="1:7" x14ac:dyDescent="0.25">
      <c r="A2549" s="1" t="s">
        <v>8532</v>
      </c>
      <c r="B2549" s="2">
        <v>291292071</v>
      </c>
      <c r="C2549" s="1" t="s">
        <v>9156</v>
      </c>
      <c r="D2549" s="3">
        <v>24251</v>
      </c>
      <c r="E2549" s="1" t="s">
        <v>9154</v>
      </c>
      <c r="F2549" s="1" t="s">
        <v>9199</v>
      </c>
      <c r="G2549" s="14">
        <v>2964410712</v>
      </c>
    </row>
    <row r="2550" spans="1:7" x14ac:dyDescent="0.25">
      <c r="A2550" s="1" t="s">
        <v>5100</v>
      </c>
      <c r="B2550" s="2">
        <v>416014246</v>
      </c>
      <c r="C2550" s="1" t="s">
        <v>9133</v>
      </c>
      <c r="D2550" s="3">
        <v>28270</v>
      </c>
      <c r="E2550" s="1" t="s">
        <v>9144</v>
      </c>
      <c r="F2550" s="1" t="s">
        <v>9179</v>
      </c>
      <c r="G2550" s="14">
        <v>91056082</v>
      </c>
    </row>
    <row r="2551" spans="1:7" x14ac:dyDescent="0.25">
      <c r="A2551" s="1" t="s">
        <v>7376</v>
      </c>
      <c r="B2551" s="2">
        <v>868132016</v>
      </c>
      <c r="C2551" s="1" t="s">
        <v>9170</v>
      </c>
      <c r="D2551" s="3">
        <v>23887</v>
      </c>
      <c r="E2551" s="1" t="s">
        <v>9134</v>
      </c>
      <c r="F2551" s="1" t="s">
        <v>9191</v>
      </c>
      <c r="G2551" s="14">
        <v>1419634704</v>
      </c>
    </row>
    <row r="2552" spans="1:7" x14ac:dyDescent="0.25">
      <c r="A2552" s="1" t="s">
        <v>7819</v>
      </c>
      <c r="B2552" s="2">
        <v>345084481</v>
      </c>
      <c r="C2552" s="1" t="s">
        <v>9143</v>
      </c>
      <c r="D2552" s="3">
        <v>43244</v>
      </c>
      <c r="E2552" s="1" t="s">
        <v>9131</v>
      </c>
      <c r="F2552" s="1" t="s">
        <v>834</v>
      </c>
      <c r="G2552" s="14">
        <v>53692155</v>
      </c>
    </row>
    <row r="2553" spans="1:7" x14ac:dyDescent="0.25">
      <c r="A2553" s="1" t="s">
        <v>3171</v>
      </c>
      <c r="B2553" s="2">
        <v>841019660</v>
      </c>
      <c r="C2553" s="1" t="s">
        <v>9153</v>
      </c>
      <c r="D2553" s="3">
        <v>23887</v>
      </c>
      <c r="E2553" s="1" t="s">
        <v>9144</v>
      </c>
      <c r="F2553" s="1" t="s">
        <v>9190</v>
      </c>
      <c r="G2553" s="14">
        <v>291262818</v>
      </c>
    </row>
    <row r="2554" spans="1:7" x14ac:dyDescent="0.25">
      <c r="A2554" s="1" t="s">
        <v>3243</v>
      </c>
      <c r="B2554" s="2">
        <v>402846524</v>
      </c>
      <c r="C2554" s="1" t="s">
        <v>9147</v>
      </c>
      <c r="D2554" s="3">
        <v>24983</v>
      </c>
      <c r="E2554" s="1" t="s">
        <v>9138</v>
      </c>
      <c r="F2554" s="1" t="s">
        <v>6107</v>
      </c>
      <c r="G2554" s="14">
        <v>196216482</v>
      </c>
    </row>
    <row r="2555" spans="1:7" x14ac:dyDescent="0.25">
      <c r="A2555" s="1" t="s">
        <v>7903</v>
      </c>
      <c r="B2555" s="2">
        <v>990925853</v>
      </c>
      <c r="C2555" s="1" t="s">
        <v>9150</v>
      </c>
      <c r="D2555" s="3">
        <v>30460</v>
      </c>
      <c r="E2555" s="1" t="s">
        <v>9144</v>
      </c>
      <c r="F2555" s="1" t="s">
        <v>9184</v>
      </c>
      <c r="G2555" s="14">
        <v>741227112</v>
      </c>
    </row>
    <row r="2556" spans="1:7" x14ac:dyDescent="0.25">
      <c r="A2556" s="1" t="s">
        <v>3528</v>
      </c>
      <c r="B2556" s="2">
        <v>190313081</v>
      </c>
      <c r="C2556" s="1" t="s">
        <v>9160</v>
      </c>
      <c r="D2556" s="3">
        <v>41054</v>
      </c>
      <c r="E2556" s="1" t="s">
        <v>9141</v>
      </c>
      <c r="F2556" s="1" t="s">
        <v>9178</v>
      </c>
      <c r="G2556" s="14">
        <v>1197705984</v>
      </c>
    </row>
    <row r="2557" spans="1:7" x14ac:dyDescent="0.25">
      <c r="A2557" s="1" t="s">
        <v>8991</v>
      </c>
      <c r="B2557" s="2">
        <v>802418265</v>
      </c>
      <c r="C2557" s="1" t="s">
        <v>9165</v>
      </c>
      <c r="D2557" s="3">
        <v>21694</v>
      </c>
      <c r="E2557" s="1" t="s">
        <v>9144</v>
      </c>
      <c r="F2557" s="1" t="s">
        <v>4326</v>
      </c>
      <c r="G2557" s="14">
        <v>1406520402</v>
      </c>
    </row>
    <row r="2558" spans="1:7" x14ac:dyDescent="0.25">
      <c r="A2558" s="1" t="s">
        <v>4708</v>
      </c>
      <c r="B2558" s="2">
        <v>497483163</v>
      </c>
      <c r="C2558" s="1" t="s">
        <v>9196</v>
      </c>
      <c r="D2558" s="3">
        <v>35210</v>
      </c>
      <c r="E2558" s="1" t="s">
        <v>9138</v>
      </c>
      <c r="F2558" s="1" t="s">
        <v>9197</v>
      </c>
      <c r="G2558" s="14">
        <v>14494704</v>
      </c>
    </row>
    <row r="2559" spans="1:7" x14ac:dyDescent="0.25">
      <c r="A2559" s="1" t="s">
        <v>1232</v>
      </c>
      <c r="B2559" s="2">
        <v>403244085</v>
      </c>
      <c r="C2559" s="1" t="s">
        <v>9133</v>
      </c>
      <c r="D2559" s="3">
        <v>23155</v>
      </c>
      <c r="E2559" s="1" t="s">
        <v>9154</v>
      </c>
      <c r="F2559" s="1" t="s">
        <v>9158</v>
      </c>
      <c r="G2559" s="14">
        <v>3669223131</v>
      </c>
    </row>
    <row r="2560" spans="1:7" x14ac:dyDescent="0.25">
      <c r="A2560" s="1" t="s">
        <v>1106</v>
      </c>
      <c r="B2560" s="2">
        <v>581636322</v>
      </c>
      <c r="C2560" s="1" t="s">
        <v>9165</v>
      </c>
      <c r="D2560" s="3">
        <v>31192</v>
      </c>
      <c r="E2560" s="1" t="s">
        <v>9144</v>
      </c>
      <c r="F2560" s="1" t="s">
        <v>4326</v>
      </c>
      <c r="G2560" s="14">
        <v>1460132973</v>
      </c>
    </row>
    <row r="2561" spans="1:7" x14ac:dyDescent="0.25">
      <c r="A2561" s="1" t="s">
        <v>5382</v>
      </c>
      <c r="B2561" s="2">
        <v>696144220</v>
      </c>
      <c r="C2561" s="1" t="s">
        <v>9136</v>
      </c>
      <c r="D2561" s="3">
        <v>36671</v>
      </c>
      <c r="E2561" s="1" t="s">
        <v>9131</v>
      </c>
      <c r="F2561" s="1" t="s">
        <v>6173</v>
      </c>
      <c r="G2561" s="14">
        <v>674027424</v>
      </c>
    </row>
    <row r="2562" spans="1:7" x14ac:dyDescent="0.25">
      <c r="A2562" s="1" t="s">
        <v>6201</v>
      </c>
      <c r="B2562" s="2">
        <v>555522499</v>
      </c>
      <c r="C2562" s="1" t="s">
        <v>9168</v>
      </c>
      <c r="D2562" s="3">
        <v>42515</v>
      </c>
      <c r="E2562" s="1" t="s">
        <v>9141</v>
      </c>
      <c r="F2562" s="1" t="s">
        <v>9169</v>
      </c>
      <c r="G2562" s="14">
        <v>140323205</v>
      </c>
    </row>
    <row r="2563" spans="1:7" x14ac:dyDescent="0.25">
      <c r="A2563" s="1" t="s">
        <v>8538</v>
      </c>
      <c r="B2563" s="2">
        <v>598219243</v>
      </c>
      <c r="C2563" s="1" t="s">
        <v>9147</v>
      </c>
      <c r="D2563" s="3">
        <v>31921</v>
      </c>
      <c r="E2563" s="1" t="s">
        <v>9138</v>
      </c>
      <c r="F2563" s="1" t="s">
        <v>6107</v>
      </c>
      <c r="G2563" s="14">
        <v>991513235</v>
      </c>
    </row>
    <row r="2564" spans="1:7" x14ac:dyDescent="0.25">
      <c r="A2564" s="1" t="s">
        <v>2124</v>
      </c>
      <c r="B2564" s="2">
        <v>50810851</v>
      </c>
      <c r="C2564" s="1" t="s">
        <v>9140</v>
      </c>
      <c r="D2564" s="3">
        <v>22061</v>
      </c>
      <c r="E2564" s="1" t="s">
        <v>9138</v>
      </c>
      <c r="F2564" s="1" t="s">
        <v>9142</v>
      </c>
      <c r="G2564" s="14">
        <v>969947742</v>
      </c>
    </row>
    <row r="2565" spans="1:7" x14ac:dyDescent="0.25">
      <c r="A2565" s="1" t="s">
        <v>6095</v>
      </c>
      <c r="B2565" s="2">
        <v>34130226</v>
      </c>
      <c r="C2565" s="1" t="s">
        <v>9170</v>
      </c>
      <c r="D2565" s="3">
        <v>34843</v>
      </c>
      <c r="E2565" s="1" t="s">
        <v>9144</v>
      </c>
      <c r="F2565" s="1" t="s">
        <v>9171</v>
      </c>
      <c r="G2565" s="14">
        <v>1457334375</v>
      </c>
    </row>
    <row r="2566" spans="1:7" x14ac:dyDescent="0.25">
      <c r="A2566" s="1" t="s">
        <v>5029</v>
      </c>
      <c r="B2566" s="2">
        <v>134845730</v>
      </c>
      <c r="C2566" s="1" t="s">
        <v>9156</v>
      </c>
      <c r="D2566" s="3">
        <v>39958</v>
      </c>
      <c r="E2566" s="1" t="s">
        <v>9131</v>
      </c>
      <c r="F2566" s="1" t="s">
        <v>9157</v>
      </c>
      <c r="G2566" s="14">
        <v>26707692</v>
      </c>
    </row>
    <row r="2567" spans="1:7" x14ac:dyDescent="0.25">
      <c r="A2567" s="1" t="s">
        <v>4958</v>
      </c>
      <c r="B2567" s="2">
        <v>348264976</v>
      </c>
      <c r="C2567" s="1" t="s">
        <v>9193</v>
      </c>
      <c r="D2567" s="3">
        <v>22061</v>
      </c>
      <c r="E2567" s="1" t="s">
        <v>9144</v>
      </c>
      <c r="F2567" s="1" t="s">
        <v>9194</v>
      </c>
      <c r="G2567" s="14">
        <v>3156259011</v>
      </c>
    </row>
    <row r="2568" spans="1:7" x14ac:dyDescent="0.25">
      <c r="A2568" s="1" t="s">
        <v>1075</v>
      </c>
      <c r="B2568" s="2">
        <v>711900223</v>
      </c>
      <c r="C2568" s="1" t="s">
        <v>9170</v>
      </c>
      <c r="D2568" s="3">
        <v>34478</v>
      </c>
      <c r="E2568" s="1" t="s">
        <v>9138</v>
      </c>
      <c r="F2568" s="1" t="s">
        <v>9171</v>
      </c>
      <c r="G2568" s="14">
        <v>883405117</v>
      </c>
    </row>
    <row r="2569" spans="1:7" x14ac:dyDescent="0.25">
      <c r="A2569" s="1" t="s">
        <v>6656</v>
      </c>
      <c r="B2569" s="2">
        <v>857034108</v>
      </c>
      <c r="C2569" s="1" t="s">
        <v>9147</v>
      </c>
      <c r="D2569" s="3">
        <v>43976</v>
      </c>
      <c r="E2569" s="1" t="s">
        <v>9134</v>
      </c>
      <c r="F2569" s="1" t="s">
        <v>9152</v>
      </c>
      <c r="G2569" s="14">
        <v>3087720192</v>
      </c>
    </row>
    <row r="2570" spans="1:7" x14ac:dyDescent="0.25">
      <c r="A2570" s="1" t="s">
        <v>8834</v>
      </c>
      <c r="B2570" s="2">
        <v>911205536</v>
      </c>
      <c r="C2570" s="1" t="s">
        <v>9160</v>
      </c>
      <c r="D2570" s="3">
        <v>33382</v>
      </c>
      <c r="E2570" s="1" t="s">
        <v>9144</v>
      </c>
      <c r="F2570" s="1" t="s">
        <v>9161</v>
      </c>
      <c r="G2570" s="14">
        <v>1297279728</v>
      </c>
    </row>
    <row r="2571" spans="1:7" x14ac:dyDescent="0.25">
      <c r="A2571" s="1" t="s">
        <v>9116</v>
      </c>
      <c r="B2571" s="2">
        <v>135044117</v>
      </c>
      <c r="C2571" s="1" t="s">
        <v>9140</v>
      </c>
      <c r="D2571" s="3">
        <v>27905</v>
      </c>
      <c r="E2571" s="1" t="s">
        <v>9134</v>
      </c>
      <c r="F2571" s="1" t="s">
        <v>9189</v>
      </c>
      <c r="G2571" s="14">
        <v>2713681152</v>
      </c>
    </row>
    <row r="2572" spans="1:7" x14ac:dyDescent="0.25">
      <c r="A2572" s="1" t="s">
        <v>7330</v>
      </c>
      <c r="B2572" s="2">
        <v>268873052</v>
      </c>
      <c r="C2572" s="1" t="s">
        <v>9156</v>
      </c>
      <c r="D2572" s="3">
        <v>22790</v>
      </c>
      <c r="E2572" s="1" t="s">
        <v>9131</v>
      </c>
      <c r="F2572" s="1" t="s">
        <v>9175</v>
      </c>
      <c r="G2572" s="14">
        <v>1303037952</v>
      </c>
    </row>
    <row r="2573" spans="1:7" x14ac:dyDescent="0.25">
      <c r="A2573" s="1" t="s">
        <v>2515</v>
      </c>
      <c r="B2573" s="2">
        <v>33666856</v>
      </c>
      <c r="C2573" s="1" t="s">
        <v>9168</v>
      </c>
      <c r="D2573" s="3">
        <v>27538</v>
      </c>
      <c r="E2573" s="1" t="s">
        <v>9141</v>
      </c>
      <c r="F2573" s="1" t="s">
        <v>9169</v>
      </c>
      <c r="G2573" s="14">
        <v>773858475</v>
      </c>
    </row>
    <row r="2574" spans="1:7" x14ac:dyDescent="0.25">
      <c r="A2574" s="1" t="s">
        <v>3650</v>
      </c>
      <c r="B2574" s="2">
        <v>799549503</v>
      </c>
      <c r="C2574" s="1" t="s">
        <v>9133</v>
      </c>
      <c r="D2574" s="3">
        <v>24251</v>
      </c>
      <c r="E2574" s="1" t="s">
        <v>9144</v>
      </c>
      <c r="F2574" s="1" t="s">
        <v>9192</v>
      </c>
      <c r="G2574" s="14">
        <v>21843402</v>
      </c>
    </row>
    <row r="2575" spans="1:7" x14ac:dyDescent="0.25">
      <c r="A2575" s="1" t="s">
        <v>6972</v>
      </c>
      <c r="B2575" s="2">
        <v>904896985</v>
      </c>
      <c r="C2575" s="1" t="s">
        <v>9140</v>
      </c>
      <c r="D2575" s="3">
        <v>41783</v>
      </c>
      <c r="E2575" s="1" t="s">
        <v>9144</v>
      </c>
      <c r="F2575" s="1" t="s">
        <v>9189</v>
      </c>
      <c r="G2575" s="14">
        <v>890410752</v>
      </c>
    </row>
    <row r="2576" spans="1:7" x14ac:dyDescent="0.25">
      <c r="A2576" s="1" t="s">
        <v>2094</v>
      </c>
      <c r="B2576" s="2">
        <v>724200436</v>
      </c>
      <c r="C2576" s="1" t="s">
        <v>9130</v>
      </c>
      <c r="D2576" s="3">
        <v>45070</v>
      </c>
      <c r="E2576" s="1" t="s">
        <v>9134</v>
      </c>
      <c r="F2576" s="1" t="s">
        <v>9186</v>
      </c>
      <c r="G2576" s="14">
        <v>1053401412</v>
      </c>
    </row>
    <row r="2577" spans="1:7" x14ac:dyDescent="0.25">
      <c r="A2577" s="1" t="s">
        <v>5667</v>
      </c>
      <c r="B2577" s="2">
        <v>970303695</v>
      </c>
      <c r="C2577" s="1" t="s">
        <v>9130</v>
      </c>
      <c r="D2577" s="3">
        <v>29366</v>
      </c>
      <c r="E2577" s="1" t="s">
        <v>9134</v>
      </c>
      <c r="F2577" s="1" t="s">
        <v>9186</v>
      </c>
      <c r="G2577" s="14">
        <v>51443616</v>
      </c>
    </row>
    <row r="2578" spans="1:7" x14ac:dyDescent="0.25">
      <c r="A2578" s="1" t="s">
        <v>2782</v>
      </c>
      <c r="B2578" s="2">
        <v>302636014</v>
      </c>
      <c r="C2578" s="1" t="s">
        <v>9140</v>
      </c>
      <c r="D2578" s="3">
        <v>32653</v>
      </c>
      <c r="E2578" s="1" t="s">
        <v>9134</v>
      </c>
      <c r="F2578" s="1" t="s">
        <v>9189</v>
      </c>
      <c r="G2578" s="14">
        <v>2540499255</v>
      </c>
    </row>
    <row r="2579" spans="1:7" x14ac:dyDescent="0.25">
      <c r="A2579" s="1" t="s">
        <v>1545</v>
      </c>
      <c r="B2579" s="2">
        <v>351782665</v>
      </c>
      <c r="C2579" s="1" t="s">
        <v>9168</v>
      </c>
      <c r="D2579" s="3">
        <v>35575</v>
      </c>
      <c r="E2579" s="1" t="s">
        <v>9141</v>
      </c>
      <c r="F2579" s="1" t="s">
        <v>9169</v>
      </c>
      <c r="G2579" s="14">
        <v>1067363874</v>
      </c>
    </row>
    <row r="2580" spans="1:7" x14ac:dyDescent="0.25">
      <c r="A2580" s="1" t="s">
        <v>8110</v>
      </c>
      <c r="B2580" s="2">
        <v>804272743</v>
      </c>
      <c r="C2580" s="1" t="s">
        <v>9193</v>
      </c>
      <c r="D2580" s="3">
        <v>22426</v>
      </c>
      <c r="E2580" s="1" t="s">
        <v>9144</v>
      </c>
      <c r="F2580" s="1" t="s">
        <v>9194</v>
      </c>
      <c r="G2580" s="14">
        <v>1463324544</v>
      </c>
    </row>
    <row r="2581" spans="1:7" x14ac:dyDescent="0.25">
      <c r="A2581" s="1" t="s">
        <v>4880</v>
      </c>
      <c r="B2581" s="2">
        <v>265615429</v>
      </c>
      <c r="C2581" s="1" t="s">
        <v>9147</v>
      </c>
      <c r="D2581" s="3">
        <v>31556</v>
      </c>
      <c r="E2581" s="1" t="s">
        <v>9144</v>
      </c>
      <c r="F2581" s="1" t="s">
        <v>6107</v>
      </c>
      <c r="G2581" s="14">
        <v>598976532</v>
      </c>
    </row>
    <row r="2582" spans="1:7" x14ac:dyDescent="0.25">
      <c r="A2582" s="1" t="s">
        <v>5406</v>
      </c>
      <c r="B2582" s="2">
        <v>153351376</v>
      </c>
      <c r="C2582" s="1" t="s">
        <v>9133</v>
      </c>
      <c r="D2582" s="3">
        <v>24251</v>
      </c>
      <c r="E2582" s="1" t="s">
        <v>9134</v>
      </c>
      <c r="F2582" s="1" t="s">
        <v>9135</v>
      </c>
      <c r="G2582" s="14">
        <v>1604527104</v>
      </c>
    </row>
    <row r="2583" spans="1:7" x14ac:dyDescent="0.25">
      <c r="A2583" s="1" t="s">
        <v>3085</v>
      </c>
      <c r="B2583" s="2">
        <v>398534543</v>
      </c>
      <c r="C2583" s="1" t="s">
        <v>9133</v>
      </c>
      <c r="D2583" s="3">
        <v>35939</v>
      </c>
      <c r="E2583" s="1" t="s">
        <v>9131</v>
      </c>
      <c r="F2583" s="1" t="s">
        <v>9179</v>
      </c>
      <c r="G2583" s="14">
        <v>8939504</v>
      </c>
    </row>
    <row r="2584" spans="1:7" x14ac:dyDescent="0.25">
      <c r="A2584" s="1" t="s">
        <v>1251</v>
      </c>
      <c r="B2584" s="2">
        <v>928702324</v>
      </c>
      <c r="C2584" s="1" t="s">
        <v>9156</v>
      </c>
      <c r="D2584" s="3">
        <v>23522</v>
      </c>
      <c r="E2584" s="1" t="s">
        <v>9141</v>
      </c>
      <c r="F2584" s="1" t="s">
        <v>9157</v>
      </c>
      <c r="G2584" s="14">
        <v>910583892</v>
      </c>
    </row>
    <row r="2585" spans="1:7" x14ac:dyDescent="0.25">
      <c r="A2585" s="1" t="s">
        <v>3109</v>
      </c>
      <c r="B2585" s="2">
        <v>698205626</v>
      </c>
      <c r="C2585" s="1" t="s">
        <v>9156</v>
      </c>
      <c r="D2585" s="3">
        <v>41054</v>
      </c>
      <c r="E2585" s="1" t="s">
        <v>9134</v>
      </c>
      <c r="F2585" s="1" t="s">
        <v>9199</v>
      </c>
      <c r="G2585" s="14">
        <v>318829056</v>
      </c>
    </row>
    <row r="2586" spans="1:7" x14ac:dyDescent="0.25">
      <c r="A2586" s="1" t="s">
        <v>1575</v>
      </c>
      <c r="B2586" s="2">
        <v>451599744</v>
      </c>
      <c r="C2586" s="1" t="s">
        <v>9137</v>
      </c>
      <c r="D2586" s="3">
        <v>33382</v>
      </c>
      <c r="E2586" s="1" t="s">
        <v>9141</v>
      </c>
      <c r="F2586" s="1" t="s">
        <v>9139</v>
      </c>
      <c r="G2586" s="14">
        <v>1295869056</v>
      </c>
    </row>
    <row r="2587" spans="1:7" x14ac:dyDescent="0.25">
      <c r="A2587" s="1" t="s">
        <v>7683</v>
      </c>
      <c r="B2587" s="2">
        <v>105291696</v>
      </c>
      <c r="C2587" s="1" t="s">
        <v>9160</v>
      </c>
      <c r="D2587" s="3">
        <v>44705</v>
      </c>
      <c r="E2587" s="1" t="s">
        <v>9144</v>
      </c>
      <c r="F2587" s="1" t="s">
        <v>9163</v>
      </c>
      <c r="G2587" s="14">
        <v>954254013</v>
      </c>
    </row>
    <row r="2588" spans="1:7" x14ac:dyDescent="0.25">
      <c r="A2588" s="1" t="s">
        <v>717</v>
      </c>
      <c r="B2588" s="2">
        <v>85427274</v>
      </c>
      <c r="C2588" s="1" t="s">
        <v>9133</v>
      </c>
      <c r="D2588" s="3">
        <v>22426</v>
      </c>
      <c r="E2588" s="1" t="s">
        <v>9138</v>
      </c>
      <c r="F2588" s="1" t="s">
        <v>9164</v>
      </c>
      <c r="G2588" s="14">
        <v>499013424</v>
      </c>
    </row>
    <row r="2589" spans="1:7" x14ac:dyDescent="0.25">
      <c r="A2589" s="1" t="s">
        <v>7953</v>
      </c>
      <c r="B2589" s="2">
        <v>937803141</v>
      </c>
      <c r="C2589" s="1" t="s">
        <v>9160</v>
      </c>
      <c r="D2589" s="3">
        <v>29366</v>
      </c>
      <c r="E2589" s="1" t="s">
        <v>9138</v>
      </c>
      <c r="F2589" s="1" t="s">
        <v>9178</v>
      </c>
      <c r="G2589" s="14">
        <v>26379504</v>
      </c>
    </row>
    <row r="2590" spans="1:7" x14ac:dyDescent="0.25">
      <c r="A2590" s="1" t="s">
        <v>6132</v>
      </c>
      <c r="B2590" s="2">
        <v>970179932</v>
      </c>
      <c r="C2590" s="1" t="s">
        <v>9136</v>
      </c>
      <c r="D2590" s="3">
        <v>20965</v>
      </c>
      <c r="E2590" s="1" t="s">
        <v>9138</v>
      </c>
      <c r="F2590" s="1" t="s">
        <v>9188</v>
      </c>
      <c r="G2590" s="14">
        <v>397535351</v>
      </c>
    </row>
    <row r="2591" spans="1:7" x14ac:dyDescent="0.25">
      <c r="A2591" s="1" t="s">
        <v>8437</v>
      </c>
      <c r="B2591" s="2">
        <v>588827907</v>
      </c>
      <c r="C2591" s="1" t="s">
        <v>9156</v>
      </c>
      <c r="D2591" s="3">
        <v>28270</v>
      </c>
      <c r="E2591" s="1" t="s">
        <v>9134</v>
      </c>
      <c r="F2591" s="1" t="s">
        <v>9175</v>
      </c>
      <c r="G2591" s="14">
        <v>846016596</v>
      </c>
    </row>
    <row r="2592" spans="1:7" x14ac:dyDescent="0.25">
      <c r="A2592" s="1" t="s">
        <v>5164</v>
      </c>
      <c r="B2592" s="2">
        <v>691813773</v>
      </c>
      <c r="C2592" s="1" t="s">
        <v>9170</v>
      </c>
      <c r="D2592" s="3">
        <v>43244</v>
      </c>
      <c r="E2592" s="1" t="s">
        <v>9144</v>
      </c>
      <c r="F2592" s="1" t="s">
        <v>9171</v>
      </c>
      <c r="G2592" s="14">
        <v>699834639</v>
      </c>
    </row>
    <row r="2593" spans="1:7" x14ac:dyDescent="0.25">
      <c r="A2593" s="1" t="s">
        <v>5079</v>
      </c>
      <c r="B2593" s="2">
        <v>701267565</v>
      </c>
      <c r="C2593" s="1" t="s">
        <v>9150</v>
      </c>
      <c r="D2593" s="3">
        <v>35575</v>
      </c>
      <c r="E2593" s="1" t="s">
        <v>9144</v>
      </c>
      <c r="F2593" s="1" t="s">
        <v>8414</v>
      </c>
      <c r="G2593" s="14">
        <v>390449943</v>
      </c>
    </row>
    <row r="2594" spans="1:7" x14ac:dyDescent="0.25">
      <c r="A2594" s="1" t="s">
        <v>1342</v>
      </c>
      <c r="B2594" s="2">
        <v>694422009</v>
      </c>
      <c r="C2594" s="1" t="s">
        <v>9168</v>
      </c>
      <c r="D2594" s="3">
        <v>33017</v>
      </c>
      <c r="E2594" s="1" t="s">
        <v>9144</v>
      </c>
      <c r="F2594" s="1" t="s">
        <v>9169</v>
      </c>
      <c r="G2594" s="14">
        <v>2048079316</v>
      </c>
    </row>
    <row r="2595" spans="1:7" x14ac:dyDescent="0.25">
      <c r="A2595" s="1" t="s">
        <v>542</v>
      </c>
      <c r="B2595" s="2">
        <v>601592292</v>
      </c>
      <c r="C2595" s="1" t="s">
        <v>9143</v>
      </c>
      <c r="D2595" s="3">
        <v>34114</v>
      </c>
      <c r="E2595" s="1" t="s">
        <v>9134</v>
      </c>
      <c r="F2595" s="1" t="s">
        <v>9187</v>
      </c>
      <c r="G2595" s="14">
        <v>1356682367</v>
      </c>
    </row>
    <row r="2596" spans="1:7" x14ac:dyDescent="0.25">
      <c r="A2596" s="1" t="s">
        <v>6120</v>
      </c>
      <c r="B2596" s="2">
        <v>268405505</v>
      </c>
      <c r="C2596" s="1" t="s">
        <v>9143</v>
      </c>
      <c r="D2596" s="3">
        <v>25348</v>
      </c>
      <c r="E2596" s="1" t="s">
        <v>9141</v>
      </c>
      <c r="F2596" s="1" t="s">
        <v>834</v>
      </c>
      <c r="G2596" s="14">
        <v>2912407188</v>
      </c>
    </row>
    <row r="2597" spans="1:7" x14ac:dyDescent="0.25">
      <c r="A2597" s="1" t="s">
        <v>5733</v>
      </c>
      <c r="B2597" s="2">
        <v>892053495</v>
      </c>
      <c r="C2597" s="1" t="s">
        <v>9148</v>
      </c>
      <c r="D2597" s="3">
        <v>30095</v>
      </c>
      <c r="E2597" s="1" t="s">
        <v>9138</v>
      </c>
      <c r="F2597" s="1" t="s">
        <v>9149</v>
      </c>
      <c r="G2597" s="14">
        <v>347901312</v>
      </c>
    </row>
    <row r="2598" spans="1:7" x14ac:dyDescent="0.25">
      <c r="A2598" s="1" t="s">
        <v>1378</v>
      </c>
      <c r="B2598" s="2">
        <v>326543835</v>
      </c>
      <c r="C2598" s="1" t="s">
        <v>9160</v>
      </c>
      <c r="D2598" s="3">
        <v>33017</v>
      </c>
      <c r="E2598" s="1" t="s">
        <v>9138</v>
      </c>
      <c r="F2598" s="1" t="s">
        <v>9161</v>
      </c>
      <c r="G2598" s="14">
        <v>4332565518</v>
      </c>
    </row>
    <row r="2599" spans="1:7" x14ac:dyDescent="0.25">
      <c r="A2599" s="1" t="s">
        <v>8241</v>
      </c>
      <c r="B2599" s="2">
        <v>222094673</v>
      </c>
      <c r="C2599" s="1" t="s">
        <v>9143</v>
      </c>
      <c r="D2599" s="3">
        <v>26444</v>
      </c>
      <c r="E2599" s="1" t="s">
        <v>9144</v>
      </c>
      <c r="F2599" s="1" t="s">
        <v>9145</v>
      </c>
      <c r="G2599" s="14">
        <v>8076588</v>
      </c>
    </row>
    <row r="2600" spans="1:7" x14ac:dyDescent="0.25">
      <c r="A2600" s="1" t="s">
        <v>8062</v>
      </c>
      <c r="B2600" s="2">
        <v>819755157</v>
      </c>
      <c r="C2600" s="1" t="s">
        <v>9176</v>
      </c>
      <c r="D2600" s="3">
        <v>30095</v>
      </c>
      <c r="E2600" s="1" t="s">
        <v>9134</v>
      </c>
      <c r="F2600" s="1" t="s">
        <v>9177</v>
      </c>
      <c r="G2600" s="14">
        <v>4179317856</v>
      </c>
    </row>
    <row r="2601" spans="1:7" x14ac:dyDescent="0.25">
      <c r="A2601" s="1" t="s">
        <v>6847</v>
      </c>
      <c r="B2601" s="2">
        <v>410094830</v>
      </c>
      <c r="C2601" s="1" t="s">
        <v>9168</v>
      </c>
      <c r="D2601" s="3">
        <v>29731</v>
      </c>
      <c r="E2601" s="1" t="s">
        <v>9131</v>
      </c>
      <c r="F2601" s="1" t="s">
        <v>9169</v>
      </c>
      <c r="G2601" s="14">
        <v>2313443268</v>
      </c>
    </row>
    <row r="2602" spans="1:7" x14ac:dyDescent="0.25">
      <c r="A2602" s="1" t="s">
        <v>8776</v>
      </c>
      <c r="B2602" s="2">
        <v>382079662</v>
      </c>
      <c r="C2602" s="1" t="s">
        <v>9150</v>
      </c>
      <c r="D2602" s="3">
        <v>27173</v>
      </c>
      <c r="E2602" s="1" t="s">
        <v>9144</v>
      </c>
      <c r="F2602" s="1" t="s">
        <v>8414</v>
      </c>
      <c r="G2602" s="14">
        <v>292770144</v>
      </c>
    </row>
    <row r="2603" spans="1:7" x14ac:dyDescent="0.25">
      <c r="A2603" s="1" t="s">
        <v>3780</v>
      </c>
      <c r="B2603" s="2">
        <v>169329241</v>
      </c>
      <c r="C2603" s="1" t="s">
        <v>9170</v>
      </c>
      <c r="D2603" s="3">
        <v>35939</v>
      </c>
      <c r="E2603" s="1" t="s">
        <v>9138</v>
      </c>
      <c r="F2603" s="1" t="s">
        <v>9171</v>
      </c>
      <c r="G2603" s="14">
        <v>2711225601</v>
      </c>
    </row>
    <row r="2604" spans="1:7" x14ac:dyDescent="0.25">
      <c r="A2604" s="1" t="s">
        <v>7575</v>
      </c>
      <c r="B2604" s="2">
        <v>18161339</v>
      </c>
      <c r="C2604" s="1" t="s">
        <v>9143</v>
      </c>
      <c r="D2604" s="3">
        <v>42148</v>
      </c>
      <c r="E2604" s="1" t="s">
        <v>9138</v>
      </c>
      <c r="F2604" s="1" t="s">
        <v>834</v>
      </c>
      <c r="G2604" s="14">
        <v>1131185748</v>
      </c>
    </row>
    <row r="2605" spans="1:7" x14ac:dyDescent="0.25">
      <c r="A2605" s="1" t="s">
        <v>5035</v>
      </c>
      <c r="B2605" s="2">
        <v>717067299</v>
      </c>
      <c r="C2605" s="1" t="s">
        <v>9150</v>
      </c>
      <c r="D2605" s="3">
        <v>41054</v>
      </c>
      <c r="E2605" s="1" t="s">
        <v>9138</v>
      </c>
      <c r="F2605" s="1" t="s">
        <v>9184</v>
      </c>
      <c r="G2605" s="14">
        <v>2764658952</v>
      </c>
    </row>
    <row r="2606" spans="1:7" x14ac:dyDescent="0.25">
      <c r="A2606" s="1" t="s">
        <v>8134</v>
      </c>
      <c r="B2606" s="2">
        <v>48927497</v>
      </c>
      <c r="C2606" s="1" t="s">
        <v>9146</v>
      </c>
      <c r="D2606" s="3">
        <v>32653</v>
      </c>
      <c r="E2606" s="1" t="s">
        <v>9134</v>
      </c>
      <c r="F2606" s="1" t="s">
        <v>8420</v>
      </c>
      <c r="G2606" s="14">
        <v>1502244879</v>
      </c>
    </row>
    <row r="2607" spans="1:7" x14ac:dyDescent="0.25">
      <c r="A2607" s="1" t="s">
        <v>8464</v>
      </c>
      <c r="B2607" s="2">
        <v>221141420</v>
      </c>
      <c r="C2607" s="1" t="s">
        <v>9165</v>
      </c>
      <c r="D2607" s="3">
        <v>41419</v>
      </c>
      <c r="E2607" s="1" t="s">
        <v>9141</v>
      </c>
      <c r="F2607" s="1" t="s">
        <v>4326</v>
      </c>
      <c r="G2607" s="14">
        <v>1699352252</v>
      </c>
    </row>
    <row r="2608" spans="1:7" x14ac:dyDescent="0.25">
      <c r="A2608" s="1" t="s">
        <v>6249</v>
      </c>
      <c r="B2608" s="2">
        <v>27988702</v>
      </c>
      <c r="C2608" s="1" t="s">
        <v>9150</v>
      </c>
      <c r="D2608" s="3">
        <v>29366</v>
      </c>
      <c r="E2608" s="1" t="s">
        <v>9138</v>
      </c>
      <c r="F2608" s="1" t="s">
        <v>9200</v>
      </c>
      <c r="G2608" s="14">
        <v>329832747</v>
      </c>
    </row>
    <row r="2609" spans="1:7" x14ac:dyDescent="0.25">
      <c r="A2609" s="1" t="s">
        <v>3668</v>
      </c>
      <c r="B2609" s="2">
        <v>561221117</v>
      </c>
      <c r="C2609" s="1" t="s">
        <v>9133</v>
      </c>
      <c r="D2609" s="3">
        <v>34478</v>
      </c>
      <c r="E2609" s="1" t="s">
        <v>9141</v>
      </c>
      <c r="F2609" s="1" t="s">
        <v>9135</v>
      </c>
      <c r="G2609" s="14">
        <v>1235565</v>
      </c>
    </row>
    <row r="2610" spans="1:7" x14ac:dyDescent="0.25">
      <c r="A2610" s="1" t="s">
        <v>2553</v>
      </c>
      <c r="B2610" s="2">
        <v>419235443</v>
      </c>
      <c r="C2610" s="1" t="s">
        <v>9150</v>
      </c>
      <c r="D2610" s="3">
        <v>28999</v>
      </c>
      <c r="E2610" s="1" t="s">
        <v>9144</v>
      </c>
      <c r="F2610" s="1" t="s">
        <v>9151</v>
      </c>
      <c r="G2610" s="14">
        <v>2571202197</v>
      </c>
    </row>
    <row r="2611" spans="1:7" x14ac:dyDescent="0.25">
      <c r="A2611" s="1" t="s">
        <v>8617</v>
      </c>
      <c r="B2611" s="2">
        <v>219307348</v>
      </c>
      <c r="C2611" s="1" t="s">
        <v>9133</v>
      </c>
      <c r="D2611" s="3">
        <v>40322</v>
      </c>
      <c r="E2611" s="1" t="s">
        <v>9141</v>
      </c>
      <c r="F2611" s="1" t="s">
        <v>9192</v>
      </c>
      <c r="G2611" s="14">
        <v>2829526752</v>
      </c>
    </row>
    <row r="2612" spans="1:7" x14ac:dyDescent="0.25">
      <c r="A2612" s="1" t="s">
        <v>2461</v>
      </c>
      <c r="B2612" s="2">
        <v>740796578</v>
      </c>
      <c r="C2612" s="1" t="s">
        <v>9153</v>
      </c>
      <c r="D2612" s="3">
        <v>22790</v>
      </c>
      <c r="E2612" s="1" t="s">
        <v>9144</v>
      </c>
      <c r="F2612" s="1" t="s">
        <v>9155</v>
      </c>
      <c r="G2612" s="14">
        <v>5211599844</v>
      </c>
    </row>
    <row r="2613" spans="1:7" x14ac:dyDescent="0.25">
      <c r="A2613" s="1" t="s">
        <v>6678</v>
      </c>
      <c r="B2613" s="2">
        <v>20851629</v>
      </c>
      <c r="C2613" s="1" t="s">
        <v>9143</v>
      </c>
      <c r="D2613" s="3">
        <v>41783</v>
      </c>
      <c r="E2613" s="1" t="s">
        <v>9141</v>
      </c>
      <c r="F2613" s="1" t="s">
        <v>834</v>
      </c>
      <c r="G2613" s="14">
        <v>947116104</v>
      </c>
    </row>
    <row r="2614" spans="1:7" x14ac:dyDescent="0.25">
      <c r="A2614" s="1" t="s">
        <v>8272</v>
      </c>
      <c r="B2614" s="2">
        <v>279824385</v>
      </c>
      <c r="C2614" s="1" t="s">
        <v>9147</v>
      </c>
      <c r="D2614" s="3">
        <v>26444</v>
      </c>
      <c r="E2614" s="1" t="s">
        <v>9144</v>
      </c>
      <c r="F2614" s="1" t="s">
        <v>9152</v>
      </c>
      <c r="G2614" s="14">
        <v>12506112</v>
      </c>
    </row>
    <row r="2615" spans="1:7" x14ac:dyDescent="0.25">
      <c r="A2615" s="1" t="s">
        <v>2488</v>
      </c>
      <c r="B2615" s="2">
        <v>596666418</v>
      </c>
      <c r="C2615" s="1" t="s">
        <v>9133</v>
      </c>
      <c r="D2615" s="3">
        <v>22061</v>
      </c>
      <c r="E2615" s="1" t="s">
        <v>9138</v>
      </c>
      <c r="F2615" s="1" t="s">
        <v>9162</v>
      </c>
      <c r="G2615" s="14">
        <v>1697546752</v>
      </c>
    </row>
    <row r="2616" spans="1:7" x14ac:dyDescent="0.25">
      <c r="A2616" s="1" t="s">
        <v>1890</v>
      </c>
      <c r="B2616" s="2">
        <v>1830742</v>
      </c>
      <c r="C2616" s="1" t="s">
        <v>9133</v>
      </c>
      <c r="D2616" s="3">
        <v>27538</v>
      </c>
      <c r="E2616" s="1" t="s">
        <v>9138</v>
      </c>
      <c r="F2616" s="1" t="s">
        <v>9195</v>
      </c>
      <c r="G2616" s="14">
        <v>1073558976</v>
      </c>
    </row>
    <row r="2617" spans="1:7" x14ac:dyDescent="0.25">
      <c r="A2617" s="1" t="s">
        <v>4687</v>
      </c>
      <c r="B2617" s="2">
        <v>290971192</v>
      </c>
      <c r="C2617" s="1" t="s">
        <v>9150</v>
      </c>
      <c r="D2617" s="3">
        <v>22790</v>
      </c>
      <c r="E2617" s="1" t="s">
        <v>9138</v>
      </c>
      <c r="F2617" s="1" t="s">
        <v>9184</v>
      </c>
      <c r="G2617" s="14">
        <v>9791808</v>
      </c>
    </row>
    <row r="2618" spans="1:7" x14ac:dyDescent="0.25">
      <c r="A2618" s="1" t="s">
        <v>5239</v>
      </c>
      <c r="B2618" s="2">
        <v>553774219</v>
      </c>
      <c r="C2618" s="1" t="s">
        <v>9143</v>
      </c>
      <c r="D2618" s="3">
        <v>34478</v>
      </c>
      <c r="E2618" s="1" t="s">
        <v>9131</v>
      </c>
      <c r="F2618" s="1" t="s">
        <v>9145</v>
      </c>
      <c r="G2618" s="14">
        <v>3644896032</v>
      </c>
    </row>
    <row r="2619" spans="1:7" x14ac:dyDescent="0.25">
      <c r="A2619" s="1" t="s">
        <v>7098</v>
      </c>
      <c r="B2619" s="2">
        <v>400089203</v>
      </c>
      <c r="C2619" s="1" t="s">
        <v>9160</v>
      </c>
      <c r="D2619" s="3">
        <v>31556</v>
      </c>
      <c r="E2619" s="1" t="s">
        <v>9134</v>
      </c>
      <c r="F2619" s="1" t="s">
        <v>9161</v>
      </c>
      <c r="G2619" s="14">
        <v>3385927272</v>
      </c>
    </row>
    <row r="2620" spans="1:7" x14ac:dyDescent="0.25">
      <c r="A2620" s="1" t="s">
        <v>6397</v>
      </c>
      <c r="B2620" s="2">
        <v>290011943</v>
      </c>
      <c r="C2620" s="1" t="s">
        <v>9150</v>
      </c>
      <c r="D2620" s="3">
        <v>41783</v>
      </c>
      <c r="E2620" s="1" t="s">
        <v>9141</v>
      </c>
      <c r="F2620" s="1" t="s">
        <v>9151</v>
      </c>
      <c r="G2620" s="14">
        <v>3081829292</v>
      </c>
    </row>
    <row r="2621" spans="1:7" x14ac:dyDescent="0.25">
      <c r="A2621" s="1" t="s">
        <v>7514</v>
      </c>
      <c r="B2621" s="2">
        <v>363781303</v>
      </c>
      <c r="C2621" s="1" t="s">
        <v>9153</v>
      </c>
      <c r="D2621" s="3">
        <v>29366</v>
      </c>
      <c r="E2621" s="1" t="s">
        <v>9141</v>
      </c>
      <c r="F2621" s="1" t="s">
        <v>9190</v>
      </c>
      <c r="G2621" s="14">
        <v>103961088</v>
      </c>
    </row>
    <row r="2622" spans="1:7" x14ac:dyDescent="0.25">
      <c r="A2622" s="1" t="s">
        <v>441</v>
      </c>
      <c r="B2622" s="2">
        <v>375593872</v>
      </c>
      <c r="C2622" s="1" t="s">
        <v>9182</v>
      </c>
      <c r="D2622" s="3">
        <v>39593</v>
      </c>
      <c r="E2622" s="1" t="s">
        <v>9144</v>
      </c>
      <c r="F2622" s="1" t="s">
        <v>9183</v>
      </c>
      <c r="G2622" s="14">
        <v>884924508</v>
      </c>
    </row>
    <row r="2623" spans="1:7" x14ac:dyDescent="0.25">
      <c r="A2623" s="1" t="s">
        <v>9003</v>
      </c>
      <c r="B2623" s="2">
        <v>688516629</v>
      </c>
      <c r="C2623" s="1" t="s">
        <v>9133</v>
      </c>
      <c r="D2623" s="3">
        <v>38132</v>
      </c>
      <c r="E2623" s="1" t="s">
        <v>9144</v>
      </c>
      <c r="F2623" s="1" t="s">
        <v>9195</v>
      </c>
      <c r="G2623" s="14">
        <v>161007264</v>
      </c>
    </row>
    <row r="2624" spans="1:7" x14ac:dyDescent="0.25">
      <c r="A2624" s="1" t="s">
        <v>8052</v>
      </c>
      <c r="B2624" s="2">
        <v>523976534</v>
      </c>
      <c r="C2624" s="1" t="s">
        <v>9133</v>
      </c>
      <c r="D2624" s="3">
        <v>34478</v>
      </c>
      <c r="E2624" s="1" t="s">
        <v>9144</v>
      </c>
      <c r="F2624" s="1" t="s">
        <v>9159</v>
      </c>
      <c r="G2624" s="14">
        <v>669598632</v>
      </c>
    </row>
    <row r="2625" spans="1:7" x14ac:dyDescent="0.25">
      <c r="A2625" s="1" t="s">
        <v>526</v>
      </c>
      <c r="B2625" s="2">
        <v>105024348</v>
      </c>
      <c r="C2625" s="1" t="s">
        <v>9160</v>
      </c>
      <c r="D2625" s="3">
        <v>27905</v>
      </c>
      <c r="E2625" s="1" t="s">
        <v>9154</v>
      </c>
      <c r="F2625" s="1" t="s">
        <v>9163</v>
      </c>
      <c r="G2625" s="14">
        <v>3408988401</v>
      </c>
    </row>
    <row r="2626" spans="1:7" x14ac:dyDescent="0.25">
      <c r="A2626" s="1" t="s">
        <v>4312</v>
      </c>
      <c r="B2626" s="2">
        <v>574446287</v>
      </c>
      <c r="C2626" s="1" t="s">
        <v>9133</v>
      </c>
      <c r="D2626" s="3">
        <v>39226</v>
      </c>
      <c r="E2626" s="1" t="s">
        <v>9144</v>
      </c>
      <c r="F2626" s="1" t="s">
        <v>9195</v>
      </c>
      <c r="G2626" s="14">
        <v>265344066</v>
      </c>
    </row>
    <row r="2627" spans="1:7" x14ac:dyDescent="0.25">
      <c r="A2627" s="1" t="s">
        <v>3719</v>
      </c>
      <c r="B2627" s="2">
        <v>743729432</v>
      </c>
      <c r="C2627" s="1" t="s">
        <v>9165</v>
      </c>
      <c r="D2627" s="3">
        <v>31192</v>
      </c>
      <c r="E2627" s="1" t="s">
        <v>9138</v>
      </c>
      <c r="F2627" s="1" t="s">
        <v>4326</v>
      </c>
      <c r="G2627" s="14">
        <v>8804448</v>
      </c>
    </row>
    <row r="2628" spans="1:7" x14ac:dyDescent="0.25">
      <c r="A2628" s="1" t="s">
        <v>2550</v>
      </c>
      <c r="B2628" s="2">
        <v>947182432</v>
      </c>
      <c r="C2628" s="1" t="s">
        <v>9140</v>
      </c>
      <c r="D2628" s="3">
        <v>37400</v>
      </c>
      <c r="E2628" s="1" t="s">
        <v>9144</v>
      </c>
      <c r="F2628" s="1" t="s">
        <v>9142</v>
      </c>
      <c r="G2628" s="14">
        <v>1401158304</v>
      </c>
    </row>
    <row r="2629" spans="1:7" x14ac:dyDescent="0.25">
      <c r="A2629" s="1" t="s">
        <v>123</v>
      </c>
      <c r="B2629" s="2">
        <v>875074831</v>
      </c>
      <c r="C2629" s="1" t="s">
        <v>9146</v>
      </c>
      <c r="D2629" s="3">
        <v>24983</v>
      </c>
      <c r="E2629" s="1" t="s">
        <v>9138</v>
      </c>
      <c r="F2629" s="1" t="s">
        <v>8420</v>
      </c>
      <c r="G2629" s="14">
        <v>786669696</v>
      </c>
    </row>
    <row r="2630" spans="1:7" x14ac:dyDescent="0.25">
      <c r="A2630" s="1" t="s">
        <v>7327</v>
      </c>
      <c r="B2630" s="2">
        <v>486620474</v>
      </c>
      <c r="C2630" s="1" t="s">
        <v>9133</v>
      </c>
      <c r="D2630" s="3">
        <v>32653</v>
      </c>
      <c r="E2630" s="1" t="s">
        <v>9141</v>
      </c>
      <c r="F2630" s="1" t="s">
        <v>9164</v>
      </c>
      <c r="G2630" s="14">
        <v>1583304228</v>
      </c>
    </row>
    <row r="2631" spans="1:7" x14ac:dyDescent="0.25">
      <c r="A2631" s="1" t="s">
        <v>3659</v>
      </c>
      <c r="B2631" s="2">
        <v>530044811</v>
      </c>
      <c r="C2631" s="1" t="s">
        <v>9160</v>
      </c>
      <c r="D2631" s="3">
        <v>23887</v>
      </c>
      <c r="E2631" s="1" t="s">
        <v>9138</v>
      </c>
      <c r="F2631" s="1" t="s">
        <v>9163</v>
      </c>
      <c r="G2631" s="14">
        <v>1126837344</v>
      </c>
    </row>
    <row r="2632" spans="1:7" x14ac:dyDescent="0.25">
      <c r="A2632" s="1" t="s">
        <v>6459</v>
      </c>
      <c r="B2632" s="2">
        <v>499816917</v>
      </c>
      <c r="C2632" s="1" t="s">
        <v>9133</v>
      </c>
      <c r="D2632" s="3">
        <v>34478</v>
      </c>
      <c r="E2632" s="1" t="s">
        <v>9144</v>
      </c>
      <c r="F2632" s="1" t="s">
        <v>9195</v>
      </c>
      <c r="G2632" s="14">
        <v>2029806891</v>
      </c>
    </row>
    <row r="2633" spans="1:7" x14ac:dyDescent="0.25">
      <c r="A2633" s="1" t="s">
        <v>5217</v>
      </c>
      <c r="B2633" s="2">
        <v>395904523</v>
      </c>
      <c r="C2633" s="1" t="s">
        <v>9147</v>
      </c>
      <c r="D2633" s="3">
        <v>24616</v>
      </c>
      <c r="E2633" s="1" t="s">
        <v>9144</v>
      </c>
      <c r="F2633" s="1" t="s">
        <v>9152</v>
      </c>
      <c r="G2633" s="14">
        <v>1021813056</v>
      </c>
    </row>
    <row r="2634" spans="1:7" x14ac:dyDescent="0.25">
      <c r="A2634" s="1" t="s">
        <v>896</v>
      </c>
      <c r="B2634" s="2">
        <v>652691099</v>
      </c>
      <c r="C2634" s="1" t="s">
        <v>9160</v>
      </c>
      <c r="D2634" s="3">
        <v>34114</v>
      </c>
      <c r="E2634" s="1" t="s">
        <v>9141</v>
      </c>
      <c r="F2634" s="1" t="s">
        <v>9161</v>
      </c>
      <c r="G2634" s="14">
        <v>3128809554</v>
      </c>
    </row>
    <row r="2635" spans="1:7" x14ac:dyDescent="0.25">
      <c r="A2635" s="1" t="s">
        <v>4600</v>
      </c>
      <c r="B2635" s="2">
        <v>510699033</v>
      </c>
      <c r="C2635" s="1" t="s">
        <v>9166</v>
      </c>
      <c r="D2635" s="3">
        <v>42515</v>
      </c>
      <c r="E2635" s="1" t="s">
        <v>9144</v>
      </c>
      <c r="F2635" s="1" t="s">
        <v>9167</v>
      </c>
      <c r="G2635" s="14">
        <v>8600536</v>
      </c>
    </row>
    <row r="2636" spans="1:7" x14ac:dyDescent="0.25">
      <c r="A2636" s="1" t="s">
        <v>2376</v>
      </c>
      <c r="B2636" s="2">
        <v>563739834</v>
      </c>
      <c r="C2636" s="1" t="s">
        <v>9133</v>
      </c>
      <c r="D2636" s="3">
        <v>41783</v>
      </c>
      <c r="E2636" s="1" t="s">
        <v>9141</v>
      </c>
      <c r="F2636" s="1" t="s">
        <v>9159</v>
      </c>
      <c r="G2636" s="14">
        <v>2019681888</v>
      </c>
    </row>
    <row r="2637" spans="1:7" x14ac:dyDescent="0.25">
      <c r="A2637" s="1" t="s">
        <v>4351</v>
      </c>
      <c r="B2637" s="2">
        <v>809971306</v>
      </c>
      <c r="C2637" s="1" t="s">
        <v>9156</v>
      </c>
      <c r="D2637" s="3">
        <v>23887</v>
      </c>
      <c r="E2637" s="1" t="s">
        <v>9134</v>
      </c>
      <c r="F2637" s="1" t="s">
        <v>9157</v>
      </c>
      <c r="G2637" s="14">
        <v>729975675</v>
      </c>
    </row>
    <row r="2638" spans="1:7" x14ac:dyDescent="0.25">
      <c r="A2638" s="1" t="s">
        <v>629</v>
      </c>
      <c r="B2638" s="2">
        <v>227877284</v>
      </c>
      <c r="C2638" s="1" t="s">
        <v>9143</v>
      </c>
      <c r="D2638" s="3">
        <v>36671</v>
      </c>
      <c r="E2638" s="1" t="s">
        <v>9144</v>
      </c>
      <c r="F2638" s="1" t="s">
        <v>9187</v>
      </c>
      <c r="G2638" s="14">
        <v>2383079872</v>
      </c>
    </row>
    <row r="2639" spans="1:7" x14ac:dyDescent="0.25">
      <c r="A2639" s="1" t="s">
        <v>4615</v>
      </c>
      <c r="B2639" s="2">
        <v>6975495</v>
      </c>
      <c r="C2639" s="1" t="s">
        <v>9150</v>
      </c>
      <c r="D2639" s="3">
        <v>39226</v>
      </c>
      <c r="E2639" s="1" t="s">
        <v>9141</v>
      </c>
      <c r="F2639" s="1" t="s">
        <v>9151</v>
      </c>
      <c r="G2639" s="14">
        <v>3355268049</v>
      </c>
    </row>
    <row r="2640" spans="1:7" x14ac:dyDescent="0.25">
      <c r="A2640" s="1" t="s">
        <v>8382</v>
      </c>
      <c r="B2640" s="2">
        <v>405162073</v>
      </c>
      <c r="C2640" s="1" t="s">
        <v>9150</v>
      </c>
      <c r="D2640" s="3">
        <v>42515</v>
      </c>
      <c r="E2640" s="1" t="s">
        <v>9144</v>
      </c>
      <c r="F2640" s="1" t="s">
        <v>9151</v>
      </c>
      <c r="G2640" s="14">
        <v>4661462533</v>
      </c>
    </row>
    <row r="2641" spans="1:7" x14ac:dyDescent="0.25">
      <c r="A2641" s="1" t="s">
        <v>4779</v>
      </c>
      <c r="B2641" s="2">
        <v>923530907</v>
      </c>
      <c r="C2641" s="1" t="s">
        <v>9130</v>
      </c>
      <c r="D2641" s="3">
        <v>35939</v>
      </c>
      <c r="E2641" s="1" t="s">
        <v>9144</v>
      </c>
      <c r="F2641" s="1" t="s">
        <v>9186</v>
      </c>
      <c r="G2641" s="14">
        <v>286607889</v>
      </c>
    </row>
    <row r="2642" spans="1:7" x14ac:dyDescent="0.25">
      <c r="A2642" s="1" t="s">
        <v>6195</v>
      </c>
      <c r="B2642" s="2">
        <v>961831981</v>
      </c>
      <c r="C2642" s="1" t="s">
        <v>9143</v>
      </c>
      <c r="D2642" s="3">
        <v>20965</v>
      </c>
      <c r="E2642" s="1" t="s">
        <v>9131</v>
      </c>
      <c r="F2642" s="1" t="s">
        <v>9145</v>
      </c>
      <c r="G2642" s="14">
        <v>616362075</v>
      </c>
    </row>
    <row r="2643" spans="1:7" x14ac:dyDescent="0.25">
      <c r="A2643" s="1" t="s">
        <v>8582</v>
      </c>
      <c r="B2643" s="2">
        <v>87238732</v>
      </c>
      <c r="C2643" s="1" t="s">
        <v>9133</v>
      </c>
      <c r="D2643" s="3">
        <v>34114</v>
      </c>
      <c r="E2643" s="1" t="s">
        <v>9134</v>
      </c>
      <c r="F2643" s="1" t="s">
        <v>9158</v>
      </c>
      <c r="G2643" s="14">
        <v>228548883</v>
      </c>
    </row>
    <row r="2644" spans="1:7" x14ac:dyDescent="0.25">
      <c r="A2644" s="1" t="s">
        <v>1733</v>
      </c>
      <c r="B2644" s="2">
        <v>66474835</v>
      </c>
      <c r="C2644" s="1" t="s">
        <v>9150</v>
      </c>
      <c r="D2644" s="3">
        <v>44705</v>
      </c>
      <c r="E2644" s="1" t="s">
        <v>9134</v>
      </c>
      <c r="F2644" s="1" t="s">
        <v>9184</v>
      </c>
      <c r="G2644" s="14">
        <v>86761116</v>
      </c>
    </row>
    <row r="2645" spans="1:7" x14ac:dyDescent="0.25">
      <c r="A2645" s="1" t="s">
        <v>8899</v>
      </c>
      <c r="B2645" s="2">
        <v>900259264</v>
      </c>
      <c r="C2645" s="1" t="s">
        <v>9193</v>
      </c>
      <c r="D2645" s="3">
        <v>45070</v>
      </c>
      <c r="E2645" s="1" t="s">
        <v>9144</v>
      </c>
      <c r="F2645" s="1" t="s">
        <v>9194</v>
      </c>
      <c r="G2645" s="14">
        <v>800856379</v>
      </c>
    </row>
    <row r="2646" spans="1:7" x14ac:dyDescent="0.25">
      <c r="A2646" s="1" t="s">
        <v>494</v>
      </c>
      <c r="B2646" s="2">
        <v>25972264</v>
      </c>
      <c r="C2646" s="1" t="s">
        <v>9193</v>
      </c>
      <c r="D2646" s="3">
        <v>41419</v>
      </c>
      <c r="E2646" s="1" t="s">
        <v>9134</v>
      </c>
      <c r="F2646" s="1" t="s">
        <v>9198</v>
      </c>
      <c r="G2646" s="14">
        <v>917148672</v>
      </c>
    </row>
    <row r="2647" spans="1:7" x14ac:dyDescent="0.25">
      <c r="A2647" s="1" t="s">
        <v>9098</v>
      </c>
      <c r="B2647" s="2">
        <v>343407440</v>
      </c>
      <c r="C2647" s="1" t="s">
        <v>9165</v>
      </c>
      <c r="D2647" s="3">
        <v>22061</v>
      </c>
      <c r="E2647" s="1" t="s">
        <v>9144</v>
      </c>
      <c r="F2647" s="1" t="s">
        <v>3840</v>
      </c>
      <c r="G2647" s="14">
        <v>28616328</v>
      </c>
    </row>
    <row r="2648" spans="1:7" x14ac:dyDescent="0.25">
      <c r="A2648" s="1" t="s">
        <v>1152</v>
      </c>
      <c r="B2648" s="2">
        <v>925817645</v>
      </c>
      <c r="C2648" s="1" t="s">
        <v>9130</v>
      </c>
      <c r="D2648" s="3">
        <v>35210</v>
      </c>
      <c r="E2648" s="1" t="s">
        <v>9131</v>
      </c>
      <c r="F2648" s="1" t="s">
        <v>9186</v>
      </c>
      <c r="G2648" s="14">
        <v>580844352</v>
      </c>
    </row>
    <row r="2649" spans="1:7" x14ac:dyDescent="0.25">
      <c r="A2649" s="1" t="s">
        <v>7674</v>
      </c>
      <c r="B2649" s="2">
        <v>738684930</v>
      </c>
      <c r="C2649" s="1" t="s">
        <v>9133</v>
      </c>
      <c r="D2649" s="3">
        <v>23887</v>
      </c>
      <c r="E2649" s="1" t="s">
        <v>9138</v>
      </c>
      <c r="F2649" s="1" t="s">
        <v>9195</v>
      </c>
      <c r="G2649" s="14">
        <v>116049969</v>
      </c>
    </row>
    <row r="2650" spans="1:7" x14ac:dyDescent="0.25">
      <c r="A2650" s="1" t="s">
        <v>7014</v>
      </c>
      <c r="B2650" s="2">
        <v>65374783</v>
      </c>
      <c r="C2650" s="1" t="s">
        <v>9140</v>
      </c>
      <c r="D2650" s="3">
        <v>26444</v>
      </c>
      <c r="E2650" s="1" t="s">
        <v>9131</v>
      </c>
      <c r="F2650" s="1" t="s">
        <v>9142</v>
      </c>
      <c r="G2650" s="14">
        <v>1026623125</v>
      </c>
    </row>
    <row r="2651" spans="1:7" x14ac:dyDescent="0.25">
      <c r="A2651" s="1" t="s">
        <v>3516</v>
      </c>
      <c r="B2651" s="2">
        <v>938304870</v>
      </c>
      <c r="C2651" s="1" t="s">
        <v>9165</v>
      </c>
      <c r="D2651" s="3">
        <v>24616</v>
      </c>
      <c r="E2651" s="1" t="s">
        <v>9144</v>
      </c>
      <c r="F2651" s="1" t="s">
        <v>4326</v>
      </c>
      <c r="G2651" s="14">
        <v>727111056</v>
      </c>
    </row>
    <row r="2652" spans="1:7" x14ac:dyDescent="0.25">
      <c r="A2652" s="1" t="s">
        <v>3997</v>
      </c>
      <c r="B2652" s="2">
        <v>750048021</v>
      </c>
      <c r="C2652" s="1" t="s">
        <v>9136</v>
      </c>
      <c r="D2652" s="3">
        <v>33382</v>
      </c>
      <c r="E2652" s="1" t="s">
        <v>9154</v>
      </c>
      <c r="F2652" s="1" t="s">
        <v>9188</v>
      </c>
      <c r="G2652" s="14">
        <v>1516228896</v>
      </c>
    </row>
    <row r="2653" spans="1:7" x14ac:dyDescent="0.25">
      <c r="A2653" s="1" t="s">
        <v>5199</v>
      </c>
      <c r="B2653" s="2">
        <v>756616012</v>
      </c>
      <c r="C2653" s="1" t="s">
        <v>9196</v>
      </c>
      <c r="D2653" s="3">
        <v>34478</v>
      </c>
      <c r="E2653" s="1" t="s">
        <v>9141</v>
      </c>
      <c r="F2653" s="1" t="s">
        <v>9197</v>
      </c>
      <c r="G2653" s="14">
        <v>13071168</v>
      </c>
    </row>
    <row r="2654" spans="1:7" x14ac:dyDescent="0.25">
      <c r="A2654" s="1" t="s">
        <v>3495</v>
      </c>
      <c r="B2654" s="2">
        <v>753092163</v>
      </c>
      <c r="C2654" s="1" t="s">
        <v>9130</v>
      </c>
      <c r="D2654" s="3">
        <v>39958</v>
      </c>
      <c r="E2654" s="1" t="s">
        <v>9138</v>
      </c>
      <c r="F2654" s="1" t="s">
        <v>9132</v>
      </c>
      <c r="G2654" s="14">
        <v>665841792</v>
      </c>
    </row>
    <row r="2655" spans="1:7" x14ac:dyDescent="0.25">
      <c r="A2655" s="1" t="s">
        <v>8385</v>
      </c>
      <c r="B2655" s="2">
        <v>703370261</v>
      </c>
      <c r="C2655" s="1" t="s">
        <v>9156</v>
      </c>
      <c r="D2655" s="3">
        <v>38132</v>
      </c>
      <c r="E2655" s="1" t="s">
        <v>9144</v>
      </c>
      <c r="F2655" s="1" t="s">
        <v>9199</v>
      </c>
      <c r="G2655" s="14">
        <v>17834592</v>
      </c>
    </row>
    <row r="2656" spans="1:7" x14ac:dyDescent="0.25">
      <c r="A2656" s="1" t="s">
        <v>1118</v>
      </c>
      <c r="B2656" s="2">
        <v>961950727</v>
      </c>
      <c r="C2656" s="1" t="s">
        <v>9133</v>
      </c>
      <c r="D2656" s="3">
        <v>32653</v>
      </c>
      <c r="E2656" s="1" t="s">
        <v>9138</v>
      </c>
      <c r="F2656" s="1" t="s">
        <v>9192</v>
      </c>
      <c r="G2656" s="14">
        <v>2739497984</v>
      </c>
    </row>
    <row r="2657" spans="1:7" x14ac:dyDescent="0.25">
      <c r="A2657" s="1" t="s">
        <v>2769</v>
      </c>
      <c r="B2657" s="2">
        <v>582771873</v>
      </c>
      <c r="C2657" s="1" t="s">
        <v>9168</v>
      </c>
      <c r="D2657" s="3">
        <v>39226</v>
      </c>
      <c r="E2657" s="1" t="s">
        <v>9134</v>
      </c>
      <c r="F2657" s="1" t="s">
        <v>9169</v>
      </c>
      <c r="G2657" s="14">
        <v>499911489</v>
      </c>
    </row>
    <row r="2658" spans="1:7" x14ac:dyDescent="0.25">
      <c r="A2658" s="1" t="s">
        <v>4286</v>
      </c>
      <c r="B2658" s="2">
        <v>723847813</v>
      </c>
      <c r="C2658" s="1" t="s">
        <v>9156</v>
      </c>
      <c r="D2658" s="3">
        <v>39226</v>
      </c>
      <c r="E2658" s="1" t="s">
        <v>9138</v>
      </c>
      <c r="F2658" s="1" t="s">
        <v>9175</v>
      </c>
      <c r="G2658" s="14">
        <v>1179511389</v>
      </c>
    </row>
    <row r="2659" spans="1:7" x14ac:dyDescent="0.25">
      <c r="A2659" s="1" t="s">
        <v>352</v>
      </c>
      <c r="B2659" s="2">
        <v>470311784</v>
      </c>
      <c r="C2659" s="1" t="s">
        <v>9165</v>
      </c>
      <c r="D2659" s="3">
        <v>38497</v>
      </c>
      <c r="E2659" s="1" t="s">
        <v>9138</v>
      </c>
      <c r="F2659" s="1" t="s">
        <v>4326</v>
      </c>
      <c r="G2659" s="14">
        <v>514313467</v>
      </c>
    </row>
    <row r="2660" spans="1:7" x14ac:dyDescent="0.25">
      <c r="A2660" s="1" t="s">
        <v>5724</v>
      </c>
      <c r="B2660" s="2">
        <v>755744915</v>
      </c>
      <c r="C2660" s="1" t="s">
        <v>9133</v>
      </c>
      <c r="D2660" s="3">
        <v>29366</v>
      </c>
      <c r="E2660" s="1" t="s">
        <v>9144</v>
      </c>
      <c r="F2660" s="1" t="s">
        <v>9135</v>
      </c>
      <c r="G2660" s="14">
        <v>3005128</v>
      </c>
    </row>
    <row r="2661" spans="1:7" x14ac:dyDescent="0.25">
      <c r="A2661" s="1" t="s">
        <v>5682</v>
      </c>
      <c r="B2661" s="2">
        <v>272264222</v>
      </c>
      <c r="C2661" s="1" t="s">
        <v>9143</v>
      </c>
      <c r="D2661" s="3">
        <v>41783</v>
      </c>
      <c r="E2661" s="1" t="s">
        <v>9134</v>
      </c>
      <c r="F2661" s="1" t="s">
        <v>834</v>
      </c>
      <c r="G2661" s="14">
        <v>672767796</v>
      </c>
    </row>
    <row r="2662" spans="1:7" x14ac:dyDescent="0.25">
      <c r="A2662" s="1" t="s">
        <v>2884</v>
      </c>
      <c r="B2662" s="2">
        <v>503978562</v>
      </c>
      <c r="C2662" s="1" t="s">
        <v>9133</v>
      </c>
      <c r="D2662" s="3">
        <v>26077</v>
      </c>
      <c r="E2662" s="1" t="s">
        <v>9138</v>
      </c>
      <c r="F2662" s="1" t="s">
        <v>9195</v>
      </c>
      <c r="G2662" s="14">
        <v>1393045632</v>
      </c>
    </row>
    <row r="2663" spans="1:7" x14ac:dyDescent="0.25">
      <c r="A2663" s="1" t="s">
        <v>466</v>
      </c>
      <c r="B2663" s="2">
        <v>587004640</v>
      </c>
      <c r="C2663" s="1" t="s">
        <v>9133</v>
      </c>
      <c r="D2663" s="3">
        <v>36304</v>
      </c>
      <c r="E2663" s="1" t="s">
        <v>9144</v>
      </c>
      <c r="F2663" s="1" t="s">
        <v>9162</v>
      </c>
      <c r="G2663" s="14">
        <v>4749089751</v>
      </c>
    </row>
    <row r="2664" spans="1:7" x14ac:dyDescent="0.25">
      <c r="A2664" s="1" t="s">
        <v>1625</v>
      </c>
      <c r="B2664" s="2">
        <v>665456622</v>
      </c>
      <c r="C2664" s="1" t="s">
        <v>9133</v>
      </c>
      <c r="D2664" s="3">
        <v>23522</v>
      </c>
      <c r="E2664" s="1" t="s">
        <v>9154</v>
      </c>
      <c r="F2664" s="1" t="s">
        <v>9195</v>
      </c>
      <c r="G2664" s="14">
        <v>451992592</v>
      </c>
    </row>
    <row r="2665" spans="1:7" x14ac:dyDescent="0.25">
      <c r="A2665" s="1" t="s">
        <v>2944</v>
      </c>
      <c r="B2665" s="2">
        <v>870101837</v>
      </c>
      <c r="C2665" s="1" t="s">
        <v>9160</v>
      </c>
      <c r="D2665" s="3">
        <v>35575</v>
      </c>
      <c r="E2665" s="1" t="s">
        <v>9144</v>
      </c>
      <c r="F2665" s="1" t="s">
        <v>9161</v>
      </c>
      <c r="G2665" s="14">
        <v>894848232</v>
      </c>
    </row>
    <row r="2666" spans="1:7" x14ac:dyDescent="0.25">
      <c r="A2666" s="1" t="s">
        <v>2382</v>
      </c>
      <c r="B2666" s="2">
        <v>200536311</v>
      </c>
      <c r="C2666" s="1" t="s">
        <v>9165</v>
      </c>
      <c r="D2666" s="3">
        <v>25348</v>
      </c>
      <c r="E2666" s="1" t="s">
        <v>9141</v>
      </c>
      <c r="F2666" s="1" t="s">
        <v>3840</v>
      </c>
      <c r="G2666" s="14">
        <v>10012392</v>
      </c>
    </row>
    <row r="2667" spans="1:7" x14ac:dyDescent="0.25">
      <c r="A2667" s="1" t="s">
        <v>9039</v>
      </c>
      <c r="B2667" s="2">
        <v>227936833</v>
      </c>
      <c r="C2667" s="1" t="s">
        <v>9160</v>
      </c>
      <c r="D2667" s="3">
        <v>23522</v>
      </c>
      <c r="E2667" s="1" t="s">
        <v>9141</v>
      </c>
      <c r="F2667" s="1" t="s">
        <v>9178</v>
      </c>
      <c r="G2667" s="14">
        <v>27189888</v>
      </c>
    </row>
    <row r="2668" spans="1:7" x14ac:dyDescent="0.25">
      <c r="A2668" s="1" t="s">
        <v>4924</v>
      </c>
      <c r="B2668" s="2">
        <v>771715932</v>
      </c>
      <c r="C2668" s="1" t="s">
        <v>9160</v>
      </c>
      <c r="D2668" s="3">
        <v>40687</v>
      </c>
      <c r="E2668" s="1" t="s">
        <v>9144</v>
      </c>
      <c r="F2668" s="1" t="s">
        <v>9163</v>
      </c>
      <c r="G2668" s="14">
        <v>50180067</v>
      </c>
    </row>
    <row r="2669" spans="1:7" x14ac:dyDescent="0.25">
      <c r="A2669" s="1" t="s">
        <v>5787</v>
      </c>
      <c r="B2669" s="2">
        <v>914611148</v>
      </c>
      <c r="C2669" s="1" t="s">
        <v>9156</v>
      </c>
      <c r="D2669" s="3">
        <v>21694</v>
      </c>
      <c r="E2669" s="1" t="s">
        <v>9144</v>
      </c>
      <c r="F2669" s="1" t="s">
        <v>9199</v>
      </c>
      <c r="G2669" s="14">
        <v>947666394</v>
      </c>
    </row>
    <row r="2670" spans="1:7" x14ac:dyDescent="0.25">
      <c r="A2670" s="1" t="s">
        <v>6571</v>
      </c>
      <c r="B2670" s="2">
        <v>486687485</v>
      </c>
      <c r="C2670" s="1" t="s">
        <v>9165</v>
      </c>
      <c r="D2670" s="3">
        <v>26809</v>
      </c>
      <c r="E2670" s="1" t="s">
        <v>9141</v>
      </c>
      <c r="F2670" s="1" t="s">
        <v>9173</v>
      </c>
      <c r="G2670" s="14">
        <v>959268618</v>
      </c>
    </row>
    <row r="2671" spans="1:7" x14ac:dyDescent="0.25">
      <c r="A2671" s="1" t="s">
        <v>3953</v>
      </c>
      <c r="B2671" s="2">
        <v>261085420</v>
      </c>
      <c r="C2671" s="1" t="s">
        <v>9147</v>
      </c>
      <c r="D2671" s="3">
        <v>41419</v>
      </c>
      <c r="E2671" s="1" t="s">
        <v>9134</v>
      </c>
      <c r="F2671" s="1" t="s">
        <v>9152</v>
      </c>
      <c r="G2671" s="14">
        <v>2294045325</v>
      </c>
    </row>
    <row r="2672" spans="1:7" x14ac:dyDescent="0.25">
      <c r="A2672" s="1" t="s">
        <v>3004</v>
      </c>
      <c r="B2672" s="2">
        <v>275081482</v>
      </c>
      <c r="C2672" s="1" t="s">
        <v>9160</v>
      </c>
      <c r="D2672" s="3">
        <v>42515</v>
      </c>
      <c r="E2672" s="1" t="s">
        <v>9131</v>
      </c>
      <c r="F2672" s="1" t="s">
        <v>9178</v>
      </c>
      <c r="G2672" s="14">
        <v>978506763</v>
      </c>
    </row>
    <row r="2673" spans="1:7" x14ac:dyDescent="0.25">
      <c r="A2673" s="1" t="s">
        <v>577</v>
      </c>
      <c r="B2673" s="2">
        <v>291037595</v>
      </c>
      <c r="C2673" s="1" t="s">
        <v>9137</v>
      </c>
      <c r="D2673" s="3">
        <v>20965</v>
      </c>
      <c r="E2673" s="1" t="s">
        <v>9144</v>
      </c>
      <c r="F2673" s="1" t="s">
        <v>9139</v>
      </c>
      <c r="G2673" s="14">
        <v>4270856535</v>
      </c>
    </row>
    <row r="2674" spans="1:7" x14ac:dyDescent="0.25">
      <c r="A2674" s="1" t="s">
        <v>793</v>
      </c>
      <c r="B2674" s="2">
        <v>436529029</v>
      </c>
      <c r="C2674" s="1" t="s">
        <v>9160</v>
      </c>
      <c r="D2674" s="3">
        <v>24251</v>
      </c>
      <c r="E2674" s="1" t="s">
        <v>9134</v>
      </c>
      <c r="F2674" s="1" t="s">
        <v>9163</v>
      </c>
      <c r="G2674" s="14">
        <v>376004169</v>
      </c>
    </row>
    <row r="2675" spans="1:7" x14ac:dyDescent="0.25">
      <c r="A2675" s="1" t="s">
        <v>7786</v>
      </c>
      <c r="B2675" s="2">
        <v>357002076</v>
      </c>
      <c r="C2675" s="1" t="s">
        <v>9170</v>
      </c>
      <c r="D2675" s="3">
        <v>32653</v>
      </c>
      <c r="E2675" s="1" t="s">
        <v>9144</v>
      </c>
      <c r="F2675" s="1" t="s">
        <v>9171</v>
      </c>
      <c r="G2675" s="14">
        <v>1279572321</v>
      </c>
    </row>
    <row r="2676" spans="1:7" x14ac:dyDescent="0.25">
      <c r="A2676" s="1" t="s">
        <v>8406</v>
      </c>
      <c r="B2676" s="2">
        <v>128041075</v>
      </c>
      <c r="C2676" s="1" t="s">
        <v>9130</v>
      </c>
      <c r="D2676" s="3">
        <v>41783</v>
      </c>
      <c r="E2676" s="1" t="s">
        <v>9134</v>
      </c>
      <c r="F2676" s="1" t="s">
        <v>9132</v>
      </c>
      <c r="G2676" s="14">
        <v>2577526875</v>
      </c>
    </row>
    <row r="2677" spans="1:7" x14ac:dyDescent="0.25">
      <c r="A2677" s="1" t="s">
        <v>6331</v>
      </c>
      <c r="B2677" s="2">
        <v>746872224</v>
      </c>
      <c r="C2677" s="1" t="s">
        <v>9156</v>
      </c>
      <c r="D2677" s="3">
        <v>43609</v>
      </c>
      <c r="E2677" s="1" t="s">
        <v>9141</v>
      </c>
      <c r="F2677" s="1" t="s">
        <v>9175</v>
      </c>
      <c r="G2677" s="14">
        <v>23531046</v>
      </c>
    </row>
    <row r="2678" spans="1:7" x14ac:dyDescent="0.25">
      <c r="A2678" s="1" t="s">
        <v>590</v>
      </c>
      <c r="B2678" s="2">
        <v>636413404</v>
      </c>
      <c r="C2678" s="1" t="s">
        <v>9143</v>
      </c>
      <c r="D2678" s="3">
        <v>21329</v>
      </c>
      <c r="E2678" s="1" t="s">
        <v>9131</v>
      </c>
      <c r="F2678" s="1" t="s">
        <v>834</v>
      </c>
      <c r="G2678" s="14">
        <v>2976171424</v>
      </c>
    </row>
    <row r="2679" spans="1:7" x14ac:dyDescent="0.25">
      <c r="A2679" s="1" t="s">
        <v>1121</v>
      </c>
      <c r="B2679" s="2">
        <v>219530629</v>
      </c>
      <c r="C2679" s="1" t="s">
        <v>9170</v>
      </c>
      <c r="D2679" s="3">
        <v>41783</v>
      </c>
      <c r="E2679" s="1" t="s">
        <v>9144</v>
      </c>
      <c r="F2679" s="1" t="s">
        <v>9171</v>
      </c>
      <c r="G2679" s="14">
        <v>1967152236</v>
      </c>
    </row>
    <row r="2680" spans="1:7" x14ac:dyDescent="0.25">
      <c r="A2680" s="1" t="s">
        <v>3466</v>
      </c>
      <c r="B2680" s="2">
        <v>375118877</v>
      </c>
      <c r="C2680" s="1" t="s">
        <v>9136</v>
      </c>
      <c r="D2680" s="3">
        <v>38497</v>
      </c>
      <c r="E2680" s="1" t="s">
        <v>9134</v>
      </c>
      <c r="F2680" s="1" t="s">
        <v>6173</v>
      </c>
      <c r="G2680" s="14">
        <v>33179703</v>
      </c>
    </row>
    <row r="2681" spans="1:7" x14ac:dyDescent="0.25">
      <c r="A2681" s="1" t="s">
        <v>7845</v>
      </c>
      <c r="B2681" s="2">
        <v>138796033</v>
      </c>
      <c r="C2681" s="1" t="s">
        <v>9137</v>
      </c>
      <c r="D2681" s="3">
        <v>34843</v>
      </c>
      <c r="E2681" s="1" t="s">
        <v>9144</v>
      </c>
      <c r="F2681" s="1" t="s">
        <v>9139</v>
      </c>
      <c r="G2681" s="14">
        <v>2428432508</v>
      </c>
    </row>
    <row r="2682" spans="1:7" x14ac:dyDescent="0.25">
      <c r="A2682" s="1" t="s">
        <v>2316</v>
      </c>
      <c r="B2682" s="2">
        <v>638191269</v>
      </c>
      <c r="C2682" s="1" t="s">
        <v>9156</v>
      </c>
      <c r="D2682" s="3">
        <v>25348</v>
      </c>
      <c r="E2682" s="1" t="s">
        <v>9134</v>
      </c>
      <c r="F2682" s="1" t="s">
        <v>9199</v>
      </c>
      <c r="G2682" s="14">
        <v>3041308659</v>
      </c>
    </row>
    <row r="2683" spans="1:7" x14ac:dyDescent="0.25">
      <c r="A2683" s="1" t="s">
        <v>4660</v>
      </c>
      <c r="B2683" s="2">
        <v>169864235</v>
      </c>
      <c r="C2683" s="1" t="s">
        <v>9156</v>
      </c>
      <c r="D2683" s="3">
        <v>33017</v>
      </c>
      <c r="E2683" s="1" t="s">
        <v>9144</v>
      </c>
      <c r="F2683" s="1" t="s">
        <v>9199</v>
      </c>
      <c r="G2683" s="14">
        <v>3386740425</v>
      </c>
    </row>
    <row r="2684" spans="1:7" x14ac:dyDescent="0.25">
      <c r="A2684" s="1" t="s">
        <v>2953</v>
      </c>
      <c r="B2684" s="2">
        <v>872982431</v>
      </c>
      <c r="C2684" s="1" t="s">
        <v>9133</v>
      </c>
      <c r="D2684" s="3">
        <v>43976</v>
      </c>
      <c r="E2684" s="1" t="s">
        <v>9134</v>
      </c>
      <c r="F2684" s="1" t="s">
        <v>9192</v>
      </c>
      <c r="G2684" s="14">
        <v>1847256459</v>
      </c>
    </row>
    <row r="2685" spans="1:7" x14ac:dyDescent="0.25">
      <c r="A2685" s="1" t="s">
        <v>7148</v>
      </c>
      <c r="B2685" s="2">
        <v>307023024</v>
      </c>
      <c r="C2685" s="1" t="s">
        <v>9130</v>
      </c>
      <c r="D2685" s="3">
        <v>24616</v>
      </c>
      <c r="E2685" s="1" t="s">
        <v>9134</v>
      </c>
      <c r="F2685" s="1" t="s">
        <v>9132</v>
      </c>
      <c r="G2685" s="14">
        <v>75068868</v>
      </c>
    </row>
    <row r="2686" spans="1:7" x14ac:dyDescent="0.25">
      <c r="A2686" s="1" t="s">
        <v>8086</v>
      </c>
      <c r="B2686" s="2">
        <v>851102681</v>
      </c>
      <c r="C2686" s="1" t="s">
        <v>9182</v>
      </c>
      <c r="D2686" s="3">
        <v>31921</v>
      </c>
      <c r="E2686" s="1" t="s">
        <v>9131</v>
      </c>
      <c r="F2686" s="1" t="s">
        <v>9183</v>
      </c>
      <c r="G2686" s="14">
        <v>923890188</v>
      </c>
    </row>
    <row r="2687" spans="1:7" x14ac:dyDescent="0.25">
      <c r="A2687" s="1" t="s">
        <v>5103</v>
      </c>
      <c r="B2687" s="2">
        <v>991907150</v>
      </c>
      <c r="C2687" s="1" t="s">
        <v>9170</v>
      </c>
      <c r="D2687" s="3">
        <v>20233</v>
      </c>
      <c r="E2687" s="1" t="s">
        <v>9131</v>
      </c>
      <c r="F2687" s="1" t="s">
        <v>9171</v>
      </c>
      <c r="G2687" s="14">
        <v>1740993408</v>
      </c>
    </row>
    <row r="2688" spans="1:7" x14ac:dyDescent="0.25">
      <c r="A2688" s="1" t="s">
        <v>8179</v>
      </c>
      <c r="B2688" s="2">
        <v>612985364</v>
      </c>
      <c r="C2688" s="1" t="s">
        <v>9170</v>
      </c>
      <c r="D2688" s="3">
        <v>22426</v>
      </c>
      <c r="E2688" s="1" t="s">
        <v>9134</v>
      </c>
      <c r="F2688" s="1" t="s">
        <v>9191</v>
      </c>
      <c r="G2688" s="14">
        <v>2343134628</v>
      </c>
    </row>
    <row r="2689" spans="1:7" x14ac:dyDescent="0.25">
      <c r="A2689" s="1" t="s">
        <v>678</v>
      </c>
      <c r="B2689" s="2">
        <v>436724092</v>
      </c>
      <c r="C2689" s="1" t="s">
        <v>9156</v>
      </c>
      <c r="D2689" s="3">
        <v>38497</v>
      </c>
      <c r="E2689" s="1" t="s">
        <v>9144</v>
      </c>
      <c r="F2689" s="1" t="s">
        <v>9175</v>
      </c>
      <c r="G2689" s="14">
        <v>2127649545</v>
      </c>
    </row>
    <row r="2690" spans="1:7" x14ac:dyDescent="0.25">
      <c r="A2690" s="1" t="s">
        <v>3598</v>
      </c>
      <c r="B2690" s="2">
        <v>728432966</v>
      </c>
      <c r="C2690" s="1" t="s">
        <v>9140</v>
      </c>
      <c r="D2690" s="3">
        <v>20233</v>
      </c>
      <c r="E2690" s="1" t="s">
        <v>9134</v>
      </c>
      <c r="F2690" s="1" t="s">
        <v>9189</v>
      </c>
      <c r="G2690" s="14">
        <v>1998503595</v>
      </c>
    </row>
    <row r="2691" spans="1:7" x14ac:dyDescent="0.25">
      <c r="A2691" s="1" t="s">
        <v>1585</v>
      </c>
      <c r="B2691" s="2">
        <v>309409121</v>
      </c>
      <c r="C2691" s="1" t="s">
        <v>9153</v>
      </c>
      <c r="D2691" s="3">
        <v>31556</v>
      </c>
      <c r="E2691" s="1" t="s">
        <v>9131</v>
      </c>
      <c r="F2691" s="1" t="s">
        <v>9155</v>
      </c>
      <c r="G2691" s="14">
        <v>3249376074</v>
      </c>
    </row>
    <row r="2692" spans="1:7" x14ac:dyDescent="0.25">
      <c r="A2692" s="1" t="s">
        <v>153</v>
      </c>
      <c r="B2692" s="2">
        <v>897495570</v>
      </c>
      <c r="C2692" s="1" t="s">
        <v>9133</v>
      </c>
      <c r="D2692" s="3">
        <v>31192</v>
      </c>
      <c r="E2692" s="1" t="s">
        <v>9134</v>
      </c>
      <c r="F2692" s="1" t="s">
        <v>9172</v>
      </c>
      <c r="G2692" s="14">
        <v>22787919</v>
      </c>
    </row>
    <row r="2693" spans="1:7" x14ac:dyDescent="0.25">
      <c r="A2693" s="1" t="s">
        <v>4238</v>
      </c>
      <c r="B2693" s="2">
        <v>668485689</v>
      </c>
      <c r="C2693" s="1" t="s">
        <v>9150</v>
      </c>
      <c r="D2693" s="3">
        <v>24616</v>
      </c>
      <c r="E2693" s="1" t="s">
        <v>9141</v>
      </c>
      <c r="F2693" s="1" t="s">
        <v>9184</v>
      </c>
      <c r="G2693" s="14">
        <v>4870568844</v>
      </c>
    </row>
    <row r="2694" spans="1:7" x14ac:dyDescent="0.25">
      <c r="A2694" s="1" t="s">
        <v>3749</v>
      </c>
      <c r="B2694" s="2">
        <v>221419824</v>
      </c>
      <c r="C2694" s="1" t="s">
        <v>9176</v>
      </c>
      <c r="D2694" s="3">
        <v>39958</v>
      </c>
      <c r="E2694" s="1" t="s">
        <v>9144</v>
      </c>
      <c r="F2694" s="1" t="s">
        <v>9177</v>
      </c>
      <c r="G2694" s="14">
        <v>412837035</v>
      </c>
    </row>
    <row r="2695" spans="1:7" x14ac:dyDescent="0.25">
      <c r="A2695" s="1" t="s">
        <v>8379</v>
      </c>
      <c r="B2695" s="2">
        <v>812368688</v>
      </c>
      <c r="C2695" s="1" t="s">
        <v>9147</v>
      </c>
      <c r="D2695" s="3">
        <v>39593</v>
      </c>
      <c r="E2695" s="1" t="s">
        <v>9134</v>
      </c>
      <c r="F2695" s="1" t="s">
        <v>6107</v>
      </c>
      <c r="G2695" s="14">
        <v>1680141825</v>
      </c>
    </row>
    <row r="2696" spans="1:7" x14ac:dyDescent="0.25">
      <c r="A2696" s="1" t="s">
        <v>1516</v>
      </c>
      <c r="B2696" s="2">
        <v>22150365</v>
      </c>
      <c r="C2696" s="1" t="s">
        <v>9133</v>
      </c>
      <c r="D2696" s="3">
        <v>37400</v>
      </c>
      <c r="E2696" s="1" t="s">
        <v>9144</v>
      </c>
      <c r="F2696" s="1" t="s">
        <v>9172</v>
      </c>
      <c r="G2696" s="14">
        <v>2453018034</v>
      </c>
    </row>
    <row r="2697" spans="1:7" x14ac:dyDescent="0.25">
      <c r="A2697" s="1" t="s">
        <v>5730</v>
      </c>
      <c r="B2697" s="2">
        <v>109186210</v>
      </c>
      <c r="C2697" s="1" t="s">
        <v>9193</v>
      </c>
      <c r="D2697" s="3">
        <v>44705</v>
      </c>
      <c r="E2697" s="1" t="s">
        <v>9138</v>
      </c>
      <c r="F2697" s="1" t="s">
        <v>9198</v>
      </c>
      <c r="G2697" s="14">
        <v>200436795</v>
      </c>
    </row>
    <row r="2698" spans="1:7" x14ac:dyDescent="0.25">
      <c r="A2698" s="1" t="s">
        <v>2482</v>
      </c>
      <c r="B2698" s="2">
        <v>662985666</v>
      </c>
      <c r="C2698" s="1" t="s">
        <v>9166</v>
      </c>
      <c r="D2698" s="3">
        <v>35575</v>
      </c>
      <c r="E2698" s="1" t="s">
        <v>9141</v>
      </c>
      <c r="F2698" s="1" t="s">
        <v>9167</v>
      </c>
      <c r="G2698" s="14">
        <v>417117077</v>
      </c>
    </row>
    <row r="2699" spans="1:7" x14ac:dyDescent="0.25">
      <c r="A2699" s="1" t="s">
        <v>96</v>
      </c>
      <c r="B2699" s="2">
        <v>66154412</v>
      </c>
      <c r="C2699" s="1" t="s">
        <v>9147</v>
      </c>
      <c r="D2699" s="3">
        <v>29366</v>
      </c>
      <c r="E2699" s="1" t="s">
        <v>9144</v>
      </c>
      <c r="F2699" s="1" t="s">
        <v>6107</v>
      </c>
      <c r="G2699" s="14">
        <v>9260775</v>
      </c>
    </row>
    <row r="2700" spans="1:7" x14ac:dyDescent="0.25">
      <c r="A2700" s="1" t="s">
        <v>6597</v>
      </c>
      <c r="B2700" s="2">
        <v>853402528</v>
      </c>
      <c r="C2700" s="1" t="s">
        <v>9165</v>
      </c>
      <c r="D2700" s="3">
        <v>41054</v>
      </c>
      <c r="E2700" s="1" t="s">
        <v>9134</v>
      </c>
      <c r="F2700" s="1" t="s">
        <v>9173</v>
      </c>
      <c r="G2700" s="14">
        <v>1820336145</v>
      </c>
    </row>
    <row r="2701" spans="1:7" x14ac:dyDescent="0.25">
      <c r="A2701" s="1" t="s">
        <v>1478</v>
      </c>
      <c r="B2701" s="2">
        <v>314669857</v>
      </c>
      <c r="C2701" s="1" t="s">
        <v>9137</v>
      </c>
      <c r="D2701" s="3">
        <v>34843</v>
      </c>
      <c r="E2701" s="1" t="s">
        <v>9131</v>
      </c>
      <c r="F2701" s="1" t="s">
        <v>9139</v>
      </c>
      <c r="G2701" s="14">
        <v>3782814288</v>
      </c>
    </row>
    <row r="2702" spans="1:7" x14ac:dyDescent="0.25">
      <c r="A2702" s="1" t="s">
        <v>3386</v>
      </c>
      <c r="B2702" s="2">
        <v>473113900</v>
      </c>
      <c r="C2702" s="1" t="s">
        <v>9166</v>
      </c>
      <c r="D2702" s="3">
        <v>38497</v>
      </c>
      <c r="E2702" s="1" t="s">
        <v>9138</v>
      </c>
      <c r="F2702" s="1" t="s">
        <v>9167</v>
      </c>
      <c r="G2702" s="14">
        <v>2291316928</v>
      </c>
    </row>
    <row r="2703" spans="1:7" x14ac:dyDescent="0.25">
      <c r="A2703" s="1" t="s">
        <v>1982</v>
      </c>
      <c r="B2703" s="2">
        <v>528154145</v>
      </c>
      <c r="C2703" s="1" t="s">
        <v>9165</v>
      </c>
      <c r="D2703" s="3">
        <v>38132</v>
      </c>
      <c r="E2703" s="1" t="s">
        <v>9131</v>
      </c>
      <c r="F2703" s="1" t="s">
        <v>3840</v>
      </c>
      <c r="G2703" s="14">
        <v>856959488</v>
      </c>
    </row>
    <row r="2704" spans="1:7" x14ac:dyDescent="0.25">
      <c r="A2704" s="1" t="s">
        <v>7759</v>
      </c>
      <c r="B2704" s="2">
        <v>669645088</v>
      </c>
      <c r="C2704" s="1" t="s">
        <v>9150</v>
      </c>
      <c r="D2704" s="3">
        <v>44341</v>
      </c>
      <c r="E2704" s="1" t="s">
        <v>9134</v>
      </c>
      <c r="F2704" s="1" t="s">
        <v>9184</v>
      </c>
      <c r="G2704" s="14">
        <v>1136845567</v>
      </c>
    </row>
    <row r="2705" spans="1:7" x14ac:dyDescent="0.25">
      <c r="A2705" s="1" t="s">
        <v>6763</v>
      </c>
      <c r="B2705" s="2">
        <v>672546494</v>
      </c>
      <c r="C2705" s="1" t="s">
        <v>9150</v>
      </c>
      <c r="D2705" s="3">
        <v>44341</v>
      </c>
      <c r="E2705" s="1" t="s">
        <v>9134</v>
      </c>
      <c r="F2705" s="1" t="s">
        <v>9151</v>
      </c>
      <c r="G2705" s="14">
        <v>200034648</v>
      </c>
    </row>
    <row r="2706" spans="1:7" x14ac:dyDescent="0.25">
      <c r="A2706" s="1" t="s">
        <v>7163</v>
      </c>
      <c r="B2706" s="2">
        <v>601202545</v>
      </c>
      <c r="C2706" s="1" t="s">
        <v>9136</v>
      </c>
      <c r="D2706" s="3">
        <v>27905</v>
      </c>
      <c r="E2706" s="1" t="s">
        <v>9144</v>
      </c>
      <c r="F2706" s="1" t="s">
        <v>6173</v>
      </c>
      <c r="G2706" s="14">
        <v>1281547872</v>
      </c>
    </row>
    <row r="2707" spans="1:7" x14ac:dyDescent="0.25">
      <c r="A2707" s="1" t="s">
        <v>2467</v>
      </c>
      <c r="B2707" s="2">
        <v>951603348</v>
      </c>
      <c r="C2707" s="1" t="s">
        <v>9160</v>
      </c>
      <c r="D2707" s="3">
        <v>36304</v>
      </c>
      <c r="E2707" s="1" t="s">
        <v>9144</v>
      </c>
      <c r="F2707" s="1" t="s">
        <v>9161</v>
      </c>
      <c r="G2707" s="14">
        <v>6740547</v>
      </c>
    </row>
    <row r="2708" spans="1:7" x14ac:dyDescent="0.25">
      <c r="A2708" s="1" t="s">
        <v>7220</v>
      </c>
      <c r="B2708" s="2">
        <v>109729048</v>
      </c>
      <c r="C2708" s="1" t="s">
        <v>9150</v>
      </c>
      <c r="D2708" s="3">
        <v>26077</v>
      </c>
      <c r="E2708" s="1" t="s">
        <v>9138</v>
      </c>
      <c r="F2708" s="1" t="s">
        <v>9151</v>
      </c>
      <c r="G2708" s="14">
        <v>3537170343</v>
      </c>
    </row>
    <row r="2709" spans="1:7" x14ac:dyDescent="0.25">
      <c r="A2709" s="1" t="s">
        <v>4527</v>
      </c>
      <c r="B2709" s="2">
        <v>578792341</v>
      </c>
      <c r="C2709" s="1" t="s">
        <v>9136</v>
      </c>
      <c r="D2709" s="3">
        <v>21694</v>
      </c>
      <c r="E2709" s="1" t="s">
        <v>9141</v>
      </c>
      <c r="F2709" s="1" t="s">
        <v>6173</v>
      </c>
      <c r="G2709" s="14">
        <v>8271471</v>
      </c>
    </row>
    <row r="2710" spans="1:7" x14ac:dyDescent="0.25">
      <c r="A2710" s="1" t="s">
        <v>4699</v>
      </c>
      <c r="B2710" s="2">
        <v>376945350</v>
      </c>
      <c r="C2710" s="1" t="s">
        <v>9140</v>
      </c>
      <c r="D2710" s="3">
        <v>21694</v>
      </c>
      <c r="E2710" s="1" t="s">
        <v>9131</v>
      </c>
      <c r="F2710" s="1" t="s">
        <v>9189</v>
      </c>
      <c r="G2710" s="14">
        <v>2746551296</v>
      </c>
    </row>
    <row r="2711" spans="1:7" x14ac:dyDescent="0.25">
      <c r="A2711" s="1" t="s">
        <v>8010</v>
      </c>
      <c r="B2711" s="2">
        <v>609838793</v>
      </c>
      <c r="C2711" s="1" t="s">
        <v>9160</v>
      </c>
      <c r="D2711" s="3">
        <v>32288</v>
      </c>
      <c r="E2711" s="1" t="s">
        <v>9144</v>
      </c>
      <c r="F2711" s="1" t="s">
        <v>9161</v>
      </c>
      <c r="G2711" s="14">
        <v>25684542</v>
      </c>
    </row>
    <row r="2712" spans="1:7" x14ac:dyDescent="0.25">
      <c r="A2712" s="1" t="s">
        <v>7792</v>
      </c>
      <c r="B2712" s="2">
        <v>43105506</v>
      </c>
      <c r="C2712" s="1" t="s">
        <v>9146</v>
      </c>
      <c r="D2712" s="3">
        <v>39226</v>
      </c>
      <c r="E2712" s="1" t="s">
        <v>9144</v>
      </c>
      <c r="F2712" s="1" t="s">
        <v>8420</v>
      </c>
      <c r="G2712" s="14">
        <v>301319447</v>
      </c>
    </row>
    <row r="2713" spans="1:7" x14ac:dyDescent="0.25">
      <c r="A2713" s="1" t="s">
        <v>6981</v>
      </c>
      <c r="B2713" s="2">
        <v>238684493</v>
      </c>
      <c r="C2713" s="1" t="s">
        <v>9147</v>
      </c>
      <c r="D2713" s="3">
        <v>26077</v>
      </c>
      <c r="E2713" s="1" t="s">
        <v>9154</v>
      </c>
      <c r="F2713" s="1" t="s">
        <v>6107</v>
      </c>
      <c r="G2713" s="14">
        <v>2699424</v>
      </c>
    </row>
    <row r="2714" spans="1:7" x14ac:dyDescent="0.25">
      <c r="A2714" s="1" t="s">
        <v>7247</v>
      </c>
      <c r="B2714" s="2">
        <v>403325723</v>
      </c>
      <c r="C2714" s="1" t="s">
        <v>9133</v>
      </c>
      <c r="D2714" s="3">
        <v>34478</v>
      </c>
      <c r="E2714" s="1" t="s">
        <v>9134</v>
      </c>
      <c r="F2714" s="1" t="s">
        <v>9159</v>
      </c>
      <c r="G2714" s="14">
        <v>732020163</v>
      </c>
    </row>
    <row r="2715" spans="1:7" x14ac:dyDescent="0.25">
      <c r="A2715" s="1" t="s">
        <v>5480</v>
      </c>
      <c r="B2715" s="2">
        <v>890302611</v>
      </c>
      <c r="C2715" s="1" t="s">
        <v>9165</v>
      </c>
      <c r="D2715" s="3">
        <v>24616</v>
      </c>
      <c r="E2715" s="1" t="s">
        <v>9144</v>
      </c>
      <c r="F2715" s="1" t="s">
        <v>3840</v>
      </c>
      <c r="G2715" s="14">
        <v>363137958</v>
      </c>
    </row>
    <row r="2716" spans="1:7" x14ac:dyDescent="0.25">
      <c r="A2716" s="1" t="s">
        <v>2411</v>
      </c>
      <c r="B2716" s="2">
        <v>143713603</v>
      </c>
      <c r="C2716" s="1" t="s">
        <v>9143</v>
      </c>
      <c r="D2716" s="3">
        <v>30827</v>
      </c>
      <c r="E2716" s="1" t="s">
        <v>9144</v>
      </c>
      <c r="F2716" s="1" t="s">
        <v>9145</v>
      </c>
      <c r="G2716" s="14">
        <v>568741971</v>
      </c>
    </row>
    <row r="2717" spans="1:7" x14ac:dyDescent="0.25">
      <c r="A2717" s="1" t="s">
        <v>1028</v>
      </c>
      <c r="B2717" s="2">
        <v>445167434</v>
      </c>
      <c r="C2717" s="1" t="s">
        <v>9130</v>
      </c>
      <c r="D2717" s="3">
        <v>37036</v>
      </c>
      <c r="E2717" s="1" t="s">
        <v>9138</v>
      </c>
      <c r="F2717" s="1" t="s">
        <v>9186</v>
      </c>
      <c r="G2717" s="14">
        <v>1269946692</v>
      </c>
    </row>
    <row r="2718" spans="1:7" x14ac:dyDescent="0.25">
      <c r="A2718" s="1" t="s">
        <v>2127</v>
      </c>
      <c r="B2718" s="2">
        <v>792457149</v>
      </c>
      <c r="C2718" s="1" t="s">
        <v>9143</v>
      </c>
      <c r="D2718" s="3">
        <v>31192</v>
      </c>
      <c r="E2718" s="1" t="s">
        <v>9138</v>
      </c>
      <c r="F2718" s="1" t="s">
        <v>9187</v>
      </c>
      <c r="G2718" s="14">
        <v>1927460646</v>
      </c>
    </row>
    <row r="2719" spans="1:7" x14ac:dyDescent="0.25">
      <c r="A2719" s="1" t="s">
        <v>7205</v>
      </c>
      <c r="B2719" s="2">
        <v>941967865</v>
      </c>
      <c r="C2719" s="1" t="s">
        <v>9140</v>
      </c>
      <c r="D2719" s="3">
        <v>39593</v>
      </c>
      <c r="E2719" s="1" t="s">
        <v>9141</v>
      </c>
      <c r="F2719" s="1" t="s">
        <v>9189</v>
      </c>
      <c r="G2719" s="14">
        <v>1235190828</v>
      </c>
    </row>
    <row r="2720" spans="1:7" x14ac:dyDescent="0.25">
      <c r="A2720" s="1" t="s">
        <v>3982</v>
      </c>
      <c r="B2720" s="2">
        <v>420374851</v>
      </c>
      <c r="C2720" s="1" t="s">
        <v>9143</v>
      </c>
      <c r="D2720" s="3">
        <v>20965</v>
      </c>
      <c r="E2720" s="1" t="s">
        <v>9144</v>
      </c>
      <c r="F2720" s="1" t="s">
        <v>834</v>
      </c>
      <c r="G2720" s="14">
        <v>175192752</v>
      </c>
    </row>
    <row r="2721" spans="1:7" x14ac:dyDescent="0.25">
      <c r="A2721" s="1" t="s">
        <v>7617</v>
      </c>
      <c r="B2721" s="2">
        <v>194508086</v>
      </c>
      <c r="C2721" s="1" t="s">
        <v>9147</v>
      </c>
      <c r="D2721" s="3">
        <v>28270</v>
      </c>
      <c r="E2721" s="1" t="s">
        <v>9144</v>
      </c>
      <c r="F2721" s="1" t="s">
        <v>9152</v>
      </c>
      <c r="G2721" s="14">
        <v>1156262625</v>
      </c>
    </row>
    <row r="2722" spans="1:7" x14ac:dyDescent="0.25">
      <c r="A2722" s="1" t="s">
        <v>5403</v>
      </c>
      <c r="B2722" s="2">
        <v>544147368</v>
      </c>
      <c r="C2722" s="1" t="s">
        <v>9150</v>
      </c>
      <c r="D2722" s="3">
        <v>36304</v>
      </c>
      <c r="E2722" s="1" t="s">
        <v>9134</v>
      </c>
      <c r="F2722" s="1" t="s">
        <v>9184</v>
      </c>
      <c r="G2722" s="14">
        <v>1216273212</v>
      </c>
    </row>
    <row r="2723" spans="1:7" x14ac:dyDescent="0.25">
      <c r="A2723" s="1" t="s">
        <v>3923</v>
      </c>
      <c r="B2723" s="2">
        <v>487111219</v>
      </c>
      <c r="C2723" s="1" t="s">
        <v>9166</v>
      </c>
      <c r="D2723" s="3">
        <v>22790</v>
      </c>
      <c r="E2723" s="1" t="s">
        <v>9144</v>
      </c>
      <c r="F2723" s="1" t="s">
        <v>9167</v>
      </c>
      <c r="G2723" s="14">
        <v>2874796281</v>
      </c>
    </row>
    <row r="2724" spans="1:7" x14ac:dyDescent="0.25">
      <c r="A2724" s="1" t="s">
        <v>1792</v>
      </c>
      <c r="B2724" s="2">
        <v>738835399</v>
      </c>
      <c r="C2724" s="1" t="s">
        <v>9143</v>
      </c>
      <c r="D2724" s="3">
        <v>26809</v>
      </c>
      <c r="E2724" s="1" t="s">
        <v>9138</v>
      </c>
      <c r="F2724" s="1" t="s">
        <v>9187</v>
      </c>
      <c r="G2724" s="14">
        <v>1824584664</v>
      </c>
    </row>
    <row r="2725" spans="1:7" x14ac:dyDescent="0.25">
      <c r="A2725" s="1" t="s">
        <v>3073</v>
      </c>
      <c r="B2725" s="2">
        <v>364056266</v>
      </c>
      <c r="C2725" s="1" t="s">
        <v>9196</v>
      </c>
      <c r="D2725" s="3">
        <v>27905</v>
      </c>
      <c r="E2725" s="1" t="s">
        <v>9138</v>
      </c>
      <c r="F2725" s="1" t="s">
        <v>9197</v>
      </c>
      <c r="G2725" s="14">
        <v>1023219657</v>
      </c>
    </row>
    <row r="2726" spans="1:7" x14ac:dyDescent="0.25">
      <c r="A2726" s="1" t="s">
        <v>8148</v>
      </c>
      <c r="B2726" s="2">
        <v>710014359</v>
      </c>
      <c r="C2726" s="1" t="s">
        <v>9150</v>
      </c>
      <c r="D2726" s="3">
        <v>27538</v>
      </c>
      <c r="E2726" s="1" t="s">
        <v>9144</v>
      </c>
      <c r="F2726" s="1" t="s">
        <v>8414</v>
      </c>
      <c r="G2726" s="14">
        <v>1551356928</v>
      </c>
    </row>
    <row r="2727" spans="1:7" x14ac:dyDescent="0.25">
      <c r="A2727" s="1" t="s">
        <v>6817</v>
      </c>
      <c r="B2727" s="2">
        <v>561127028</v>
      </c>
      <c r="C2727" s="1" t="s">
        <v>9150</v>
      </c>
      <c r="D2727" s="3">
        <v>20965</v>
      </c>
      <c r="E2727" s="1" t="s">
        <v>9144</v>
      </c>
      <c r="F2727" s="1" t="s">
        <v>9184</v>
      </c>
      <c r="G2727" s="14">
        <v>1120505568</v>
      </c>
    </row>
    <row r="2728" spans="1:7" x14ac:dyDescent="0.25">
      <c r="A2728" s="1" t="s">
        <v>7756</v>
      </c>
      <c r="B2728" s="2">
        <v>504825236</v>
      </c>
      <c r="C2728" s="1" t="s">
        <v>9176</v>
      </c>
      <c r="D2728" s="3">
        <v>33749</v>
      </c>
      <c r="E2728" s="1" t="s">
        <v>9144</v>
      </c>
      <c r="F2728" s="1" t="s">
        <v>9177</v>
      </c>
      <c r="G2728" s="14">
        <v>294392384</v>
      </c>
    </row>
    <row r="2729" spans="1:7" x14ac:dyDescent="0.25">
      <c r="A2729" s="1" t="s">
        <v>8204</v>
      </c>
      <c r="B2729" s="2">
        <v>330193537</v>
      </c>
      <c r="C2729" s="1" t="s">
        <v>9176</v>
      </c>
      <c r="D2729" s="3">
        <v>38497</v>
      </c>
      <c r="E2729" s="1" t="s">
        <v>9141</v>
      </c>
      <c r="F2729" s="1" t="s">
        <v>9177</v>
      </c>
      <c r="G2729" s="14">
        <v>1483237184</v>
      </c>
    </row>
    <row r="2730" spans="1:7" x14ac:dyDescent="0.25">
      <c r="A2730" s="1" t="s">
        <v>4651</v>
      </c>
      <c r="B2730" s="2">
        <v>825095612</v>
      </c>
      <c r="C2730" s="1" t="s">
        <v>9133</v>
      </c>
      <c r="D2730" s="3">
        <v>35939</v>
      </c>
      <c r="E2730" s="1" t="s">
        <v>9131</v>
      </c>
      <c r="F2730" s="1" t="s">
        <v>9135</v>
      </c>
      <c r="G2730" s="14">
        <v>27092849</v>
      </c>
    </row>
    <row r="2731" spans="1:7" x14ac:dyDescent="0.25">
      <c r="A2731" s="1" t="s">
        <v>3133</v>
      </c>
      <c r="B2731" s="2">
        <v>380741591</v>
      </c>
      <c r="C2731" s="1" t="s">
        <v>9160</v>
      </c>
      <c r="D2731" s="3">
        <v>31921</v>
      </c>
      <c r="E2731" s="1" t="s">
        <v>9141</v>
      </c>
      <c r="F2731" s="1" t="s">
        <v>9178</v>
      </c>
      <c r="G2731" s="14">
        <v>2430199824</v>
      </c>
    </row>
    <row r="2732" spans="1:7" x14ac:dyDescent="0.25">
      <c r="A2732" s="1" t="s">
        <v>4907</v>
      </c>
      <c r="B2732" s="2">
        <v>420838516</v>
      </c>
      <c r="C2732" s="1" t="s">
        <v>9140</v>
      </c>
      <c r="D2732" s="3">
        <v>23522</v>
      </c>
      <c r="E2732" s="1" t="s">
        <v>9138</v>
      </c>
      <c r="F2732" s="1" t="s">
        <v>9142</v>
      </c>
      <c r="G2732" s="14">
        <v>1031636724</v>
      </c>
    </row>
    <row r="2733" spans="1:7" x14ac:dyDescent="0.25">
      <c r="A2733" s="1" t="s">
        <v>1419</v>
      </c>
      <c r="B2733" s="2">
        <v>527024190</v>
      </c>
      <c r="C2733" s="1" t="s">
        <v>9133</v>
      </c>
      <c r="D2733" s="3">
        <v>22426</v>
      </c>
      <c r="E2733" s="1" t="s">
        <v>9144</v>
      </c>
      <c r="F2733" s="1" t="s">
        <v>9162</v>
      </c>
      <c r="G2733" s="14">
        <v>1190029764</v>
      </c>
    </row>
    <row r="2734" spans="1:7" x14ac:dyDescent="0.25">
      <c r="A2734" s="1" t="s">
        <v>4017</v>
      </c>
      <c r="B2734" s="2">
        <v>21780220</v>
      </c>
      <c r="C2734" s="1" t="s">
        <v>9193</v>
      </c>
      <c r="D2734" s="3">
        <v>43244</v>
      </c>
      <c r="E2734" s="1" t="s">
        <v>9134</v>
      </c>
      <c r="F2734" s="1" t="s">
        <v>9198</v>
      </c>
      <c r="G2734" s="14">
        <v>4884439656</v>
      </c>
    </row>
    <row r="2735" spans="1:7" x14ac:dyDescent="0.25">
      <c r="A2735" s="1" t="s">
        <v>5539</v>
      </c>
      <c r="B2735" s="2">
        <v>757592916</v>
      </c>
      <c r="C2735" s="1" t="s">
        <v>9133</v>
      </c>
      <c r="D2735" s="3">
        <v>43976</v>
      </c>
      <c r="E2735" s="1" t="s">
        <v>9144</v>
      </c>
      <c r="F2735" s="1" t="s">
        <v>9162</v>
      </c>
      <c r="G2735" s="14">
        <v>235976832</v>
      </c>
    </row>
    <row r="2736" spans="1:7" x14ac:dyDescent="0.25">
      <c r="A2736" s="1" t="s">
        <v>3415</v>
      </c>
      <c r="B2736" s="2">
        <v>791085065</v>
      </c>
      <c r="C2736" s="1" t="s">
        <v>9156</v>
      </c>
      <c r="D2736" s="3">
        <v>25712</v>
      </c>
      <c r="E2736" s="1" t="s">
        <v>9144</v>
      </c>
      <c r="F2736" s="1" t="s">
        <v>9157</v>
      </c>
      <c r="G2736" s="14">
        <v>18303156</v>
      </c>
    </row>
    <row r="2737" spans="1:7" x14ac:dyDescent="0.25">
      <c r="A2737" s="1" t="s">
        <v>9018</v>
      </c>
      <c r="B2737" s="2">
        <v>436456283</v>
      </c>
      <c r="C2737" s="1" t="s">
        <v>9170</v>
      </c>
      <c r="D2737" s="3">
        <v>35575</v>
      </c>
      <c r="E2737" s="1" t="s">
        <v>9144</v>
      </c>
      <c r="F2737" s="1" t="s">
        <v>9191</v>
      </c>
      <c r="G2737" s="14">
        <v>4356321697</v>
      </c>
    </row>
    <row r="2738" spans="1:7" x14ac:dyDescent="0.25">
      <c r="A2738" s="1" t="s">
        <v>5760</v>
      </c>
      <c r="B2738" s="2">
        <v>436466634</v>
      </c>
      <c r="C2738" s="1" t="s">
        <v>9133</v>
      </c>
      <c r="D2738" s="3">
        <v>36304</v>
      </c>
      <c r="E2738" s="1" t="s">
        <v>9138</v>
      </c>
      <c r="F2738" s="1" t="s">
        <v>9179</v>
      </c>
      <c r="G2738" s="14">
        <v>296249292</v>
      </c>
    </row>
    <row r="2739" spans="1:7" x14ac:dyDescent="0.25">
      <c r="A2739" s="1" t="s">
        <v>3956</v>
      </c>
      <c r="B2739" s="2">
        <v>588250372</v>
      </c>
      <c r="C2739" s="1" t="s">
        <v>9147</v>
      </c>
      <c r="D2739" s="3">
        <v>25712</v>
      </c>
      <c r="E2739" s="1" t="s">
        <v>9141</v>
      </c>
      <c r="F2739" s="1" t="s">
        <v>6107</v>
      </c>
      <c r="G2739" s="14">
        <v>3508502624</v>
      </c>
    </row>
    <row r="2740" spans="1:7" x14ac:dyDescent="0.25">
      <c r="A2740" s="1" t="s">
        <v>5219</v>
      </c>
      <c r="B2740" s="2">
        <v>86614487</v>
      </c>
      <c r="C2740" s="1" t="s">
        <v>9150</v>
      </c>
      <c r="D2740" s="3">
        <v>26444</v>
      </c>
      <c r="E2740" s="1" t="s">
        <v>9144</v>
      </c>
      <c r="F2740" s="1" t="s">
        <v>8414</v>
      </c>
      <c r="G2740" s="14">
        <v>2347071685</v>
      </c>
    </row>
    <row r="2741" spans="1:7" x14ac:dyDescent="0.25">
      <c r="A2741" s="1" t="s">
        <v>3615</v>
      </c>
      <c r="B2741" s="2">
        <v>102279352</v>
      </c>
      <c r="C2741" s="1" t="s">
        <v>9165</v>
      </c>
      <c r="D2741" s="3">
        <v>44705</v>
      </c>
      <c r="E2741" s="1" t="s">
        <v>9138</v>
      </c>
      <c r="F2741" s="1" t="s">
        <v>9173</v>
      </c>
      <c r="G2741" s="14">
        <v>2053197</v>
      </c>
    </row>
    <row r="2742" spans="1:7" x14ac:dyDescent="0.25">
      <c r="A2742" s="1" t="s">
        <v>4202</v>
      </c>
      <c r="B2742" s="2">
        <v>673180431</v>
      </c>
      <c r="C2742" s="1" t="s">
        <v>9133</v>
      </c>
      <c r="D2742" s="3">
        <v>39958</v>
      </c>
      <c r="E2742" s="1" t="s">
        <v>9131</v>
      </c>
      <c r="F2742" s="1" t="s">
        <v>9159</v>
      </c>
      <c r="G2742" s="14">
        <v>920053248</v>
      </c>
    </row>
    <row r="2743" spans="1:7" x14ac:dyDescent="0.25">
      <c r="A2743" s="1" t="s">
        <v>234</v>
      </c>
      <c r="B2743" s="2">
        <v>108622799</v>
      </c>
      <c r="C2743" s="1" t="s">
        <v>9165</v>
      </c>
      <c r="D2743" s="3">
        <v>24616</v>
      </c>
      <c r="E2743" s="1" t="s">
        <v>9141</v>
      </c>
      <c r="F2743" s="1" t="s">
        <v>3840</v>
      </c>
      <c r="G2743" s="14">
        <v>892525194</v>
      </c>
    </row>
    <row r="2744" spans="1:7" x14ac:dyDescent="0.25">
      <c r="A2744" s="1" t="s">
        <v>2232</v>
      </c>
      <c r="B2744" s="2">
        <v>31819356</v>
      </c>
      <c r="C2744" s="1" t="s">
        <v>9180</v>
      </c>
      <c r="D2744" s="3">
        <v>23887</v>
      </c>
      <c r="E2744" s="1" t="s">
        <v>9144</v>
      </c>
      <c r="F2744" s="1" t="s">
        <v>9181</v>
      </c>
      <c r="G2744" s="14">
        <v>1941180864</v>
      </c>
    </row>
    <row r="2745" spans="1:7" x14ac:dyDescent="0.25">
      <c r="A2745" s="1" t="s">
        <v>6533</v>
      </c>
      <c r="B2745" s="2">
        <v>840316438</v>
      </c>
      <c r="C2745" s="1" t="s">
        <v>9143</v>
      </c>
      <c r="D2745" s="3">
        <v>20965</v>
      </c>
      <c r="E2745" s="1" t="s">
        <v>9144</v>
      </c>
      <c r="F2745" s="1" t="s">
        <v>834</v>
      </c>
      <c r="G2745" s="14">
        <v>3798075</v>
      </c>
    </row>
    <row r="2746" spans="1:7" x14ac:dyDescent="0.25">
      <c r="A2746" s="1" t="s">
        <v>7658</v>
      </c>
      <c r="B2746" s="2">
        <v>121677066</v>
      </c>
      <c r="C2746" s="1" t="s">
        <v>9133</v>
      </c>
      <c r="D2746" s="3">
        <v>24983</v>
      </c>
      <c r="E2746" s="1" t="s">
        <v>9134</v>
      </c>
      <c r="F2746" s="1" t="s">
        <v>9164</v>
      </c>
      <c r="G2746" s="14">
        <v>271347455</v>
      </c>
    </row>
    <row r="2747" spans="1:7" x14ac:dyDescent="0.25">
      <c r="A2747" s="1" t="s">
        <v>777</v>
      </c>
      <c r="B2747" s="2">
        <v>239044363</v>
      </c>
      <c r="C2747" s="1" t="s">
        <v>9133</v>
      </c>
      <c r="D2747" s="3">
        <v>27538</v>
      </c>
      <c r="E2747" s="1" t="s">
        <v>9144</v>
      </c>
      <c r="F2747" s="1" t="s">
        <v>9195</v>
      </c>
      <c r="G2747" s="14">
        <v>863786592</v>
      </c>
    </row>
    <row r="2748" spans="1:7" x14ac:dyDescent="0.25">
      <c r="A2748" s="1" t="s">
        <v>4108</v>
      </c>
      <c r="B2748" s="2">
        <v>923681663</v>
      </c>
      <c r="C2748" s="1" t="s">
        <v>9153</v>
      </c>
      <c r="D2748" s="3">
        <v>43976</v>
      </c>
      <c r="E2748" s="1" t="s">
        <v>9144</v>
      </c>
      <c r="F2748" s="1" t="s">
        <v>9190</v>
      </c>
      <c r="G2748" s="14">
        <v>163043727</v>
      </c>
    </row>
    <row r="2749" spans="1:7" x14ac:dyDescent="0.25">
      <c r="A2749" s="1" t="s">
        <v>9119</v>
      </c>
      <c r="B2749" s="2">
        <v>935902253</v>
      </c>
      <c r="C2749" s="1" t="s">
        <v>9160</v>
      </c>
      <c r="D2749" s="3">
        <v>25348</v>
      </c>
      <c r="E2749" s="1" t="s">
        <v>9144</v>
      </c>
      <c r="F2749" s="1" t="s">
        <v>9163</v>
      </c>
      <c r="G2749" s="14">
        <v>14671488</v>
      </c>
    </row>
    <row r="2750" spans="1:7" x14ac:dyDescent="0.25">
      <c r="A2750" s="1" t="s">
        <v>3103</v>
      </c>
      <c r="B2750" s="2">
        <v>50505862</v>
      </c>
      <c r="C2750" s="1" t="s">
        <v>9176</v>
      </c>
      <c r="D2750" s="3">
        <v>29731</v>
      </c>
      <c r="E2750" s="1" t="s">
        <v>9134</v>
      </c>
      <c r="F2750" s="1" t="s">
        <v>9177</v>
      </c>
      <c r="G2750" s="14">
        <v>2440426077</v>
      </c>
    </row>
    <row r="2751" spans="1:7" x14ac:dyDescent="0.25">
      <c r="A2751" s="1" t="s">
        <v>8799</v>
      </c>
      <c r="B2751" s="2">
        <v>43787692</v>
      </c>
      <c r="C2751" s="1" t="s">
        <v>9133</v>
      </c>
      <c r="D2751" s="3">
        <v>25712</v>
      </c>
      <c r="E2751" s="1" t="s">
        <v>9144</v>
      </c>
      <c r="F2751" s="1" t="s">
        <v>9172</v>
      </c>
      <c r="G2751" s="14">
        <v>15770475</v>
      </c>
    </row>
    <row r="2752" spans="1:7" x14ac:dyDescent="0.25">
      <c r="A2752" s="1" t="s">
        <v>2040</v>
      </c>
      <c r="B2752" s="2">
        <v>56426361</v>
      </c>
      <c r="C2752" s="1" t="s">
        <v>9182</v>
      </c>
      <c r="D2752" s="3">
        <v>24251</v>
      </c>
      <c r="E2752" s="1" t="s">
        <v>9138</v>
      </c>
      <c r="F2752" s="1" t="s">
        <v>9183</v>
      </c>
      <c r="G2752" s="14">
        <v>2016482172</v>
      </c>
    </row>
    <row r="2753" spans="1:7" x14ac:dyDescent="0.25">
      <c r="A2753" s="1" t="s">
        <v>7909</v>
      </c>
      <c r="B2753" s="2">
        <v>624616768</v>
      </c>
      <c r="C2753" s="1" t="s">
        <v>9146</v>
      </c>
      <c r="D2753" s="3">
        <v>25712</v>
      </c>
      <c r="E2753" s="1" t="s">
        <v>9131</v>
      </c>
      <c r="F2753" s="1" t="s">
        <v>8420</v>
      </c>
      <c r="G2753" s="14">
        <v>1264953833</v>
      </c>
    </row>
    <row r="2754" spans="1:7" x14ac:dyDescent="0.25">
      <c r="A2754" s="1" t="s">
        <v>5284</v>
      </c>
      <c r="B2754" s="2">
        <v>252465556</v>
      </c>
      <c r="C2754" s="1" t="s">
        <v>9136</v>
      </c>
      <c r="D2754" s="3">
        <v>35939</v>
      </c>
      <c r="E2754" s="1" t="s">
        <v>9144</v>
      </c>
      <c r="F2754" s="1" t="s">
        <v>9188</v>
      </c>
      <c r="G2754" s="14">
        <v>1807243392</v>
      </c>
    </row>
    <row r="2755" spans="1:7" x14ac:dyDescent="0.25">
      <c r="A2755" s="1" t="s">
        <v>8930</v>
      </c>
      <c r="B2755" s="2">
        <v>157500690</v>
      </c>
      <c r="C2755" s="1" t="s">
        <v>9136</v>
      </c>
      <c r="D2755" s="3">
        <v>37036</v>
      </c>
      <c r="E2755" s="1" t="s">
        <v>9154</v>
      </c>
      <c r="F2755" s="1" t="s">
        <v>9188</v>
      </c>
      <c r="G2755" s="14">
        <v>1974060396</v>
      </c>
    </row>
    <row r="2756" spans="1:7" x14ac:dyDescent="0.25">
      <c r="A2756" s="1" t="s">
        <v>6975</v>
      </c>
      <c r="B2756" s="2">
        <v>66249050</v>
      </c>
      <c r="C2756" s="1" t="s">
        <v>9133</v>
      </c>
      <c r="D2756" s="3">
        <v>37400</v>
      </c>
      <c r="E2756" s="1" t="s">
        <v>9144</v>
      </c>
      <c r="F2756" s="1" t="s">
        <v>9164</v>
      </c>
      <c r="G2756" s="14">
        <v>506434375</v>
      </c>
    </row>
    <row r="2757" spans="1:7" x14ac:dyDescent="0.25">
      <c r="A2757" s="1" t="s">
        <v>555</v>
      </c>
      <c r="B2757" s="2">
        <v>992079733</v>
      </c>
      <c r="C2757" s="1" t="s">
        <v>9133</v>
      </c>
      <c r="D2757" s="3">
        <v>27538</v>
      </c>
      <c r="E2757" s="1" t="s">
        <v>9141</v>
      </c>
      <c r="F2757" s="1" t="s">
        <v>9192</v>
      </c>
      <c r="G2757" s="14" t="s">
        <v>9217</v>
      </c>
    </row>
    <row r="2758" spans="1:7" x14ac:dyDescent="0.25">
      <c r="A2758" s="1" t="s">
        <v>3973</v>
      </c>
      <c r="B2758" s="2">
        <v>643947604</v>
      </c>
      <c r="C2758" s="1" t="s">
        <v>9153</v>
      </c>
      <c r="D2758" s="3">
        <v>40322</v>
      </c>
      <c r="E2758" s="1" t="s">
        <v>9134</v>
      </c>
      <c r="F2758" s="1" t="s">
        <v>9155</v>
      </c>
      <c r="G2758" s="14">
        <v>892957824</v>
      </c>
    </row>
    <row r="2759" spans="1:7" x14ac:dyDescent="0.25">
      <c r="A2759" s="1" t="s">
        <v>8807</v>
      </c>
      <c r="B2759" s="2">
        <v>790391249</v>
      </c>
      <c r="C2759" s="1" t="s">
        <v>9136</v>
      </c>
      <c r="D2759" s="3">
        <v>30827</v>
      </c>
      <c r="E2759" s="1" t="s">
        <v>9141</v>
      </c>
      <c r="F2759" s="1" t="s">
        <v>9188</v>
      </c>
      <c r="G2759" s="14">
        <v>1410769293</v>
      </c>
    </row>
    <row r="2760" spans="1:7" x14ac:dyDescent="0.25">
      <c r="A2760" s="1" t="s">
        <v>9063</v>
      </c>
      <c r="B2760" s="2">
        <v>811940504</v>
      </c>
      <c r="C2760" s="1" t="s">
        <v>9180</v>
      </c>
      <c r="D2760" s="3">
        <v>33749</v>
      </c>
      <c r="E2760" s="1" t="s">
        <v>9134</v>
      </c>
      <c r="F2760" s="1" t="s">
        <v>9181</v>
      </c>
      <c r="G2760" s="14">
        <v>57704976</v>
      </c>
    </row>
    <row r="2761" spans="1:7" x14ac:dyDescent="0.25">
      <c r="A2761" s="1" t="s">
        <v>8668</v>
      </c>
      <c r="B2761" s="2">
        <v>834478667</v>
      </c>
      <c r="C2761" s="1" t="s">
        <v>9150</v>
      </c>
      <c r="D2761" s="3">
        <v>31192</v>
      </c>
      <c r="E2761" s="1" t="s">
        <v>9131</v>
      </c>
      <c r="F2761" s="1" t="s">
        <v>9151</v>
      </c>
      <c r="G2761" s="14">
        <v>7801716</v>
      </c>
    </row>
    <row r="2762" spans="1:7" x14ac:dyDescent="0.25">
      <c r="A2762" s="1" t="s">
        <v>642</v>
      </c>
      <c r="B2762" s="2">
        <v>724188941</v>
      </c>
      <c r="C2762" s="1" t="s">
        <v>9196</v>
      </c>
      <c r="D2762" s="3">
        <v>34114</v>
      </c>
      <c r="E2762" s="1" t="s">
        <v>9138</v>
      </c>
      <c r="F2762" s="1" t="s">
        <v>9197</v>
      </c>
      <c r="G2762" s="14">
        <v>1517601672</v>
      </c>
    </row>
    <row r="2763" spans="1:7" x14ac:dyDescent="0.25">
      <c r="A2763" s="1" t="s">
        <v>7596</v>
      </c>
      <c r="B2763" s="2">
        <v>212690234</v>
      </c>
      <c r="C2763" s="1" t="s">
        <v>9133</v>
      </c>
      <c r="D2763" s="3">
        <v>41054</v>
      </c>
      <c r="E2763" s="1" t="s">
        <v>9134</v>
      </c>
      <c r="F2763" s="1" t="s">
        <v>9195</v>
      </c>
      <c r="G2763" s="14">
        <v>1382885504</v>
      </c>
    </row>
    <row r="2764" spans="1:7" x14ac:dyDescent="0.25">
      <c r="A2764" s="1" t="s">
        <v>8052</v>
      </c>
      <c r="B2764" s="2">
        <v>530898822</v>
      </c>
      <c r="C2764" s="1" t="s">
        <v>9133</v>
      </c>
      <c r="D2764" s="3">
        <v>23522</v>
      </c>
      <c r="E2764" s="1" t="s">
        <v>9144</v>
      </c>
      <c r="F2764" s="1" t="s">
        <v>9192</v>
      </c>
      <c r="G2764" s="14">
        <v>3752929092</v>
      </c>
    </row>
    <row r="2765" spans="1:7" x14ac:dyDescent="0.25">
      <c r="A2765" s="1" t="s">
        <v>1019</v>
      </c>
      <c r="B2765" s="2">
        <v>484947100</v>
      </c>
      <c r="C2765" s="1" t="s">
        <v>9133</v>
      </c>
      <c r="D2765" s="3">
        <v>29366</v>
      </c>
      <c r="E2765" s="1" t="s">
        <v>9141</v>
      </c>
      <c r="F2765" s="1" t="s">
        <v>9162</v>
      </c>
      <c r="G2765" s="14">
        <v>2231564976</v>
      </c>
    </row>
    <row r="2766" spans="1:7" x14ac:dyDescent="0.25">
      <c r="A2766" s="1" t="s">
        <v>1320</v>
      </c>
      <c r="B2766" s="2">
        <v>577319707</v>
      </c>
      <c r="C2766" s="1" t="s">
        <v>9196</v>
      </c>
      <c r="D2766" s="3">
        <v>44341</v>
      </c>
      <c r="E2766" s="1" t="s">
        <v>9144</v>
      </c>
      <c r="F2766" s="1" t="s">
        <v>9197</v>
      </c>
      <c r="G2766" s="14">
        <v>3456965512</v>
      </c>
    </row>
    <row r="2767" spans="1:7" x14ac:dyDescent="0.25">
      <c r="A2767" s="1" t="s">
        <v>3501</v>
      </c>
      <c r="B2767" s="2">
        <v>341161434</v>
      </c>
      <c r="C2767" s="1" t="s">
        <v>9156</v>
      </c>
      <c r="D2767" s="3">
        <v>23887</v>
      </c>
      <c r="E2767" s="1" t="s">
        <v>9141</v>
      </c>
      <c r="F2767" s="1" t="s">
        <v>9157</v>
      </c>
      <c r="G2767" s="14">
        <v>756329184</v>
      </c>
    </row>
    <row r="2768" spans="1:7" x14ac:dyDescent="0.25">
      <c r="A2768" s="1" t="s">
        <v>8074</v>
      </c>
      <c r="B2768" s="2">
        <v>401166509</v>
      </c>
      <c r="C2768" s="1" t="s">
        <v>9150</v>
      </c>
      <c r="D2768" s="3">
        <v>32653</v>
      </c>
      <c r="E2768" s="1" t="s">
        <v>9138</v>
      </c>
      <c r="F2768" s="1" t="s">
        <v>9151</v>
      </c>
      <c r="G2768" s="14">
        <v>1045002465</v>
      </c>
    </row>
    <row r="2769" spans="1:7" x14ac:dyDescent="0.25">
      <c r="A2769" s="1" t="s">
        <v>6409</v>
      </c>
      <c r="B2769" s="2">
        <v>80429347</v>
      </c>
      <c r="C2769" s="1" t="s">
        <v>9133</v>
      </c>
      <c r="D2769" s="3">
        <v>32653</v>
      </c>
      <c r="E2769" s="1" t="s">
        <v>9138</v>
      </c>
      <c r="F2769" s="1" t="s">
        <v>9172</v>
      </c>
      <c r="G2769" s="14">
        <v>687853125</v>
      </c>
    </row>
    <row r="2770" spans="1:7" x14ac:dyDescent="0.25">
      <c r="A2770" s="1" t="s">
        <v>6871</v>
      </c>
      <c r="B2770" s="2">
        <v>195572040</v>
      </c>
      <c r="C2770" s="1" t="s">
        <v>9153</v>
      </c>
      <c r="D2770" s="3">
        <v>23155</v>
      </c>
      <c r="E2770" s="1" t="s">
        <v>9144</v>
      </c>
      <c r="F2770" s="1" t="s">
        <v>9190</v>
      </c>
      <c r="G2770" s="14">
        <v>2345569407</v>
      </c>
    </row>
    <row r="2771" spans="1:7" x14ac:dyDescent="0.25">
      <c r="A2771" s="1" t="s">
        <v>6898</v>
      </c>
      <c r="B2771" s="2">
        <v>319128070</v>
      </c>
      <c r="C2771" s="1" t="s">
        <v>9143</v>
      </c>
      <c r="D2771" s="3">
        <v>40687</v>
      </c>
      <c r="E2771" s="1" t="s">
        <v>9134</v>
      </c>
      <c r="F2771" s="1" t="s">
        <v>834</v>
      </c>
      <c r="G2771" s="14">
        <v>1406144817</v>
      </c>
    </row>
    <row r="2772" spans="1:7" x14ac:dyDescent="0.25">
      <c r="A2772" s="1" t="s">
        <v>939</v>
      </c>
      <c r="B2772" s="2">
        <v>542438679</v>
      </c>
      <c r="C2772" s="1" t="s">
        <v>9170</v>
      </c>
      <c r="D2772" s="3">
        <v>24616</v>
      </c>
      <c r="E2772" s="1" t="s">
        <v>9134</v>
      </c>
      <c r="F2772" s="1" t="s">
        <v>9191</v>
      </c>
      <c r="G2772" s="14">
        <v>3527129856</v>
      </c>
    </row>
    <row r="2773" spans="1:7" x14ac:dyDescent="0.25">
      <c r="A2773" s="1" t="s">
        <v>8196</v>
      </c>
      <c r="B2773" s="2">
        <v>559812951</v>
      </c>
      <c r="C2773" s="1" t="s">
        <v>9136</v>
      </c>
      <c r="D2773" s="3">
        <v>22790</v>
      </c>
      <c r="E2773" s="1" t="s">
        <v>9138</v>
      </c>
      <c r="F2773" s="1" t="s">
        <v>9188</v>
      </c>
      <c r="G2773" s="14">
        <v>35372288</v>
      </c>
    </row>
    <row r="2774" spans="1:7" x14ac:dyDescent="0.25">
      <c r="A2774" s="1" t="s">
        <v>6874</v>
      </c>
      <c r="B2774" s="2">
        <v>118038711</v>
      </c>
      <c r="C2774" s="1" t="s">
        <v>9165</v>
      </c>
      <c r="D2774" s="3">
        <v>44705</v>
      </c>
      <c r="E2774" s="1" t="s">
        <v>9141</v>
      </c>
      <c r="F2774" s="1" t="s">
        <v>4326</v>
      </c>
      <c r="G2774" s="14">
        <v>975025795</v>
      </c>
    </row>
    <row r="2775" spans="1:7" x14ac:dyDescent="0.25">
      <c r="A2775" s="1" t="s">
        <v>1086</v>
      </c>
      <c r="B2775" s="2">
        <v>48471431</v>
      </c>
      <c r="C2775" s="1" t="s">
        <v>9133</v>
      </c>
      <c r="D2775" s="3">
        <v>39958</v>
      </c>
      <c r="E2775" s="1" t="s">
        <v>9144</v>
      </c>
      <c r="F2775" s="1" t="s">
        <v>9135</v>
      </c>
      <c r="G2775" s="14">
        <v>2101115136</v>
      </c>
    </row>
    <row r="2776" spans="1:7" x14ac:dyDescent="0.25">
      <c r="A2776" s="1" t="s">
        <v>7671</v>
      </c>
      <c r="B2776" s="2">
        <v>748875665</v>
      </c>
      <c r="C2776" s="1" t="s">
        <v>9136</v>
      </c>
      <c r="D2776" s="3">
        <v>35939</v>
      </c>
      <c r="E2776" s="1" t="s">
        <v>9144</v>
      </c>
      <c r="F2776" s="1" t="s">
        <v>9188</v>
      </c>
      <c r="G2776" s="14">
        <v>390391587</v>
      </c>
    </row>
    <row r="2777" spans="1:7" x14ac:dyDescent="0.25">
      <c r="A2777" s="1" t="s">
        <v>4118</v>
      </c>
      <c r="B2777" s="2">
        <v>993940864</v>
      </c>
      <c r="C2777" s="1" t="s">
        <v>9130</v>
      </c>
      <c r="D2777" s="3">
        <v>41054</v>
      </c>
      <c r="E2777" s="1" t="s">
        <v>9131</v>
      </c>
      <c r="F2777" s="1" t="s">
        <v>9186</v>
      </c>
      <c r="G2777" s="14">
        <v>3276026988</v>
      </c>
    </row>
    <row r="2778" spans="1:7" x14ac:dyDescent="0.25">
      <c r="A2778" s="1" t="s">
        <v>5563</v>
      </c>
      <c r="B2778" s="2">
        <v>348038718</v>
      </c>
      <c r="C2778" s="1" t="s">
        <v>9150</v>
      </c>
      <c r="D2778" s="3">
        <v>40687</v>
      </c>
      <c r="E2778" s="1" t="s">
        <v>9144</v>
      </c>
      <c r="F2778" s="1" t="s">
        <v>9184</v>
      </c>
      <c r="G2778" s="14">
        <v>1683086121</v>
      </c>
    </row>
    <row r="2779" spans="1:7" x14ac:dyDescent="0.25">
      <c r="A2779" s="1" t="s">
        <v>1833</v>
      </c>
      <c r="B2779" s="2">
        <v>513949179</v>
      </c>
      <c r="C2779" s="1" t="s">
        <v>9165</v>
      </c>
      <c r="D2779" s="3">
        <v>20600</v>
      </c>
      <c r="E2779" s="1" t="s">
        <v>9154</v>
      </c>
      <c r="F2779" s="1" t="s">
        <v>3840</v>
      </c>
      <c r="G2779" s="14">
        <v>2801424</v>
      </c>
    </row>
    <row r="2780" spans="1:7" x14ac:dyDescent="0.25">
      <c r="A2780" s="1" t="s">
        <v>7116</v>
      </c>
      <c r="B2780" s="2">
        <v>295447004</v>
      </c>
      <c r="C2780" s="1" t="s">
        <v>9136</v>
      </c>
      <c r="D2780" s="3">
        <v>34114</v>
      </c>
      <c r="E2780" s="1" t="s">
        <v>9134</v>
      </c>
      <c r="F2780" s="1" t="s">
        <v>6173</v>
      </c>
      <c r="G2780" s="14">
        <v>617303125</v>
      </c>
    </row>
    <row r="2781" spans="1:7" x14ac:dyDescent="0.25">
      <c r="A2781" s="1" t="s">
        <v>3315</v>
      </c>
      <c r="B2781" s="2">
        <v>395085982</v>
      </c>
      <c r="C2781" s="1" t="s">
        <v>9136</v>
      </c>
      <c r="D2781" s="3">
        <v>32653</v>
      </c>
      <c r="E2781" s="1" t="s">
        <v>9138</v>
      </c>
      <c r="F2781" s="1" t="s">
        <v>6173</v>
      </c>
      <c r="G2781" s="14">
        <v>1047953233</v>
      </c>
    </row>
    <row r="2782" spans="1:7" x14ac:dyDescent="0.25">
      <c r="A2782" s="1" t="s">
        <v>7590</v>
      </c>
      <c r="B2782" s="2">
        <v>143602533</v>
      </c>
      <c r="C2782" s="1" t="s">
        <v>9193</v>
      </c>
      <c r="D2782" s="3">
        <v>26444</v>
      </c>
      <c r="E2782" s="1" t="s">
        <v>9144</v>
      </c>
      <c r="F2782" s="1" t="s">
        <v>9198</v>
      </c>
      <c r="G2782" s="14">
        <v>534345525</v>
      </c>
    </row>
    <row r="2783" spans="1:7" x14ac:dyDescent="0.25">
      <c r="A2783" s="1" t="s">
        <v>179</v>
      </c>
      <c r="B2783" s="2">
        <v>375689300</v>
      </c>
      <c r="C2783" s="1" t="s">
        <v>9136</v>
      </c>
      <c r="D2783" s="3">
        <v>38497</v>
      </c>
      <c r="E2783" s="1" t="s">
        <v>9144</v>
      </c>
      <c r="F2783" s="1" t="s">
        <v>6173</v>
      </c>
      <c r="G2783" s="14">
        <v>3348432269</v>
      </c>
    </row>
    <row r="2784" spans="1:7" x14ac:dyDescent="0.25">
      <c r="A2784" s="1" t="s">
        <v>3920</v>
      </c>
      <c r="B2784" s="2">
        <v>683652420</v>
      </c>
      <c r="C2784" s="1" t="s">
        <v>9130</v>
      </c>
      <c r="D2784" s="3">
        <v>37036</v>
      </c>
      <c r="E2784" s="1" t="s">
        <v>9134</v>
      </c>
      <c r="F2784" s="1" t="s">
        <v>9186</v>
      </c>
      <c r="G2784" s="14">
        <v>1574807991</v>
      </c>
    </row>
    <row r="2785" spans="1:7" x14ac:dyDescent="0.25">
      <c r="A2785" s="1" t="s">
        <v>6696</v>
      </c>
      <c r="B2785" s="2">
        <v>759196811</v>
      </c>
      <c r="C2785" s="1" t="s">
        <v>9133</v>
      </c>
      <c r="D2785" s="3">
        <v>27538</v>
      </c>
      <c r="E2785" s="1" t="s">
        <v>9138</v>
      </c>
      <c r="F2785" s="1" t="s">
        <v>9158</v>
      </c>
      <c r="G2785" s="14">
        <v>3416269068</v>
      </c>
    </row>
    <row r="2786" spans="1:7" x14ac:dyDescent="0.25">
      <c r="A2786" s="1" t="s">
        <v>3383</v>
      </c>
      <c r="B2786" s="2">
        <v>533258710</v>
      </c>
      <c r="C2786" s="1" t="s">
        <v>9133</v>
      </c>
      <c r="D2786" s="3">
        <v>27173</v>
      </c>
      <c r="E2786" s="1" t="s">
        <v>9141</v>
      </c>
      <c r="F2786" s="1" t="s">
        <v>9192</v>
      </c>
      <c r="G2786" s="14">
        <v>1937309766</v>
      </c>
    </row>
    <row r="2787" spans="1:7" x14ac:dyDescent="0.25">
      <c r="A2787" s="1" t="s">
        <v>2853</v>
      </c>
      <c r="B2787" s="2">
        <v>749620169</v>
      </c>
      <c r="C2787" s="1" t="s">
        <v>9147</v>
      </c>
      <c r="D2787" s="3">
        <v>20965</v>
      </c>
      <c r="E2787" s="1" t="s">
        <v>9134</v>
      </c>
      <c r="F2787" s="1" t="s">
        <v>9152</v>
      </c>
      <c r="G2787" s="14">
        <v>2680229532</v>
      </c>
    </row>
    <row r="2788" spans="1:7" x14ac:dyDescent="0.25">
      <c r="A2788" s="1" t="s">
        <v>3567</v>
      </c>
      <c r="B2788" s="2">
        <v>395255433</v>
      </c>
      <c r="C2788" s="1" t="s">
        <v>9150</v>
      </c>
      <c r="D2788" s="3">
        <v>37400</v>
      </c>
      <c r="E2788" s="1" t="s">
        <v>9144</v>
      </c>
      <c r="F2788" s="1" t="s">
        <v>9184</v>
      </c>
      <c r="G2788" s="14">
        <v>62546715</v>
      </c>
    </row>
    <row r="2789" spans="1:7" x14ac:dyDescent="0.25">
      <c r="A2789" s="1" t="s">
        <v>9069</v>
      </c>
      <c r="B2789" s="2">
        <v>337589890</v>
      </c>
      <c r="C2789" s="1" t="s">
        <v>9156</v>
      </c>
      <c r="D2789" s="3">
        <v>22061</v>
      </c>
      <c r="E2789" s="1" t="s">
        <v>9138</v>
      </c>
      <c r="F2789" s="1" t="s">
        <v>9175</v>
      </c>
      <c r="G2789" s="14">
        <v>522962607</v>
      </c>
    </row>
    <row r="2790" spans="1:7" x14ac:dyDescent="0.25">
      <c r="A2790" s="1" t="s">
        <v>3819</v>
      </c>
      <c r="B2790" s="2">
        <v>591586123</v>
      </c>
      <c r="C2790" s="1" t="s">
        <v>9170</v>
      </c>
      <c r="D2790" s="3">
        <v>24251</v>
      </c>
      <c r="E2790" s="1" t="s">
        <v>9141</v>
      </c>
      <c r="F2790" s="1" t="s">
        <v>9174</v>
      </c>
      <c r="G2790" s="14">
        <v>601752375</v>
      </c>
    </row>
    <row r="2791" spans="1:7" x14ac:dyDescent="0.25">
      <c r="A2791" s="1" t="s">
        <v>6787</v>
      </c>
      <c r="B2791" s="2">
        <v>215038643</v>
      </c>
      <c r="C2791" s="1" t="s">
        <v>9147</v>
      </c>
      <c r="D2791" s="3">
        <v>33749</v>
      </c>
      <c r="E2791" s="1" t="s">
        <v>9144</v>
      </c>
      <c r="F2791" s="1" t="s">
        <v>6107</v>
      </c>
      <c r="G2791" s="14">
        <v>3372851016</v>
      </c>
    </row>
    <row r="2792" spans="1:7" x14ac:dyDescent="0.25">
      <c r="A2792" s="1" t="s">
        <v>7980</v>
      </c>
      <c r="B2792" s="2">
        <v>528561396</v>
      </c>
      <c r="C2792" s="1" t="s">
        <v>9133</v>
      </c>
      <c r="D2792" s="3">
        <v>20600</v>
      </c>
      <c r="E2792" s="1" t="s">
        <v>9144</v>
      </c>
      <c r="F2792" s="1" t="s">
        <v>9159</v>
      </c>
      <c r="G2792" s="14">
        <v>1563607584</v>
      </c>
    </row>
    <row r="2793" spans="1:7" x14ac:dyDescent="0.25">
      <c r="A2793" s="1" t="s">
        <v>3911</v>
      </c>
      <c r="B2793" s="2">
        <v>444161122</v>
      </c>
      <c r="C2793" s="1" t="s">
        <v>9166</v>
      </c>
      <c r="D2793" s="3">
        <v>24251</v>
      </c>
      <c r="E2793" s="1" t="s">
        <v>9131</v>
      </c>
      <c r="F2793" s="1" t="s">
        <v>9167</v>
      </c>
      <c r="G2793" s="14">
        <v>2925429</v>
      </c>
    </row>
    <row r="2794" spans="1:7" x14ac:dyDescent="0.25">
      <c r="A2794" s="1" t="s">
        <v>6507</v>
      </c>
      <c r="B2794" s="2">
        <v>660681947</v>
      </c>
      <c r="C2794" s="1" t="s">
        <v>9168</v>
      </c>
      <c r="D2794" s="3">
        <v>31921</v>
      </c>
      <c r="E2794" s="1" t="s">
        <v>9138</v>
      </c>
      <c r="F2794" s="1" t="s">
        <v>9169</v>
      </c>
      <c r="G2794" s="14">
        <v>282673044</v>
      </c>
    </row>
    <row r="2795" spans="1:7" x14ac:dyDescent="0.25">
      <c r="A2795" s="1" t="s">
        <v>4856</v>
      </c>
      <c r="B2795" s="2">
        <v>547132319</v>
      </c>
      <c r="C2795" s="1" t="s">
        <v>9148</v>
      </c>
      <c r="D2795" s="3">
        <v>34843</v>
      </c>
      <c r="E2795" s="1" t="s">
        <v>9144</v>
      </c>
      <c r="F2795" s="1" t="s">
        <v>9149</v>
      </c>
      <c r="G2795" s="14">
        <v>252503568</v>
      </c>
    </row>
    <row r="2796" spans="1:7" x14ac:dyDescent="0.25">
      <c r="A2796" s="1" t="s">
        <v>5614</v>
      </c>
      <c r="B2796" s="2">
        <v>904970081</v>
      </c>
      <c r="C2796" s="1" t="s">
        <v>9160</v>
      </c>
      <c r="D2796" s="3">
        <v>33017</v>
      </c>
      <c r="E2796" s="1" t="s">
        <v>9144</v>
      </c>
      <c r="F2796" s="1" t="s">
        <v>9161</v>
      </c>
      <c r="G2796" s="14">
        <v>3487116948</v>
      </c>
    </row>
    <row r="2797" spans="1:7" x14ac:dyDescent="0.25">
      <c r="A2797" s="1" t="s">
        <v>1280</v>
      </c>
      <c r="B2797" s="2">
        <v>547525888</v>
      </c>
      <c r="C2797" s="1" t="s">
        <v>9143</v>
      </c>
      <c r="D2797" s="3">
        <v>41783</v>
      </c>
      <c r="E2797" s="1" t="s">
        <v>9144</v>
      </c>
      <c r="F2797" s="1" t="s">
        <v>834</v>
      </c>
      <c r="G2797" s="14">
        <v>82356126</v>
      </c>
    </row>
    <row r="2798" spans="1:7" x14ac:dyDescent="0.25">
      <c r="A2798" s="1" t="s">
        <v>6056</v>
      </c>
      <c r="B2798" s="2">
        <v>569079122</v>
      </c>
      <c r="C2798" s="1" t="s">
        <v>9133</v>
      </c>
      <c r="D2798" s="3">
        <v>24983</v>
      </c>
      <c r="E2798" s="1" t="s">
        <v>9138</v>
      </c>
      <c r="F2798" s="1" t="s">
        <v>9164</v>
      </c>
      <c r="G2798" s="14">
        <v>2361873012</v>
      </c>
    </row>
    <row r="2799" spans="1:7" x14ac:dyDescent="0.25">
      <c r="A2799" s="1" t="s">
        <v>5554</v>
      </c>
      <c r="B2799" s="2">
        <v>527206325</v>
      </c>
      <c r="C2799" s="1" t="s">
        <v>9143</v>
      </c>
      <c r="D2799" s="3">
        <v>23887</v>
      </c>
      <c r="E2799" s="1" t="s">
        <v>9154</v>
      </c>
      <c r="F2799" s="1" t="s">
        <v>9187</v>
      </c>
      <c r="G2799" s="14">
        <v>727734784</v>
      </c>
    </row>
    <row r="2800" spans="1:7" x14ac:dyDescent="0.25">
      <c r="A2800" s="1" t="s">
        <v>1043</v>
      </c>
      <c r="B2800" s="2">
        <v>942234925</v>
      </c>
      <c r="C2800" s="1" t="s">
        <v>9170</v>
      </c>
      <c r="D2800" s="3">
        <v>39958</v>
      </c>
      <c r="E2800" s="1" t="s">
        <v>9144</v>
      </c>
      <c r="F2800" s="1" t="s">
        <v>9171</v>
      </c>
      <c r="G2800" s="14">
        <v>2120025</v>
      </c>
    </row>
    <row r="2801" spans="1:7" x14ac:dyDescent="0.25">
      <c r="A2801" s="1" t="s">
        <v>2676</v>
      </c>
      <c r="B2801" s="2">
        <v>756575263</v>
      </c>
      <c r="C2801" s="1" t="s">
        <v>9146</v>
      </c>
      <c r="D2801" s="3">
        <v>26077</v>
      </c>
      <c r="E2801" s="1" t="s">
        <v>9144</v>
      </c>
      <c r="F2801" s="1" t="s">
        <v>8420</v>
      </c>
      <c r="G2801" s="14">
        <v>1915104453</v>
      </c>
    </row>
    <row r="2802" spans="1:7" x14ac:dyDescent="0.25">
      <c r="A2802" s="1" t="s">
        <v>8508</v>
      </c>
      <c r="B2802" s="2">
        <v>501707659</v>
      </c>
      <c r="C2802" s="1" t="s">
        <v>9193</v>
      </c>
      <c r="D2802" s="3">
        <v>21329</v>
      </c>
      <c r="E2802" s="1" t="s">
        <v>9138</v>
      </c>
      <c r="F2802" s="1" t="s">
        <v>9198</v>
      </c>
      <c r="G2802" s="14">
        <v>2723796997</v>
      </c>
    </row>
    <row r="2803" spans="1:7" x14ac:dyDescent="0.25">
      <c r="A2803" s="1" t="s">
        <v>4559</v>
      </c>
      <c r="B2803" s="2">
        <v>481756337</v>
      </c>
      <c r="C2803" s="1" t="s">
        <v>9133</v>
      </c>
      <c r="D2803" s="3">
        <v>41054</v>
      </c>
      <c r="E2803" s="1" t="s">
        <v>9144</v>
      </c>
      <c r="F2803" s="1" t="s">
        <v>9192</v>
      </c>
      <c r="G2803" s="14">
        <v>1542544794</v>
      </c>
    </row>
    <row r="2804" spans="1:7" x14ac:dyDescent="0.25">
      <c r="A2804" s="1" t="s">
        <v>3783</v>
      </c>
      <c r="B2804" s="2">
        <v>45923697</v>
      </c>
      <c r="C2804" s="1" t="s">
        <v>9148</v>
      </c>
      <c r="D2804" s="3">
        <v>31192</v>
      </c>
      <c r="E2804" s="1" t="s">
        <v>9144</v>
      </c>
      <c r="F2804" s="1" t="s">
        <v>9149</v>
      </c>
      <c r="G2804" s="14">
        <v>1654635264</v>
      </c>
    </row>
    <row r="2805" spans="1:7" x14ac:dyDescent="0.25">
      <c r="A2805" s="1" t="s">
        <v>5421</v>
      </c>
      <c r="B2805" s="2">
        <v>75359038</v>
      </c>
      <c r="C2805" s="1" t="s">
        <v>9160</v>
      </c>
      <c r="D2805" s="3">
        <v>36671</v>
      </c>
      <c r="E2805" s="1" t="s">
        <v>9138</v>
      </c>
      <c r="F2805" s="1" t="s">
        <v>9163</v>
      </c>
      <c r="G2805" s="14">
        <v>1680357489</v>
      </c>
    </row>
    <row r="2806" spans="1:7" x14ac:dyDescent="0.25">
      <c r="A2806" s="1" t="s">
        <v>5501</v>
      </c>
      <c r="B2806" s="2">
        <v>957165148</v>
      </c>
      <c r="C2806" s="1" t="s">
        <v>9148</v>
      </c>
      <c r="D2806" s="3">
        <v>23887</v>
      </c>
      <c r="E2806" s="1" t="s">
        <v>9144</v>
      </c>
      <c r="F2806" s="1" t="s">
        <v>9149</v>
      </c>
      <c r="G2806" s="14">
        <v>9872184</v>
      </c>
    </row>
    <row r="2807" spans="1:7" x14ac:dyDescent="0.25">
      <c r="A2807" s="1" t="s">
        <v>6603</v>
      </c>
      <c r="B2807" s="2">
        <v>273442631</v>
      </c>
      <c r="C2807" s="1" t="s">
        <v>9176</v>
      </c>
      <c r="D2807" s="3">
        <v>23887</v>
      </c>
      <c r="E2807" s="1" t="s">
        <v>9154</v>
      </c>
      <c r="F2807" s="1" t="s">
        <v>9177</v>
      </c>
      <c r="G2807" s="14">
        <v>567725301</v>
      </c>
    </row>
    <row r="2808" spans="1:7" x14ac:dyDescent="0.25">
      <c r="A2808" s="1" t="s">
        <v>632</v>
      </c>
      <c r="B2808" s="2">
        <v>651088440</v>
      </c>
      <c r="C2808" s="1" t="s">
        <v>9133</v>
      </c>
      <c r="D2808" s="3">
        <v>39226</v>
      </c>
      <c r="E2808" s="1" t="s">
        <v>9144</v>
      </c>
      <c r="F2808" s="1" t="s">
        <v>9162</v>
      </c>
      <c r="G2808" s="14">
        <v>1726116535</v>
      </c>
    </row>
    <row r="2809" spans="1:7" x14ac:dyDescent="0.25">
      <c r="A2809" s="1" t="s">
        <v>2504</v>
      </c>
      <c r="B2809" s="2">
        <v>341172486</v>
      </c>
      <c r="C2809" s="1" t="s">
        <v>9160</v>
      </c>
      <c r="D2809" s="3">
        <v>25712</v>
      </c>
      <c r="E2809" s="1" t="s">
        <v>9131</v>
      </c>
      <c r="F2809" s="1" t="s">
        <v>9178</v>
      </c>
      <c r="G2809" s="14">
        <v>28088118</v>
      </c>
    </row>
    <row r="2810" spans="1:7" x14ac:dyDescent="0.25">
      <c r="A2810" s="1" t="s">
        <v>7887</v>
      </c>
      <c r="B2810" s="2">
        <v>169486428</v>
      </c>
      <c r="C2810" s="1" t="s">
        <v>9133</v>
      </c>
      <c r="D2810" s="3">
        <v>28270</v>
      </c>
      <c r="E2810" s="1" t="s">
        <v>9138</v>
      </c>
      <c r="F2810" s="1" t="s">
        <v>9192</v>
      </c>
      <c r="G2810" s="14">
        <v>2002693404</v>
      </c>
    </row>
    <row r="2811" spans="1:7" x14ac:dyDescent="0.25">
      <c r="A2811" s="1" t="s">
        <v>7968</v>
      </c>
      <c r="B2811" s="2">
        <v>172315859</v>
      </c>
      <c r="C2811" s="1" t="s">
        <v>9130</v>
      </c>
      <c r="D2811" s="3">
        <v>31192</v>
      </c>
      <c r="E2811" s="1" t="s">
        <v>9144</v>
      </c>
      <c r="F2811" s="1" t="s">
        <v>9132</v>
      </c>
      <c r="G2811" s="14">
        <v>931574952</v>
      </c>
    </row>
    <row r="2812" spans="1:7" x14ac:dyDescent="0.25">
      <c r="A2812" s="1" t="s">
        <v>254</v>
      </c>
      <c r="B2812" s="2">
        <v>124971917</v>
      </c>
      <c r="C2812" s="1" t="s">
        <v>9182</v>
      </c>
      <c r="D2812" s="3">
        <v>43244</v>
      </c>
      <c r="E2812" s="1" t="s">
        <v>9144</v>
      </c>
      <c r="F2812" s="1" t="s">
        <v>9183</v>
      </c>
      <c r="G2812" s="14">
        <v>1229470368</v>
      </c>
    </row>
    <row r="2813" spans="1:7" x14ac:dyDescent="0.25">
      <c r="A2813" s="1" t="s">
        <v>3734</v>
      </c>
      <c r="B2813" s="2">
        <v>311412009</v>
      </c>
      <c r="C2813" s="1" t="s">
        <v>9153</v>
      </c>
      <c r="D2813" s="3">
        <v>41419</v>
      </c>
      <c r="E2813" s="1" t="s">
        <v>9131</v>
      </c>
      <c r="F2813" s="1" t="s">
        <v>9190</v>
      </c>
      <c r="G2813" s="14">
        <v>441119119</v>
      </c>
    </row>
    <row r="2814" spans="1:7" x14ac:dyDescent="0.25">
      <c r="A2814" s="1" t="s">
        <v>4077</v>
      </c>
      <c r="B2814" s="2">
        <v>401834483</v>
      </c>
      <c r="C2814" s="1" t="s">
        <v>9136</v>
      </c>
      <c r="D2814" s="3">
        <v>23522</v>
      </c>
      <c r="E2814" s="1" t="s">
        <v>9141</v>
      </c>
      <c r="F2814" s="1" t="s">
        <v>6173</v>
      </c>
      <c r="G2814" s="14">
        <v>1828329568</v>
      </c>
    </row>
    <row r="2815" spans="1:7" x14ac:dyDescent="0.25">
      <c r="A2815" s="1" t="s">
        <v>3492</v>
      </c>
      <c r="B2815" s="2">
        <v>594344028</v>
      </c>
      <c r="C2815" s="1" t="s">
        <v>9160</v>
      </c>
      <c r="D2815" s="3">
        <v>37765</v>
      </c>
      <c r="E2815" s="1" t="s">
        <v>9144</v>
      </c>
      <c r="F2815" s="1" t="s">
        <v>9161</v>
      </c>
      <c r="G2815" s="14">
        <v>1404640666</v>
      </c>
    </row>
    <row r="2816" spans="1:7" x14ac:dyDescent="0.25">
      <c r="A2816" s="1" t="s">
        <v>259</v>
      </c>
      <c r="B2816" s="2">
        <v>957927989</v>
      </c>
      <c r="C2816" s="1" t="s">
        <v>9143</v>
      </c>
      <c r="D2816" s="3">
        <v>35575</v>
      </c>
      <c r="E2816" s="1" t="s">
        <v>9144</v>
      </c>
      <c r="F2816" s="1" t="s">
        <v>9145</v>
      </c>
      <c r="G2816" s="14">
        <v>498321588</v>
      </c>
    </row>
    <row r="2817" spans="1:7" x14ac:dyDescent="0.25">
      <c r="A2817" s="1" t="s">
        <v>3561</v>
      </c>
      <c r="B2817" s="2">
        <v>534723497</v>
      </c>
      <c r="C2817" s="1" t="s">
        <v>9170</v>
      </c>
      <c r="D2817" s="3">
        <v>33382</v>
      </c>
      <c r="E2817" s="1" t="s">
        <v>9134</v>
      </c>
      <c r="F2817" s="1" t="s">
        <v>9171</v>
      </c>
      <c r="G2817" s="14">
        <v>928620948</v>
      </c>
    </row>
    <row r="2818" spans="1:7" x14ac:dyDescent="0.25">
      <c r="A2818" s="1" t="s">
        <v>1658</v>
      </c>
      <c r="B2818" s="2">
        <v>282834053</v>
      </c>
      <c r="C2818" s="1" t="s">
        <v>9156</v>
      </c>
      <c r="D2818" s="3">
        <v>33382</v>
      </c>
      <c r="E2818" s="1" t="s">
        <v>9131</v>
      </c>
      <c r="F2818" s="1" t="s">
        <v>9157</v>
      </c>
      <c r="G2818" s="14">
        <v>4084760953</v>
      </c>
    </row>
    <row r="2819" spans="1:7" x14ac:dyDescent="0.25">
      <c r="A2819" s="1" t="s">
        <v>8472</v>
      </c>
      <c r="B2819" s="2">
        <v>826220444</v>
      </c>
      <c r="C2819" s="1" t="s">
        <v>9130</v>
      </c>
      <c r="D2819" s="3">
        <v>37400</v>
      </c>
      <c r="E2819" s="1" t="s">
        <v>9134</v>
      </c>
      <c r="F2819" s="1" t="s">
        <v>9186</v>
      </c>
      <c r="G2819" s="14">
        <v>1822703001</v>
      </c>
    </row>
    <row r="2820" spans="1:7" x14ac:dyDescent="0.25">
      <c r="A2820" s="1" t="s">
        <v>2351</v>
      </c>
      <c r="B2820" s="2">
        <v>576374245</v>
      </c>
      <c r="C2820" s="1" t="s">
        <v>9156</v>
      </c>
      <c r="D2820" s="3">
        <v>38861</v>
      </c>
      <c r="E2820" s="1" t="s">
        <v>9141</v>
      </c>
      <c r="F2820" s="1" t="s">
        <v>9199</v>
      </c>
      <c r="G2820" s="14">
        <v>1064689821</v>
      </c>
    </row>
    <row r="2821" spans="1:7" x14ac:dyDescent="0.25">
      <c r="A2821" s="1" t="s">
        <v>6498</v>
      </c>
      <c r="B2821" s="2">
        <v>131682984</v>
      </c>
      <c r="C2821" s="1" t="s">
        <v>9133</v>
      </c>
      <c r="D2821" s="3">
        <v>20965</v>
      </c>
      <c r="E2821" s="1" t="s">
        <v>9141</v>
      </c>
      <c r="F2821" s="1" t="s">
        <v>9192</v>
      </c>
      <c r="G2821" s="14">
        <v>218312274</v>
      </c>
    </row>
    <row r="2822" spans="1:7" x14ac:dyDescent="0.25">
      <c r="A2822" s="1" t="s">
        <v>7950</v>
      </c>
      <c r="B2822" s="2">
        <v>765890343</v>
      </c>
      <c r="C2822" s="1" t="s">
        <v>9160</v>
      </c>
      <c r="D2822" s="3">
        <v>22426</v>
      </c>
      <c r="E2822" s="1" t="s">
        <v>9144</v>
      </c>
      <c r="F2822" s="1" t="s">
        <v>9161</v>
      </c>
      <c r="G2822" s="14">
        <v>2991184</v>
      </c>
    </row>
    <row r="2823" spans="1:7" x14ac:dyDescent="0.25">
      <c r="A2823" s="1" t="s">
        <v>2739</v>
      </c>
      <c r="B2823" s="2">
        <v>877103671</v>
      </c>
      <c r="C2823" s="1" t="s">
        <v>9160</v>
      </c>
      <c r="D2823" s="3">
        <v>22790</v>
      </c>
      <c r="E2823" s="1" t="s">
        <v>9141</v>
      </c>
      <c r="F2823" s="1" t="s">
        <v>9161</v>
      </c>
      <c r="G2823" s="14">
        <v>1775195136</v>
      </c>
    </row>
    <row r="2824" spans="1:7" x14ac:dyDescent="0.25">
      <c r="A2824" s="1" t="s">
        <v>2865</v>
      </c>
      <c r="B2824" s="2">
        <v>567668389</v>
      </c>
      <c r="C2824" s="1" t="s">
        <v>9168</v>
      </c>
      <c r="D2824" s="3">
        <v>21329</v>
      </c>
      <c r="E2824" s="1" t="s">
        <v>9138</v>
      </c>
      <c r="F2824" s="1" t="s">
        <v>9169</v>
      </c>
      <c r="G2824" s="14">
        <v>758073572</v>
      </c>
    </row>
    <row r="2825" spans="1:7" x14ac:dyDescent="0.25">
      <c r="A2825" s="1" t="s">
        <v>2310</v>
      </c>
      <c r="B2825" s="2">
        <v>255923617</v>
      </c>
      <c r="C2825" s="1" t="s">
        <v>9130</v>
      </c>
      <c r="D2825" s="3">
        <v>39226</v>
      </c>
      <c r="E2825" s="1" t="s">
        <v>9134</v>
      </c>
      <c r="F2825" s="1" t="s">
        <v>9132</v>
      </c>
      <c r="G2825" s="14">
        <v>233362416</v>
      </c>
    </row>
    <row r="2826" spans="1:7" x14ac:dyDescent="0.25">
      <c r="A2826" s="1" t="s">
        <v>3627</v>
      </c>
      <c r="B2826" s="2">
        <v>670581735</v>
      </c>
      <c r="C2826" s="1" t="s">
        <v>9150</v>
      </c>
      <c r="D2826" s="3">
        <v>43609</v>
      </c>
      <c r="E2826" s="1" t="s">
        <v>9154</v>
      </c>
      <c r="F2826" s="1" t="s">
        <v>9151</v>
      </c>
      <c r="G2826" s="14">
        <v>752901632</v>
      </c>
    </row>
    <row r="2827" spans="1:7" x14ac:dyDescent="0.25">
      <c r="A2827" s="1" t="s">
        <v>1795</v>
      </c>
      <c r="B2827" s="2">
        <v>963840560</v>
      </c>
      <c r="C2827" s="1" t="s">
        <v>9182</v>
      </c>
      <c r="D2827" s="3">
        <v>26077</v>
      </c>
      <c r="E2827" s="1" t="s">
        <v>9144</v>
      </c>
      <c r="F2827" s="1" t="s">
        <v>9183</v>
      </c>
      <c r="G2827" s="14">
        <v>6375152</v>
      </c>
    </row>
    <row r="2828" spans="1:7" x14ac:dyDescent="0.25">
      <c r="A2828" s="1" t="s">
        <v>2284</v>
      </c>
      <c r="B2828" s="2">
        <v>876221030</v>
      </c>
      <c r="C2828" s="1" t="s">
        <v>9147</v>
      </c>
      <c r="D2828" s="3">
        <v>24616</v>
      </c>
      <c r="E2828" s="1" t="s">
        <v>9144</v>
      </c>
      <c r="F2828" s="1" t="s">
        <v>6107</v>
      </c>
      <c r="G2828" s="14">
        <v>66498894</v>
      </c>
    </row>
    <row r="2829" spans="1:7" x14ac:dyDescent="0.25">
      <c r="A2829" s="1" t="s">
        <v>8976</v>
      </c>
      <c r="B2829" s="2">
        <v>128877972</v>
      </c>
      <c r="C2829" s="1" t="s">
        <v>9147</v>
      </c>
      <c r="D2829" s="3">
        <v>45070</v>
      </c>
      <c r="E2829" s="1" t="s">
        <v>9134</v>
      </c>
      <c r="F2829" s="1" t="s">
        <v>6107</v>
      </c>
      <c r="G2829" s="14">
        <v>3741916473</v>
      </c>
    </row>
    <row r="2830" spans="1:7" x14ac:dyDescent="0.25">
      <c r="A2830" s="1" t="s">
        <v>5328</v>
      </c>
      <c r="B2830" s="2">
        <v>202122706</v>
      </c>
      <c r="C2830" s="1" t="s">
        <v>9130</v>
      </c>
      <c r="D2830" s="3">
        <v>44341</v>
      </c>
      <c r="E2830" s="1" t="s">
        <v>9141</v>
      </c>
      <c r="F2830" s="1" t="s">
        <v>9132</v>
      </c>
      <c r="G2830" s="14">
        <v>2297629152</v>
      </c>
    </row>
    <row r="2831" spans="1:7" x14ac:dyDescent="0.25">
      <c r="A2831" s="1" t="s">
        <v>936</v>
      </c>
      <c r="B2831" s="2">
        <v>188972987</v>
      </c>
      <c r="C2831" s="1" t="s">
        <v>9170</v>
      </c>
      <c r="D2831" s="3">
        <v>34478</v>
      </c>
      <c r="E2831" s="1" t="s">
        <v>9144</v>
      </c>
      <c r="F2831" s="1" t="s">
        <v>9171</v>
      </c>
      <c r="G2831" s="14">
        <v>1840059104</v>
      </c>
    </row>
    <row r="2832" spans="1:7" x14ac:dyDescent="0.25">
      <c r="A2832" s="1" t="s">
        <v>2402</v>
      </c>
      <c r="B2832" s="2">
        <v>40542685</v>
      </c>
      <c r="C2832" s="1" t="s">
        <v>9146</v>
      </c>
      <c r="D2832" s="3">
        <v>37400</v>
      </c>
      <c r="E2832" s="1" t="s">
        <v>9144</v>
      </c>
      <c r="F2832" s="1" t="s">
        <v>8420</v>
      </c>
      <c r="G2832" s="14">
        <v>2338196608</v>
      </c>
    </row>
    <row r="2833" spans="1:7" x14ac:dyDescent="0.25">
      <c r="A2833" s="1" t="s">
        <v>244</v>
      </c>
      <c r="B2833" s="2">
        <v>937421561</v>
      </c>
      <c r="C2833" s="1" t="s">
        <v>9148</v>
      </c>
      <c r="D2833" s="3">
        <v>32653</v>
      </c>
      <c r="E2833" s="1" t="s">
        <v>9134</v>
      </c>
      <c r="F2833" s="1" t="s">
        <v>9149</v>
      </c>
      <c r="G2833" s="14">
        <v>2175072096</v>
      </c>
    </row>
    <row r="2834" spans="1:7" x14ac:dyDescent="0.25">
      <c r="A2834" s="1" t="s">
        <v>474</v>
      </c>
      <c r="B2834" s="2">
        <v>428368106</v>
      </c>
      <c r="C2834" s="1" t="s">
        <v>9137</v>
      </c>
      <c r="D2834" s="3">
        <v>22790</v>
      </c>
      <c r="E2834" s="1" t="s">
        <v>9144</v>
      </c>
      <c r="F2834" s="1" t="s">
        <v>9139</v>
      </c>
      <c r="G2834" s="14">
        <v>24661584</v>
      </c>
    </row>
    <row r="2835" spans="1:7" x14ac:dyDescent="0.25">
      <c r="A2835" s="1" t="s">
        <v>2878</v>
      </c>
      <c r="B2835" s="2">
        <v>539938714</v>
      </c>
      <c r="C2835" s="1" t="s">
        <v>9170</v>
      </c>
      <c r="D2835" s="3">
        <v>27173</v>
      </c>
      <c r="E2835" s="1" t="s">
        <v>9144</v>
      </c>
      <c r="F2835" s="1" t="s">
        <v>9171</v>
      </c>
      <c r="G2835" s="14">
        <v>2617711764</v>
      </c>
    </row>
    <row r="2836" spans="1:7" x14ac:dyDescent="0.25">
      <c r="A2836" s="1" t="s">
        <v>1097</v>
      </c>
      <c r="B2836" s="2">
        <v>328206610</v>
      </c>
      <c r="C2836" s="1" t="s">
        <v>9143</v>
      </c>
      <c r="D2836" s="3">
        <v>44341</v>
      </c>
      <c r="E2836" s="1" t="s">
        <v>9144</v>
      </c>
      <c r="F2836" s="1" t="s">
        <v>9187</v>
      </c>
      <c r="G2836" s="14">
        <v>2012185728</v>
      </c>
    </row>
    <row r="2837" spans="1:7" x14ac:dyDescent="0.25">
      <c r="A2837" s="1" t="s">
        <v>3716</v>
      </c>
      <c r="B2837" s="2">
        <v>837381379</v>
      </c>
      <c r="C2837" s="1" t="s">
        <v>9160</v>
      </c>
      <c r="D2837" s="3">
        <v>43976</v>
      </c>
      <c r="E2837" s="1" t="s">
        <v>9144</v>
      </c>
      <c r="F2837" s="1" t="s">
        <v>9178</v>
      </c>
      <c r="G2837" s="14">
        <v>453808628</v>
      </c>
    </row>
    <row r="2838" spans="1:7" x14ac:dyDescent="0.25">
      <c r="A2838" s="1" t="s">
        <v>4564</v>
      </c>
      <c r="B2838" s="2">
        <v>492145316</v>
      </c>
      <c r="C2838" s="1" t="s">
        <v>9182</v>
      </c>
      <c r="D2838" s="3">
        <v>36671</v>
      </c>
      <c r="E2838" s="1" t="s">
        <v>9134</v>
      </c>
      <c r="F2838" s="1" t="s">
        <v>9183</v>
      </c>
      <c r="G2838" s="14">
        <v>2307648</v>
      </c>
    </row>
    <row r="2839" spans="1:7" x14ac:dyDescent="0.25">
      <c r="A2839" s="1" t="s">
        <v>9021</v>
      </c>
      <c r="B2839" s="2">
        <v>948586012</v>
      </c>
      <c r="C2839" s="1" t="s">
        <v>9148</v>
      </c>
      <c r="D2839" s="3">
        <v>40322</v>
      </c>
      <c r="E2839" s="1" t="s">
        <v>9134</v>
      </c>
      <c r="F2839" s="1" t="s">
        <v>9149</v>
      </c>
      <c r="G2839" s="14">
        <v>264956796</v>
      </c>
    </row>
    <row r="2840" spans="1:7" x14ac:dyDescent="0.25">
      <c r="A2840" s="1" t="s">
        <v>8188</v>
      </c>
      <c r="B2840" s="2">
        <v>335764779</v>
      </c>
      <c r="C2840" s="1" t="s">
        <v>9156</v>
      </c>
      <c r="D2840" s="3">
        <v>36671</v>
      </c>
      <c r="E2840" s="1" t="s">
        <v>9141</v>
      </c>
      <c r="F2840" s="1" t="s">
        <v>9199</v>
      </c>
      <c r="G2840" s="14">
        <v>1722103069</v>
      </c>
    </row>
    <row r="2841" spans="1:7" x14ac:dyDescent="0.25">
      <c r="A2841" s="1" t="s">
        <v>977</v>
      </c>
      <c r="B2841" s="2">
        <v>319451547</v>
      </c>
      <c r="C2841" s="1" t="s">
        <v>9193</v>
      </c>
      <c r="D2841" s="3">
        <v>34843</v>
      </c>
      <c r="E2841" s="1" t="s">
        <v>9138</v>
      </c>
      <c r="F2841" s="1" t="s">
        <v>9198</v>
      </c>
      <c r="G2841" s="14">
        <v>1156371888</v>
      </c>
    </row>
    <row r="2842" spans="1:7" x14ac:dyDescent="0.25">
      <c r="A2842" s="1" t="s">
        <v>6948</v>
      </c>
      <c r="B2842" s="2">
        <v>3708695</v>
      </c>
      <c r="C2842" s="1" t="s">
        <v>9182</v>
      </c>
      <c r="D2842" s="3">
        <v>39593</v>
      </c>
      <c r="E2842" s="1" t="s">
        <v>9138</v>
      </c>
      <c r="F2842" s="1" t="s">
        <v>9183</v>
      </c>
      <c r="G2842" s="14">
        <v>220825605</v>
      </c>
    </row>
    <row r="2843" spans="1:7" x14ac:dyDescent="0.25">
      <c r="A2843" s="1" t="s">
        <v>6421</v>
      </c>
      <c r="B2843" s="2">
        <v>174625296</v>
      </c>
      <c r="C2843" s="1" t="s">
        <v>9146</v>
      </c>
      <c r="D2843" s="3">
        <v>41419</v>
      </c>
      <c r="E2843" s="1" t="s">
        <v>9131</v>
      </c>
      <c r="F2843" s="1" t="s">
        <v>8420</v>
      </c>
      <c r="G2843" s="14">
        <v>69438852</v>
      </c>
    </row>
    <row r="2844" spans="1:7" x14ac:dyDescent="0.25">
      <c r="A2844" s="1" t="s">
        <v>3537</v>
      </c>
      <c r="B2844" s="2">
        <v>59456070</v>
      </c>
      <c r="C2844" s="1" t="s">
        <v>9193</v>
      </c>
      <c r="D2844" s="3">
        <v>26809</v>
      </c>
      <c r="E2844" s="1" t="s">
        <v>9131</v>
      </c>
      <c r="F2844" s="1" t="s">
        <v>9194</v>
      </c>
      <c r="G2844" s="14">
        <v>878494734</v>
      </c>
    </row>
    <row r="2845" spans="1:7" x14ac:dyDescent="0.25">
      <c r="A2845" s="1" t="s">
        <v>6612</v>
      </c>
      <c r="B2845" s="2">
        <v>303021938</v>
      </c>
      <c r="C2845" s="1" t="s">
        <v>9136</v>
      </c>
      <c r="D2845" s="3">
        <v>42515</v>
      </c>
      <c r="E2845" s="1" t="s">
        <v>9144</v>
      </c>
      <c r="F2845" s="1" t="s">
        <v>6173</v>
      </c>
      <c r="G2845" s="14">
        <v>5388264</v>
      </c>
    </row>
    <row r="2846" spans="1:7" x14ac:dyDescent="0.25">
      <c r="A2846" s="1" t="s">
        <v>2715</v>
      </c>
      <c r="B2846" s="2">
        <v>355991638</v>
      </c>
      <c r="C2846" s="1" t="s">
        <v>9165</v>
      </c>
      <c r="D2846" s="3">
        <v>35210</v>
      </c>
      <c r="E2846" s="1" t="s">
        <v>9131</v>
      </c>
      <c r="F2846" s="1" t="s">
        <v>3840</v>
      </c>
      <c r="G2846" s="14">
        <v>2515127356</v>
      </c>
    </row>
    <row r="2847" spans="1:7" x14ac:dyDescent="0.25">
      <c r="A2847" s="1" t="s">
        <v>5082</v>
      </c>
      <c r="B2847" s="2">
        <v>835550483</v>
      </c>
      <c r="C2847" s="1" t="s">
        <v>9130</v>
      </c>
      <c r="D2847" s="3">
        <v>22061</v>
      </c>
      <c r="E2847" s="1" t="s">
        <v>9131</v>
      </c>
      <c r="F2847" s="1" t="s">
        <v>9132</v>
      </c>
      <c r="G2847" s="14">
        <v>1600202175</v>
      </c>
    </row>
    <row r="2848" spans="1:7" x14ac:dyDescent="0.25">
      <c r="A2848" s="1" t="s">
        <v>7169</v>
      </c>
      <c r="B2848" s="2">
        <v>254941473</v>
      </c>
      <c r="C2848" s="1" t="s">
        <v>9193</v>
      </c>
      <c r="D2848" s="3">
        <v>24251</v>
      </c>
      <c r="E2848" s="1" t="s">
        <v>9141</v>
      </c>
      <c r="F2848" s="1" t="s">
        <v>9198</v>
      </c>
      <c r="G2848" s="14">
        <v>366336189</v>
      </c>
    </row>
    <row r="2849" spans="1:7" x14ac:dyDescent="0.25">
      <c r="A2849" s="1" t="s">
        <v>2893</v>
      </c>
      <c r="B2849" s="2">
        <v>366489606</v>
      </c>
      <c r="C2849" s="1" t="s">
        <v>9176</v>
      </c>
      <c r="D2849" s="3">
        <v>32653</v>
      </c>
      <c r="E2849" s="1" t="s">
        <v>9138</v>
      </c>
      <c r="F2849" s="1" t="s">
        <v>9177</v>
      </c>
      <c r="G2849" s="14">
        <v>1197332928</v>
      </c>
    </row>
    <row r="2850" spans="1:7" x14ac:dyDescent="0.25">
      <c r="A2850" s="1" t="s">
        <v>8746</v>
      </c>
      <c r="B2850" s="2">
        <v>409183764</v>
      </c>
      <c r="C2850" s="1" t="s">
        <v>9133</v>
      </c>
      <c r="D2850" s="3">
        <v>41419</v>
      </c>
      <c r="E2850" s="1" t="s">
        <v>9144</v>
      </c>
      <c r="F2850" s="1" t="s">
        <v>9159</v>
      </c>
      <c r="G2850" s="14">
        <v>2828047552</v>
      </c>
    </row>
    <row r="2851" spans="1:7" x14ac:dyDescent="0.25">
      <c r="A2851" s="1" t="s">
        <v>2298</v>
      </c>
      <c r="B2851" s="2">
        <v>959566153</v>
      </c>
      <c r="C2851" s="1" t="s">
        <v>9133</v>
      </c>
      <c r="D2851" s="3">
        <v>24616</v>
      </c>
      <c r="E2851" s="1" t="s">
        <v>9131</v>
      </c>
      <c r="F2851" s="1" t="s">
        <v>9164</v>
      </c>
      <c r="G2851" s="14">
        <v>1796213664</v>
      </c>
    </row>
    <row r="2852" spans="1:7" x14ac:dyDescent="0.25">
      <c r="A2852" s="1" t="s">
        <v>921</v>
      </c>
      <c r="B2852" s="2">
        <v>408750461</v>
      </c>
      <c r="C2852" s="1" t="s">
        <v>9137</v>
      </c>
      <c r="D2852" s="3">
        <v>26809</v>
      </c>
      <c r="E2852" s="1" t="s">
        <v>9131</v>
      </c>
      <c r="F2852" s="1" t="s">
        <v>9139</v>
      </c>
      <c r="G2852" s="14">
        <v>3413301276</v>
      </c>
    </row>
    <row r="2853" spans="1:7" x14ac:dyDescent="0.25">
      <c r="A2853" s="1" t="s">
        <v>2145</v>
      </c>
      <c r="B2853" s="2">
        <v>227174666</v>
      </c>
      <c r="C2853" s="1" t="s">
        <v>9166</v>
      </c>
      <c r="D2853" s="3">
        <v>35210</v>
      </c>
      <c r="E2853" s="1" t="s">
        <v>9144</v>
      </c>
      <c r="F2853" s="1" t="s">
        <v>9167</v>
      </c>
      <c r="G2853" s="14">
        <v>597628491</v>
      </c>
    </row>
    <row r="2854" spans="1:7" x14ac:dyDescent="0.25">
      <c r="A2854" s="1" t="s">
        <v>3823</v>
      </c>
      <c r="B2854" s="2">
        <v>35748373</v>
      </c>
      <c r="C2854" s="1" t="s">
        <v>9156</v>
      </c>
      <c r="D2854" s="3">
        <v>38132</v>
      </c>
      <c r="E2854" s="1" t="s">
        <v>9144</v>
      </c>
      <c r="F2854" s="1" t="s">
        <v>9199</v>
      </c>
      <c r="G2854" s="14">
        <v>875213856</v>
      </c>
    </row>
    <row r="2855" spans="1:7" x14ac:dyDescent="0.25">
      <c r="A2855" s="1" t="s">
        <v>7540</v>
      </c>
      <c r="B2855" s="2">
        <v>244003102</v>
      </c>
      <c r="C2855" s="1" t="s">
        <v>9150</v>
      </c>
      <c r="D2855" s="3">
        <v>38861</v>
      </c>
      <c r="E2855" s="1" t="s">
        <v>9141</v>
      </c>
      <c r="F2855" s="1" t="s">
        <v>8414</v>
      </c>
      <c r="G2855" s="14">
        <v>4467708063</v>
      </c>
    </row>
    <row r="2856" spans="1:7" x14ac:dyDescent="0.25">
      <c r="A2856" s="1" t="s">
        <v>4154</v>
      </c>
      <c r="B2856" s="2">
        <v>768605932</v>
      </c>
      <c r="C2856" s="1" t="s">
        <v>9130</v>
      </c>
      <c r="D2856" s="3">
        <v>36671</v>
      </c>
      <c r="E2856" s="1" t="s">
        <v>9144</v>
      </c>
      <c r="F2856" s="1" t="s">
        <v>9132</v>
      </c>
      <c r="G2856" s="14">
        <v>1245893747</v>
      </c>
    </row>
    <row r="2857" spans="1:7" x14ac:dyDescent="0.25">
      <c r="A2857" s="1" t="s">
        <v>5784</v>
      </c>
      <c r="B2857" s="2">
        <v>132539151</v>
      </c>
      <c r="C2857" s="1" t="s">
        <v>9176</v>
      </c>
      <c r="D2857" s="3">
        <v>34114</v>
      </c>
      <c r="E2857" s="1" t="s">
        <v>9144</v>
      </c>
      <c r="F2857" s="1" t="s">
        <v>9177</v>
      </c>
      <c r="G2857" s="14">
        <v>1372560924</v>
      </c>
    </row>
    <row r="2858" spans="1:7" x14ac:dyDescent="0.25">
      <c r="A2858" s="1" t="s">
        <v>8415</v>
      </c>
      <c r="B2858" s="2">
        <v>983314375</v>
      </c>
      <c r="C2858" s="1" t="s">
        <v>9150</v>
      </c>
      <c r="D2858" s="3">
        <v>21694</v>
      </c>
      <c r="E2858" s="1" t="s">
        <v>9144</v>
      </c>
      <c r="F2858" s="1" t="s">
        <v>8414</v>
      </c>
      <c r="G2858" s="14">
        <v>211934375</v>
      </c>
    </row>
    <row r="2859" spans="1:7" x14ac:dyDescent="0.25">
      <c r="A2859" s="1" t="s">
        <v>5626</v>
      </c>
      <c r="B2859" s="2">
        <v>772724674</v>
      </c>
      <c r="C2859" s="1" t="s">
        <v>9153</v>
      </c>
      <c r="D2859" s="3">
        <v>20600</v>
      </c>
      <c r="E2859" s="1" t="s">
        <v>9131</v>
      </c>
      <c r="F2859" s="1" t="s">
        <v>9155</v>
      </c>
      <c r="G2859" s="14">
        <v>37788093</v>
      </c>
    </row>
    <row r="2860" spans="1:7" x14ac:dyDescent="0.25">
      <c r="A2860" s="1" t="s">
        <v>7824</v>
      </c>
      <c r="B2860" s="2">
        <v>692595387</v>
      </c>
      <c r="C2860" s="1" t="s">
        <v>9133</v>
      </c>
      <c r="D2860" s="3">
        <v>27173</v>
      </c>
      <c r="E2860" s="1" t="s">
        <v>9144</v>
      </c>
      <c r="F2860" s="1" t="s">
        <v>9179</v>
      </c>
      <c r="G2860" s="14">
        <v>2193727536</v>
      </c>
    </row>
    <row r="2861" spans="1:7" x14ac:dyDescent="0.25">
      <c r="A2861" s="1" t="s">
        <v>8319</v>
      </c>
      <c r="B2861" s="2">
        <v>331807383</v>
      </c>
      <c r="C2861" s="1" t="s">
        <v>9143</v>
      </c>
      <c r="D2861" s="3">
        <v>35210</v>
      </c>
      <c r="E2861" s="1" t="s">
        <v>9144</v>
      </c>
      <c r="F2861" s="1" t="s">
        <v>9187</v>
      </c>
      <c r="G2861" s="14">
        <v>670642875</v>
      </c>
    </row>
    <row r="2862" spans="1:7" x14ac:dyDescent="0.25">
      <c r="A2862" s="1" t="s">
        <v>5941</v>
      </c>
      <c r="B2862" s="2">
        <v>217919187</v>
      </c>
      <c r="C2862" s="1" t="s">
        <v>9153</v>
      </c>
      <c r="D2862" s="3">
        <v>22790</v>
      </c>
      <c r="E2862" s="1" t="s">
        <v>9138</v>
      </c>
      <c r="F2862" s="1" t="s">
        <v>9190</v>
      </c>
      <c r="G2862" s="14">
        <v>2095410048</v>
      </c>
    </row>
    <row r="2863" spans="1:7" x14ac:dyDescent="0.25">
      <c r="A2863" s="1" t="s">
        <v>586</v>
      </c>
      <c r="B2863" s="2">
        <v>707316410</v>
      </c>
      <c r="C2863" s="1" t="s">
        <v>9136</v>
      </c>
      <c r="D2863" s="3">
        <v>23155</v>
      </c>
      <c r="E2863" s="1" t="s">
        <v>9134</v>
      </c>
      <c r="F2863" s="1" t="s">
        <v>9188</v>
      </c>
      <c r="G2863" s="14">
        <v>3053288</v>
      </c>
    </row>
    <row r="2864" spans="1:7" x14ac:dyDescent="0.25">
      <c r="A2864" s="1" t="s">
        <v>3240</v>
      </c>
      <c r="B2864" s="2">
        <v>296439878</v>
      </c>
      <c r="C2864" s="1" t="s">
        <v>9147</v>
      </c>
      <c r="D2864" s="3">
        <v>39226</v>
      </c>
      <c r="E2864" s="1" t="s">
        <v>9144</v>
      </c>
      <c r="F2864" s="1" t="s">
        <v>6107</v>
      </c>
      <c r="G2864" s="14">
        <v>310190769</v>
      </c>
    </row>
    <row r="2865" spans="1:7" x14ac:dyDescent="0.25">
      <c r="A2865" s="1" t="s">
        <v>8397</v>
      </c>
      <c r="B2865" s="2">
        <v>335782045</v>
      </c>
      <c r="C2865" s="1" t="s">
        <v>9160</v>
      </c>
      <c r="D2865" s="3">
        <v>27905</v>
      </c>
      <c r="E2865" s="1" t="s">
        <v>9131</v>
      </c>
      <c r="F2865" s="1" t="s">
        <v>9178</v>
      </c>
      <c r="G2865" s="14">
        <v>2829868638</v>
      </c>
    </row>
    <row r="2866" spans="1:7" x14ac:dyDescent="0.25">
      <c r="A2866" s="1" t="s">
        <v>3914</v>
      </c>
      <c r="B2866" s="2">
        <v>468361528</v>
      </c>
      <c r="C2866" s="1" t="s">
        <v>9148</v>
      </c>
      <c r="D2866" s="3">
        <v>25712</v>
      </c>
      <c r="E2866" s="1" t="s">
        <v>9138</v>
      </c>
      <c r="F2866" s="1" t="s">
        <v>9149</v>
      </c>
      <c r="G2866" s="14">
        <v>1966272</v>
      </c>
    </row>
    <row r="2867" spans="1:7" x14ac:dyDescent="0.25">
      <c r="A2867" s="1" t="s">
        <v>5822</v>
      </c>
      <c r="B2867" s="2">
        <v>805441371</v>
      </c>
      <c r="C2867" s="1" t="s">
        <v>9170</v>
      </c>
      <c r="D2867" s="3">
        <v>37400</v>
      </c>
      <c r="E2867" s="1" t="s">
        <v>9141</v>
      </c>
      <c r="F2867" s="1" t="s">
        <v>9171</v>
      </c>
      <c r="G2867" s="14">
        <v>875321856</v>
      </c>
    </row>
    <row r="2868" spans="1:7" x14ac:dyDescent="0.25">
      <c r="A2868" s="1" t="s">
        <v>817</v>
      </c>
      <c r="B2868" s="2">
        <v>580251795</v>
      </c>
      <c r="C2868" s="1" t="s">
        <v>9133</v>
      </c>
      <c r="D2868" s="3">
        <v>22426</v>
      </c>
      <c r="E2868" s="1" t="s">
        <v>9138</v>
      </c>
      <c r="F2868" s="1" t="s">
        <v>9135</v>
      </c>
      <c r="G2868" s="14">
        <v>2598668334</v>
      </c>
    </row>
    <row r="2869" spans="1:7" x14ac:dyDescent="0.25">
      <c r="A2869" s="1" t="s">
        <v>6354</v>
      </c>
      <c r="B2869" s="2">
        <v>892875281</v>
      </c>
      <c r="C2869" s="1" t="s">
        <v>9176</v>
      </c>
      <c r="D2869" s="3">
        <v>41054</v>
      </c>
      <c r="E2869" s="1" t="s">
        <v>9134</v>
      </c>
      <c r="F2869" s="1" t="s">
        <v>9177</v>
      </c>
      <c r="G2869" s="14">
        <v>3862445496</v>
      </c>
    </row>
    <row r="2870" spans="1:7" x14ac:dyDescent="0.25">
      <c r="A2870" s="1" t="s">
        <v>8913</v>
      </c>
      <c r="B2870" s="2">
        <v>576280999</v>
      </c>
      <c r="C2870" s="1" t="s">
        <v>9180</v>
      </c>
      <c r="D2870" s="3">
        <v>33382</v>
      </c>
      <c r="E2870" s="1" t="s">
        <v>9144</v>
      </c>
      <c r="F2870" s="1" t="s">
        <v>9181</v>
      </c>
      <c r="G2870" s="14">
        <v>3474620512</v>
      </c>
    </row>
    <row r="2871" spans="1:7" x14ac:dyDescent="0.25">
      <c r="A2871" s="1" t="s">
        <v>6594</v>
      </c>
      <c r="B2871" s="2">
        <v>77112347</v>
      </c>
      <c r="C2871" s="1" t="s">
        <v>9156</v>
      </c>
      <c r="D2871" s="3">
        <v>43244</v>
      </c>
      <c r="E2871" s="1" t="s">
        <v>9144</v>
      </c>
      <c r="F2871" s="1" t="s">
        <v>9175</v>
      </c>
      <c r="G2871" s="14">
        <v>1088474742</v>
      </c>
    </row>
    <row r="2872" spans="1:7" x14ac:dyDescent="0.25">
      <c r="A2872" s="1" t="s">
        <v>3722</v>
      </c>
      <c r="B2872" s="2">
        <v>979658552</v>
      </c>
      <c r="C2872" s="1" t="s">
        <v>9168</v>
      </c>
      <c r="D2872" s="3">
        <v>20600</v>
      </c>
      <c r="E2872" s="1" t="s">
        <v>9138</v>
      </c>
      <c r="F2872" s="1" t="s">
        <v>9169</v>
      </c>
      <c r="G2872" s="14">
        <v>29506649</v>
      </c>
    </row>
    <row r="2873" spans="1:7" x14ac:dyDescent="0.25">
      <c r="A2873" s="1" t="s">
        <v>8997</v>
      </c>
      <c r="B2873" s="2">
        <v>23435974</v>
      </c>
      <c r="C2873" s="1" t="s">
        <v>9136</v>
      </c>
      <c r="D2873" s="3">
        <v>38497</v>
      </c>
      <c r="E2873" s="1" t="s">
        <v>9131</v>
      </c>
      <c r="F2873" s="1" t="s">
        <v>6173</v>
      </c>
      <c r="G2873" s="14">
        <v>1812166884</v>
      </c>
    </row>
    <row r="2874" spans="1:7" x14ac:dyDescent="0.25">
      <c r="A2874" s="1" t="s">
        <v>3549</v>
      </c>
      <c r="B2874" s="2">
        <v>687532679</v>
      </c>
      <c r="C2874" s="1" t="s">
        <v>9165</v>
      </c>
      <c r="D2874" s="3">
        <v>33749</v>
      </c>
      <c r="E2874" s="1" t="s">
        <v>9138</v>
      </c>
      <c r="F2874" s="1" t="s">
        <v>3840</v>
      </c>
      <c r="G2874" s="14">
        <v>63218115</v>
      </c>
    </row>
    <row r="2875" spans="1:7" x14ac:dyDescent="0.25">
      <c r="A2875" s="1" t="s">
        <v>7947</v>
      </c>
      <c r="B2875" s="2">
        <v>664809064</v>
      </c>
      <c r="C2875" s="1" t="s">
        <v>9133</v>
      </c>
      <c r="D2875" s="3">
        <v>30095</v>
      </c>
      <c r="E2875" s="1" t="s">
        <v>9144</v>
      </c>
      <c r="F2875" s="1" t="s">
        <v>9172</v>
      </c>
      <c r="G2875" s="14">
        <v>1242342681</v>
      </c>
    </row>
    <row r="2876" spans="1:7" x14ac:dyDescent="0.25">
      <c r="A2876" s="1" t="s">
        <v>5413</v>
      </c>
      <c r="B2876" s="2">
        <v>884488788</v>
      </c>
      <c r="C2876" s="1" t="s">
        <v>9170</v>
      </c>
      <c r="D2876" s="3">
        <v>20600</v>
      </c>
      <c r="E2876" s="1" t="s">
        <v>9144</v>
      </c>
      <c r="F2876" s="1" t="s">
        <v>9171</v>
      </c>
      <c r="G2876" s="14">
        <v>1723527168</v>
      </c>
    </row>
    <row r="2877" spans="1:7" x14ac:dyDescent="0.25">
      <c r="A2877" s="1" t="s">
        <v>806</v>
      </c>
      <c r="B2877" s="2">
        <v>226058119</v>
      </c>
      <c r="C2877" s="1" t="s">
        <v>9150</v>
      </c>
      <c r="D2877" s="3">
        <v>37765</v>
      </c>
      <c r="E2877" s="1" t="s">
        <v>9131</v>
      </c>
      <c r="F2877" s="1" t="s">
        <v>9200</v>
      </c>
      <c r="G2877" s="14">
        <v>541458088</v>
      </c>
    </row>
    <row r="2878" spans="1:7" x14ac:dyDescent="0.25">
      <c r="A2878" s="1" t="s">
        <v>8013</v>
      </c>
      <c r="B2878" s="2">
        <v>255952093</v>
      </c>
      <c r="C2878" s="1" t="s">
        <v>9133</v>
      </c>
      <c r="D2878" s="3">
        <v>45070</v>
      </c>
      <c r="E2878" s="1" t="s">
        <v>9144</v>
      </c>
      <c r="F2878" s="1" t="s">
        <v>9192</v>
      </c>
      <c r="G2878" s="14">
        <v>909640875</v>
      </c>
    </row>
    <row r="2879" spans="1:7" x14ac:dyDescent="0.25">
      <c r="A2879" s="1" t="s">
        <v>462</v>
      </c>
      <c r="B2879" s="2">
        <v>29321473</v>
      </c>
      <c r="C2879" s="1" t="s">
        <v>9143</v>
      </c>
      <c r="D2879" s="3">
        <v>32288</v>
      </c>
      <c r="E2879" s="1" t="s">
        <v>9138</v>
      </c>
      <c r="F2879" s="1" t="s">
        <v>834</v>
      </c>
      <c r="G2879" s="14">
        <v>15833775</v>
      </c>
    </row>
    <row r="2880" spans="1:7" x14ac:dyDescent="0.25">
      <c r="A2880" s="1" t="s">
        <v>6562</v>
      </c>
      <c r="B2880" s="2">
        <v>508139626</v>
      </c>
      <c r="C2880" s="1" t="s">
        <v>9133</v>
      </c>
      <c r="D2880" s="3">
        <v>33017</v>
      </c>
      <c r="E2880" s="1" t="s">
        <v>9138</v>
      </c>
      <c r="F2880" s="1" t="s">
        <v>9164</v>
      </c>
      <c r="G2880" s="14">
        <v>1016423499</v>
      </c>
    </row>
    <row r="2881" spans="1:7" x14ac:dyDescent="0.25">
      <c r="A2881" s="1" t="s">
        <v>1410</v>
      </c>
      <c r="B2881" s="2">
        <v>863983168</v>
      </c>
      <c r="C2881" s="1" t="s">
        <v>9176</v>
      </c>
      <c r="D2881" s="3">
        <v>40322</v>
      </c>
      <c r="E2881" s="1" t="s">
        <v>9141</v>
      </c>
      <c r="F2881" s="1" t="s">
        <v>9177</v>
      </c>
      <c r="G2881" s="14">
        <v>20485296</v>
      </c>
    </row>
    <row r="2882" spans="1:7" x14ac:dyDescent="0.25">
      <c r="A2882" s="1" t="s">
        <v>8764</v>
      </c>
      <c r="B2882" s="2">
        <v>930899737</v>
      </c>
      <c r="C2882" s="1" t="s">
        <v>9196</v>
      </c>
      <c r="D2882" s="3">
        <v>30460</v>
      </c>
      <c r="E2882" s="1" t="s">
        <v>9144</v>
      </c>
      <c r="F2882" s="1" t="s">
        <v>9197</v>
      </c>
      <c r="G2882" s="14">
        <v>1876014666</v>
      </c>
    </row>
    <row r="2883" spans="1:7" x14ac:dyDescent="0.25">
      <c r="A2883" s="1" t="s">
        <v>3856</v>
      </c>
      <c r="B2883" s="2">
        <v>809256062</v>
      </c>
      <c r="C2883" s="1" t="s">
        <v>9160</v>
      </c>
      <c r="D2883" s="3">
        <v>37400</v>
      </c>
      <c r="E2883" s="1" t="s">
        <v>9154</v>
      </c>
      <c r="F2883" s="1" t="s">
        <v>9161</v>
      </c>
      <c r="G2883" s="14" t="s">
        <v>9218</v>
      </c>
    </row>
    <row r="2884" spans="1:7" x14ac:dyDescent="0.25">
      <c r="A2884" s="1" t="s">
        <v>6521</v>
      </c>
      <c r="B2884" s="2">
        <v>666033769</v>
      </c>
      <c r="C2884" s="1" t="s">
        <v>9182</v>
      </c>
      <c r="D2884" s="3">
        <v>43244</v>
      </c>
      <c r="E2884" s="1" t="s">
        <v>9138</v>
      </c>
      <c r="F2884" s="1" t="s">
        <v>9183</v>
      </c>
      <c r="G2884" s="14">
        <v>16202628</v>
      </c>
    </row>
    <row r="2885" spans="1:7" x14ac:dyDescent="0.25">
      <c r="A2885" s="1" t="s">
        <v>4357</v>
      </c>
      <c r="B2885" s="2">
        <v>15764858</v>
      </c>
      <c r="C2885" s="1" t="s">
        <v>9170</v>
      </c>
      <c r="D2885" s="3">
        <v>22790</v>
      </c>
      <c r="E2885" s="1" t="s">
        <v>9144</v>
      </c>
      <c r="F2885" s="1" t="s">
        <v>9171</v>
      </c>
      <c r="G2885" s="14">
        <v>89675551</v>
      </c>
    </row>
    <row r="2886" spans="1:7" x14ac:dyDescent="0.25">
      <c r="A2886" s="1" t="s">
        <v>7196</v>
      </c>
      <c r="B2886" s="2">
        <v>68152684</v>
      </c>
      <c r="C2886" s="1" t="s">
        <v>9143</v>
      </c>
      <c r="D2886" s="3">
        <v>24251</v>
      </c>
      <c r="E2886" s="1" t="s">
        <v>9134</v>
      </c>
      <c r="F2886" s="1" t="s">
        <v>9145</v>
      </c>
      <c r="G2886" s="14">
        <v>409671262</v>
      </c>
    </row>
    <row r="2887" spans="1:7" x14ac:dyDescent="0.25">
      <c r="A2887" s="1" t="s">
        <v>4544</v>
      </c>
      <c r="B2887" s="2">
        <v>226863630</v>
      </c>
      <c r="C2887" s="1" t="s">
        <v>9150</v>
      </c>
      <c r="D2887" s="3">
        <v>39226</v>
      </c>
      <c r="E2887" s="1" t="s">
        <v>9154</v>
      </c>
      <c r="F2887" s="1" t="s">
        <v>8414</v>
      </c>
      <c r="G2887" s="14">
        <v>3419662455</v>
      </c>
    </row>
    <row r="2888" spans="1:7" x14ac:dyDescent="0.25">
      <c r="A2888" s="1" t="s">
        <v>6418</v>
      </c>
      <c r="B2888" s="2">
        <v>461675878</v>
      </c>
      <c r="C2888" s="1" t="s">
        <v>9165</v>
      </c>
      <c r="D2888" s="3">
        <v>40322</v>
      </c>
      <c r="E2888" s="1" t="s">
        <v>9141</v>
      </c>
      <c r="F2888" s="1" t="s">
        <v>9173</v>
      </c>
      <c r="G2888" s="14">
        <v>119065265</v>
      </c>
    </row>
    <row r="2889" spans="1:7" x14ac:dyDescent="0.25">
      <c r="A2889" s="1" t="s">
        <v>263</v>
      </c>
      <c r="B2889" s="2">
        <v>25156448</v>
      </c>
      <c r="C2889" s="1" t="s">
        <v>9143</v>
      </c>
      <c r="D2889" s="3">
        <v>23522</v>
      </c>
      <c r="E2889" s="1" t="s">
        <v>9144</v>
      </c>
      <c r="F2889" s="1" t="s">
        <v>9145</v>
      </c>
      <c r="G2889" s="14">
        <v>212867655</v>
      </c>
    </row>
    <row r="2890" spans="1:7" x14ac:dyDescent="0.25">
      <c r="A2890" s="1" t="s">
        <v>8641</v>
      </c>
      <c r="B2890" s="2">
        <v>713828928</v>
      </c>
      <c r="C2890" s="1" t="s">
        <v>9193</v>
      </c>
      <c r="D2890" s="3">
        <v>29366</v>
      </c>
      <c r="E2890" s="1" t="s">
        <v>9131</v>
      </c>
      <c r="F2890" s="1" t="s">
        <v>9194</v>
      </c>
      <c r="G2890" s="14">
        <v>1518860448</v>
      </c>
    </row>
    <row r="2891" spans="1:7" x14ac:dyDescent="0.25">
      <c r="A2891" s="1" t="s">
        <v>8916</v>
      </c>
      <c r="B2891" s="2">
        <v>523429584</v>
      </c>
      <c r="C2891" s="1" t="s">
        <v>9133</v>
      </c>
      <c r="D2891" s="3">
        <v>28634</v>
      </c>
      <c r="E2891" s="1" t="s">
        <v>9141</v>
      </c>
      <c r="F2891" s="1" t="s">
        <v>9172</v>
      </c>
      <c r="G2891" s="14">
        <v>1970793088</v>
      </c>
    </row>
    <row r="2892" spans="1:7" x14ac:dyDescent="0.25">
      <c r="A2892" s="1" t="s">
        <v>7531</v>
      </c>
      <c r="B2892" s="2">
        <v>630758120</v>
      </c>
      <c r="C2892" s="1" t="s">
        <v>9150</v>
      </c>
      <c r="D2892" s="3">
        <v>20600</v>
      </c>
      <c r="E2892" s="1" t="s">
        <v>9138</v>
      </c>
      <c r="F2892" s="1" t="s">
        <v>9200</v>
      </c>
      <c r="G2892" s="14">
        <v>24965129</v>
      </c>
    </row>
    <row r="2893" spans="1:7" x14ac:dyDescent="0.25">
      <c r="A2893" s="1" t="s">
        <v>2902</v>
      </c>
      <c r="B2893" s="2">
        <v>456676656</v>
      </c>
      <c r="C2893" s="1" t="s">
        <v>9137</v>
      </c>
      <c r="D2893" s="3">
        <v>41783</v>
      </c>
      <c r="E2893" s="1" t="s">
        <v>9144</v>
      </c>
      <c r="F2893" s="1" t="s">
        <v>9139</v>
      </c>
      <c r="G2893" s="14">
        <v>2820562368</v>
      </c>
    </row>
    <row r="2894" spans="1:7" x14ac:dyDescent="0.25">
      <c r="A2894" s="1" t="s">
        <v>1861</v>
      </c>
      <c r="B2894" s="2">
        <v>62120508</v>
      </c>
      <c r="C2894" s="1" t="s">
        <v>9133</v>
      </c>
      <c r="D2894" s="3">
        <v>28270</v>
      </c>
      <c r="E2894" s="1" t="s">
        <v>9144</v>
      </c>
      <c r="F2894" s="1" t="s">
        <v>9162</v>
      </c>
      <c r="G2894" s="14">
        <v>158603634</v>
      </c>
    </row>
    <row r="2895" spans="1:7" x14ac:dyDescent="0.25">
      <c r="A2895" s="1" t="s">
        <v>2009</v>
      </c>
      <c r="B2895" s="2">
        <v>718505332</v>
      </c>
      <c r="C2895" s="1" t="s">
        <v>9156</v>
      </c>
      <c r="D2895" s="3">
        <v>30827</v>
      </c>
      <c r="E2895" s="1" t="s">
        <v>9134</v>
      </c>
      <c r="F2895" s="1" t="s">
        <v>9199</v>
      </c>
      <c r="G2895" s="14">
        <v>229771566</v>
      </c>
    </row>
    <row r="2896" spans="1:7" x14ac:dyDescent="0.25">
      <c r="A2896" s="1" t="s">
        <v>8893</v>
      </c>
      <c r="B2896" s="2">
        <v>414415630</v>
      </c>
      <c r="C2896" s="1" t="s">
        <v>9170</v>
      </c>
      <c r="D2896" s="3">
        <v>33382</v>
      </c>
      <c r="E2896" s="1" t="s">
        <v>9144</v>
      </c>
      <c r="F2896" s="1" t="s">
        <v>9174</v>
      </c>
      <c r="G2896" s="14">
        <v>3874781092</v>
      </c>
    </row>
    <row r="2897" spans="1:7" x14ac:dyDescent="0.25">
      <c r="A2897" s="1" t="s">
        <v>9113</v>
      </c>
      <c r="B2897" s="2">
        <v>225736476</v>
      </c>
      <c r="C2897" s="1" t="s">
        <v>9133</v>
      </c>
      <c r="D2897" s="3">
        <v>23887</v>
      </c>
      <c r="E2897" s="1" t="s">
        <v>9134</v>
      </c>
      <c r="F2897" s="1" t="s">
        <v>9192</v>
      </c>
      <c r="G2897" s="14">
        <v>18152544</v>
      </c>
    </row>
    <row r="2898" spans="1:7" x14ac:dyDescent="0.25">
      <c r="A2898" s="1" t="s">
        <v>4952</v>
      </c>
      <c r="B2898" s="2">
        <v>377745821</v>
      </c>
      <c r="C2898" s="1" t="s">
        <v>9140</v>
      </c>
      <c r="D2898" s="3">
        <v>43244</v>
      </c>
      <c r="E2898" s="1" t="s">
        <v>9144</v>
      </c>
      <c r="F2898" s="1" t="s">
        <v>9189</v>
      </c>
      <c r="G2898" s="14">
        <v>2235955104</v>
      </c>
    </row>
    <row r="2899" spans="1:7" x14ac:dyDescent="0.25">
      <c r="A2899" s="1" t="s">
        <v>360</v>
      </c>
      <c r="B2899" s="2">
        <v>894083615</v>
      </c>
      <c r="C2899" s="1" t="s">
        <v>9143</v>
      </c>
      <c r="D2899" s="3">
        <v>43976</v>
      </c>
      <c r="E2899" s="1" t="s">
        <v>9131</v>
      </c>
      <c r="F2899" s="1" t="s">
        <v>834</v>
      </c>
      <c r="G2899" s="14">
        <v>264138798</v>
      </c>
    </row>
    <row r="2900" spans="1:7" x14ac:dyDescent="0.25">
      <c r="A2900" s="1" t="s">
        <v>1554</v>
      </c>
      <c r="B2900" s="2">
        <v>492942781</v>
      </c>
      <c r="C2900" s="1" t="s">
        <v>9150</v>
      </c>
      <c r="D2900" s="3">
        <v>33382</v>
      </c>
      <c r="E2900" s="1" t="s">
        <v>9138</v>
      </c>
      <c r="F2900" s="1" t="s">
        <v>9151</v>
      </c>
      <c r="G2900" s="14">
        <v>13626928</v>
      </c>
    </row>
    <row r="2901" spans="1:7" x14ac:dyDescent="0.25">
      <c r="A2901" s="1" t="s">
        <v>4012</v>
      </c>
      <c r="B2901" s="2">
        <v>137444563</v>
      </c>
      <c r="C2901" s="1" t="s">
        <v>9153</v>
      </c>
      <c r="D2901" s="3">
        <v>37400</v>
      </c>
      <c r="E2901" s="1" t="s">
        <v>9138</v>
      </c>
      <c r="F2901" s="1" t="s">
        <v>9190</v>
      </c>
      <c r="G2901" s="14">
        <v>177985983</v>
      </c>
    </row>
    <row r="2902" spans="1:7" x14ac:dyDescent="0.25">
      <c r="A2902" s="1" t="s">
        <v>635</v>
      </c>
      <c r="B2902" s="2">
        <v>523442789</v>
      </c>
      <c r="C2902" s="1" t="s">
        <v>9143</v>
      </c>
      <c r="D2902" s="3">
        <v>23522</v>
      </c>
      <c r="E2902" s="1" t="s">
        <v>9138</v>
      </c>
      <c r="F2902" s="1" t="s">
        <v>9145</v>
      </c>
      <c r="G2902" s="14">
        <v>4344672768</v>
      </c>
    </row>
    <row r="2903" spans="1:7" x14ac:dyDescent="0.25">
      <c r="A2903" s="1" t="s">
        <v>992</v>
      </c>
      <c r="B2903" s="2">
        <v>13936702</v>
      </c>
      <c r="C2903" s="1" t="s">
        <v>9147</v>
      </c>
      <c r="D2903" s="3">
        <v>20233</v>
      </c>
      <c r="E2903" s="1" t="s">
        <v>9141</v>
      </c>
      <c r="F2903" s="1" t="s">
        <v>9152</v>
      </c>
      <c r="G2903" s="14">
        <v>1501964265</v>
      </c>
    </row>
    <row r="2904" spans="1:7" x14ac:dyDescent="0.25">
      <c r="A2904" s="1" t="s">
        <v>6302</v>
      </c>
      <c r="B2904" s="2">
        <v>721822203</v>
      </c>
      <c r="C2904" s="1" t="s">
        <v>9150</v>
      </c>
      <c r="D2904" s="3">
        <v>37400</v>
      </c>
      <c r="E2904" s="1" t="s">
        <v>9144</v>
      </c>
      <c r="F2904" s="1" t="s">
        <v>9151</v>
      </c>
      <c r="G2904" s="14">
        <v>5031385344</v>
      </c>
    </row>
    <row r="2905" spans="1:7" x14ac:dyDescent="0.25">
      <c r="A2905" s="1" t="s">
        <v>8635</v>
      </c>
      <c r="B2905" s="2">
        <v>158449315</v>
      </c>
      <c r="C2905" s="1" t="s">
        <v>9176</v>
      </c>
      <c r="D2905" s="3">
        <v>42515</v>
      </c>
      <c r="E2905" s="1" t="s">
        <v>9144</v>
      </c>
      <c r="F2905" s="1" t="s">
        <v>9177</v>
      </c>
      <c r="G2905" s="14">
        <v>1269354429</v>
      </c>
    </row>
    <row r="2906" spans="1:7" x14ac:dyDescent="0.25">
      <c r="A2906" s="1" t="s">
        <v>4193</v>
      </c>
      <c r="B2906" s="2">
        <v>7214335</v>
      </c>
      <c r="C2906" s="1" t="s">
        <v>9165</v>
      </c>
      <c r="D2906" s="3">
        <v>37765</v>
      </c>
      <c r="E2906" s="1" t="s">
        <v>9134</v>
      </c>
      <c r="F2906" s="1" t="s">
        <v>3840</v>
      </c>
      <c r="G2906" s="14">
        <v>1466538885</v>
      </c>
    </row>
    <row r="2907" spans="1:7" x14ac:dyDescent="0.25">
      <c r="A2907" s="1" t="s">
        <v>8335</v>
      </c>
      <c r="B2907" s="2">
        <v>654882523</v>
      </c>
      <c r="C2907" s="1" t="s">
        <v>9166</v>
      </c>
      <c r="D2907" s="3">
        <v>20233</v>
      </c>
      <c r="E2907" s="1" t="s">
        <v>9141</v>
      </c>
      <c r="F2907" s="1" t="s">
        <v>9167</v>
      </c>
      <c r="G2907" s="14">
        <v>1425340176</v>
      </c>
    </row>
    <row r="2908" spans="1:7" x14ac:dyDescent="0.25">
      <c r="A2908" s="1" t="s">
        <v>7276</v>
      </c>
      <c r="B2908" s="2">
        <v>408791530</v>
      </c>
      <c r="C2908" s="1" t="s">
        <v>9150</v>
      </c>
      <c r="D2908" s="3">
        <v>31192</v>
      </c>
      <c r="E2908" s="1" t="s">
        <v>9131</v>
      </c>
      <c r="F2908" s="1" t="s">
        <v>9200</v>
      </c>
      <c r="G2908" s="14">
        <v>426936096</v>
      </c>
    </row>
    <row r="2909" spans="1:7" x14ac:dyDescent="0.25">
      <c r="A2909" s="1" t="s">
        <v>1335</v>
      </c>
      <c r="B2909" s="2">
        <v>719348711</v>
      </c>
      <c r="C2909" s="1" t="s">
        <v>9196</v>
      </c>
      <c r="D2909" s="3">
        <v>21694</v>
      </c>
      <c r="E2909" s="1" t="s">
        <v>9141</v>
      </c>
      <c r="F2909" s="1" t="s">
        <v>9197</v>
      </c>
      <c r="G2909" s="14">
        <v>4409146368</v>
      </c>
    </row>
    <row r="2910" spans="1:7" x14ac:dyDescent="0.25">
      <c r="A2910" s="1" t="s">
        <v>8951</v>
      </c>
      <c r="B2910" s="2">
        <v>806393261</v>
      </c>
      <c r="C2910" s="1" t="s">
        <v>9133</v>
      </c>
      <c r="D2910" s="3">
        <v>22426</v>
      </c>
      <c r="E2910" s="1" t="s">
        <v>9138</v>
      </c>
      <c r="F2910" s="1" t="s">
        <v>9172</v>
      </c>
      <c r="G2910" s="14">
        <v>722561008</v>
      </c>
    </row>
    <row r="2911" spans="1:7" x14ac:dyDescent="0.25">
      <c r="A2911" s="1" t="s">
        <v>7226</v>
      </c>
      <c r="B2911" s="2">
        <v>453980175</v>
      </c>
      <c r="C2911" s="1" t="s">
        <v>9133</v>
      </c>
      <c r="D2911" s="3">
        <v>25348</v>
      </c>
      <c r="E2911" s="1" t="s">
        <v>9141</v>
      </c>
      <c r="F2911" s="1" t="s">
        <v>9192</v>
      </c>
      <c r="G2911" s="14">
        <v>35709928</v>
      </c>
    </row>
    <row r="2912" spans="1:7" x14ac:dyDescent="0.25">
      <c r="A2912" s="1" t="s">
        <v>6135</v>
      </c>
      <c r="B2912" s="2">
        <v>143782117</v>
      </c>
      <c r="C2912" s="1" t="s">
        <v>9133</v>
      </c>
      <c r="D2912" s="3">
        <v>21694</v>
      </c>
      <c r="E2912" s="1" t="s">
        <v>9154</v>
      </c>
      <c r="F2912" s="1" t="s">
        <v>9158</v>
      </c>
      <c r="G2912" s="14">
        <v>1055099904</v>
      </c>
    </row>
    <row r="2913" spans="1:7" x14ac:dyDescent="0.25">
      <c r="A2913" s="1" t="s">
        <v>6716</v>
      </c>
      <c r="B2913" s="2">
        <v>475711203</v>
      </c>
      <c r="C2913" s="1" t="s">
        <v>9160</v>
      </c>
      <c r="D2913" s="3">
        <v>27173</v>
      </c>
      <c r="E2913" s="1" t="s">
        <v>9131</v>
      </c>
      <c r="F2913" s="1" t="s">
        <v>9178</v>
      </c>
      <c r="G2913" s="14">
        <v>1608976551</v>
      </c>
    </row>
    <row r="2914" spans="1:7" x14ac:dyDescent="0.25">
      <c r="A2914" s="1" t="s">
        <v>5691</v>
      </c>
      <c r="B2914" s="2">
        <v>68280294</v>
      </c>
      <c r="C2914" s="1" t="s">
        <v>9170</v>
      </c>
      <c r="D2914" s="3">
        <v>44341</v>
      </c>
      <c r="E2914" s="1" t="s">
        <v>9144</v>
      </c>
      <c r="F2914" s="1" t="s">
        <v>9174</v>
      </c>
      <c r="G2914" s="14">
        <v>1283702784</v>
      </c>
    </row>
    <row r="2915" spans="1:7" x14ac:dyDescent="0.25">
      <c r="A2915" s="1" t="s">
        <v>800</v>
      </c>
      <c r="B2915" s="2">
        <v>173356018</v>
      </c>
      <c r="C2915" s="1" t="s">
        <v>9133</v>
      </c>
      <c r="D2915" s="3">
        <v>45070</v>
      </c>
      <c r="E2915" s="1" t="s">
        <v>9144</v>
      </c>
      <c r="F2915" s="1" t="s">
        <v>9162</v>
      </c>
      <c r="G2915" s="14">
        <v>3256363341</v>
      </c>
    </row>
    <row r="2916" spans="1:7" x14ac:dyDescent="0.25">
      <c r="A2916" s="1" t="s">
        <v>6830</v>
      </c>
      <c r="B2916" s="2">
        <v>225303584</v>
      </c>
      <c r="C2916" s="1" t="s">
        <v>9133</v>
      </c>
      <c r="D2916" s="3">
        <v>25348</v>
      </c>
      <c r="E2916" s="1" t="s">
        <v>9144</v>
      </c>
      <c r="F2916" s="1" t="s">
        <v>9162</v>
      </c>
      <c r="G2916" s="14">
        <v>1412968543</v>
      </c>
    </row>
    <row r="2917" spans="1:7" x14ac:dyDescent="0.25">
      <c r="A2917" s="1" t="s">
        <v>2055</v>
      </c>
      <c r="B2917" s="2">
        <v>812197094</v>
      </c>
      <c r="C2917" s="1" t="s">
        <v>9133</v>
      </c>
      <c r="D2917" s="3">
        <v>45070</v>
      </c>
      <c r="E2917" s="1" t="s">
        <v>9134</v>
      </c>
      <c r="F2917" s="1" t="s">
        <v>9195</v>
      </c>
      <c r="G2917" s="14">
        <v>1125056736</v>
      </c>
    </row>
    <row r="2918" spans="1:7" x14ac:dyDescent="0.25">
      <c r="A2918" s="1" t="s">
        <v>1273</v>
      </c>
      <c r="B2918" s="2">
        <v>757646735</v>
      </c>
      <c r="C2918" s="1" t="s">
        <v>9165</v>
      </c>
      <c r="D2918" s="3">
        <v>20965</v>
      </c>
      <c r="E2918" s="1" t="s">
        <v>9144</v>
      </c>
      <c r="F2918" s="1" t="s">
        <v>9173</v>
      </c>
      <c r="G2918" s="14">
        <v>272925312</v>
      </c>
    </row>
    <row r="2919" spans="1:7" x14ac:dyDescent="0.25">
      <c r="A2919" s="1" t="s">
        <v>8016</v>
      </c>
      <c r="B2919" s="2">
        <v>597989944</v>
      </c>
      <c r="C2919" s="1" t="s">
        <v>9196</v>
      </c>
      <c r="D2919" s="3">
        <v>20965</v>
      </c>
      <c r="E2919" s="1" t="s">
        <v>9144</v>
      </c>
      <c r="F2919" s="1" t="s">
        <v>9197</v>
      </c>
      <c r="G2919" s="14">
        <v>50620608</v>
      </c>
    </row>
    <row r="2920" spans="1:7" x14ac:dyDescent="0.25">
      <c r="A2920" s="1" t="s">
        <v>5781</v>
      </c>
      <c r="B2920" s="2">
        <v>290757462</v>
      </c>
      <c r="C2920" s="1" t="s">
        <v>9133</v>
      </c>
      <c r="D2920" s="3">
        <v>37036</v>
      </c>
      <c r="E2920" s="1" t="s">
        <v>9138</v>
      </c>
      <c r="F2920" s="1" t="s">
        <v>9159</v>
      </c>
      <c r="G2920" s="14">
        <v>5604192</v>
      </c>
    </row>
    <row r="2921" spans="1:7" x14ac:dyDescent="0.25">
      <c r="A2921" s="1" t="s">
        <v>5825</v>
      </c>
      <c r="B2921" s="2">
        <v>484725064</v>
      </c>
      <c r="C2921" s="1" t="s">
        <v>9143</v>
      </c>
      <c r="D2921" s="3">
        <v>25712</v>
      </c>
      <c r="E2921" s="1" t="s">
        <v>9134</v>
      </c>
      <c r="F2921" s="1" t="s">
        <v>834</v>
      </c>
      <c r="G2921" s="14">
        <v>757645824</v>
      </c>
    </row>
    <row r="2922" spans="1:7" x14ac:dyDescent="0.25">
      <c r="A2922" s="1" t="s">
        <v>7816</v>
      </c>
      <c r="B2922" s="2">
        <v>722550554</v>
      </c>
      <c r="C2922" s="1" t="s">
        <v>9180</v>
      </c>
      <c r="D2922" s="3">
        <v>37765</v>
      </c>
      <c r="E2922" s="1" t="s">
        <v>9144</v>
      </c>
      <c r="F2922" s="1" t="s">
        <v>9181</v>
      </c>
      <c r="G2922" s="14">
        <v>426763392</v>
      </c>
    </row>
    <row r="2923" spans="1:7" x14ac:dyDescent="0.25">
      <c r="A2923" s="1" t="s">
        <v>1770</v>
      </c>
      <c r="B2923" s="2">
        <v>496470356</v>
      </c>
      <c r="C2923" s="1" t="s">
        <v>9193</v>
      </c>
      <c r="D2923" s="3">
        <v>26077</v>
      </c>
      <c r="E2923" s="1" t="s">
        <v>9141</v>
      </c>
      <c r="F2923" s="1" t="s">
        <v>9194</v>
      </c>
      <c r="G2923" s="14">
        <v>3027731076</v>
      </c>
    </row>
    <row r="2924" spans="1:7" x14ac:dyDescent="0.25">
      <c r="A2924" s="1" t="s">
        <v>626</v>
      </c>
      <c r="B2924" s="2">
        <v>108359337</v>
      </c>
      <c r="C2924" s="1" t="s">
        <v>9136</v>
      </c>
      <c r="D2924" s="3">
        <v>29366</v>
      </c>
      <c r="E2924" s="1" t="s">
        <v>9144</v>
      </c>
      <c r="F2924" s="1" t="s">
        <v>6173</v>
      </c>
      <c r="G2924" s="14">
        <v>22765743</v>
      </c>
    </row>
    <row r="2925" spans="1:7" x14ac:dyDescent="0.25">
      <c r="A2925" s="1" t="s">
        <v>2289</v>
      </c>
      <c r="B2925" s="2">
        <v>133921993</v>
      </c>
      <c r="C2925" s="1" t="s">
        <v>9150</v>
      </c>
      <c r="D2925" s="3">
        <v>38132</v>
      </c>
      <c r="E2925" s="1" t="s">
        <v>9138</v>
      </c>
      <c r="F2925" s="1" t="s">
        <v>9151</v>
      </c>
      <c r="G2925" s="14">
        <v>1595849204</v>
      </c>
    </row>
    <row r="2926" spans="1:7" x14ac:dyDescent="0.25">
      <c r="A2926" s="1" t="s">
        <v>8697</v>
      </c>
      <c r="B2926" s="2">
        <v>126238837</v>
      </c>
      <c r="C2926" s="1" t="s">
        <v>9150</v>
      </c>
      <c r="D2926" s="3">
        <v>37036</v>
      </c>
      <c r="E2926" s="1" t="s">
        <v>9144</v>
      </c>
      <c r="F2926" s="1" t="s">
        <v>9184</v>
      </c>
      <c r="G2926" s="14">
        <v>773704017</v>
      </c>
    </row>
    <row r="2927" spans="1:7" x14ac:dyDescent="0.25">
      <c r="A2927" s="1" t="s">
        <v>8373</v>
      </c>
      <c r="B2927" s="2">
        <v>746860424</v>
      </c>
      <c r="C2927" s="1" t="s">
        <v>9147</v>
      </c>
      <c r="D2927" s="3">
        <v>23887</v>
      </c>
      <c r="E2927" s="1" t="s">
        <v>9144</v>
      </c>
      <c r="F2927" s="1" t="s">
        <v>6107</v>
      </c>
      <c r="G2927" s="14">
        <v>997344738</v>
      </c>
    </row>
    <row r="2928" spans="1:7" x14ac:dyDescent="0.25">
      <c r="A2928" s="1" t="s">
        <v>1516</v>
      </c>
      <c r="B2928" s="2">
        <v>233064658</v>
      </c>
      <c r="C2928" s="1" t="s">
        <v>9136</v>
      </c>
      <c r="D2928" s="3">
        <v>33382</v>
      </c>
      <c r="E2928" s="1" t="s">
        <v>9138</v>
      </c>
      <c r="F2928" s="1" t="s">
        <v>6173</v>
      </c>
      <c r="G2928" s="14">
        <v>8035794</v>
      </c>
    </row>
    <row r="2929" spans="1:7" x14ac:dyDescent="0.25">
      <c r="A2929" s="1" t="s">
        <v>7906</v>
      </c>
      <c r="B2929" s="2">
        <v>80484276</v>
      </c>
      <c r="C2929" s="1" t="s">
        <v>9133</v>
      </c>
      <c r="D2929" s="3">
        <v>38861</v>
      </c>
      <c r="E2929" s="1" t="s">
        <v>9141</v>
      </c>
      <c r="F2929" s="1" t="s">
        <v>9162</v>
      </c>
      <c r="G2929" s="14">
        <v>99114157</v>
      </c>
    </row>
    <row r="2930" spans="1:7" x14ac:dyDescent="0.25">
      <c r="A2930" s="1" t="s">
        <v>797</v>
      </c>
      <c r="B2930" s="2">
        <v>766253118</v>
      </c>
      <c r="C2930" s="1" t="s">
        <v>9133</v>
      </c>
      <c r="D2930" s="3">
        <v>31556</v>
      </c>
      <c r="E2930" s="1" t="s">
        <v>9138</v>
      </c>
      <c r="F2930" s="1" t="s">
        <v>9172</v>
      </c>
      <c r="G2930" s="14">
        <v>717246524</v>
      </c>
    </row>
    <row r="2931" spans="1:7" x14ac:dyDescent="0.25">
      <c r="A2931" s="1" t="s">
        <v>2328</v>
      </c>
      <c r="B2931" s="2">
        <v>722771004</v>
      </c>
      <c r="C2931" s="1" t="s">
        <v>9143</v>
      </c>
      <c r="D2931" s="3">
        <v>27905</v>
      </c>
      <c r="E2931" s="1" t="s">
        <v>9131</v>
      </c>
      <c r="F2931" s="1" t="s">
        <v>9187</v>
      </c>
      <c r="G2931" s="14">
        <v>39325536</v>
      </c>
    </row>
    <row r="2932" spans="1:7" x14ac:dyDescent="0.25">
      <c r="A2932" s="1" t="s">
        <v>3115</v>
      </c>
      <c r="B2932" s="2">
        <v>717625204</v>
      </c>
      <c r="C2932" s="1" t="s">
        <v>9160</v>
      </c>
      <c r="D2932" s="3">
        <v>39593</v>
      </c>
      <c r="E2932" s="1" t="s">
        <v>9141</v>
      </c>
      <c r="F2932" s="1" t="s">
        <v>9163</v>
      </c>
      <c r="G2932" s="14">
        <v>705899264</v>
      </c>
    </row>
    <row r="2933" spans="1:7" x14ac:dyDescent="0.25">
      <c r="A2933" s="1" t="s">
        <v>5299</v>
      </c>
      <c r="B2933" s="2">
        <v>490298804</v>
      </c>
      <c r="C2933" s="1" t="s">
        <v>9153</v>
      </c>
      <c r="D2933" s="3">
        <v>38497</v>
      </c>
      <c r="E2933" s="1" t="s">
        <v>9141</v>
      </c>
      <c r="F2933" s="1" t="s">
        <v>9190</v>
      </c>
      <c r="G2933" s="14">
        <v>1814745075</v>
      </c>
    </row>
    <row r="2934" spans="1:7" x14ac:dyDescent="0.25">
      <c r="A2934" s="1" t="s">
        <v>6394</v>
      </c>
      <c r="B2934" s="2">
        <v>795714810</v>
      </c>
      <c r="C2934" s="1" t="s">
        <v>9150</v>
      </c>
      <c r="D2934" s="3">
        <v>32653</v>
      </c>
      <c r="E2934" s="1" t="s">
        <v>9138</v>
      </c>
      <c r="F2934" s="1" t="s">
        <v>9200</v>
      </c>
      <c r="G2934" s="14">
        <v>1244719872</v>
      </c>
    </row>
    <row r="2935" spans="1:7" x14ac:dyDescent="0.25">
      <c r="A2935" s="1" t="s">
        <v>2031</v>
      </c>
      <c r="B2935" s="2">
        <v>914302353</v>
      </c>
      <c r="C2935" s="1" t="s">
        <v>9143</v>
      </c>
      <c r="D2935" s="3">
        <v>35575</v>
      </c>
      <c r="E2935" s="1" t="s">
        <v>9134</v>
      </c>
      <c r="F2935" s="1" t="s">
        <v>9145</v>
      </c>
      <c r="G2935" s="14">
        <v>2759451408</v>
      </c>
    </row>
    <row r="2936" spans="1:7" x14ac:dyDescent="0.25">
      <c r="A2936" s="1" t="s">
        <v>3139</v>
      </c>
      <c r="B2936" s="2">
        <v>726027966</v>
      </c>
      <c r="C2936" s="1" t="s">
        <v>9165</v>
      </c>
      <c r="D2936" s="3">
        <v>26077</v>
      </c>
      <c r="E2936" s="1" t="s">
        <v>9144</v>
      </c>
      <c r="F2936" s="1" t="s">
        <v>9173</v>
      </c>
      <c r="G2936" s="14">
        <v>3650615394</v>
      </c>
    </row>
    <row r="2937" spans="1:7" x14ac:dyDescent="0.25">
      <c r="A2937" s="1" t="s">
        <v>2694</v>
      </c>
      <c r="B2937" s="2">
        <v>85031129</v>
      </c>
      <c r="C2937" s="1" t="s">
        <v>9153</v>
      </c>
      <c r="D2937" s="3">
        <v>44705</v>
      </c>
      <c r="E2937" s="1" t="s">
        <v>9144</v>
      </c>
      <c r="F2937" s="1" t="s">
        <v>9155</v>
      </c>
      <c r="G2937" s="14">
        <v>102526035</v>
      </c>
    </row>
    <row r="2938" spans="1:7" x14ac:dyDescent="0.25">
      <c r="A2938" s="1" t="s">
        <v>166</v>
      </c>
      <c r="B2938" s="2">
        <v>80506124</v>
      </c>
      <c r="C2938" s="1" t="s">
        <v>9165</v>
      </c>
      <c r="D2938" s="3">
        <v>40687</v>
      </c>
      <c r="E2938" s="1" t="s">
        <v>9131</v>
      </c>
      <c r="F2938" s="1" t="s">
        <v>4326</v>
      </c>
      <c r="G2938" s="14">
        <v>1369218888</v>
      </c>
    </row>
    <row r="2939" spans="1:7" x14ac:dyDescent="0.25">
      <c r="A2939" s="1" t="s">
        <v>3926</v>
      </c>
      <c r="B2939" s="2">
        <v>177481325</v>
      </c>
      <c r="C2939" s="1" t="s">
        <v>9176</v>
      </c>
      <c r="D2939" s="3">
        <v>43609</v>
      </c>
      <c r="E2939" s="1" t="s">
        <v>9154</v>
      </c>
      <c r="F2939" s="1" t="s">
        <v>9177</v>
      </c>
      <c r="G2939" s="14">
        <v>69314128</v>
      </c>
    </row>
    <row r="2940" spans="1:7" x14ac:dyDescent="0.25">
      <c r="A2940" s="1" t="s">
        <v>552</v>
      </c>
      <c r="B2940" s="2">
        <v>582459858</v>
      </c>
      <c r="C2940" s="1" t="s">
        <v>9193</v>
      </c>
      <c r="D2940" s="3">
        <v>31921</v>
      </c>
      <c r="E2940" s="1" t="s">
        <v>9144</v>
      </c>
      <c r="F2940" s="1" t="s">
        <v>9194</v>
      </c>
      <c r="G2940" s="14">
        <v>917821075</v>
      </c>
    </row>
    <row r="2941" spans="1:7" x14ac:dyDescent="0.25">
      <c r="A2941" s="1" t="s">
        <v>7762</v>
      </c>
      <c r="B2941" s="2">
        <v>965241292</v>
      </c>
      <c r="C2941" s="1" t="s">
        <v>9170</v>
      </c>
      <c r="D2941" s="3">
        <v>35575</v>
      </c>
      <c r="E2941" s="1" t="s">
        <v>9138</v>
      </c>
      <c r="F2941" s="1" t="s">
        <v>9171</v>
      </c>
      <c r="G2941" s="14">
        <v>1796273244</v>
      </c>
    </row>
    <row r="2942" spans="1:7" x14ac:dyDescent="0.25">
      <c r="A2942" s="1" t="s">
        <v>6793</v>
      </c>
      <c r="B2942" s="2">
        <v>790370097</v>
      </c>
      <c r="C2942" s="1" t="s">
        <v>9176</v>
      </c>
      <c r="D2942" s="3">
        <v>22426</v>
      </c>
      <c r="E2942" s="1" t="s">
        <v>9138</v>
      </c>
      <c r="F2942" s="1" t="s">
        <v>9177</v>
      </c>
      <c r="G2942" s="14">
        <v>734751488</v>
      </c>
    </row>
    <row r="2943" spans="1:7" x14ac:dyDescent="0.25">
      <c r="A2943" s="1" t="s">
        <v>3909</v>
      </c>
      <c r="B2943" s="2">
        <v>455584049</v>
      </c>
      <c r="C2943" s="1" t="s">
        <v>9168</v>
      </c>
      <c r="D2943" s="3">
        <v>21694</v>
      </c>
      <c r="E2943" s="1" t="s">
        <v>9144</v>
      </c>
      <c r="F2943" s="1" t="s">
        <v>9169</v>
      </c>
      <c r="G2943" s="14">
        <v>617206284</v>
      </c>
    </row>
    <row r="2944" spans="1:7" x14ac:dyDescent="0.25">
      <c r="A2944" s="1" t="s">
        <v>3273</v>
      </c>
      <c r="B2944" s="2">
        <v>247505720</v>
      </c>
      <c r="C2944" s="1" t="s">
        <v>9160</v>
      </c>
      <c r="D2944" s="3">
        <v>41054</v>
      </c>
      <c r="E2944" s="1" t="s">
        <v>9144</v>
      </c>
      <c r="F2944" s="1" t="s">
        <v>9178</v>
      </c>
      <c r="G2944" s="14">
        <v>33791767</v>
      </c>
    </row>
    <row r="2945" spans="1:7" x14ac:dyDescent="0.25">
      <c r="A2945" s="1" t="s">
        <v>5623</v>
      </c>
      <c r="B2945" s="2">
        <v>970852604</v>
      </c>
      <c r="C2945" s="1" t="s">
        <v>9165</v>
      </c>
      <c r="D2945" s="3">
        <v>37400</v>
      </c>
      <c r="E2945" s="1" t="s">
        <v>9138</v>
      </c>
      <c r="F2945" s="1" t="s">
        <v>3840</v>
      </c>
      <c r="G2945" s="14">
        <v>64108746</v>
      </c>
    </row>
    <row r="2946" spans="1:7" x14ac:dyDescent="0.25">
      <c r="A2946" s="1" t="s">
        <v>4874</v>
      </c>
      <c r="B2946" s="2">
        <v>126353147</v>
      </c>
      <c r="C2946" s="1" t="s">
        <v>9160</v>
      </c>
      <c r="D2946" s="3">
        <v>30827</v>
      </c>
      <c r="E2946" s="1" t="s">
        <v>9131</v>
      </c>
      <c r="F2946" s="1" t="s">
        <v>9163</v>
      </c>
      <c r="G2946" s="14">
        <v>1895559256</v>
      </c>
    </row>
    <row r="2947" spans="1:7" x14ac:dyDescent="0.25">
      <c r="A2947" s="1" t="s">
        <v>5128</v>
      </c>
      <c r="B2947" s="2">
        <v>208704204</v>
      </c>
      <c r="C2947" s="1" t="s">
        <v>9133</v>
      </c>
      <c r="D2947" s="3">
        <v>24251</v>
      </c>
      <c r="E2947" s="1" t="s">
        <v>9144</v>
      </c>
      <c r="F2947" s="1" t="s">
        <v>9158</v>
      </c>
      <c r="G2947" s="14">
        <v>3499334111</v>
      </c>
    </row>
    <row r="2948" spans="1:7" x14ac:dyDescent="0.25">
      <c r="A2948" s="1" t="s">
        <v>8732</v>
      </c>
      <c r="B2948" s="2">
        <v>913730367</v>
      </c>
      <c r="C2948" s="1" t="s">
        <v>9176</v>
      </c>
      <c r="D2948" s="3">
        <v>22061</v>
      </c>
      <c r="E2948" s="1" t="s">
        <v>9138</v>
      </c>
      <c r="F2948" s="1" t="s">
        <v>9177</v>
      </c>
      <c r="G2948" s="14">
        <v>1564178559</v>
      </c>
    </row>
    <row r="2949" spans="1:7" x14ac:dyDescent="0.25">
      <c r="A2949" s="1" t="s">
        <v>3897</v>
      </c>
      <c r="B2949" s="2">
        <v>463217730</v>
      </c>
      <c r="C2949" s="1" t="s">
        <v>9170</v>
      </c>
      <c r="D2949" s="3">
        <v>42515</v>
      </c>
      <c r="E2949" s="1" t="s">
        <v>9141</v>
      </c>
      <c r="F2949" s="1" t="s">
        <v>9191</v>
      </c>
      <c r="G2949" s="14">
        <v>2251552572</v>
      </c>
    </row>
    <row r="2950" spans="1:7" x14ac:dyDescent="0.25">
      <c r="A2950" s="1" t="s">
        <v>7719</v>
      </c>
      <c r="B2950" s="2">
        <v>677528342</v>
      </c>
      <c r="C2950" s="1" t="s">
        <v>9153</v>
      </c>
      <c r="D2950" s="3">
        <v>39593</v>
      </c>
      <c r="E2950" s="1" t="s">
        <v>9131</v>
      </c>
      <c r="F2950" s="1" t="s">
        <v>9155</v>
      </c>
      <c r="G2950" s="14">
        <v>705232352</v>
      </c>
    </row>
    <row r="2951" spans="1:7" x14ac:dyDescent="0.25">
      <c r="A2951" s="1" t="s">
        <v>4367</v>
      </c>
      <c r="B2951" s="2">
        <v>709718318</v>
      </c>
      <c r="C2951" s="1" t="s">
        <v>9150</v>
      </c>
      <c r="D2951" s="3">
        <v>25712</v>
      </c>
      <c r="E2951" s="1" t="s">
        <v>9134</v>
      </c>
      <c r="F2951" s="1" t="s">
        <v>9184</v>
      </c>
      <c r="G2951" s="14">
        <v>524020965</v>
      </c>
    </row>
    <row r="2952" spans="1:7" x14ac:dyDescent="0.25">
      <c r="A2952" s="1" t="s">
        <v>3377</v>
      </c>
      <c r="B2952" s="2">
        <v>164264097</v>
      </c>
      <c r="C2952" s="1" t="s">
        <v>9170</v>
      </c>
      <c r="D2952" s="3">
        <v>26077</v>
      </c>
      <c r="E2952" s="1" t="s">
        <v>9144</v>
      </c>
      <c r="F2952" s="1" t="s">
        <v>9191</v>
      </c>
      <c r="G2952" s="14">
        <v>23638758</v>
      </c>
    </row>
    <row r="2953" spans="1:7" x14ac:dyDescent="0.25">
      <c r="A2953" s="1" t="s">
        <v>4182</v>
      </c>
      <c r="B2953" s="2">
        <v>635748642</v>
      </c>
      <c r="C2953" s="1" t="s">
        <v>9165</v>
      </c>
      <c r="D2953" s="3">
        <v>34114</v>
      </c>
      <c r="E2953" s="1" t="s">
        <v>9144</v>
      </c>
      <c r="F2953" s="1" t="s">
        <v>9173</v>
      </c>
      <c r="G2953" s="14">
        <v>1552822848</v>
      </c>
    </row>
    <row r="2954" spans="1:7" x14ac:dyDescent="0.25">
      <c r="A2954" s="1" t="s">
        <v>6375</v>
      </c>
      <c r="B2954" s="2">
        <v>382278715</v>
      </c>
      <c r="C2954" s="1" t="s">
        <v>9150</v>
      </c>
      <c r="D2954" s="3">
        <v>30827</v>
      </c>
      <c r="E2954" s="1" t="s">
        <v>9131</v>
      </c>
      <c r="F2954" s="1" t="s">
        <v>9184</v>
      </c>
      <c r="G2954" s="14">
        <v>1500412556</v>
      </c>
    </row>
    <row r="2955" spans="1:7" x14ac:dyDescent="0.25">
      <c r="A2955" s="1" t="s">
        <v>4166</v>
      </c>
      <c r="B2955" s="2">
        <v>500287879</v>
      </c>
      <c r="C2955" s="1" t="s">
        <v>9133</v>
      </c>
      <c r="D2955" s="3">
        <v>33017</v>
      </c>
      <c r="E2955" s="1" t="s">
        <v>9134</v>
      </c>
      <c r="F2955" s="1" t="s">
        <v>9192</v>
      </c>
      <c r="G2955" s="14">
        <v>499992768</v>
      </c>
    </row>
    <row r="2956" spans="1:7" x14ac:dyDescent="0.25">
      <c r="A2956" s="1" t="s">
        <v>2541</v>
      </c>
      <c r="B2956" s="2">
        <v>22285799</v>
      </c>
      <c r="C2956" s="1" t="s">
        <v>9150</v>
      </c>
      <c r="D2956" s="3">
        <v>41419</v>
      </c>
      <c r="E2956" s="1" t="s">
        <v>9138</v>
      </c>
      <c r="F2956" s="1" t="s">
        <v>9184</v>
      </c>
      <c r="G2956" s="14">
        <v>3430755072</v>
      </c>
    </row>
    <row r="2957" spans="1:7" x14ac:dyDescent="0.25">
      <c r="A2957" s="1" t="s">
        <v>3877</v>
      </c>
      <c r="B2957" s="2">
        <v>710192330</v>
      </c>
      <c r="C2957" s="1" t="s">
        <v>9168</v>
      </c>
      <c r="D2957" s="3">
        <v>39593</v>
      </c>
      <c r="E2957" s="1" t="s">
        <v>9141</v>
      </c>
      <c r="F2957" s="1" t="s">
        <v>9169</v>
      </c>
      <c r="G2957" s="14">
        <v>20612163</v>
      </c>
    </row>
    <row r="2958" spans="1:7" x14ac:dyDescent="0.25">
      <c r="A2958" s="1" t="s">
        <v>17</v>
      </c>
      <c r="B2958" s="2">
        <v>131217921</v>
      </c>
      <c r="C2958" s="1" t="s">
        <v>9133</v>
      </c>
      <c r="D2958" s="3">
        <v>21329</v>
      </c>
      <c r="E2958" s="1" t="s">
        <v>9134</v>
      </c>
      <c r="F2958" s="1" t="s">
        <v>9179</v>
      </c>
      <c r="G2958" s="14">
        <v>589896957</v>
      </c>
    </row>
    <row r="2959" spans="1:7" x14ac:dyDescent="0.25">
      <c r="A2959" s="1" t="s">
        <v>4639</v>
      </c>
      <c r="B2959" s="2">
        <v>244754421</v>
      </c>
      <c r="C2959" s="1" t="s">
        <v>9143</v>
      </c>
      <c r="D2959" s="3">
        <v>42880</v>
      </c>
      <c r="E2959" s="1" t="s">
        <v>9154</v>
      </c>
      <c r="F2959" s="1" t="s">
        <v>9145</v>
      </c>
      <c r="G2959" s="14">
        <v>289834314</v>
      </c>
    </row>
    <row r="2960" spans="1:7" x14ac:dyDescent="0.25">
      <c r="A2960" s="1" t="s">
        <v>1368</v>
      </c>
      <c r="B2960" s="2">
        <v>894934302</v>
      </c>
      <c r="C2960" s="1" t="s">
        <v>9168</v>
      </c>
      <c r="D2960" s="3">
        <v>22061</v>
      </c>
      <c r="E2960" s="1" t="s">
        <v>9131</v>
      </c>
      <c r="F2960" s="1" t="s">
        <v>9169</v>
      </c>
      <c r="G2960" s="14">
        <v>35794404</v>
      </c>
    </row>
    <row r="2961" spans="1:7" x14ac:dyDescent="0.25">
      <c r="A2961" s="1" t="s">
        <v>3713</v>
      </c>
      <c r="B2961" s="2">
        <v>883512569</v>
      </c>
      <c r="C2961" s="1" t="s">
        <v>9136</v>
      </c>
      <c r="D2961" s="3">
        <v>40322</v>
      </c>
      <c r="E2961" s="1" t="s">
        <v>9154</v>
      </c>
      <c r="F2961" s="1" t="s">
        <v>6173</v>
      </c>
      <c r="G2961" s="14">
        <v>1640757888</v>
      </c>
    </row>
    <row r="2962" spans="1:7" x14ac:dyDescent="0.25">
      <c r="A2962" s="1" t="s">
        <v>2274</v>
      </c>
      <c r="B2962" s="2">
        <v>291593618</v>
      </c>
      <c r="C2962" s="1" t="s">
        <v>9170</v>
      </c>
      <c r="D2962" s="3">
        <v>28999</v>
      </c>
      <c r="E2962" s="1" t="s">
        <v>9144</v>
      </c>
      <c r="F2962" s="1" t="s">
        <v>9191</v>
      </c>
      <c r="G2962" s="14">
        <v>2387554125</v>
      </c>
    </row>
    <row r="2963" spans="1:7" x14ac:dyDescent="0.25">
      <c r="A2963" s="1" t="s">
        <v>8247</v>
      </c>
      <c r="B2963" s="2">
        <v>476009290</v>
      </c>
      <c r="C2963" s="1" t="s">
        <v>9143</v>
      </c>
      <c r="D2963" s="3">
        <v>25712</v>
      </c>
      <c r="E2963" s="1" t="s">
        <v>9134</v>
      </c>
      <c r="F2963" s="1" t="s">
        <v>9145</v>
      </c>
      <c r="G2963" s="14">
        <v>713682819</v>
      </c>
    </row>
    <row r="2964" spans="1:7" x14ac:dyDescent="0.25">
      <c r="A2964" s="1" t="s">
        <v>5632</v>
      </c>
      <c r="B2964" s="2">
        <v>46670843</v>
      </c>
      <c r="C2964" s="1" t="s">
        <v>9147</v>
      </c>
      <c r="D2964" s="3">
        <v>31192</v>
      </c>
      <c r="E2964" s="1" t="s">
        <v>9131</v>
      </c>
      <c r="F2964" s="1" t="s">
        <v>9152</v>
      </c>
      <c r="G2964" s="14">
        <v>2799048384</v>
      </c>
    </row>
    <row r="2965" spans="1:7" x14ac:dyDescent="0.25">
      <c r="A2965" s="1" t="s">
        <v>7255</v>
      </c>
      <c r="B2965" s="2">
        <v>853947202</v>
      </c>
      <c r="C2965" s="1" t="s">
        <v>9156</v>
      </c>
      <c r="D2965" s="3">
        <v>27538</v>
      </c>
      <c r="E2965" s="1" t="s">
        <v>9144</v>
      </c>
      <c r="F2965" s="1" t="s">
        <v>9157</v>
      </c>
      <c r="G2965" s="14">
        <v>3462353076</v>
      </c>
    </row>
    <row r="2966" spans="1:7" x14ac:dyDescent="0.25">
      <c r="A2966" s="1" t="s">
        <v>5590</v>
      </c>
      <c r="B2966" s="2">
        <v>912042678</v>
      </c>
      <c r="C2966" s="1" t="s">
        <v>9130</v>
      </c>
      <c r="D2966" s="3">
        <v>34114</v>
      </c>
      <c r="E2966" s="1" t="s">
        <v>9144</v>
      </c>
      <c r="F2966" s="1" t="s">
        <v>9132</v>
      </c>
      <c r="G2966" s="14">
        <v>154270545</v>
      </c>
    </row>
    <row r="2967" spans="1:7" x14ac:dyDescent="0.25">
      <c r="A2967" s="1" t="s">
        <v>3755</v>
      </c>
      <c r="B2967" s="2">
        <v>413318974</v>
      </c>
      <c r="C2967" s="1" t="s">
        <v>9156</v>
      </c>
      <c r="D2967" s="3">
        <v>28270</v>
      </c>
      <c r="E2967" s="1" t="s">
        <v>9138</v>
      </c>
      <c r="F2967" s="1" t="s">
        <v>9157</v>
      </c>
      <c r="G2967" s="14">
        <v>790647</v>
      </c>
    </row>
    <row r="2968" spans="1:7" x14ac:dyDescent="0.25">
      <c r="A2968" s="1" t="s">
        <v>6659</v>
      </c>
      <c r="B2968" s="2">
        <v>590212625</v>
      </c>
      <c r="C2968" s="1" t="s">
        <v>9165</v>
      </c>
      <c r="D2968" s="3">
        <v>44705</v>
      </c>
      <c r="E2968" s="1" t="s">
        <v>9134</v>
      </c>
      <c r="F2968" s="1" t="s">
        <v>4326</v>
      </c>
      <c r="G2968" s="14">
        <v>1255181625</v>
      </c>
    </row>
    <row r="2969" spans="1:7" x14ac:dyDescent="0.25">
      <c r="A2969" s="1" t="s">
        <v>5542</v>
      </c>
      <c r="B2969" s="2">
        <v>850085744</v>
      </c>
      <c r="C2969" s="1" t="s">
        <v>9170</v>
      </c>
      <c r="D2969" s="3">
        <v>30095</v>
      </c>
      <c r="E2969" s="1" t="s">
        <v>9144</v>
      </c>
      <c r="F2969" s="1" t="s">
        <v>9171</v>
      </c>
      <c r="G2969" s="14">
        <v>1447364284</v>
      </c>
    </row>
    <row r="2970" spans="1:7" x14ac:dyDescent="0.25">
      <c r="A2970" s="1" t="s">
        <v>6123</v>
      </c>
      <c r="B2970" s="2">
        <v>17072561</v>
      </c>
      <c r="C2970" s="1" t="s">
        <v>9140</v>
      </c>
      <c r="D2970" s="3">
        <v>38497</v>
      </c>
      <c r="E2970" s="1" t="s">
        <v>9144</v>
      </c>
      <c r="F2970" s="1" t="s">
        <v>9142</v>
      </c>
      <c r="G2970" s="14">
        <v>1310763924</v>
      </c>
    </row>
    <row r="2971" spans="1:7" x14ac:dyDescent="0.25">
      <c r="A2971" s="1" t="s">
        <v>4714</v>
      </c>
      <c r="B2971" s="2">
        <v>744003559</v>
      </c>
      <c r="C2971" s="1" t="s">
        <v>9153</v>
      </c>
      <c r="D2971" s="3">
        <v>28999</v>
      </c>
      <c r="E2971" s="1" t="s">
        <v>9144</v>
      </c>
      <c r="F2971" s="1" t="s">
        <v>9155</v>
      </c>
      <c r="G2971" s="14">
        <v>590124045</v>
      </c>
    </row>
    <row r="2972" spans="1:7" x14ac:dyDescent="0.25">
      <c r="A2972" s="1" t="s">
        <v>1204</v>
      </c>
      <c r="B2972" s="2">
        <v>576517360</v>
      </c>
      <c r="C2972" s="1" t="s">
        <v>9133</v>
      </c>
      <c r="D2972" s="3">
        <v>24251</v>
      </c>
      <c r="E2972" s="1" t="s">
        <v>9144</v>
      </c>
      <c r="F2972" s="1" t="s">
        <v>9164</v>
      </c>
      <c r="G2972" s="14">
        <v>609702912</v>
      </c>
    </row>
    <row r="2973" spans="1:7" x14ac:dyDescent="0.25">
      <c r="A2973" s="1" t="s">
        <v>7321</v>
      </c>
      <c r="B2973" s="2">
        <v>100254813</v>
      </c>
      <c r="C2973" s="1" t="s">
        <v>9133</v>
      </c>
      <c r="D2973" s="3">
        <v>22426</v>
      </c>
      <c r="E2973" s="1" t="s">
        <v>9154</v>
      </c>
      <c r="F2973" s="1" t="s">
        <v>9158</v>
      </c>
      <c r="G2973" s="14">
        <v>674161488</v>
      </c>
    </row>
    <row r="2974" spans="1:7" x14ac:dyDescent="0.25">
      <c r="A2974" s="1" t="s">
        <v>8568</v>
      </c>
      <c r="B2974" s="2">
        <v>995229677</v>
      </c>
      <c r="C2974" s="1" t="s">
        <v>9133</v>
      </c>
      <c r="D2974" s="3">
        <v>30460</v>
      </c>
      <c r="E2974" s="1" t="s">
        <v>9144</v>
      </c>
      <c r="F2974" s="1" t="s">
        <v>9135</v>
      </c>
      <c r="G2974" s="14">
        <v>11003772</v>
      </c>
    </row>
    <row r="2975" spans="1:7" x14ac:dyDescent="0.25">
      <c r="A2975" s="1" t="s">
        <v>6645</v>
      </c>
      <c r="B2975" s="2">
        <v>130741238</v>
      </c>
      <c r="C2975" s="1" t="s">
        <v>9180</v>
      </c>
      <c r="D2975" s="3">
        <v>44705</v>
      </c>
      <c r="E2975" s="1" t="s">
        <v>9131</v>
      </c>
      <c r="F2975" s="1" t="s">
        <v>9181</v>
      </c>
      <c r="G2975" s="14">
        <v>2871193488</v>
      </c>
    </row>
    <row r="2976" spans="1:7" x14ac:dyDescent="0.25">
      <c r="A2976" s="1" t="s">
        <v>175</v>
      </c>
      <c r="B2976" s="2">
        <v>773302106</v>
      </c>
      <c r="C2976" s="1" t="s">
        <v>9133</v>
      </c>
      <c r="D2976" s="3">
        <v>27905</v>
      </c>
      <c r="E2976" s="1" t="s">
        <v>9144</v>
      </c>
      <c r="F2976" s="1" t="s">
        <v>9162</v>
      </c>
      <c r="G2976" s="14">
        <v>197781426</v>
      </c>
    </row>
    <row r="2977" spans="1:7" x14ac:dyDescent="0.25">
      <c r="A2977" s="1" t="s">
        <v>2351</v>
      </c>
      <c r="B2977" s="2">
        <v>356089885</v>
      </c>
      <c r="C2977" s="1" t="s">
        <v>9150</v>
      </c>
      <c r="D2977" s="3">
        <v>41054</v>
      </c>
      <c r="E2977" s="1" t="s">
        <v>9134</v>
      </c>
      <c r="F2977" s="1" t="s">
        <v>9151</v>
      </c>
      <c r="G2977" s="14">
        <v>1354709475</v>
      </c>
    </row>
    <row r="2978" spans="1:7" x14ac:dyDescent="0.25">
      <c r="A2978" s="1" t="s">
        <v>2220</v>
      </c>
      <c r="B2978" s="2">
        <v>971201964</v>
      </c>
      <c r="C2978" s="1" t="s">
        <v>9150</v>
      </c>
      <c r="D2978" s="3">
        <v>33017</v>
      </c>
      <c r="E2978" s="1" t="s">
        <v>9134</v>
      </c>
      <c r="F2978" s="1" t="s">
        <v>9184</v>
      </c>
      <c r="G2978" s="14">
        <v>15142125</v>
      </c>
    </row>
    <row r="2979" spans="1:7" x14ac:dyDescent="0.25">
      <c r="A2979" s="1" t="s">
        <v>2776</v>
      </c>
      <c r="B2979" s="2">
        <v>26700503</v>
      </c>
      <c r="C2979" s="1" t="s">
        <v>9133</v>
      </c>
      <c r="D2979" s="3">
        <v>29366</v>
      </c>
      <c r="E2979" s="1" t="s">
        <v>9144</v>
      </c>
      <c r="F2979" s="1" t="s">
        <v>9172</v>
      </c>
      <c r="G2979" s="14">
        <v>353372166</v>
      </c>
    </row>
    <row r="2980" spans="1:7" x14ac:dyDescent="0.25">
      <c r="A2980" s="1" t="s">
        <v>9012</v>
      </c>
      <c r="B2980" s="2">
        <v>466150363</v>
      </c>
      <c r="C2980" s="1" t="s">
        <v>9140</v>
      </c>
      <c r="D2980" s="3">
        <v>20233</v>
      </c>
      <c r="E2980" s="1" t="s">
        <v>9131</v>
      </c>
      <c r="F2980" s="1" t="s">
        <v>9142</v>
      </c>
      <c r="G2980" s="14">
        <v>2318176476</v>
      </c>
    </row>
    <row r="2981" spans="1:7" x14ac:dyDescent="0.25">
      <c r="A2981" s="1" t="s">
        <v>3586</v>
      </c>
      <c r="B2981" s="2">
        <v>325892800</v>
      </c>
      <c r="C2981" s="1" t="s">
        <v>9150</v>
      </c>
      <c r="D2981" s="3">
        <v>35210</v>
      </c>
      <c r="E2981" s="1" t="s">
        <v>9134</v>
      </c>
      <c r="F2981" s="1" t="s">
        <v>9200</v>
      </c>
      <c r="G2981" s="14">
        <v>1569382912</v>
      </c>
    </row>
    <row r="2982" spans="1:7" x14ac:dyDescent="0.25">
      <c r="A2982" s="1" t="s">
        <v>4732</v>
      </c>
      <c r="B2982" s="2">
        <v>579536924</v>
      </c>
      <c r="C2982" s="1" t="s">
        <v>9143</v>
      </c>
      <c r="D2982" s="3">
        <v>38497</v>
      </c>
      <c r="E2982" s="1" t="s">
        <v>9144</v>
      </c>
      <c r="F2982" s="1" t="s">
        <v>834</v>
      </c>
      <c r="G2982" s="14">
        <v>2650283631</v>
      </c>
    </row>
    <row r="2983" spans="1:7" x14ac:dyDescent="0.25">
      <c r="A2983" s="1" t="s">
        <v>1764</v>
      </c>
      <c r="B2983" s="2">
        <v>854757865</v>
      </c>
      <c r="C2983" s="1" t="s">
        <v>9180</v>
      </c>
      <c r="D2983" s="3">
        <v>43609</v>
      </c>
      <c r="E2983" s="1" t="s">
        <v>9138</v>
      </c>
      <c r="F2983" s="1" t="s">
        <v>9181</v>
      </c>
      <c r="G2983" s="14">
        <v>1225794094</v>
      </c>
    </row>
    <row r="2984" spans="1:7" x14ac:dyDescent="0.25">
      <c r="A2984" s="1" t="s">
        <v>5611</v>
      </c>
      <c r="B2984" s="2">
        <v>957975109</v>
      </c>
      <c r="C2984" s="1" t="s">
        <v>9153</v>
      </c>
      <c r="D2984" s="3">
        <v>34114</v>
      </c>
      <c r="E2984" s="1" t="s">
        <v>9134</v>
      </c>
      <c r="F2984" s="1" t="s">
        <v>9190</v>
      </c>
      <c r="G2984" s="14">
        <v>658982268</v>
      </c>
    </row>
    <row r="2985" spans="1:7" x14ac:dyDescent="0.25">
      <c r="A2985" s="1" t="s">
        <v>4171</v>
      </c>
      <c r="B2985" s="2">
        <v>785800204</v>
      </c>
      <c r="C2985" s="1" t="s">
        <v>9160</v>
      </c>
      <c r="D2985" s="3">
        <v>33017</v>
      </c>
      <c r="E2985" s="1" t="s">
        <v>9144</v>
      </c>
      <c r="F2985" s="1" t="s">
        <v>9161</v>
      </c>
      <c r="G2985" s="14">
        <v>694335675</v>
      </c>
    </row>
    <row r="2986" spans="1:7" x14ac:dyDescent="0.25">
      <c r="A2986" s="1" t="s">
        <v>5181</v>
      </c>
      <c r="B2986" s="2">
        <v>125415238</v>
      </c>
      <c r="C2986" s="1" t="s">
        <v>9133</v>
      </c>
      <c r="D2986" s="3">
        <v>40322</v>
      </c>
      <c r="E2986" s="1" t="s">
        <v>9131</v>
      </c>
      <c r="F2986" s="1" t="s">
        <v>9135</v>
      </c>
      <c r="G2986" s="14">
        <v>976988922</v>
      </c>
    </row>
    <row r="2987" spans="1:7" x14ac:dyDescent="0.25">
      <c r="A2987" s="1" t="s">
        <v>6770</v>
      </c>
      <c r="B2987" s="2">
        <v>329720299</v>
      </c>
      <c r="C2987" s="1" t="s">
        <v>9160</v>
      </c>
      <c r="D2987" s="3">
        <v>34843</v>
      </c>
      <c r="E2987" s="1" t="s">
        <v>9144</v>
      </c>
      <c r="F2987" s="1" t="s">
        <v>9178</v>
      </c>
      <c r="G2987" s="14">
        <v>3999765504</v>
      </c>
    </row>
    <row r="2988" spans="1:7" x14ac:dyDescent="0.25">
      <c r="A2988" s="1" t="s">
        <v>2160</v>
      </c>
      <c r="B2988" s="2">
        <v>950004138</v>
      </c>
      <c r="C2988" s="1" t="s">
        <v>9176</v>
      </c>
      <c r="D2988" s="3">
        <v>33017</v>
      </c>
      <c r="E2988" s="1" t="s">
        <v>9131</v>
      </c>
      <c r="F2988" s="1" t="s">
        <v>9177</v>
      </c>
      <c r="G2988" s="14">
        <v>131067008</v>
      </c>
    </row>
    <row r="2989" spans="1:7" x14ac:dyDescent="0.25">
      <c r="A2989" s="1" t="s">
        <v>5754</v>
      </c>
      <c r="B2989" s="2">
        <v>768412649</v>
      </c>
      <c r="C2989" s="1" t="s">
        <v>9146</v>
      </c>
      <c r="D2989" s="3">
        <v>21329</v>
      </c>
      <c r="E2989" s="1" t="s">
        <v>9131</v>
      </c>
      <c r="F2989" s="1" t="s">
        <v>8420</v>
      </c>
      <c r="G2989" s="14">
        <v>116319105</v>
      </c>
    </row>
    <row r="2990" spans="1:7" x14ac:dyDescent="0.25">
      <c r="A2990" s="1" t="s">
        <v>5169</v>
      </c>
      <c r="B2990" s="2">
        <v>782785496</v>
      </c>
      <c r="C2990" s="1" t="s">
        <v>9150</v>
      </c>
      <c r="D2990" s="3">
        <v>43976</v>
      </c>
      <c r="E2990" s="1" t="s">
        <v>9138</v>
      </c>
      <c r="F2990" s="1" t="s">
        <v>9151</v>
      </c>
      <c r="G2990" s="14">
        <v>718153074</v>
      </c>
    </row>
    <row r="2991" spans="1:7" x14ac:dyDescent="0.25">
      <c r="A2991" s="1" t="s">
        <v>7680</v>
      </c>
      <c r="B2991" s="2">
        <v>692032721</v>
      </c>
      <c r="C2991" s="1" t="s">
        <v>9156</v>
      </c>
      <c r="D2991" s="3">
        <v>27173</v>
      </c>
      <c r="E2991" s="1" t="s">
        <v>9144</v>
      </c>
      <c r="F2991" s="1" t="s">
        <v>9199</v>
      </c>
      <c r="G2991" s="14">
        <v>315577878</v>
      </c>
    </row>
    <row r="2992" spans="1:7" x14ac:dyDescent="0.25">
      <c r="A2992" s="1" t="s">
        <v>1348</v>
      </c>
      <c r="B2992" s="2">
        <v>66026445</v>
      </c>
      <c r="C2992" s="1" t="s">
        <v>9168</v>
      </c>
      <c r="D2992" s="3">
        <v>24616</v>
      </c>
      <c r="E2992" s="1" t="s">
        <v>9144</v>
      </c>
      <c r="F2992" s="1" t="s">
        <v>9169</v>
      </c>
      <c r="G2992" s="14">
        <v>78349893</v>
      </c>
    </row>
    <row r="2993" spans="1:7" x14ac:dyDescent="0.25">
      <c r="A2993" s="1" t="s">
        <v>6802</v>
      </c>
      <c r="B2993" s="2">
        <v>406538868</v>
      </c>
      <c r="C2993" s="1" t="s">
        <v>9150</v>
      </c>
      <c r="D2993" s="3">
        <v>44341</v>
      </c>
      <c r="E2993" s="1" t="s">
        <v>9134</v>
      </c>
      <c r="F2993" s="1" t="s">
        <v>9151</v>
      </c>
      <c r="G2993" s="14">
        <v>146613192</v>
      </c>
    </row>
    <row r="2994" spans="1:7" x14ac:dyDescent="0.25">
      <c r="A2994" s="1" t="s">
        <v>968</v>
      </c>
      <c r="B2994" s="2">
        <v>380865340</v>
      </c>
      <c r="C2994" s="1" t="s">
        <v>9136</v>
      </c>
      <c r="D2994" s="3">
        <v>44341</v>
      </c>
      <c r="E2994" s="1" t="s">
        <v>9141</v>
      </c>
      <c r="F2994" s="1" t="s">
        <v>6173</v>
      </c>
      <c r="G2994" s="14">
        <v>1416898098</v>
      </c>
    </row>
    <row r="2995" spans="1:7" x14ac:dyDescent="0.25">
      <c r="A2995" s="1" t="s">
        <v>1539</v>
      </c>
      <c r="B2995" s="2">
        <v>557237783</v>
      </c>
      <c r="C2995" s="1" t="s">
        <v>9143</v>
      </c>
      <c r="D2995" s="3">
        <v>40322</v>
      </c>
      <c r="E2995" s="1" t="s">
        <v>9141</v>
      </c>
      <c r="F2995" s="1" t="s">
        <v>9145</v>
      </c>
      <c r="G2995" s="14">
        <v>700303616</v>
      </c>
    </row>
    <row r="2996" spans="1:7" x14ac:dyDescent="0.25">
      <c r="A2996" s="1" t="s">
        <v>2423</v>
      </c>
      <c r="B2996" s="2">
        <v>663436500</v>
      </c>
      <c r="C2996" s="1" t="s">
        <v>9133</v>
      </c>
      <c r="D2996" s="3">
        <v>41054</v>
      </c>
      <c r="E2996" s="1" t="s">
        <v>9138</v>
      </c>
      <c r="F2996" s="1" t="s">
        <v>9135</v>
      </c>
      <c r="G2996" s="14">
        <v>5470024</v>
      </c>
    </row>
    <row r="2997" spans="1:7" x14ac:dyDescent="0.25">
      <c r="A2997" s="1" t="s">
        <v>2384</v>
      </c>
      <c r="B2997" s="2">
        <v>223296755</v>
      </c>
      <c r="C2997" s="1" t="s">
        <v>9147</v>
      </c>
      <c r="D2997" s="3">
        <v>27173</v>
      </c>
      <c r="E2997" s="1" t="s">
        <v>9154</v>
      </c>
      <c r="F2997" s="1" t="s">
        <v>6107</v>
      </c>
      <c r="G2997" s="14">
        <v>3740048424</v>
      </c>
    </row>
    <row r="2998" spans="1:7" x14ac:dyDescent="0.25">
      <c r="A2998" s="1" t="s">
        <v>6100</v>
      </c>
      <c r="B2998" s="2">
        <v>986967108</v>
      </c>
      <c r="C2998" s="1" t="s">
        <v>9193</v>
      </c>
      <c r="D2998" s="3">
        <v>34114</v>
      </c>
      <c r="E2998" s="1" t="s">
        <v>9131</v>
      </c>
      <c r="F2998" s="1" t="s">
        <v>9194</v>
      </c>
      <c r="G2998" s="14">
        <v>423851616</v>
      </c>
    </row>
    <row r="2999" spans="1:7" x14ac:dyDescent="0.25">
      <c r="A2999" s="1" t="s">
        <v>6255</v>
      </c>
      <c r="B2999" s="2">
        <v>545673047</v>
      </c>
      <c r="C2999" s="1" t="s">
        <v>9136</v>
      </c>
      <c r="D2999" s="3">
        <v>20965</v>
      </c>
      <c r="E2999" s="1" t="s">
        <v>9138</v>
      </c>
      <c r="F2999" s="1" t="s">
        <v>9188</v>
      </c>
      <c r="G2999" s="14">
        <v>894643017</v>
      </c>
    </row>
    <row r="3000" spans="1:7" x14ac:dyDescent="0.25">
      <c r="A3000" s="1" t="s">
        <v>3183</v>
      </c>
      <c r="B3000" s="2">
        <v>64911273</v>
      </c>
      <c r="C3000" s="1" t="s">
        <v>9133</v>
      </c>
      <c r="D3000" s="3">
        <v>35575</v>
      </c>
      <c r="E3000" s="1" t="s">
        <v>9138</v>
      </c>
      <c r="F3000" s="1" t="s">
        <v>9135</v>
      </c>
      <c r="G3000" s="14">
        <v>1460477408</v>
      </c>
    </row>
    <row r="3001" spans="1:7" x14ac:dyDescent="0.25">
      <c r="A3001" s="1" t="s">
        <v>1494</v>
      </c>
      <c r="B3001" s="2">
        <v>797693035</v>
      </c>
      <c r="C3001" s="1" t="s">
        <v>9140</v>
      </c>
      <c r="D3001" s="3">
        <v>42148</v>
      </c>
      <c r="E3001" s="1" t="s">
        <v>9154</v>
      </c>
      <c r="F3001" s="1" t="s">
        <v>9189</v>
      </c>
      <c r="G3001" s="14">
        <v>227268804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0DF50-820C-4D5A-AE0D-BDA3E7D8335E}">
  <dimension ref="A1:S3012"/>
  <sheetViews>
    <sheetView tabSelected="1" topLeftCell="N1" zoomScale="70" zoomScaleNormal="70" workbookViewId="0">
      <selection activeCell="R5" sqref="R5"/>
    </sheetView>
  </sheetViews>
  <sheetFormatPr defaultRowHeight="15" x14ac:dyDescent="0.25"/>
  <cols>
    <col min="1" max="1" width="16.140625" bestFit="1" customWidth="1"/>
    <col min="2" max="2" width="20.140625" bestFit="1" customWidth="1"/>
    <col min="3" max="3" width="7.85546875" bestFit="1" customWidth="1"/>
    <col min="4" max="4" width="16.42578125" bestFit="1" customWidth="1"/>
    <col min="5" max="5" width="8.5703125" bestFit="1" customWidth="1"/>
    <col min="6" max="6" width="37.7109375" bestFit="1" customWidth="1"/>
    <col min="7" max="7" width="11.140625" customWidth="1"/>
    <col min="8" max="8" width="18" hidden="1" customWidth="1"/>
    <col min="9" max="9" width="17.85546875" bestFit="1" customWidth="1"/>
    <col min="10" max="10" width="19.28515625" bestFit="1" customWidth="1"/>
    <col min="11" max="11" width="21.42578125" customWidth="1"/>
    <col min="12" max="12" width="16.85546875" bestFit="1" customWidth="1"/>
    <col min="13" max="13" width="20.140625" style="15" bestFit="1" customWidth="1"/>
    <col min="14" max="14" width="22" bestFit="1" customWidth="1"/>
    <col min="15" max="15" width="23.42578125" style="12" bestFit="1" customWidth="1"/>
    <col min="16" max="16" width="19.85546875" bestFit="1" customWidth="1"/>
    <col min="17" max="17" width="23.5703125" bestFit="1" customWidth="1"/>
    <col min="18" max="18" width="16.28515625" bestFit="1" customWidth="1"/>
    <col min="19" max="19" width="16.85546875" style="27" bestFit="1" customWidth="1"/>
  </cols>
  <sheetData>
    <row r="1" spans="1:19" ht="15.75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12245</v>
      </c>
      <c r="J1" s="17" t="s">
        <v>8</v>
      </c>
      <c r="K1" s="17" t="s">
        <v>9</v>
      </c>
      <c r="L1" s="17" t="s">
        <v>9127</v>
      </c>
      <c r="M1" s="28" t="s">
        <v>9129</v>
      </c>
      <c r="N1" s="17" t="s">
        <v>9219</v>
      </c>
      <c r="O1" s="18" t="s">
        <v>9223</v>
      </c>
      <c r="P1" s="17" t="s">
        <v>9221</v>
      </c>
      <c r="Q1" s="17" t="s">
        <v>9222</v>
      </c>
      <c r="R1" s="17" t="s">
        <v>12246</v>
      </c>
      <c r="S1" s="20" t="s">
        <v>12247</v>
      </c>
    </row>
    <row r="2" spans="1:19" ht="15.75" x14ac:dyDescent="0.25">
      <c r="A2" s="17" t="s">
        <v>10</v>
      </c>
      <c r="B2" s="19">
        <v>719704224</v>
      </c>
      <c r="C2" s="17">
        <v>23</v>
      </c>
      <c r="D2" s="24">
        <v>36305.25</v>
      </c>
      <c r="E2" s="17" t="s">
        <v>12</v>
      </c>
      <c r="F2" s="17" t="s">
        <v>13</v>
      </c>
      <c r="G2" s="17" t="s">
        <v>14</v>
      </c>
      <c r="H2" s="17" t="s">
        <v>15</v>
      </c>
      <c r="I2" s="20">
        <f>VALUE(CLEAN(H2))</f>
        <v>455923.68640000001</v>
      </c>
      <c r="J2" s="20">
        <v>228189.8050432</v>
      </c>
      <c r="K2" s="17" t="s">
        <v>16</v>
      </c>
      <c r="L2" s="21" t="str">
        <f>VLOOKUP(B2,Accounts!B$2:E$3001,4,FALSE)</f>
        <v>Domiciliary</v>
      </c>
      <c r="M2" s="26">
        <f>VALUE(VLOOKUP(B2,Accounts!B$2:G$3001,6,FALSE))</f>
        <v>981889467</v>
      </c>
      <c r="N2" s="22">
        <f>IFERROR(VLOOKUP(B2,Loan!B2:D301,3,FALSE), 0)</f>
        <v>0</v>
      </c>
      <c r="O2" s="25">
        <f>VLOOKUP(B2,Transaction!C2:F3001,4,FALSE)</f>
        <v>44234</v>
      </c>
      <c r="P2" s="21" t="str">
        <f>VLOOKUP(B2,Table3[[Account Number]:[Transaction type]],2,FALSE)</f>
        <v>Cash Withdrawal</v>
      </c>
      <c r="Q2" s="21" t="str">
        <f>VLOOKUP(B2,Transaction!C2:E3001,3,FALSE)</f>
        <v>POS</v>
      </c>
      <c r="R2" s="22">
        <f>Table4[[#This Row],[Bank Deposit2]] - Table4[[#This Row],[Saving Accounts]]</f>
        <v>227733.8813568</v>
      </c>
      <c r="S2" s="22">
        <f>IF(AND(Table4[[#This Row],[Account Type]]="Current",Table4[[#This Row],[Opening Balance]]&gt;= 500000),Table4[[#This Row],[Opening Balance]] * 0.02, 0)</f>
        <v>0</v>
      </c>
    </row>
    <row r="3" spans="1:19" ht="15.75" x14ac:dyDescent="0.25">
      <c r="A3" s="17" t="s">
        <v>17</v>
      </c>
      <c r="B3" s="19">
        <v>131217921</v>
      </c>
      <c r="C3" s="17">
        <v>32</v>
      </c>
      <c r="D3" s="24">
        <v>33018</v>
      </c>
      <c r="E3" s="17" t="s">
        <v>12</v>
      </c>
      <c r="F3" s="17" t="s">
        <v>19</v>
      </c>
      <c r="G3" s="17" t="s">
        <v>14</v>
      </c>
      <c r="H3" s="17" t="s">
        <v>20</v>
      </c>
      <c r="I3" s="20">
        <f t="shared" ref="I3:I66" si="0">VALUE(CLEAN(H3))</f>
        <v>744629.02743599995</v>
      </c>
      <c r="J3" s="20">
        <v>206014.03092396</v>
      </c>
      <c r="K3" s="17" t="s">
        <v>21</v>
      </c>
      <c r="L3" s="21" t="str">
        <f>VLOOKUP(B3,Accounts!B$2:E$3001,4,FALSE)</f>
        <v>Savings</v>
      </c>
      <c r="M3" s="26">
        <f>VALUE(VLOOKUP(B3,Accounts!B$2:G$3001,6,FALSE))</f>
        <v>589896957</v>
      </c>
      <c r="N3" s="22">
        <f>IFERROR(VLOOKUP(B3,Loan!B3:D302,3,FALSE), 0)</f>
        <v>0</v>
      </c>
      <c r="O3" s="25">
        <f>VLOOKUP(B3,Transaction!C2:F3001,4,FALSE)</f>
        <v>44268</v>
      </c>
      <c r="P3" s="21" t="str">
        <f>VLOOKUP(B3,Table3[[Account Number]:[Transaction type]],2,FALSE)</f>
        <v>Money Deposit</v>
      </c>
      <c r="Q3" s="21" t="str">
        <f>VLOOKUP(B3,Transaction!C2:E3001,3,FALSE)</f>
        <v>Bank</v>
      </c>
      <c r="R3" s="22">
        <f>Table4[[#This Row],[Bank Deposit2]] - Table4[[#This Row],[Saving Accounts]]</f>
        <v>538614.99651203991</v>
      </c>
      <c r="S3" s="22">
        <f>IF(AND(Table4[[#This Row],[Account Type]]="Current",Table4[[#This Row],[Opening Balance]]&gt;= 500000),Table4[[#This Row],[Opening Balance]] * 0.02, 0)</f>
        <v>0</v>
      </c>
    </row>
    <row r="4" spans="1:19" ht="15.75" x14ac:dyDescent="0.25">
      <c r="A4" s="17" t="s">
        <v>22</v>
      </c>
      <c r="B4" s="19">
        <v>17250555</v>
      </c>
      <c r="C4" s="17">
        <v>80</v>
      </c>
      <c r="D4" s="24">
        <v>15486</v>
      </c>
      <c r="E4" s="17" t="s">
        <v>12</v>
      </c>
      <c r="F4" s="17" t="s">
        <v>24</v>
      </c>
      <c r="G4" s="17" t="s">
        <v>14</v>
      </c>
      <c r="H4" s="17" t="s">
        <v>25</v>
      </c>
      <c r="I4" s="20">
        <f t="shared" si="0"/>
        <v>128075.883088</v>
      </c>
      <c r="J4" s="20">
        <v>142091.73444480001</v>
      </c>
      <c r="K4" s="17" t="s">
        <v>26</v>
      </c>
      <c r="L4" s="21" t="str">
        <f>VLOOKUP(B4,Accounts!B$2:E$3001,4,FALSE)</f>
        <v>Domiciliary</v>
      </c>
      <c r="M4" s="26">
        <f>VALUE(VLOOKUP(B4,Accounts!B$2:G$3001,6,FALSE))</f>
        <v>49986846</v>
      </c>
      <c r="N4" s="22">
        <f>IFERROR(VLOOKUP(B4,Loan!B4:D303,3,FALSE), 0)</f>
        <v>0</v>
      </c>
      <c r="O4" s="25">
        <f>VLOOKUP(B4,Transaction!C2:F3001,4,FALSE)</f>
        <v>44473</v>
      </c>
      <c r="P4" s="21" t="str">
        <f>VLOOKUP(B4,Table3[[Account Number]:[Transaction type]],2,FALSE)</f>
        <v>Money Transfer</v>
      </c>
      <c r="Q4" s="21" t="str">
        <f>VLOOKUP(B4,Transaction!C2:E3001,3,FALSE)</f>
        <v>Mobile</v>
      </c>
      <c r="R4" s="22">
        <f>Table4[[#This Row],[Bank Deposit2]] - Table4[[#This Row],[Saving Accounts]]</f>
        <v>-14015.851356800005</v>
      </c>
      <c r="S4" s="22">
        <f>IF(AND(Table4[[#This Row],[Account Type]]="Current",Table4[[#This Row],[Opening Balance]]&gt;= 500000),Table4[[#This Row],[Opening Balance]] * 0.02, 0)</f>
        <v>0</v>
      </c>
    </row>
    <row r="5" spans="1:19" ht="15.75" x14ac:dyDescent="0.25">
      <c r="A5" s="17" t="s">
        <v>27</v>
      </c>
      <c r="B5" s="19">
        <v>255183298</v>
      </c>
      <c r="C5" s="17">
        <v>33</v>
      </c>
      <c r="D5" s="24">
        <v>32652.75</v>
      </c>
      <c r="E5" s="17" t="s">
        <v>12</v>
      </c>
      <c r="F5" s="17" t="s">
        <v>29</v>
      </c>
      <c r="G5" s="17" t="s">
        <v>14</v>
      </c>
      <c r="H5" s="17" t="s">
        <v>30</v>
      </c>
      <c r="I5" s="20">
        <f t="shared" si="0"/>
        <v>3056394.3532199999</v>
      </c>
      <c r="J5" s="20">
        <v>737637.18752879999</v>
      </c>
      <c r="K5" s="17" t="s">
        <v>31</v>
      </c>
      <c r="L5" s="21" t="str">
        <f>VLOOKUP(B5,Accounts!B$2:E$3001,4,FALSE)</f>
        <v>Savings</v>
      </c>
      <c r="M5" s="26">
        <f>VALUE(VLOOKUP(B5,Accounts!B$2:G$3001,6,FALSE))</f>
        <v>487268208</v>
      </c>
      <c r="N5" s="22">
        <f>IFERROR(VLOOKUP(B5,Loan!B5:D304,3,FALSE), 0)</f>
        <v>0</v>
      </c>
      <c r="O5" s="25">
        <f>VLOOKUP(B5,Transaction!C2:F3001,4,FALSE)</f>
        <v>44226</v>
      </c>
      <c r="P5" s="21" t="str">
        <f>VLOOKUP(B5,Table3[[Account Number]:[Transaction type]],2,FALSE)</f>
        <v>Money Deposit</v>
      </c>
      <c r="Q5" s="21" t="str">
        <f>VLOOKUP(B5,Transaction!C2:E3001,3,FALSE)</f>
        <v>Bank</v>
      </c>
      <c r="R5" s="22">
        <f>Table4[[#This Row],[Bank Deposit2]] - Table4[[#This Row],[Saving Accounts]]</f>
        <v>2318757.1656911997</v>
      </c>
      <c r="S5" s="22">
        <f>IF(AND(Table4[[#This Row],[Account Type]]="Current",Table4[[#This Row],[Opening Balance]]&gt;= 500000),Table4[[#This Row],[Opening Balance]] * 0.02, 0)</f>
        <v>0</v>
      </c>
    </row>
    <row r="6" spans="1:19" ht="15.75" x14ac:dyDescent="0.25">
      <c r="A6" s="17" t="s">
        <v>32</v>
      </c>
      <c r="B6" s="19">
        <v>600576973</v>
      </c>
      <c r="C6" s="17">
        <v>85</v>
      </c>
      <c r="D6" s="24">
        <v>13659.75</v>
      </c>
      <c r="E6" s="17" t="s">
        <v>12</v>
      </c>
      <c r="F6" s="17" t="s">
        <v>34</v>
      </c>
      <c r="G6" s="17" t="s">
        <v>14</v>
      </c>
      <c r="H6" s="17" t="s">
        <v>35</v>
      </c>
      <c r="I6" s="20">
        <f t="shared" si="0"/>
        <v>549814.16553999996</v>
      </c>
      <c r="J6" s="20">
        <v>223400.90669629999</v>
      </c>
      <c r="K6" s="17" t="s">
        <v>36</v>
      </c>
      <c r="L6" s="21" t="str">
        <f>VLOOKUP(B6,Accounts!B$2:E$3001,4,FALSE)</f>
        <v>Domiciliary</v>
      </c>
      <c r="M6" s="26">
        <f>VALUE(VLOOKUP(B6,Accounts!B$2:G$3001,6,FALSE))</f>
        <v>927737499</v>
      </c>
      <c r="N6" s="22">
        <f>IFERROR(VLOOKUP(B6,Loan!B6:D305,3,FALSE), 0)</f>
        <v>1955655615</v>
      </c>
      <c r="O6" s="25">
        <f>VLOOKUP(B6,Transaction!C2:F3001,4,FALSE)</f>
        <v>44233</v>
      </c>
      <c r="P6" s="21" t="str">
        <f>VLOOKUP(B6,Table3[[Account Number]:[Transaction type]],2,FALSE)</f>
        <v>Loan Payment</v>
      </c>
      <c r="Q6" s="21" t="str">
        <f>VLOOKUP(B6,Transaction!C2:E3001,3,FALSE)</f>
        <v>ACH</v>
      </c>
      <c r="R6" s="22">
        <f>Table4[[#This Row],[Bank Deposit2]] - Table4[[#This Row],[Saving Accounts]]</f>
        <v>326413.25884369994</v>
      </c>
      <c r="S6" s="22">
        <f>IF(AND(Table4[[#This Row],[Account Type]]="Current",Table4[[#This Row],[Opening Balance]]&gt;= 500000),Table4[[#This Row],[Opening Balance]] * 0.02, 0)</f>
        <v>0</v>
      </c>
    </row>
    <row r="7" spans="1:19" ht="15.75" x14ac:dyDescent="0.25">
      <c r="A7" s="17" t="s">
        <v>37</v>
      </c>
      <c r="B7" s="19">
        <v>26643499</v>
      </c>
      <c r="C7" s="17">
        <v>64</v>
      </c>
      <c r="D7" s="24">
        <v>21330</v>
      </c>
      <c r="E7" s="17" t="s">
        <v>12</v>
      </c>
      <c r="F7" s="17" t="s">
        <v>39</v>
      </c>
      <c r="G7" s="17" t="s">
        <v>14</v>
      </c>
      <c r="H7" s="17" t="s">
        <v>40</v>
      </c>
      <c r="I7" s="20">
        <f t="shared" si="0"/>
        <v>117251.7464</v>
      </c>
      <c r="J7" s="20">
        <v>24295.652568000001</v>
      </c>
      <c r="K7" s="17" t="s">
        <v>41</v>
      </c>
      <c r="L7" s="21" t="str">
        <f>VLOOKUP(B7,Accounts!B$2:E$3001,4,FALSE)</f>
        <v>Domiciliary</v>
      </c>
      <c r="M7" s="26">
        <f>VALUE(VLOOKUP(B7,Accounts!B$2:G$3001,6,FALSE))</f>
        <v>2566520795</v>
      </c>
      <c r="N7" s="22">
        <f>IFERROR(VLOOKUP(B7,Loan!B7:D306,3,FALSE), 0)</f>
        <v>0</v>
      </c>
      <c r="O7" s="25">
        <f>VLOOKUP(B7,Transaction!C2:F3001,4,FALSE)</f>
        <v>44649</v>
      </c>
      <c r="P7" s="21" t="str">
        <f>VLOOKUP(B7,Table3[[Account Number]:[Transaction type]],2,FALSE)</f>
        <v>Cash Withdrawal</v>
      </c>
      <c r="Q7" s="21" t="str">
        <f>VLOOKUP(B7,Transaction!C2:E3001,3,FALSE)</f>
        <v>ATM</v>
      </c>
      <c r="R7" s="22">
        <f>Table4[[#This Row],[Bank Deposit2]] - Table4[[#This Row],[Saving Accounts]]</f>
        <v>92956.093831999999</v>
      </c>
      <c r="S7" s="22">
        <f>IF(AND(Table4[[#This Row],[Account Type]]="Current",Table4[[#This Row],[Opening Balance]]&gt;= 500000),Table4[[#This Row],[Opening Balance]] * 0.02, 0)</f>
        <v>0</v>
      </c>
    </row>
    <row r="8" spans="1:19" ht="15.75" x14ac:dyDescent="0.25">
      <c r="A8" s="17" t="s">
        <v>42</v>
      </c>
      <c r="B8" s="19">
        <v>849271830</v>
      </c>
      <c r="C8" s="17">
        <v>22</v>
      </c>
      <c r="D8" s="24">
        <v>36670.5</v>
      </c>
      <c r="E8" s="17" t="s">
        <v>12</v>
      </c>
      <c r="F8" s="17" t="s">
        <v>39</v>
      </c>
      <c r="G8" s="17" t="s">
        <v>14</v>
      </c>
      <c r="H8" s="17" t="s">
        <v>44</v>
      </c>
      <c r="I8" s="20">
        <f t="shared" si="0"/>
        <v>566112.05381499999</v>
      </c>
      <c r="J8" s="20">
        <v>149247.72327849999</v>
      </c>
      <c r="K8" s="17" t="s">
        <v>45</v>
      </c>
      <c r="L8" s="21" t="str">
        <f>VLOOKUP(B8,Accounts!B$2:E$3001,4,FALSE)</f>
        <v>Joint</v>
      </c>
      <c r="M8" s="26">
        <f>VALUE(VLOOKUP(B8,Accounts!B$2:G$3001,6,FALSE))</f>
        <v>1736364168</v>
      </c>
      <c r="N8" s="22">
        <f>IFERROR(VLOOKUP(B8,Loan!B8:D307,3,FALSE), 0)</f>
        <v>0</v>
      </c>
      <c r="O8" s="25">
        <f>VLOOKUP(B8,Transaction!C2:F3001,4,FALSE)</f>
        <v>44364</v>
      </c>
      <c r="P8" s="21" t="str">
        <f>VLOOKUP(B8,Table3[[Account Number]:[Transaction type]],2,FALSE)</f>
        <v>Money Transfer</v>
      </c>
      <c r="Q8" s="21" t="str">
        <f>VLOOKUP(B8,Transaction!C2:E3001,3,FALSE)</f>
        <v>Mobile</v>
      </c>
      <c r="R8" s="22">
        <f>Table4[[#This Row],[Bank Deposit2]] - Table4[[#This Row],[Saving Accounts]]</f>
        <v>416864.33053649997</v>
      </c>
      <c r="S8" s="22">
        <f>IF(AND(Table4[[#This Row],[Account Type]]="Current",Table4[[#This Row],[Opening Balance]]&gt;= 500000),Table4[[#This Row],[Opening Balance]] * 0.02, 0)</f>
        <v>0</v>
      </c>
    </row>
    <row r="9" spans="1:19" ht="15.75" x14ac:dyDescent="0.25">
      <c r="A9" s="17" t="s">
        <v>46</v>
      </c>
      <c r="B9" s="19">
        <v>975654580</v>
      </c>
      <c r="C9" s="17">
        <v>37</v>
      </c>
      <c r="D9" s="24">
        <v>31191.75</v>
      </c>
      <c r="E9" s="17" t="s">
        <v>12</v>
      </c>
      <c r="F9" s="17" t="s">
        <v>48</v>
      </c>
      <c r="G9" s="17" t="s">
        <v>14</v>
      </c>
      <c r="H9" s="17" t="s">
        <v>49</v>
      </c>
      <c r="I9" s="20">
        <f t="shared" si="0"/>
        <v>1192558.9730849999</v>
      </c>
      <c r="J9" s="20">
        <v>432509.25924854999</v>
      </c>
      <c r="K9" s="17" t="s">
        <v>50</v>
      </c>
      <c r="L9" s="21" t="str">
        <f>VLOOKUP(B9,Accounts!B$2:E$3001,4,FALSE)</f>
        <v>Current</v>
      </c>
      <c r="M9" s="26">
        <f>VALUE(VLOOKUP(B9,Accounts!B$2:G$3001,6,FALSE))</f>
        <v>1130181384</v>
      </c>
      <c r="N9" s="22">
        <f>IFERROR(VLOOKUP(B9,Loan!B9:D308,3,FALSE), 0)</f>
        <v>0</v>
      </c>
      <c r="O9" s="25">
        <f>VLOOKUP(B9,Transaction!C2:F3001,4,FALSE)</f>
        <v>44221</v>
      </c>
      <c r="P9" s="21" t="str">
        <f>VLOOKUP(B9,Table3[[Account Number]:[Transaction type]],2,FALSE)</f>
        <v>Money Deposit</v>
      </c>
      <c r="Q9" s="21" t="str">
        <f>VLOOKUP(B9,Transaction!C2:E3001,3,FALSE)</f>
        <v>Bank</v>
      </c>
      <c r="R9" s="22">
        <f>Table4[[#This Row],[Bank Deposit2]] - Table4[[#This Row],[Saving Accounts]]</f>
        <v>760049.7138364499</v>
      </c>
      <c r="S9" s="22">
        <f>IF(AND(Table4[[#This Row],[Account Type]]="Current",Table4[[#This Row],[Opening Balance]]&gt;= 500000),Table4[[#This Row],[Opening Balance]] * 0.02, 0)</f>
        <v>22603627.68</v>
      </c>
    </row>
    <row r="10" spans="1:19" ht="15.75" x14ac:dyDescent="0.25">
      <c r="A10" s="17" t="s">
        <v>51</v>
      </c>
      <c r="B10" s="19">
        <v>892979728</v>
      </c>
      <c r="C10" s="17">
        <v>67</v>
      </c>
      <c r="D10" s="24">
        <v>20234.25</v>
      </c>
      <c r="E10" s="17" t="s">
        <v>12</v>
      </c>
      <c r="F10" s="17" t="s">
        <v>53</v>
      </c>
      <c r="G10" s="17" t="s">
        <v>14</v>
      </c>
      <c r="H10" s="17" t="s">
        <v>54</v>
      </c>
      <c r="I10" s="20">
        <f t="shared" si="0"/>
        <v>994585.04337600002</v>
      </c>
      <c r="J10" s="20">
        <v>95929.331603040002</v>
      </c>
      <c r="K10" s="17" t="s">
        <v>55</v>
      </c>
      <c r="L10" s="21" t="str">
        <f>VLOOKUP(B10,Accounts!B$2:E$3001,4,FALSE)</f>
        <v>Fixed Deposit</v>
      </c>
      <c r="M10" s="26">
        <f>VALUE(VLOOKUP(B10,Accounts!B$2:G$3001,6,FALSE))</f>
        <v>1283117979</v>
      </c>
      <c r="N10" s="22">
        <f>IFERROR(VLOOKUP(B10,Loan!B10:D309,3,FALSE), 0)</f>
        <v>0</v>
      </c>
      <c r="O10" s="25">
        <f>VLOOKUP(B10,Transaction!C2:F3001,4,FALSE)</f>
        <v>44499</v>
      </c>
      <c r="P10" s="21" t="str">
        <f>VLOOKUP(B10,Table3[[Account Number]:[Transaction type]],2,FALSE)</f>
        <v>Money Transfer</v>
      </c>
      <c r="Q10" s="21" t="str">
        <f>VLOOKUP(B10,Transaction!C2:E3001,3,FALSE)</f>
        <v>Internet Banking</v>
      </c>
      <c r="R10" s="22">
        <f>Table4[[#This Row],[Bank Deposit2]] - Table4[[#This Row],[Saving Accounts]]</f>
        <v>898655.71177296003</v>
      </c>
      <c r="S10" s="22">
        <f>IF(AND(Table4[[#This Row],[Account Type]]="Current",Table4[[#This Row],[Opening Balance]]&gt;= 500000),Table4[[#This Row],[Opening Balance]] * 0.02, 0)</f>
        <v>0</v>
      </c>
    </row>
    <row r="11" spans="1:19" ht="15.75" x14ac:dyDescent="0.25">
      <c r="A11" s="17" t="s">
        <v>56</v>
      </c>
      <c r="B11" s="19">
        <v>508120860</v>
      </c>
      <c r="C11" s="17">
        <v>29</v>
      </c>
      <c r="D11" s="24">
        <v>34113.75</v>
      </c>
      <c r="E11" s="17" t="s">
        <v>12</v>
      </c>
      <c r="F11" s="17" t="s">
        <v>58</v>
      </c>
      <c r="G11" s="17" t="s">
        <v>14</v>
      </c>
      <c r="H11" s="17" t="s">
        <v>59</v>
      </c>
      <c r="I11" s="20">
        <f t="shared" si="0"/>
        <v>463704.67507499998</v>
      </c>
      <c r="J11" s="20">
        <v>76047.566712300002</v>
      </c>
      <c r="K11" s="17" t="s">
        <v>60</v>
      </c>
      <c r="L11" s="21" t="str">
        <f>VLOOKUP(B11,Accounts!B$2:E$3001,4,FALSE)</f>
        <v>Domiciliary</v>
      </c>
      <c r="M11" s="26">
        <f>VALUE(VLOOKUP(B11,Accounts!B$2:G$3001,6,FALSE))</f>
        <v>333416498</v>
      </c>
      <c r="N11" s="22">
        <f>IFERROR(VLOOKUP(B11,Loan!B11:D310,3,FALSE), 0)</f>
        <v>0</v>
      </c>
      <c r="O11" s="25">
        <f>VLOOKUP(B11,Transaction!C2:F3001,4,FALSE)</f>
        <v>44644</v>
      </c>
      <c r="P11" s="21" t="str">
        <f>VLOOKUP(B11,Table3[[Account Number]:[Transaction type]],2,FALSE)</f>
        <v>Money Transfer</v>
      </c>
      <c r="Q11" s="21" t="str">
        <f>VLOOKUP(B11,Transaction!C2:E3001,3,FALSE)</f>
        <v>Internet Banking</v>
      </c>
      <c r="R11" s="22">
        <f>Table4[[#This Row],[Bank Deposit2]] - Table4[[#This Row],[Saving Accounts]]</f>
        <v>387657.10836269998</v>
      </c>
      <c r="S11" s="22">
        <f>IF(AND(Table4[[#This Row],[Account Type]]="Current",Table4[[#This Row],[Opening Balance]]&gt;= 500000),Table4[[#This Row],[Opening Balance]] * 0.02, 0)</f>
        <v>0</v>
      </c>
    </row>
    <row r="12" spans="1:19" ht="15.75" x14ac:dyDescent="0.25">
      <c r="A12" s="17" t="s">
        <v>61</v>
      </c>
      <c r="B12" s="19">
        <v>464887583</v>
      </c>
      <c r="C12" s="17">
        <v>60</v>
      </c>
      <c r="D12" s="24">
        <v>22791</v>
      </c>
      <c r="E12" s="17" t="s">
        <v>12</v>
      </c>
      <c r="F12" s="17" t="s">
        <v>63</v>
      </c>
      <c r="G12" s="17" t="s">
        <v>14</v>
      </c>
      <c r="H12" s="17" t="s">
        <v>64</v>
      </c>
      <c r="I12" s="20">
        <f t="shared" si="0"/>
        <v>76544.844605999999</v>
      </c>
      <c r="J12" s="20">
        <v>20411.9585616</v>
      </c>
      <c r="K12" s="17" t="s">
        <v>65</v>
      </c>
      <c r="L12" s="21" t="str">
        <f>VLOOKUP(B12,Accounts!B$2:E$3001,4,FALSE)</f>
        <v>Domiciliary</v>
      </c>
      <c r="M12" s="26">
        <f>VALUE(VLOOKUP(B12,Accounts!B$2:G$3001,6,FALSE))</f>
        <v>1141410144</v>
      </c>
      <c r="N12" s="22">
        <f>IFERROR(VLOOKUP(B12,Loan!B12:D311,3,FALSE), 0)</f>
        <v>18833663016</v>
      </c>
      <c r="O12" s="25">
        <f>VLOOKUP(B12,Transaction!C2:F3001,4,FALSE)</f>
        <v>44674</v>
      </c>
      <c r="P12" s="21" t="str">
        <f>VLOOKUP(B12,Table3[[Account Number]:[Transaction type]],2,FALSE)</f>
        <v>Loan Payment</v>
      </c>
      <c r="Q12" s="21" t="str">
        <f>VLOOKUP(B12,Transaction!C2:E3001,3,FALSE)</f>
        <v>AFT</v>
      </c>
      <c r="R12" s="22">
        <f>Table4[[#This Row],[Bank Deposit2]] - Table4[[#This Row],[Saving Accounts]]</f>
        <v>56132.886044400002</v>
      </c>
      <c r="S12" s="22">
        <f>IF(AND(Table4[[#This Row],[Account Type]]="Current",Table4[[#This Row],[Opening Balance]]&gt;= 500000),Table4[[#This Row],[Opening Balance]] * 0.02, 0)</f>
        <v>0</v>
      </c>
    </row>
    <row r="13" spans="1:19" ht="15.75" x14ac:dyDescent="0.25">
      <c r="A13" s="17" t="s">
        <v>66</v>
      </c>
      <c r="B13" s="19">
        <v>764126761</v>
      </c>
      <c r="C13" s="17">
        <v>59</v>
      </c>
      <c r="D13" s="24">
        <v>23156.25</v>
      </c>
      <c r="E13" s="17" t="s">
        <v>12</v>
      </c>
      <c r="F13" s="17" t="s">
        <v>68</v>
      </c>
      <c r="G13" s="17" t="s">
        <v>14</v>
      </c>
      <c r="H13" s="17" t="s">
        <v>69</v>
      </c>
      <c r="I13" s="20">
        <f t="shared" si="0"/>
        <v>433178.571735</v>
      </c>
      <c r="J13" s="20">
        <v>255051.73487429999</v>
      </c>
      <c r="K13" s="17" t="s">
        <v>70</v>
      </c>
      <c r="L13" s="21" t="str">
        <f>VLOOKUP(B13,Accounts!B$2:E$3001,4,FALSE)</f>
        <v>Current</v>
      </c>
      <c r="M13" s="26">
        <f>VALUE(VLOOKUP(B13,Accounts!B$2:G$3001,6,FALSE))</f>
        <v>3795687</v>
      </c>
      <c r="N13" s="22">
        <f>IFERROR(VLOOKUP(B13,Loan!B13:D312,3,FALSE), 0)</f>
        <v>0</v>
      </c>
      <c r="O13" s="25">
        <f>VLOOKUP(B13,Transaction!C2:F3001,4,FALSE)</f>
        <v>44279</v>
      </c>
      <c r="P13" s="21" t="str">
        <f>VLOOKUP(B13,Table3[[Account Number]:[Transaction type]],2,FALSE)</f>
        <v>Checks</v>
      </c>
      <c r="Q13" s="21" t="str">
        <f>VLOOKUP(B13,Transaction!C2:E3001,3,FALSE)</f>
        <v>Informal Services</v>
      </c>
      <c r="R13" s="22">
        <f>Table4[[#This Row],[Bank Deposit2]] - Table4[[#This Row],[Saving Accounts]]</f>
        <v>178126.83686070002</v>
      </c>
      <c r="S13" s="22">
        <f>IF(AND(Table4[[#This Row],[Account Type]]="Current",Table4[[#This Row],[Opening Balance]]&gt;= 500000),Table4[[#This Row],[Opening Balance]] * 0.02, 0)</f>
        <v>75913.740000000005</v>
      </c>
    </row>
    <row r="14" spans="1:19" ht="15.75" x14ac:dyDescent="0.25">
      <c r="A14" s="17" t="s">
        <v>71</v>
      </c>
      <c r="B14" s="19">
        <v>734600374</v>
      </c>
      <c r="C14" s="17">
        <v>27</v>
      </c>
      <c r="D14" s="24">
        <v>34844.25</v>
      </c>
      <c r="E14" s="17" t="s">
        <v>12</v>
      </c>
      <c r="F14" s="17" t="s">
        <v>73</v>
      </c>
      <c r="G14" s="17" t="s">
        <v>14</v>
      </c>
      <c r="H14" s="17" t="s">
        <v>74</v>
      </c>
      <c r="I14" s="20">
        <f t="shared" si="0"/>
        <v>866277.31937499996</v>
      </c>
      <c r="J14" s="20">
        <v>199549.52839250001</v>
      </c>
      <c r="K14" s="17" t="s">
        <v>75</v>
      </c>
      <c r="L14" s="21" t="str">
        <f>VLOOKUP(B14,Accounts!B$2:E$3001,4,FALSE)</f>
        <v>Domiciliary</v>
      </c>
      <c r="M14" s="26">
        <f>VALUE(VLOOKUP(B14,Accounts!B$2:G$3001,6,FALSE))</f>
        <v>8936475</v>
      </c>
      <c r="N14" s="22">
        <f>IFERROR(VLOOKUP(B14,Loan!B14:D313,3,FALSE), 0)</f>
        <v>0</v>
      </c>
      <c r="O14" s="25">
        <f>VLOOKUP(B14,Transaction!C2:F3001,4,FALSE)</f>
        <v>44678</v>
      </c>
      <c r="P14" s="21" t="str">
        <f>VLOOKUP(B14,Table3[[Account Number]:[Transaction type]],2,FALSE)</f>
        <v>Money Transfer</v>
      </c>
      <c r="Q14" s="21" t="str">
        <f>VLOOKUP(B14,Transaction!C2:E3001,3,FALSE)</f>
        <v>Mobile</v>
      </c>
      <c r="R14" s="22">
        <f>Table4[[#This Row],[Bank Deposit2]] - Table4[[#This Row],[Saving Accounts]]</f>
        <v>666727.79098249995</v>
      </c>
      <c r="S14" s="22">
        <f>IF(AND(Table4[[#This Row],[Account Type]]="Current",Table4[[#This Row],[Opening Balance]]&gt;= 500000),Table4[[#This Row],[Opening Balance]] * 0.02, 0)</f>
        <v>0</v>
      </c>
    </row>
    <row r="15" spans="1:19" ht="15.75" x14ac:dyDescent="0.25">
      <c r="A15" s="17" t="s">
        <v>76</v>
      </c>
      <c r="B15" s="19">
        <v>747666123</v>
      </c>
      <c r="C15" s="17">
        <v>58</v>
      </c>
      <c r="D15" s="24">
        <v>23521.5</v>
      </c>
      <c r="E15" s="17" t="s">
        <v>12</v>
      </c>
      <c r="F15" s="17" t="s">
        <v>78</v>
      </c>
      <c r="G15" s="17" t="s">
        <v>14</v>
      </c>
      <c r="H15" s="17" t="s">
        <v>79</v>
      </c>
      <c r="I15" s="20">
        <f t="shared" si="0"/>
        <v>349786.12703999999</v>
      </c>
      <c r="J15" s="20">
        <v>60476.180385599997</v>
      </c>
      <c r="K15" s="17" t="s">
        <v>80</v>
      </c>
      <c r="L15" s="21" t="str">
        <f>VLOOKUP(B15,Accounts!B$2:E$3001,4,FALSE)</f>
        <v>Domiciliary</v>
      </c>
      <c r="M15" s="26">
        <f>VALUE(VLOOKUP(B15,Accounts!B$2:G$3001,6,FALSE))</f>
        <v>682365</v>
      </c>
      <c r="N15" s="22">
        <f>IFERROR(VLOOKUP(B15,Loan!B15:D314,3,FALSE), 0)</f>
        <v>0</v>
      </c>
      <c r="O15" s="25">
        <f>VLOOKUP(B15,Transaction!C2:F3001,4,FALSE)</f>
        <v>44334</v>
      </c>
      <c r="P15" s="21" t="str">
        <f>VLOOKUP(B15,Table3[[Account Number]:[Transaction type]],2,FALSE)</f>
        <v>Online Payment</v>
      </c>
      <c r="Q15" s="21" t="str">
        <f>VLOOKUP(B15,Transaction!C2:E3001,3,FALSE)</f>
        <v>Internet Banking</v>
      </c>
      <c r="R15" s="22">
        <f>Table4[[#This Row],[Bank Deposit2]] - Table4[[#This Row],[Saving Accounts]]</f>
        <v>289309.94665439997</v>
      </c>
      <c r="S15" s="22">
        <f>IF(AND(Table4[[#This Row],[Account Type]]="Current",Table4[[#This Row],[Opening Balance]]&gt;= 500000),Table4[[#This Row],[Opening Balance]] * 0.02, 0)</f>
        <v>0</v>
      </c>
    </row>
    <row r="16" spans="1:19" ht="15.75" x14ac:dyDescent="0.25">
      <c r="A16" s="17" t="s">
        <v>81</v>
      </c>
      <c r="B16" s="19">
        <v>766319894</v>
      </c>
      <c r="C16" s="17">
        <v>76</v>
      </c>
      <c r="D16" s="24">
        <v>16947</v>
      </c>
      <c r="E16" s="17" t="s">
        <v>12</v>
      </c>
      <c r="F16" s="17" t="s">
        <v>83</v>
      </c>
      <c r="G16" s="17" t="s">
        <v>14</v>
      </c>
      <c r="H16" s="17" t="s">
        <v>84</v>
      </c>
      <c r="I16" s="20">
        <f t="shared" si="0"/>
        <v>682905.64913999999</v>
      </c>
      <c r="J16" s="20">
        <v>251640.38465280001</v>
      </c>
      <c r="K16" s="17" t="s">
        <v>85</v>
      </c>
      <c r="L16" s="21" t="str">
        <f>VLOOKUP(B16,Accounts!B$2:E$3001,4,FALSE)</f>
        <v>Domiciliary</v>
      </c>
      <c r="M16" s="26">
        <f>VALUE(VLOOKUP(B16,Accounts!B$2:G$3001,6,FALSE))</f>
        <v>2809815912</v>
      </c>
      <c r="N16" s="22">
        <f>IFERROR(VLOOKUP(B16,Loan!B16:D315,3,FALSE), 0)</f>
        <v>0</v>
      </c>
      <c r="O16" s="25">
        <f>VLOOKUP(B16,Transaction!C2:F3001,4,FALSE)</f>
        <v>44235</v>
      </c>
      <c r="P16" s="21" t="str">
        <f>VLOOKUP(B16,Table3[[Account Number]:[Transaction type]],2,FALSE)</f>
        <v>Cash Withdrawal</v>
      </c>
      <c r="Q16" s="21" t="str">
        <f>VLOOKUP(B16,Transaction!C2:E3001,3,FALSE)</f>
        <v>POS</v>
      </c>
      <c r="R16" s="22">
        <f>Table4[[#This Row],[Bank Deposit2]] - Table4[[#This Row],[Saving Accounts]]</f>
        <v>431265.26448719995</v>
      </c>
      <c r="S16" s="22">
        <f>IF(AND(Table4[[#This Row],[Account Type]]="Current",Table4[[#This Row],[Opening Balance]]&gt;= 500000),Table4[[#This Row],[Opening Balance]] * 0.02, 0)</f>
        <v>0</v>
      </c>
    </row>
    <row r="17" spans="1:19" ht="15.75" x14ac:dyDescent="0.25">
      <c r="A17" s="17" t="s">
        <v>86</v>
      </c>
      <c r="B17" s="19">
        <v>349872023</v>
      </c>
      <c r="C17" s="17">
        <v>77</v>
      </c>
      <c r="D17" s="24">
        <v>16581.75</v>
      </c>
      <c r="E17" s="17" t="s">
        <v>12</v>
      </c>
      <c r="F17" s="17" t="s">
        <v>88</v>
      </c>
      <c r="G17" s="17" t="s">
        <v>14</v>
      </c>
      <c r="H17" s="17" t="s">
        <v>89</v>
      </c>
      <c r="I17" s="20">
        <f t="shared" si="0"/>
        <v>2092998.2566500001</v>
      </c>
      <c r="J17" s="20">
        <v>599062.61212559999</v>
      </c>
      <c r="K17" s="17" t="s">
        <v>90</v>
      </c>
      <c r="L17" s="21" t="str">
        <f>VLOOKUP(B17,Accounts!B$2:E$3001,4,FALSE)</f>
        <v>Savings</v>
      </c>
      <c r="M17" s="26">
        <f>VALUE(VLOOKUP(B17,Accounts!B$2:G$3001,6,FALSE))</f>
        <v>191841</v>
      </c>
      <c r="N17" s="22">
        <f>IFERROR(VLOOKUP(B17,Loan!B17:D316,3,FALSE), 0)</f>
        <v>0</v>
      </c>
      <c r="O17" s="25">
        <f>VLOOKUP(B17,Transaction!C2:F3001,4,FALSE)</f>
        <v>44222</v>
      </c>
      <c r="P17" s="21" t="str">
        <f>VLOOKUP(B17,Table3[[Account Number]:[Transaction type]],2,FALSE)</f>
        <v>Money Deposit</v>
      </c>
      <c r="Q17" s="21" t="str">
        <f>VLOOKUP(B17,Transaction!C2:E3001,3,FALSE)</f>
        <v>ATM</v>
      </c>
      <c r="R17" s="22">
        <f>Table4[[#This Row],[Bank Deposit2]] - Table4[[#This Row],[Saving Accounts]]</f>
        <v>1493935.6445244001</v>
      </c>
      <c r="S17" s="22">
        <f>IF(AND(Table4[[#This Row],[Account Type]]="Current",Table4[[#This Row],[Opening Balance]]&gt;= 500000),Table4[[#This Row],[Opening Balance]] * 0.02, 0)</f>
        <v>0</v>
      </c>
    </row>
    <row r="18" spans="1:19" ht="15.75" x14ac:dyDescent="0.25">
      <c r="A18" s="17" t="s">
        <v>91</v>
      </c>
      <c r="B18" s="19">
        <v>25045676</v>
      </c>
      <c r="C18" s="17">
        <v>43</v>
      </c>
      <c r="D18" s="24">
        <v>29000.25</v>
      </c>
      <c r="E18" s="17" t="s">
        <v>12</v>
      </c>
      <c r="F18" s="17" t="s">
        <v>93</v>
      </c>
      <c r="G18" s="17" t="s">
        <v>14</v>
      </c>
      <c r="H18" s="17" t="s">
        <v>94</v>
      </c>
      <c r="I18" s="20">
        <f t="shared" si="0"/>
        <v>257445.07425000001</v>
      </c>
      <c r="J18" s="20">
        <v>46827.904031999999</v>
      </c>
      <c r="K18" s="17" t="s">
        <v>95</v>
      </c>
      <c r="L18" s="21" t="str">
        <f>VLOOKUP(B18,Accounts!B$2:E$3001,4,FALSE)</f>
        <v>Domiciliary</v>
      </c>
      <c r="M18" s="26">
        <f>VALUE(VLOOKUP(B18,Accounts!B$2:G$3001,6,FALSE))</f>
        <v>1541727</v>
      </c>
      <c r="N18" s="22">
        <f>IFERROR(VLOOKUP(B18,Loan!B18:D317,3,FALSE), 0)</f>
        <v>0</v>
      </c>
      <c r="O18" s="25">
        <f>VLOOKUP(B18,Transaction!C2:F3001,4,FALSE)</f>
        <v>44551</v>
      </c>
      <c r="P18" s="21" t="str">
        <f>VLOOKUP(B18,Table3[[Account Number]:[Transaction type]],2,FALSE)</f>
        <v>Online Payment</v>
      </c>
      <c r="Q18" s="21" t="str">
        <f>VLOOKUP(B18,Transaction!C2:E3001,3,FALSE)</f>
        <v>Card</v>
      </c>
      <c r="R18" s="22">
        <f>Table4[[#This Row],[Bank Deposit2]] - Table4[[#This Row],[Saving Accounts]]</f>
        <v>210617.17021800001</v>
      </c>
      <c r="S18" s="22">
        <f>IF(AND(Table4[[#This Row],[Account Type]]="Current",Table4[[#This Row],[Opening Balance]]&gt;= 500000),Table4[[#This Row],[Opening Balance]] * 0.02, 0)</f>
        <v>0</v>
      </c>
    </row>
    <row r="19" spans="1:19" ht="15.75" x14ac:dyDescent="0.25">
      <c r="A19" s="17" t="s">
        <v>96</v>
      </c>
      <c r="B19" s="19">
        <v>66154412</v>
      </c>
      <c r="C19" s="17">
        <v>33</v>
      </c>
      <c r="D19" s="24">
        <v>32652.75</v>
      </c>
      <c r="E19" s="17" t="s">
        <v>12</v>
      </c>
      <c r="F19" s="17" t="s">
        <v>97</v>
      </c>
      <c r="G19" s="17" t="s">
        <v>14</v>
      </c>
      <c r="H19" s="17" t="s">
        <v>98</v>
      </c>
      <c r="I19" s="20">
        <f t="shared" si="0"/>
        <v>87804.104024</v>
      </c>
      <c r="J19" s="20">
        <v>43935.18563616</v>
      </c>
      <c r="K19" s="17" t="s">
        <v>99</v>
      </c>
      <c r="L19" s="21" t="str">
        <f>VLOOKUP(B19,Accounts!B$2:E$3001,4,FALSE)</f>
        <v>Domiciliary</v>
      </c>
      <c r="M19" s="26">
        <f>VALUE(VLOOKUP(B19,Accounts!B$2:G$3001,6,FALSE))</f>
        <v>9260775</v>
      </c>
      <c r="N19" s="22">
        <f>IFERROR(VLOOKUP(B19,Loan!B19:D318,3,FALSE), 0)</f>
        <v>0</v>
      </c>
      <c r="O19" s="25">
        <f>VLOOKUP(B19,Transaction!C2:F3001,4,FALSE)</f>
        <v>44624</v>
      </c>
      <c r="P19" s="21" t="str">
        <f>VLOOKUP(B19,Table3[[Account Number]:[Transaction type]],2,FALSE)</f>
        <v>Online Payment</v>
      </c>
      <c r="Q19" s="21" t="str">
        <f>VLOOKUP(B19,Transaction!C2:E3001,3,FALSE)</f>
        <v>Mobile</v>
      </c>
      <c r="R19" s="22">
        <f>Table4[[#This Row],[Bank Deposit2]] - Table4[[#This Row],[Saving Accounts]]</f>
        <v>43868.91838784</v>
      </c>
      <c r="S19" s="22">
        <f>IF(AND(Table4[[#This Row],[Account Type]]="Current",Table4[[#This Row],[Opening Balance]]&gt;= 500000),Table4[[#This Row],[Opening Balance]] * 0.02, 0)</f>
        <v>0</v>
      </c>
    </row>
    <row r="20" spans="1:19" ht="15.75" x14ac:dyDescent="0.25">
      <c r="A20" s="17" t="s">
        <v>100</v>
      </c>
      <c r="B20" s="19">
        <v>930764009</v>
      </c>
      <c r="C20" s="17">
        <v>70</v>
      </c>
      <c r="D20" s="24">
        <v>19138.5</v>
      </c>
      <c r="E20" s="17" t="s">
        <v>12</v>
      </c>
      <c r="F20" s="17" t="s">
        <v>102</v>
      </c>
      <c r="G20" s="17" t="s">
        <v>14</v>
      </c>
      <c r="H20" s="17" t="s">
        <v>103</v>
      </c>
      <c r="I20" s="20">
        <f t="shared" si="0"/>
        <v>1027401.63372</v>
      </c>
      <c r="J20" s="20">
        <v>233995.96392479999</v>
      </c>
      <c r="K20" s="17" t="s">
        <v>104</v>
      </c>
      <c r="L20" s="21" t="str">
        <f>VLOOKUP(B20,Accounts!B$2:E$3001,4,FALSE)</f>
        <v>Domiciliary</v>
      </c>
      <c r="M20" s="26">
        <f>VALUE(VLOOKUP(B20,Accounts!B$2:G$3001,6,FALSE))</f>
        <v>47734137</v>
      </c>
      <c r="N20" s="22">
        <f>IFERROR(VLOOKUP(B20,Loan!B20:D319,3,FALSE), 0)</f>
        <v>0</v>
      </c>
      <c r="O20" s="25">
        <f>VLOOKUP(B20,Transaction!C2:F3001,4,FALSE)</f>
        <v>44254</v>
      </c>
      <c r="P20" s="21" t="str">
        <f>VLOOKUP(B20,Table3[[Account Number]:[Transaction type]],2,FALSE)</f>
        <v>Cash Withdrawal</v>
      </c>
      <c r="Q20" s="21" t="str">
        <f>VLOOKUP(B20,Transaction!C2:E3001,3,FALSE)</f>
        <v>Bank</v>
      </c>
      <c r="R20" s="22">
        <f>Table4[[#This Row],[Bank Deposit2]] - Table4[[#This Row],[Saving Accounts]]</f>
        <v>793405.6697952</v>
      </c>
      <c r="S20" s="22">
        <f>IF(AND(Table4[[#This Row],[Account Type]]="Current",Table4[[#This Row],[Opening Balance]]&gt;= 500000),Table4[[#This Row],[Opening Balance]] * 0.02, 0)</f>
        <v>0</v>
      </c>
    </row>
    <row r="21" spans="1:19" ht="15.75" x14ac:dyDescent="0.25">
      <c r="A21" s="17" t="s">
        <v>105</v>
      </c>
      <c r="B21" s="19">
        <v>530427707</v>
      </c>
      <c r="C21" s="17">
        <v>22</v>
      </c>
      <c r="D21" s="24">
        <v>36670.5</v>
      </c>
      <c r="E21" s="17" t="s">
        <v>12</v>
      </c>
      <c r="F21" s="17" t="s">
        <v>106</v>
      </c>
      <c r="G21" s="17" t="s">
        <v>14</v>
      </c>
      <c r="H21" s="17" t="s">
        <v>107</v>
      </c>
      <c r="I21" s="20">
        <f t="shared" si="0"/>
        <v>235217.94508800001</v>
      </c>
      <c r="J21" s="20">
        <v>112904.61364224</v>
      </c>
      <c r="K21" s="17" t="s">
        <v>108</v>
      </c>
      <c r="L21" s="21" t="str">
        <f>VLOOKUP(B21,Accounts!B$2:E$3001,4,FALSE)</f>
        <v>Fixed Deposit</v>
      </c>
      <c r="M21" s="26">
        <f>VALUE(VLOOKUP(B21,Accounts!B$2:G$3001,6,FALSE))</f>
        <v>1677844287</v>
      </c>
      <c r="N21" s="22">
        <f>IFERROR(VLOOKUP(B21,Loan!B21:D320,3,FALSE), 0)</f>
        <v>0</v>
      </c>
      <c r="O21" s="25">
        <f>VLOOKUP(B21,Transaction!C2:F3001,4,FALSE)</f>
        <v>44651</v>
      </c>
      <c r="P21" s="21" t="str">
        <f>VLOOKUP(B21,Table3[[Account Number]:[Transaction type]],2,FALSE)</f>
        <v>Online Payment</v>
      </c>
      <c r="Q21" s="21" t="str">
        <f>VLOOKUP(B21,Transaction!C2:E3001,3,FALSE)</f>
        <v>Card</v>
      </c>
      <c r="R21" s="22">
        <f>Table4[[#This Row],[Bank Deposit2]] - Table4[[#This Row],[Saving Accounts]]</f>
        <v>122313.33144576001</v>
      </c>
      <c r="S21" s="22">
        <f>IF(AND(Table4[[#This Row],[Account Type]]="Current",Table4[[#This Row],[Opening Balance]]&gt;= 500000),Table4[[#This Row],[Opening Balance]] * 0.02, 0)</f>
        <v>0</v>
      </c>
    </row>
    <row r="22" spans="1:19" ht="15.75" x14ac:dyDescent="0.25">
      <c r="A22" s="17" t="s">
        <v>109</v>
      </c>
      <c r="B22" s="19">
        <v>887006605</v>
      </c>
      <c r="C22" s="17">
        <v>76</v>
      </c>
      <c r="D22" s="24">
        <v>16947</v>
      </c>
      <c r="E22" s="17" t="s">
        <v>12</v>
      </c>
      <c r="F22" s="17" t="s">
        <v>110</v>
      </c>
      <c r="G22" s="17" t="s">
        <v>14</v>
      </c>
      <c r="H22" s="17" t="s">
        <v>111</v>
      </c>
      <c r="I22" s="20">
        <f t="shared" si="0"/>
        <v>224401.8112</v>
      </c>
      <c r="J22" s="20">
        <v>217060.6662336</v>
      </c>
      <c r="K22" s="17" t="s">
        <v>112</v>
      </c>
      <c r="L22" s="21" t="str">
        <f>VLOOKUP(B22,Accounts!B$2:E$3001,4,FALSE)</f>
        <v>Corporate</v>
      </c>
      <c r="M22" s="26">
        <f>VALUE(VLOOKUP(B22,Accounts!B$2:G$3001,6,FALSE))</f>
        <v>11131758</v>
      </c>
      <c r="N22" s="22">
        <f>IFERROR(VLOOKUP(B22,Loan!B22:D321,3,FALSE), 0)</f>
        <v>0</v>
      </c>
      <c r="O22" s="25">
        <f>VLOOKUP(B22,Transaction!C2:F3001,4,FALSE)</f>
        <v>44560</v>
      </c>
      <c r="P22" s="21" t="str">
        <f>VLOOKUP(B22,Table3[[Account Number]:[Transaction type]],2,FALSE)</f>
        <v>Online Payment</v>
      </c>
      <c r="Q22" s="21" t="str">
        <f>VLOOKUP(B22,Transaction!C2:E3001,3,FALSE)</f>
        <v>Mobile</v>
      </c>
      <c r="R22" s="22">
        <f>Table4[[#This Row],[Bank Deposit2]] - Table4[[#This Row],[Saving Accounts]]</f>
        <v>7341.1449663999956</v>
      </c>
      <c r="S22" s="22">
        <f>IF(AND(Table4[[#This Row],[Account Type]]="Current",Table4[[#This Row],[Opening Balance]]&gt;= 500000),Table4[[#This Row],[Opening Balance]] * 0.02, 0)</f>
        <v>0</v>
      </c>
    </row>
    <row r="23" spans="1:19" ht="15.75" x14ac:dyDescent="0.25">
      <c r="A23" s="17" t="s">
        <v>113</v>
      </c>
      <c r="B23" s="19">
        <v>861963432</v>
      </c>
      <c r="C23" s="17">
        <v>66</v>
      </c>
      <c r="D23" s="24">
        <v>20599.5</v>
      </c>
      <c r="E23" s="17" t="s">
        <v>12</v>
      </c>
      <c r="F23" s="17" t="s">
        <v>115</v>
      </c>
      <c r="G23" s="17" t="s">
        <v>14</v>
      </c>
      <c r="H23" s="17" t="s">
        <v>116</v>
      </c>
      <c r="I23" s="20">
        <f t="shared" si="0"/>
        <v>271006.10560000001</v>
      </c>
      <c r="J23" s="20">
        <v>72324.754432000002</v>
      </c>
      <c r="K23" s="17" t="s">
        <v>117</v>
      </c>
      <c r="L23" s="21" t="str">
        <f>VLOOKUP(B23,Accounts!B$2:E$3001,4,FALSE)</f>
        <v>Domiciliary</v>
      </c>
      <c r="M23" s="26">
        <f>VALUE(VLOOKUP(B23,Accounts!B$2:G$3001,6,FALSE))</f>
        <v>2906465829</v>
      </c>
      <c r="N23" s="22">
        <f>IFERROR(VLOOKUP(B23,Loan!B23:D322,3,FALSE), 0)</f>
        <v>0</v>
      </c>
      <c r="O23" s="25">
        <f>VLOOKUP(B23,Transaction!C2:F3001,4,FALSE)</f>
        <v>44217</v>
      </c>
      <c r="P23" s="21" t="str">
        <f>VLOOKUP(B23,Table3[[Account Number]:[Transaction type]],2,FALSE)</f>
        <v>Money Transfer</v>
      </c>
      <c r="Q23" s="21" t="str">
        <f>VLOOKUP(B23,Transaction!C2:E3001,3,FALSE)</f>
        <v>Mobile</v>
      </c>
      <c r="R23" s="22">
        <f>Table4[[#This Row],[Bank Deposit2]] - Table4[[#This Row],[Saving Accounts]]</f>
        <v>198681.35116800002</v>
      </c>
      <c r="S23" s="22">
        <f>IF(AND(Table4[[#This Row],[Account Type]]="Current",Table4[[#This Row],[Opening Balance]]&gt;= 500000),Table4[[#This Row],[Opening Balance]] * 0.02, 0)</f>
        <v>0</v>
      </c>
    </row>
    <row r="24" spans="1:19" ht="15.75" x14ac:dyDescent="0.25">
      <c r="A24" s="17" t="s">
        <v>118</v>
      </c>
      <c r="B24" s="19">
        <v>225023213</v>
      </c>
      <c r="C24" s="17">
        <v>54</v>
      </c>
      <c r="D24" s="24">
        <v>24982.5</v>
      </c>
      <c r="E24" s="17" t="s">
        <v>12</v>
      </c>
      <c r="F24" s="17" t="s">
        <v>120</v>
      </c>
      <c r="G24" s="17" t="s">
        <v>14</v>
      </c>
      <c r="H24" s="17" t="s">
        <v>121</v>
      </c>
      <c r="I24" s="20">
        <f t="shared" si="0"/>
        <v>600057.97919999994</v>
      </c>
      <c r="J24" s="20">
        <v>621310.03263000003</v>
      </c>
      <c r="K24" s="17" t="s">
        <v>122</v>
      </c>
      <c r="L24" s="21" t="str">
        <f>VLOOKUP(B24,Accounts!B$2:E$3001,4,FALSE)</f>
        <v>Domiciliary</v>
      </c>
      <c r="M24" s="26">
        <f>VALUE(VLOOKUP(B24,Accounts!B$2:G$3001,6,FALSE))</f>
        <v>3523455</v>
      </c>
      <c r="N24" s="22">
        <f>IFERROR(VLOOKUP(B24,Loan!B24:D323,3,FALSE), 0)</f>
        <v>144620706</v>
      </c>
      <c r="O24" s="25">
        <f>VLOOKUP(B24,Transaction!C2:F3001,4,FALSE)</f>
        <v>44306</v>
      </c>
      <c r="P24" s="21" t="str">
        <f>VLOOKUP(B24,Table3[[Account Number]:[Transaction type]],2,FALSE)</f>
        <v>Loan Payment</v>
      </c>
      <c r="Q24" s="21" t="str">
        <f>VLOOKUP(B24,Transaction!C2:E3001,3,FALSE)</f>
        <v>ACH</v>
      </c>
      <c r="R24" s="22">
        <f>Table4[[#This Row],[Bank Deposit2]] - Table4[[#This Row],[Saving Accounts]]</f>
        <v>-21252.053430000087</v>
      </c>
      <c r="S24" s="22">
        <f>IF(AND(Table4[[#This Row],[Account Type]]="Current",Table4[[#This Row],[Opening Balance]]&gt;= 500000),Table4[[#This Row],[Opening Balance]] * 0.02, 0)</f>
        <v>0</v>
      </c>
    </row>
    <row r="25" spans="1:19" ht="15.75" x14ac:dyDescent="0.25">
      <c r="A25" s="17" t="s">
        <v>123</v>
      </c>
      <c r="B25" s="19">
        <v>875074831</v>
      </c>
      <c r="C25" s="17">
        <v>84</v>
      </c>
      <c r="D25" s="24">
        <v>14025</v>
      </c>
      <c r="E25" s="17" t="s">
        <v>12</v>
      </c>
      <c r="F25" s="17" t="s">
        <v>125</v>
      </c>
      <c r="G25" s="17" t="s">
        <v>14</v>
      </c>
      <c r="H25" s="17" t="s">
        <v>126</v>
      </c>
      <c r="I25" s="20">
        <f t="shared" si="0"/>
        <v>256500.32054399999</v>
      </c>
      <c r="J25" s="20">
        <v>186061.38636383999</v>
      </c>
      <c r="K25" s="17" t="s">
        <v>127</v>
      </c>
      <c r="L25" s="21" t="str">
        <f>VLOOKUP(B25,Accounts!B$2:E$3001,4,FALSE)</f>
        <v>Current</v>
      </c>
      <c r="M25" s="26">
        <f>VALUE(VLOOKUP(B25,Accounts!B$2:G$3001,6,FALSE))</f>
        <v>786669696</v>
      </c>
      <c r="N25" s="22">
        <f>IFERROR(VLOOKUP(B25,Loan!B25:D324,3,FALSE), 0)</f>
        <v>0</v>
      </c>
      <c r="O25" s="25">
        <f>VLOOKUP(B25,Transaction!C2:F3001,4,FALSE)</f>
        <v>44255</v>
      </c>
      <c r="P25" s="21" t="str">
        <f>VLOOKUP(B25,Table3[[Account Number]:[Transaction type]],2,FALSE)</f>
        <v>Money Transfer</v>
      </c>
      <c r="Q25" s="21" t="str">
        <f>VLOOKUP(B25,Transaction!C2:E3001,3,FALSE)</f>
        <v>Mobile</v>
      </c>
      <c r="R25" s="22">
        <f>Table4[[#This Row],[Bank Deposit2]] - Table4[[#This Row],[Saving Accounts]]</f>
        <v>70438.934180159995</v>
      </c>
      <c r="S25" s="22">
        <f>IF(AND(Table4[[#This Row],[Account Type]]="Current",Table4[[#This Row],[Opening Balance]]&gt;= 500000),Table4[[#This Row],[Opening Balance]] * 0.02, 0)</f>
        <v>15733393.92</v>
      </c>
    </row>
    <row r="26" spans="1:19" ht="15.75" x14ac:dyDescent="0.25">
      <c r="A26" s="17" t="s">
        <v>128</v>
      </c>
      <c r="B26" s="19">
        <v>968099871</v>
      </c>
      <c r="C26" s="17">
        <v>81</v>
      </c>
      <c r="D26" s="24">
        <v>15120.75</v>
      </c>
      <c r="E26" s="17" t="s">
        <v>12</v>
      </c>
      <c r="F26" s="17" t="s">
        <v>130</v>
      </c>
      <c r="G26" s="17" t="s">
        <v>14</v>
      </c>
      <c r="H26" s="17" t="s">
        <v>131</v>
      </c>
      <c r="I26" s="20">
        <f t="shared" si="0"/>
        <v>512980.16023799998</v>
      </c>
      <c r="J26" s="20">
        <v>597988.30107744003</v>
      </c>
      <c r="K26" s="17" t="s">
        <v>132</v>
      </c>
      <c r="L26" s="21" t="str">
        <f>VLOOKUP(B26,Accounts!B$2:E$3001,4,FALSE)</f>
        <v>Fixed Deposit</v>
      </c>
      <c r="M26" s="26">
        <f>VALUE(VLOOKUP(B26,Accounts!B$2:G$3001,6,FALSE))</f>
        <v>1191013461</v>
      </c>
      <c r="N26" s="22">
        <f>IFERROR(VLOOKUP(B26,Loan!B26:D325,3,FALSE), 0)</f>
        <v>0</v>
      </c>
      <c r="O26" s="25">
        <f>VLOOKUP(B26,Transaction!C2:F3001,4,FALSE)</f>
        <v>44469</v>
      </c>
      <c r="P26" s="21" t="str">
        <f>VLOOKUP(B26,Table3[[Account Number]:[Transaction type]],2,FALSE)</f>
        <v>Checks</v>
      </c>
      <c r="Q26" s="21" t="str">
        <f>VLOOKUP(B26,Transaction!C2:E3001,3,FALSE)</f>
        <v>Bank</v>
      </c>
      <c r="R26" s="22">
        <f>Table4[[#This Row],[Bank Deposit2]] - Table4[[#This Row],[Saving Accounts]]</f>
        <v>-85008.14083944005</v>
      </c>
      <c r="S26" s="22">
        <f>IF(AND(Table4[[#This Row],[Account Type]]="Current",Table4[[#This Row],[Opening Balance]]&gt;= 500000),Table4[[#This Row],[Opening Balance]] * 0.02, 0)</f>
        <v>0</v>
      </c>
    </row>
    <row r="27" spans="1:19" ht="15.75" x14ac:dyDescent="0.25">
      <c r="A27" s="17" t="s">
        <v>133</v>
      </c>
      <c r="B27" s="19">
        <v>932472175</v>
      </c>
      <c r="C27" s="17">
        <v>20</v>
      </c>
      <c r="D27" s="24">
        <v>37401</v>
      </c>
      <c r="E27" s="17" t="s">
        <v>12</v>
      </c>
      <c r="F27" s="17" t="s">
        <v>135</v>
      </c>
      <c r="G27" s="17" t="s">
        <v>14</v>
      </c>
      <c r="H27" s="17">
        <v>0</v>
      </c>
      <c r="I27" s="20">
        <f t="shared" si="0"/>
        <v>0</v>
      </c>
      <c r="J27" s="20"/>
      <c r="K27" s="17" t="s">
        <v>137</v>
      </c>
      <c r="L27" s="21" t="str">
        <f>VLOOKUP(B27,Accounts!B$2:E$3001,4,FALSE)</f>
        <v>Domiciliary</v>
      </c>
      <c r="M27" s="26">
        <f>VALUE(VLOOKUP(B27,Accounts!B$2:G$3001,6,FALSE))</f>
        <v>1091376864</v>
      </c>
      <c r="N27" s="22">
        <f>IFERROR(VLOOKUP(B27,Loan!B27:D326,3,FALSE), 0)</f>
        <v>0</v>
      </c>
      <c r="O27" s="25">
        <f>VLOOKUP(B27,Transaction!C2:F3001,4,FALSE)</f>
        <v>44354</v>
      </c>
      <c r="P27" s="21" t="str">
        <f>VLOOKUP(B27,Table3[[Account Number]:[Transaction type]],2,FALSE)</f>
        <v>Online Payment</v>
      </c>
      <c r="Q27" s="21" t="str">
        <f>VLOOKUP(B27,Transaction!C2:E3001,3,FALSE)</f>
        <v>Internet Banking</v>
      </c>
      <c r="R27" s="22">
        <f>Table4[[#This Row],[Bank Deposit2]] - Table4[[#This Row],[Saving Accounts]]</f>
        <v>0</v>
      </c>
      <c r="S27" s="22">
        <f>IF(AND(Table4[[#This Row],[Account Type]]="Current",Table4[[#This Row],[Opening Balance]]&gt;= 500000),Table4[[#This Row],[Opening Balance]] * 0.02, 0)</f>
        <v>0</v>
      </c>
    </row>
    <row r="28" spans="1:19" ht="15.75" x14ac:dyDescent="0.25">
      <c r="A28" s="17" t="s">
        <v>138</v>
      </c>
      <c r="B28" s="19">
        <v>833820639</v>
      </c>
      <c r="C28" s="17">
        <v>23</v>
      </c>
      <c r="D28" s="24">
        <v>36305.25</v>
      </c>
      <c r="E28" s="17" t="s">
        <v>12</v>
      </c>
      <c r="F28" s="17" t="s">
        <v>139</v>
      </c>
      <c r="G28" s="17" t="s">
        <v>14</v>
      </c>
      <c r="H28" s="17" t="s">
        <v>140</v>
      </c>
      <c r="I28" s="20">
        <f t="shared" si="0"/>
        <v>93779.227048000001</v>
      </c>
      <c r="J28" s="20">
        <v>30313.50149984</v>
      </c>
      <c r="K28" s="17" t="s">
        <v>141</v>
      </c>
      <c r="L28" s="21" t="str">
        <f>VLOOKUP(B28,Accounts!B$2:E$3001,4,FALSE)</f>
        <v>Joint</v>
      </c>
      <c r="M28" s="26">
        <f>VALUE(VLOOKUP(B28,Accounts!B$2:G$3001,6,FALSE))</f>
        <v>1366125</v>
      </c>
      <c r="N28" s="22">
        <f>IFERROR(VLOOKUP(B28,Loan!B28:D327,3,FALSE), 0)</f>
        <v>78147489</v>
      </c>
      <c r="O28" s="25">
        <f>VLOOKUP(B28,Transaction!C2:F3001,4,FALSE)</f>
        <v>44617</v>
      </c>
      <c r="P28" s="21" t="str">
        <f>VLOOKUP(B28,Table3[[Account Number]:[Transaction type]],2,FALSE)</f>
        <v>Loan Payment</v>
      </c>
      <c r="Q28" s="21" t="str">
        <f>VLOOKUP(B28,Transaction!C2:E3001,3,FALSE)</f>
        <v>ACH</v>
      </c>
      <c r="R28" s="22">
        <f>Table4[[#This Row],[Bank Deposit2]] - Table4[[#This Row],[Saving Accounts]]</f>
        <v>63465.72554816</v>
      </c>
      <c r="S28" s="22">
        <f>IF(AND(Table4[[#This Row],[Account Type]]="Current",Table4[[#This Row],[Opening Balance]]&gt;= 500000),Table4[[#This Row],[Opening Balance]] * 0.02, 0)</f>
        <v>0</v>
      </c>
    </row>
    <row r="29" spans="1:19" ht="15.75" x14ac:dyDescent="0.25">
      <c r="A29" s="17" t="s">
        <v>142</v>
      </c>
      <c r="B29" s="19">
        <v>909830160</v>
      </c>
      <c r="C29" s="17">
        <v>28</v>
      </c>
      <c r="D29" s="24">
        <v>34479</v>
      </c>
      <c r="E29" s="17" t="s">
        <v>12</v>
      </c>
      <c r="F29" s="17" t="s">
        <v>93</v>
      </c>
      <c r="G29" s="17" t="s">
        <v>14</v>
      </c>
      <c r="H29" s="17" t="s">
        <v>144</v>
      </c>
      <c r="I29" s="20">
        <f t="shared" si="0"/>
        <v>320943.11040000001</v>
      </c>
      <c r="J29" s="20">
        <v>60687.424511999998</v>
      </c>
      <c r="K29" s="17" t="s">
        <v>145</v>
      </c>
      <c r="L29" s="21" t="str">
        <f>VLOOKUP(B29,Accounts!B$2:E$3001,4,FALSE)</f>
        <v>Joint</v>
      </c>
      <c r="M29" s="26">
        <f>VALUE(VLOOKUP(B29,Accounts!B$2:G$3001,6,FALSE))</f>
        <v>2871222784</v>
      </c>
      <c r="N29" s="22">
        <f>IFERROR(VLOOKUP(B29,Loan!B29:D328,3,FALSE), 0)</f>
        <v>0</v>
      </c>
      <c r="O29" s="25">
        <f>VLOOKUP(B29,Transaction!C2:F3001,4,FALSE)</f>
        <v>44428</v>
      </c>
      <c r="P29" s="21" t="str">
        <f>VLOOKUP(B29,Table3[[Account Number]:[Transaction type]],2,FALSE)</f>
        <v>Cash Withdrawal</v>
      </c>
      <c r="Q29" s="21" t="str">
        <f>VLOOKUP(B29,Transaction!C2:E3001,3,FALSE)</f>
        <v>POS</v>
      </c>
      <c r="R29" s="22">
        <f>Table4[[#This Row],[Bank Deposit2]] - Table4[[#This Row],[Saving Accounts]]</f>
        <v>260255.68588800001</v>
      </c>
      <c r="S29" s="22">
        <f>IF(AND(Table4[[#This Row],[Account Type]]="Current",Table4[[#This Row],[Opening Balance]]&gt;= 500000),Table4[[#This Row],[Opening Balance]] * 0.02, 0)</f>
        <v>0</v>
      </c>
    </row>
    <row r="30" spans="1:19" ht="15.75" x14ac:dyDescent="0.25">
      <c r="A30" s="17" t="s">
        <v>146</v>
      </c>
      <c r="B30" s="19">
        <v>500994067</v>
      </c>
      <c r="C30" s="17">
        <v>23</v>
      </c>
      <c r="D30" s="24">
        <v>36305.25</v>
      </c>
      <c r="E30" s="17" t="s">
        <v>12</v>
      </c>
      <c r="F30" s="17" t="s">
        <v>147</v>
      </c>
      <c r="G30" s="17" t="s">
        <v>14</v>
      </c>
      <c r="H30" s="17" t="s">
        <v>148</v>
      </c>
      <c r="I30" s="20">
        <f t="shared" si="0"/>
        <v>2404549.7597440002</v>
      </c>
      <c r="J30" s="20">
        <v>292917.87982336001</v>
      </c>
      <c r="K30" s="17" t="s">
        <v>149</v>
      </c>
      <c r="L30" s="21" t="str">
        <f>VLOOKUP(B30,Accounts!B$2:E$3001,4,FALSE)</f>
        <v>Joint</v>
      </c>
      <c r="M30" s="26">
        <f>VALUE(VLOOKUP(B30,Accounts!B$2:G$3001,6,FALSE))</f>
        <v>2042516124</v>
      </c>
      <c r="N30" s="22">
        <f>IFERROR(VLOOKUP(B30,Loan!B30:D329,3,FALSE), 0)</f>
        <v>0</v>
      </c>
      <c r="O30" s="25">
        <f>VLOOKUP(B30,Transaction!C2:F3001,4,FALSE)</f>
        <v>44368</v>
      </c>
      <c r="P30" s="21" t="str">
        <f>VLOOKUP(B30,Table3[[Account Number]:[Transaction type]],2,FALSE)</f>
        <v>Cash Withdrawal</v>
      </c>
      <c r="Q30" s="21" t="str">
        <f>VLOOKUP(B30,Transaction!C2:E3001,3,FALSE)</f>
        <v>POS</v>
      </c>
      <c r="R30" s="22">
        <f>Table4[[#This Row],[Bank Deposit2]] - Table4[[#This Row],[Saving Accounts]]</f>
        <v>2111631.87992064</v>
      </c>
      <c r="S30" s="22">
        <f>IF(AND(Table4[[#This Row],[Account Type]]="Current",Table4[[#This Row],[Opening Balance]]&gt;= 500000),Table4[[#This Row],[Opening Balance]] * 0.02, 0)</f>
        <v>0</v>
      </c>
    </row>
    <row r="31" spans="1:19" ht="15.75" x14ac:dyDescent="0.25">
      <c r="A31" s="17" t="s">
        <v>150</v>
      </c>
      <c r="B31" s="19">
        <v>809692533</v>
      </c>
      <c r="C31" s="17">
        <v>43</v>
      </c>
      <c r="D31" s="24">
        <v>29000.25</v>
      </c>
      <c r="E31" s="17" t="s">
        <v>12</v>
      </c>
      <c r="F31" s="17"/>
      <c r="G31" s="17" t="s">
        <v>14</v>
      </c>
      <c r="H31" s="17" t="s">
        <v>151</v>
      </c>
      <c r="I31" s="20">
        <f t="shared" si="0"/>
        <v>487858.69663999998</v>
      </c>
      <c r="J31" s="20">
        <v>349985.58672000002</v>
      </c>
      <c r="K31" s="17" t="s">
        <v>152</v>
      </c>
      <c r="L31" s="21" t="str">
        <f>VLOOKUP(B31,Accounts!B$2:E$3001,4,FALSE)</f>
        <v>Domiciliary</v>
      </c>
      <c r="M31" s="26">
        <f>VALUE(VLOOKUP(B31,Accounts!B$2:G$3001,6,FALSE))</f>
        <v>622045008</v>
      </c>
      <c r="N31" s="22">
        <f>IFERROR(VLOOKUP(B31,Loan!B31:D330,3,FALSE), 0)</f>
        <v>1447905654</v>
      </c>
      <c r="O31" s="25">
        <f>VLOOKUP(B31,Transaction!C2:F3001,4,FALSE)</f>
        <v>44452</v>
      </c>
      <c r="P31" s="21" t="str">
        <f>VLOOKUP(B31,Table3[[Account Number]:[Transaction type]],2,FALSE)</f>
        <v>Loan Payment</v>
      </c>
      <c r="Q31" s="21" t="str">
        <f>VLOOKUP(B31,Transaction!C2:E3001,3,FALSE)</f>
        <v>ACH</v>
      </c>
      <c r="R31" s="22">
        <f>Table4[[#This Row],[Bank Deposit2]] - Table4[[#This Row],[Saving Accounts]]</f>
        <v>137873.10991999996</v>
      </c>
      <c r="S31" s="22">
        <f>IF(AND(Table4[[#This Row],[Account Type]]="Current",Table4[[#This Row],[Opening Balance]]&gt;= 500000),Table4[[#This Row],[Opening Balance]] * 0.02, 0)</f>
        <v>0</v>
      </c>
    </row>
    <row r="32" spans="1:19" ht="15.75" x14ac:dyDescent="0.25">
      <c r="A32" s="17" t="s">
        <v>153</v>
      </c>
      <c r="B32" s="19">
        <v>897495570</v>
      </c>
      <c r="C32" s="17">
        <v>41</v>
      </c>
      <c r="D32" s="24">
        <v>29730.75</v>
      </c>
      <c r="E32" s="17" t="s">
        <v>12</v>
      </c>
      <c r="F32" s="17" t="s">
        <v>155</v>
      </c>
      <c r="G32" s="17" t="s">
        <v>14</v>
      </c>
      <c r="H32" s="17" t="s">
        <v>156</v>
      </c>
      <c r="I32" s="20">
        <f t="shared" si="0"/>
        <v>136512.06177599999</v>
      </c>
      <c r="J32" s="20">
        <v>22650.890250240001</v>
      </c>
      <c r="K32" s="17" t="s">
        <v>157</v>
      </c>
      <c r="L32" s="21" t="str">
        <f>VLOOKUP(B32,Accounts!B$2:E$3001,4,FALSE)</f>
        <v>Savings</v>
      </c>
      <c r="M32" s="26">
        <f>VALUE(VLOOKUP(B32,Accounts!B$2:G$3001,6,FALSE))</f>
        <v>22787919</v>
      </c>
      <c r="N32" s="22">
        <f>IFERROR(VLOOKUP(B32,Loan!B32:D331,3,FALSE), 0)</f>
        <v>0</v>
      </c>
      <c r="O32" s="25">
        <f>VLOOKUP(B32,Transaction!C2:F3001,4,FALSE)</f>
        <v>44330</v>
      </c>
      <c r="P32" s="21" t="str">
        <f>VLOOKUP(B32,Table3[[Account Number]:[Transaction type]],2,FALSE)</f>
        <v>Checks</v>
      </c>
      <c r="Q32" s="21" t="str">
        <f>VLOOKUP(B32,Transaction!C2:E3001,3,FALSE)</f>
        <v>Bank</v>
      </c>
      <c r="R32" s="22">
        <f>Table4[[#This Row],[Bank Deposit2]] - Table4[[#This Row],[Saving Accounts]]</f>
        <v>113861.17152575999</v>
      </c>
      <c r="S32" s="22">
        <f>IF(AND(Table4[[#This Row],[Account Type]]="Current",Table4[[#This Row],[Opening Balance]]&gt;= 500000),Table4[[#This Row],[Opening Balance]] * 0.02, 0)</f>
        <v>0</v>
      </c>
    </row>
    <row r="33" spans="1:19" ht="15.75" x14ac:dyDescent="0.25">
      <c r="A33" s="17" t="s">
        <v>158</v>
      </c>
      <c r="B33" s="19">
        <v>383800744</v>
      </c>
      <c r="C33" s="17">
        <v>54</v>
      </c>
      <c r="D33" s="24">
        <v>24982.5</v>
      </c>
      <c r="E33" s="17" t="s">
        <v>12</v>
      </c>
      <c r="F33" s="17" t="s">
        <v>29</v>
      </c>
      <c r="G33" s="17" t="s">
        <v>14</v>
      </c>
      <c r="H33" s="17" t="s">
        <v>159</v>
      </c>
      <c r="I33" s="20">
        <f t="shared" si="0"/>
        <v>108466.282656</v>
      </c>
      <c r="J33" s="20">
        <v>67179.861449279997</v>
      </c>
      <c r="K33" s="17" t="s">
        <v>160</v>
      </c>
      <c r="L33" s="21" t="str">
        <f>VLOOKUP(B33,Accounts!B$2:E$3001,4,FALSE)</f>
        <v>Corporate</v>
      </c>
      <c r="M33" s="26">
        <f>VALUE(VLOOKUP(B33,Accounts!B$2:G$3001,6,FALSE))</f>
        <v>968370048</v>
      </c>
      <c r="N33" s="22">
        <f>IFERROR(VLOOKUP(B33,Loan!B33:D332,3,FALSE), 0)</f>
        <v>0</v>
      </c>
      <c r="O33" s="25">
        <f>VLOOKUP(B33,Transaction!C2:F3001,4,FALSE)</f>
        <v>44603</v>
      </c>
      <c r="P33" s="21" t="str">
        <f>VLOOKUP(B33,Table3[[Account Number]:[Transaction type]],2,FALSE)</f>
        <v>Cash Withdrawal</v>
      </c>
      <c r="Q33" s="21" t="str">
        <f>VLOOKUP(B33,Transaction!C2:E3001,3,FALSE)</f>
        <v>ATM</v>
      </c>
      <c r="R33" s="22">
        <f>Table4[[#This Row],[Bank Deposit2]] - Table4[[#This Row],[Saving Accounts]]</f>
        <v>41286.421206719999</v>
      </c>
      <c r="S33" s="22">
        <f>IF(AND(Table4[[#This Row],[Account Type]]="Current",Table4[[#This Row],[Opening Balance]]&gt;= 500000),Table4[[#This Row],[Opening Balance]] * 0.02, 0)</f>
        <v>0</v>
      </c>
    </row>
    <row r="34" spans="1:19" ht="15.75" x14ac:dyDescent="0.25">
      <c r="A34" s="17" t="s">
        <v>161</v>
      </c>
      <c r="B34" s="19">
        <v>263558066</v>
      </c>
      <c r="C34" s="17">
        <v>79</v>
      </c>
      <c r="D34" s="24">
        <v>15851.25</v>
      </c>
      <c r="E34" s="17" t="s">
        <v>12</v>
      </c>
      <c r="F34" s="17" t="s">
        <v>163</v>
      </c>
      <c r="G34" s="17" t="s">
        <v>14</v>
      </c>
      <c r="H34" s="17" t="s">
        <v>164</v>
      </c>
      <c r="I34" s="20">
        <f t="shared" si="0"/>
        <v>452216.519676</v>
      </c>
      <c r="J34" s="20">
        <v>394149.29700456001</v>
      </c>
      <c r="K34" s="17" t="s">
        <v>165</v>
      </c>
      <c r="L34" s="21" t="str">
        <f>VLOOKUP(B34,Accounts!B$2:E$3001,4,FALSE)</f>
        <v>Savings</v>
      </c>
      <c r="M34" s="26">
        <f>VALUE(VLOOKUP(B34,Accounts!B$2:G$3001,6,FALSE))</f>
        <v>1130380713</v>
      </c>
      <c r="N34" s="22">
        <f>IFERROR(VLOOKUP(B34,Loan!B34:D333,3,FALSE), 0)</f>
        <v>0</v>
      </c>
      <c r="O34" s="25">
        <f>VLOOKUP(B34,Transaction!C2:F3001,4,FALSE)</f>
        <v>44240</v>
      </c>
      <c r="P34" s="21" t="str">
        <f>VLOOKUP(B34,Table3[[Account Number]:[Transaction type]],2,FALSE)</f>
        <v>Money Transfer</v>
      </c>
      <c r="Q34" s="21" t="str">
        <f>VLOOKUP(B34,Transaction!C2:E3001,3,FALSE)</f>
        <v>Mobile</v>
      </c>
      <c r="R34" s="22">
        <f>Table4[[#This Row],[Bank Deposit2]] - Table4[[#This Row],[Saving Accounts]]</f>
        <v>58067.222671439988</v>
      </c>
      <c r="S34" s="22">
        <f>IF(AND(Table4[[#This Row],[Account Type]]="Current",Table4[[#This Row],[Opening Balance]]&gt;= 500000),Table4[[#This Row],[Opening Balance]] * 0.02, 0)</f>
        <v>0</v>
      </c>
    </row>
    <row r="35" spans="1:19" ht="15.75" x14ac:dyDescent="0.25">
      <c r="A35" s="17" t="s">
        <v>166</v>
      </c>
      <c r="B35" s="19">
        <v>80506124</v>
      </c>
      <c r="C35" s="17">
        <v>71</v>
      </c>
      <c r="D35" s="24">
        <v>18773.25</v>
      </c>
      <c r="E35" s="17" t="s">
        <v>12</v>
      </c>
      <c r="F35" s="17" t="s">
        <v>168</v>
      </c>
      <c r="G35" s="17" t="s">
        <v>14</v>
      </c>
      <c r="H35" s="17" t="s">
        <v>169</v>
      </c>
      <c r="I35" s="20">
        <f t="shared" si="0"/>
        <v>188913.436544</v>
      </c>
      <c r="J35" s="20">
        <v>121444.35206400001</v>
      </c>
      <c r="K35" s="17" t="s">
        <v>170</v>
      </c>
      <c r="L35" s="21" t="str">
        <f>VLOOKUP(B35,Accounts!B$2:E$3001,4,FALSE)</f>
        <v>Joint</v>
      </c>
      <c r="M35" s="26">
        <f>VALUE(VLOOKUP(B35,Accounts!B$2:G$3001,6,FALSE))</f>
        <v>1369218888</v>
      </c>
      <c r="N35" s="22">
        <f>IFERROR(VLOOKUP(B35,Loan!B35:D334,3,FALSE), 0)</f>
        <v>3455983872</v>
      </c>
      <c r="O35" s="25">
        <f>VLOOKUP(B35,Transaction!C2:F3001,4,FALSE)</f>
        <v>44313</v>
      </c>
      <c r="P35" s="21" t="str">
        <f>VLOOKUP(B35,Table3[[Account Number]:[Transaction type]],2,FALSE)</f>
        <v>Loan Payment</v>
      </c>
      <c r="Q35" s="21" t="str">
        <f>VLOOKUP(B35,Transaction!C2:E3001,3,FALSE)</f>
        <v>AFT</v>
      </c>
      <c r="R35" s="22">
        <f>Table4[[#This Row],[Bank Deposit2]] - Table4[[#This Row],[Saving Accounts]]</f>
        <v>67469.08447999999</v>
      </c>
      <c r="S35" s="22">
        <f>IF(AND(Table4[[#This Row],[Account Type]]="Current",Table4[[#This Row],[Opening Balance]]&gt;= 500000),Table4[[#This Row],[Opening Balance]] * 0.02, 0)</f>
        <v>0</v>
      </c>
    </row>
    <row r="36" spans="1:19" ht="15.75" x14ac:dyDescent="0.25">
      <c r="A36" s="17" t="s">
        <v>171</v>
      </c>
      <c r="B36" s="19">
        <v>743549968</v>
      </c>
      <c r="C36" s="17">
        <v>27</v>
      </c>
      <c r="D36" s="24">
        <v>34844.25</v>
      </c>
      <c r="E36" s="17" t="s">
        <v>12</v>
      </c>
      <c r="F36" s="17" t="s">
        <v>172</v>
      </c>
      <c r="G36" s="17" t="s">
        <v>14</v>
      </c>
      <c r="H36" s="17" t="s">
        <v>173</v>
      </c>
      <c r="I36" s="20">
        <f t="shared" si="0"/>
        <v>1264219.1406</v>
      </c>
      <c r="J36" s="20">
        <v>416295.12862079998</v>
      </c>
      <c r="K36" s="17" t="s">
        <v>174</v>
      </c>
      <c r="L36" s="21" t="str">
        <f>VLOOKUP(B36,Accounts!B$2:E$3001,4,FALSE)</f>
        <v>Current</v>
      </c>
      <c r="M36" s="26">
        <f>VALUE(VLOOKUP(B36,Accounts!B$2:G$3001,6,FALSE))</f>
        <v>915947175</v>
      </c>
      <c r="N36" s="22">
        <f>IFERROR(VLOOKUP(B36,Loan!B36:D335,3,FALSE), 0)</f>
        <v>0</v>
      </c>
      <c r="O36" s="25">
        <f>VLOOKUP(B36,Transaction!C2:F3001,4,FALSE)</f>
        <v>44483</v>
      </c>
      <c r="P36" s="21" t="str">
        <f>VLOOKUP(B36,Table3[[Account Number]:[Transaction type]],2,FALSE)</f>
        <v>Money Transfer</v>
      </c>
      <c r="Q36" s="21" t="str">
        <f>VLOOKUP(B36,Transaction!C2:E3001,3,FALSE)</f>
        <v>ATM</v>
      </c>
      <c r="R36" s="22">
        <f>Table4[[#This Row],[Bank Deposit2]] - Table4[[#This Row],[Saving Accounts]]</f>
        <v>847924.01197920006</v>
      </c>
      <c r="S36" s="22">
        <f>IF(AND(Table4[[#This Row],[Account Type]]="Current",Table4[[#This Row],[Opening Balance]]&gt;= 500000),Table4[[#This Row],[Opening Balance]] * 0.02, 0)</f>
        <v>18318943.5</v>
      </c>
    </row>
    <row r="37" spans="1:19" ht="15.75" x14ac:dyDescent="0.25">
      <c r="A37" s="17" t="s">
        <v>175</v>
      </c>
      <c r="B37" s="19">
        <v>773302106</v>
      </c>
      <c r="C37" s="17">
        <v>28</v>
      </c>
      <c r="D37" s="24">
        <v>34479</v>
      </c>
      <c r="E37" s="17" t="s">
        <v>12</v>
      </c>
      <c r="F37" s="17" t="s">
        <v>176</v>
      </c>
      <c r="G37" s="17" t="s">
        <v>14</v>
      </c>
      <c r="H37" s="17" t="s">
        <v>177</v>
      </c>
      <c r="I37" s="20">
        <f t="shared" si="0"/>
        <v>449340.56640000001</v>
      </c>
      <c r="J37" s="20">
        <v>217430.907408</v>
      </c>
      <c r="K37" s="17" t="s">
        <v>178</v>
      </c>
      <c r="L37" s="21" t="str">
        <f>VLOOKUP(B37,Accounts!B$2:E$3001,4,FALSE)</f>
        <v>Domiciliary</v>
      </c>
      <c r="M37" s="26">
        <f>VALUE(VLOOKUP(B37,Accounts!B$2:G$3001,6,FALSE))</f>
        <v>197781426</v>
      </c>
      <c r="N37" s="22">
        <f>IFERROR(VLOOKUP(B37,Loan!B37:D336,3,FALSE), 0)</f>
        <v>0</v>
      </c>
      <c r="O37" s="25">
        <f>VLOOKUP(B37,Transaction!C2:F3001,4,FALSE)</f>
        <v>44346</v>
      </c>
      <c r="P37" s="21" t="str">
        <f>VLOOKUP(B37,Table3[[Account Number]:[Transaction type]],2,FALSE)</f>
        <v>Money Transfer</v>
      </c>
      <c r="Q37" s="21" t="str">
        <f>VLOOKUP(B37,Transaction!C2:E3001,3,FALSE)</f>
        <v>Mobile</v>
      </c>
      <c r="R37" s="22">
        <f>Table4[[#This Row],[Bank Deposit2]] - Table4[[#This Row],[Saving Accounts]]</f>
        <v>231909.65899200001</v>
      </c>
      <c r="S37" s="22">
        <f>IF(AND(Table4[[#This Row],[Account Type]]="Current",Table4[[#This Row],[Opening Balance]]&gt;= 500000),Table4[[#This Row],[Opening Balance]] * 0.02, 0)</f>
        <v>0</v>
      </c>
    </row>
    <row r="38" spans="1:19" ht="15.75" x14ac:dyDescent="0.25">
      <c r="A38" s="17" t="s">
        <v>179</v>
      </c>
      <c r="B38" s="19">
        <v>375689300</v>
      </c>
      <c r="C38" s="17">
        <v>24</v>
      </c>
      <c r="D38" s="24">
        <v>35940</v>
      </c>
      <c r="E38" s="17" t="s">
        <v>12</v>
      </c>
      <c r="F38" s="17" t="s">
        <v>181</v>
      </c>
      <c r="G38" s="17" t="s">
        <v>14</v>
      </c>
      <c r="H38" s="17" t="s">
        <v>182</v>
      </c>
      <c r="I38" s="20">
        <f t="shared" si="0"/>
        <v>425839.20422399999</v>
      </c>
      <c r="J38" s="20">
        <v>177507.71039232</v>
      </c>
      <c r="K38" s="17" t="s">
        <v>183</v>
      </c>
      <c r="L38" s="21" t="str">
        <f>VLOOKUP(B38,Accounts!B$2:E$3001,4,FALSE)</f>
        <v>Domiciliary</v>
      </c>
      <c r="M38" s="26">
        <f>VALUE(VLOOKUP(B38,Accounts!B$2:G$3001,6,FALSE))</f>
        <v>3348432269</v>
      </c>
      <c r="N38" s="22">
        <f>IFERROR(VLOOKUP(B38,Loan!B38:D337,3,FALSE), 0)</f>
        <v>0</v>
      </c>
      <c r="O38" s="25">
        <f>VLOOKUP(B38,Transaction!C2:F3001,4,FALSE)</f>
        <v>44659</v>
      </c>
      <c r="P38" s="21" t="str">
        <f>VLOOKUP(B38,Table3[[Account Number]:[Transaction type]],2,FALSE)</f>
        <v>Cash Withdrawal</v>
      </c>
      <c r="Q38" s="21" t="str">
        <f>VLOOKUP(B38,Transaction!C2:E3001,3,FALSE)</f>
        <v>ATM</v>
      </c>
      <c r="R38" s="22">
        <f>Table4[[#This Row],[Bank Deposit2]] - Table4[[#This Row],[Saving Accounts]]</f>
        <v>248331.49383167998</v>
      </c>
      <c r="S38" s="22">
        <f>IF(AND(Table4[[#This Row],[Account Type]]="Current",Table4[[#This Row],[Opening Balance]]&gt;= 500000),Table4[[#This Row],[Opening Balance]] * 0.02, 0)</f>
        <v>0</v>
      </c>
    </row>
    <row r="39" spans="1:19" ht="15.75" x14ac:dyDescent="0.25">
      <c r="A39" s="17" t="s">
        <v>184</v>
      </c>
      <c r="B39" s="19">
        <v>269910036</v>
      </c>
      <c r="C39" s="17">
        <v>27</v>
      </c>
      <c r="D39" s="24">
        <v>34844.25</v>
      </c>
      <c r="E39" s="17" t="s">
        <v>12</v>
      </c>
      <c r="F39" s="17" t="s">
        <v>185</v>
      </c>
      <c r="G39" s="17" t="s">
        <v>14</v>
      </c>
      <c r="H39" s="17" t="s">
        <v>186</v>
      </c>
      <c r="I39" s="20">
        <f t="shared" si="0"/>
        <v>965288.72880000004</v>
      </c>
      <c r="J39" s="20">
        <v>540561.68812800001</v>
      </c>
      <c r="K39" s="17" t="s">
        <v>187</v>
      </c>
      <c r="L39" s="21" t="str">
        <f>VLOOKUP(B39,Accounts!B$2:E$3001,4,FALSE)</f>
        <v>Domiciliary</v>
      </c>
      <c r="M39" s="26">
        <f>VALUE(VLOOKUP(B39,Accounts!B$2:G$3001,6,FALSE))</f>
        <v>2836537275</v>
      </c>
      <c r="N39" s="22">
        <f>IFERROR(VLOOKUP(B39,Loan!B39:D338,3,FALSE), 0)</f>
        <v>0</v>
      </c>
      <c r="O39" s="25">
        <f>VLOOKUP(B39,Transaction!C2:F3001,4,FALSE)</f>
        <v>44339</v>
      </c>
      <c r="P39" s="21" t="str">
        <f>VLOOKUP(B39,Table3[[Account Number]:[Transaction type]],2,FALSE)</f>
        <v>Checks</v>
      </c>
      <c r="Q39" s="21" t="str">
        <f>VLOOKUP(B39,Transaction!C2:E3001,3,FALSE)</f>
        <v>Informal Services</v>
      </c>
      <c r="R39" s="22">
        <f>Table4[[#This Row],[Bank Deposit2]] - Table4[[#This Row],[Saving Accounts]]</f>
        <v>424727.04067200003</v>
      </c>
      <c r="S39" s="22">
        <f>IF(AND(Table4[[#This Row],[Account Type]]="Current",Table4[[#This Row],[Opening Balance]]&gt;= 500000),Table4[[#This Row],[Opening Balance]] * 0.02, 0)</f>
        <v>0</v>
      </c>
    </row>
    <row r="40" spans="1:19" ht="15.75" x14ac:dyDescent="0.25">
      <c r="A40" s="17" t="s">
        <v>188</v>
      </c>
      <c r="B40" s="19">
        <v>827738068</v>
      </c>
      <c r="C40" s="17">
        <v>61</v>
      </c>
      <c r="D40" s="24">
        <v>22425.75</v>
      </c>
      <c r="E40" s="17" t="s">
        <v>12</v>
      </c>
      <c r="F40" s="17" t="s">
        <v>190</v>
      </c>
      <c r="G40" s="17" t="s">
        <v>14</v>
      </c>
      <c r="H40" s="17" t="s">
        <v>191</v>
      </c>
      <c r="I40" s="20">
        <f t="shared" si="0"/>
        <v>204987.25004399999</v>
      </c>
      <c r="J40" s="20">
        <v>66558.947363280007</v>
      </c>
      <c r="K40" s="17" t="s">
        <v>192</v>
      </c>
      <c r="L40" s="21" t="str">
        <f>VLOOKUP(B40,Accounts!B$2:E$3001,4,FALSE)</f>
        <v>Fixed Deposit</v>
      </c>
      <c r="M40" s="26">
        <f>VALUE(VLOOKUP(B40,Accounts!B$2:G$3001,6,FALSE))</f>
        <v>1802147886</v>
      </c>
      <c r="N40" s="22">
        <f>IFERROR(VLOOKUP(B40,Loan!B40:D339,3,FALSE), 0)</f>
        <v>0</v>
      </c>
      <c r="O40" s="25">
        <f>VLOOKUP(B40,Transaction!C2:F3001,4,FALSE)</f>
        <v>44508</v>
      </c>
      <c r="P40" s="21" t="str">
        <f>VLOOKUP(B40,Table3[[Account Number]:[Transaction type]],2,FALSE)</f>
        <v>Checks</v>
      </c>
      <c r="Q40" s="21" t="str">
        <f>VLOOKUP(B40,Transaction!C2:E3001,3,FALSE)</f>
        <v>Informal Services</v>
      </c>
      <c r="R40" s="22">
        <f>Table4[[#This Row],[Bank Deposit2]] - Table4[[#This Row],[Saving Accounts]]</f>
        <v>138428.30268071999</v>
      </c>
      <c r="S40" s="22">
        <f>IF(AND(Table4[[#This Row],[Account Type]]="Current",Table4[[#This Row],[Opening Balance]]&gt;= 500000),Table4[[#This Row],[Opening Balance]] * 0.02, 0)</f>
        <v>0</v>
      </c>
    </row>
    <row r="41" spans="1:19" ht="15.75" x14ac:dyDescent="0.25">
      <c r="A41" s="17" t="s">
        <v>193</v>
      </c>
      <c r="B41" s="19">
        <v>80025100</v>
      </c>
      <c r="C41" s="17">
        <v>38</v>
      </c>
      <c r="D41" s="24">
        <v>30826.5</v>
      </c>
      <c r="E41" s="17" t="s">
        <v>12</v>
      </c>
      <c r="F41" s="17" t="s">
        <v>195</v>
      </c>
      <c r="G41" s="17" t="s">
        <v>14</v>
      </c>
      <c r="H41" s="17" t="s">
        <v>196</v>
      </c>
      <c r="I41" s="20">
        <f t="shared" si="0"/>
        <v>220857.24700800001</v>
      </c>
      <c r="J41" s="20">
        <v>241664.32448928</v>
      </c>
      <c r="K41" s="17" t="s">
        <v>197</v>
      </c>
      <c r="L41" s="21" t="str">
        <f>VLOOKUP(B41,Accounts!B$2:E$3001,4,FALSE)</f>
        <v>Current</v>
      </c>
      <c r="M41" s="26">
        <f>VALUE(VLOOKUP(B41,Accounts!B$2:G$3001,6,FALSE))</f>
        <v>1881379944</v>
      </c>
      <c r="N41" s="22">
        <f>IFERROR(VLOOKUP(B41,Loan!B41:D340,3,FALSE), 0)</f>
        <v>0</v>
      </c>
      <c r="O41" s="25">
        <f>VLOOKUP(B41,Transaction!C2:F3001,4,FALSE)</f>
        <v>44487</v>
      </c>
      <c r="P41" s="21" t="str">
        <f>VLOOKUP(B41,Table3[[Account Number]:[Transaction type]],2,FALSE)</f>
        <v>Money Deposit</v>
      </c>
      <c r="Q41" s="21" t="str">
        <f>VLOOKUP(B41,Transaction!C2:E3001,3,FALSE)</f>
        <v>ATM</v>
      </c>
      <c r="R41" s="22">
        <f>Table4[[#This Row],[Bank Deposit2]] - Table4[[#This Row],[Saving Accounts]]</f>
        <v>-20807.077481279994</v>
      </c>
      <c r="S41" s="22">
        <f>IF(AND(Table4[[#This Row],[Account Type]]="Current",Table4[[#This Row],[Opening Balance]]&gt;= 500000),Table4[[#This Row],[Opening Balance]] * 0.02, 0)</f>
        <v>37627598.880000003</v>
      </c>
    </row>
    <row r="42" spans="1:19" ht="15.75" x14ac:dyDescent="0.25">
      <c r="A42" s="17" t="s">
        <v>198</v>
      </c>
      <c r="B42" s="19">
        <v>426717659</v>
      </c>
      <c r="C42" s="17">
        <v>79</v>
      </c>
      <c r="D42" s="24">
        <v>15851.25</v>
      </c>
      <c r="E42" s="17" t="s">
        <v>12</v>
      </c>
      <c r="F42" s="17" t="s">
        <v>199</v>
      </c>
      <c r="G42" s="17" t="s">
        <v>14</v>
      </c>
      <c r="H42" s="17" t="s">
        <v>200</v>
      </c>
      <c r="I42" s="20">
        <f t="shared" si="0"/>
        <v>643768.667136</v>
      </c>
      <c r="J42" s="20">
        <v>397714.29401088</v>
      </c>
      <c r="K42" s="17" t="s">
        <v>201</v>
      </c>
      <c r="L42" s="21" t="str">
        <f>VLOOKUP(B42,Accounts!B$2:E$3001,4,FALSE)</f>
        <v>Domiciliary</v>
      </c>
      <c r="M42" s="26">
        <f>VALUE(VLOOKUP(B42,Accounts!B$2:G$3001,6,FALSE))</f>
        <v>1830244122</v>
      </c>
      <c r="N42" s="22">
        <f>IFERROR(VLOOKUP(B42,Loan!B42:D341,3,FALSE), 0)</f>
        <v>0</v>
      </c>
      <c r="O42" s="25">
        <f>VLOOKUP(B42,Transaction!C2:F3001,4,FALSE)</f>
        <v>44376</v>
      </c>
      <c r="P42" s="21" t="str">
        <f>VLOOKUP(B42,Table3[[Account Number]:[Transaction type]],2,FALSE)</f>
        <v>Online Payment</v>
      </c>
      <c r="Q42" s="21" t="str">
        <f>VLOOKUP(B42,Transaction!C2:E3001,3,FALSE)</f>
        <v>Card</v>
      </c>
      <c r="R42" s="22">
        <f>Table4[[#This Row],[Bank Deposit2]] - Table4[[#This Row],[Saving Accounts]]</f>
        <v>246054.37312512001</v>
      </c>
      <c r="S42" s="22">
        <f>IF(AND(Table4[[#This Row],[Account Type]]="Current",Table4[[#This Row],[Opening Balance]]&gt;= 500000),Table4[[#This Row],[Opening Balance]] * 0.02, 0)</f>
        <v>0</v>
      </c>
    </row>
    <row r="43" spans="1:19" ht="15.75" x14ac:dyDescent="0.25">
      <c r="A43" s="17" t="s">
        <v>202</v>
      </c>
      <c r="B43" s="19">
        <v>702195307</v>
      </c>
      <c r="C43" s="17">
        <v>47</v>
      </c>
      <c r="D43" s="24">
        <v>27539.25</v>
      </c>
      <c r="E43" s="17" t="s">
        <v>12</v>
      </c>
      <c r="F43" s="17" t="s">
        <v>204</v>
      </c>
      <c r="G43" s="17" t="s">
        <v>14</v>
      </c>
      <c r="H43" s="17" t="s">
        <v>205</v>
      </c>
      <c r="I43" s="20">
        <f t="shared" si="0"/>
        <v>2785992.8933760002</v>
      </c>
      <c r="J43" s="20">
        <v>949770.30455999996</v>
      </c>
      <c r="K43" s="17" t="s">
        <v>206</v>
      </c>
      <c r="L43" s="21" t="str">
        <f>VLOOKUP(B43,Accounts!B$2:E$3001,4,FALSE)</f>
        <v>Joint</v>
      </c>
      <c r="M43" s="26">
        <f>VALUE(VLOOKUP(B43,Accounts!B$2:G$3001,6,FALSE))</f>
        <v>5020622484</v>
      </c>
      <c r="N43" s="22">
        <f>IFERROR(VLOOKUP(B43,Loan!B43:D342,3,FALSE), 0)</f>
        <v>0</v>
      </c>
      <c r="O43" s="25">
        <f>VLOOKUP(B43,Transaction!C2:F3001,4,FALSE)</f>
        <v>44490</v>
      </c>
      <c r="P43" s="21" t="str">
        <f>VLOOKUP(B43,Table3[[Account Number]:[Transaction type]],2,FALSE)</f>
        <v>Cash Withdrawal</v>
      </c>
      <c r="Q43" s="21" t="str">
        <f>VLOOKUP(B43,Transaction!C2:E3001,3,FALSE)</f>
        <v>ATM</v>
      </c>
      <c r="R43" s="22">
        <f>Table4[[#This Row],[Bank Deposit2]] - Table4[[#This Row],[Saving Accounts]]</f>
        <v>1836222.5888160001</v>
      </c>
      <c r="S43" s="22">
        <f>IF(AND(Table4[[#This Row],[Account Type]]="Current",Table4[[#This Row],[Opening Balance]]&gt;= 500000),Table4[[#This Row],[Opening Balance]] * 0.02, 0)</f>
        <v>0</v>
      </c>
    </row>
    <row r="44" spans="1:19" ht="15.75" x14ac:dyDescent="0.25">
      <c r="A44" s="17" t="s">
        <v>207</v>
      </c>
      <c r="B44" s="19">
        <v>738124493</v>
      </c>
      <c r="C44" s="17">
        <v>71</v>
      </c>
      <c r="D44" s="24">
        <v>18773.25</v>
      </c>
      <c r="E44" s="17" t="s">
        <v>12</v>
      </c>
      <c r="F44" s="17" t="s">
        <v>208</v>
      </c>
      <c r="G44" s="17" t="s">
        <v>14</v>
      </c>
      <c r="H44" s="17" t="s">
        <v>209</v>
      </c>
      <c r="I44" s="20">
        <f t="shared" si="0"/>
        <v>315905.15967199998</v>
      </c>
      <c r="J44" s="20">
        <v>401471.88481764001</v>
      </c>
      <c r="K44" s="17" t="s">
        <v>210</v>
      </c>
      <c r="L44" s="21" t="str">
        <f>VLOOKUP(B44,Accounts!B$2:E$3001,4,FALSE)</f>
        <v>Savings</v>
      </c>
      <c r="M44" s="26">
        <f>VALUE(VLOOKUP(B44,Accounts!B$2:G$3001,6,FALSE))</f>
        <v>930004416</v>
      </c>
      <c r="N44" s="22">
        <f>IFERROR(VLOOKUP(B44,Loan!B44:D343,3,FALSE), 0)</f>
        <v>4263476272</v>
      </c>
      <c r="O44" s="25">
        <f>VLOOKUP(B44,Transaction!C2:F3001,4,FALSE)</f>
        <v>44247</v>
      </c>
      <c r="P44" s="21" t="str">
        <f>VLOOKUP(B44,Table3[[Account Number]:[Transaction type]],2,FALSE)</f>
        <v>Loan Payment</v>
      </c>
      <c r="Q44" s="21" t="str">
        <f>VLOOKUP(B44,Transaction!C2:E3001,3,FALSE)</f>
        <v>AFT</v>
      </c>
      <c r="R44" s="22">
        <f>Table4[[#This Row],[Bank Deposit2]] - Table4[[#This Row],[Saving Accounts]]</f>
        <v>-85566.725145640026</v>
      </c>
      <c r="S44" s="22">
        <f>IF(AND(Table4[[#This Row],[Account Type]]="Current",Table4[[#This Row],[Opening Balance]]&gt;= 500000),Table4[[#This Row],[Opening Balance]] * 0.02, 0)</f>
        <v>0</v>
      </c>
    </row>
    <row r="45" spans="1:19" ht="15.75" x14ac:dyDescent="0.25">
      <c r="A45" s="17" t="s">
        <v>211</v>
      </c>
      <c r="B45" s="19">
        <v>783716947</v>
      </c>
      <c r="C45" s="17">
        <v>56</v>
      </c>
      <c r="D45" s="24">
        <v>24252</v>
      </c>
      <c r="E45" s="17" t="s">
        <v>12</v>
      </c>
      <c r="F45" s="17" t="s">
        <v>213</v>
      </c>
      <c r="G45" s="17" t="s">
        <v>14</v>
      </c>
      <c r="H45" s="17" t="s">
        <v>214</v>
      </c>
      <c r="I45" s="20">
        <f t="shared" si="0"/>
        <v>742630.22121600003</v>
      </c>
      <c r="J45" s="20">
        <v>56411.334111600001</v>
      </c>
      <c r="K45" s="17" t="s">
        <v>215</v>
      </c>
      <c r="L45" s="21" t="str">
        <f>VLOOKUP(B45,Accounts!B$2:E$3001,4,FALSE)</f>
        <v>Savings</v>
      </c>
      <c r="M45" s="26">
        <f>VALUE(VLOOKUP(B45,Accounts!B$2:G$3001,6,FALSE))</f>
        <v>11881016</v>
      </c>
      <c r="N45" s="22">
        <f>IFERROR(VLOOKUP(B45,Loan!B45:D344,3,FALSE), 0)</f>
        <v>0</v>
      </c>
      <c r="O45" s="25">
        <f>VLOOKUP(B45,Transaction!C2:F3001,4,FALSE)</f>
        <v>44207</v>
      </c>
      <c r="P45" s="21" t="str">
        <f>VLOOKUP(B45,Table3[[Account Number]:[Transaction type]],2,FALSE)</f>
        <v>Online Payment</v>
      </c>
      <c r="Q45" s="21" t="str">
        <f>VLOOKUP(B45,Transaction!C2:E3001,3,FALSE)</f>
        <v>Card</v>
      </c>
      <c r="R45" s="22">
        <f>Table4[[#This Row],[Bank Deposit2]] - Table4[[#This Row],[Saving Accounts]]</f>
        <v>686218.88710440008</v>
      </c>
      <c r="S45" s="22">
        <f>IF(AND(Table4[[#This Row],[Account Type]]="Current",Table4[[#This Row],[Opening Balance]]&gt;= 500000),Table4[[#This Row],[Opening Balance]] * 0.02, 0)</f>
        <v>0</v>
      </c>
    </row>
    <row r="46" spans="1:19" ht="15.75" x14ac:dyDescent="0.25">
      <c r="A46" s="17" t="s">
        <v>216</v>
      </c>
      <c r="B46" s="19">
        <v>130429629</v>
      </c>
      <c r="C46" s="17">
        <v>17</v>
      </c>
      <c r="D46" s="24">
        <v>38496.75</v>
      </c>
      <c r="E46" s="17" t="s">
        <v>12</v>
      </c>
      <c r="F46" s="17" t="s">
        <v>213</v>
      </c>
      <c r="G46" s="17" t="s">
        <v>14</v>
      </c>
      <c r="H46" s="17" t="s">
        <v>218</v>
      </c>
      <c r="I46" s="20">
        <f t="shared" si="0"/>
        <v>1110461.949828</v>
      </c>
      <c r="J46" s="20">
        <v>521388.32501447998</v>
      </c>
      <c r="K46" s="17" t="s">
        <v>219</v>
      </c>
      <c r="L46" s="21" t="str">
        <f>VLOOKUP(B46,Accounts!B$2:E$3001,4,FALSE)</f>
        <v>Joint</v>
      </c>
      <c r="M46" s="26">
        <f>VALUE(VLOOKUP(B46,Accounts!B$2:G$3001,6,FALSE))</f>
        <v>1684902877</v>
      </c>
      <c r="N46" s="22">
        <f>IFERROR(VLOOKUP(B46,Loan!B46:D345,3,FALSE), 0)</f>
        <v>0</v>
      </c>
      <c r="O46" s="25">
        <f>VLOOKUP(B46,Transaction!C2:F3001,4,FALSE)</f>
        <v>44240</v>
      </c>
      <c r="P46" s="21" t="str">
        <f>VLOOKUP(B46,Table3[[Account Number]:[Transaction type]],2,FALSE)</f>
        <v>Checks</v>
      </c>
      <c r="Q46" s="21" t="str">
        <f>VLOOKUP(B46,Transaction!C2:E3001,3,FALSE)</f>
        <v>Bank</v>
      </c>
      <c r="R46" s="22">
        <f>Table4[[#This Row],[Bank Deposit2]] - Table4[[#This Row],[Saving Accounts]]</f>
        <v>589073.62481352012</v>
      </c>
      <c r="S46" s="22">
        <f>IF(AND(Table4[[#This Row],[Account Type]]="Current",Table4[[#This Row],[Opening Balance]]&gt;= 500000),Table4[[#This Row],[Opening Balance]] * 0.02, 0)</f>
        <v>0</v>
      </c>
    </row>
    <row r="47" spans="1:19" ht="15.75" x14ac:dyDescent="0.25">
      <c r="A47" s="17" t="s">
        <v>220</v>
      </c>
      <c r="B47" s="19">
        <v>307335836</v>
      </c>
      <c r="C47" s="17">
        <v>30</v>
      </c>
      <c r="D47" s="24">
        <v>33748.5</v>
      </c>
      <c r="E47" s="17" t="s">
        <v>12</v>
      </c>
      <c r="F47" s="17" t="s">
        <v>222</v>
      </c>
      <c r="G47" s="17" t="s">
        <v>14</v>
      </c>
      <c r="H47" s="17" t="s">
        <v>223</v>
      </c>
      <c r="I47" s="20">
        <f t="shared" si="0"/>
        <v>312040.47360000003</v>
      </c>
      <c r="J47" s="20">
        <v>337705.80255359999</v>
      </c>
      <c r="K47" s="17" t="s">
        <v>224</v>
      </c>
      <c r="L47" s="21" t="str">
        <f>VLOOKUP(B47,Accounts!B$2:E$3001,4,FALSE)</f>
        <v>Joint</v>
      </c>
      <c r="M47" s="26">
        <f>VALUE(VLOOKUP(B47,Accounts!B$2:G$3001,6,FALSE))</f>
        <v>2812009122</v>
      </c>
      <c r="N47" s="22">
        <f>IFERROR(VLOOKUP(B47,Loan!B47:D346,3,FALSE), 0)</f>
        <v>0</v>
      </c>
      <c r="O47" s="25">
        <f>VLOOKUP(B47,Transaction!C2:F3001,4,FALSE)</f>
        <v>44521</v>
      </c>
      <c r="P47" s="21" t="str">
        <f>VLOOKUP(B47,Table3[[Account Number]:[Transaction type]],2,FALSE)</f>
        <v>Money Deposit</v>
      </c>
      <c r="Q47" s="21" t="str">
        <f>VLOOKUP(B47,Transaction!C2:E3001,3,FALSE)</f>
        <v>Bank</v>
      </c>
      <c r="R47" s="22">
        <f>Table4[[#This Row],[Bank Deposit2]] - Table4[[#This Row],[Saving Accounts]]</f>
        <v>-25665.328953599965</v>
      </c>
      <c r="S47" s="22">
        <f>IF(AND(Table4[[#This Row],[Account Type]]="Current",Table4[[#This Row],[Opening Balance]]&gt;= 500000),Table4[[#This Row],[Opening Balance]] * 0.02, 0)</f>
        <v>0</v>
      </c>
    </row>
    <row r="48" spans="1:19" ht="15.75" x14ac:dyDescent="0.25">
      <c r="A48" s="17" t="s">
        <v>225</v>
      </c>
      <c r="B48" s="19">
        <v>409570074</v>
      </c>
      <c r="C48" s="17">
        <v>36</v>
      </c>
      <c r="D48" s="24">
        <v>31557</v>
      </c>
      <c r="E48" s="17" t="s">
        <v>12</v>
      </c>
      <c r="F48" s="17" t="s">
        <v>227</v>
      </c>
      <c r="G48" s="17" t="s">
        <v>14</v>
      </c>
      <c r="H48" s="17" t="s">
        <v>228</v>
      </c>
      <c r="I48" s="20">
        <f t="shared" si="0"/>
        <v>2377830.1148000001</v>
      </c>
      <c r="J48" s="20">
        <v>428349.11068039999</v>
      </c>
      <c r="K48" s="17" t="s">
        <v>229</v>
      </c>
      <c r="L48" s="21" t="str">
        <f>VLOOKUP(B48,Accounts!B$2:E$3001,4,FALSE)</f>
        <v>Corporate</v>
      </c>
      <c r="M48" s="26">
        <f>VALUE(VLOOKUP(B48,Accounts!B$2:G$3001,6,FALSE))</f>
        <v>1595873216</v>
      </c>
      <c r="N48" s="22">
        <f>IFERROR(VLOOKUP(B48,Loan!B48:D347,3,FALSE), 0)</f>
        <v>0</v>
      </c>
      <c r="O48" s="25">
        <f>VLOOKUP(B48,Transaction!C2:F3001,4,FALSE)</f>
        <v>44383</v>
      </c>
      <c r="P48" s="21" t="str">
        <f>VLOOKUP(B48,Table3[[Account Number]:[Transaction type]],2,FALSE)</f>
        <v>Money Deposit</v>
      </c>
      <c r="Q48" s="21" t="str">
        <f>VLOOKUP(B48,Transaction!C2:E3001,3,FALSE)</f>
        <v>Bank</v>
      </c>
      <c r="R48" s="22">
        <f>Table4[[#This Row],[Bank Deposit2]] - Table4[[#This Row],[Saving Accounts]]</f>
        <v>1949481.0041196002</v>
      </c>
      <c r="S48" s="22">
        <f>IF(AND(Table4[[#This Row],[Account Type]]="Current",Table4[[#This Row],[Opening Balance]]&gt;= 500000),Table4[[#This Row],[Opening Balance]] * 0.02, 0)</f>
        <v>0</v>
      </c>
    </row>
    <row r="49" spans="1:19" ht="15.75" x14ac:dyDescent="0.25">
      <c r="A49" s="17" t="s">
        <v>230</v>
      </c>
      <c r="B49" s="19">
        <v>447333525</v>
      </c>
      <c r="C49" s="17">
        <v>32</v>
      </c>
      <c r="D49" s="24">
        <v>33018</v>
      </c>
      <c r="E49" s="17" t="s">
        <v>12</v>
      </c>
      <c r="F49" s="17" t="s">
        <v>231</v>
      </c>
      <c r="G49" s="17" t="s">
        <v>14</v>
      </c>
      <c r="H49" s="17" t="s">
        <v>232</v>
      </c>
      <c r="I49" s="20">
        <f t="shared" si="0"/>
        <v>405062.98560000001</v>
      </c>
      <c r="J49" s="20">
        <v>275910.21057599998</v>
      </c>
      <c r="K49" s="17" t="s">
        <v>233</v>
      </c>
      <c r="L49" s="21" t="str">
        <f>VLOOKUP(B49,Accounts!B$2:E$3001,4,FALSE)</f>
        <v>Joint</v>
      </c>
      <c r="M49" s="26">
        <f>VALUE(VLOOKUP(B49,Accounts!B$2:G$3001,6,FALSE))</f>
        <v>1841332436</v>
      </c>
      <c r="N49" s="22">
        <f>IFERROR(VLOOKUP(B49,Loan!B49:D348,3,FALSE), 0)</f>
        <v>0</v>
      </c>
      <c r="O49" s="25">
        <f>VLOOKUP(B49,Transaction!C2:F3001,4,FALSE)</f>
        <v>44680</v>
      </c>
      <c r="P49" s="21" t="str">
        <f>VLOOKUP(B49,Table3[[Account Number]:[Transaction type]],2,FALSE)</f>
        <v>Cash Withdrawal</v>
      </c>
      <c r="Q49" s="21" t="str">
        <f>VLOOKUP(B49,Transaction!C2:E3001,3,FALSE)</f>
        <v>ATM</v>
      </c>
      <c r="R49" s="22">
        <f>Table4[[#This Row],[Bank Deposit2]] - Table4[[#This Row],[Saving Accounts]]</f>
        <v>129152.77502400003</v>
      </c>
      <c r="S49" s="22">
        <f>IF(AND(Table4[[#This Row],[Account Type]]="Current",Table4[[#This Row],[Opening Balance]]&gt;= 500000),Table4[[#This Row],[Opening Balance]] * 0.02, 0)</f>
        <v>0</v>
      </c>
    </row>
    <row r="50" spans="1:19" ht="15.75" x14ac:dyDescent="0.25">
      <c r="A50" s="17" t="s">
        <v>234</v>
      </c>
      <c r="B50" s="19">
        <v>108622799</v>
      </c>
      <c r="C50" s="17">
        <v>67</v>
      </c>
      <c r="D50" s="24">
        <v>20234.25</v>
      </c>
      <c r="E50" s="17" t="s">
        <v>12</v>
      </c>
      <c r="F50" s="17" t="s">
        <v>53</v>
      </c>
      <c r="G50" s="17" t="s">
        <v>14</v>
      </c>
      <c r="H50" s="17" t="s">
        <v>235</v>
      </c>
      <c r="I50" s="20">
        <f t="shared" si="0"/>
        <v>292712.12160000001</v>
      </c>
      <c r="J50" s="20">
        <v>217192.39422720001</v>
      </c>
      <c r="K50" s="17" t="s">
        <v>236</v>
      </c>
      <c r="L50" s="21" t="str">
        <f>VLOOKUP(B50,Accounts!B$2:E$3001,4,FALSE)</f>
        <v>Corporate</v>
      </c>
      <c r="M50" s="26">
        <f>VALUE(VLOOKUP(B50,Accounts!B$2:G$3001,6,FALSE))</f>
        <v>892525194</v>
      </c>
      <c r="N50" s="22">
        <f>IFERROR(VLOOKUP(B50,Loan!B50:D349,3,FALSE), 0)</f>
        <v>0</v>
      </c>
      <c r="O50" s="25">
        <f>VLOOKUP(B50,Transaction!C2:F3001,4,FALSE)</f>
        <v>44214</v>
      </c>
      <c r="P50" s="21" t="str">
        <f>VLOOKUP(B50,Table3[[Account Number]:[Transaction type]],2,FALSE)</f>
        <v>Money Deposit</v>
      </c>
      <c r="Q50" s="21" t="str">
        <f>VLOOKUP(B50,Transaction!C2:E3001,3,FALSE)</f>
        <v>ATM</v>
      </c>
      <c r="R50" s="22">
        <f>Table4[[#This Row],[Bank Deposit2]] - Table4[[#This Row],[Saving Accounts]]</f>
        <v>75519.7273728</v>
      </c>
      <c r="S50" s="22">
        <f>IF(AND(Table4[[#This Row],[Account Type]]="Current",Table4[[#This Row],[Opening Balance]]&gt;= 500000),Table4[[#This Row],[Opening Balance]] * 0.02, 0)</f>
        <v>0</v>
      </c>
    </row>
    <row r="51" spans="1:19" ht="15.75" x14ac:dyDescent="0.25">
      <c r="A51" s="17" t="s">
        <v>237</v>
      </c>
      <c r="B51" s="19">
        <v>608170999</v>
      </c>
      <c r="C51" s="17">
        <v>56</v>
      </c>
      <c r="D51" s="24">
        <v>24252</v>
      </c>
      <c r="E51" s="17" t="s">
        <v>12</v>
      </c>
      <c r="F51" s="17" t="s">
        <v>181</v>
      </c>
      <c r="G51" s="17" t="s">
        <v>14</v>
      </c>
      <c r="H51" s="17">
        <v>0</v>
      </c>
      <c r="I51" s="20">
        <f t="shared" si="0"/>
        <v>0</v>
      </c>
      <c r="J51" s="20"/>
      <c r="K51" s="17" t="s">
        <v>238</v>
      </c>
      <c r="L51" s="21" t="str">
        <f>VLOOKUP(B51,Accounts!B$2:E$3001,4,FALSE)</f>
        <v>Savings</v>
      </c>
      <c r="M51" s="26">
        <f>VALUE(VLOOKUP(B51,Accounts!B$2:G$3001,6,FALSE))</f>
        <v>3885975082</v>
      </c>
      <c r="N51" s="22">
        <f>IFERROR(VLOOKUP(B51,Loan!B51:D350,3,FALSE), 0)</f>
        <v>0</v>
      </c>
      <c r="O51" s="25">
        <f>VLOOKUP(B51,Transaction!C2:F3001,4,FALSE)</f>
        <v>44489</v>
      </c>
      <c r="P51" s="21" t="str">
        <f>VLOOKUP(B51,Table3[[Account Number]:[Transaction type]],2,FALSE)</f>
        <v>Cash Withdrawal</v>
      </c>
      <c r="Q51" s="21" t="str">
        <f>VLOOKUP(B51,Transaction!C2:E3001,3,FALSE)</f>
        <v>ATM</v>
      </c>
      <c r="R51" s="22">
        <f>Table4[[#This Row],[Bank Deposit2]] - Table4[[#This Row],[Saving Accounts]]</f>
        <v>0</v>
      </c>
      <c r="S51" s="22">
        <f>IF(AND(Table4[[#This Row],[Account Type]]="Current",Table4[[#This Row],[Opening Balance]]&gt;= 500000),Table4[[#This Row],[Opening Balance]] * 0.02, 0)</f>
        <v>0</v>
      </c>
    </row>
    <row r="52" spans="1:19" ht="15.75" x14ac:dyDescent="0.25">
      <c r="A52" s="17" t="s">
        <v>239</v>
      </c>
      <c r="B52" s="19">
        <v>76810447</v>
      </c>
      <c r="C52" s="17">
        <v>62</v>
      </c>
      <c r="D52" s="24">
        <v>22060.5</v>
      </c>
      <c r="E52" s="17" t="s">
        <v>12</v>
      </c>
      <c r="F52" s="17" t="s">
        <v>241</v>
      </c>
      <c r="G52" s="17" t="s">
        <v>14</v>
      </c>
      <c r="H52" s="17" t="s">
        <v>242</v>
      </c>
      <c r="I52" s="20">
        <f t="shared" si="0"/>
        <v>119417.92956</v>
      </c>
      <c r="J52" s="20">
        <v>91498.841200800001</v>
      </c>
      <c r="K52" s="17" t="s">
        <v>243</v>
      </c>
      <c r="L52" s="21" t="str">
        <f>VLOOKUP(B52,Accounts!B$2:E$3001,4,FALSE)</f>
        <v>Domiciliary</v>
      </c>
      <c r="M52" s="26">
        <f>VALUE(VLOOKUP(B52,Accounts!B$2:G$3001,6,FALSE))</f>
        <v>18514125</v>
      </c>
      <c r="N52" s="22">
        <f>IFERROR(VLOOKUP(B52,Loan!B52:D351,3,FALSE), 0)</f>
        <v>0</v>
      </c>
      <c r="O52" s="25">
        <f>VLOOKUP(B52,Transaction!C2:F3001,4,FALSE)</f>
        <v>44318</v>
      </c>
      <c r="P52" s="21" t="str">
        <f>VLOOKUP(B52,Table3[[Account Number]:[Transaction type]],2,FALSE)</f>
        <v>Money Transfer</v>
      </c>
      <c r="Q52" s="21" t="str">
        <f>VLOOKUP(B52,Transaction!C2:E3001,3,FALSE)</f>
        <v>Mobile</v>
      </c>
      <c r="R52" s="22">
        <f>Table4[[#This Row],[Bank Deposit2]] - Table4[[#This Row],[Saving Accounts]]</f>
        <v>27919.088359200003</v>
      </c>
      <c r="S52" s="22">
        <f>IF(AND(Table4[[#This Row],[Account Type]]="Current",Table4[[#This Row],[Opening Balance]]&gt;= 500000),Table4[[#This Row],[Opening Balance]] * 0.02, 0)</f>
        <v>0</v>
      </c>
    </row>
    <row r="53" spans="1:19" ht="15.75" x14ac:dyDescent="0.25">
      <c r="A53" s="17" t="s">
        <v>244</v>
      </c>
      <c r="B53" s="19">
        <v>937421561</v>
      </c>
      <c r="C53" s="17">
        <v>69</v>
      </c>
      <c r="D53" s="24">
        <v>19503.75</v>
      </c>
      <c r="E53" s="17" t="s">
        <v>12</v>
      </c>
      <c r="F53" s="17" t="s">
        <v>246</v>
      </c>
      <c r="G53" s="17" t="s">
        <v>14</v>
      </c>
      <c r="H53" s="17" t="s">
        <v>247</v>
      </c>
      <c r="I53" s="20">
        <f t="shared" si="0"/>
        <v>199185.61835999999</v>
      </c>
      <c r="J53" s="20">
        <v>81093.974623799993</v>
      </c>
      <c r="K53" s="17" t="s">
        <v>248</v>
      </c>
      <c r="L53" s="21" t="str">
        <f>VLOOKUP(B53,Accounts!B$2:E$3001,4,FALSE)</f>
        <v>Savings</v>
      </c>
      <c r="M53" s="26">
        <f>VALUE(VLOOKUP(B53,Accounts!B$2:G$3001,6,FALSE))</f>
        <v>2175072096</v>
      </c>
      <c r="N53" s="22">
        <f>IFERROR(VLOOKUP(B53,Loan!B53:D352,3,FALSE), 0)</f>
        <v>0</v>
      </c>
      <c r="O53" s="25">
        <f>VLOOKUP(B53,Transaction!C2:F3001,4,FALSE)</f>
        <v>44232</v>
      </c>
      <c r="P53" s="21" t="str">
        <f>VLOOKUP(B53,Table3[[Account Number]:[Transaction type]],2,FALSE)</f>
        <v>Money Transfer</v>
      </c>
      <c r="Q53" s="21" t="str">
        <f>VLOOKUP(B53,Transaction!C2:E3001,3,FALSE)</f>
        <v>Bank</v>
      </c>
      <c r="R53" s="22">
        <f>Table4[[#This Row],[Bank Deposit2]] - Table4[[#This Row],[Saving Accounts]]</f>
        <v>118091.6437362</v>
      </c>
      <c r="S53" s="22">
        <f>IF(AND(Table4[[#This Row],[Account Type]]="Current",Table4[[#This Row],[Opening Balance]]&gt;= 500000),Table4[[#This Row],[Opening Balance]] * 0.02, 0)</f>
        <v>0</v>
      </c>
    </row>
    <row r="54" spans="1:19" ht="15.75" x14ac:dyDescent="0.25">
      <c r="A54" s="17" t="s">
        <v>249</v>
      </c>
      <c r="B54" s="19">
        <v>721447723</v>
      </c>
      <c r="C54" s="17">
        <v>73</v>
      </c>
      <c r="D54" s="24">
        <v>18042.75</v>
      </c>
      <c r="E54" s="17" t="s">
        <v>12</v>
      </c>
      <c r="F54" s="17" t="s">
        <v>251</v>
      </c>
      <c r="G54" s="17" t="s">
        <v>14</v>
      </c>
      <c r="H54" s="17" t="s">
        <v>252</v>
      </c>
      <c r="I54" s="20">
        <f t="shared" si="0"/>
        <v>556885.56000000006</v>
      </c>
      <c r="J54" s="20">
        <v>313248.1275</v>
      </c>
      <c r="K54" s="17" t="s">
        <v>253</v>
      </c>
      <c r="L54" s="21" t="str">
        <f>VLOOKUP(B54,Accounts!B$2:E$3001,4,FALSE)</f>
        <v>Corporate</v>
      </c>
      <c r="M54" s="26">
        <f>VALUE(VLOOKUP(B54,Accounts!B$2:G$3001,6,FALSE))</f>
        <v>4656707328</v>
      </c>
      <c r="N54" s="22">
        <f>IFERROR(VLOOKUP(B54,Loan!B54:D353,3,FALSE), 0)</f>
        <v>0</v>
      </c>
      <c r="O54" s="25">
        <f>VLOOKUP(B54,Transaction!C2:F3001,4,FALSE)</f>
        <v>44295</v>
      </c>
      <c r="P54" s="21" t="str">
        <f>VLOOKUP(B54,Table3[[Account Number]:[Transaction type]],2,FALSE)</f>
        <v>Money Transfer</v>
      </c>
      <c r="Q54" s="21" t="str">
        <f>VLOOKUP(B54,Transaction!C2:E3001,3,FALSE)</f>
        <v>Mobile</v>
      </c>
      <c r="R54" s="22">
        <f>Table4[[#This Row],[Bank Deposit2]] - Table4[[#This Row],[Saving Accounts]]</f>
        <v>243637.43250000005</v>
      </c>
      <c r="S54" s="22">
        <f>IF(AND(Table4[[#This Row],[Account Type]]="Current",Table4[[#This Row],[Opening Balance]]&gt;= 500000),Table4[[#This Row],[Opening Balance]] * 0.02, 0)</f>
        <v>0</v>
      </c>
    </row>
    <row r="55" spans="1:19" ht="15.75" x14ac:dyDescent="0.25">
      <c r="A55" s="17" t="s">
        <v>254</v>
      </c>
      <c r="B55" s="19">
        <v>124971917</v>
      </c>
      <c r="C55" s="17">
        <v>53</v>
      </c>
      <c r="D55" s="24">
        <v>25347.75</v>
      </c>
      <c r="E55" s="17" t="s">
        <v>12</v>
      </c>
      <c r="F55" s="17" t="s">
        <v>256</v>
      </c>
      <c r="G55" s="17" t="s">
        <v>14</v>
      </c>
      <c r="H55" s="17" t="s">
        <v>257</v>
      </c>
      <c r="I55" s="20">
        <f t="shared" si="0"/>
        <v>257313.48929999999</v>
      </c>
      <c r="J55" s="20">
        <v>104605.810344</v>
      </c>
      <c r="K55" s="17" t="s">
        <v>258</v>
      </c>
      <c r="L55" s="21" t="str">
        <f>VLOOKUP(B55,Accounts!B$2:E$3001,4,FALSE)</f>
        <v>Domiciliary</v>
      </c>
      <c r="M55" s="26">
        <f>VALUE(VLOOKUP(B55,Accounts!B$2:G$3001,6,FALSE))</f>
        <v>1229470368</v>
      </c>
      <c r="N55" s="22">
        <f>IFERROR(VLOOKUP(B55,Loan!B55:D354,3,FALSE), 0)</f>
        <v>0</v>
      </c>
      <c r="O55" s="25">
        <f>VLOOKUP(B55,Transaction!C2:F3001,4,FALSE)</f>
        <v>44372</v>
      </c>
      <c r="P55" s="21" t="str">
        <f>VLOOKUP(B55,Table3[[Account Number]:[Transaction type]],2,FALSE)</f>
        <v>Cash Withdrawal</v>
      </c>
      <c r="Q55" s="21" t="str">
        <f>VLOOKUP(B55,Transaction!C2:E3001,3,FALSE)</f>
        <v>ATM</v>
      </c>
      <c r="R55" s="22">
        <f>Table4[[#This Row],[Bank Deposit2]] - Table4[[#This Row],[Saving Accounts]]</f>
        <v>152707.67895599999</v>
      </c>
      <c r="S55" s="22">
        <f>IF(AND(Table4[[#This Row],[Account Type]]="Current",Table4[[#This Row],[Opening Balance]]&gt;= 500000),Table4[[#This Row],[Opening Balance]] * 0.02, 0)</f>
        <v>0</v>
      </c>
    </row>
    <row r="56" spans="1:19" ht="15.75" x14ac:dyDescent="0.25">
      <c r="A56" s="17" t="s">
        <v>259</v>
      </c>
      <c r="B56" s="19">
        <v>957927989</v>
      </c>
      <c r="C56" s="17">
        <v>79</v>
      </c>
      <c r="D56" s="24">
        <v>15851.25</v>
      </c>
      <c r="E56" s="17" t="s">
        <v>12</v>
      </c>
      <c r="F56" s="17" t="s">
        <v>260</v>
      </c>
      <c r="G56" s="17" t="s">
        <v>14</v>
      </c>
      <c r="H56" s="17" t="s">
        <v>261</v>
      </c>
      <c r="I56" s="20">
        <f t="shared" si="0"/>
        <v>3179840.7744720001</v>
      </c>
      <c r="J56" s="20">
        <v>435594.62663999997</v>
      </c>
      <c r="K56" s="17" t="s">
        <v>262</v>
      </c>
      <c r="L56" s="21" t="str">
        <f>VLOOKUP(B56,Accounts!B$2:E$3001,4,FALSE)</f>
        <v>Domiciliary</v>
      </c>
      <c r="M56" s="26">
        <f>VALUE(VLOOKUP(B56,Accounts!B$2:G$3001,6,FALSE))</f>
        <v>498321588</v>
      </c>
      <c r="N56" s="22">
        <f>IFERROR(VLOOKUP(B56,Loan!B56:D355,3,FALSE), 0)</f>
        <v>0</v>
      </c>
      <c r="O56" s="25">
        <f>VLOOKUP(B56,Transaction!C2:F3001,4,FALSE)</f>
        <v>44380</v>
      </c>
      <c r="P56" s="21" t="str">
        <f>VLOOKUP(B56,Table3[[Account Number]:[Transaction type]],2,FALSE)</f>
        <v>Money Transfer</v>
      </c>
      <c r="Q56" s="21" t="str">
        <f>VLOOKUP(B56,Transaction!C2:E3001,3,FALSE)</f>
        <v>ATM</v>
      </c>
      <c r="R56" s="22">
        <f>Table4[[#This Row],[Bank Deposit2]] - Table4[[#This Row],[Saving Accounts]]</f>
        <v>2744246.1478320002</v>
      </c>
      <c r="S56" s="22">
        <f>IF(AND(Table4[[#This Row],[Account Type]]="Current",Table4[[#This Row],[Opening Balance]]&gt;= 500000),Table4[[#This Row],[Opening Balance]] * 0.02, 0)</f>
        <v>0</v>
      </c>
    </row>
    <row r="57" spans="1:19" ht="15.75" x14ac:dyDescent="0.25">
      <c r="A57" s="17" t="s">
        <v>263</v>
      </c>
      <c r="B57" s="19">
        <v>25156448</v>
      </c>
      <c r="C57" s="17">
        <v>79</v>
      </c>
      <c r="D57" s="24">
        <v>15851.25</v>
      </c>
      <c r="E57" s="17" t="s">
        <v>12</v>
      </c>
      <c r="F57" s="17" t="s">
        <v>264</v>
      </c>
      <c r="G57" s="17" t="s">
        <v>14</v>
      </c>
      <c r="H57" s="17" t="s">
        <v>265</v>
      </c>
      <c r="I57" s="20">
        <f t="shared" si="0"/>
        <v>23967.847384000001</v>
      </c>
      <c r="J57" s="20">
        <v>23505.01998624</v>
      </c>
      <c r="K57" s="17" t="s">
        <v>266</v>
      </c>
      <c r="L57" s="21" t="str">
        <f>VLOOKUP(B57,Accounts!B$2:E$3001,4,FALSE)</f>
        <v>Domiciliary</v>
      </c>
      <c r="M57" s="26">
        <f>VALUE(VLOOKUP(B57,Accounts!B$2:G$3001,6,FALSE))</f>
        <v>212867655</v>
      </c>
      <c r="N57" s="22">
        <f>IFERROR(VLOOKUP(B57,Loan!B57:D356,3,FALSE), 0)</f>
        <v>0</v>
      </c>
      <c r="O57" s="25">
        <f>VLOOKUP(B57,Transaction!C2:F3001,4,FALSE)</f>
        <v>44442</v>
      </c>
      <c r="P57" s="21" t="str">
        <f>VLOOKUP(B57,Table3[[Account Number]:[Transaction type]],2,FALSE)</f>
        <v>Money Deposit</v>
      </c>
      <c r="Q57" s="21" t="str">
        <f>VLOOKUP(B57,Transaction!C2:E3001,3,FALSE)</f>
        <v>Bank</v>
      </c>
      <c r="R57" s="22">
        <f>Table4[[#This Row],[Bank Deposit2]] - Table4[[#This Row],[Saving Accounts]]</f>
        <v>462.82739776000017</v>
      </c>
      <c r="S57" s="22">
        <f>IF(AND(Table4[[#This Row],[Account Type]]="Current",Table4[[#This Row],[Opening Balance]]&gt;= 500000),Table4[[#This Row],[Opening Balance]] * 0.02, 0)</f>
        <v>0</v>
      </c>
    </row>
    <row r="58" spans="1:19" ht="15.75" x14ac:dyDescent="0.25">
      <c r="A58" s="17" t="s">
        <v>267</v>
      </c>
      <c r="B58" s="19">
        <v>371460998</v>
      </c>
      <c r="C58" s="17">
        <v>74</v>
      </c>
      <c r="D58" s="24">
        <v>17677.5</v>
      </c>
      <c r="E58" s="17" t="s">
        <v>12</v>
      </c>
      <c r="F58" s="17" t="s">
        <v>269</v>
      </c>
      <c r="G58" s="17" t="s">
        <v>14</v>
      </c>
      <c r="H58" s="17" t="s">
        <v>270</v>
      </c>
      <c r="I58" s="20">
        <f t="shared" si="0"/>
        <v>435733.31865600002</v>
      </c>
      <c r="J58" s="20">
        <v>103486.66318079999</v>
      </c>
      <c r="K58" s="17" t="s">
        <v>271</v>
      </c>
      <c r="L58" s="21" t="str">
        <f>VLOOKUP(B58,Accounts!B$2:E$3001,4,FALSE)</f>
        <v>Savings</v>
      </c>
      <c r="M58" s="26">
        <f>VALUE(VLOOKUP(B58,Accounts!B$2:G$3001,6,FALSE))</f>
        <v>2877675</v>
      </c>
      <c r="N58" s="22">
        <f>IFERROR(VLOOKUP(B58,Loan!B58:D357,3,FALSE), 0)</f>
        <v>0</v>
      </c>
      <c r="O58" s="25">
        <f>VLOOKUP(B58,Transaction!C2:F3001,4,FALSE)</f>
        <v>44250</v>
      </c>
      <c r="P58" s="21" t="str">
        <f>VLOOKUP(B58,Table3[[Account Number]:[Transaction type]],2,FALSE)</f>
        <v>Cash Withdrawal</v>
      </c>
      <c r="Q58" s="21" t="str">
        <f>VLOOKUP(B58,Transaction!C2:E3001,3,FALSE)</f>
        <v>ATM</v>
      </c>
      <c r="R58" s="22">
        <f>Table4[[#This Row],[Bank Deposit2]] - Table4[[#This Row],[Saving Accounts]]</f>
        <v>332246.65547520004</v>
      </c>
      <c r="S58" s="22">
        <f>IF(AND(Table4[[#This Row],[Account Type]]="Current",Table4[[#This Row],[Opening Balance]]&gt;= 500000),Table4[[#This Row],[Opening Balance]] * 0.02, 0)</f>
        <v>0</v>
      </c>
    </row>
    <row r="59" spans="1:19" ht="15.75" x14ac:dyDescent="0.25">
      <c r="A59" s="17" t="s">
        <v>272</v>
      </c>
      <c r="B59" s="19">
        <v>788671678</v>
      </c>
      <c r="C59" s="17">
        <v>65</v>
      </c>
      <c r="D59" s="24">
        <v>20964.75</v>
      </c>
      <c r="E59" s="17" t="s">
        <v>12</v>
      </c>
      <c r="F59" s="17" t="s">
        <v>274</v>
      </c>
      <c r="G59" s="17" t="s">
        <v>14</v>
      </c>
      <c r="H59" s="17" t="s">
        <v>275</v>
      </c>
      <c r="I59" s="20">
        <f t="shared" si="0"/>
        <v>1338614.549469</v>
      </c>
      <c r="J59" s="20">
        <v>225570.79216583999</v>
      </c>
      <c r="K59" s="17" t="s">
        <v>276</v>
      </c>
      <c r="L59" s="21" t="str">
        <f>VLOOKUP(B59,Accounts!B$2:E$3001,4,FALSE)</f>
        <v>Joint</v>
      </c>
      <c r="M59" s="26">
        <f>VALUE(VLOOKUP(B59,Accounts!B$2:G$3001,6,FALSE))</f>
        <v>3368715675</v>
      </c>
      <c r="N59" s="22">
        <f>IFERROR(VLOOKUP(B59,Loan!B59:D358,3,FALSE), 0)</f>
        <v>0</v>
      </c>
      <c r="O59" s="25">
        <f>VLOOKUP(B59,Transaction!C2:F3001,4,FALSE)</f>
        <v>44328</v>
      </c>
      <c r="P59" s="21" t="str">
        <f>VLOOKUP(B59,Table3[[Account Number]:[Transaction type]],2,FALSE)</f>
        <v>Money Transfer</v>
      </c>
      <c r="Q59" s="21" t="str">
        <f>VLOOKUP(B59,Transaction!C2:E3001,3,FALSE)</f>
        <v>ATM</v>
      </c>
      <c r="R59" s="22">
        <f>Table4[[#This Row],[Bank Deposit2]] - Table4[[#This Row],[Saving Accounts]]</f>
        <v>1113043.7573031599</v>
      </c>
      <c r="S59" s="22">
        <f>IF(AND(Table4[[#This Row],[Account Type]]="Current",Table4[[#This Row],[Opening Balance]]&gt;= 500000),Table4[[#This Row],[Opening Balance]] * 0.02, 0)</f>
        <v>0</v>
      </c>
    </row>
    <row r="60" spans="1:19" ht="15.75" x14ac:dyDescent="0.25">
      <c r="A60" s="17" t="s">
        <v>277</v>
      </c>
      <c r="B60" s="19">
        <v>763073370</v>
      </c>
      <c r="C60" s="17">
        <v>29</v>
      </c>
      <c r="D60" s="24">
        <v>34113.75</v>
      </c>
      <c r="E60" s="17" t="s">
        <v>12</v>
      </c>
      <c r="F60" s="17" t="s">
        <v>48</v>
      </c>
      <c r="G60" s="17" t="s">
        <v>14</v>
      </c>
      <c r="H60" s="17" t="s">
        <v>278</v>
      </c>
      <c r="I60" s="20">
        <f t="shared" si="0"/>
        <v>2345848.6625999999</v>
      </c>
      <c r="J60" s="20">
        <v>589221.98760600004</v>
      </c>
      <c r="K60" s="17" t="s">
        <v>279</v>
      </c>
      <c r="L60" s="21" t="str">
        <f>VLOOKUP(B60,Accounts!B$2:E$3001,4,FALSE)</f>
        <v>Savings</v>
      </c>
      <c r="M60" s="26">
        <f>VALUE(VLOOKUP(B60,Accounts!B$2:G$3001,6,FALSE))</f>
        <v>21366688</v>
      </c>
      <c r="N60" s="22">
        <f>IFERROR(VLOOKUP(B60,Loan!B60:D359,3,FALSE), 0)</f>
        <v>0</v>
      </c>
      <c r="O60" s="25">
        <f>VLOOKUP(B60,Transaction!C2:F3001,4,FALSE)</f>
        <v>44308</v>
      </c>
      <c r="P60" s="21" t="str">
        <f>VLOOKUP(B60,Table3[[Account Number]:[Transaction type]],2,FALSE)</f>
        <v>Online Payment</v>
      </c>
      <c r="Q60" s="21" t="str">
        <f>VLOOKUP(B60,Transaction!C2:E3001,3,FALSE)</f>
        <v>Internet Banking</v>
      </c>
      <c r="R60" s="22">
        <f>Table4[[#This Row],[Bank Deposit2]] - Table4[[#This Row],[Saving Accounts]]</f>
        <v>1756626.6749939998</v>
      </c>
      <c r="S60" s="22">
        <f>IF(AND(Table4[[#This Row],[Account Type]]="Current",Table4[[#This Row],[Opening Balance]]&gt;= 500000),Table4[[#This Row],[Opening Balance]] * 0.02, 0)</f>
        <v>0</v>
      </c>
    </row>
    <row r="61" spans="1:19" ht="15.75" x14ac:dyDescent="0.25">
      <c r="A61" s="17" t="s">
        <v>280</v>
      </c>
      <c r="B61" s="19">
        <v>784898711</v>
      </c>
      <c r="C61" s="17">
        <v>63</v>
      </c>
      <c r="D61" s="24">
        <v>21695.25</v>
      </c>
      <c r="E61" s="17" t="s">
        <v>12</v>
      </c>
      <c r="F61" s="17" t="s">
        <v>282</v>
      </c>
      <c r="G61" s="17" t="s">
        <v>14</v>
      </c>
      <c r="H61" s="17" t="s">
        <v>283</v>
      </c>
      <c r="I61" s="20">
        <f t="shared" si="0"/>
        <v>1244326.9861000001</v>
      </c>
      <c r="J61" s="20">
        <v>572390.41360600002</v>
      </c>
      <c r="K61" s="17" t="s">
        <v>284</v>
      </c>
      <c r="L61" s="21" t="str">
        <f>VLOOKUP(B61,Accounts!B$2:E$3001,4,FALSE)</f>
        <v>Domiciliary</v>
      </c>
      <c r="M61" s="26">
        <f>VALUE(VLOOKUP(B61,Accounts!B$2:G$3001,6,FALSE))</f>
        <v>2211012384</v>
      </c>
      <c r="N61" s="22">
        <f>IFERROR(VLOOKUP(B61,Loan!B61:D360,3,FALSE), 0)</f>
        <v>0</v>
      </c>
      <c r="O61" s="25">
        <f>VLOOKUP(B61,Transaction!C2:F3001,4,FALSE)</f>
        <v>44553</v>
      </c>
      <c r="P61" s="21" t="str">
        <f>VLOOKUP(B61,Table3[[Account Number]:[Transaction type]],2,FALSE)</f>
        <v>Online Payment</v>
      </c>
      <c r="Q61" s="21" t="str">
        <f>VLOOKUP(B61,Transaction!C2:E3001,3,FALSE)</f>
        <v>Card</v>
      </c>
      <c r="R61" s="22">
        <f>Table4[[#This Row],[Bank Deposit2]] - Table4[[#This Row],[Saving Accounts]]</f>
        <v>671936.57249400008</v>
      </c>
      <c r="S61" s="22">
        <f>IF(AND(Table4[[#This Row],[Account Type]]="Current",Table4[[#This Row],[Opening Balance]]&gt;= 500000),Table4[[#This Row],[Opening Balance]] * 0.02, 0)</f>
        <v>0</v>
      </c>
    </row>
    <row r="62" spans="1:19" ht="15.75" x14ac:dyDescent="0.25">
      <c r="A62" s="17" t="s">
        <v>285</v>
      </c>
      <c r="B62" s="19">
        <v>632415923</v>
      </c>
      <c r="C62" s="17">
        <v>17</v>
      </c>
      <c r="D62" s="24">
        <v>38496.75</v>
      </c>
      <c r="E62" s="17" t="s">
        <v>12</v>
      </c>
      <c r="F62" s="17" t="s">
        <v>286</v>
      </c>
      <c r="G62" s="17" t="s">
        <v>14</v>
      </c>
      <c r="H62" s="17" t="s">
        <v>287</v>
      </c>
      <c r="I62" s="20">
        <f t="shared" si="0"/>
        <v>392429.76292800001</v>
      </c>
      <c r="J62" s="20">
        <v>163979.5795092</v>
      </c>
      <c r="K62" s="17" t="s">
        <v>288</v>
      </c>
      <c r="L62" s="21" t="str">
        <f>VLOOKUP(B62,Accounts!B$2:E$3001,4,FALSE)</f>
        <v>Domiciliary</v>
      </c>
      <c r="M62" s="26">
        <f>VALUE(VLOOKUP(B62,Accounts!B$2:G$3001,6,FALSE))</f>
        <v>25999182</v>
      </c>
      <c r="N62" s="22">
        <f>IFERROR(VLOOKUP(B62,Loan!B62:D361,3,FALSE), 0)</f>
        <v>0</v>
      </c>
      <c r="O62" s="25">
        <f>VLOOKUP(B62,Transaction!C2:F3001,4,FALSE)</f>
        <v>44309</v>
      </c>
      <c r="P62" s="21" t="str">
        <f>VLOOKUP(B62,Table3[[Account Number]:[Transaction type]],2,FALSE)</f>
        <v>Online Payment</v>
      </c>
      <c r="Q62" s="21" t="str">
        <f>VLOOKUP(B62,Transaction!C2:E3001,3,FALSE)</f>
        <v>Mobile</v>
      </c>
      <c r="R62" s="22">
        <f>Table4[[#This Row],[Bank Deposit2]] - Table4[[#This Row],[Saving Accounts]]</f>
        <v>228450.18341880001</v>
      </c>
      <c r="S62" s="22">
        <f>IF(AND(Table4[[#This Row],[Account Type]]="Current",Table4[[#This Row],[Opening Balance]]&gt;= 500000),Table4[[#This Row],[Opening Balance]] * 0.02, 0)</f>
        <v>0</v>
      </c>
    </row>
    <row r="63" spans="1:19" ht="15.75" x14ac:dyDescent="0.25">
      <c r="A63" s="17" t="s">
        <v>289</v>
      </c>
      <c r="B63" s="19">
        <v>580745202</v>
      </c>
      <c r="C63" s="17">
        <v>41</v>
      </c>
      <c r="D63" s="24">
        <v>29730.75</v>
      </c>
      <c r="E63" s="17" t="s">
        <v>12</v>
      </c>
      <c r="F63" s="17" t="s">
        <v>290</v>
      </c>
      <c r="G63" s="17" t="s">
        <v>14</v>
      </c>
      <c r="H63" s="17" t="s">
        <v>291</v>
      </c>
      <c r="I63" s="20">
        <f t="shared" si="0"/>
        <v>398694.70809600002</v>
      </c>
      <c r="J63" s="20">
        <v>166220.51433119999</v>
      </c>
      <c r="K63" s="17" t="s">
        <v>292</v>
      </c>
      <c r="L63" s="21" t="str">
        <f>VLOOKUP(B63,Accounts!B$2:E$3001,4,FALSE)</f>
        <v>Savings</v>
      </c>
      <c r="M63" s="26">
        <f>VALUE(VLOOKUP(B63,Accounts!B$2:G$3001,6,FALSE))</f>
        <v>1291887207</v>
      </c>
      <c r="N63" s="22">
        <f>IFERROR(VLOOKUP(B63,Loan!B63:D362,3,FALSE), 0)</f>
        <v>0</v>
      </c>
      <c r="O63" s="25">
        <f>VLOOKUP(B63,Transaction!C2:F3001,4,FALSE)</f>
        <v>44606</v>
      </c>
      <c r="P63" s="21" t="str">
        <f>VLOOKUP(B63,Table3[[Account Number]:[Transaction type]],2,FALSE)</f>
        <v>Money Deposit</v>
      </c>
      <c r="Q63" s="21" t="str">
        <f>VLOOKUP(B63,Transaction!C2:E3001,3,FALSE)</f>
        <v>Bank</v>
      </c>
      <c r="R63" s="22">
        <f>Table4[[#This Row],[Bank Deposit2]] - Table4[[#This Row],[Saving Accounts]]</f>
        <v>232474.19376480003</v>
      </c>
      <c r="S63" s="22">
        <f>IF(AND(Table4[[#This Row],[Account Type]]="Current",Table4[[#This Row],[Opening Balance]]&gt;= 500000),Table4[[#This Row],[Opening Balance]] * 0.02, 0)</f>
        <v>0</v>
      </c>
    </row>
    <row r="64" spans="1:19" ht="15.75" x14ac:dyDescent="0.25">
      <c r="A64" s="17" t="s">
        <v>293</v>
      </c>
      <c r="B64" s="19">
        <v>17757953</v>
      </c>
      <c r="C64" s="17">
        <v>23</v>
      </c>
      <c r="D64" s="24">
        <v>36305.25</v>
      </c>
      <c r="E64" s="17" t="s">
        <v>12</v>
      </c>
      <c r="F64" s="17" t="s">
        <v>294</v>
      </c>
      <c r="G64" s="17" t="s">
        <v>14</v>
      </c>
      <c r="H64" s="17" t="s">
        <v>295</v>
      </c>
      <c r="I64" s="20">
        <f t="shared" si="0"/>
        <v>817996.86561600002</v>
      </c>
      <c r="J64" s="20">
        <v>124971.74335800001</v>
      </c>
      <c r="K64" s="17" t="s">
        <v>296</v>
      </c>
      <c r="L64" s="21" t="str">
        <f>VLOOKUP(B64,Accounts!B$2:E$3001,4,FALSE)</f>
        <v>Savings</v>
      </c>
      <c r="M64" s="26">
        <f>VALUE(VLOOKUP(B64,Accounts!B$2:G$3001,6,FALSE))</f>
        <v>5201924352</v>
      </c>
      <c r="N64" s="22">
        <f>IFERROR(VLOOKUP(B64,Loan!B64:D363,3,FALSE), 0)</f>
        <v>0</v>
      </c>
      <c r="O64" s="25">
        <f>VLOOKUP(B64,Transaction!C2:F3001,4,FALSE)</f>
        <v>44261</v>
      </c>
      <c r="P64" s="21" t="str">
        <f>VLOOKUP(B64,Table3[[Account Number]:[Transaction type]],2,FALSE)</f>
        <v>Money Transfer</v>
      </c>
      <c r="Q64" s="21" t="str">
        <f>VLOOKUP(B64,Transaction!C2:E3001,3,FALSE)</f>
        <v>Internet Banking</v>
      </c>
      <c r="R64" s="22">
        <f>Table4[[#This Row],[Bank Deposit2]] - Table4[[#This Row],[Saving Accounts]]</f>
        <v>693025.12225800008</v>
      </c>
      <c r="S64" s="22">
        <f>IF(AND(Table4[[#This Row],[Account Type]]="Current",Table4[[#This Row],[Opening Balance]]&gt;= 500000),Table4[[#This Row],[Opening Balance]] * 0.02, 0)</f>
        <v>0</v>
      </c>
    </row>
    <row r="65" spans="1:19" ht="15.75" x14ac:dyDescent="0.25">
      <c r="A65" s="17" t="s">
        <v>297</v>
      </c>
      <c r="B65" s="19">
        <v>988806921</v>
      </c>
      <c r="C65" s="17">
        <v>18</v>
      </c>
      <c r="D65" s="24">
        <v>38131.5</v>
      </c>
      <c r="E65" s="17" t="s">
        <v>12</v>
      </c>
      <c r="F65" s="17" t="s">
        <v>39</v>
      </c>
      <c r="G65" s="17" t="s">
        <v>14</v>
      </c>
      <c r="H65" s="17" t="s">
        <v>299</v>
      </c>
      <c r="I65" s="20">
        <f t="shared" si="0"/>
        <v>1688758.589475</v>
      </c>
      <c r="J65" s="20">
        <v>377156.08498275001</v>
      </c>
      <c r="K65" s="17" t="s">
        <v>300</v>
      </c>
      <c r="L65" s="21" t="str">
        <f>VLOOKUP(B65,Accounts!B$2:E$3001,4,FALSE)</f>
        <v>Savings</v>
      </c>
      <c r="M65" s="26">
        <f>VALUE(VLOOKUP(B65,Accounts!B$2:G$3001,6,FALSE))</f>
        <v>2825726005</v>
      </c>
      <c r="N65" s="22">
        <f>IFERROR(VLOOKUP(B65,Loan!B65:D364,3,FALSE), 0)</f>
        <v>0</v>
      </c>
      <c r="O65" s="25">
        <f>VLOOKUP(B65,Transaction!C2:F3001,4,FALSE)</f>
        <v>44552</v>
      </c>
      <c r="P65" s="21" t="str">
        <f>VLOOKUP(B65,Table3[[Account Number]:[Transaction type]],2,FALSE)</f>
        <v>Money Deposit</v>
      </c>
      <c r="Q65" s="21" t="str">
        <f>VLOOKUP(B65,Transaction!C2:E3001,3,FALSE)</f>
        <v>Bank</v>
      </c>
      <c r="R65" s="22">
        <f>Table4[[#This Row],[Bank Deposit2]] - Table4[[#This Row],[Saving Accounts]]</f>
        <v>1311602.50449225</v>
      </c>
      <c r="S65" s="22">
        <f>IF(AND(Table4[[#This Row],[Account Type]]="Current",Table4[[#This Row],[Opening Balance]]&gt;= 500000),Table4[[#This Row],[Opening Balance]] * 0.02, 0)</f>
        <v>0</v>
      </c>
    </row>
    <row r="66" spans="1:19" ht="15.75" x14ac:dyDescent="0.25">
      <c r="A66" s="17" t="s">
        <v>301</v>
      </c>
      <c r="B66" s="19">
        <v>878283001</v>
      </c>
      <c r="C66" s="17">
        <v>84</v>
      </c>
      <c r="D66" s="24">
        <v>14025</v>
      </c>
      <c r="E66" s="17" t="s">
        <v>12</v>
      </c>
      <c r="F66" s="17" t="s">
        <v>83</v>
      </c>
      <c r="G66" s="17" t="s">
        <v>14</v>
      </c>
      <c r="H66" s="17" t="s">
        <v>302</v>
      </c>
      <c r="I66" s="20">
        <f t="shared" si="0"/>
        <v>2340038.0252160002</v>
      </c>
      <c r="J66" s="20">
        <v>936015.21008640004</v>
      </c>
      <c r="K66" s="17" t="s">
        <v>303</v>
      </c>
      <c r="L66" s="21" t="str">
        <f>VLOOKUP(B66,Accounts!B$2:E$3001,4,FALSE)</f>
        <v>Domiciliary</v>
      </c>
      <c r="M66" s="26">
        <f>VALUE(VLOOKUP(B66,Accounts!B$2:G$3001,6,FALSE))</f>
        <v>34363296</v>
      </c>
      <c r="N66" s="22">
        <f>IFERROR(VLOOKUP(B66,Loan!B66:D365,3,FALSE), 0)</f>
        <v>0</v>
      </c>
      <c r="O66" s="25">
        <f>VLOOKUP(B66,Transaction!C2:F3001,4,FALSE)</f>
        <v>44365</v>
      </c>
      <c r="P66" s="21" t="str">
        <f>VLOOKUP(B66,Table3[[Account Number]:[Transaction type]],2,FALSE)</f>
        <v>Online Payment</v>
      </c>
      <c r="Q66" s="21" t="str">
        <f>VLOOKUP(B66,Transaction!C2:E3001,3,FALSE)</f>
        <v>Internet Banking</v>
      </c>
      <c r="R66" s="22">
        <f>Table4[[#This Row],[Bank Deposit2]] - Table4[[#This Row],[Saving Accounts]]</f>
        <v>1404022.8151296</v>
      </c>
      <c r="S66" s="22">
        <f>IF(AND(Table4[[#This Row],[Account Type]]="Current",Table4[[#This Row],[Opening Balance]]&gt;= 500000),Table4[[#This Row],[Opening Balance]] * 0.02, 0)</f>
        <v>0</v>
      </c>
    </row>
    <row r="67" spans="1:19" ht="15.75" x14ac:dyDescent="0.25">
      <c r="A67" s="17" t="s">
        <v>304</v>
      </c>
      <c r="B67" s="19">
        <v>821034018</v>
      </c>
      <c r="C67" s="17">
        <v>33</v>
      </c>
      <c r="D67" s="24">
        <v>32652.75</v>
      </c>
      <c r="E67" s="17" t="s">
        <v>12</v>
      </c>
      <c r="F67" s="17" t="s">
        <v>305</v>
      </c>
      <c r="G67" s="17" t="s">
        <v>14</v>
      </c>
      <c r="H67" s="17" t="s">
        <v>306</v>
      </c>
      <c r="I67" s="20">
        <f t="shared" ref="I67:I130" si="1">VALUE(CLEAN(H67))</f>
        <v>141038.3744</v>
      </c>
      <c r="J67" s="20">
        <v>64749.435519999999</v>
      </c>
      <c r="K67" s="17" t="s">
        <v>307</v>
      </c>
      <c r="L67" s="21" t="str">
        <f>VLOOKUP(B67,Accounts!B$2:E$3001,4,FALSE)</f>
        <v>Domiciliary</v>
      </c>
      <c r="M67" s="26">
        <f>VALUE(VLOOKUP(B67,Accounts!B$2:G$3001,6,FALSE))</f>
        <v>16400475</v>
      </c>
      <c r="N67" s="22">
        <f>IFERROR(VLOOKUP(B67,Loan!B67:D366,3,FALSE), 0)</f>
        <v>892576</v>
      </c>
      <c r="O67" s="25">
        <f>VLOOKUP(B67,Transaction!C2:F3001,4,FALSE)</f>
        <v>44650</v>
      </c>
      <c r="P67" s="21" t="str">
        <f>VLOOKUP(B67,Table3[[Account Number]:[Transaction type]],2,FALSE)</f>
        <v>Loan Payment</v>
      </c>
      <c r="Q67" s="21" t="str">
        <f>VLOOKUP(B67,Transaction!C2:E3001,3,FALSE)</f>
        <v>AFT</v>
      </c>
      <c r="R67" s="22">
        <f>Table4[[#This Row],[Bank Deposit2]] - Table4[[#This Row],[Saving Accounts]]</f>
        <v>76288.938880000002</v>
      </c>
      <c r="S67" s="22">
        <f>IF(AND(Table4[[#This Row],[Account Type]]="Current",Table4[[#This Row],[Opening Balance]]&gt;= 500000),Table4[[#This Row],[Opening Balance]] * 0.02, 0)</f>
        <v>0</v>
      </c>
    </row>
    <row r="68" spans="1:19" ht="15.75" x14ac:dyDescent="0.25">
      <c r="A68" s="17" t="s">
        <v>308</v>
      </c>
      <c r="B68" s="19">
        <v>987975738</v>
      </c>
      <c r="C68" s="17">
        <v>46</v>
      </c>
      <c r="D68" s="24">
        <v>27904.5</v>
      </c>
      <c r="E68" s="17" t="s">
        <v>12</v>
      </c>
      <c r="F68" s="17" t="s">
        <v>310</v>
      </c>
      <c r="G68" s="17" t="s">
        <v>14</v>
      </c>
      <c r="H68" s="17" t="s">
        <v>311</v>
      </c>
      <c r="I68" s="20">
        <f t="shared" si="1"/>
        <v>475859.82074400003</v>
      </c>
      <c r="J68" s="20">
        <v>198384.31837224</v>
      </c>
      <c r="K68" s="17" t="s">
        <v>312</v>
      </c>
      <c r="L68" s="21" t="str">
        <f>VLOOKUP(B68,Accounts!B$2:E$3001,4,FALSE)</f>
        <v>Corporate</v>
      </c>
      <c r="M68" s="26">
        <f>VALUE(VLOOKUP(B68,Accounts!B$2:G$3001,6,FALSE))</f>
        <v>4056581984</v>
      </c>
      <c r="N68" s="22">
        <f>IFERROR(VLOOKUP(B68,Loan!B68:D367,3,FALSE), 0)</f>
        <v>0</v>
      </c>
      <c r="O68" s="25">
        <f>VLOOKUP(B68,Transaction!C2:F3001,4,FALSE)</f>
        <v>44463</v>
      </c>
      <c r="P68" s="21" t="str">
        <f>VLOOKUP(B68,Table3[[Account Number]:[Transaction type]],2,FALSE)</f>
        <v>Money Deposit</v>
      </c>
      <c r="Q68" s="21" t="str">
        <f>VLOOKUP(B68,Transaction!C2:E3001,3,FALSE)</f>
        <v>Bank</v>
      </c>
      <c r="R68" s="22">
        <f>Table4[[#This Row],[Bank Deposit2]] - Table4[[#This Row],[Saving Accounts]]</f>
        <v>277475.50237176003</v>
      </c>
      <c r="S68" s="22">
        <f>IF(AND(Table4[[#This Row],[Account Type]]="Current",Table4[[#This Row],[Opening Balance]]&gt;= 500000),Table4[[#This Row],[Opening Balance]] * 0.02, 0)</f>
        <v>0</v>
      </c>
    </row>
    <row r="69" spans="1:19" ht="15.75" x14ac:dyDescent="0.25">
      <c r="A69" s="17" t="s">
        <v>313</v>
      </c>
      <c r="B69" s="19">
        <v>6783451</v>
      </c>
      <c r="C69" s="17">
        <v>17</v>
      </c>
      <c r="D69" s="24">
        <v>38496.75</v>
      </c>
      <c r="E69" s="17" t="s">
        <v>12</v>
      </c>
      <c r="F69" s="17" t="s">
        <v>314</v>
      </c>
      <c r="G69" s="17" t="s">
        <v>14</v>
      </c>
      <c r="H69" s="17" t="s">
        <v>315</v>
      </c>
      <c r="I69" s="20">
        <f t="shared" si="1"/>
        <v>27001.693824000002</v>
      </c>
      <c r="J69" s="20">
        <v>15477.7566384</v>
      </c>
      <c r="K69" s="17" t="s">
        <v>316</v>
      </c>
      <c r="L69" s="21" t="str">
        <f>VLOOKUP(B69,Accounts!B$2:E$3001,4,FALSE)</f>
        <v>Corporate</v>
      </c>
      <c r="M69" s="26">
        <f>VALUE(VLOOKUP(B69,Accounts!B$2:G$3001,6,FALSE))</f>
        <v>19565175</v>
      </c>
      <c r="N69" s="22">
        <f>IFERROR(VLOOKUP(B69,Loan!B69:D368,3,FALSE), 0)</f>
        <v>0</v>
      </c>
      <c r="O69" s="25">
        <f>VLOOKUP(B69,Transaction!C2:F3001,4,FALSE)</f>
        <v>44504</v>
      </c>
      <c r="P69" s="21" t="str">
        <f>VLOOKUP(B69,Table3[[Account Number]:[Transaction type]],2,FALSE)</f>
        <v>Money Deposit</v>
      </c>
      <c r="Q69" s="21" t="str">
        <f>VLOOKUP(B69,Transaction!C2:E3001,3,FALSE)</f>
        <v>Bank</v>
      </c>
      <c r="R69" s="22">
        <f>Table4[[#This Row],[Bank Deposit2]] - Table4[[#This Row],[Saving Accounts]]</f>
        <v>11523.937185600002</v>
      </c>
      <c r="S69" s="22">
        <f>IF(AND(Table4[[#This Row],[Account Type]]="Current",Table4[[#This Row],[Opening Balance]]&gt;= 500000),Table4[[#This Row],[Opening Balance]] * 0.02, 0)</f>
        <v>0</v>
      </c>
    </row>
    <row r="70" spans="1:19" ht="15.75" x14ac:dyDescent="0.25">
      <c r="A70" s="17" t="s">
        <v>317</v>
      </c>
      <c r="B70" s="19">
        <v>299454838</v>
      </c>
      <c r="C70" s="17">
        <v>76</v>
      </c>
      <c r="D70" s="24">
        <v>16947</v>
      </c>
      <c r="E70" s="17" t="s">
        <v>12</v>
      </c>
      <c r="F70" s="17" t="s">
        <v>318</v>
      </c>
      <c r="G70" s="17" t="s">
        <v>14</v>
      </c>
      <c r="H70" s="17" t="s">
        <v>319</v>
      </c>
      <c r="I70" s="20">
        <f t="shared" si="1"/>
        <v>1218185.0456999999</v>
      </c>
      <c r="J70" s="20">
        <v>719102.09075249999</v>
      </c>
      <c r="K70" s="17" t="s">
        <v>320</v>
      </c>
      <c r="L70" s="21" t="str">
        <f>VLOOKUP(B70,Accounts!B$2:E$3001,4,FALSE)</f>
        <v>Corporate</v>
      </c>
      <c r="M70" s="26">
        <f>VALUE(VLOOKUP(B70,Accounts!B$2:G$3001,6,FALSE))</f>
        <v>208356327</v>
      </c>
      <c r="N70" s="22">
        <f>IFERROR(VLOOKUP(B70,Loan!B70:D369,3,FALSE), 0)</f>
        <v>3694697145</v>
      </c>
      <c r="O70" s="25">
        <f>VLOOKUP(B70,Transaction!C2:F3001,4,FALSE)</f>
        <v>44462</v>
      </c>
      <c r="P70" s="21" t="str">
        <f>VLOOKUP(B70,Table3[[Account Number]:[Transaction type]],2,FALSE)</f>
        <v>Loan Payment</v>
      </c>
      <c r="Q70" s="21" t="str">
        <f>VLOOKUP(B70,Transaction!C2:E3001,3,FALSE)</f>
        <v>ACH</v>
      </c>
      <c r="R70" s="22">
        <f>Table4[[#This Row],[Bank Deposit2]] - Table4[[#This Row],[Saving Accounts]]</f>
        <v>499082.95494749991</v>
      </c>
      <c r="S70" s="22">
        <f>IF(AND(Table4[[#This Row],[Account Type]]="Current",Table4[[#This Row],[Opening Balance]]&gt;= 500000),Table4[[#This Row],[Opening Balance]] * 0.02, 0)</f>
        <v>0</v>
      </c>
    </row>
    <row r="71" spans="1:19" ht="15.75" x14ac:dyDescent="0.25">
      <c r="A71" s="17" t="s">
        <v>321</v>
      </c>
      <c r="B71" s="19">
        <v>676156542</v>
      </c>
      <c r="C71" s="17">
        <v>50</v>
      </c>
      <c r="D71" s="24">
        <v>26443.5</v>
      </c>
      <c r="E71" s="17" t="s">
        <v>12</v>
      </c>
      <c r="F71" s="17" t="s">
        <v>323</v>
      </c>
      <c r="G71" s="17" t="s">
        <v>14</v>
      </c>
      <c r="H71" s="17" t="s">
        <v>324</v>
      </c>
      <c r="I71" s="20">
        <f t="shared" si="1"/>
        <v>86604.908215999996</v>
      </c>
      <c r="J71" s="20">
        <v>67878.639382880006</v>
      </c>
      <c r="K71" s="17" t="s">
        <v>325</v>
      </c>
      <c r="L71" s="21" t="str">
        <f>VLOOKUP(B71,Accounts!B$2:E$3001,4,FALSE)</f>
        <v>Domiciliary</v>
      </c>
      <c r="M71" s="26">
        <f>VALUE(VLOOKUP(B71,Accounts!B$2:G$3001,6,FALSE))</f>
        <v>871438425</v>
      </c>
      <c r="N71" s="22">
        <f>IFERROR(VLOOKUP(B71,Loan!B71:D370,3,FALSE), 0)</f>
        <v>0</v>
      </c>
      <c r="O71" s="25">
        <f>VLOOKUP(B71,Transaction!C2:F3001,4,FALSE)</f>
        <v>44279</v>
      </c>
      <c r="P71" s="21" t="str">
        <f>VLOOKUP(B71,Table3[[Account Number]:[Transaction type]],2,FALSE)</f>
        <v>Money Transfer</v>
      </c>
      <c r="Q71" s="21" t="str">
        <f>VLOOKUP(B71,Transaction!C2:E3001,3,FALSE)</f>
        <v>Internet Banking</v>
      </c>
      <c r="R71" s="22">
        <f>Table4[[#This Row],[Bank Deposit2]] - Table4[[#This Row],[Saving Accounts]]</f>
        <v>18726.26883311999</v>
      </c>
      <c r="S71" s="22">
        <f>IF(AND(Table4[[#This Row],[Account Type]]="Current",Table4[[#This Row],[Opening Balance]]&gt;= 500000),Table4[[#This Row],[Opening Balance]] * 0.02, 0)</f>
        <v>0</v>
      </c>
    </row>
    <row r="72" spans="1:19" ht="15.75" x14ac:dyDescent="0.25">
      <c r="A72" s="17" t="s">
        <v>326</v>
      </c>
      <c r="B72" s="19">
        <v>128381655</v>
      </c>
      <c r="C72" s="17">
        <v>67</v>
      </c>
      <c r="D72" s="24">
        <v>20234.25</v>
      </c>
      <c r="E72" s="17" t="s">
        <v>12</v>
      </c>
      <c r="F72" s="17" t="s">
        <v>327</v>
      </c>
      <c r="G72" s="17" t="s">
        <v>14</v>
      </c>
      <c r="H72" s="17" t="s">
        <v>328</v>
      </c>
      <c r="I72" s="20">
        <f t="shared" si="1"/>
        <v>551246.28164099995</v>
      </c>
      <c r="J72" s="20">
        <v>320686.18636823999</v>
      </c>
      <c r="K72" s="17" t="s">
        <v>329</v>
      </c>
      <c r="L72" s="21" t="str">
        <f>VLOOKUP(B72,Accounts!B$2:E$3001,4,FALSE)</f>
        <v>Domiciliary</v>
      </c>
      <c r="M72" s="26">
        <f>VALUE(VLOOKUP(B72,Accounts!B$2:G$3001,6,FALSE))</f>
        <v>1553435577</v>
      </c>
      <c r="N72" s="22">
        <f>IFERROR(VLOOKUP(B72,Loan!B72:D371,3,FALSE), 0)</f>
        <v>0</v>
      </c>
      <c r="O72" s="25">
        <f>VLOOKUP(B72,Transaction!C2:F3001,4,FALSE)</f>
        <v>44445</v>
      </c>
      <c r="P72" s="21" t="str">
        <f>VLOOKUP(B72,Table3[[Account Number]:[Transaction type]],2,FALSE)</f>
        <v>Cash Withdrawal</v>
      </c>
      <c r="Q72" s="21" t="str">
        <f>VLOOKUP(B72,Transaction!C2:E3001,3,FALSE)</f>
        <v>ATM</v>
      </c>
      <c r="R72" s="22">
        <f>Table4[[#This Row],[Bank Deposit2]] - Table4[[#This Row],[Saving Accounts]]</f>
        <v>230560.09527275997</v>
      </c>
      <c r="S72" s="22">
        <f>IF(AND(Table4[[#This Row],[Account Type]]="Current",Table4[[#This Row],[Opening Balance]]&gt;= 500000),Table4[[#This Row],[Opening Balance]] * 0.02, 0)</f>
        <v>0</v>
      </c>
    </row>
    <row r="73" spans="1:19" ht="15.75" x14ac:dyDescent="0.25">
      <c r="A73" s="17" t="s">
        <v>330</v>
      </c>
      <c r="B73" s="19">
        <v>291140549</v>
      </c>
      <c r="C73" s="17">
        <v>24</v>
      </c>
      <c r="D73" s="24">
        <v>35940</v>
      </c>
      <c r="E73" s="17" t="s">
        <v>12</v>
      </c>
      <c r="F73" s="17" t="s">
        <v>331</v>
      </c>
      <c r="G73" s="17" t="s">
        <v>14</v>
      </c>
      <c r="H73" s="17" t="s">
        <v>332</v>
      </c>
      <c r="I73" s="20">
        <f t="shared" si="1"/>
        <v>2316791.39328</v>
      </c>
      <c r="J73" s="20">
        <v>946505.81712959998</v>
      </c>
      <c r="K73" s="17" t="s">
        <v>333</v>
      </c>
      <c r="L73" s="21" t="str">
        <f>VLOOKUP(B73,Accounts!B$2:E$3001,4,FALSE)</f>
        <v>Domiciliary</v>
      </c>
      <c r="M73" s="26">
        <f>VALUE(VLOOKUP(B73,Accounts!B$2:G$3001,6,FALSE))</f>
        <v>1251566514</v>
      </c>
      <c r="N73" s="22">
        <f>IFERROR(VLOOKUP(B73,Loan!B73:D372,3,FALSE), 0)</f>
        <v>0</v>
      </c>
      <c r="O73" s="25">
        <f>VLOOKUP(B73,Transaction!C2:F3001,4,FALSE)</f>
        <v>44675</v>
      </c>
      <c r="P73" s="21" t="str">
        <f>VLOOKUP(B73,Table3[[Account Number]:[Transaction type]],2,FALSE)</f>
        <v>Cash Withdrawal</v>
      </c>
      <c r="Q73" s="21" t="str">
        <f>VLOOKUP(B73,Transaction!C2:E3001,3,FALSE)</f>
        <v>POS</v>
      </c>
      <c r="R73" s="22">
        <f>Table4[[#This Row],[Bank Deposit2]] - Table4[[#This Row],[Saving Accounts]]</f>
        <v>1370285.5761504001</v>
      </c>
      <c r="S73" s="22">
        <f>IF(AND(Table4[[#This Row],[Account Type]]="Current",Table4[[#This Row],[Opening Balance]]&gt;= 500000),Table4[[#This Row],[Opening Balance]] * 0.02, 0)</f>
        <v>0</v>
      </c>
    </row>
    <row r="74" spans="1:19" ht="15.75" x14ac:dyDescent="0.25">
      <c r="A74" s="17" t="s">
        <v>334</v>
      </c>
      <c r="B74" s="19">
        <v>998201239</v>
      </c>
      <c r="C74" s="17">
        <v>68</v>
      </c>
      <c r="D74" s="24">
        <v>19869</v>
      </c>
      <c r="E74" s="17" t="s">
        <v>12</v>
      </c>
      <c r="F74" s="17" t="s">
        <v>336</v>
      </c>
      <c r="G74" s="17" t="s">
        <v>14</v>
      </c>
      <c r="H74" s="17" t="s">
        <v>337</v>
      </c>
      <c r="I74" s="20">
        <f t="shared" si="1"/>
        <v>359209.20815000002</v>
      </c>
      <c r="J74" s="20">
        <v>148579.100787</v>
      </c>
      <c r="K74" s="17" t="s">
        <v>338</v>
      </c>
      <c r="L74" s="21" t="str">
        <f>VLOOKUP(B74,Accounts!B$2:E$3001,4,FALSE)</f>
        <v>Corporate</v>
      </c>
      <c r="M74" s="26">
        <f>VALUE(VLOOKUP(B74,Accounts!B$2:G$3001,6,FALSE))</f>
        <v>2351081997</v>
      </c>
      <c r="N74" s="22">
        <f>IFERROR(VLOOKUP(B74,Loan!B74:D373,3,FALSE), 0)</f>
        <v>0</v>
      </c>
      <c r="O74" s="25">
        <f>VLOOKUP(B74,Transaction!C2:F3001,4,FALSE)</f>
        <v>44614</v>
      </c>
      <c r="P74" s="21" t="str">
        <f>VLOOKUP(B74,Table3[[Account Number]:[Transaction type]],2,FALSE)</f>
        <v>Cash Withdrawal</v>
      </c>
      <c r="Q74" s="21" t="str">
        <f>VLOOKUP(B74,Transaction!C2:E3001,3,FALSE)</f>
        <v>POS</v>
      </c>
      <c r="R74" s="22">
        <f>Table4[[#This Row],[Bank Deposit2]] - Table4[[#This Row],[Saving Accounts]]</f>
        <v>210630.10736300002</v>
      </c>
      <c r="S74" s="22">
        <f>IF(AND(Table4[[#This Row],[Account Type]]="Current",Table4[[#This Row],[Opening Balance]]&gt;= 500000),Table4[[#This Row],[Opening Balance]] * 0.02, 0)</f>
        <v>0</v>
      </c>
    </row>
    <row r="75" spans="1:19" ht="15.75" x14ac:dyDescent="0.25">
      <c r="A75" s="17" t="s">
        <v>339</v>
      </c>
      <c r="B75" s="19">
        <v>838039063</v>
      </c>
      <c r="C75" s="17">
        <v>50</v>
      </c>
      <c r="D75" s="24">
        <v>26443.5</v>
      </c>
      <c r="E75" s="17" t="s">
        <v>12</v>
      </c>
      <c r="F75" s="17" t="s">
        <v>340</v>
      </c>
      <c r="G75" s="17" t="s">
        <v>14</v>
      </c>
      <c r="H75" s="17" t="s">
        <v>341</v>
      </c>
      <c r="I75" s="20">
        <f t="shared" si="1"/>
        <v>763141.84</v>
      </c>
      <c r="J75" s="20">
        <v>430717.25449600001</v>
      </c>
      <c r="K75" s="17" t="s">
        <v>342</v>
      </c>
      <c r="L75" s="21" t="str">
        <f>VLOOKUP(B75,Accounts!B$2:E$3001,4,FALSE)</f>
        <v>Domiciliary</v>
      </c>
      <c r="M75" s="26">
        <f>VALUE(VLOOKUP(B75,Accounts!B$2:G$3001,6,FALSE))</f>
        <v>458991588</v>
      </c>
      <c r="N75" s="22">
        <f>IFERROR(VLOOKUP(B75,Loan!B75:D374,3,FALSE), 0)</f>
        <v>0</v>
      </c>
      <c r="O75" s="25">
        <f>VLOOKUP(B75,Transaction!C2:F3001,4,FALSE)</f>
        <v>44368</v>
      </c>
      <c r="P75" s="21" t="str">
        <f>VLOOKUP(B75,Table3[[Account Number]:[Transaction type]],2,FALSE)</f>
        <v>Money Deposit</v>
      </c>
      <c r="Q75" s="21" t="str">
        <f>VLOOKUP(B75,Transaction!C2:E3001,3,FALSE)</f>
        <v>Bank</v>
      </c>
      <c r="R75" s="22">
        <f>Table4[[#This Row],[Bank Deposit2]] - Table4[[#This Row],[Saving Accounts]]</f>
        <v>332424.58550399996</v>
      </c>
      <c r="S75" s="22">
        <f>IF(AND(Table4[[#This Row],[Account Type]]="Current",Table4[[#This Row],[Opening Balance]]&gt;= 500000),Table4[[#This Row],[Opening Balance]] * 0.02, 0)</f>
        <v>0</v>
      </c>
    </row>
    <row r="76" spans="1:19" ht="15.75" x14ac:dyDescent="0.25">
      <c r="A76" s="17" t="s">
        <v>343</v>
      </c>
      <c r="B76" s="19">
        <v>164760475</v>
      </c>
      <c r="C76" s="17">
        <v>41</v>
      </c>
      <c r="D76" s="24">
        <v>29730.75</v>
      </c>
      <c r="E76" s="17" t="s">
        <v>12</v>
      </c>
      <c r="F76" s="17" t="s">
        <v>344</v>
      </c>
      <c r="G76" s="17" t="s">
        <v>14</v>
      </c>
      <c r="H76" s="17" t="s">
        <v>345</v>
      </c>
      <c r="I76" s="20">
        <f t="shared" si="1"/>
        <v>672909.66770999995</v>
      </c>
      <c r="J76" s="20">
        <v>178223.0653896</v>
      </c>
      <c r="K76" s="17" t="s">
        <v>346</v>
      </c>
      <c r="L76" s="21" t="str">
        <f>VLOOKUP(B76,Accounts!B$2:E$3001,4,FALSE)</f>
        <v>Domiciliary</v>
      </c>
      <c r="M76" s="26">
        <f>VALUE(VLOOKUP(B76,Accounts!B$2:G$3001,6,FALSE))</f>
        <v>86940945</v>
      </c>
      <c r="N76" s="22">
        <f>IFERROR(VLOOKUP(B76,Loan!B76:D375,3,FALSE), 0)</f>
        <v>0</v>
      </c>
      <c r="O76" s="25">
        <f>VLOOKUP(B76,Transaction!C2:F3001,4,FALSE)</f>
        <v>44579</v>
      </c>
      <c r="P76" s="21" t="str">
        <f>VLOOKUP(B76,Table3[[Account Number]:[Transaction type]],2,FALSE)</f>
        <v>Cash Withdrawal</v>
      </c>
      <c r="Q76" s="21" t="str">
        <f>VLOOKUP(B76,Transaction!C2:E3001,3,FALSE)</f>
        <v>ATM</v>
      </c>
      <c r="R76" s="22">
        <f>Table4[[#This Row],[Bank Deposit2]] - Table4[[#This Row],[Saving Accounts]]</f>
        <v>494686.60232039995</v>
      </c>
      <c r="S76" s="22">
        <f>IF(AND(Table4[[#This Row],[Account Type]]="Current",Table4[[#This Row],[Opening Balance]]&gt;= 500000),Table4[[#This Row],[Opening Balance]] * 0.02, 0)</f>
        <v>0</v>
      </c>
    </row>
    <row r="77" spans="1:19" ht="15.75" x14ac:dyDescent="0.25">
      <c r="A77" s="17" t="s">
        <v>347</v>
      </c>
      <c r="B77" s="19">
        <v>854150558</v>
      </c>
      <c r="C77" s="17">
        <v>44</v>
      </c>
      <c r="D77" s="24">
        <v>28635</v>
      </c>
      <c r="E77" s="17" t="s">
        <v>12</v>
      </c>
      <c r="F77" s="17" t="s">
        <v>349</v>
      </c>
      <c r="G77" s="17" t="s">
        <v>14</v>
      </c>
      <c r="H77" s="17" t="s">
        <v>350</v>
      </c>
      <c r="I77" s="20">
        <f t="shared" si="1"/>
        <v>136891.31625</v>
      </c>
      <c r="J77" s="20">
        <v>93195.608103000006</v>
      </c>
      <c r="K77" s="17" t="s">
        <v>351</v>
      </c>
      <c r="L77" s="21" t="str">
        <f>VLOOKUP(B77,Accounts!B$2:E$3001,4,FALSE)</f>
        <v>Domiciliary</v>
      </c>
      <c r="M77" s="26">
        <f>VALUE(VLOOKUP(B77,Accounts!B$2:G$3001,6,FALSE))</f>
        <v>1114079928</v>
      </c>
      <c r="N77" s="22">
        <f>IFERROR(VLOOKUP(B77,Loan!B77:D376,3,FALSE), 0)</f>
        <v>0</v>
      </c>
      <c r="O77" s="25">
        <f>VLOOKUP(B77,Transaction!C2:F3001,4,FALSE)</f>
        <v>44295</v>
      </c>
      <c r="P77" s="21" t="str">
        <f>VLOOKUP(B77,Table3[[Account Number]:[Transaction type]],2,FALSE)</f>
        <v>Money Transfer</v>
      </c>
      <c r="Q77" s="21" t="str">
        <f>VLOOKUP(B77,Transaction!C2:E3001,3,FALSE)</f>
        <v>Mobile</v>
      </c>
      <c r="R77" s="22">
        <f>Table4[[#This Row],[Bank Deposit2]] - Table4[[#This Row],[Saving Accounts]]</f>
        <v>43695.708146999998</v>
      </c>
      <c r="S77" s="22">
        <f>IF(AND(Table4[[#This Row],[Account Type]]="Current",Table4[[#This Row],[Opening Balance]]&gt;= 500000),Table4[[#This Row],[Opening Balance]] * 0.02, 0)</f>
        <v>0</v>
      </c>
    </row>
    <row r="78" spans="1:19" ht="15.75" x14ac:dyDescent="0.25">
      <c r="A78" s="17" t="s">
        <v>352</v>
      </c>
      <c r="B78" s="19">
        <v>470311784</v>
      </c>
      <c r="C78" s="17">
        <v>54</v>
      </c>
      <c r="D78" s="24">
        <v>24982.5</v>
      </c>
      <c r="E78" s="17" t="s">
        <v>12</v>
      </c>
      <c r="F78" s="17" t="s">
        <v>353</v>
      </c>
      <c r="G78" s="17" t="s">
        <v>14</v>
      </c>
      <c r="H78" s="17" t="s">
        <v>354</v>
      </c>
      <c r="I78" s="20">
        <f t="shared" si="1"/>
        <v>183267.915607</v>
      </c>
      <c r="J78" s="20">
        <v>52385.795202720001</v>
      </c>
      <c r="K78" s="17" t="s">
        <v>355</v>
      </c>
      <c r="L78" s="21" t="str">
        <f>VLOOKUP(B78,Accounts!B$2:E$3001,4,FALSE)</f>
        <v>Current</v>
      </c>
      <c r="M78" s="26">
        <f>VALUE(VLOOKUP(B78,Accounts!B$2:G$3001,6,FALSE))</f>
        <v>514313467</v>
      </c>
      <c r="N78" s="22">
        <f>IFERROR(VLOOKUP(B78,Loan!B78:D377,3,FALSE), 0)</f>
        <v>0</v>
      </c>
      <c r="O78" s="25">
        <f>VLOOKUP(B78,Transaction!C2:F3001,4,FALSE)</f>
        <v>44435</v>
      </c>
      <c r="P78" s="21" t="str">
        <f>VLOOKUP(B78,Table3[[Account Number]:[Transaction type]],2,FALSE)</f>
        <v>Cash Withdrawal</v>
      </c>
      <c r="Q78" s="21" t="str">
        <f>VLOOKUP(B78,Transaction!C2:E3001,3,FALSE)</f>
        <v>ATM</v>
      </c>
      <c r="R78" s="22">
        <f>Table4[[#This Row],[Bank Deposit2]] - Table4[[#This Row],[Saving Accounts]]</f>
        <v>130882.12040427999</v>
      </c>
      <c r="S78" s="22">
        <f>IF(AND(Table4[[#This Row],[Account Type]]="Current",Table4[[#This Row],[Opening Balance]]&gt;= 500000),Table4[[#This Row],[Opening Balance]] * 0.02, 0)</f>
        <v>10286269.34</v>
      </c>
    </row>
    <row r="79" spans="1:19" ht="15.75" x14ac:dyDescent="0.25">
      <c r="A79" s="17" t="s">
        <v>356</v>
      </c>
      <c r="B79" s="19">
        <v>98550380</v>
      </c>
      <c r="C79" s="17">
        <v>26</v>
      </c>
      <c r="D79" s="24">
        <v>35209.5</v>
      </c>
      <c r="E79" s="17" t="s">
        <v>12</v>
      </c>
      <c r="F79" s="17" t="s">
        <v>115</v>
      </c>
      <c r="G79" s="17" t="s">
        <v>14</v>
      </c>
      <c r="H79" s="17" t="s">
        <v>358</v>
      </c>
      <c r="I79" s="20">
        <f t="shared" si="1"/>
        <v>741521.08799999999</v>
      </c>
      <c r="J79" s="20">
        <v>182908.53503999999</v>
      </c>
      <c r="K79" s="17" t="s">
        <v>359</v>
      </c>
      <c r="L79" s="21" t="str">
        <f>VLOOKUP(B79,Accounts!B$2:E$3001,4,FALSE)</f>
        <v>Corporate</v>
      </c>
      <c r="M79" s="26">
        <f>VALUE(VLOOKUP(B79,Accounts!B$2:G$3001,6,FALSE))</f>
        <v>2106508248</v>
      </c>
      <c r="N79" s="22">
        <f>IFERROR(VLOOKUP(B79,Loan!B79:D378,3,FALSE), 0)</f>
        <v>0</v>
      </c>
      <c r="O79" s="25">
        <f>VLOOKUP(B79,Transaction!C2:F3001,4,FALSE)</f>
        <v>44574</v>
      </c>
      <c r="P79" s="21" t="str">
        <f>VLOOKUP(B79,Table3[[Account Number]:[Transaction type]],2,FALSE)</f>
        <v>Money Deposit</v>
      </c>
      <c r="Q79" s="21" t="str">
        <f>VLOOKUP(B79,Transaction!C2:E3001,3,FALSE)</f>
        <v>Bank</v>
      </c>
      <c r="R79" s="22">
        <f>Table4[[#This Row],[Bank Deposit2]] - Table4[[#This Row],[Saving Accounts]]</f>
        <v>558612.55296</v>
      </c>
      <c r="S79" s="22">
        <f>IF(AND(Table4[[#This Row],[Account Type]]="Current",Table4[[#This Row],[Opening Balance]]&gt;= 500000),Table4[[#This Row],[Opening Balance]] * 0.02, 0)</f>
        <v>0</v>
      </c>
    </row>
    <row r="80" spans="1:19" ht="15.75" x14ac:dyDescent="0.25">
      <c r="A80" s="17" t="s">
        <v>360</v>
      </c>
      <c r="B80" s="19">
        <v>894083615</v>
      </c>
      <c r="C80" s="17">
        <v>37</v>
      </c>
      <c r="D80" s="24">
        <v>31191.75</v>
      </c>
      <c r="E80" s="17" t="s">
        <v>12</v>
      </c>
      <c r="F80" s="17" t="s">
        <v>361</v>
      </c>
      <c r="G80" s="17" t="s">
        <v>14</v>
      </c>
      <c r="H80" s="17" t="s">
        <v>362</v>
      </c>
      <c r="I80" s="20">
        <f t="shared" si="1"/>
        <v>1756142.5266</v>
      </c>
      <c r="J80" s="20">
        <v>104684.340222</v>
      </c>
      <c r="K80" s="17" t="s">
        <v>363</v>
      </c>
      <c r="L80" s="21" t="str">
        <f>VLOOKUP(B80,Accounts!B$2:E$3001,4,FALSE)</f>
        <v>Joint</v>
      </c>
      <c r="M80" s="26">
        <f>VALUE(VLOOKUP(B80,Accounts!B$2:G$3001,6,FALSE))</f>
        <v>264138798</v>
      </c>
      <c r="N80" s="22">
        <f>IFERROR(VLOOKUP(B80,Loan!B80:D379,3,FALSE), 0)</f>
        <v>0</v>
      </c>
      <c r="O80" s="25">
        <f>VLOOKUP(B80,Transaction!C2:F3001,4,FALSE)</f>
        <v>44637</v>
      </c>
      <c r="P80" s="21" t="str">
        <f>VLOOKUP(B80,Table3[[Account Number]:[Transaction type]],2,FALSE)</f>
        <v>Money Deposit</v>
      </c>
      <c r="Q80" s="21" t="str">
        <f>VLOOKUP(B80,Transaction!C2:E3001,3,FALSE)</f>
        <v>ATM</v>
      </c>
      <c r="R80" s="22">
        <f>Table4[[#This Row],[Bank Deposit2]] - Table4[[#This Row],[Saving Accounts]]</f>
        <v>1651458.1863780001</v>
      </c>
      <c r="S80" s="22">
        <f>IF(AND(Table4[[#This Row],[Account Type]]="Current",Table4[[#This Row],[Opening Balance]]&gt;= 500000),Table4[[#This Row],[Opening Balance]] * 0.02, 0)</f>
        <v>0</v>
      </c>
    </row>
    <row r="81" spans="1:19" ht="15.75" x14ac:dyDescent="0.25">
      <c r="A81" s="17" t="s">
        <v>364</v>
      </c>
      <c r="B81" s="19">
        <v>529183206</v>
      </c>
      <c r="C81" s="17">
        <v>21</v>
      </c>
      <c r="D81" s="24">
        <v>37035.75</v>
      </c>
      <c r="E81" s="17" t="s">
        <v>12</v>
      </c>
      <c r="F81" s="17" t="s">
        <v>366</v>
      </c>
      <c r="G81" s="17" t="s">
        <v>14</v>
      </c>
      <c r="H81" s="17" t="s">
        <v>367</v>
      </c>
      <c r="I81" s="20">
        <f t="shared" si="1"/>
        <v>393421.81994999998</v>
      </c>
      <c r="J81" s="20">
        <v>79496.589682799997</v>
      </c>
      <c r="K81" s="17" t="s">
        <v>368</v>
      </c>
      <c r="L81" s="21" t="str">
        <f>VLOOKUP(B81,Accounts!B$2:E$3001,4,FALSE)</f>
        <v>Domiciliary</v>
      </c>
      <c r="M81" s="26">
        <f>VALUE(VLOOKUP(B81,Accounts!B$2:G$3001,6,FALSE))</f>
        <v>748241676</v>
      </c>
      <c r="N81" s="22">
        <f>IFERROR(VLOOKUP(B81,Loan!B81:D380,3,FALSE), 0)</f>
        <v>0</v>
      </c>
      <c r="O81" s="25">
        <f>VLOOKUP(B81,Transaction!C2:F3001,4,FALSE)</f>
        <v>44622</v>
      </c>
      <c r="P81" s="21" t="str">
        <f>VLOOKUP(B81,Table3[[Account Number]:[Transaction type]],2,FALSE)</f>
        <v>Money Transfer</v>
      </c>
      <c r="Q81" s="21" t="str">
        <f>VLOOKUP(B81,Transaction!C2:E3001,3,FALSE)</f>
        <v>Mobile</v>
      </c>
      <c r="R81" s="22">
        <f>Table4[[#This Row],[Bank Deposit2]] - Table4[[#This Row],[Saving Accounts]]</f>
        <v>313925.23026719998</v>
      </c>
      <c r="S81" s="22">
        <f>IF(AND(Table4[[#This Row],[Account Type]]="Current",Table4[[#This Row],[Opening Balance]]&gt;= 500000),Table4[[#This Row],[Opening Balance]] * 0.02, 0)</f>
        <v>0</v>
      </c>
    </row>
    <row r="82" spans="1:19" ht="15.75" x14ac:dyDescent="0.25">
      <c r="A82" s="17" t="s">
        <v>369</v>
      </c>
      <c r="B82" s="19">
        <v>860849340</v>
      </c>
      <c r="C82" s="17">
        <v>28</v>
      </c>
      <c r="D82" s="24">
        <v>34479</v>
      </c>
      <c r="E82" s="17" t="s">
        <v>12</v>
      </c>
      <c r="F82" s="17" t="s">
        <v>370</v>
      </c>
      <c r="G82" s="17" t="s">
        <v>14</v>
      </c>
      <c r="H82" s="17" t="s">
        <v>371</v>
      </c>
      <c r="I82" s="20">
        <f t="shared" si="1"/>
        <v>1337340.8967299999</v>
      </c>
      <c r="J82" s="20">
        <v>535644.88367040001</v>
      </c>
      <c r="K82" s="17" t="s">
        <v>372</v>
      </c>
      <c r="L82" s="21" t="str">
        <f>VLOOKUP(B82,Accounts!B$2:E$3001,4,FALSE)</f>
        <v>Savings</v>
      </c>
      <c r="M82" s="26">
        <f>VALUE(VLOOKUP(B82,Accounts!B$2:G$3001,6,FALSE))</f>
        <v>1161267192</v>
      </c>
      <c r="N82" s="22">
        <f>IFERROR(VLOOKUP(B82,Loan!B82:D381,3,FALSE), 0)</f>
        <v>0</v>
      </c>
      <c r="O82" s="25">
        <f>VLOOKUP(B82,Transaction!C2:F3001,4,FALSE)</f>
        <v>44660</v>
      </c>
      <c r="P82" s="21" t="str">
        <f>VLOOKUP(B82,Table3[[Account Number]:[Transaction type]],2,FALSE)</f>
        <v>Money Deposit</v>
      </c>
      <c r="Q82" s="21" t="str">
        <f>VLOOKUP(B82,Transaction!C2:E3001,3,FALSE)</f>
        <v>Bank</v>
      </c>
      <c r="R82" s="22">
        <f>Table4[[#This Row],[Bank Deposit2]] - Table4[[#This Row],[Saving Accounts]]</f>
        <v>801696.01305959991</v>
      </c>
      <c r="S82" s="22">
        <f>IF(AND(Table4[[#This Row],[Account Type]]="Current",Table4[[#This Row],[Opening Balance]]&gt;= 500000),Table4[[#This Row],[Opening Balance]] * 0.02, 0)</f>
        <v>0</v>
      </c>
    </row>
    <row r="83" spans="1:19" ht="15.75" x14ac:dyDescent="0.25">
      <c r="A83" s="17" t="s">
        <v>373</v>
      </c>
      <c r="B83" s="19">
        <v>935604502</v>
      </c>
      <c r="C83" s="17">
        <v>70</v>
      </c>
      <c r="D83" s="24">
        <v>19138.5</v>
      </c>
      <c r="E83" s="17" t="s">
        <v>12</v>
      </c>
      <c r="F83" s="17" t="s">
        <v>135</v>
      </c>
      <c r="G83" s="17" t="s">
        <v>14</v>
      </c>
      <c r="H83" s="17" t="s">
        <v>374</v>
      </c>
      <c r="I83" s="20">
        <f t="shared" si="1"/>
        <v>433211.84191999998</v>
      </c>
      <c r="J83" s="20">
        <v>217439.02065600001</v>
      </c>
      <c r="K83" s="17" t="s">
        <v>375</v>
      </c>
      <c r="L83" s="21" t="str">
        <f>VLOOKUP(B83,Accounts!B$2:E$3001,4,FALSE)</f>
        <v>Domiciliary</v>
      </c>
      <c r="M83" s="26">
        <f>VALUE(VLOOKUP(B83,Accounts!B$2:G$3001,6,FALSE))</f>
        <v>1393370472</v>
      </c>
      <c r="N83" s="22">
        <f>IFERROR(VLOOKUP(B83,Loan!B83:D382,3,FALSE), 0)</f>
        <v>553308327</v>
      </c>
      <c r="O83" s="25">
        <f>VLOOKUP(B83,Transaction!C2:F3001,4,FALSE)</f>
        <v>44634</v>
      </c>
      <c r="P83" s="21" t="str">
        <f>VLOOKUP(B83,Table3[[Account Number]:[Transaction type]],2,FALSE)</f>
        <v>Loan Payment</v>
      </c>
      <c r="Q83" s="21" t="str">
        <f>VLOOKUP(B83,Transaction!C2:E3001,3,FALSE)</f>
        <v>AFT</v>
      </c>
      <c r="R83" s="22">
        <f>Table4[[#This Row],[Bank Deposit2]] - Table4[[#This Row],[Saving Accounts]]</f>
        <v>215772.82126399997</v>
      </c>
      <c r="S83" s="22">
        <f>IF(AND(Table4[[#This Row],[Account Type]]="Current",Table4[[#This Row],[Opening Balance]]&gt;= 500000),Table4[[#This Row],[Opening Balance]] * 0.02, 0)</f>
        <v>0</v>
      </c>
    </row>
    <row r="84" spans="1:19" ht="15.75" x14ac:dyDescent="0.25">
      <c r="A84" s="17" t="s">
        <v>376</v>
      </c>
      <c r="B84" s="19">
        <v>222579986</v>
      </c>
      <c r="C84" s="17">
        <v>27</v>
      </c>
      <c r="D84" s="24">
        <v>34844.25</v>
      </c>
      <c r="E84" s="17" t="s">
        <v>12</v>
      </c>
      <c r="F84" s="17" t="s">
        <v>110</v>
      </c>
      <c r="G84" s="17" t="s">
        <v>14</v>
      </c>
      <c r="H84" s="17" t="s">
        <v>377</v>
      </c>
      <c r="I84" s="20">
        <f t="shared" si="1"/>
        <v>385891.92096000002</v>
      </c>
      <c r="J84" s="20">
        <v>211567.48922399999</v>
      </c>
      <c r="K84" s="17" t="s">
        <v>378</v>
      </c>
      <c r="L84" s="21" t="str">
        <f>VLOOKUP(B84,Accounts!B$2:E$3001,4,FALSE)</f>
        <v>Current</v>
      </c>
      <c r="M84" s="26">
        <f>VALUE(VLOOKUP(B84,Accounts!B$2:G$3001,6,FALSE))</f>
        <v>39080448</v>
      </c>
      <c r="N84" s="22">
        <f>IFERROR(VLOOKUP(B84,Loan!B84:D383,3,FALSE), 0)</f>
        <v>0</v>
      </c>
      <c r="O84" s="25">
        <f>VLOOKUP(B84,Transaction!C2:F3001,4,FALSE)</f>
        <v>44591</v>
      </c>
      <c r="P84" s="21" t="str">
        <f>VLOOKUP(B84,Table3[[Account Number]:[Transaction type]],2,FALSE)</f>
        <v>Money Transfer</v>
      </c>
      <c r="Q84" s="21" t="str">
        <f>VLOOKUP(B84,Transaction!C2:E3001,3,FALSE)</f>
        <v>Mobile</v>
      </c>
      <c r="R84" s="22">
        <f>Table4[[#This Row],[Bank Deposit2]] - Table4[[#This Row],[Saving Accounts]]</f>
        <v>174324.43173600003</v>
      </c>
      <c r="S84" s="22">
        <f>IF(AND(Table4[[#This Row],[Account Type]]="Current",Table4[[#This Row],[Opening Balance]]&gt;= 500000),Table4[[#This Row],[Opening Balance]] * 0.02, 0)</f>
        <v>781608.95999999996</v>
      </c>
    </row>
    <row r="85" spans="1:19" ht="15.75" x14ac:dyDescent="0.25">
      <c r="A85" s="17" t="s">
        <v>379</v>
      </c>
      <c r="B85" s="19">
        <v>920495974</v>
      </c>
      <c r="C85" s="17">
        <v>83</v>
      </c>
      <c r="D85" s="24">
        <v>14390.25</v>
      </c>
      <c r="E85" s="17" t="s">
        <v>12</v>
      </c>
      <c r="F85" s="17" t="s">
        <v>381</v>
      </c>
      <c r="G85" s="17" t="s">
        <v>14</v>
      </c>
      <c r="H85" s="17" t="s">
        <v>382</v>
      </c>
      <c r="I85" s="20">
        <f t="shared" si="1"/>
        <v>128258.4816</v>
      </c>
      <c r="J85" s="20">
        <v>64642.274726399999</v>
      </c>
      <c r="K85" s="17" t="s">
        <v>383</v>
      </c>
      <c r="L85" s="21" t="str">
        <f>VLOOKUP(B85,Accounts!B$2:E$3001,4,FALSE)</f>
        <v>Corporate</v>
      </c>
      <c r="M85" s="26">
        <f>VALUE(VLOOKUP(B85,Accounts!B$2:G$3001,6,FALSE))</f>
        <v>298478752</v>
      </c>
      <c r="N85" s="22">
        <f>IFERROR(VLOOKUP(B85,Loan!B85:D384,3,FALSE), 0)</f>
        <v>0</v>
      </c>
      <c r="O85" s="25">
        <f>VLOOKUP(B85,Transaction!C2:F3001,4,FALSE)</f>
        <v>44667</v>
      </c>
      <c r="P85" s="21" t="str">
        <f>VLOOKUP(B85,Table3[[Account Number]:[Transaction type]],2,FALSE)</f>
        <v>Money Transfer</v>
      </c>
      <c r="Q85" s="21" t="str">
        <f>VLOOKUP(B85,Transaction!C2:E3001,3,FALSE)</f>
        <v>Mobile</v>
      </c>
      <c r="R85" s="22">
        <f>Table4[[#This Row],[Bank Deposit2]] - Table4[[#This Row],[Saving Accounts]]</f>
        <v>63616.2068736</v>
      </c>
      <c r="S85" s="22">
        <f>IF(AND(Table4[[#This Row],[Account Type]]="Current",Table4[[#This Row],[Opening Balance]]&gt;= 500000),Table4[[#This Row],[Opening Balance]] * 0.02, 0)</f>
        <v>0</v>
      </c>
    </row>
    <row r="86" spans="1:19" ht="15.75" x14ac:dyDescent="0.25">
      <c r="A86" s="17" t="s">
        <v>384</v>
      </c>
      <c r="B86" s="19">
        <v>744593171</v>
      </c>
      <c r="C86" s="17">
        <v>61</v>
      </c>
      <c r="D86" s="24">
        <v>22425.75</v>
      </c>
      <c r="E86" s="17" t="s">
        <v>12</v>
      </c>
      <c r="F86" s="17" t="s">
        <v>385</v>
      </c>
      <c r="G86" s="17" t="s">
        <v>14</v>
      </c>
      <c r="H86" s="17" t="s">
        <v>386</v>
      </c>
      <c r="I86" s="20">
        <f t="shared" si="1"/>
        <v>718547.05165000004</v>
      </c>
      <c r="J86" s="20">
        <v>322650.80512799998</v>
      </c>
      <c r="K86" s="17" t="s">
        <v>387</v>
      </c>
      <c r="L86" s="21" t="str">
        <f>VLOOKUP(B86,Accounts!B$2:E$3001,4,FALSE)</f>
        <v>Domiciliary</v>
      </c>
      <c r="M86" s="26">
        <f>VALUE(VLOOKUP(B86,Accounts!B$2:G$3001,6,FALSE))</f>
        <v>1982193444</v>
      </c>
      <c r="N86" s="22">
        <f>IFERROR(VLOOKUP(B86,Loan!B86:D385,3,FALSE), 0)</f>
        <v>0</v>
      </c>
      <c r="O86" s="25">
        <f>VLOOKUP(B86,Transaction!C2:F3001,4,FALSE)</f>
        <v>44222</v>
      </c>
      <c r="P86" s="21" t="str">
        <f>VLOOKUP(B86,Table3[[Account Number]:[Transaction type]],2,FALSE)</f>
        <v>Money Deposit</v>
      </c>
      <c r="Q86" s="21" t="str">
        <f>VLOOKUP(B86,Transaction!C2:E3001,3,FALSE)</f>
        <v>Bank</v>
      </c>
      <c r="R86" s="22">
        <f>Table4[[#This Row],[Bank Deposit2]] - Table4[[#This Row],[Saving Accounts]]</f>
        <v>395896.24652200006</v>
      </c>
      <c r="S86" s="22">
        <f>IF(AND(Table4[[#This Row],[Account Type]]="Current",Table4[[#This Row],[Opening Balance]]&gt;= 500000),Table4[[#This Row],[Opening Balance]] * 0.02, 0)</f>
        <v>0</v>
      </c>
    </row>
    <row r="87" spans="1:19" ht="15.75" x14ac:dyDescent="0.25">
      <c r="A87" s="17" t="s">
        <v>388</v>
      </c>
      <c r="B87" s="19">
        <v>670917515</v>
      </c>
      <c r="C87" s="17">
        <v>42</v>
      </c>
      <c r="D87" s="24">
        <v>29365.5</v>
      </c>
      <c r="E87" s="17" t="s">
        <v>12</v>
      </c>
      <c r="F87" s="17" t="s">
        <v>331</v>
      </c>
      <c r="G87" s="17" t="s">
        <v>14</v>
      </c>
      <c r="H87" s="17" t="s">
        <v>390</v>
      </c>
      <c r="I87" s="20">
        <f t="shared" si="1"/>
        <v>685716.26543999999</v>
      </c>
      <c r="J87" s="20">
        <v>233083.37969999999</v>
      </c>
      <c r="K87" s="17" t="s">
        <v>391</v>
      </c>
      <c r="L87" s="21" t="str">
        <f>VLOOKUP(B87,Accounts!B$2:E$3001,4,FALSE)</f>
        <v>Current</v>
      </c>
      <c r="M87" s="26">
        <f>VALUE(VLOOKUP(B87,Accounts!B$2:G$3001,6,FALSE))</f>
        <v>1985535916</v>
      </c>
      <c r="N87" s="22">
        <f>IFERROR(VLOOKUP(B87,Loan!B87:D386,3,FALSE), 0)</f>
        <v>0</v>
      </c>
      <c r="O87" s="25">
        <f>VLOOKUP(B87,Transaction!C2:F3001,4,FALSE)</f>
        <v>44396</v>
      </c>
      <c r="P87" s="21" t="str">
        <f>VLOOKUP(B87,Table3[[Account Number]:[Transaction type]],2,FALSE)</f>
        <v>Money Deposit</v>
      </c>
      <c r="Q87" s="21" t="str">
        <f>VLOOKUP(B87,Transaction!C2:E3001,3,FALSE)</f>
        <v>Bank</v>
      </c>
      <c r="R87" s="22">
        <f>Table4[[#This Row],[Bank Deposit2]] - Table4[[#This Row],[Saving Accounts]]</f>
        <v>452632.88574</v>
      </c>
      <c r="S87" s="22">
        <f>IF(AND(Table4[[#This Row],[Account Type]]="Current",Table4[[#This Row],[Opening Balance]]&gt;= 500000),Table4[[#This Row],[Opening Balance]] * 0.02, 0)</f>
        <v>39710718.32</v>
      </c>
    </row>
    <row r="88" spans="1:19" ht="15.75" x14ac:dyDescent="0.25">
      <c r="A88" s="17" t="s">
        <v>392</v>
      </c>
      <c r="B88" s="19">
        <v>465242193</v>
      </c>
      <c r="C88" s="17">
        <v>84</v>
      </c>
      <c r="D88" s="24">
        <v>14025</v>
      </c>
      <c r="E88" s="17" t="s">
        <v>12</v>
      </c>
      <c r="F88" s="17" t="s">
        <v>256</v>
      </c>
      <c r="G88" s="17" t="s">
        <v>14</v>
      </c>
      <c r="H88" s="17">
        <v>0</v>
      </c>
      <c r="I88" s="20">
        <f t="shared" si="1"/>
        <v>0</v>
      </c>
      <c r="J88" s="20"/>
      <c r="K88" s="17" t="s">
        <v>393</v>
      </c>
      <c r="L88" s="21" t="str">
        <f>VLOOKUP(B88,Accounts!B$2:E$3001,4,FALSE)</f>
        <v>Current</v>
      </c>
      <c r="M88" s="26">
        <f>VALUE(VLOOKUP(B88,Accounts!B$2:G$3001,6,FALSE))</f>
        <v>2550973635</v>
      </c>
      <c r="N88" s="22">
        <f>IFERROR(VLOOKUP(B88,Loan!B88:D387,3,FALSE), 0)</f>
        <v>0</v>
      </c>
      <c r="O88" s="25">
        <f>VLOOKUP(B88,Transaction!C2:F3001,4,FALSE)</f>
        <v>44553</v>
      </c>
      <c r="P88" s="21" t="str">
        <f>VLOOKUP(B88,Table3[[Account Number]:[Transaction type]],2,FALSE)</f>
        <v>Loan Payment</v>
      </c>
      <c r="Q88" s="21" t="str">
        <f>VLOOKUP(B88,Transaction!C2:E3001,3,FALSE)</f>
        <v>ACH</v>
      </c>
      <c r="R88" s="22">
        <f>Table4[[#This Row],[Bank Deposit2]] - Table4[[#This Row],[Saving Accounts]]</f>
        <v>0</v>
      </c>
      <c r="S88" s="22">
        <f>IF(AND(Table4[[#This Row],[Account Type]]="Current",Table4[[#This Row],[Opening Balance]]&gt;= 500000),Table4[[#This Row],[Opening Balance]] * 0.02, 0)</f>
        <v>51019472.700000003</v>
      </c>
    </row>
    <row r="89" spans="1:19" ht="15.75" x14ac:dyDescent="0.25">
      <c r="A89" s="17" t="s">
        <v>394</v>
      </c>
      <c r="B89" s="19">
        <v>825404409</v>
      </c>
      <c r="C89" s="17">
        <v>24</v>
      </c>
      <c r="D89" s="24">
        <v>35940</v>
      </c>
      <c r="E89" s="17" t="s">
        <v>12</v>
      </c>
      <c r="F89" s="17" t="s">
        <v>395</v>
      </c>
      <c r="G89" s="17" t="s">
        <v>14</v>
      </c>
      <c r="H89" s="17" t="s">
        <v>396</v>
      </c>
      <c r="I89" s="20">
        <f t="shared" si="1"/>
        <v>249992.78541000001</v>
      </c>
      <c r="J89" s="20">
        <v>52649.082999600003</v>
      </c>
      <c r="K89" s="17" t="s">
        <v>397</v>
      </c>
      <c r="L89" s="21" t="str">
        <f>VLOOKUP(B89,Accounts!B$2:E$3001,4,FALSE)</f>
        <v>Fixed Deposit</v>
      </c>
      <c r="M89" s="26">
        <f>VALUE(VLOOKUP(B89,Accounts!B$2:G$3001,6,FALSE))</f>
        <v>544548984</v>
      </c>
      <c r="N89" s="22">
        <f>IFERROR(VLOOKUP(B89,Loan!B89:D388,3,FALSE), 0)</f>
        <v>0</v>
      </c>
      <c r="O89" s="25">
        <f>VLOOKUP(B89,Transaction!C2:F3001,4,FALSE)</f>
        <v>44673</v>
      </c>
      <c r="P89" s="21" t="str">
        <f>VLOOKUP(B89,Table3[[Account Number]:[Transaction type]],2,FALSE)</f>
        <v>Online Payment</v>
      </c>
      <c r="Q89" s="21" t="str">
        <f>VLOOKUP(B89,Transaction!C2:E3001,3,FALSE)</f>
        <v>Mobile</v>
      </c>
      <c r="R89" s="22">
        <f>Table4[[#This Row],[Bank Deposit2]] - Table4[[#This Row],[Saving Accounts]]</f>
        <v>197343.7024104</v>
      </c>
      <c r="S89" s="22">
        <f>IF(AND(Table4[[#This Row],[Account Type]]="Current",Table4[[#This Row],[Opening Balance]]&gt;= 500000),Table4[[#This Row],[Opening Balance]] * 0.02, 0)</f>
        <v>0</v>
      </c>
    </row>
    <row r="90" spans="1:19" ht="15.75" x14ac:dyDescent="0.25">
      <c r="A90" s="17" t="s">
        <v>398</v>
      </c>
      <c r="B90" s="19">
        <v>400445051</v>
      </c>
      <c r="C90" s="17">
        <v>70</v>
      </c>
      <c r="D90" s="24">
        <v>19138.5</v>
      </c>
      <c r="E90" s="17" t="s">
        <v>12</v>
      </c>
      <c r="F90" s="17" t="s">
        <v>399</v>
      </c>
      <c r="G90" s="17" t="s">
        <v>14</v>
      </c>
      <c r="H90" s="17" t="s">
        <v>400</v>
      </c>
      <c r="I90" s="20">
        <f t="shared" si="1"/>
        <v>247751.55979199999</v>
      </c>
      <c r="J90" s="20">
        <v>175453.15007087999</v>
      </c>
      <c r="K90" s="17" t="s">
        <v>401</v>
      </c>
      <c r="L90" s="21" t="str">
        <f>VLOOKUP(B90,Accounts!B$2:E$3001,4,FALSE)</f>
        <v>Current</v>
      </c>
      <c r="M90" s="26">
        <f>VALUE(VLOOKUP(B90,Accounts!B$2:G$3001,6,FALSE))</f>
        <v>3473611328</v>
      </c>
      <c r="N90" s="22">
        <f>IFERROR(VLOOKUP(B90,Loan!B90:D389,3,FALSE), 0)</f>
        <v>1186715376</v>
      </c>
      <c r="O90" s="25">
        <f>VLOOKUP(B90,Transaction!C2:F3001,4,FALSE)</f>
        <v>44274</v>
      </c>
      <c r="P90" s="21" t="str">
        <f>VLOOKUP(B90,Table3[[Account Number]:[Transaction type]],2,FALSE)</f>
        <v>Loan Payment</v>
      </c>
      <c r="Q90" s="21" t="str">
        <f>VLOOKUP(B90,Transaction!C2:E3001,3,FALSE)</f>
        <v>Mobile</v>
      </c>
      <c r="R90" s="22">
        <f>Table4[[#This Row],[Bank Deposit2]] - Table4[[#This Row],[Saving Accounts]]</f>
        <v>72298.409721119999</v>
      </c>
      <c r="S90" s="22">
        <f>IF(AND(Table4[[#This Row],[Account Type]]="Current",Table4[[#This Row],[Opening Balance]]&gt;= 500000),Table4[[#This Row],[Opening Balance]] * 0.02, 0)</f>
        <v>69472226.560000002</v>
      </c>
    </row>
    <row r="91" spans="1:19" ht="15.75" x14ac:dyDescent="0.25">
      <c r="A91" s="17" t="s">
        <v>402</v>
      </c>
      <c r="B91" s="19">
        <v>249026203</v>
      </c>
      <c r="C91" s="17">
        <v>35</v>
      </c>
      <c r="D91" s="24">
        <v>31922.25</v>
      </c>
      <c r="E91" s="17" t="s">
        <v>12</v>
      </c>
      <c r="F91" s="17" t="s">
        <v>404</v>
      </c>
      <c r="G91" s="17" t="s">
        <v>14</v>
      </c>
      <c r="H91" s="17" t="s">
        <v>405</v>
      </c>
      <c r="I91" s="20">
        <f t="shared" si="1"/>
        <v>549847.64558400004</v>
      </c>
      <c r="J91" s="20">
        <v>181984.97296320001</v>
      </c>
      <c r="K91" s="17" t="s">
        <v>406</v>
      </c>
      <c r="L91" s="21" t="str">
        <f>VLOOKUP(B91,Accounts!B$2:E$3001,4,FALSE)</f>
        <v>Joint</v>
      </c>
      <c r="M91" s="26">
        <f>VALUE(VLOOKUP(B91,Accounts!B$2:G$3001,6,FALSE))</f>
        <v>8345708</v>
      </c>
      <c r="N91" s="22">
        <f>IFERROR(VLOOKUP(B91,Loan!B91:D390,3,FALSE), 0)</f>
        <v>0</v>
      </c>
      <c r="O91" s="25">
        <f>VLOOKUP(B91,Transaction!C2:F3001,4,FALSE)</f>
        <v>44356</v>
      </c>
      <c r="P91" s="21" t="str">
        <f>VLOOKUP(B91,Table3[[Account Number]:[Transaction type]],2,FALSE)</f>
        <v>Money Transfer</v>
      </c>
      <c r="Q91" s="21" t="str">
        <f>VLOOKUP(B91,Transaction!C2:E3001,3,FALSE)</f>
        <v>Mobile</v>
      </c>
      <c r="R91" s="22">
        <f>Table4[[#This Row],[Bank Deposit2]] - Table4[[#This Row],[Saving Accounts]]</f>
        <v>367862.67262080003</v>
      </c>
      <c r="S91" s="22">
        <f>IF(AND(Table4[[#This Row],[Account Type]]="Current",Table4[[#This Row],[Opening Balance]]&gt;= 500000),Table4[[#This Row],[Opening Balance]] * 0.02, 0)</f>
        <v>0</v>
      </c>
    </row>
    <row r="92" spans="1:19" ht="15.75" x14ac:dyDescent="0.25">
      <c r="A92" s="17" t="s">
        <v>407</v>
      </c>
      <c r="B92" s="19">
        <v>245297664</v>
      </c>
      <c r="C92" s="17">
        <v>42</v>
      </c>
      <c r="D92" s="24">
        <v>29365.5</v>
      </c>
      <c r="E92" s="17" t="s">
        <v>12</v>
      </c>
      <c r="F92" s="17" t="s">
        <v>408</v>
      </c>
      <c r="G92" s="17" t="s">
        <v>14</v>
      </c>
      <c r="H92" s="17" t="s">
        <v>409</v>
      </c>
      <c r="I92" s="20">
        <f t="shared" si="1"/>
        <v>887296.88217600004</v>
      </c>
      <c r="J92" s="20">
        <v>327806.90369280003</v>
      </c>
      <c r="K92" s="17" t="s">
        <v>410</v>
      </c>
      <c r="L92" s="21" t="str">
        <f>VLOOKUP(B92,Accounts!B$2:E$3001,4,FALSE)</f>
        <v>Domiciliary</v>
      </c>
      <c r="M92" s="26">
        <f>VALUE(VLOOKUP(B92,Accounts!B$2:G$3001,6,FALSE))</f>
        <v>372037974</v>
      </c>
      <c r="N92" s="22">
        <f>IFERROR(VLOOKUP(B92,Loan!B92:D391,3,FALSE), 0)</f>
        <v>0</v>
      </c>
      <c r="O92" s="25">
        <f>VLOOKUP(B92,Transaction!C2:F3001,4,FALSE)</f>
        <v>44655</v>
      </c>
      <c r="P92" s="21" t="str">
        <f>VLOOKUP(B92,Table3[[Account Number]:[Transaction type]],2,FALSE)</f>
        <v>Money Deposit</v>
      </c>
      <c r="Q92" s="21" t="str">
        <f>VLOOKUP(B92,Transaction!C2:E3001,3,FALSE)</f>
        <v>Bank</v>
      </c>
      <c r="R92" s="22">
        <f>Table4[[#This Row],[Bank Deposit2]] - Table4[[#This Row],[Saving Accounts]]</f>
        <v>559489.97848320007</v>
      </c>
      <c r="S92" s="22">
        <f>IF(AND(Table4[[#This Row],[Account Type]]="Current",Table4[[#This Row],[Opening Balance]]&gt;= 500000),Table4[[#This Row],[Opening Balance]] * 0.02, 0)</f>
        <v>0</v>
      </c>
    </row>
    <row r="93" spans="1:19" ht="15.75" x14ac:dyDescent="0.25">
      <c r="A93" s="17" t="s">
        <v>411</v>
      </c>
      <c r="B93" s="19">
        <v>282574873</v>
      </c>
      <c r="C93" s="17">
        <v>54</v>
      </c>
      <c r="D93" s="24">
        <v>24982.5</v>
      </c>
      <c r="E93" s="17" t="s">
        <v>12</v>
      </c>
      <c r="F93" s="17" t="s">
        <v>19</v>
      </c>
      <c r="G93" s="17" t="s">
        <v>14</v>
      </c>
      <c r="H93" s="17" t="s">
        <v>412</v>
      </c>
      <c r="I93" s="20">
        <f t="shared" si="1"/>
        <v>177175.27900800001</v>
      </c>
      <c r="J93" s="20">
        <v>128792.7989712</v>
      </c>
      <c r="K93" s="17" t="s">
        <v>413</v>
      </c>
      <c r="L93" s="21" t="str">
        <f>VLOOKUP(B93,Accounts!B$2:E$3001,4,FALSE)</f>
        <v>Fixed Deposit</v>
      </c>
      <c r="M93" s="26">
        <f>VALUE(VLOOKUP(B93,Accounts!B$2:G$3001,6,FALSE))</f>
        <v>916673625</v>
      </c>
      <c r="N93" s="22">
        <f>IFERROR(VLOOKUP(B93,Loan!B93:D392,3,FALSE), 0)</f>
        <v>0</v>
      </c>
      <c r="O93" s="25">
        <f>VLOOKUP(B93,Transaction!C2:F3001,4,FALSE)</f>
        <v>44469</v>
      </c>
      <c r="P93" s="21" t="str">
        <f>VLOOKUP(B93,Table3[[Account Number]:[Transaction type]],2,FALSE)</f>
        <v>Money Transfer</v>
      </c>
      <c r="Q93" s="21" t="str">
        <f>VLOOKUP(B93,Transaction!C2:E3001,3,FALSE)</f>
        <v>Mobile</v>
      </c>
      <c r="R93" s="22">
        <f>Table4[[#This Row],[Bank Deposit2]] - Table4[[#This Row],[Saving Accounts]]</f>
        <v>48382.480036800014</v>
      </c>
      <c r="S93" s="22">
        <f>IF(AND(Table4[[#This Row],[Account Type]]="Current",Table4[[#This Row],[Opening Balance]]&gt;= 500000),Table4[[#This Row],[Opening Balance]] * 0.02, 0)</f>
        <v>0</v>
      </c>
    </row>
    <row r="94" spans="1:19" ht="15.75" x14ac:dyDescent="0.25">
      <c r="A94" s="17" t="s">
        <v>414</v>
      </c>
      <c r="B94" s="19">
        <v>909028330</v>
      </c>
      <c r="C94" s="17">
        <v>17</v>
      </c>
      <c r="D94" s="24">
        <v>38496.75</v>
      </c>
      <c r="E94" s="17" t="s">
        <v>12</v>
      </c>
      <c r="F94" s="17" t="s">
        <v>181</v>
      </c>
      <c r="G94" s="17" t="s">
        <v>14</v>
      </c>
      <c r="H94" s="17" t="s">
        <v>415</v>
      </c>
      <c r="I94" s="20">
        <f t="shared" si="1"/>
        <v>160279.89120000001</v>
      </c>
      <c r="J94" s="20">
        <v>222837.61843199999</v>
      </c>
      <c r="K94" s="17" t="s">
        <v>416</v>
      </c>
      <c r="L94" s="21" t="str">
        <f>VLOOKUP(B94,Accounts!B$2:E$3001,4,FALSE)</f>
        <v>Joint</v>
      </c>
      <c r="M94" s="26">
        <f>VALUE(VLOOKUP(B94,Accounts!B$2:G$3001,6,FALSE))</f>
        <v>2911206408</v>
      </c>
      <c r="N94" s="22">
        <f>IFERROR(VLOOKUP(B94,Loan!B94:D393,3,FALSE), 0)</f>
        <v>0</v>
      </c>
      <c r="O94" s="25">
        <f>VLOOKUP(B94,Transaction!C2:F3001,4,FALSE)</f>
        <v>44391</v>
      </c>
      <c r="P94" s="21" t="str">
        <f>VLOOKUP(B94,Table3[[Account Number]:[Transaction type]],2,FALSE)</f>
        <v>Money Deposit</v>
      </c>
      <c r="Q94" s="21" t="str">
        <f>VLOOKUP(B94,Transaction!C2:E3001,3,FALSE)</f>
        <v>ATM</v>
      </c>
      <c r="R94" s="22">
        <f>Table4[[#This Row],[Bank Deposit2]] - Table4[[#This Row],[Saving Accounts]]</f>
        <v>-62557.727231999976</v>
      </c>
      <c r="S94" s="22">
        <f>IF(AND(Table4[[#This Row],[Account Type]]="Current",Table4[[#This Row],[Opening Balance]]&gt;= 500000),Table4[[#This Row],[Opening Balance]] * 0.02, 0)</f>
        <v>0</v>
      </c>
    </row>
    <row r="95" spans="1:19" ht="15.75" x14ac:dyDescent="0.25">
      <c r="A95" s="17" t="s">
        <v>417</v>
      </c>
      <c r="B95" s="19">
        <v>485008475</v>
      </c>
      <c r="C95" s="17">
        <v>50</v>
      </c>
      <c r="D95" s="24">
        <v>26443.5</v>
      </c>
      <c r="E95" s="17" t="s">
        <v>12</v>
      </c>
      <c r="F95" s="17" t="s">
        <v>418</v>
      </c>
      <c r="G95" s="17" t="s">
        <v>14</v>
      </c>
      <c r="H95" s="17" t="s">
        <v>419</v>
      </c>
      <c r="I95" s="20">
        <f t="shared" si="1"/>
        <v>145886.63067000001</v>
      </c>
      <c r="J95" s="20">
        <v>65219.905476</v>
      </c>
      <c r="K95" s="17" t="s">
        <v>420</v>
      </c>
      <c r="L95" s="21" t="str">
        <f>VLOOKUP(B95,Accounts!B$2:E$3001,4,FALSE)</f>
        <v>Domiciliary</v>
      </c>
      <c r="M95" s="26">
        <f>VALUE(VLOOKUP(B95,Accounts!B$2:G$3001,6,FALSE))</f>
        <v>943969992</v>
      </c>
      <c r="N95" s="22">
        <f>IFERROR(VLOOKUP(B95,Loan!B95:D394,3,FALSE), 0)</f>
        <v>0</v>
      </c>
      <c r="O95" s="25">
        <f>VLOOKUP(B95,Transaction!C2:F3001,4,FALSE)</f>
        <v>44494</v>
      </c>
      <c r="P95" s="21" t="str">
        <f>VLOOKUP(B95,Table3[[Account Number]:[Transaction type]],2,FALSE)</f>
        <v>Money Deposit</v>
      </c>
      <c r="Q95" s="21" t="str">
        <f>VLOOKUP(B95,Transaction!C2:E3001,3,FALSE)</f>
        <v>Bank</v>
      </c>
      <c r="R95" s="22">
        <f>Table4[[#This Row],[Bank Deposit2]] - Table4[[#This Row],[Saving Accounts]]</f>
        <v>80666.725194000013</v>
      </c>
      <c r="S95" s="22">
        <f>IF(AND(Table4[[#This Row],[Account Type]]="Current",Table4[[#This Row],[Opening Balance]]&gt;= 500000),Table4[[#This Row],[Opening Balance]] * 0.02, 0)</f>
        <v>0</v>
      </c>
    </row>
    <row r="96" spans="1:19" ht="15.75" x14ac:dyDescent="0.25">
      <c r="A96" s="17" t="s">
        <v>421</v>
      </c>
      <c r="B96" s="19">
        <v>402211440</v>
      </c>
      <c r="C96" s="17">
        <v>37</v>
      </c>
      <c r="D96" s="24">
        <v>31191.75</v>
      </c>
      <c r="E96" s="17" t="s">
        <v>12</v>
      </c>
      <c r="F96" s="17" t="s">
        <v>422</v>
      </c>
      <c r="G96" s="17" t="s">
        <v>14</v>
      </c>
      <c r="H96" s="17" t="s">
        <v>423</v>
      </c>
      <c r="I96" s="20">
        <f t="shared" si="1"/>
        <v>369235.44787500001</v>
      </c>
      <c r="J96" s="20">
        <v>115318.06040474999</v>
      </c>
      <c r="K96" s="17" t="s">
        <v>424</v>
      </c>
      <c r="L96" s="21" t="str">
        <f>VLOOKUP(B96,Accounts!B$2:E$3001,4,FALSE)</f>
        <v>Joint</v>
      </c>
      <c r="M96" s="26">
        <f>VALUE(VLOOKUP(B96,Accounts!B$2:G$3001,6,FALSE))</f>
        <v>840894678</v>
      </c>
      <c r="N96" s="22">
        <f>IFERROR(VLOOKUP(B96,Loan!B96:D395,3,FALSE), 0)</f>
        <v>0</v>
      </c>
      <c r="O96" s="25">
        <f>VLOOKUP(B96,Transaction!C2:F3001,4,FALSE)</f>
        <v>44264</v>
      </c>
      <c r="P96" s="21" t="str">
        <f>VLOOKUP(B96,Table3[[Account Number]:[Transaction type]],2,FALSE)</f>
        <v>Cash Withdrawal</v>
      </c>
      <c r="Q96" s="21" t="str">
        <f>VLOOKUP(B96,Transaction!C2:E3001,3,FALSE)</f>
        <v>ATM</v>
      </c>
      <c r="R96" s="22">
        <f>Table4[[#This Row],[Bank Deposit2]] - Table4[[#This Row],[Saving Accounts]]</f>
        <v>253917.38747025002</v>
      </c>
      <c r="S96" s="22">
        <f>IF(AND(Table4[[#This Row],[Account Type]]="Current",Table4[[#This Row],[Opening Balance]]&gt;= 500000),Table4[[#This Row],[Opening Balance]] * 0.02, 0)</f>
        <v>0</v>
      </c>
    </row>
    <row r="97" spans="1:19" ht="15.75" x14ac:dyDescent="0.25">
      <c r="A97" s="17" t="s">
        <v>425</v>
      </c>
      <c r="B97" s="19">
        <v>100369630</v>
      </c>
      <c r="C97" s="17">
        <v>67</v>
      </c>
      <c r="D97" s="24">
        <v>20234.25</v>
      </c>
      <c r="E97" s="17" t="s">
        <v>12</v>
      </c>
      <c r="F97" s="17" t="s">
        <v>426</v>
      </c>
      <c r="G97" s="17" t="s">
        <v>14</v>
      </c>
      <c r="H97" s="17" t="s">
        <v>427</v>
      </c>
      <c r="I97" s="20">
        <f t="shared" si="1"/>
        <v>884874.66443999996</v>
      </c>
      <c r="J97" s="20">
        <v>133071.53607540001</v>
      </c>
      <c r="K97" s="17" t="s">
        <v>428</v>
      </c>
      <c r="L97" s="21" t="str">
        <f>VLOOKUP(B97,Accounts!B$2:E$3001,4,FALSE)</f>
        <v>Current</v>
      </c>
      <c r="M97" s="26">
        <f>VALUE(VLOOKUP(B97,Accounts!B$2:G$3001,6,FALSE))</f>
        <v>9107175</v>
      </c>
      <c r="N97" s="22">
        <f>IFERROR(VLOOKUP(B97,Loan!B97:D396,3,FALSE), 0)</f>
        <v>0</v>
      </c>
      <c r="O97" s="25">
        <f>VLOOKUP(B97,Transaction!C2:F3001,4,FALSE)</f>
        <v>44597</v>
      </c>
      <c r="P97" s="21" t="str">
        <f>VLOOKUP(B97,Table3[[Account Number]:[Transaction type]],2,FALSE)</f>
        <v>Money Transfer</v>
      </c>
      <c r="Q97" s="21" t="str">
        <f>VLOOKUP(B97,Transaction!C2:E3001,3,FALSE)</f>
        <v>Mobile</v>
      </c>
      <c r="R97" s="22">
        <f>Table4[[#This Row],[Bank Deposit2]] - Table4[[#This Row],[Saving Accounts]]</f>
        <v>751803.12836460001</v>
      </c>
      <c r="S97" s="22">
        <f>IF(AND(Table4[[#This Row],[Account Type]]="Current",Table4[[#This Row],[Opening Balance]]&gt;= 500000),Table4[[#This Row],[Opening Balance]] * 0.02, 0)</f>
        <v>182143.5</v>
      </c>
    </row>
    <row r="98" spans="1:19" ht="15.75" x14ac:dyDescent="0.25">
      <c r="A98" s="17" t="s">
        <v>429</v>
      </c>
      <c r="B98" s="19">
        <v>328266044</v>
      </c>
      <c r="C98" s="17">
        <v>46</v>
      </c>
      <c r="D98" s="24">
        <v>27904.5</v>
      </c>
      <c r="E98" s="17" t="s">
        <v>12</v>
      </c>
      <c r="F98" s="17" t="s">
        <v>430</v>
      </c>
      <c r="G98" s="17" t="s">
        <v>14</v>
      </c>
      <c r="H98" s="17" t="s">
        <v>431</v>
      </c>
      <c r="I98" s="20">
        <f t="shared" si="1"/>
        <v>147773.07461700001</v>
      </c>
      <c r="J98" s="20">
        <v>70516.274203199995</v>
      </c>
      <c r="K98" s="17" t="s">
        <v>432</v>
      </c>
      <c r="L98" s="21" t="str">
        <f>VLOOKUP(B98,Accounts!B$2:E$3001,4,FALSE)</f>
        <v>Corporate</v>
      </c>
      <c r="M98" s="26">
        <f>VALUE(VLOOKUP(B98,Accounts!B$2:G$3001,6,FALSE))</f>
        <v>3231967002</v>
      </c>
      <c r="N98" s="22">
        <f>IFERROR(VLOOKUP(B98,Loan!B98:D397,3,FALSE), 0)</f>
        <v>0</v>
      </c>
      <c r="O98" s="25">
        <f>VLOOKUP(B98,Transaction!C2:F3001,4,FALSE)</f>
        <v>44357</v>
      </c>
      <c r="P98" s="21" t="str">
        <f>VLOOKUP(B98,Table3[[Account Number]:[Transaction type]],2,FALSE)</f>
        <v>Money Deposit</v>
      </c>
      <c r="Q98" s="21" t="str">
        <f>VLOOKUP(B98,Transaction!C2:E3001,3,FALSE)</f>
        <v>ATM</v>
      </c>
      <c r="R98" s="22">
        <f>Table4[[#This Row],[Bank Deposit2]] - Table4[[#This Row],[Saving Accounts]]</f>
        <v>77256.800413800011</v>
      </c>
      <c r="S98" s="22">
        <f>IF(AND(Table4[[#This Row],[Account Type]]="Current",Table4[[#This Row],[Opening Balance]]&gt;= 500000),Table4[[#This Row],[Opening Balance]] * 0.02, 0)</f>
        <v>0</v>
      </c>
    </row>
    <row r="99" spans="1:19" ht="15.75" x14ac:dyDescent="0.25">
      <c r="A99" s="17" t="s">
        <v>433</v>
      </c>
      <c r="B99" s="19">
        <v>11130133</v>
      </c>
      <c r="C99" s="17">
        <v>45</v>
      </c>
      <c r="D99" s="24">
        <v>28269.75</v>
      </c>
      <c r="E99" s="17" t="s">
        <v>12</v>
      </c>
      <c r="F99" s="17" t="s">
        <v>106</v>
      </c>
      <c r="G99" s="17" t="s">
        <v>14</v>
      </c>
      <c r="H99" s="17" t="s">
        <v>435</v>
      </c>
      <c r="I99" s="20">
        <f t="shared" si="1"/>
        <v>751406.77439999999</v>
      </c>
      <c r="J99" s="20">
        <v>126486.80702399999</v>
      </c>
      <c r="K99" s="17" t="s">
        <v>436</v>
      </c>
      <c r="L99" s="21" t="str">
        <f>VLOOKUP(B99,Accounts!B$2:E$3001,4,FALSE)</f>
        <v>Current</v>
      </c>
      <c r="M99" s="26">
        <f>VALUE(VLOOKUP(B99,Accounts!B$2:G$3001,6,FALSE))</f>
        <v>2052252384</v>
      </c>
      <c r="N99" s="22">
        <f>IFERROR(VLOOKUP(B99,Loan!B99:D398,3,FALSE), 0)</f>
        <v>0</v>
      </c>
      <c r="O99" s="25">
        <f>VLOOKUP(B99,Transaction!C2:F3001,4,FALSE)</f>
        <v>44406</v>
      </c>
      <c r="P99" s="21" t="str">
        <f>VLOOKUP(B99,Table3[[Account Number]:[Transaction type]],2,FALSE)</f>
        <v>Money Transfer</v>
      </c>
      <c r="Q99" s="21" t="str">
        <f>VLOOKUP(B99,Transaction!C2:E3001,3,FALSE)</f>
        <v>Bank</v>
      </c>
      <c r="R99" s="22">
        <f>Table4[[#This Row],[Bank Deposit2]] - Table4[[#This Row],[Saving Accounts]]</f>
        <v>624919.96737600002</v>
      </c>
      <c r="S99" s="22">
        <f>IF(AND(Table4[[#This Row],[Account Type]]="Current",Table4[[#This Row],[Opening Balance]]&gt;= 500000),Table4[[#This Row],[Opening Balance]] * 0.02, 0)</f>
        <v>41045047.68</v>
      </c>
    </row>
    <row r="100" spans="1:19" ht="15.75" x14ac:dyDescent="0.25">
      <c r="A100" s="17" t="s">
        <v>437</v>
      </c>
      <c r="B100" s="19">
        <v>309507070</v>
      </c>
      <c r="C100" s="17">
        <v>20</v>
      </c>
      <c r="D100" s="24">
        <v>37401</v>
      </c>
      <c r="E100" s="17" t="s">
        <v>12</v>
      </c>
      <c r="F100" s="17" t="s">
        <v>438</v>
      </c>
      <c r="G100" s="17" t="s">
        <v>14</v>
      </c>
      <c r="H100" s="17" t="s">
        <v>439</v>
      </c>
      <c r="I100" s="20">
        <f t="shared" si="1"/>
        <v>1564149.276201</v>
      </c>
      <c r="J100" s="20">
        <v>759609.67534164002</v>
      </c>
      <c r="K100" s="17" t="s">
        <v>440</v>
      </c>
      <c r="L100" s="21" t="str">
        <f>VLOOKUP(B100,Accounts!B$2:E$3001,4,FALSE)</f>
        <v>Corporate</v>
      </c>
      <c r="M100" s="26">
        <f>VALUE(VLOOKUP(B100,Accounts!B$2:G$3001,6,FALSE))</f>
        <v>1131694802</v>
      </c>
      <c r="N100" s="22">
        <f>IFERROR(VLOOKUP(B100,Loan!B100:D399,3,FALSE), 0)</f>
        <v>0</v>
      </c>
      <c r="O100" s="25">
        <f>VLOOKUP(B100,Transaction!C2:F3001,4,FALSE)</f>
        <v>44663</v>
      </c>
      <c r="P100" s="21" t="str">
        <f>VLOOKUP(B100,Table3[[Account Number]:[Transaction type]],2,FALSE)</f>
        <v>Cash Withdrawal</v>
      </c>
      <c r="Q100" s="21" t="str">
        <f>VLOOKUP(B100,Transaction!C2:E3001,3,FALSE)</f>
        <v>ATM</v>
      </c>
      <c r="R100" s="22">
        <f>Table4[[#This Row],[Bank Deposit2]] - Table4[[#This Row],[Saving Accounts]]</f>
        <v>804539.60085935995</v>
      </c>
      <c r="S100" s="22">
        <f>IF(AND(Table4[[#This Row],[Account Type]]="Current",Table4[[#This Row],[Opening Balance]]&gt;= 500000),Table4[[#This Row],[Opening Balance]] * 0.02, 0)</f>
        <v>0</v>
      </c>
    </row>
    <row r="101" spans="1:19" ht="15.75" x14ac:dyDescent="0.25">
      <c r="A101" s="17" t="s">
        <v>441</v>
      </c>
      <c r="B101" s="19">
        <v>375593872</v>
      </c>
      <c r="C101" s="17">
        <v>59</v>
      </c>
      <c r="D101" s="24">
        <v>23156.25</v>
      </c>
      <c r="E101" s="17" t="s">
        <v>12</v>
      </c>
      <c r="F101" s="17" t="s">
        <v>442</v>
      </c>
      <c r="G101" s="17" t="s">
        <v>14</v>
      </c>
      <c r="H101" s="17" t="s">
        <v>443</v>
      </c>
      <c r="I101" s="20">
        <f t="shared" si="1"/>
        <v>1199695.6690829999</v>
      </c>
      <c r="J101" s="20">
        <v>339262.77525696001</v>
      </c>
      <c r="K101" s="17" t="s">
        <v>444</v>
      </c>
      <c r="L101" s="21" t="str">
        <f>VLOOKUP(B101,Accounts!B$2:E$3001,4,FALSE)</f>
        <v>Domiciliary</v>
      </c>
      <c r="M101" s="26">
        <f>VALUE(VLOOKUP(B101,Accounts!B$2:G$3001,6,FALSE))</f>
        <v>884924508</v>
      </c>
      <c r="N101" s="22">
        <f>IFERROR(VLOOKUP(B101,Loan!B101:D400,3,FALSE), 0)</f>
        <v>0</v>
      </c>
      <c r="O101" s="25">
        <f>VLOOKUP(B101,Transaction!C2:F3001,4,FALSE)</f>
        <v>44374</v>
      </c>
      <c r="P101" s="21" t="str">
        <f>VLOOKUP(B101,Table3[[Account Number]:[Transaction type]],2,FALSE)</f>
        <v>Money Transfer</v>
      </c>
      <c r="Q101" s="21" t="str">
        <f>VLOOKUP(B101,Transaction!C2:E3001,3,FALSE)</f>
        <v>Bank</v>
      </c>
      <c r="R101" s="22">
        <f>Table4[[#This Row],[Bank Deposit2]] - Table4[[#This Row],[Saving Accounts]]</f>
        <v>860432.89382603997</v>
      </c>
      <c r="S101" s="22">
        <f>IF(AND(Table4[[#This Row],[Account Type]]="Current",Table4[[#This Row],[Opening Balance]]&gt;= 500000),Table4[[#This Row],[Opening Balance]] * 0.02, 0)</f>
        <v>0</v>
      </c>
    </row>
    <row r="102" spans="1:19" ht="15.75" x14ac:dyDescent="0.25">
      <c r="A102" s="17" t="s">
        <v>445</v>
      </c>
      <c r="B102" s="19">
        <v>684646968</v>
      </c>
      <c r="C102" s="17">
        <v>24</v>
      </c>
      <c r="D102" s="24">
        <v>35940</v>
      </c>
      <c r="E102" s="17" t="s">
        <v>12</v>
      </c>
      <c r="F102" s="17" t="s">
        <v>19</v>
      </c>
      <c r="G102" s="17" t="s">
        <v>14</v>
      </c>
      <c r="H102" s="17" t="s">
        <v>446</v>
      </c>
      <c r="I102" s="20">
        <f t="shared" si="1"/>
        <v>33252.224064000002</v>
      </c>
      <c r="J102" s="20">
        <v>36857.465199359998</v>
      </c>
      <c r="K102" s="17" t="s">
        <v>447</v>
      </c>
      <c r="L102" s="21" t="str">
        <f>VLOOKUP(B102,Accounts!B$2:E$3001,4,FALSE)</f>
        <v>Domiciliary</v>
      </c>
      <c r="M102" s="26">
        <f>VALUE(VLOOKUP(B102,Accounts!B$2:G$3001,6,FALSE))</f>
        <v>1576403136</v>
      </c>
      <c r="N102" s="22">
        <f>IFERROR(VLOOKUP(B102,Loan!B102:D401,3,FALSE), 0)</f>
        <v>0</v>
      </c>
      <c r="O102" s="25">
        <f>VLOOKUP(B102,Transaction!C2:F3001,4,FALSE)</f>
        <v>44239</v>
      </c>
      <c r="P102" s="21" t="str">
        <f>VLOOKUP(B102,Table3[[Account Number]:[Transaction type]],2,FALSE)</f>
        <v>Money Transfer</v>
      </c>
      <c r="Q102" s="21" t="str">
        <f>VLOOKUP(B102,Transaction!C2:E3001,3,FALSE)</f>
        <v>Mobile</v>
      </c>
      <c r="R102" s="22">
        <f>Table4[[#This Row],[Bank Deposit2]] - Table4[[#This Row],[Saving Accounts]]</f>
        <v>-3605.2411353599964</v>
      </c>
      <c r="S102" s="22">
        <f>IF(AND(Table4[[#This Row],[Account Type]]="Current",Table4[[#This Row],[Opening Balance]]&gt;= 500000),Table4[[#This Row],[Opening Balance]] * 0.02, 0)</f>
        <v>0</v>
      </c>
    </row>
    <row r="103" spans="1:19" ht="15.75" x14ac:dyDescent="0.25">
      <c r="A103" s="17" t="s">
        <v>448</v>
      </c>
      <c r="B103" s="19">
        <v>242755293</v>
      </c>
      <c r="C103" s="17">
        <v>85</v>
      </c>
      <c r="D103" s="24">
        <v>13659.75</v>
      </c>
      <c r="E103" s="17" t="s">
        <v>12</v>
      </c>
      <c r="F103" s="17" t="s">
        <v>442</v>
      </c>
      <c r="G103" s="17" t="s">
        <v>14</v>
      </c>
      <c r="H103" s="17" t="s">
        <v>449</v>
      </c>
      <c r="I103" s="20">
        <f t="shared" si="1"/>
        <v>372344.35499999998</v>
      </c>
      <c r="J103" s="20">
        <v>129973.00285200001</v>
      </c>
      <c r="K103" s="17" t="s">
        <v>450</v>
      </c>
      <c r="L103" s="21" t="str">
        <f>VLOOKUP(B103,Accounts!B$2:E$3001,4,FALSE)</f>
        <v>Current</v>
      </c>
      <c r="M103" s="26">
        <f>VALUE(VLOOKUP(B103,Accounts!B$2:G$3001,6,FALSE))</f>
        <v>1010469852</v>
      </c>
      <c r="N103" s="22">
        <f>IFERROR(VLOOKUP(B103,Loan!B103:D402,3,FALSE), 0)</f>
        <v>0</v>
      </c>
      <c r="O103" s="25">
        <f>VLOOKUP(B103,Transaction!C2:F3001,4,FALSE)</f>
        <v>44660</v>
      </c>
      <c r="P103" s="21" t="str">
        <f>VLOOKUP(B103,Table3[[Account Number]:[Transaction type]],2,FALSE)</f>
        <v>Money Transfer</v>
      </c>
      <c r="Q103" s="21" t="str">
        <f>VLOOKUP(B103,Transaction!C2:E3001,3,FALSE)</f>
        <v>Mobile</v>
      </c>
      <c r="R103" s="22">
        <f>Table4[[#This Row],[Bank Deposit2]] - Table4[[#This Row],[Saving Accounts]]</f>
        <v>242371.35214799998</v>
      </c>
      <c r="S103" s="22">
        <f>IF(AND(Table4[[#This Row],[Account Type]]="Current",Table4[[#This Row],[Opening Balance]]&gt;= 500000),Table4[[#This Row],[Opening Balance]] * 0.02, 0)</f>
        <v>20209397.039999999</v>
      </c>
    </row>
    <row r="104" spans="1:19" ht="15.75" x14ac:dyDescent="0.25">
      <c r="A104" s="17" t="s">
        <v>451</v>
      </c>
      <c r="B104" s="19">
        <v>296925350</v>
      </c>
      <c r="C104" s="17">
        <v>51</v>
      </c>
      <c r="D104" s="24">
        <v>26078.25</v>
      </c>
      <c r="E104" s="17" t="s">
        <v>12</v>
      </c>
      <c r="F104" s="17" t="s">
        <v>453</v>
      </c>
      <c r="G104" s="17" t="s">
        <v>14</v>
      </c>
      <c r="H104" s="17" t="s">
        <v>454</v>
      </c>
      <c r="I104" s="20">
        <f t="shared" si="1"/>
        <v>92375.972324999995</v>
      </c>
      <c r="J104" s="20">
        <v>38322.831947400002</v>
      </c>
      <c r="K104" s="17" t="s">
        <v>455</v>
      </c>
      <c r="L104" s="21" t="str">
        <f>VLOOKUP(B104,Accounts!B$2:E$3001,4,FALSE)</f>
        <v>Current</v>
      </c>
      <c r="M104" s="26">
        <f>VALUE(VLOOKUP(B104,Accounts!B$2:G$3001,6,FALSE))</f>
        <v>1464495984</v>
      </c>
      <c r="N104" s="22">
        <f>IFERROR(VLOOKUP(B104,Loan!B104:D403,3,FALSE), 0)</f>
        <v>0</v>
      </c>
      <c r="O104" s="25">
        <f>VLOOKUP(B104,Transaction!C2:F3001,4,FALSE)</f>
        <v>44374</v>
      </c>
      <c r="P104" s="21" t="str">
        <f>VLOOKUP(B104,Table3[[Account Number]:[Transaction type]],2,FALSE)</f>
        <v>Money Transfer</v>
      </c>
      <c r="Q104" s="21" t="str">
        <f>VLOOKUP(B104,Transaction!C2:E3001,3,FALSE)</f>
        <v>Mobile</v>
      </c>
      <c r="R104" s="22">
        <f>Table4[[#This Row],[Bank Deposit2]] - Table4[[#This Row],[Saving Accounts]]</f>
        <v>54053.140377599993</v>
      </c>
      <c r="S104" s="22">
        <f>IF(AND(Table4[[#This Row],[Account Type]]="Current",Table4[[#This Row],[Opening Balance]]&gt;= 500000),Table4[[#This Row],[Opening Balance]] * 0.02, 0)</f>
        <v>29289919.68</v>
      </c>
    </row>
    <row r="105" spans="1:19" ht="15.75" x14ac:dyDescent="0.25">
      <c r="A105" s="17" t="s">
        <v>456</v>
      </c>
      <c r="B105" s="19">
        <v>158218396</v>
      </c>
      <c r="C105" s="17">
        <v>36</v>
      </c>
      <c r="D105" s="24">
        <v>31557</v>
      </c>
      <c r="E105" s="17" t="s">
        <v>12</v>
      </c>
      <c r="F105" s="17" t="s">
        <v>353</v>
      </c>
      <c r="G105" s="17" t="s">
        <v>14</v>
      </c>
      <c r="H105" s="17" t="s">
        <v>457</v>
      </c>
      <c r="I105" s="20">
        <f t="shared" si="1"/>
        <v>302540.59627500002</v>
      </c>
      <c r="J105" s="20">
        <v>153748.9439865</v>
      </c>
      <c r="K105" s="17" t="s">
        <v>458</v>
      </c>
      <c r="L105" s="21" t="str">
        <f>VLOOKUP(B105,Accounts!B$2:E$3001,4,FALSE)</f>
        <v>Domiciliary</v>
      </c>
      <c r="M105" s="26">
        <f>VALUE(VLOOKUP(B105,Accounts!B$2:G$3001,6,FALSE))</f>
        <v>1099968213</v>
      </c>
      <c r="N105" s="22">
        <f>IFERROR(VLOOKUP(B105,Loan!B105:D404,3,FALSE), 0)</f>
        <v>0</v>
      </c>
      <c r="O105" s="25">
        <f>VLOOKUP(B105,Transaction!C2:F3001,4,FALSE)</f>
        <v>44344</v>
      </c>
      <c r="P105" s="21" t="str">
        <f>VLOOKUP(B105,Table3[[Account Number]:[Transaction type]],2,FALSE)</f>
        <v>Online Payment</v>
      </c>
      <c r="Q105" s="21" t="str">
        <f>VLOOKUP(B105,Transaction!C2:E3001,3,FALSE)</f>
        <v>Card</v>
      </c>
      <c r="R105" s="22">
        <f>Table4[[#This Row],[Bank Deposit2]] - Table4[[#This Row],[Saving Accounts]]</f>
        <v>148791.65228850002</v>
      </c>
      <c r="S105" s="22">
        <f>IF(AND(Table4[[#This Row],[Account Type]]="Current",Table4[[#This Row],[Opening Balance]]&gt;= 500000),Table4[[#This Row],[Opening Balance]] * 0.02, 0)</f>
        <v>0</v>
      </c>
    </row>
    <row r="106" spans="1:19" ht="15.75" x14ac:dyDescent="0.25">
      <c r="A106" s="17" t="s">
        <v>459</v>
      </c>
      <c r="B106" s="19">
        <v>62940595</v>
      </c>
      <c r="C106" s="17">
        <v>76</v>
      </c>
      <c r="D106" s="24">
        <v>16947</v>
      </c>
      <c r="E106" s="17" t="s">
        <v>12</v>
      </c>
      <c r="F106" s="17" t="s">
        <v>34</v>
      </c>
      <c r="G106" s="17" t="s">
        <v>14</v>
      </c>
      <c r="H106" s="17" t="s">
        <v>460</v>
      </c>
      <c r="I106" s="20">
        <f t="shared" si="1"/>
        <v>136205.185536</v>
      </c>
      <c r="J106" s="20">
        <v>134989.06780799999</v>
      </c>
      <c r="K106" s="17" t="s">
        <v>461</v>
      </c>
      <c r="L106" s="21" t="str">
        <f>VLOOKUP(B106,Accounts!B$2:E$3001,4,FALSE)</f>
        <v>Fixed Deposit</v>
      </c>
      <c r="M106" s="26">
        <f>VALUE(VLOOKUP(B106,Accounts!B$2:G$3001,6,FALSE))</f>
        <v>128955645</v>
      </c>
      <c r="N106" s="22">
        <f>IFERROR(VLOOKUP(B106,Loan!B106:D405,3,FALSE), 0)</f>
        <v>7467446735</v>
      </c>
      <c r="O106" s="25">
        <f>VLOOKUP(B106,Transaction!C2:F3001,4,FALSE)</f>
        <v>44567</v>
      </c>
      <c r="P106" s="21" t="str">
        <f>VLOOKUP(B106,Table3[[Account Number]:[Transaction type]],2,FALSE)</f>
        <v>Loan Payment</v>
      </c>
      <c r="Q106" s="21" t="str">
        <f>VLOOKUP(B106,Transaction!C2:E3001,3,FALSE)</f>
        <v>Mobile</v>
      </c>
      <c r="R106" s="22">
        <f>Table4[[#This Row],[Bank Deposit2]] - Table4[[#This Row],[Saving Accounts]]</f>
        <v>1216.117728000012</v>
      </c>
      <c r="S106" s="22">
        <f>IF(AND(Table4[[#This Row],[Account Type]]="Current",Table4[[#This Row],[Opening Balance]]&gt;= 500000),Table4[[#This Row],[Opening Balance]] * 0.02, 0)</f>
        <v>0</v>
      </c>
    </row>
    <row r="107" spans="1:19" ht="15.75" x14ac:dyDescent="0.25">
      <c r="A107" s="17" t="s">
        <v>462</v>
      </c>
      <c r="B107" s="19">
        <v>29321473</v>
      </c>
      <c r="C107" s="17">
        <v>46</v>
      </c>
      <c r="D107" s="24">
        <v>27904.5</v>
      </c>
      <c r="E107" s="17" t="s">
        <v>12</v>
      </c>
      <c r="F107" s="17" t="s">
        <v>463</v>
      </c>
      <c r="G107" s="17" t="s">
        <v>14</v>
      </c>
      <c r="H107" s="17" t="s">
        <v>464</v>
      </c>
      <c r="I107" s="20">
        <f t="shared" si="1"/>
        <v>811487.486592</v>
      </c>
      <c r="J107" s="20">
        <v>205126.0035552</v>
      </c>
      <c r="K107" s="17" t="s">
        <v>465</v>
      </c>
      <c r="L107" s="21" t="str">
        <f>VLOOKUP(B107,Accounts!B$2:E$3001,4,FALSE)</f>
        <v>Current</v>
      </c>
      <c r="M107" s="26">
        <f>VALUE(VLOOKUP(B107,Accounts!B$2:G$3001,6,FALSE))</f>
        <v>15833775</v>
      </c>
      <c r="N107" s="22">
        <f>IFERROR(VLOOKUP(B107,Loan!B107:D406,3,FALSE), 0)</f>
        <v>0</v>
      </c>
      <c r="O107" s="25">
        <f>VLOOKUP(B107,Transaction!C2:F3001,4,FALSE)</f>
        <v>44582</v>
      </c>
      <c r="P107" s="21" t="str">
        <f>VLOOKUP(B107,Table3[[Account Number]:[Transaction type]],2,FALSE)</f>
        <v>Money Deposit</v>
      </c>
      <c r="Q107" s="21" t="str">
        <f>VLOOKUP(B107,Transaction!C2:E3001,3,FALSE)</f>
        <v>ATM</v>
      </c>
      <c r="R107" s="22">
        <f>Table4[[#This Row],[Bank Deposit2]] - Table4[[#This Row],[Saving Accounts]]</f>
        <v>606361.48303680005</v>
      </c>
      <c r="S107" s="22">
        <f>IF(AND(Table4[[#This Row],[Account Type]]="Current",Table4[[#This Row],[Opening Balance]]&gt;= 500000),Table4[[#This Row],[Opening Balance]] * 0.02, 0)</f>
        <v>316675.5</v>
      </c>
    </row>
    <row r="108" spans="1:19" ht="15.75" x14ac:dyDescent="0.25">
      <c r="A108" s="17" t="s">
        <v>466</v>
      </c>
      <c r="B108" s="19">
        <v>587004640</v>
      </c>
      <c r="C108" s="17">
        <v>33</v>
      </c>
      <c r="D108" s="24">
        <v>32652.75</v>
      </c>
      <c r="E108" s="17" t="s">
        <v>12</v>
      </c>
      <c r="F108" s="17" t="s">
        <v>190</v>
      </c>
      <c r="G108" s="17" t="s">
        <v>14</v>
      </c>
      <c r="H108" s="17" t="s">
        <v>467</v>
      </c>
      <c r="I108" s="20">
        <f t="shared" si="1"/>
        <v>1937545.9424640001</v>
      </c>
      <c r="J108" s="20">
        <v>564090.08006735996</v>
      </c>
      <c r="K108" s="17" t="s">
        <v>468</v>
      </c>
      <c r="L108" s="21" t="str">
        <f>VLOOKUP(B108,Accounts!B$2:E$3001,4,FALSE)</f>
        <v>Domiciliary</v>
      </c>
      <c r="M108" s="26">
        <f>VALUE(VLOOKUP(B108,Accounts!B$2:G$3001,6,FALSE))</f>
        <v>4749089751</v>
      </c>
      <c r="N108" s="22">
        <f>IFERROR(VLOOKUP(B108,Loan!B108:D407,3,FALSE), 0)</f>
        <v>0</v>
      </c>
      <c r="O108" s="25">
        <f>VLOOKUP(B108,Transaction!C2:F3001,4,FALSE)</f>
        <v>44537</v>
      </c>
      <c r="P108" s="21" t="str">
        <f>VLOOKUP(B108,Table3[[Account Number]:[Transaction type]],2,FALSE)</f>
        <v>Money Deposit</v>
      </c>
      <c r="Q108" s="21" t="str">
        <f>VLOOKUP(B108,Transaction!C2:E3001,3,FALSE)</f>
        <v>Bank</v>
      </c>
      <c r="R108" s="22">
        <f>Table4[[#This Row],[Bank Deposit2]] - Table4[[#This Row],[Saving Accounts]]</f>
        <v>1373455.8623966402</v>
      </c>
      <c r="S108" s="22">
        <f>IF(AND(Table4[[#This Row],[Account Type]]="Current",Table4[[#This Row],[Opening Balance]]&gt;= 500000),Table4[[#This Row],[Opening Balance]] * 0.02, 0)</f>
        <v>0</v>
      </c>
    </row>
    <row r="109" spans="1:19" ht="15.75" x14ac:dyDescent="0.25">
      <c r="A109" s="17" t="s">
        <v>469</v>
      </c>
      <c r="B109" s="19">
        <v>36336429</v>
      </c>
      <c r="C109" s="17">
        <v>82</v>
      </c>
      <c r="D109" s="24">
        <v>14755.5</v>
      </c>
      <c r="E109" s="17" t="s">
        <v>12</v>
      </c>
      <c r="F109" s="17" t="s">
        <v>471</v>
      </c>
      <c r="G109" s="17" t="s">
        <v>14</v>
      </c>
      <c r="H109" s="17" t="s">
        <v>472</v>
      </c>
      <c r="I109" s="20">
        <f t="shared" si="1"/>
        <v>192492.01061999999</v>
      </c>
      <c r="J109" s="20">
        <v>103395.7085616</v>
      </c>
      <c r="K109" s="17" t="s">
        <v>473</v>
      </c>
      <c r="L109" s="21" t="str">
        <f>VLOOKUP(B109,Accounts!B$2:E$3001,4,FALSE)</f>
        <v>Joint</v>
      </c>
      <c r="M109" s="26">
        <f>VALUE(VLOOKUP(B109,Accounts!B$2:G$3001,6,FALSE))</f>
        <v>50226875</v>
      </c>
      <c r="N109" s="22">
        <f>IFERROR(VLOOKUP(B109,Loan!B109:D408,3,FALSE), 0)</f>
        <v>0</v>
      </c>
      <c r="O109" s="25">
        <f>VLOOKUP(B109,Transaction!C2:F3001,4,FALSE)</f>
        <v>44568</v>
      </c>
      <c r="P109" s="21" t="str">
        <f>VLOOKUP(B109,Table3[[Account Number]:[Transaction type]],2,FALSE)</f>
        <v>Cash Withdrawal</v>
      </c>
      <c r="Q109" s="21" t="str">
        <f>VLOOKUP(B109,Transaction!C2:E3001,3,FALSE)</f>
        <v>ATM</v>
      </c>
      <c r="R109" s="22">
        <f>Table4[[#This Row],[Bank Deposit2]] - Table4[[#This Row],[Saving Accounts]]</f>
        <v>89096.30205839999</v>
      </c>
      <c r="S109" s="22">
        <f>IF(AND(Table4[[#This Row],[Account Type]]="Current",Table4[[#This Row],[Opening Balance]]&gt;= 500000),Table4[[#This Row],[Opening Balance]] * 0.02, 0)</f>
        <v>0</v>
      </c>
    </row>
    <row r="110" spans="1:19" ht="15.75" x14ac:dyDescent="0.25">
      <c r="A110" s="17" t="s">
        <v>474</v>
      </c>
      <c r="B110" s="19">
        <v>428368106</v>
      </c>
      <c r="C110" s="17">
        <v>51</v>
      </c>
      <c r="D110" s="24">
        <v>26078.25</v>
      </c>
      <c r="E110" s="17" t="s">
        <v>12</v>
      </c>
      <c r="F110" s="17" t="s">
        <v>475</v>
      </c>
      <c r="G110" s="17" t="s">
        <v>14</v>
      </c>
      <c r="H110" s="17" t="s">
        <v>476</v>
      </c>
      <c r="I110" s="20">
        <f t="shared" si="1"/>
        <v>1157818.6137600001</v>
      </c>
      <c r="J110" s="20">
        <v>263725.35091199999</v>
      </c>
      <c r="K110" s="17" t="s">
        <v>477</v>
      </c>
      <c r="L110" s="21" t="str">
        <f>VLOOKUP(B110,Accounts!B$2:E$3001,4,FALSE)</f>
        <v>Domiciliary</v>
      </c>
      <c r="M110" s="26">
        <f>VALUE(VLOOKUP(B110,Accounts!B$2:G$3001,6,FALSE))</f>
        <v>24661584</v>
      </c>
      <c r="N110" s="22">
        <f>IFERROR(VLOOKUP(B110,Loan!B110:D409,3,FALSE), 0)</f>
        <v>0</v>
      </c>
      <c r="O110" s="25">
        <f>VLOOKUP(B110,Transaction!C2:F3001,4,FALSE)</f>
        <v>44626</v>
      </c>
      <c r="P110" s="21" t="str">
        <f>VLOOKUP(B110,Table3[[Account Number]:[Transaction type]],2,FALSE)</f>
        <v>Loan Payment</v>
      </c>
      <c r="Q110" s="21" t="str">
        <f>VLOOKUP(B110,Transaction!C2:E3001,3,FALSE)</f>
        <v>AFT</v>
      </c>
      <c r="R110" s="22">
        <f>Table4[[#This Row],[Bank Deposit2]] - Table4[[#This Row],[Saving Accounts]]</f>
        <v>894093.26284800004</v>
      </c>
      <c r="S110" s="22">
        <f>IF(AND(Table4[[#This Row],[Account Type]]="Current",Table4[[#This Row],[Opening Balance]]&gt;= 500000),Table4[[#This Row],[Opening Balance]] * 0.02, 0)</f>
        <v>0</v>
      </c>
    </row>
    <row r="111" spans="1:19" ht="15.75" x14ac:dyDescent="0.25">
      <c r="A111" s="17" t="s">
        <v>478</v>
      </c>
      <c r="B111" s="19">
        <v>580182767</v>
      </c>
      <c r="C111" s="17">
        <v>31</v>
      </c>
      <c r="D111" s="24">
        <v>33383.25</v>
      </c>
      <c r="E111" s="17" t="s">
        <v>12</v>
      </c>
      <c r="F111" s="17" t="s">
        <v>125</v>
      </c>
      <c r="G111" s="17" t="s">
        <v>14</v>
      </c>
      <c r="H111" s="17" t="s">
        <v>480</v>
      </c>
      <c r="I111" s="20">
        <f t="shared" si="1"/>
        <v>95583.926619999998</v>
      </c>
      <c r="J111" s="20">
        <v>34086.809320200002</v>
      </c>
      <c r="K111" s="17" t="s">
        <v>481</v>
      </c>
      <c r="L111" s="21" t="str">
        <f>VLOOKUP(B111,Accounts!B$2:E$3001,4,FALSE)</f>
        <v>Current</v>
      </c>
      <c r="M111" s="26">
        <f>VALUE(VLOOKUP(B111,Accounts!B$2:G$3001,6,FALSE))</f>
        <v>166230048</v>
      </c>
      <c r="N111" s="22">
        <f>IFERROR(VLOOKUP(B111,Loan!B111:D410,3,FALSE), 0)</f>
        <v>0</v>
      </c>
      <c r="O111" s="25">
        <f>VLOOKUP(B111,Transaction!C2:F3001,4,FALSE)</f>
        <v>44458</v>
      </c>
      <c r="P111" s="21" t="str">
        <f>VLOOKUP(B111,Table3[[Account Number]:[Transaction type]],2,FALSE)</f>
        <v>Money Deposit</v>
      </c>
      <c r="Q111" s="21" t="str">
        <f>VLOOKUP(B111,Transaction!C2:E3001,3,FALSE)</f>
        <v>Bank</v>
      </c>
      <c r="R111" s="22">
        <f>Table4[[#This Row],[Bank Deposit2]] - Table4[[#This Row],[Saving Accounts]]</f>
        <v>61497.117299799997</v>
      </c>
      <c r="S111" s="22">
        <f>IF(AND(Table4[[#This Row],[Account Type]]="Current",Table4[[#This Row],[Opening Balance]]&gt;= 500000),Table4[[#This Row],[Opening Balance]] * 0.02, 0)</f>
        <v>3324600.96</v>
      </c>
    </row>
    <row r="112" spans="1:19" ht="15.75" x14ac:dyDescent="0.25">
      <c r="A112" s="17" t="s">
        <v>482</v>
      </c>
      <c r="B112" s="19">
        <v>476051557</v>
      </c>
      <c r="C112" s="17">
        <v>17</v>
      </c>
      <c r="D112" s="24">
        <v>38496.75</v>
      </c>
      <c r="E112" s="17" t="s">
        <v>12</v>
      </c>
      <c r="F112" s="17" t="s">
        <v>483</v>
      </c>
      <c r="G112" s="17" t="s">
        <v>14</v>
      </c>
      <c r="H112" s="17" t="s">
        <v>484</v>
      </c>
      <c r="I112" s="20">
        <f t="shared" si="1"/>
        <v>3498983.5486249998</v>
      </c>
      <c r="J112" s="20">
        <v>986230.74229175004</v>
      </c>
      <c r="K112" s="17" t="s">
        <v>485</v>
      </c>
      <c r="L112" s="21" t="str">
        <f>VLOOKUP(B112,Accounts!B$2:E$3001,4,FALSE)</f>
        <v>Domiciliary</v>
      </c>
      <c r="M112" s="26">
        <f>VALUE(VLOOKUP(B112,Accounts!B$2:G$3001,6,FALSE))</f>
        <v>1890741909</v>
      </c>
      <c r="N112" s="22">
        <f>IFERROR(VLOOKUP(B112,Loan!B112:D411,3,FALSE), 0)</f>
        <v>0</v>
      </c>
      <c r="O112" s="25">
        <f>VLOOKUP(B112,Transaction!C2:F3001,4,FALSE)</f>
        <v>44566</v>
      </c>
      <c r="P112" s="21" t="str">
        <f>VLOOKUP(B112,Table3[[Account Number]:[Transaction type]],2,FALSE)</f>
        <v>Cash Withdrawal</v>
      </c>
      <c r="Q112" s="21" t="str">
        <f>VLOOKUP(B112,Transaction!C2:E3001,3,FALSE)</f>
        <v>ATM</v>
      </c>
      <c r="R112" s="22">
        <f>Table4[[#This Row],[Bank Deposit2]] - Table4[[#This Row],[Saving Accounts]]</f>
        <v>2512752.8063332499</v>
      </c>
      <c r="S112" s="22">
        <f>IF(AND(Table4[[#This Row],[Account Type]]="Current",Table4[[#This Row],[Opening Balance]]&gt;= 500000),Table4[[#This Row],[Opening Balance]] * 0.02, 0)</f>
        <v>0</v>
      </c>
    </row>
    <row r="113" spans="1:19" ht="15.75" x14ac:dyDescent="0.25">
      <c r="A113" s="17" t="s">
        <v>486</v>
      </c>
      <c r="B113" s="19">
        <v>546891496</v>
      </c>
      <c r="C113" s="17">
        <v>65</v>
      </c>
      <c r="D113" s="24">
        <v>20964.75</v>
      </c>
      <c r="E113" s="17" t="s">
        <v>12</v>
      </c>
      <c r="F113" s="17" t="s">
        <v>487</v>
      </c>
      <c r="G113" s="17" t="s">
        <v>14</v>
      </c>
      <c r="H113" s="17" t="s">
        <v>488</v>
      </c>
      <c r="I113" s="20">
        <f t="shared" si="1"/>
        <v>22023.9097</v>
      </c>
      <c r="J113" s="20">
        <v>22627.623930599999</v>
      </c>
      <c r="K113" s="17" t="s">
        <v>489</v>
      </c>
      <c r="L113" s="21" t="str">
        <f>VLOOKUP(B113,Accounts!B$2:E$3001,4,FALSE)</f>
        <v>Domiciliary</v>
      </c>
      <c r="M113" s="26">
        <f>VALUE(VLOOKUP(B113,Accounts!B$2:G$3001,6,FALSE))</f>
        <v>2834185788</v>
      </c>
      <c r="N113" s="22">
        <f>IFERROR(VLOOKUP(B113,Loan!B113:D412,3,FALSE), 0)</f>
        <v>0</v>
      </c>
      <c r="O113" s="25">
        <f>VLOOKUP(B113,Transaction!C2:F3001,4,FALSE)</f>
        <v>44617</v>
      </c>
      <c r="P113" s="21" t="str">
        <f>VLOOKUP(B113,Table3[[Account Number]:[Transaction type]],2,FALSE)</f>
        <v>Money Deposit</v>
      </c>
      <c r="Q113" s="21" t="str">
        <f>VLOOKUP(B113,Transaction!C2:E3001,3,FALSE)</f>
        <v>ATM</v>
      </c>
      <c r="R113" s="22">
        <f>Table4[[#This Row],[Bank Deposit2]] - Table4[[#This Row],[Saving Accounts]]</f>
        <v>-603.7142305999987</v>
      </c>
      <c r="S113" s="22">
        <f>IF(AND(Table4[[#This Row],[Account Type]]="Current",Table4[[#This Row],[Opening Balance]]&gt;= 500000),Table4[[#This Row],[Opening Balance]] * 0.02, 0)</f>
        <v>0</v>
      </c>
    </row>
    <row r="114" spans="1:19" ht="15.75" x14ac:dyDescent="0.25">
      <c r="A114" s="17" t="s">
        <v>490</v>
      </c>
      <c r="B114" s="19">
        <v>424349749</v>
      </c>
      <c r="C114" s="17">
        <v>79</v>
      </c>
      <c r="D114" s="24">
        <v>15851.25</v>
      </c>
      <c r="E114" s="17" t="s">
        <v>12</v>
      </c>
      <c r="F114" s="17" t="s">
        <v>491</v>
      </c>
      <c r="G114" s="17" t="s">
        <v>14</v>
      </c>
      <c r="H114" s="17" t="s">
        <v>492</v>
      </c>
      <c r="I114" s="20">
        <f t="shared" si="1"/>
        <v>532750.14038400003</v>
      </c>
      <c r="J114" s="20">
        <v>260897.49832608001</v>
      </c>
      <c r="K114" s="17" t="s">
        <v>493</v>
      </c>
      <c r="L114" s="21" t="str">
        <f>VLOOKUP(B114,Accounts!B$2:E$3001,4,FALSE)</f>
        <v>Current</v>
      </c>
      <c r="M114" s="26">
        <f>VALUE(VLOOKUP(B114,Accounts!B$2:G$3001,6,FALSE))</f>
        <v>1579867328</v>
      </c>
      <c r="N114" s="22">
        <f>IFERROR(VLOOKUP(B114,Loan!B114:D413,3,FALSE), 0)</f>
        <v>0</v>
      </c>
      <c r="O114" s="25">
        <f>VLOOKUP(B114,Transaction!C2:F3001,4,FALSE)</f>
        <v>44515</v>
      </c>
      <c r="P114" s="21" t="str">
        <f>VLOOKUP(B114,Table3[[Account Number]:[Transaction type]],2,FALSE)</f>
        <v>Online Payment</v>
      </c>
      <c r="Q114" s="21" t="str">
        <f>VLOOKUP(B114,Transaction!C2:E3001,3,FALSE)</f>
        <v>Internet Banking</v>
      </c>
      <c r="R114" s="22">
        <f>Table4[[#This Row],[Bank Deposit2]] - Table4[[#This Row],[Saving Accounts]]</f>
        <v>271852.64205791999</v>
      </c>
      <c r="S114" s="22">
        <f>IF(AND(Table4[[#This Row],[Account Type]]="Current",Table4[[#This Row],[Opening Balance]]&gt;= 500000),Table4[[#This Row],[Opening Balance]] * 0.02, 0)</f>
        <v>31597346.560000002</v>
      </c>
    </row>
    <row r="115" spans="1:19" ht="15.75" x14ac:dyDescent="0.25">
      <c r="A115" s="17" t="s">
        <v>494</v>
      </c>
      <c r="B115" s="19">
        <v>261147852</v>
      </c>
      <c r="C115" s="17">
        <v>58</v>
      </c>
      <c r="D115" s="24">
        <v>23521.5</v>
      </c>
      <c r="E115" s="17" t="s">
        <v>12</v>
      </c>
      <c r="F115" s="17" t="s">
        <v>314</v>
      </c>
      <c r="G115" s="17" t="s">
        <v>14</v>
      </c>
      <c r="H115" s="17" t="s">
        <v>495</v>
      </c>
      <c r="I115" s="20">
        <f t="shared" si="1"/>
        <v>547459.73617499997</v>
      </c>
      <c r="J115" s="20">
        <v>42985.727433</v>
      </c>
      <c r="K115" s="17" t="s">
        <v>496</v>
      </c>
      <c r="L115" s="21" t="str">
        <f>VLOOKUP(B115,Accounts!B$2:E$3001,4,FALSE)</f>
        <v>Domiciliary</v>
      </c>
      <c r="M115" s="26">
        <f>VALUE(VLOOKUP(B115,Accounts!B$2:G$3001,6,FALSE))</f>
        <v>1080607644</v>
      </c>
      <c r="N115" s="22">
        <f>IFERROR(VLOOKUP(B115,Loan!B115:D414,3,FALSE), 0)</f>
        <v>0</v>
      </c>
      <c r="O115" s="25">
        <f>VLOOKUP(B115,Transaction!C2:F3001,4,FALSE)</f>
        <v>44389</v>
      </c>
      <c r="P115" s="21" t="str">
        <f>VLOOKUP(B115,Table3[[Account Number]:[Transaction type]],2,FALSE)</f>
        <v>Money Deposit</v>
      </c>
      <c r="Q115" s="21" t="str">
        <f>VLOOKUP(B115,Transaction!C2:E3001,3,FALSE)</f>
        <v>Bank</v>
      </c>
      <c r="R115" s="22">
        <f>Table4[[#This Row],[Bank Deposit2]] - Table4[[#This Row],[Saving Accounts]]</f>
        <v>504474.00874199998</v>
      </c>
      <c r="S115" s="22">
        <f>IF(AND(Table4[[#This Row],[Account Type]]="Current",Table4[[#This Row],[Opening Balance]]&gt;= 500000),Table4[[#This Row],[Opening Balance]] * 0.02, 0)</f>
        <v>0</v>
      </c>
    </row>
    <row r="116" spans="1:19" ht="15.75" x14ac:dyDescent="0.25">
      <c r="A116" s="17" t="s">
        <v>497</v>
      </c>
      <c r="B116" s="19">
        <v>721820655</v>
      </c>
      <c r="C116" s="17">
        <v>19</v>
      </c>
      <c r="D116" s="24">
        <v>37766.25</v>
      </c>
      <c r="E116" s="17" t="s">
        <v>12</v>
      </c>
      <c r="F116" s="17" t="s">
        <v>499</v>
      </c>
      <c r="G116" s="17" t="s">
        <v>14</v>
      </c>
      <c r="H116" s="17" t="s">
        <v>500</v>
      </c>
      <c r="I116" s="20">
        <f t="shared" si="1"/>
        <v>2588381.09712</v>
      </c>
      <c r="J116" s="20">
        <v>320561.04356640001</v>
      </c>
      <c r="K116" s="17" t="s">
        <v>501</v>
      </c>
      <c r="L116" s="21" t="str">
        <f>VLOOKUP(B116,Accounts!B$2:E$3001,4,FALSE)</f>
        <v>Domiciliary</v>
      </c>
      <c r="M116" s="26">
        <f>VALUE(VLOOKUP(B116,Accounts!B$2:G$3001,6,FALSE))</f>
        <v>47726442</v>
      </c>
      <c r="N116" s="22">
        <f>IFERROR(VLOOKUP(B116,Loan!B116:D415,3,FALSE), 0)</f>
        <v>0</v>
      </c>
      <c r="O116" s="25">
        <f>VLOOKUP(B116,Transaction!C2:F3001,4,FALSE)</f>
        <v>44483</v>
      </c>
      <c r="P116" s="21" t="str">
        <f>VLOOKUP(B116,Table3[[Account Number]:[Transaction type]],2,FALSE)</f>
        <v>Online Payment</v>
      </c>
      <c r="Q116" s="21" t="str">
        <f>VLOOKUP(B116,Transaction!C2:E3001,3,FALSE)</f>
        <v>Mobile</v>
      </c>
      <c r="R116" s="22">
        <f>Table4[[#This Row],[Bank Deposit2]] - Table4[[#This Row],[Saving Accounts]]</f>
        <v>2267820.0535535999</v>
      </c>
      <c r="S116" s="22">
        <f>IF(AND(Table4[[#This Row],[Account Type]]="Current",Table4[[#This Row],[Opening Balance]]&gt;= 500000),Table4[[#This Row],[Opening Balance]] * 0.02, 0)</f>
        <v>0</v>
      </c>
    </row>
    <row r="117" spans="1:19" ht="15.75" x14ac:dyDescent="0.25">
      <c r="A117" s="17" t="s">
        <v>502</v>
      </c>
      <c r="B117" s="19">
        <v>568655976</v>
      </c>
      <c r="C117" s="17">
        <v>82</v>
      </c>
      <c r="D117" s="24">
        <v>14755.5</v>
      </c>
      <c r="E117" s="17" t="s">
        <v>12</v>
      </c>
      <c r="F117" s="17" t="s">
        <v>63</v>
      </c>
      <c r="G117" s="17" t="s">
        <v>14</v>
      </c>
      <c r="H117" s="17" t="s">
        <v>503</v>
      </c>
      <c r="I117" s="20">
        <f t="shared" si="1"/>
        <v>840089.64998400002</v>
      </c>
      <c r="J117" s="20">
        <v>266617.92575807997</v>
      </c>
      <c r="K117" s="17" t="s">
        <v>504</v>
      </c>
      <c r="L117" s="21" t="str">
        <f>VLOOKUP(B117,Accounts!B$2:E$3001,4,FALSE)</f>
        <v>Current</v>
      </c>
      <c r="M117" s="26">
        <f>VALUE(VLOOKUP(B117,Accounts!B$2:G$3001,6,FALSE))</f>
        <v>615729324</v>
      </c>
      <c r="N117" s="22">
        <f>IFERROR(VLOOKUP(B117,Loan!B117:D416,3,FALSE), 0)</f>
        <v>0</v>
      </c>
      <c r="O117" s="25">
        <f>VLOOKUP(B117,Transaction!C2:F3001,4,FALSE)</f>
        <v>44460</v>
      </c>
      <c r="P117" s="21" t="str">
        <f>VLOOKUP(B117,Table3[[Account Number]:[Transaction type]],2,FALSE)</f>
        <v>Cash Withdrawal</v>
      </c>
      <c r="Q117" s="21" t="str">
        <f>VLOOKUP(B117,Transaction!C2:E3001,3,FALSE)</f>
        <v>ATM</v>
      </c>
      <c r="R117" s="22">
        <f>Table4[[#This Row],[Bank Deposit2]] - Table4[[#This Row],[Saving Accounts]]</f>
        <v>573471.72422592004</v>
      </c>
      <c r="S117" s="22">
        <f>IF(AND(Table4[[#This Row],[Account Type]]="Current",Table4[[#This Row],[Opening Balance]]&gt;= 500000),Table4[[#This Row],[Opening Balance]] * 0.02, 0)</f>
        <v>12314586.48</v>
      </c>
    </row>
    <row r="118" spans="1:19" ht="15.75" x14ac:dyDescent="0.25">
      <c r="A118" s="17" t="s">
        <v>505</v>
      </c>
      <c r="B118" s="19">
        <v>211513274</v>
      </c>
      <c r="C118" s="17">
        <v>56</v>
      </c>
      <c r="D118" s="24">
        <v>24252</v>
      </c>
      <c r="E118" s="17" t="s">
        <v>12</v>
      </c>
      <c r="F118" s="17" t="s">
        <v>222</v>
      </c>
      <c r="G118" s="17" t="s">
        <v>14</v>
      </c>
      <c r="H118" s="17" t="s">
        <v>506</v>
      </c>
      <c r="I118" s="20">
        <f t="shared" si="1"/>
        <v>341386.34304000001</v>
      </c>
      <c r="J118" s="20">
        <v>157911.03169919999</v>
      </c>
      <c r="K118" s="17" t="s">
        <v>507</v>
      </c>
      <c r="L118" s="21" t="str">
        <f>VLOOKUP(B118,Accounts!B$2:E$3001,4,FALSE)</f>
        <v>Domiciliary</v>
      </c>
      <c r="M118" s="26">
        <f>VALUE(VLOOKUP(B118,Accounts!B$2:G$3001,6,FALSE))</f>
        <v>3191953812</v>
      </c>
      <c r="N118" s="22">
        <f>IFERROR(VLOOKUP(B118,Loan!B118:D417,3,FALSE), 0)</f>
        <v>0</v>
      </c>
      <c r="O118" s="25">
        <f>VLOOKUP(B118,Transaction!C2:F3001,4,FALSE)</f>
        <v>44422</v>
      </c>
      <c r="P118" s="21" t="str">
        <f>VLOOKUP(B118,Table3[[Account Number]:[Transaction type]],2,FALSE)</f>
        <v>Money Transfer</v>
      </c>
      <c r="Q118" s="21" t="str">
        <f>VLOOKUP(B118,Transaction!C2:E3001,3,FALSE)</f>
        <v>Bank</v>
      </c>
      <c r="R118" s="22">
        <f>Table4[[#This Row],[Bank Deposit2]] - Table4[[#This Row],[Saving Accounts]]</f>
        <v>183475.31134080002</v>
      </c>
      <c r="S118" s="22">
        <f>IF(AND(Table4[[#This Row],[Account Type]]="Current",Table4[[#This Row],[Opening Balance]]&gt;= 500000),Table4[[#This Row],[Opening Balance]] * 0.02, 0)</f>
        <v>0</v>
      </c>
    </row>
    <row r="119" spans="1:19" ht="15.75" x14ac:dyDescent="0.25">
      <c r="A119" s="17" t="s">
        <v>508</v>
      </c>
      <c r="B119" s="19">
        <v>273323924</v>
      </c>
      <c r="C119" s="17">
        <v>73</v>
      </c>
      <c r="D119" s="24">
        <v>18042.75</v>
      </c>
      <c r="E119" s="17" t="s">
        <v>12</v>
      </c>
      <c r="F119" s="17" t="s">
        <v>509</v>
      </c>
      <c r="G119" s="17" t="s">
        <v>14</v>
      </c>
      <c r="H119" s="17" t="s">
        <v>510</v>
      </c>
      <c r="I119" s="20">
        <f t="shared" si="1"/>
        <v>749007.94424999994</v>
      </c>
      <c r="J119" s="20">
        <v>513425.235048</v>
      </c>
      <c r="K119" s="17" t="s">
        <v>511</v>
      </c>
      <c r="L119" s="21" t="str">
        <f>VLOOKUP(B119,Accounts!B$2:E$3001,4,FALSE)</f>
        <v>Current</v>
      </c>
      <c r="M119" s="26">
        <f>VALUE(VLOOKUP(B119,Accounts!B$2:G$3001,6,FALSE))</f>
        <v>524335248</v>
      </c>
      <c r="N119" s="22">
        <f>IFERROR(VLOOKUP(B119,Loan!B119:D418,3,FALSE), 0)</f>
        <v>0</v>
      </c>
      <c r="O119" s="25">
        <f>VLOOKUP(B119,Transaction!C2:F3001,4,FALSE)</f>
        <v>44478</v>
      </c>
      <c r="P119" s="21" t="str">
        <f>VLOOKUP(B119,Table3[[Account Number]:[Transaction type]],2,FALSE)</f>
        <v>Online Payment</v>
      </c>
      <c r="Q119" s="21" t="str">
        <f>VLOOKUP(B119,Transaction!C2:E3001,3,FALSE)</f>
        <v>Mobile</v>
      </c>
      <c r="R119" s="22">
        <f>Table4[[#This Row],[Bank Deposit2]] - Table4[[#This Row],[Saving Accounts]]</f>
        <v>235582.70920199994</v>
      </c>
      <c r="S119" s="22">
        <f>IF(AND(Table4[[#This Row],[Account Type]]="Current",Table4[[#This Row],[Opening Balance]]&gt;= 500000),Table4[[#This Row],[Opening Balance]] * 0.02, 0)</f>
        <v>10486704.960000001</v>
      </c>
    </row>
    <row r="120" spans="1:19" ht="15.75" x14ac:dyDescent="0.25">
      <c r="A120" s="17" t="s">
        <v>512</v>
      </c>
      <c r="B120" s="19">
        <v>120818084</v>
      </c>
      <c r="C120" s="17">
        <v>34</v>
      </c>
      <c r="D120" s="24">
        <v>32287.5</v>
      </c>
      <c r="E120" s="17" t="s">
        <v>12</v>
      </c>
      <c r="F120" s="17" t="s">
        <v>514</v>
      </c>
      <c r="G120" s="17" t="s">
        <v>14</v>
      </c>
      <c r="H120" s="17" t="s">
        <v>515</v>
      </c>
      <c r="I120" s="20">
        <f t="shared" si="1"/>
        <v>868648.41630000004</v>
      </c>
      <c r="J120" s="20">
        <v>304418.817171</v>
      </c>
      <c r="K120" s="17" t="s">
        <v>516</v>
      </c>
      <c r="L120" s="21" t="str">
        <f>VLOOKUP(B120,Accounts!B$2:E$3001,4,FALSE)</f>
        <v>Savings</v>
      </c>
      <c r="M120" s="26">
        <f>VALUE(VLOOKUP(B120,Accounts!B$2:G$3001,6,FALSE))</f>
        <v>1497064608</v>
      </c>
      <c r="N120" s="22">
        <f>IFERROR(VLOOKUP(B120,Loan!B120:D419,3,FALSE), 0)</f>
        <v>0</v>
      </c>
      <c r="O120" s="25">
        <f>VLOOKUP(B120,Transaction!C2:F3001,4,FALSE)</f>
        <v>44589</v>
      </c>
      <c r="P120" s="21" t="str">
        <f>VLOOKUP(B120,Table3[[Account Number]:[Transaction type]],2,FALSE)</f>
        <v>Online Payment</v>
      </c>
      <c r="Q120" s="21" t="str">
        <f>VLOOKUP(B120,Transaction!C2:E3001,3,FALSE)</f>
        <v>Card</v>
      </c>
      <c r="R120" s="22">
        <f>Table4[[#This Row],[Bank Deposit2]] - Table4[[#This Row],[Saving Accounts]]</f>
        <v>564229.59912899998</v>
      </c>
      <c r="S120" s="22">
        <f>IF(AND(Table4[[#This Row],[Account Type]]="Current",Table4[[#This Row],[Opening Balance]]&gt;= 500000),Table4[[#This Row],[Opening Balance]] * 0.02, 0)</f>
        <v>0</v>
      </c>
    </row>
    <row r="121" spans="1:19" ht="15.75" x14ac:dyDescent="0.25">
      <c r="A121" s="17" t="s">
        <v>517</v>
      </c>
      <c r="B121" s="19">
        <v>716391841</v>
      </c>
      <c r="C121" s="17">
        <v>25</v>
      </c>
      <c r="D121" s="24">
        <v>35574.75</v>
      </c>
      <c r="E121" s="17" t="s">
        <v>12</v>
      </c>
      <c r="F121" s="17" t="s">
        <v>519</v>
      </c>
      <c r="G121" s="17" t="s">
        <v>14</v>
      </c>
      <c r="H121" s="17" t="s">
        <v>520</v>
      </c>
      <c r="I121" s="20">
        <f t="shared" si="1"/>
        <v>724809.52915800002</v>
      </c>
      <c r="J121" s="20">
        <v>353534.7178935</v>
      </c>
      <c r="K121" s="17" t="s">
        <v>521</v>
      </c>
      <c r="L121" s="21" t="str">
        <f>VLOOKUP(B121,Accounts!B$2:E$3001,4,FALSE)</f>
        <v>Savings</v>
      </c>
      <c r="M121" s="26">
        <f>VALUE(VLOOKUP(B121,Accounts!B$2:G$3001,6,FALSE))</f>
        <v>697572844</v>
      </c>
      <c r="N121" s="22">
        <f>IFERROR(VLOOKUP(B121,Loan!B121:D420,3,FALSE), 0)</f>
        <v>0</v>
      </c>
      <c r="O121" s="25">
        <f>VLOOKUP(B121,Transaction!C2:F3001,4,FALSE)</f>
        <v>44629</v>
      </c>
      <c r="P121" s="21" t="str">
        <f>VLOOKUP(B121,Table3[[Account Number]:[Transaction type]],2,FALSE)</f>
        <v>Cash Withdrawal</v>
      </c>
      <c r="Q121" s="21" t="str">
        <f>VLOOKUP(B121,Transaction!C2:E3001,3,FALSE)</f>
        <v>POS</v>
      </c>
      <c r="R121" s="22">
        <f>Table4[[#This Row],[Bank Deposit2]] - Table4[[#This Row],[Saving Accounts]]</f>
        <v>371274.81126450002</v>
      </c>
      <c r="S121" s="22">
        <f>IF(AND(Table4[[#This Row],[Account Type]]="Current",Table4[[#This Row],[Opening Balance]]&gt;= 500000),Table4[[#This Row],[Opening Balance]] * 0.02, 0)</f>
        <v>0</v>
      </c>
    </row>
    <row r="122" spans="1:19" ht="15.75" x14ac:dyDescent="0.25">
      <c r="A122" s="17" t="s">
        <v>522</v>
      </c>
      <c r="B122" s="19">
        <v>185045175</v>
      </c>
      <c r="C122" s="17">
        <v>73</v>
      </c>
      <c r="D122" s="24">
        <v>18042.75</v>
      </c>
      <c r="E122" s="17" t="s">
        <v>12</v>
      </c>
      <c r="F122" s="17" t="s">
        <v>523</v>
      </c>
      <c r="G122" s="17" t="s">
        <v>14</v>
      </c>
      <c r="H122" s="17" t="s">
        <v>524</v>
      </c>
      <c r="I122" s="20">
        <f t="shared" si="1"/>
        <v>2137439.3380160001</v>
      </c>
      <c r="J122" s="20">
        <v>1273038.67344512</v>
      </c>
      <c r="K122" s="17" t="s">
        <v>525</v>
      </c>
      <c r="L122" s="21" t="str">
        <f>VLOOKUP(B122,Accounts!B$2:E$3001,4,FALSE)</f>
        <v>Corporate</v>
      </c>
      <c r="M122" s="26">
        <f>VALUE(VLOOKUP(B122,Accounts!B$2:G$3001,6,FALSE))</f>
        <v>880000704</v>
      </c>
      <c r="N122" s="22">
        <f>IFERROR(VLOOKUP(B122,Loan!B122:D421,3,FALSE), 0)</f>
        <v>0</v>
      </c>
      <c r="O122" s="25">
        <f>VLOOKUP(B122,Transaction!C2:F3001,4,FALSE)</f>
        <v>44602</v>
      </c>
      <c r="P122" s="21" t="str">
        <f>VLOOKUP(B122,Table3[[Account Number]:[Transaction type]],2,FALSE)</f>
        <v>Online Payment</v>
      </c>
      <c r="Q122" s="21" t="str">
        <f>VLOOKUP(B122,Transaction!C2:E3001,3,FALSE)</f>
        <v>Mobile</v>
      </c>
      <c r="R122" s="22">
        <f>Table4[[#This Row],[Bank Deposit2]] - Table4[[#This Row],[Saving Accounts]]</f>
        <v>864400.66457088012</v>
      </c>
      <c r="S122" s="22">
        <f>IF(AND(Table4[[#This Row],[Account Type]]="Current",Table4[[#This Row],[Opening Balance]]&gt;= 500000),Table4[[#This Row],[Opening Balance]] * 0.02, 0)</f>
        <v>0</v>
      </c>
    </row>
    <row r="123" spans="1:19" ht="15.75" x14ac:dyDescent="0.25">
      <c r="A123" s="17" t="s">
        <v>526</v>
      </c>
      <c r="B123" s="19">
        <v>105024348</v>
      </c>
      <c r="C123" s="17">
        <v>58</v>
      </c>
      <c r="D123" s="24">
        <v>23521.5</v>
      </c>
      <c r="E123" s="17" t="s">
        <v>12</v>
      </c>
      <c r="F123" s="17" t="s">
        <v>527</v>
      </c>
      <c r="G123" s="17" t="s">
        <v>14</v>
      </c>
      <c r="H123" s="17" t="s">
        <v>528</v>
      </c>
      <c r="I123" s="20">
        <f t="shared" si="1"/>
        <v>1151166.4894079999</v>
      </c>
      <c r="J123" s="20">
        <v>126628.31383488</v>
      </c>
      <c r="K123" s="17" t="s">
        <v>529</v>
      </c>
      <c r="L123" s="21" t="str">
        <f>VLOOKUP(B123,Accounts!B$2:E$3001,4,FALSE)</f>
        <v>Fixed Deposit</v>
      </c>
      <c r="M123" s="26">
        <f>VALUE(VLOOKUP(B123,Accounts!B$2:G$3001,6,FALSE))</f>
        <v>3408988401</v>
      </c>
      <c r="N123" s="22">
        <f>IFERROR(VLOOKUP(B123,Loan!B123:D422,3,FALSE), 0)</f>
        <v>0</v>
      </c>
      <c r="O123" s="25">
        <f>VLOOKUP(B123,Transaction!C2:F3001,4,FALSE)</f>
        <v>44313</v>
      </c>
      <c r="P123" s="21" t="str">
        <f>VLOOKUP(B123,Table3[[Account Number]:[Transaction type]],2,FALSE)</f>
        <v>Money Transfer</v>
      </c>
      <c r="Q123" s="21" t="str">
        <f>VLOOKUP(B123,Transaction!C2:E3001,3,FALSE)</f>
        <v>Mobile</v>
      </c>
      <c r="R123" s="22">
        <f>Table4[[#This Row],[Bank Deposit2]] - Table4[[#This Row],[Saving Accounts]]</f>
        <v>1024538.1755731199</v>
      </c>
      <c r="S123" s="22">
        <f>IF(AND(Table4[[#This Row],[Account Type]]="Current",Table4[[#This Row],[Opening Balance]]&gt;= 500000),Table4[[#This Row],[Opening Balance]] * 0.02, 0)</f>
        <v>0</v>
      </c>
    </row>
    <row r="124" spans="1:19" ht="15.75" x14ac:dyDescent="0.25">
      <c r="A124" s="17" t="s">
        <v>530</v>
      </c>
      <c r="B124" s="19">
        <v>807171368</v>
      </c>
      <c r="C124" s="17">
        <v>29</v>
      </c>
      <c r="D124" s="24">
        <v>34113.75</v>
      </c>
      <c r="E124" s="17" t="s">
        <v>12</v>
      </c>
      <c r="F124" s="17" t="s">
        <v>418</v>
      </c>
      <c r="G124" s="17" t="s">
        <v>14</v>
      </c>
      <c r="H124" s="17" t="s">
        <v>531</v>
      </c>
      <c r="I124" s="20">
        <f t="shared" si="1"/>
        <v>1680282.305988</v>
      </c>
      <c r="J124" s="20">
        <v>575408.56310651999</v>
      </c>
      <c r="K124" s="17" t="s">
        <v>532</v>
      </c>
      <c r="L124" s="21" t="str">
        <f>VLOOKUP(B124,Accounts!B$2:E$3001,4,FALSE)</f>
        <v>Corporate</v>
      </c>
      <c r="M124" s="26">
        <f>VALUE(VLOOKUP(B124,Accounts!B$2:G$3001,6,FALSE))</f>
        <v>991137147</v>
      </c>
      <c r="N124" s="22">
        <f>IFERROR(VLOOKUP(B124,Loan!B124:D423,3,FALSE), 0)</f>
        <v>0</v>
      </c>
      <c r="O124" s="25">
        <f>VLOOKUP(B124,Transaction!C2:F3001,4,FALSE)</f>
        <v>44421</v>
      </c>
      <c r="P124" s="21" t="str">
        <f>VLOOKUP(B124,Table3[[Account Number]:[Transaction type]],2,FALSE)</f>
        <v>Online Payment</v>
      </c>
      <c r="Q124" s="21" t="str">
        <f>VLOOKUP(B124,Transaction!C2:E3001,3,FALSE)</f>
        <v>Mobile</v>
      </c>
      <c r="R124" s="22">
        <f>Table4[[#This Row],[Bank Deposit2]] - Table4[[#This Row],[Saving Accounts]]</f>
        <v>1104873.7428814801</v>
      </c>
      <c r="S124" s="22">
        <f>IF(AND(Table4[[#This Row],[Account Type]]="Current",Table4[[#This Row],[Opening Balance]]&gt;= 500000),Table4[[#This Row],[Opening Balance]] * 0.02, 0)</f>
        <v>0</v>
      </c>
    </row>
    <row r="125" spans="1:19" ht="15.75" x14ac:dyDescent="0.25">
      <c r="A125" s="17" t="s">
        <v>533</v>
      </c>
      <c r="B125" s="19">
        <v>377814136</v>
      </c>
      <c r="C125" s="17">
        <v>45</v>
      </c>
      <c r="D125" s="24">
        <v>28269.75</v>
      </c>
      <c r="E125" s="17" t="s">
        <v>12</v>
      </c>
      <c r="F125" s="17" t="s">
        <v>29</v>
      </c>
      <c r="G125" s="17" t="s">
        <v>14</v>
      </c>
      <c r="H125" s="17" t="s">
        <v>534</v>
      </c>
      <c r="I125" s="20">
        <f t="shared" si="1"/>
        <v>1133682.3422999999</v>
      </c>
      <c r="J125" s="20">
        <v>646556.94006119994</v>
      </c>
      <c r="K125" s="17" t="s">
        <v>535</v>
      </c>
      <c r="L125" s="21" t="str">
        <f>VLOOKUP(B125,Accounts!B$2:E$3001,4,FALSE)</f>
        <v>Domiciliary</v>
      </c>
      <c r="M125" s="26">
        <f>VALUE(VLOOKUP(B125,Accounts!B$2:G$3001,6,FALSE))</f>
        <v>2804773125</v>
      </c>
      <c r="N125" s="22">
        <f>IFERROR(VLOOKUP(B125,Loan!B125:D424,3,FALSE), 0)</f>
        <v>0</v>
      </c>
      <c r="O125" s="25">
        <f>VLOOKUP(B125,Transaction!C2:F3001,4,FALSE)</f>
        <v>44273</v>
      </c>
      <c r="P125" s="21" t="str">
        <f>VLOOKUP(B125,Table3[[Account Number]:[Transaction type]],2,FALSE)</f>
        <v>Cash Withdrawal</v>
      </c>
      <c r="Q125" s="21" t="str">
        <f>VLOOKUP(B125,Transaction!C2:E3001,3,FALSE)</f>
        <v>ATM</v>
      </c>
      <c r="R125" s="22">
        <f>Table4[[#This Row],[Bank Deposit2]] - Table4[[#This Row],[Saving Accounts]]</f>
        <v>487125.40223879996</v>
      </c>
      <c r="S125" s="22">
        <f>IF(AND(Table4[[#This Row],[Account Type]]="Current",Table4[[#This Row],[Opening Balance]]&gt;= 500000),Table4[[#This Row],[Opening Balance]] * 0.02, 0)</f>
        <v>0</v>
      </c>
    </row>
    <row r="126" spans="1:19" ht="15.75" x14ac:dyDescent="0.25">
      <c r="A126" s="17" t="s">
        <v>536</v>
      </c>
      <c r="B126" s="19">
        <v>358256120</v>
      </c>
      <c r="C126" s="17">
        <v>45</v>
      </c>
      <c r="D126" s="24">
        <v>28269.75</v>
      </c>
      <c r="E126" s="17" t="s">
        <v>12</v>
      </c>
      <c r="F126" s="17" t="s">
        <v>115</v>
      </c>
      <c r="G126" s="17" t="s">
        <v>14</v>
      </c>
      <c r="H126" s="17" t="s">
        <v>537</v>
      </c>
      <c r="I126" s="20">
        <f t="shared" si="1"/>
        <v>1349926.1949440001</v>
      </c>
      <c r="J126" s="20">
        <v>177872.62803968001</v>
      </c>
      <c r="K126" s="17" t="s">
        <v>538</v>
      </c>
      <c r="L126" s="21" t="str">
        <f>VLOOKUP(B126,Accounts!B$2:E$3001,4,FALSE)</f>
        <v>Joint</v>
      </c>
      <c r="M126" s="26">
        <f>VALUE(VLOOKUP(B126,Accounts!B$2:G$3001,6,FALSE))</f>
        <v>2155820544</v>
      </c>
      <c r="N126" s="22">
        <f>IFERROR(VLOOKUP(B126,Loan!B126:D425,3,FALSE), 0)</f>
        <v>0</v>
      </c>
      <c r="O126" s="25">
        <f>VLOOKUP(B126,Transaction!C2:F3001,4,FALSE)</f>
        <v>44248</v>
      </c>
      <c r="P126" s="21" t="str">
        <f>VLOOKUP(B126,Table3[[Account Number]:[Transaction type]],2,FALSE)</f>
        <v>Money Transfer</v>
      </c>
      <c r="Q126" s="21" t="str">
        <f>VLOOKUP(B126,Transaction!C2:E3001,3,FALSE)</f>
        <v>Bank</v>
      </c>
      <c r="R126" s="22">
        <f>Table4[[#This Row],[Bank Deposit2]] - Table4[[#This Row],[Saving Accounts]]</f>
        <v>1172053.5669043201</v>
      </c>
      <c r="S126" s="22">
        <f>IF(AND(Table4[[#This Row],[Account Type]]="Current",Table4[[#This Row],[Opening Balance]]&gt;= 500000),Table4[[#This Row],[Opening Balance]] * 0.02, 0)</f>
        <v>0</v>
      </c>
    </row>
    <row r="127" spans="1:19" ht="15.75" x14ac:dyDescent="0.25">
      <c r="A127" s="17" t="s">
        <v>539</v>
      </c>
      <c r="B127" s="19">
        <v>467556613</v>
      </c>
      <c r="C127" s="17">
        <v>79</v>
      </c>
      <c r="D127" s="24">
        <v>15851.25</v>
      </c>
      <c r="E127" s="17" t="s">
        <v>12</v>
      </c>
      <c r="F127" s="17" t="s">
        <v>426</v>
      </c>
      <c r="G127" s="17" t="s">
        <v>14</v>
      </c>
      <c r="H127" s="17" t="s">
        <v>540</v>
      </c>
      <c r="I127" s="20">
        <f t="shared" si="1"/>
        <v>51260.521311999997</v>
      </c>
      <c r="J127" s="20">
        <v>8308.1987788799997</v>
      </c>
      <c r="K127" s="17" t="s">
        <v>541</v>
      </c>
      <c r="L127" s="21" t="str">
        <f>VLOOKUP(B127,Accounts!B$2:E$3001,4,FALSE)</f>
        <v>Current</v>
      </c>
      <c r="M127" s="26">
        <f>VALUE(VLOOKUP(B127,Accounts!B$2:G$3001,6,FALSE))</f>
        <v>84421463</v>
      </c>
      <c r="N127" s="22">
        <f>IFERROR(VLOOKUP(B127,Loan!B127:D426,3,FALSE), 0)</f>
        <v>15932791</v>
      </c>
      <c r="O127" s="25">
        <f>VLOOKUP(B127,Transaction!C2:F3001,4,FALSE)</f>
        <v>44303</v>
      </c>
      <c r="P127" s="21" t="str">
        <f>VLOOKUP(B127,Table3[[Account Number]:[Transaction type]],2,FALSE)</f>
        <v>Loan Payment</v>
      </c>
      <c r="Q127" s="21" t="str">
        <f>VLOOKUP(B127,Transaction!C2:E3001,3,FALSE)</f>
        <v>ACH</v>
      </c>
      <c r="R127" s="22">
        <f>Table4[[#This Row],[Bank Deposit2]] - Table4[[#This Row],[Saving Accounts]]</f>
        <v>42952.322533119994</v>
      </c>
      <c r="S127" s="22">
        <f>IF(AND(Table4[[#This Row],[Account Type]]="Current",Table4[[#This Row],[Opening Balance]]&gt;= 500000),Table4[[#This Row],[Opening Balance]] * 0.02, 0)</f>
        <v>1688429.26</v>
      </c>
    </row>
    <row r="128" spans="1:19" ht="15.75" x14ac:dyDescent="0.25">
      <c r="A128" s="17" t="s">
        <v>542</v>
      </c>
      <c r="B128" s="19">
        <v>601592292</v>
      </c>
      <c r="C128" s="17">
        <v>32</v>
      </c>
      <c r="D128" s="24">
        <v>33018</v>
      </c>
      <c r="E128" s="17" t="s">
        <v>12</v>
      </c>
      <c r="F128" s="17" t="s">
        <v>130</v>
      </c>
      <c r="G128" s="17" t="s">
        <v>14</v>
      </c>
      <c r="H128" s="17" t="s">
        <v>543</v>
      </c>
      <c r="I128" s="20">
        <f t="shared" si="1"/>
        <v>894793.43426100002</v>
      </c>
      <c r="J128" s="20">
        <v>427861.53222984</v>
      </c>
      <c r="K128" s="17" t="s">
        <v>544</v>
      </c>
      <c r="L128" s="21" t="str">
        <f>VLOOKUP(B128,Accounts!B$2:E$3001,4,FALSE)</f>
        <v>Savings</v>
      </c>
      <c r="M128" s="26">
        <f>VALUE(VLOOKUP(B128,Accounts!B$2:G$3001,6,FALSE))</f>
        <v>1356682367</v>
      </c>
      <c r="N128" s="22">
        <f>IFERROR(VLOOKUP(B128,Loan!B128:D427,3,FALSE), 0)</f>
        <v>5721867072</v>
      </c>
      <c r="O128" s="25">
        <f>VLOOKUP(B128,Transaction!C2:F3001,4,FALSE)</f>
        <v>44262</v>
      </c>
      <c r="P128" s="21" t="str">
        <f>VLOOKUP(B128,Table3[[Account Number]:[Transaction type]],2,FALSE)</f>
        <v>Loan Payment</v>
      </c>
      <c r="Q128" s="21" t="str">
        <f>VLOOKUP(B128,Transaction!C2:E3001,3,FALSE)</f>
        <v>Mobile</v>
      </c>
      <c r="R128" s="22">
        <f>Table4[[#This Row],[Bank Deposit2]] - Table4[[#This Row],[Saving Accounts]]</f>
        <v>466931.90203116002</v>
      </c>
      <c r="S128" s="22">
        <f>IF(AND(Table4[[#This Row],[Account Type]]="Current",Table4[[#This Row],[Opening Balance]]&gt;= 500000),Table4[[#This Row],[Opening Balance]] * 0.02, 0)</f>
        <v>0</v>
      </c>
    </row>
    <row r="129" spans="1:19" ht="15.75" x14ac:dyDescent="0.25">
      <c r="A129" s="17" t="s">
        <v>545</v>
      </c>
      <c r="B129" s="19">
        <v>938682630</v>
      </c>
      <c r="C129" s="17">
        <v>66</v>
      </c>
      <c r="D129" s="24">
        <v>20599.5</v>
      </c>
      <c r="E129" s="17" t="s">
        <v>12</v>
      </c>
      <c r="F129" s="17" t="s">
        <v>310</v>
      </c>
      <c r="G129" s="17" t="s">
        <v>14</v>
      </c>
      <c r="H129" s="17" t="s">
        <v>546</v>
      </c>
      <c r="I129" s="20">
        <f t="shared" si="1"/>
        <v>294532.29209599999</v>
      </c>
      <c r="J129" s="20">
        <v>242989.14097919999</v>
      </c>
      <c r="K129" s="17" t="s">
        <v>547</v>
      </c>
      <c r="L129" s="21" t="str">
        <f>VLOOKUP(B129,Accounts!B$2:E$3001,4,FALSE)</f>
        <v>Savings</v>
      </c>
      <c r="M129" s="26">
        <f>VALUE(VLOOKUP(B129,Accounts!B$2:G$3001,6,FALSE))</f>
        <v>795729405</v>
      </c>
      <c r="N129" s="22">
        <f>IFERROR(VLOOKUP(B129,Loan!B129:D428,3,FALSE), 0)</f>
        <v>0</v>
      </c>
      <c r="O129" s="25">
        <f>VLOOKUP(B129,Transaction!C2:F3001,4,FALSE)</f>
        <v>44434</v>
      </c>
      <c r="P129" s="21" t="str">
        <f>VLOOKUP(B129,Table3[[Account Number]:[Transaction type]],2,FALSE)</f>
        <v>Online Payment</v>
      </c>
      <c r="Q129" s="21" t="str">
        <f>VLOOKUP(B129,Transaction!C2:E3001,3,FALSE)</f>
        <v>Internet Banking</v>
      </c>
      <c r="R129" s="22">
        <f>Table4[[#This Row],[Bank Deposit2]] - Table4[[#This Row],[Saving Accounts]]</f>
        <v>51543.1511168</v>
      </c>
      <c r="S129" s="22">
        <f>IF(AND(Table4[[#This Row],[Account Type]]="Current",Table4[[#This Row],[Opening Balance]]&gt;= 500000),Table4[[#This Row],[Opening Balance]] * 0.02, 0)</f>
        <v>0</v>
      </c>
    </row>
    <row r="130" spans="1:19" ht="15.75" x14ac:dyDescent="0.25">
      <c r="A130" s="17" t="s">
        <v>548</v>
      </c>
      <c r="B130" s="19">
        <v>651408920</v>
      </c>
      <c r="C130" s="17">
        <v>68</v>
      </c>
      <c r="D130" s="24">
        <v>19869</v>
      </c>
      <c r="E130" s="17" t="s">
        <v>12</v>
      </c>
      <c r="F130" s="17" t="s">
        <v>549</v>
      </c>
      <c r="G130" s="17" t="s">
        <v>14</v>
      </c>
      <c r="H130" s="17" t="s">
        <v>550</v>
      </c>
      <c r="I130" s="20">
        <f t="shared" si="1"/>
        <v>2146327.167936</v>
      </c>
      <c r="J130" s="20">
        <v>811103.96039904002</v>
      </c>
      <c r="K130" s="17" t="s">
        <v>551</v>
      </c>
      <c r="L130" s="21" t="str">
        <f>VLOOKUP(B130,Accounts!B$2:E$3001,4,FALSE)</f>
        <v>Domiciliary</v>
      </c>
      <c r="M130" s="26">
        <f>VALUE(VLOOKUP(B130,Accounts!B$2:G$3001,6,FALSE))</f>
        <v>2841952948</v>
      </c>
      <c r="N130" s="22">
        <f>IFERROR(VLOOKUP(B130,Loan!B130:D429,3,FALSE), 0)</f>
        <v>0</v>
      </c>
      <c r="O130" s="25">
        <f>VLOOKUP(B130,Transaction!C2:F3001,4,FALSE)</f>
        <v>44632</v>
      </c>
      <c r="P130" s="21" t="str">
        <f>VLOOKUP(B130,Table3[[Account Number]:[Transaction type]],2,FALSE)</f>
        <v>Online Payment</v>
      </c>
      <c r="Q130" s="21" t="str">
        <f>VLOOKUP(B130,Transaction!C2:E3001,3,FALSE)</f>
        <v>Card</v>
      </c>
      <c r="R130" s="22">
        <f>Table4[[#This Row],[Bank Deposit2]] - Table4[[#This Row],[Saving Accounts]]</f>
        <v>1335223.20753696</v>
      </c>
      <c r="S130" s="22">
        <f>IF(AND(Table4[[#This Row],[Account Type]]="Current",Table4[[#This Row],[Opening Balance]]&gt;= 500000),Table4[[#This Row],[Opening Balance]] * 0.02, 0)</f>
        <v>0</v>
      </c>
    </row>
    <row r="131" spans="1:19" ht="15.75" x14ac:dyDescent="0.25">
      <c r="A131" s="17" t="s">
        <v>552</v>
      </c>
      <c r="B131" s="19">
        <v>582459858</v>
      </c>
      <c r="C131" s="17">
        <v>22</v>
      </c>
      <c r="D131" s="24">
        <v>36670.5</v>
      </c>
      <c r="E131" s="17" t="s">
        <v>12</v>
      </c>
      <c r="F131" s="17" t="s">
        <v>453</v>
      </c>
      <c r="G131" s="17" t="s">
        <v>14</v>
      </c>
      <c r="H131" s="17" t="s">
        <v>553</v>
      </c>
      <c r="I131" s="20">
        <f t="shared" ref="I131:I194" si="2">VALUE(CLEAN(H131))</f>
        <v>10157.043600000001</v>
      </c>
      <c r="J131" s="20">
        <v>6446.3370047999997</v>
      </c>
      <c r="K131" s="17" t="s">
        <v>554</v>
      </c>
      <c r="L131" s="21" t="str">
        <f>VLOOKUP(B131,Accounts!B$2:E$3001,4,FALSE)</f>
        <v>Domiciliary</v>
      </c>
      <c r="M131" s="26">
        <f>VALUE(VLOOKUP(B131,Accounts!B$2:G$3001,6,FALSE))</f>
        <v>917821075</v>
      </c>
      <c r="N131" s="22">
        <f>IFERROR(VLOOKUP(B131,Loan!B131:D430,3,FALSE), 0)</f>
        <v>0</v>
      </c>
      <c r="O131" s="25">
        <f>VLOOKUP(B131,Transaction!C2:F3001,4,FALSE)</f>
        <v>44293</v>
      </c>
      <c r="P131" s="21" t="str">
        <f>VLOOKUP(B131,Table3[[Account Number]:[Transaction type]],2,FALSE)</f>
        <v>Cash Withdrawal</v>
      </c>
      <c r="Q131" s="21" t="str">
        <f>VLOOKUP(B131,Transaction!C2:E3001,3,FALSE)</f>
        <v>Bank</v>
      </c>
      <c r="R131" s="22">
        <f>Table4[[#This Row],[Bank Deposit2]] - Table4[[#This Row],[Saving Accounts]]</f>
        <v>3710.7065952000012</v>
      </c>
      <c r="S131" s="22">
        <f>IF(AND(Table4[[#This Row],[Account Type]]="Current",Table4[[#This Row],[Opening Balance]]&gt;= 500000),Table4[[#This Row],[Opening Balance]] * 0.02, 0)</f>
        <v>0</v>
      </c>
    </row>
    <row r="132" spans="1:19" ht="15.75" x14ac:dyDescent="0.25">
      <c r="A132" s="17" t="s">
        <v>555</v>
      </c>
      <c r="B132" s="19">
        <v>992079733</v>
      </c>
      <c r="C132" s="17">
        <v>48</v>
      </c>
      <c r="D132" s="24">
        <v>27174</v>
      </c>
      <c r="E132" s="17" t="s">
        <v>12</v>
      </c>
      <c r="F132" s="17" t="s">
        <v>557</v>
      </c>
      <c r="G132" s="17" t="s">
        <v>14</v>
      </c>
      <c r="H132" s="17" t="s">
        <v>558</v>
      </c>
      <c r="I132" s="20">
        <f t="shared" si="2"/>
        <v>107355.608838</v>
      </c>
      <c r="J132" s="20">
        <v>62153.247221999998</v>
      </c>
      <c r="K132" s="17" t="s">
        <v>559</v>
      </c>
      <c r="L132" s="21" t="str">
        <f>VLOOKUP(B132,Accounts!B$2:E$3001,4,FALSE)</f>
        <v>Corporate</v>
      </c>
      <c r="M132" s="26">
        <f>VALUE(VLOOKUP(B132,Accounts!B$2:G$3001,6,FALSE))</f>
        <v>151080</v>
      </c>
      <c r="N132" s="22">
        <f>IFERROR(VLOOKUP(B132,Loan!B132:D431,3,FALSE), 0)</f>
        <v>0</v>
      </c>
      <c r="O132" s="25">
        <f>VLOOKUP(B132,Transaction!C2:F3001,4,FALSE)</f>
        <v>44244</v>
      </c>
      <c r="P132" s="21" t="str">
        <f>VLOOKUP(B132,Table3[[Account Number]:[Transaction type]],2,FALSE)</f>
        <v>Money Deposit</v>
      </c>
      <c r="Q132" s="21" t="str">
        <f>VLOOKUP(B132,Transaction!C2:E3001,3,FALSE)</f>
        <v>ATM</v>
      </c>
      <c r="R132" s="22">
        <f>Table4[[#This Row],[Bank Deposit2]] - Table4[[#This Row],[Saving Accounts]]</f>
        <v>45202.361616000002</v>
      </c>
      <c r="S132" s="22">
        <f>IF(AND(Table4[[#This Row],[Account Type]]="Current",Table4[[#This Row],[Opening Balance]]&gt;= 500000),Table4[[#This Row],[Opening Balance]] * 0.02, 0)</f>
        <v>0</v>
      </c>
    </row>
    <row r="133" spans="1:19" ht="15.75" x14ac:dyDescent="0.25">
      <c r="A133" s="17" t="s">
        <v>560</v>
      </c>
      <c r="B133" s="19">
        <v>169597632</v>
      </c>
      <c r="C133" s="17">
        <v>20</v>
      </c>
      <c r="D133" s="24">
        <v>37401</v>
      </c>
      <c r="E133" s="17" t="s">
        <v>12</v>
      </c>
      <c r="F133" s="17" t="s">
        <v>561</v>
      </c>
      <c r="G133" s="17" t="s">
        <v>14</v>
      </c>
      <c r="H133" s="17" t="s">
        <v>562</v>
      </c>
      <c r="I133" s="20">
        <f t="shared" si="2"/>
        <v>523836.09247199999</v>
      </c>
      <c r="J133" s="20">
        <v>207361.07447748</v>
      </c>
      <c r="K133" s="17" t="s">
        <v>563</v>
      </c>
      <c r="L133" s="21" t="str">
        <f>VLOOKUP(B133,Accounts!B$2:E$3001,4,FALSE)</f>
        <v>Domiciliary</v>
      </c>
      <c r="M133" s="26">
        <f>VALUE(VLOOKUP(B133,Accounts!B$2:G$3001,6,FALSE))</f>
        <v>175867549</v>
      </c>
      <c r="N133" s="22">
        <f>IFERROR(VLOOKUP(B133,Loan!B133:D432,3,FALSE), 0)</f>
        <v>0</v>
      </c>
      <c r="O133" s="25">
        <f>VLOOKUP(B133,Transaction!C2:F3001,4,FALSE)</f>
        <v>44662</v>
      </c>
      <c r="P133" s="21" t="str">
        <f>VLOOKUP(B133,Table3[[Account Number]:[Transaction type]],2,FALSE)</f>
        <v>Money Transfer</v>
      </c>
      <c r="Q133" s="21" t="str">
        <f>VLOOKUP(B133,Transaction!C2:E3001,3,FALSE)</f>
        <v>Mobile</v>
      </c>
      <c r="R133" s="22">
        <f>Table4[[#This Row],[Bank Deposit2]] - Table4[[#This Row],[Saving Accounts]]</f>
        <v>316475.01799452002</v>
      </c>
      <c r="S133" s="22">
        <f>IF(AND(Table4[[#This Row],[Account Type]]="Current",Table4[[#This Row],[Opening Balance]]&gt;= 500000),Table4[[#This Row],[Opening Balance]] * 0.02, 0)</f>
        <v>0</v>
      </c>
    </row>
    <row r="134" spans="1:19" ht="15.75" x14ac:dyDescent="0.25">
      <c r="A134" s="17" t="s">
        <v>564</v>
      </c>
      <c r="B134" s="19">
        <v>539613366</v>
      </c>
      <c r="C134" s="17">
        <v>66</v>
      </c>
      <c r="D134" s="24">
        <v>20599.5</v>
      </c>
      <c r="E134" s="17" t="s">
        <v>12</v>
      </c>
      <c r="F134" s="17" t="s">
        <v>514</v>
      </c>
      <c r="G134" s="17" t="s">
        <v>14</v>
      </c>
      <c r="H134" s="17" t="s">
        <v>565</v>
      </c>
      <c r="I134" s="20">
        <f t="shared" si="2"/>
        <v>354800.46124799998</v>
      </c>
      <c r="J134" s="20">
        <v>62392.038557760003</v>
      </c>
      <c r="K134" s="17" t="s">
        <v>566</v>
      </c>
      <c r="L134" s="21" t="str">
        <f>VLOOKUP(B134,Accounts!B$2:E$3001,4,FALSE)</f>
        <v>Domiciliary</v>
      </c>
      <c r="M134" s="26">
        <f>VALUE(VLOOKUP(B134,Accounts!B$2:G$3001,6,FALSE))</f>
        <v>4647311175</v>
      </c>
      <c r="N134" s="22">
        <f>IFERROR(VLOOKUP(B134,Loan!B134:D433,3,FALSE), 0)</f>
        <v>0</v>
      </c>
      <c r="O134" s="25">
        <f>VLOOKUP(B134,Transaction!C2:F3001,4,FALSE)</f>
        <v>44381</v>
      </c>
      <c r="P134" s="21" t="str">
        <f>VLOOKUP(B134,Table3[[Account Number]:[Transaction type]],2,FALSE)</f>
        <v>Online Payment</v>
      </c>
      <c r="Q134" s="21" t="str">
        <f>VLOOKUP(B134,Transaction!C2:E3001,3,FALSE)</f>
        <v>Mobile</v>
      </c>
      <c r="R134" s="22">
        <f>Table4[[#This Row],[Bank Deposit2]] - Table4[[#This Row],[Saving Accounts]]</f>
        <v>292408.42269023997</v>
      </c>
      <c r="S134" s="22">
        <f>IF(AND(Table4[[#This Row],[Account Type]]="Current",Table4[[#This Row],[Opening Balance]]&gt;= 500000),Table4[[#This Row],[Opening Balance]] * 0.02, 0)</f>
        <v>0</v>
      </c>
    </row>
    <row r="135" spans="1:19" ht="15.75" x14ac:dyDescent="0.25">
      <c r="A135" s="17" t="s">
        <v>567</v>
      </c>
      <c r="B135" s="19">
        <v>164529450</v>
      </c>
      <c r="C135" s="17">
        <v>52</v>
      </c>
      <c r="D135" s="24">
        <v>25713</v>
      </c>
      <c r="E135" s="17" t="s">
        <v>12</v>
      </c>
      <c r="F135" s="17" t="s">
        <v>569</v>
      </c>
      <c r="G135" s="17" t="s">
        <v>14</v>
      </c>
      <c r="H135" s="17" t="s">
        <v>570</v>
      </c>
      <c r="I135" s="20">
        <f t="shared" si="2"/>
        <v>369789.85164800001</v>
      </c>
      <c r="J135" s="20">
        <v>130488.61041664</v>
      </c>
      <c r="K135" s="17" t="s">
        <v>571</v>
      </c>
      <c r="L135" s="21" t="str">
        <f>VLOOKUP(B135,Accounts!B$2:E$3001,4,FALSE)</f>
        <v>Current</v>
      </c>
      <c r="M135" s="26">
        <f>VALUE(VLOOKUP(B135,Accounts!B$2:G$3001,6,FALSE))</f>
        <v>223885116</v>
      </c>
      <c r="N135" s="22">
        <f>IFERROR(VLOOKUP(B135,Loan!B135:D434,3,FALSE), 0)</f>
        <v>0</v>
      </c>
      <c r="O135" s="25">
        <f>VLOOKUP(B135,Transaction!C2:F3001,4,FALSE)</f>
        <v>44256</v>
      </c>
      <c r="P135" s="21" t="str">
        <f>VLOOKUP(B135,Table3[[Account Number]:[Transaction type]],2,FALSE)</f>
        <v>Money Transfer</v>
      </c>
      <c r="Q135" s="21" t="str">
        <f>VLOOKUP(B135,Transaction!C2:E3001,3,FALSE)</f>
        <v>Bank</v>
      </c>
      <c r="R135" s="22">
        <f>Table4[[#This Row],[Bank Deposit2]] - Table4[[#This Row],[Saving Accounts]]</f>
        <v>239301.24123136001</v>
      </c>
      <c r="S135" s="22">
        <f>IF(AND(Table4[[#This Row],[Account Type]]="Current",Table4[[#This Row],[Opening Balance]]&gt;= 500000),Table4[[#This Row],[Opening Balance]] * 0.02, 0)</f>
        <v>4477702.32</v>
      </c>
    </row>
    <row r="136" spans="1:19" ht="15.75" x14ac:dyDescent="0.25">
      <c r="A136" s="17" t="s">
        <v>572</v>
      </c>
      <c r="B136" s="19">
        <v>426810795</v>
      </c>
      <c r="C136" s="17">
        <v>49</v>
      </c>
      <c r="D136" s="24">
        <v>26808.75</v>
      </c>
      <c r="E136" s="17" t="s">
        <v>12</v>
      </c>
      <c r="F136" s="17" t="s">
        <v>574</v>
      </c>
      <c r="G136" s="17" t="s">
        <v>14</v>
      </c>
      <c r="H136" s="17" t="s">
        <v>575</v>
      </c>
      <c r="I136" s="20">
        <f t="shared" si="2"/>
        <v>285173.38644999999</v>
      </c>
      <c r="J136" s="20">
        <v>53376.591091399998</v>
      </c>
      <c r="K136" s="17" t="s">
        <v>576</v>
      </c>
      <c r="L136" s="21" t="str">
        <f>VLOOKUP(B136,Accounts!B$2:E$3001,4,FALSE)</f>
        <v>Current</v>
      </c>
      <c r="M136" s="26">
        <f>VALUE(VLOOKUP(B136,Accounts!B$2:G$3001,6,FALSE))</f>
        <v>2654272565</v>
      </c>
      <c r="N136" s="22">
        <f>IFERROR(VLOOKUP(B136,Loan!B136:D435,3,FALSE), 0)</f>
        <v>0</v>
      </c>
      <c r="O136" s="25">
        <f>VLOOKUP(B136,Transaction!C2:F3001,4,FALSE)</f>
        <v>44619</v>
      </c>
      <c r="P136" s="21" t="str">
        <f>VLOOKUP(B136,Table3[[Account Number]:[Transaction type]],2,FALSE)</f>
        <v>Money Transfer</v>
      </c>
      <c r="Q136" s="21" t="str">
        <f>VLOOKUP(B136,Transaction!C2:E3001,3,FALSE)</f>
        <v>Internet Banking</v>
      </c>
      <c r="R136" s="22">
        <f>Table4[[#This Row],[Bank Deposit2]] - Table4[[#This Row],[Saving Accounts]]</f>
        <v>231796.79535859998</v>
      </c>
      <c r="S136" s="22">
        <f>IF(AND(Table4[[#This Row],[Account Type]]="Current",Table4[[#This Row],[Opening Balance]]&gt;= 500000),Table4[[#This Row],[Opening Balance]] * 0.02, 0)</f>
        <v>53085451.300000004</v>
      </c>
    </row>
    <row r="137" spans="1:19" ht="15.75" x14ac:dyDescent="0.25">
      <c r="A137" s="17" t="s">
        <v>577</v>
      </c>
      <c r="B137" s="19">
        <v>291037595</v>
      </c>
      <c r="C137" s="17">
        <v>20</v>
      </c>
      <c r="D137" s="24">
        <v>37401</v>
      </c>
      <c r="E137" s="17" t="s">
        <v>12</v>
      </c>
      <c r="F137" s="17" t="s">
        <v>168</v>
      </c>
      <c r="G137" s="17" t="s">
        <v>14</v>
      </c>
      <c r="H137" s="17" t="s">
        <v>578</v>
      </c>
      <c r="I137" s="20">
        <f t="shared" si="2"/>
        <v>916690.98687599995</v>
      </c>
      <c r="J137" s="20">
        <v>412852.99296990002</v>
      </c>
      <c r="K137" s="17" t="s">
        <v>579</v>
      </c>
      <c r="L137" s="21" t="str">
        <f>VLOOKUP(B137,Accounts!B$2:E$3001,4,FALSE)</f>
        <v>Domiciliary</v>
      </c>
      <c r="M137" s="26">
        <f>VALUE(VLOOKUP(B137,Accounts!B$2:G$3001,6,FALSE))</f>
        <v>4270856535</v>
      </c>
      <c r="N137" s="22">
        <f>IFERROR(VLOOKUP(B137,Loan!B137:D436,3,FALSE), 0)</f>
        <v>0</v>
      </c>
      <c r="O137" s="25">
        <f>VLOOKUP(B137,Transaction!C2:F3001,4,FALSE)</f>
        <v>44661</v>
      </c>
      <c r="P137" s="21" t="str">
        <f>VLOOKUP(B137,Table3[[Account Number]:[Transaction type]],2,FALSE)</f>
        <v>Money Transfer</v>
      </c>
      <c r="Q137" s="21" t="str">
        <f>VLOOKUP(B137,Transaction!C2:E3001,3,FALSE)</f>
        <v>Mobile</v>
      </c>
      <c r="R137" s="22">
        <f>Table4[[#This Row],[Bank Deposit2]] - Table4[[#This Row],[Saving Accounts]]</f>
        <v>503837.99390609993</v>
      </c>
      <c r="S137" s="22">
        <f>IF(AND(Table4[[#This Row],[Account Type]]="Current",Table4[[#This Row],[Opening Balance]]&gt;= 500000),Table4[[#This Row],[Opening Balance]] * 0.02, 0)</f>
        <v>0</v>
      </c>
    </row>
    <row r="138" spans="1:19" ht="15.75" x14ac:dyDescent="0.25">
      <c r="A138" s="17" t="s">
        <v>580</v>
      </c>
      <c r="B138" s="19">
        <v>2146153</v>
      </c>
      <c r="C138" s="17">
        <v>22</v>
      </c>
      <c r="D138" s="24">
        <v>36670.5</v>
      </c>
      <c r="E138" s="17" t="s">
        <v>12</v>
      </c>
      <c r="F138" s="17" t="s">
        <v>241</v>
      </c>
      <c r="G138" s="17" t="s">
        <v>14</v>
      </c>
      <c r="H138" s="17" t="s">
        <v>581</v>
      </c>
      <c r="I138" s="20">
        <f t="shared" si="2"/>
        <v>397889.37271199998</v>
      </c>
      <c r="J138" s="20">
        <v>171502.62549576</v>
      </c>
      <c r="K138" s="17" t="s">
        <v>582</v>
      </c>
      <c r="L138" s="21" t="str">
        <f>VLOOKUP(B138,Accounts!B$2:E$3001,4,FALSE)</f>
        <v>Corporate</v>
      </c>
      <c r="M138" s="26">
        <f>VALUE(VLOOKUP(B138,Accounts!B$2:G$3001,6,FALSE))</f>
        <v>32774623</v>
      </c>
      <c r="N138" s="22">
        <f>IFERROR(VLOOKUP(B138,Loan!B138:D437,3,FALSE), 0)</f>
        <v>0</v>
      </c>
      <c r="O138" s="25">
        <f>VLOOKUP(B138,Transaction!C2:F3001,4,FALSE)</f>
        <v>44568</v>
      </c>
      <c r="P138" s="21" t="str">
        <f>VLOOKUP(B138,Table3[[Account Number]:[Transaction type]],2,FALSE)</f>
        <v>Money Deposit</v>
      </c>
      <c r="Q138" s="21" t="str">
        <f>VLOOKUP(B138,Transaction!C2:E3001,3,FALSE)</f>
        <v>Bank</v>
      </c>
      <c r="R138" s="22">
        <f>Table4[[#This Row],[Bank Deposit2]] - Table4[[#This Row],[Saving Accounts]]</f>
        <v>226386.74721623998</v>
      </c>
      <c r="S138" s="22">
        <f>IF(AND(Table4[[#This Row],[Account Type]]="Current",Table4[[#This Row],[Opening Balance]]&gt;= 500000),Table4[[#This Row],[Opening Balance]] * 0.02, 0)</f>
        <v>0</v>
      </c>
    </row>
    <row r="139" spans="1:19" ht="15.75" x14ac:dyDescent="0.25">
      <c r="A139" s="17" t="s">
        <v>583</v>
      </c>
      <c r="B139" s="19">
        <v>437840646</v>
      </c>
      <c r="C139" s="17">
        <v>33</v>
      </c>
      <c r="D139" s="24">
        <v>32652.75</v>
      </c>
      <c r="E139" s="17" t="s">
        <v>12</v>
      </c>
      <c r="F139" s="17" t="s">
        <v>78</v>
      </c>
      <c r="G139" s="17" t="s">
        <v>14</v>
      </c>
      <c r="H139" s="17" t="s">
        <v>584</v>
      </c>
      <c r="I139" s="20">
        <f t="shared" si="2"/>
        <v>743986.89248399995</v>
      </c>
      <c r="J139" s="20">
        <v>109418.67832896</v>
      </c>
      <c r="K139" s="17" t="s">
        <v>585</v>
      </c>
      <c r="L139" s="21" t="str">
        <f>VLOOKUP(B139,Accounts!B$2:E$3001,4,FALSE)</f>
        <v>Domiciliary</v>
      </c>
      <c r="M139" s="26">
        <f>VALUE(VLOOKUP(B139,Accounts!B$2:G$3001,6,FALSE))</f>
        <v>648211968</v>
      </c>
      <c r="N139" s="22">
        <f>IFERROR(VLOOKUP(B139,Loan!B139:D438,3,FALSE), 0)</f>
        <v>0</v>
      </c>
      <c r="O139" s="25">
        <f>VLOOKUP(B139,Transaction!C2:F3001,4,FALSE)</f>
        <v>44390</v>
      </c>
      <c r="P139" s="21" t="str">
        <f>VLOOKUP(B139,Table3[[Account Number]:[Transaction type]],2,FALSE)</f>
        <v>Money Transfer</v>
      </c>
      <c r="Q139" s="21" t="str">
        <f>VLOOKUP(B139,Transaction!C2:E3001,3,FALSE)</f>
        <v>Mobile</v>
      </c>
      <c r="R139" s="22">
        <f>Table4[[#This Row],[Bank Deposit2]] - Table4[[#This Row],[Saving Accounts]]</f>
        <v>634568.21415503998</v>
      </c>
      <c r="S139" s="22">
        <f>IF(AND(Table4[[#This Row],[Account Type]]="Current",Table4[[#This Row],[Opening Balance]]&gt;= 500000),Table4[[#This Row],[Opening Balance]] * 0.02, 0)</f>
        <v>0</v>
      </c>
    </row>
    <row r="140" spans="1:19" ht="15.75" x14ac:dyDescent="0.25">
      <c r="A140" s="17" t="s">
        <v>586</v>
      </c>
      <c r="B140" s="19">
        <v>707316410</v>
      </c>
      <c r="C140" s="17">
        <v>62</v>
      </c>
      <c r="D140" s="24">
        <v>22060.5</v>
      </c>
      <c r="E140" s="17" t="s">
        <v>12</v>
      </c>
      <c r="F140" s="17" t="s">
        <v>587</v>
      </c>
      <c r="G140" s="17" t="s">
        <v>14</v>
      </c>
      <c r="H140" s="17" t="s">
        <v>588</v>
      </c>
      <c r="I140" s="20">
        <f t="shared" si="2"/>
        <v>2285481.9359519999</v>
      </c>
      <c r="J140" s="20">
        <v>837428.49561600003</v>
      </c>
      <c r="K140" s="17" t="s">
        <v>589</v>
      </c>
      <c r="L140" s="21" t="str">
        <f>VLOOKUP(B140,Accounts!B$2:E$3001,4,FALSE)</f>
        <v>Savings</v>
      </c>
      <c r="M140" s="26">
        <f>VALUE(VLOOKUP(B140,Accounts!B$2:G$3001,6,FALSE))</f>
        <v>3053288</v>
      </c>
      <c r="N140" s="22">
        <f>IFERROR(VLOOKUP(B140,Loan!B140:D439,3,FALSE), 0)</f>
        <v>0</v>
      </c>
      <c r="O140" s="25">
        <f>VLOOKUP(B140,Transaction!C2:F3001,4,FALSE)</f>
        <v>44345</v>
      </c>
      <c r="P140" s="21" t="str">
        <f>VLOOKUP(B140,Table3[[Account Number]:[Transaction type]],2,FALSE)</f>
        <v>Online Payment</v>
      </c>
      <c r="Q140" s="21" t="str">
        <f>VLOOKUP(B140,Transaction!C2:E3001,3,FALSE)</f>
        <v>Mobile</v>
      </c>
      <c r="R140" s="22">
        <f>Table4[[#This Row],[Bank Deposit2]] - Table4[[#This Row],[Saving Accounts]]</f>
        <v>1448053.4403359997</v>
      </c>
      <c r="S140" s="22">
        <f>IF(AND(Table4[[#This Row],[Account Type]]="Current",Table4[[#This Row],[Opening Balance]]&gt;= 500000),Table4[[#This Row],[Opening Balance]] * 0.02, 0)</f>
        <v>0</v>
      </c>
    </row>
    <row r="141" spans="1:19" ht="15.75" x14ac:dyDescent="0.25">
      <c r="A141" s="17" t="s">
        <v>590</v>
      </c>
      <c r="B141" s="19">
        <v>636413404</v>
      </c>
      <c r="C141" s="17">
        <v>85</v>
      </c>
      <c r="D141" s="24">
        <v>13659.75</v>
      </c>
      <c r="E141" s="17" t="s">
        <v>12</v>
      </c>
      <c r="F141" s="17" t="s">
        <v>591</v>
      </c>
      <c r="G141" s="17" t="s">
        <v>14</v>
      </c>
      <c r="H141" s="17" t="s">
        <v>592</v>
      </c>
      <c r="I141" s="20">
        <f t="shared" si="2"/>
        <v>536225.46432000003</v>
      </c>
      <c r="J141" s="20">
        <v>170084.01446400001</v>
      </c>
      <c r="K141" s="17" t="s">
        <v>593</v>
      </c>
      <c r="L141" s="21" t="str">
        <f>VLOOKUP(B141,Accounts!B$2:E$3001,4,FALSE)</f>
        <v>Joint</v>
      </c>
      <c r="M141" s="26">
        <f>VALUE(VLOOKUP(B141,Accounts!B$2:G$3001,6,FALSE))</f>
        <v>2976171424</v>
      </c>
      <c r="N141" s="22">
        <f>IFERROR(VLOOKUP(B141,Loan!B141:D440,3,FALSE), 0)</f>
        <v>0</v>
      </c>
      <c r="O141" s="25">
        <f>VLOOKUP(B141,Transaction!C2:F3001,4,FALSE)</f>
        <v>44645</v>
      </c>
      <c r="P141" s="21" t="str">
        <f>VLOOKUP(B141,Table3[[Account Number]:[Transaction type]],2,FALSE)</f>
        <v>Cash Withdrawal</v>
      </c>
      <c r="Q141" s="21" t="str">
        <f>VLOOKUP(B141,Transaction!C2:E3001,3,FALSE)</f>
        <v>POS</v>
      </c>
      <c r="R141" s="22">
        <f>Table4[[#This Row],[Bank Deposit2]] - Table4[[#This Row],[Saving Accounts]]</f>
        <v>366141.44985600002</v>
      </c>
      <c r="S141" s="22">
        <f>IF(AND(Table4[[#This Row],[Account Type]]="Current",Table4[[#This Row],[Opening Balance]]&gt;= 500000),Table4[[#This Row],[Opening Balance]] * 0.02, 0)</f>
        <v>0</v>
      </c>
    </row>
    <row r="142" spans="1:19" ht="15.75" x14ac:dyDescent="0.25">
      <c r="A142" s="17" t="s">
        <v>594</v>
      </c>
      <c r="B142" s="19">
        <v>539715700</v>
      </c>
      <c r="C142" s="17">
        <v>83</v>
      </c>
      <c r="D142" s="24">
        <v>14390.25</v>
      </c>
      <c r="E142" s="17" t="s">
        <v>12</v>
      </c>
      <c r="F142" s="17" t="s">
        <v>68</v>
      </c>
      <c r="G142" s="17" t="s">
        <v>14</v>
      </c>
      <c r="H142" s="17" t="s">
        <v>595</v>
      </c>
      <c r="I142" s="20">
        <f t="shared" si="2"/>
        <v>568965.61948200001</v>
      </c>
      <c r="J142" s="20">
        <v>211172.20366242001</v>
      </c>
      <c r="K142" s="17" t="s">
        <v>596</v>
      </c>
      <c r="L142" s="21" t="str">
        <f>VLOOKUP(B142,Accounts!B$2:E$3001,4,FALSE)</f>
        <v>Domiciliary</v>
      </c>
      <c r="M142" s="26">
        <f>VALUE(VLOOKUP(B142,Accounts!B$2:G$3001,6,FALSE))</f>
        <v>145929</v>
      </c>
      <c r="N142" s="22">
        <f>IFERROR(VLOOKUP(B142,Loan!B142:D441,3,FALSE), 0)</f>
        <v>0</v>
      </c>
      <c r="O142" s="25">
        <f>VLOOKUP(B142,Transaction!C2:F3001,4,FALSE)</f>
        <v>44320</v>
      </c>
      <c r="P142" s="21" t="str">
        <f>VLOOKUP(B142,Table3[[Account Number]:[Transaction type]],2,FALSE)</f>
        <v>Cash Withdrawal</v>
      </c>
      <c r="Q142" s="21" t="str">
        <f>VLOOKUP(B142,Transaction!C2:E3001,3,FALSE)</f>
        <v>ATM</v>
      </c>
      <c r="R142" s="22">
        <f>Table4[[#This Row],[Bank Deposit2]] - Table4[[#This Row],[Saving Accounts]]</f>
        <v>357793.41581957997</v>
      </c>
      <c r="S142" s="22">
        <f>IF(AND(Table4[[#This Row],[Account Type]]="Current",Table4[[#This Row],[Opening Balance]]&gt;= 500000),Table4[[#This Row],[Opening Balance]] * 0.02, 0)</f>
        <v>0</v>
      </c>
    </row>
    <row r="143" spans="1:19" ht="15.75" x14ac:dyDescent="0.25">
      <c r="A143" s="17" t="s">
        <v>597</v>
      </c>
      <c r="B143" s="19">
        <v>848649546</v>
      </c>
      <c r="C143" s="17">
        <v>46</v>
      </c>
      <c r="D143" s="24">
        <v>27904.5</v>
      </c>
      <c r="E143" s="17" t="s">
        <v>12</v>
      </c>
      <c r="F143" s="17" t="s">
        <v>598</v>
      </c>
      <c r="G143" s="17" t="s">
        <v>14</v>
      </c>
      <c r="H143" s="17" t="s">
        <v>599</v>
      </c>
      <c r="I143" s="20">
        <f t="shared" si="2"/>
        <v>355418.81509400002</v>
      </c>
      <c r="J143" s="20">
        <v>92355.445486080003</v>
      </c>
      <c r="K143" s="17" t="s">
        <v>600</v>
      </c>
      <c r="L143" s="21" t="str">
        <f>VLOOKUP(B143,Accounts!B$2:E$3001,4,FALSE)</f>
        <v>Current</v>
      </c>
      <c r="M143" s="26">
        <f>VALUE(VLOOKUP(B143,Accounts!B$2:G$3001,6,FALSE))</f>
        <v>50230908</v>
      </c>
      <c r="N143" s="22">
        <f>IFERROR(VLOOKUP(B143,Loan!B143:D442,3,FALSE), 0)</f>
        <v>0</v>
      </c>
      <c r="O143" s="25">
        <f>VLOOKUP(B143,Transaction!C2:F3001,4,FALSE)</f>
        <v>44425</v>
      </c>
      <c r="P143" s="21" t="str">
        <f>VLOOKUP(B143,Table3[[Account Number]:[Transaction type]],2,FALSE)</f>
        <v>Checks</v>
      </c>
      <c r="Q143" s="21" t="str">
        <f>VLOOKUP(B143,Transaction!C2:E3001,3,FALSE)</f>
        <v>Bank</v>
      </c>
      <c r="R143" s="22">
        <f>Table4[[#This Row],[Bank Deposit2]] - Table4[[#This Row],[Saving Accounts]]</f>
        <v>263063.36960792</v>
      </c>
      <c r="S143" s="22">
        <f>IF(AND(Table4[[#This Row],[Account Type]]="Current",Table4[[#This Row],[Opening Balance]]&gt;= 500000),Table4[[#This Row],[Opening Balance]] * 0.02, 0)</f>
        <v>1004618.16</v>
      </c>
    </row>
    <row r="144" spans="1:19" ht="15.75" x14ac:dyDescent="0.25">
      <c r="A144" s="17" t="s">
        <v>601</v>
      </c>
      <c r="B144" s="19">
        <v>827410722</v>
      </c>
      <c r="C144" s="17">
        <v>81</v>
      </c>
      <c r="D144" s="24">
        <v>15120.75</v>
      </c>
      <c r="E144" s="17" t="s">
        <v>12</v>
      </c>
      <c r="F144" s="17" t="s">
        <v>602</v>
      </c>
      <c r="G144" s="17" t="s">
        <v>14</v>
      </c>
      <c r="H144" s="17" t="s">
        <v>603</v>
      </c>
      <c r="I144" s="20">
        <f t="shared" si="2"/>
        <v>540168.09080000001</v>
      </c>
      <c r="J144" s="20">
        <v>267365.0785</v>
      </c>
      <c r="K144" s="17" t="s">
        <v>604</v>
      </c>
      <c r="L144" s="21" t="str">
        <f>VLOOKUP(B144,Accounts!B$2:E$3001,4,FALSE)</f>
        <v>Savings</v>
      </c>
      <c r="M144" s="26">
        <f>VALUE(VLOOKUP(B144,Accounts!B$2:G$3001,6,FALSE))</f>
        <v>1326964716</v>
      </c>
      <c r="N144" s="22">
        <f>IFERROR(VLOOKUP(B144,Loan!B144:D443,3,FALSE), 0)</f>
        <v>0</v>
      </c>
      <c r="O144" s="25">
        <f>VLOOKUP(B144,Transaction!C2:F3001,4,FALSE)</f>
        <v>44404</v>
      </c>
      <c r="P144" s="21" t="str">
        <f>VLOOKUP(B144,Table3[[Account Number]:[Transaction type]],2,FALSE)</f>
        <v>Money Deposit</v>
      </c>
      <c r="Q144" s="21" t="str">
        <f>VLOOKUP(B144,Transaction!C2:E3001,3,FALSE)</f>
        <v>Bank</v>
      </c>
      <c r="R144" s="22">
        <f>Table4[[#This Row],[Bank Deposit2]] - Table4[[#This Row],[Saving Accounts]]</f>
        <v>272803.0123</v>
      </c>
      <c r="S144" s="22">
        <f>IF(AND(Table4[[#This Row],[Account Type]]="Current",Table4[[#This Row],[Opening Balance]]&gt;= 500000),Table4[[#This Row],[Opening Balance]] * 0.02, 0)</f>
        <v>0</v>
      </c>
    </row>
    <row r="145" spans="1:19" ht="15.75" x14ac:dyDescent="0.25">
      <c r="A145" s="17" t="s">
        <v>605</v>
      </c>
      <c r="B145" s="19">
        <v>561323360</v>
      </c>
      <c r="C145" s="17">
        <v>57</v>
      </c>
      <c r="D145" s="24">
        <v>23886.75</v>
      </c>
      <c r="E145" s="17" t="s">
        <v>12</v>
      </c>
      <c r="F145" s="17" t="s">
        <v>463</v>
      </c>
      <c r="G145" s="17" t="s">
        <v>14</v>
      </c>
      <c r="H145" s="17" t="s">
        <v>607</v>
      </c>
      <c r="I145" s="20">
        <f t="shared" si="2"/>
        <v>70248.600000000006</v>
      </c>
      <c r="J145" s="20">
        <v>54878.206319999998</v>
      </c>
      <c r="K145" s="17" t="s">
        <v>608</v>
      </c>
      <c r="L145" s="21" t="str">
        <f>VLOOKUP(B145,Accounts!B$2:E$3001,4,FALSE)</f>
        <v>Savings</v>
      </c>
      <c r="M145" s="26">
        <f>VALUE(VLOOKUP(B145,Accounts!B$2:G$3001,6,FALSE))</f>
        <v>555483885</v>
      </c>
      <c r="N145" s="22">
        <f>IFERROR(VLOOKUP(B145,Loan!B145:D444,3,FALSE), 0)</f>
        <v>0</v>
      </c>
      <c r="O145" s="25">
        <f>VLOOKUP(B145,Transaction!C2:F3001,4,FALSE)</f>
        <v>44349</v>
      </c>
      <c r="P145" s="21" t="str">
        <f>VLOOKUP(B145,Table3[[Account Number]:[Transaction type]],2,FALSE)</f>
        <v>Money Transfer</v>
      </c>
      <c r="Q145" s="21" t="str">
        <f>VLOOKUP(B145,Transaction!C2:E3001,3,FALSE)</f>
        <v>Mobile</v>
      </c>
      <c r="R145" s="22">
        <f>Table4[[#This Row],[Bank Deposit2]] - Table4[[#This Row],[Saving Accounts]]</f>
        <v>15370.393680000008</v>
      </c>
      <c r="S145" s="22">
        <f>IF(AND(Table4[[#This Row],[Account Type]]="Current",Table4[[#This Row],[Opening Balance]]&gt;= 500000),Table4[[#This Row],[Opening Balance]] * 0.02, 0)</f>
        <v>0</v>
      </c>
    </row>
    <row r="146" spans="1:19" ht="15.75" x14ac:dyDescent="0.25">
      <c r="A146" s="17" t="s">
        <v>609</v>
      </c>
      <c r="B146" s="19">
        <v>116154779</v>
      </c>
      <c r="C146" s="17">
        <v>44</v>
      </c>
      <c r="D146" s="24">
        <v>28635</v>
      </c>
      <c r="E146" s="17" t="s">
        <v>12</v>
      </c>
      <c r="F146" s="17" t="s">
        <v>610</v>
      </c>
      <c r="G146" s="17" t="s">
        <v>14</v>
      </c>
      <c r="H146" s="17" t="s">
        <v>611</v>
      </c>
      <c r="I146" s="20">
        <f t="shared" si="2"/>
        <v>1452744.8495479999</v>
      </c>
      <c r="J146" s="20">
        <v>333601.11654583999</v>
      </c>
      <c r="K146" s="17" t="s">
        <v>612</v>
      </c>
      <c r="L146" s="21" t="str">
        <f>VLOOKUP(B146,Accounts!B$2:E$3001,4,FALSE)</f>
        <v>Joint</v>
      </c>
      <c r="M146" s="26">
        <f>VALUE(VLOOKUP(B146,Accounts!B$2:G$3001,6,FALSE))</f>
        <v>765873024</v>
      </c>
      <c r="N146" s="22">
        <f>IFERROR(VLOOKUP(B146,Loan!B146:D445,3,FALSE), 0)</f>
        <v>0</v>
      </c>
      <c r="O146" s="25">
        <f>VLOOKUP(B146,Transaction!C2:F3001,4,FALSE)</f>
        <v>44431</v>
      </c>
      <c r="P146" s="21" t="str">
        <f>VLOOKUP(B146,Table3[[Account Number]:[Transaction type]],2,FALSE)</f>
        <v>Money Transfer</v>
      </c>
      <c r="Q146" s="21" t="str">
        <f>VLOOKUP(B146,Transaction!C2:E3001,3,FALSE)</f>
        <v>Bank</v>
      </c>
      <c r="R146" s="22">
        <f>Table4[[#This Row],[Bank Deposit2]] - Table4[[#This Row],[Saving Accounts]]</f>
        <v>1119143.73300216</v>
      </c>
      <c r="S146" s="22">
        <f>IF(AND(Table4[[#This Row],[Account Type]]="Current",Table4[[#This Row],[Opening Balance]]&gt;= 500000),Table4[[#This Row],[Opening Balance]] * 0.02, 0)</f>
        <v>0</v>
      </c>
    </row>
    <row r="147" spans="1:19" ht="15.75" x14ac:dyDescent="0.25">
      <c r="A147" s="17" t="s">
        <v>613</v>
      </c>
      <c r="B147" s="19">
        <v>905458743</v>
      </c>
      <c r="C147" s="17">
        <v>71</v>
      </c>
      <c r="D147" s="24">
        <v>18773.25</v>
      </c>
      <c r="E147" s="17" t="s">
        <v>12</v>
      </c>
      <c r="F147" s="17" t="s">
        <v>286</v>
      </c>
      <c r="G147" s="17" t="s">
        <v>14</v>
      </c>
      <c r="H147" s="17" t="s">
        <v>614</v>
      </c>
      <c r="I147" s="20">
        <f t="shared" si="2"/>
        <v>905498.81367399998</v>
      </c>
      <c r="J147" s="20">
        <v>159208.582624</v>
      </c>
      <c r="K147" s="17" t="s">
        <v>615</v>
      </c>
      <c r="L147" s="21" t="str">
        <f>VLOOKUP(B147,Accounts!B$2:E$3001,4,FALSE)</f>
        <v>Savings</v>
      </c>
      <c r="M147" s="26">
        <f>VALUE(VLOOKUP(B147,Accounts!B$2:G$3001,6,FALSE))</f>
        <v>4422488</v>
      </c>
      <c r="N147" s="22">
        <f>IFERROR(VLOOKUP(B147,Loan!B147:D446,3,FALSE), 0)</f>
        <v>762270088</v>
      </c>
      <c r="O147" s="25">
        <f>VLOOKUP(B147,Transaction!C2:F3001,4,FALSE)</f>
        <v>44577</v>
      </c>
      <c r="P147" s="21" t="str">
        <f>VLOOKUP(B147,Table3[[Account Number]:[Transaction type]],2,FALSE)</f>
        <v>Loan Payment</v>
      </c>
      <c r="Q147" s="21" t="str">
        <f>VLOOKUP(B147,Transaction!C2:E3001,3,FALSE)</f>
        <v>ACH</v>
      </c>
      <c r="R147" s="22">
        <f>Table4[[#This Row],[Bank Deposit2]] - Table4[[#This Row],[Saving Accounts]]</f>
        <v>746290.23104999994</v>
      </c>
      <c r="S147" s="22">
        <f>IF(AND(Table4[[#This Row],[Account Type]]="Current",Table4[[#This Row],[Opening Balance]]&gt;= 500000),Table4[[#This Row],[Opening Balance]] * 0.02, 0)</f>
        <v>0</v>
      </c>
    </row>
    <row r="148" spans="1:19" ht="15.75" x14ac:dyDescent="0.25">
      <c r="A148" s="17" t="s">
        <v>616</v>
      </c>
      <c r="B148" s="19">
        <v>434934382</v>
      </c>
      <c r="C148" s="17">
        <v>63</v>
      </c>
      <c r="D148" s="24">
        <v>21695.25</v>
      </c>
      <c r="E148" s="17" t="s">
        <v>12</v>
      </c>
      <c r="F148" s="17" t="s">
        <v>523</v>
      </c>
      <c r="G148" s="17" t="s">
        <v>14</v>
      </c>
      <c r="H148" s="17" t="s">
        <v>617</v>
      </c>
      <c r="I148" s="20">
        <f t="shared" si="2"/>
        <v>1136736.2073599999</v>
      </c>
      <c r="J148" s="20">
        <v>255466.50554879999</v>
      </c>
      <c r="K148" s="17" t="s">
        <v>618</v>
      </c>
      <c r="L148" s="21" t="str">
        <f>VLOOKUP(B148,Accounts!B$2:E$3001,4,FALSE)</f>
        <v>Fixed Deposit</v>
      </c>
      <c r="M148" s="26">
        <f>VALUE(VLOOKUP(B148,Accounts!B$2:G$3001,6,FALSE))</f>
        <v>1674647457</v>
      </c>
      <c r="N148" s="22">
        <f>IFERROR(VLOOKUP(B148,Loan!B148:D447,3,FALSE), 0)</f>
        <v>0</v>
      </c>
      <c r="O148" s="25">
        <f>VLOOKUP(B148,Transaction!C2:F3001,4,FALSE)</f>
        <v>44296</v>
      </c>
      <c r="P148" s="21" t="str">
        <f>VLOOKUP(B148,Table3[[Account Number]:[Transaction type]],2,FALSE)</f>
        <v>Money Deposit</v>
      </c>
      <c r="Q148" s="21" t="str">
        <f>VLOOKUP(B148,Transaction!C2:E3001,3,FALSE)</f>
        <v>ATM</v>
      </c>
      <c r="R148" s="22">
        <f>Table4[[#This Row],[Bank Deposit2]] - Table4[[#This Row],[Saving Accounts]]</f>
        <v>881269.70181119989</v>
      </c>
      <c r="S148" s="22">
        <f>IF(AND(Table4[[#This Row],[Account Type]]="Current",Table4[[#This Row],[Opening Balance]]&gt;= 500000),Table4[[#This Row],[Opening Balance]] * 0.02, 0)</f>
        <v>0</v>
      </c>
    </row>
    <row r="149" spans="1:19" ht="15.75" x14ac:dyDescent="0.25">
      <c r="A149" s="17" t="s">
        <v>619</v>
      </c>
      <c r="B149" s="19">
        <v>400775260</v>
      </c>
      <c r="C149" s="17">
        <v>36</v>
      </c>
      <c r="D149" s="24">
        <v>31557</v>
      </c>
      <c r="E149" s="17" t="s">
        <v>12</v>
      </c>
      <c r="F149" s="17" t="s">
        <v>620</v>
      </c>
      <c r="G149" s="17" t="s">
        <v>14</v>
      </c>
      <c r="H149" s="17" t="s">
        <v>621</v>
      </c>
      <c r="I149" s="20">
        <f t="shared" si="2"/>
        <v>2077135.9165439999</v>
      </c>
      <c r="J149" s="20">
        <v>528029.81457408005</v>
      </c>
      <c r="K149" s="17" t="s">
        <v>622</v>
      </c>
      <c r="L149" s="21" t="str">
        <f>VLOOKUP(B149,Accounts!B$2:E$3001,4,FALSE)</f>
        <v>Savings</v>
      </c>
      <c r="M149" s="26">
        <f>VALUE(VLOOKUP(B149,Accounts!B$2:G$3001,6,FALSE))</f>
        <v>3120285969</v>
      </c>
      <c r="N149" s="22">
        <f>IFERROR(VLOOKUP(B149,Loan!B149:D448,3,FALSE), 0)</f>
        <v>0</v>
      </c>
      <c r="O149" s="25">
        <f>VLOOKUP(B149,Transaction!C2:F3001,4,FALSE)</f>
        <v>44254</v>
      </c>
      <c r="P149" s="21" t="str">
        <f>VLOOKUP(B149,Table3[[Account Number]:[Transaction type]],2,FALSE)</f>
        <v>Online Payment</v>
      </c>
      <c r="Q149" s="21" t="str">
        <f>VLOOKUP(B149,Transaction!C2:E3001,3,FALSE)</f>
        <v>Card</v>
      </c>
      <c r="R149" s="22">
        <f>Table4[[#This Row],[Bank Deposit2]] - Table4[[#This Row],[Saving Accounts]]</f>
        <v>1549106.1019699199</v>
      </c>
      <c r="S149" s="22">
        <f>IF(AND(Table4[[#This Row],[Account Type]]="Current",Table4[[#This Row],[Opening Balance]]&gt;= 500000),Table4[[#This Row],[Opening Balance]] * 0.02, 0)</f>
        <v>0</v>
      </c>
    </row>
    <row r="150" spans="1:19" ht="15.75" x14ac:dyDescent="0.25">
      <c r="A150" s="17" t="s">
        <v>623</v>
      </c>
      <c r="B150" s="19">
        <v>637878422</v>
      </c>
      <c r="C150" s="17">
        <v>21</v>
      </c>
      <c r="D150" s="24">
        <v>37035.75</v>
      </c>
      <c r="E150" s="17" t="s">
        <v>12</v>
      </c>
      <c r="F150" s="17" t="s">
        <v>29</v>
      </c>
      <c r="G150" s="17" t="s">
        <v>14</v>
      </c>
      <c r="H150" s="17" t="s">
        <v>624</v>
      </c>
      <c r="I150" s="20">
        <f t="shared" si="2"/>
        <v>291883.21782399999</v>
      </c>
      <c r="J150" s="20">
        <v>86416.572359040001</v>
      </c>
      <c r="K150" s="17" t="s">
        <v>625</v>
      </c>
      <c r="L150" s="21" t="str">
        <f>VLOOKUP(B150,Accounts!B$2:E$3001,4,FALSE)</f>
        <v>Savings</v>
      </c>
      <c r="M150" s="26">
        <f>VALUE(VLOOKUP(B150,Accounts!B$2:G$3001,6,FALSE))</f>
        <v>360302976</v>
      </c>
      <c r="N150" s="22">
        <f>IFERROR(VLOOKUP(B150,Loan!B150:D449,3,FALSE), 0)</f>
        <v>530279442</v>
      </c>
      <c r="O150" s="25">
        <f>VLOOKUP(B150,Transaction!C2:F3001,4,FALSE)</f>
        <v>44338</v>
      </c>
      <c r="P150" s="21" t="str">
        <f>VLOOKUP(B150,Table3[[Account Number]:[Transaction type]],2,FALSE)</f>
        <v>Loan Payment</v>
      </c>
      <c r="Q150" s="21" t="str">
        <f>VLOOKUP(B150,Transaction!C2:E3001,3,FALSE)</f>
        <v>AFT</v>
      </c>
      <c r="R150" s="22">
        <f>Table4[[#This Row],[Bank Deposit2]] - Table4[[#This Row],[Saving Accounts]]</f>
        <v>205466.64546495999</v>
      </c>
      <c r="S150" s="22">
        <f>IF(AND(Table4[[#This Row],[Account Type]]="Current",Table4[[#This Row],[Opening Balance]]&gt;= 500000),Table4[[#This Row],[Opening Balance]] * 0.02, 0)</f>
        <v>0</v>
      </c>
    </row>
    <row r="151" spans="1:19" ht="15.75" x14ac:dyDescent="0.25">
      <c r="A151" s="17" t="s">
        <v>626</v>
      </c>
      <c r="B151" s="19">
        <v>108359337</v>
      </c>
      <c r="C151" s="17">
        <v>64</v>
      </c>
      <c r="D151" s="24">
        <v>21330</v>
      </c>
      <c r="E151" s="17" t="s">
        <v>12</v>
      </c>
      <c r="F151" s="17" t="s">
        <v>426</v>
      </c>
      <c r="G151" s="17" t="s">
        <v>14</v>
      </c>
      <c r="H151" s="17" t="s">
        <v>627</v>
      </c>
      <c r="I151" s="20">
        <f t="shared" si="2"/>
        <v>1958573.4375</v>
      </c>
      <c r="J151" s="20">
        <v>697722.20137499995</v>
      </c>
      <c r="K151" s="17" t="s">
        <v>628</v>
      </c>
      <c r="L151" s="21" t="str">
        <f>VLOOKUP(B151,Accounts!B$2:E$3001,4,FALSE)</f>
        <v>Domiciliary</v>
      </c>
      <c r="M151" s="26">
        <f>VALUE(VLOOKUP(B151,Accounts!B$2:G$3001,6,FALSE))</f>
        <v>22765743</v>
      </c>
      <c r="N151" s="22">
        <f>IFERROR(VLOOKUP(B151,Loan!B151:D450,3,FALSE), 0)</f>
        <v>0</v>
      </c>
      <c r="O151" s="25">
        <f>VLOOKUP(B151,Transaction!C2:F3001,4,FALSE)</f>
        <v>44674</v>
      </c>
      <c r="P151" s="21" t="str">
        <f>VLOOKUP(B151,Table3[[Account Number]:[Transaction type]],2,FALSE)</f>
        <v>Money Deposit</v>
      </c>
      <c r="Q151" s="21" t="str">
        <f>VLOOKUP(B151,Transaction!C2:E3001,3,FALSE)</f>
        <v>Bank</v>
      </c>
      <c r="R151" s="22">
        <f>Table4[[#This Row],[Bank Deposit2]] - Table4[[#This Row],[Saving Accounts]]</f>
        <v>1260851.2361250001</v>
      </c>
      <c r="S151" s="22">
        <f>IF(AND(Table4[[#This Row],[Account Type]]="Current",Table4[[#This Row],[Opening Balance]]&gt;= 500000),Table4[[#This Row],[Opening Balance]] * 0.02, 0)</f>
        <v>0</v>
      </c>
    </row>
    <row r="152" spans="1:19" ht="15.75" x14ac:dyDescent="0.25">
      <c r="A152" s="17" t="s">
        <v>629</v>
      </c>
      <c r="B152" s="19">
        <v>227877284</v>
      </c>
      <c r="C152" s="17">
        <v>68</v>
      </c>
      <c r="D152" s="24">
        <v>19869</v>
      </c>
      <c r="E152" s="17" t="s">
        <v>12</v>
      </c>
      <c r="F152" s="17" t="s">
        <v>310</v>
      </c>
      <c r="G152" s="17" t="s">
        <v>14</v>
      </c>
      <c r="H152" s="17" t="s">
        <v>630</v>
      </c>
      <c r="I152" s="20">
        <f t="shared" si="2"/>
        <v>561714.63321600005</v>
      </c>
      <c r="J152" s="20">
        <v>458435.73815424001</v>
      </c>
      <c r="K152" s="17" t="s">
        <v>631</v>
      </c>
      <c r="L152" s="21" t="str">
        <f>VLOOKUP(B152,Accounts!B$2:E$3001,4,FALSE)</f>
        <v>Domiciliary</v>
      </c>
      <c r="M152" s="26">
        <f>VALUE(VLOOKUP(B152,Accounts!B$2:G$3001,6,FALSE))</f>
        <v>2383079872</v>
      </c>
      <c r="N152" s="22">
        <f>IFERROR(VLOOKUP(B152,Loan!B152:D451,3,FALSE), 0)</f>
        <v>0</v>
      </c>
      <c r="O152" s="25">
        <f>VLOOKUP(B152,Transaction!C2:F3001,4,FALSE)</f>
        <v>44655</v>
      </c>
      <c r="P152" s="21" t="str">
        <f>VLOOKUP(B152,Table3[[Account Number]:[Transaction type]],2,FALSE)</f>
        <v>Money Transfer</v>
      </c>
      <c r="Q152" s="21" t="str">
        <f>VLOOKUP(B152,Transaction!C2:E3001,3,FALSE)</f>
        <v>Mobile</v>
      </c>
      <c r="R152" s="22">
        <f>Table4[[#This Row],[Bank Deposit2]] - Table4[[#This Row],[Saving Accounts]]</f>
        <v>103278.89506176003</v>
      </c>
      <c r="S152" s="22">
        <f>IF(AND(Table4[[#This Row],[Account Type]]="Current",Table4[[#This Row],[Opening Balance]]&gt;= 500000),Table4[[#This Row],[Opening Balance]] * 0.02, 0)</f>
        <v>0</v>
      </c>
    </row>
    <row r="153" spans="1:19" ht="15.75" x14ac:dyDescent="0.25">
      <c r="A153" s="17" t="s">
        <v>632</v>
      </c>
      <c r="B153" s="19">
        <v>651088440</v>
      </c>
      <c r="C153" s="17">
        <v>48</v>
      </c>
      <c r="D153" s="24">
        <v>27174</v>
      </c>
      <c r="E153" s="17" t="s">
        <v>12</v>
      </c>
      <c r="F153" s="17" t="s">
        <v>139</v>
      </c>
      <c r="G153" s="17" t="s">
        <v>14</v>
      </c>
      <c r="H153" s="17" t="s">
        <v>633</v>
      </c>
      <c r="I153" s="20">
        <f t="shared" si="2"/>
        <v>949361.04331199999</v>
      </c>
      <c r="J153" s="20">
        <v>136844.83507199999</v>
      </c>
      <c r="K153" s="17" t="s">
        <v>634</v>
      </c>
      <c r="L153" s="21" t="str">
        <f>VLOOKUP(B153,Accounts!B$2:E$3001,4,FALSE)</f>
        <v>Domiciliary</v>
      </c>
      <c r="M153" s="26">
        <f>VALUE(VLOOKUP(B153,Accounts!B$2:G$3001,6,FALSE))</f>
        <v>1726116535</v>
      </c>
      <c r="N153" s="22">
        <f>IFERROR(VLOOKUP(B153,Loan!B153:D452,3,FALSE), 0)</f>
        <v>0</v>
      </c>
      <c r="O153" s="25">
        <f>VLOOKUP(B153,Transaction!C2:F3001,4,FALSE)</f>
        <v>44618</v>
      </c>
      <c r="P153" s="21" t="str">
        <f>VLOOKUP(B153,Table3[[Account Number]:[Transaction type]],2,FALSE)</f>
        <v>Money Deposit</v>
      </c>
      <c r="Q153" s="21" t="str">
        <f>VLOOKUP(B153,Transaction!C2:E3001,3,FALSE)</f>
        <v>Bank</v>
      </c>
      <c r="R153" s="22">
        <f>Table4[[#This Row],[Bank Deposit2]] - Table4[[#This Row],[Saving Accounts]]</f>
        <v>812516.20824000007</v>
      </c>
      <c r="S153" s="22">
        <f>IF(AND(Table4[[#This Row],[Account Type]]="Current",Table4[[#This Row],[Opening Balance]]&gt;= 500000),Table4[[#This Row],[Opening Balance]] * 0.02, 0)</f>
        <v>0</v>
      </c>
    </row>
    <row r="154" spans="1:19" ht="15.75" x14ac:dyDescent="0.25">
      <c r="A154" s="17" t="s">
        <v>635</v>
      </c>
      <c r="B154" s="19">
        <v>523442789</v>
      </c>
      <c r="C154" s="17">
        <v>24</v>
      </c>
      <c r="D154" s="24">
        <v>35940</v>
      </c>
      <c r="E154" s="17" t="s">
        <v>12</v>
      </c>
      <c r="F154" s="17" t="s">
        <v>636</v>
      </c>
      <c r="G154" s="17" t="s">
        <v>14</v>
      </c>
      <c r="H154" s="17" t="s">
        <v>637</v>
      </c>
      <c r="I154" s="20">
        <f t="shared" si="2"/>
        <v>160468.51647599999</v>
      </c>
      <c r="J154" s="20">
        <v>88529.664598200005</v>
      </c>
      <c r="K154" s="17" t="s">
        <v>638</v>
      </c>
      <c r="L154" s="21" t="str">
        <f>VLOOKUP(B154,Accounts!B$2:E$3001,4,FALSE)</f>
        <v>Current</v>
      </c>
      <c r="M154" s="26">
        <f>VALUE(VLOOKUP(B154,Accounts!B$2:G$3001,6,FALSE))</f>
        <v>4344672768</v>
      </c>
      <c r="N154" s="22">
        <f>IFERROR(VLOOKUP(B154,Loan!B154:D453,3,FALSE), 0)</f>
        <v>12285275568</v>
      </c>
      <c r="O154" s="25">
        <f>VLOOKUP(B154,Transaction!C2:F3001,4,FALSE)</f>
        <v>44489</v>
      </c>
      <c r="P154" s="21" t="str">
        <f>VLOOKUP(B154,Table3[[Account Number]:[Transaction type]],2,FALSE)</f>
        <v>Loan Payment</v>
      </c>
      <c r="Q154" s="21" t="str">
        <f>VLOOKUP(B154,Transaction!C2:E3001,3,FALSE)</f>
        <v>ACH</v>
      </c>
      <c r="R154" s="22">
        <f>Table4[[#This Row],[Bank Deposit2]] - Table4[[#This Row],[Saving Accounts]]</f>
        <v>71938.851877799985</v>
      </c>
      <c r="S154" s="22">
        <f>IF(AND(Table4[[#This Row],[Account Type]]="Current",Table4[[#This Row],[Opening Balance]]&gt;= 500000),Table4[[#This Row],[Opening Balance]] * 0.02, 0)</f>
        <v>86893455.359999999</v>
      </c>
    </row>
    <row r="155" spans="1:19" ht="15.75" x14ac:dyDescent="0.25">
      <c r="A155" s="17" t="s">
        <v>639</v>
      </c>
      <c r="B155" s="19">
        <v>886712659</v>
      </c>
      <c r="C155" s="17">
        <v>19</v>
      </c>
      <c r="D155" s="24">
        <v>37766.25</v>
      </c>
      <c r="E155" s="17" t="s">
        <v>12</v>
      </c>
      <c r="F155" s="17" t="s">
        <v>68</v>
      </c>
      <c r="G155" s="17" t="s">
        <v>14</v>
      </c>
      <c r="H155" s="17" t="s">
        <v>640</v>
      </c>
      <c r="I155" s="20">
        <f t="shared" si="2"/>
        <v>137999.04835200001</v>
      </c>
      <c r="J155" s="20">
        <v>34808.444169839997</v>
      </c>
      <c r="K155" s="17" t="s">
        <v>641</v>
      </c>
      <c r="L155" s="21" t="str">
        <f>VLOOKUP(B155,Accounts!B$2:E$3001,4,FALSE)</f>
        <v>Corporate</v>
      </c>
      <c r="M155" s="26">
        <f>VALUE(VLOOKUP(B155,Accounts!B$2:G$3001,6,FALSE))</f>
        <v>26067327</v>
      </c>
      <c r="N155" s="22">
        <f>IFERROR(VLOOKUP(B155,Loan!B155:D454,3,FALSE), 0)</f>
        <v>0</v>
      </c>
      <c r="O155" s="25">
        <f>VLOOKUP(B155,Transaction!C2:F3001,4,FALSE)</f>
        <v>44657</v>
      </c>
      <c r="P155" s="21" t="str">
        <f>VLOOKUP(B155,Table3[[Account Number]:[Transaction type]],2,FALSE)</f>
        <v>Checks</v>
      </c>
      <c r="Q155" s="21" t="str">
        <f>VLOOKUP(B155,Transaction!C2:E3001,3,FALSE)</f>
        <v>Bank</v>
      </c>
      <c r="R155" s="22">
        <f>Table4[[#This Row],[Bank Deposit2]] - Table4[[#This Row],[Saving Accounts]]</f>
        <v>103190.60418216002</v>
      </c>
      <c r="S155" s="22">
        <f>IF(AND(Table4[[#This Row],[Account Type]]="Current",Table4[[#This Row],[Opening Balance]]&gt;= 500000),Table4[[#This Row],[Opening Balance]] * 0.02, 0)</f>
        <v>0</v>
      </c>
    </row>
    <row r="156" spans="1:19" ht="15.75" x14ac:dyDescent="0.25">
      <c r="A156" s="17" t="s">
        <v>642</v>
      </c>
      <c r="B156" s="19">
        <v>724188941</v>
      </c>
      <c r="C156" s="17">
        <v>20</v>
      </c>
      <c r="D156" s="24">
        <v>37401</v>
      </c>
      <c r="E156" s="17" t="s">
        <v>12</v>
      </c>
      <c r="F156" s="17" t="s">
        <v>422</v>
      </c>
      <c r="G156" s="17" t="s">
        <v>14</v>
      </c>
      <c r="H156" s="17" t="s">
        <v>643</v>
      </c>
      <c r="I156" s="20">
        <f t="shared" si="2"/>
        <v>1088456.3399449999</v>
      </c>
      <c r="J156" s="20">
        <v>286662.758837</v>
      </c>
      <c r="K156" s="17" t="s">
        <v>644</v>
      </c>
      <c r="L156" s="21" t="str">
        <f>VLOOKUP(B156,Accounts!B$2:E$3001,4,FALSE)</f>
        <v>Current</v>
      </c>
      <c r="M156" s="26">
        <f>VALUE(VLOOKUP(B156,Accounts!B$2:G$3001,6,FALSE))</f>
        <v>1517601672</v>
      </c>
      <c r="N156" s="22">
        <f>IFERROR(VLOOKUP(B156,Loan!B156:D455,3,FALSE), 0)</f>
        <v>0</v>
      </c>
      <c r="O156" s="25">
        <f>VLOOKUP(B156,Transaction!C2:F3001,4,FALSE)</f>
        <v>44505</v>
      </c>
      <c r="P156" s="21" t="str">
        <f>VLOOKUP(B156,Table3[[Account Number]:[Transaction type]],2,FALSE)</f>
        <v>Cash Withdrawal</v>
      </c>
      <c r="Q156" s="21" t="str">
        <f>VLOOKUP(B156,Transaction!C2:E3001,3,FALSE)</f>
        <v>POS</v>
      </c>
      <c r="R156" s="22">
        <f>Table4[[#This Row],[Bank Deposit2]] - Table4[[#This Row],[Saving Accounts]]</f>
        <v>801793.5811079999</v>
      </c>
      <c r="S156" s="22">
        <f>IF(AND(Table4[[#This Row],[Account Type]]="Current",Table4[[#This Row],[Opening Balance]]&gt;= 500000),Table4[[#This Row],[Opening Balance]] * 0.02, 0)</f>
        <v>30352033.440000001</v>
      </c>
    </row>
    <row r="157" spans="1:19" ht="15.75" x14ac:dyDescent="0.25">
      <c r="A157" s="17" t="s">
        <v>645</v>
      </c>
      <c r="B157" s="19">
        <v>888123952</v>
      </c>
      <c r="C157" s="17">
        <v>83</v>
      </c>
      <c r="D157" s="24">
        <v>14390.25</v>
      </c>
      <c r="E157" s="17" t="s">
        <v>12</v>
      </c>
      <c r="F157" s="17" t="s">
        <v>636</v>
      </c>
      <c r="G157" s="17" t="s">
        <v>14</v>
      </c>
      <c r="H157" s="17" t="s">
        <v>646</v>
      </c>
      <c r="I157" s="20">
        <f t="shared" si="2"/>
        <v>522621.10639999999</v>
      </c>
      <c r="J157" s="20">
        <v>298121.257216</v>
      </c>
      <c r="K157" s="17" t="s">
        <v>647</v>
      </c>
      <c r="L157" s="21" t="str">
        <f>VLOOKUP(B157,Accounts!B$2:E$3001,4,FALSE)</f>
        <v>Domiciliary</v>
      </c>
      <c r="M157" s="26">
        <f>VALUE(VLOOKUP(B157,Accounts!B$2:G$3001,6,FALSE))</f>
        <v>465252192</v>
      </c>
      <c r="N157" s="22">
        <f>IFERROR(VLOOKUP(B157,Loan!B157:D456,3,FALSE), 0)</f>
        <v>0</v>
      </c>
      <c r="O157" s="25">
        <f>VLOOKUP(B157,Transaction!C2:F3001,4,FALSE)</f>
        <v>44591</v>
      </c>
      <c r="P157" s="21" t="str">
        <f>VLOOKUP(B157,Table3[[Account Number]:[Transaction type]],2,FALSE)</f>
        <v>Money Transfer</v>
      </c>
      <c r="Q157" s="21" t="str">
        <f>VLOOKUP(B157,Transaction!C2:E3001,3,FALSE)</f>
        <v>Internet Banking</v>
      </c>
      <c r="R157" s="22">
        <f>Table4[[#This Row],[Bank Deposit2]] - Table4[[#This Row],[Saving Accounts]]</f>
        <v>224499.84918399999</v>
      </c>
      <c r="S157" s="22">
        <f>IF(AND(Table4[[#This Row],[Account Type]]="Current",Table4[[#This Row],[Opening Balance]]&gt;= 500000),Table4[[#This Row],[Opening Balance]] * 0.02, 0)</f>
        <v>0</v>
      </c>
    </row>
    <row r="158" spans="1:19" ht="15.75" x14ac:dyDescent="0.25">
      <c r="A158" s="17" t="s">
        <v>648</v>
      </c>
      <c r="B158" s="19">
        <v>583147732</v>
      </c>
      <c r="C158" s="17">
        <v>42</v>
      </c>
      <c r="D158" s="24">
        <v>29365.5</v>
      </c>
      <c r="E158" s="17" t="s">
        <v>12</v>
      </c>
      <c r="F158" s="17" t="s">
        <v>438</v>
      </c>
      <c r="G158" s="17" t="s">
        <v>14</v>
      </c>
      <c r="H158" s="17">
        <v>0</v>
      </c>
      <c r="I158" s="20">
        <f t="shared" si="2"/>
        <v>0</v>
      </c>
      <c r="J158" s="20"/>
      <c r="K158" s="17" t="s">
        <v>649</v>
      </c>
      <c r="L158" s="21" t="str">
        <f>VLOOKUP(B158,Accounts!B$2:E$3001,4,FALSE)</f>
        <v>Corporate</v>
      </c>
      <c r="M158" s="26">
        <f>VALUE(VLOOKUP(B158,Accounts!B$2:G$3001,6,FALSE))</f>
        <v>191377914</v>
      </c>
      <c r="N158" s="22">
        <f>IFERROR(VLOOKUP(B158,Loan!B158:D457,3,FALSE), 0)</f>
        <v>0</v>
      </c>
      <c r="O158" s="25">
        <f>VLOOKUP(B158,Transaction!C2:F3001,4,FALSE)</f>
        <v>44569</v>
      </c>
      <c r="P158" s="21" t="str">
        <f>VLOOKUP(B158,Table3[[Account Number]:[Transaction type]],2,FALSE)</f>
        <v>Checks</v>
      </c>
      <c r="Q158" s="21" t="str">
        <f>VLOOKUP(B158,Transaction!C2:E3001,3,FALSE)</f>
        <v>Informal Services</v>
      </c>
      <c r="R158" s="22">
        <f>Table4[[#This Row],[Bank Deposit2]] - Table4[[#This Row],[Saving Accounts]]</f>
        <v>0</v>
      </c>
      <c r="S158" s="22">
        <f>IF(AND(Table4[[#This Row],[Account Type]]="Current",Table4[[#This Row],[Opening Balance]]&gt;= 500000),Table4[[#This Row],[Opening Balance]] * 0.02, 0)</f>
        <v>0</v>
      </c>
    </row>
    <row r="159" spans="1:19" ht="15.75" x14ac:dyDescent="0.25">
      <c r="A159" s="17" t="s">
        <v>650</v>
      </c>
      <c r="B159" s="19">
        <v>715287689</v>
      </c>
      <c r="C159" s="17">
        <v>81</v>
      </c>
      <c r="D159" s="24">
        <v>15120.75</v>
      </c>
      <c r="E159" s="17" t="s">
        <v>12</v>
      </c>
      <c r="F159" s="17" t="s">
        <v>408</v>
      </c>
      <c r="G159" s="17" t="s">
        <v>14</v>
      </c>
      <c r="H159" s="17" t="s">
        <v>651</v>
      </c>
      <c r="I159" s="20">
        <f t="shared" si="2"/>
        <v>94195.902063000001</v>
      </c>
      <c r="J159" s="20">
        <v>88295.32857528</v>
      </c>
      <c r="K159" s="17" t="s">
        <v>652</v>
      </c>
      <c r="L159" s="21" t="str">
        <f>VLOOKUP(B159,Accounts!B$2:E$3001,4,FALSE)</f>
        <v>Corporate</v>
      </c>
      <c r="M159" s="26">
        <f>VALUE(VLOOKUP(B159,Accounts!B$2:G$3001,6,FALSE))</f>
        <v>1740946608</v>
      </c>
      <c r="N159" s="22">
        <f>IFERROR(VLOOKUP(B159,Loan!B159:D458,3,FALSE), 0)</f>
        <v>0</v>
      </c>
      <c r="O159" s="25">
        <f>VLOOKUP(B159,Transaction!C2:F3001,4,FALSE)</f>
        <v>44265</v>
      </c>
      <c r="P159" s="21" t="str">
        <f>VLOOKUP(B159,Table3[[Account Number]:[Transaction type]],2,FALSE)</f>
        <v>Money Deposit</v>
      </c>
      <c r="Q159" s="21" t="str">
        <f>VLOOKUP(B159,Transaction!C2:E3001,3,FALSE)</f>
        <v>Bank</v>
      </c>
      <c r="R159" s="22">
        <f>Table4[[#This Row],[Bank Deposit2]] - Table4[[#This Row],[Saving Accounts]]</f>
        <v>5900.5734877200011</v>
      </c>
      <c r="S159" s="22">
        <f>IF(AND(Table4[[#This Row],[Account Type]]="Current",Table4[[#This Row],[Opening Balance]]&gt;= 500000),Table4[[#This Row],[Opening Balance]] * 0.02, 0)</f>
        <v>0</v>
      </c>
    </row>
    <row r="160" spans="1:19" ht="15.75" x14ac:dyDescent="0.25">
      <c r="A160" s="17" t="s">
        <v>653</v>
      </c>
      <c r="B160" s="19">
        <v>784495795</v>
      </c>
      <c r="C160" s="17">
        <v>42</v>
      </c>
      <c r="D160" s="24">
        <v>29365.5</v>
      </c>
      <c r="E160" s="17" t="s">
        <v>12</v>
      </c>
      <c r="F160" s="17" t="s">
        <v>654</v>
      </c>
      <c r="G160" s="17" t="s">
        <v>14</v>
      </c>
      <c r="H160" s="17" t="s">
        <v>655</v>
      </c>
      <c r="I160" s="20">
        <f t="shared" si="2"/>
        <v>129332.337552</v>
      </c>
      <c r="J160" s="20">
        <v>76867.332695999998</v>
      </c>
      <c r="K160" s="17" t="s">
        <v>656</v>
      </c>
      <c r="L160" s="21" t="str">
        <f>VLOOKUP(B160,Accounts!B$2:E$3001,4,FALSE)</f>
        <v>Savings</v>
      </c>
      <c r="M160" s="26">
        <f>VALUE(VLOOKUP(B160,Accounts!B$2:G$3001,6,FALSE))</f>
        <v>599806656</v>
      </c>
      <c r="N160" s="22">
        <f>IFERROR(VLOOKUP(B160,Loan!B160:D459,3,FALSE), 0)</f>
        <v>0</v>
      </c>
      <c r="O160" s="25">
        <f>VLOOKUP(B160,Transaction!C2:F3001,4,FALSE)</f>
        <v>44220</v>
      </c>
      <c r="P160" s="21" t="str">
        <f>VLOOKUP(B160,Table3[[Account Number]:[Transaction type]],2,FALSE)</f>
        <v>Cash Withdrawal</v>
      </c>
      <c r="Q160" s="21" t="str">
        <f>VLOOKUP(B160,Transaction!C2:E3001,3,FALSE)</f>
        <v>Bank</v>
      </c>
      <c r="R160" s="22">
        <f>Table4[[#This Row],[Bank Deposit2]] - Table4[[#This Row],[Saving Accounts]]</f>
        <v>52465.004856</v>
      </c>
      <c r="S160" s="22">
        <f>IF(AND(Table4[[#This Row],[Account Type]]="Current",Table4[[#This Row],[Opening Balance]]&gt;= 500000),Table4[[#This Row],[Opening Balance]] * 0.02, 0)</f>
        <v>0</v>
      </c>
    </row>
    <row r="161" spans="1:19" ht="15.75" x14ac:dyDescent="0.25">
      <c r="A161" s="17" t="s">
        <v>657</v>
      </c>
      <c r="B161" s="19">
        <v>610960498</v>
      </c>
      <c r="C161" s="17">
        <v>71</v>
      </c>
      <c r="D161" s="24">
        <v>18773.25</v>
      </c>
      <c r="E161" s="17" t="s">
        <v>12</v>
      </c>
      <c r="F161" s="17" t="s">
        <v>361</v>
      </c>
      <c r="G161" s="17" t="s">
        <v>14</v>
      </c>
      <c r="H161" s="17" t="s">
        <v>658</v>
      </c>
      <c r="I161" s="20">
        <f t="shared" si="2"/>
        <v>352259.68338</v>
      </c>
      <c r="J161" s="20">
        <v>194889.7178514</v>
      </c>
      <c r="K161" s="17" t="s">
        <v>659</v>
      </c>
      <c r="L161" s="21" t="str">
        <f>VLOOKUP(B161,Accounts!B$2:E$3001,4,FALSE)</f>
        <v>Joint</v>
      </c>
      <c r="M161" s="26">
        <f>VALUE(VLOOKUP(B161,Accounts!B$2:G$3001,6,FALSE))</f>
        <v>4048296615</v>
      </c>
      <c r="N161" s="22">
        <f>IFERROR(VLOOKUP(B161,Loan!B161:D460,3,FALSE), 0)</f>
        <v>0</v>
      </c>
      <c r="O161" s="25">
        <f>VLOOKUP(B161,Transaction!C2:F3001,4,FALSE)</f>
        <v>44461</v>
      </c>
      <c r="P161" s="21" t="str">
        <f>VLOOKUP(B161,Table3[[Account Number]:[Transaction type]],2,FALSE)</f>
        <v>Loan Payment</v>
      </c>
      <c r="Q161" s="21" t="str">
        <f>VLOOKUP(B161,Transaction!C2:E3001,3,FALSE)</f>
        <v>AFT</v>
      </c>
      <c r="R161" s="22">
        <f>Table4[[#This Row],[Bank Deposit2]] - Table4[[#This Row],[Saving Accounts]]</f>
        <v>157369.96552860001</v>
      </c>
      <c r="S161" s="22">
        <f>IF(AND(Table4[[#This Row],[Account Type]]="Current",Table4[[#This Row],[Opening Balance]]&gt;= 500000),Table4[[#This Row],[Opening Balance]] * 0.02, 0)</f>
        <v>0</v>
      </c>
    </row>
    <row r="162" spans="1:19" ht="15.75" x14ac:dyDescent="0.25">
      <c r="A162" s="17" t="s">
        <v>660</v>
      </c>
      <c r="B162" s="19">
        <v>992772565</v>
      </c>
      <c r="C162" s="17">
        <v>78</v>
      </c>
      <c r="D162" s="24">
        <v>16216.5</v>
      </c>
      <c r="E162" s="17" t="s">
        <v>12</v>
      </c>
      <c r="F162" s="17" t="s">
        <v>106</v>
      </c>
      <c r="G162" s="17" t="s">
        <v>14</v>
      </c>
      <c r="H162" s="17" t="s">
        <v>662</v>
      </c>
      <c r="I162" s="20">
        <f t="shared" si="2"/>
        <v>188138.62502400001</v>
      </c>
      <c r="J162" s="20">
        <v>61145.0531328</v>
      </c>
      <c r="K162" s="17" t="s">
        <v>663</v>
      </c>
      <c r="L162" s="21" t="str">
        <f>VLOOKUP(B162,Accounts!B$2:E$3001,4,FALSE)</f>
        <v>Savings</v>
      </c>
      <c r="M162" s="26">
        <f>VALUE(VLOOKUP(B162,Accounts!B$2:G$3001,6,FALSE))</f>
        <v>90437656</v>
      </c>
      <c r="N162" s="22">
        <f>IFERROR(VLOOKUP(B162,Loan!B162:D461,3,FALSE), 0)</f>
        <v>0</v>
      </c>
      <c r="O162" s="25">
        <f>VLOOKUP(B162,Transaction!C2:F3001,4,FALSE)</f>
        <v>44584</v>
      </c>
      <c r="P162" s="21" t="str">
        <f>VLOOKUP(B162,Table3[[Account Number]:[Transaction type]],2,FALSE)</f>
        <v>Cash Withdrawal</v>
      </c>
      <c r="Q162" s="21" t="str">
        <f>VLOOKUP(B162,Transaction!C2:E3001,3,FALSE)</f>
        <v>ATM</v>
      </c>
      <c r="R162" s="22">
        <f>Table4[[#This Row],[Bank Deposit2]] - Table4[[#This Row],[Saving Accounts]]</f>
        <v>126993.5718912</v>
      </c>
      <c r="S162" s="22">
        <f>IF(AND(Table4[[#This Row],[Account Type]]="Current",Table4[[#This Row],[Opening Balance]]&gt;= 500000),Table4[[#This Row],[Opening Balance]] * 0.02, 0)</f>
        <v>0</v>
      </c>
    </row>
    <row r="163" spans="1:19" ht="15.75" x14ac:dyDescent="0.25">
      <c r="A163" s="17" t="s">
        <v>664</v>
      </c>
      <c r="B163" s="19">
        <v>635009547</v>
      </c>
      <c r="C163" s="17">
        <v>22</v>
      </c>
      <c r="D163" s="24">
        <v>36670.5</v>
      </c>
      <c r="E163" s="17" t="s">
        <v>12</v>
      </c>
      <c r="F163" s="17" t="s">
        <v>665</v>
      </c>
      <c r="G163" s="17" t="s">
        <v>14</v>
      </c>
      <c r="H163" s="17" t="s">
        <v>666</v>
      </c>
      <c r="I163" s="20">
        <f t="shared" si="2"/>
        <v>201141.11937599999</v>
      </c>
      <c r="J163" s="20">
        <v>45653.740911000001</v>
      </c>
      <c r="K163" s="17" t="s">
        <v>667</v>
      </c>
      <c r="L163" s="21" t="str">
        <f>VLOOKUP(B163,Accounts!B$2:E$3001,4,FALSE)</f>
        <v>Corporate</v>
      </c>
      <c r="M163" s="26">
        <f>VALUE(VLOOKUP(B163,Accounts!B$2:G$3001,6,FALSE))</f>
        <v>45667083</v>
      </c>
      <c r="N163" s="22">
        <f>IFERROR(VLOOKUP(B163,Loan!B163:D462,3,FALSE), 0)</f>
        <v>0</v>
      </c>
      <c r="O163" s="25">
        <f>VLOOKUP(B163,Transaction!C2:F3001,4,FALSE)</f>
        <v>44333</v>
      </c>
      <c r="P163" s="21" t="str">
        <f>VLOOKUP(B163,Table3[[Account Number]:[Transaction type]],2,FALSE)</f>
        <v>Money Deposit</v>
      </c>
      <c r="Q163" s="21" t="str">
        <f>VLOOKUP(B163,Transaction!C2:E3001,3,FALSE)</f>
        <v>ATM</v>
      </c>
      <c r="R163" s="22">
        <f>Table4[[#This Row],[Bank Deposit2]] - Table4[[#This Row],[Saving Accounts]]</f>
        <v>155487.37846499999</v>
      </c>
      <c r="S163" s="22">
        <f>IF(AND(Table4[[#This Row],[Account Type]]="Current",Table4[[#This Row],[Opening Balance]]&gt;= 500000),Table4[[#This Row],[Opening Balance]] * 0.02, 0)</f>
        <v>0</v>
      </c>
    </row>
    <row r="164" spans="1:19" ht="15.75" x14ac:dyDescent="0.25">
      <c r="A164" s="17" t="s">
        <v>668</v>
      </c>
      <c r="B164" s="19">
        <v>385818767</v>
      </c>
      <c r="C164" s="17">
        <v>34</v>
      </c>
      <c r="D164" s="24">
        <v>32287.5</v>
      </c>
      <c r="E164" s="17" t="s">
        <v>12</v>
      </c>
      <c r="F164" s="17" t="s">
        <v>102</v>
      </c>
      <c r="G164" s="17" t="s">
        <v>14</v>
      </c>
      <c r="H164" s="17" t="s">
        <v>669</v>
      </c>
      <c r="I164" s="20">
        <f t="shared" si="2"/>
        <v>402601.33760000003</v>
      </c>
      <c r="J164" s="20">
        <v>251223.23466240001</v>
      </c>
      <c r="K164" s="17" t="s">
        <v>670</v>
      </c>
      <c r="L164" s="21" t="str">
        <f>VLOOKUP(B164,Accounts!B$2:E$3001,4,FALSE)</f>
        <v>Current</v>
      </c>
      <c r="M164" s="26">
        <f>VALUE(VLOOKUP(B164,Accounts!B$2:G$3001,6,FALSE))</f>
        <v>1144409484</v>
      </c>
      <c r="N164" s="22">
        <f>IFERROR(VLOOKUP(B164,Loan!B164:D463,3,FALSE), 0)</f>
        <v>0</v>
      </c>
      <c r="O164" s="25">
        <f>VLOOKUP(B164,Transaction!C2:F3001,4,FALSE)</f>
        <v>44399</v>
      </c>
      <c r="P164" s="21" t="str">
        <f>VLOOKUP(B164,Table3[[Account Number]:[Transaction type]],2,FALSE)</f>
        <v>Online Payment</v>
      </c>
      <c r="Q164" s="21" t="str">
        <f>VLOOKUP(B164,Transaction!C2:E3001,3,FALSE)</f>
        <v>Mobile</v>
      </c>
      <c r="R164" s="22">
        <f>Table4[[#This Row],[Bank Deposit2]] - Table4[[#This Row],[Saving Accounts]]</f>
        <v>151378.10293760002</v>
      </c>
      <c r="S164" s="22">
        <f>IF(AND(Table4[[#This Row],[Account Type]]="Current",Table4[[#This Row],[Opening Balance]]&gt;= 500000),Table4[[#This Row],[Opening Balance]] * 0.02, 0)</f>
        <v>22888189.68</v>
      </c>
    </row>
    <row r="165" spans="1:19" ht="15.75" x14ac:dyDescent="0.25">
      <c r="A165" s="17" t="s">
        <v>671</v>
      </c>
      <c r="B165" s="19">
        <v>806261412</v>
      </c>
      <c r="C165" s="17">
        <v>81</v>
      </c>
      <c r="D165" s="24">
        <v>15120.75</v>
      </c>
      <c r="E165" s="17" t="s">
        <v>12</v>
      </c>
      <c r="F165" s="17" t="s">
        <v>58</v>
      </c>
      <c r="G165" s="17" t="s">
        <v>14</v>
      </c>
      <c r="H165" s="17" t="s">
        <v>672</v>
      </c>
      <c r="I165" s="20">
        <f t="shared" si="2"/>
        <v>557088.28662599996</v>
      </c>
      <c r="J165" s="20">
        <v>67066.939360799995</v>
      </c>
      <c r="K165" s="17" t="s">
        <v>673</v>
      </c>
      <c r="L165" s="21" t="str">
        <f>VLOOKUP(B165,Accounts!B$2:E$3001,4,FALSE)</f>
        <v>Joint</v>
      </c>
      <c r="M165" s="26">
        <f>VALUE(VLOOKUP(B165,Accounts!B$2:G$3001,6,FALSE))</f>
        <v>2199481536</v>
      </c>
      <c r="N165" s="22">
        <f>IFERROR(VLOOKUP(B165,Loan!B165:D464,3,FALSE), 0)</f>
        <v>0</v>
      </c>
      <c r="O165" s="25">
        <f>VLOOKUP(B165,Transaction!C2:F3001,4,FALSE)</f>
        <v>44448</v>
      </c>
      <c r="P165" s="21" t="str">
        <f>VLOOKUP(B165,Table3[[Account Number]:[Transaction type]],2,FALSE)</f>
        <v>Online Payment</v>
      </c>
      <c r="Q165" s="21" t="str">
        <f>VLOOKUP(B165,Transaction!C2:E3001,3,FALSE)</f>
        <v>Internet Banking</v>
      </c>
      <c r="R165" s="22">
        <f>Table4[[#This Row],[Bank Deposit2]] - Table4[[#This Row],[Saving Accounts]]</f>
        <v>490021.34726519999</v>
      </c>
      <c r="S165" s="22">
        <f>IF(AND(Table4[[#This Row],[Account Type]]="Current",Table4[[#This Row],[Opening Balance]]&gt;= 500000),Table4[[#This Row],[Opening Balance]] * 0.02, 0)</f>
        <v>0</v>
      </c>
    </row>
    <row r="166" spans="1:19" ht="15.75" x14ac:dyDescent="0.25">
      <c r="A166" s="17" t="s">
        <v>674</v>
      </c>
      <c r="B166" s="19">
        <v>278376364</v>
      </c>
      <c r="C166" s="17">
        <v>77</v>
      </c>
      <c r="D166" s="24">
        <v>16581.75</v>
      </c>
      <c r="E166" s="17" t="s">
        <v>12</v>
      </c>
      <c r="F166" s="17" t="s">
        <v>675</v>
      </c>
      <c r="G166" s="17" t="s">
        <v>14</v>
      </c>
      <c r="H166" s="17" t="s">
        <v>676</v>
      </c>
      <c r="I166" s="20">
        <f t="shared" si="2"/>
        <v>449208.342</v>
      </c>
      <c r="J166" s="20">
        <v>308830.73512500001</v>
      </c>
      <c r="K166" s="17" t="s">
        <v>677</v>
      </c>
      <c r="L166" s="21" t="str">
        <f>VLOOKUP(B166,Accounts!B$2:E$3001,4,FALSE)</f>
        <v>Domiciliary</v>
      </c>
      <c r="M166" s="26">
        <f>VALUE(VLOOKUP(B166,Accounts!B$2:G$3001,6,FALSE))</f>
        <v>270692565</v>
      </c>
      <c r="N166" s="22">
        <f>IFERROR(VLOOKUP(B166,Loan!B166:D465,3,FALSE), 0)</f>
        <v>0</v>
      </c>
      <c r="O166" s="25">
        <f>VLOOKUP(B166,Transaction!C2:F3001,4,FALSE)</f>
        <v>44542</v>
      </c>
      <c r="P166" s="21" t="str">
        <f>VLOOKUP(B166,Table3[[Account Number]:[Transaction type]],2,FALSE)</f>
        <v>Cash Withdrawal</v>
      </c>
      <c r="Q166" s="21" t="str">
        <f>VLOOKUP(B166,Transaction!C2:E3001,3,FALSE)</f>
        <v>POS</v>
      </c>
      <c r="R166" s="22">
        <f>Table4[[#This Row],[Bank Deposit2]] - Table4[[#This Row],[Saving Accounts]]</f>
        <v>140377.606875</v>
      </c>
      <c r="S166" s="22">
        <f>IF(AND(Table4[[#This Row],[Account Type]]="Current",Table4[[#This Row],[Opening Balance]]&gt;= 500000),Table4[[#This Row],[Opening Balance]] * 0.02, 0)</f>
        <v>0</v>
      </c>
    </row>
    <row r="167" spans="1:19" ht="15.75" x14ac:dyDescent="0.25">
      <c r="A167" s="17" t="s">
        <v>678</v>
      </c>
      <c r="B167" s="19">
        <v>436724092</v>
      </c>
      <c r="C167" s="17">
        <v>17</v>
      </c>
      <c r="D167" s="24">
        <v>38496.75</v>
      </c>
      <c r="E167" s="17" t="s">
        <v>12</v>
      </c>
      <c r="F167" s="17" t="s">
        <v>349</v>
      </c>
      <c r="G167" s="17" t="s">
        <v>14</v>
      </c>
      <c r="H167" s="17" t="s">
        <v>679</v>
      </c>
      <c r="I167" s="20">
        <f t="shared" si="2"/>
        <v>917484.85171199997</v>
      </c>
      <c r="J167" s="20">
        <v>121478.52315456</v>
      </c>
      <c r="K167" s="17" t="s">
        <v>680</v>
      </c>
      <c r="L167" s="21" t="str">
        <f>VLOOKUP(B167,Accounts!B$2:E$3001,4,FALSE)</f>
        <v>Domiciliary</v>
      </c>
      <c r="M167" s="26">
        <f>VALUE(VLOOKUP(B167,Accounts!B$2:G$3001,6,FALSE))</f>
        <v>2127649545</v>
      </c>
      <c r="N167" s="22">
        <f>IFERROR(VLOOKUP(B167,Loan!B167:D466,3,FALSE), 0)</f>
        <v>0</v>
      </c>
      <c r="O167" s="25">
        <f>VLOOKUP(B167,Transaction!C2:F3001,4,FALSE)</f>
        <v>44473</v>
      </c>
      <c r="P167" s="21" t="str">
        <f>VLOOKUP(B167,Table3[[Account Number]:[Transaction type]],2,FALSE)</f>
        <v>Money Deposit</v>
      </c>
      <c r="Q167" s="21" t="str">
        <f>VLOOKUP(B167,Transaction!C2:E3001,3,FALSE)</f>
        <v>Bank</v>
      </c>
      <c r="R167" s="22">
        <f>Table4[[#This Row],[Bank Deposit2]] - Table4[[#This Row],[Saving Accounts]]</f>
        <v>796006.32855743996</v>
      </c>
      <c r="S167" s="22">
        <f>IF(AND(Table4[[#This Row],[Account Type]]="Current",Table4[[#This Row],[Opening Balance]]&gt;= 500000),Table4[[#This Row],[Opening Balance]] * 0.02, 0)</f>
        <v>0</v>
      </c>
    </row>
    <row r="168" spans="1:19" ht="15.75" x14ac:dyDescent="0.25">
      <c r="A168" s="17" t="s">
        <v>681</v>
      </c>
      <c r="B168" s="19">
        <v>86269444</v>
      </c>
      <c r="C168" s="17">
        <v>31</v>
      </c>
      <c r="D168" s="24">
        <v>33383.25</v>
      </c>
      <c r="E168" s="17" t="s">
        <v>12</v>
      </c>
      <c r="F168" s="17" t="s">
        <v>682</v>
      </c>
      <c r="G168" s="17" t="s">
        <v>14</v>
      </c>
      <c r="H168" s="17" t="s">
        <v>683</v>
      </c>
      <c r="I168" s="20">
        <f t="shared" si="2"/>
        <v>245076.806358</v>
      </c>
      <c r="J168" s="20">
        <v>85600.022674320004</v>
      </c>
      <c r="K168" s="17" t="s">
        <v>684</v>
      </c>
      <c r="L168" s="21" t="str">
        <f>VLOOKUP(B168,Accounts!B$2:E$3001,4,FALSE)</f>
        <v>Corporate</v>
      </c>
      <c r="M168" s="26">
        <f>VALUE(VLOOKUP(B168,Accounts!B$2:G$3001,6,FALSE))</f>
        <v>279170892</v>
      </c>
      <c r="N168" s="22">
        <f>IFERROR(VLOOKUP(B168,Loan!B168:D467,3,FALSE), 0)</f>
        <v>0</v>
      </c>
      <c r="O168" s="25">
        <f>VLOOKUP(B168,Transaction!C2:F3001,4,FALSE)</f>
        <v>44404</v>
      </c>
      <c r="P168" s="21" t="str">
        <f>VLOOKUP(B168,Table3[[Account Number]:[Transaction type]],2,FALSE)</f>
        <v>Money Transfer</v>
      </c>
      <c r="Q168" s="21" t="str">
        <f>VLOOKUP(B168,Transaction!C2:E3001,3,FALSE)</f>
        <v>Mobile</v>
      </c>
      <c r="R168" s="22">
        <f>Table4[[#This Row],[Bank Deposit2]] - Table4[[#This Row],[Saving Accounts]]</f>
        <v>159476.78368368</v>
      </c>
      <c r="S168" s="22">
        <f>IF(AND(Table4[[#This Row],[Account Type]]="Current",Table4[[#This Row],[Opening Balance]]&gt;= 500000),Table4[[#This Row],[Opening Balance]] * 0.02, 0)</f>
        <v>0</v>
      </c>
    </row>
    <row r="169" spans="1:19" ht="15.75" x14ac:dyDescent="0.25">
      <c r="A169" s="17" t="s">
        <v>685</v>
      </c>
      <c r="B169" s="19">
        <v>24875976</v>
      </c>
      <c r="C169" s="17">
        <v>73</v>
      </c>
      <c r="D169" s="24">
        <v>18042.75</v>
      </c>
      <c r="E169" s="17" t="s">
        <v>12</v>
      </c>
      <c r="F169" s="17" t="s">
        <v>120</v>
      </c>
      <c r="G169" s="17" t="s">
        <v>14</v>
      </c>
      <c r="H169" s="17" t="s">
        <v>686</v>
      </c>
      <c r="I169" s="20">
        <f t="shared" si="2"/>
        <v>2999025.746055</v>
      </c>
      <c r="J169" s="20">
        <v>333665.19149504998</v>
      </c>
      <c r="K169" s="17" t="s">
        <v>687</v>
      </c>
      <c r="L169" s="21" t="str">
        <f>VLOOKUP(B169,Accounts!B$2:E$3001,4,FALSE)</f>
        <v>Domiciliary</v>
      </c>
      <c r="M169" s="26">
        <f>VALUE(VLOOKUP(B169,Accounts!B$2:G$3001,6,FALSE))</f>
        <v>351135</v>
      </c>
      <c r="N169" s="22">
        <f>IFERROR(VLOOKUP(B169,Loan!B169:D468,3,FALSE), 0)</f>
        <v>0</v>
      </c>
      <c r="O169" s="25">
        <f>VLOOKUP(B169,Transaction!C2:F3001,4,FALSE)</f>
        <v>44491</v>
      </c>
      <c r="P169" s="21" t="str">
        <f>VLOOKUP(B169,Table3[[Account Number]:[Transaction type]],2,FALSE)</f>
        <v>Cash Withdrawal</v>
      </c>
      <c r="Q169" s="21" t="str">
        <f>VLOOKUP(B169,Transaction!C2:E3001,3,FALSE)</f>
        <v>ATM</v>
      </c>
      <c r="R169" s="22">
        <f>Table4[[#This Row],[Bank Deposit2]] - Table4[[#This Row],[Saving Accounts]]</f>
        <v>2665360.5545599498</v>
      </c>
      <c r="S169" s="22">
        <f>IF(AND(Table4[[#This Row],[Account Type]]="Current",Table4[[#This Row],[Opening Balance]]&gt;= 500000),Table4[[#This Row],[Opening Balance]] * 0.02, 0)</f>
        <v>0</v>
      </c>
    </row>
    <row r="170" spans="1:19" ht="15.75" x14ac:dyDescent="0.25">
      <c r="A170" s="17" t="s">
        <v>688</v>
      </c>
      <c r="B170" s="19">
        <v>387193721</v>
      </c>
      <c r="C170" s="17">
        <v>64</v>
      </c>
      <c r="D170" s="24">
        <v>21330</v>
      </c>
      <c r="E170" s="17" t="s">
        <v>12</v>
      </c>
      <c r="F170" s="17" t="s">
        <v>408</v>
      </c>
      <c r="G170" s="17" t="s">
        <v>14</v>
      </c>
      <c r="H170" s="17" t="s">
        <v>689</v>
      </c>
      <c r="I170" s="20">
        <f t="shared" si="2"/>
        <v>559640.537472</v>
      </c>
      <c r="J170" s="20">
        <v>300230.68833792</v>
      </c>
      <c r="K170" s="17" t="s">
        <v>690</v>
      </c>
      <c r="L170" s="21" t="str">
        <f>VLOOKUP(B170,Accounts!B$2:E$3001,4,FALSE)</f>
        <v>Fixed Deposit</v>
      </c>
      <c r="M170" s="26">
        <f>VALUE(VLOOKUP(B170,Accounts!B$2:G$3001,6,FALSE))</f>
        <v>1281089754</v>
      </c>
      <c r="N170" s="22">
        <f>IFERROR(VLOOKUP(B170,Loan!B170:D469,3,FALSE), 0)</f>
        <v>0</v>
      </c>
      <c r="O170" s="25">
        <f>VLOOKUP(B170,Transaction!C2:F3001,4,FALSE)</f>
        <v>44677</v>
      </c>
      <c r="P170" s="21" t="str">
        <f>VLOOKUP(B170,Table3[[Account Number]:[Transaction type]],2,FALSE)</f>
        <v>Checks</v>
      </c>
      <c r="Q170" s="21" t="str">
        <f>VLOOKUP(B170,Transaction!C2:E3001,3,FALSE)</f>
        <v>Bank</v>
      </c>
      <c r="R170" s="22">
        <f>Table4[[#This Row],[Bank Deposit2]] - Table4[[#This Row],[Saving Accounts]]</f>
        <v>259409.84913408</v>
      </c>
      <c r="S170" s="22">
        <f>IF(AND(Table4[[#This Row],[Account Type]]="Current",Table4[[#This Row],[Opening Balance]]&gt;= 500000),Table4[[#This Row],[Opening Balance]] * 0.02, 0)</f>
        <v>0</v>
      </c>
    </row>
    <row r="171" spans="1:19" ht="15.75" x14ac:dyDescent="0.25">
      <c r="A171" s="17" t="s">
        <v>691</v>
      </c>
      <c r="B171" s="19">
        <v>523904525</v>
      </c>
      <c r="C171" s="17">
        <v>61</v>
      </c>
      <c r="D171" s="24">
        <v>22425.75</v>
      </c>
      <c r="E171" s="17" t="s">
        <v>12</v>
      </c>
      <c r="F171" s="17" t="s">
        <v>361</v>
      </c>
      <c r="G171" s="17" t="s">
        <v>14</v>
      </c>
      <c r="H171" s="17" t="s">
        <v>692</v>
      </c>
      <c r="I171" s="20">
        <f t="shared" si="2"/>
        <v>645257.48</v>
      </c>
      <c r="J171" s="20">
        <v>104255.17284</v>
      </c>
      <c r="K171" s="17" t="s">
        <v>693</v>
      </c>
      <c r="L171" s="21" t="str">
        <f>VLOOKUP(B171,Accounts!B$2:E$3001,4,FALSE)</f>
        <v>Savings</v>
      </c>
      <c r="M171" s="26">
        <f>VALUE(VLOOKUP(B171,Accounts!B$2:G$3001,6,FALSE))</f>
        <v>4829549568</v>
      </c>
      <c r="N171" s="22">
        <f>IFERROR(VLOOKUP(B171,Loan!B171:D470,3,FALSE), 0)</f>
        <v>0</v>
      </c>
      <c r="O171" s="25">
        <f>VLOOKUP(B171,Transaction!C2:F3001,4,FALSE)</f>
        <v>44247</v>
      </c>
      <c r="P171" s="21" t="str">
        <f>VLOOKUP(B171,Table3[[Account Number]:[Transaction type]],2,FALSE)</f>
        <v>Checks</v>
      </c>
      <c r="Q171" s="21" t="str">
        <f>VLOOKUP(B171,Transaction!C2:E3001,3,FALSE)</f>
        <v>Informal Services</v>
      </c>
      <c r="R171" s="22">
        <f>Table4[[#This Row],[Bank Deposit2]] - Table4[[#This Row],[Saving Accounts]]</f>
        <v>541002.30715999997</v>
      </c>
      <c r="S171" s="22">
        <f>IF(AND(Table4[[#This Row],[Account Type]]="Current",Table4[[#This Row],[Opening Balance]]&gt;= 500000),Table4[[#This Row],[Opening Balance]] * 0.02, 0)</f>
        <v>0</v>
      </c>
    </row>
    <row r="172" spans="1:19" ht="15.75" x14ac:dyDescent="0.25">
      <c r="A172" s="17" t="s">
        <v>694</v>
      </c>
      <c r="B172" s="19">
        <v>352133027</v>
      </c>
      <c r="C172" s="17">
        <v>51</v>
      </c>
      <c r="D172" s="24">
        <v>26078.25</v>
      </c>
      <c r="E172" s="17" t="s">
        <v>12</v>
      </c>
      <c r="F172" s="17" t="s">
        <v>385</v>
      </c>
      <c r="G172" s="17" t="s">
        <v>14</v>
      </c>
      <c r="H172" s="17" t="s">
        <v>695</v>
      </c>
      <c r="I172" s="20">
        <f t="shared" si="2"/>
        <v>67101.73345</v>
      </c>
      <c r="J172" s="20">
        <v>23182.758175999999</v>
      </c>
      <c r="K172" s="17" t="s">
        <v>696</v>
      </c>
      <c r="L172" s="21" t="str">
        <f>VLOOKUP(B172,Accounts!B$2:E$3001,4,FALSE)</f>
        <v>Savings</v>
      </c>
      <c r="M172" s="26">
        <f>VALUE(VLOOKUP(B172,Accounts!B$2:G$3001,6,FALSE))</f>
        <v>1765790247</v>
      </c>
      <c r="N172" s="22">
        <f>IFERROR(VLOOKUP(B172,Loan!B172:D471,3,FALSE), 0)</f>
        <v>0</v>
      </c>
      <c r="O172" s="25">
        <f>VLOOKUP(B172,Transaction!C2:F3001,4,FALSE)</f>
        <v>44476</v>
      </c>
      <c r="P172" s="21" t="str">
        <f>VLOOKUP(B172,Table3[[Account Number]:[Transaction type]],2,FALSE)</f>
        <v>Money Transfer</v>
      </c>
      <c r="Q172" s="21" t="str">
        <f>VLOOKUP(B172,Transaction!C2:E3001,3,FALSE)</f>
        <v>Mobile</v>
      </c>
      <c r="R172" s="22">
        <f>Table4[[#This Row],[Bank Deposit2]] - Table4[[#This Row],[Saving Accounts]]</f>
        <v>43918.975273999997</v>
      </c>
      <c r="S172" s="22">
        <f>IF(AND(Table4[[#This Row],[Account Type]]="Current",Table4[[#This Row],[Opening Balance]]&gt;= 500000),Table4[[#This Row],[Opening Balance]] * 0.02, 0)</f>
        <v>0</v>
      </c>
    </row>
    <row r="173" spans="1:19" ht="15.75" x14ac:dyDescent="0.25">
      <c r="A173" s="17" t="s">
        <v>697</v>
      </c>
      <c r="B173" s="19">
        <v>634903078</v>
      </c>
      <c r="C173" s="17">
        <v>72</v>
      </c>
      <c r="D173" s="24">
        <v>18408</v>
      </c>
      <c r="E173" s="17" t="s">
        <v>12</v>
      </c>
      <c r="F173" s="17" t="s">
        <v>699</v>
      </c>
      <c r="G173" s="17" t="s">
        <v>14</v>
      </c>
      <c r="H173" s="17" t="s">
        <v>700</v>
      </c>
      <c r="I173" s="20">
        <f t="shared" si="2"/>
        <v>259379.021423</v>
      </c>
      <c r="J173" s="20">
        <v>52646.237021499997</v>
      </c>
      <c r="K173" s="17" t="s">
        <v>701</v>
      </c>
      <c r="L173" s="21" t="str">
        <f>VLOOKUP(B173,Accounts!B$2:E$3001,4,FALSE)</f>
        <v>Domiciliary</v>
      </c>
      <c r="M173" s="26">
        <f>VALUE(VLOOKUP(B173,Accounts!B$2:G$3001,6,FALSE))</f>
        <v>1616329624</v>
      </c>
      <c r="N173" s="22">
        <f>IFERROR(VLOOKUP(B173,Loan!B173:D472,3,FALSE), 0)</f>
        <v>0</v>
      </c>
      <c r="O173" s="25">
        <f>VLOOKUP(B173,Transaction!C2:F3001,4,FALSE)</f>
        <v>44666</v>
      </c>
      <c r="P173" s="21" t="str">
        <f>VLOOKUP(B173,Table3[[Account Number]:[Transaction type]],2,FALSE)</f>
        <v>Online Payment</v>
      </c>
      <c r="Q173" s="21" t="str">
        <f>VLOOKUP(B173,Transaction!C2:E3001,3,FALSE)</f>
        <v>Internet Banking</v>
      </c>
      <c r="R173" s="22">
        <f>Table4[[#This Row],[Bank Deposit2]] - Table4[[#This Row],[Saving Accounts]]</f>
        <v>206732.78440150002</v>
      </c>
      <c r="S173" s="22">
        <f>IF(AND(Table4[[#This Row],[Account Type]]="Current",Table4[[#This Row],[Opening Balance]]&gt;= 500000),Table4[[#This Row],[Opening Balance]] * 0.02, 0)</f>
        <v>0</v>
      </c>
    </row>
    <row r="174" spans="1:19" ht="15.75" x14ac:dyDescent="0.25">
      <c r="A174" s="17" t="s">
        <v>702</v>
      </c>
      <c r="B174" s="19">
        <v>597156316</v>
      </c>
      <c r="C174" s="17">
        <v>48</v>
      </c>
      <c r="D174" s="24">
        <v>27174</v>
      </c>
      <c r="E174" s="17" t="s">
        <v>12</v>
      </c>
      <c r="F174" s="17" t="s">
        <v>422</v>
      </c>
      <c r="G174" s="17" t="s">
        <v>14</v>
      </c>
      <c r="H174" s="17" t="s">
        <v>703</v>
      </c>
      <c r="I174" s="20">
        <f t="shared" si="2"/>
        <v>414520.80087600002</v>
      </c>
      <c r="J174" s="20">
        <v>178562.80653120001</v>
      </c>
      <c r="K174" s="17" t="s">
        <v>704</v>
      </c>
      <c r="L174" s="21" t="str">
        <f>VLOOKUP(B174,Accounts!B$2:E$3001,4,FALSE)</f>
        <v>Domiciliary</v>
      </c>
      <c r="M174" s="26">
        <f>VALUE(VLOOKUP(B174,Accounts!B$2:G$3001,6,FALSE))</f>
        <v>172268544</v>
      </c>
      <c r="N174" s="22">
        <f>IFERROR(VLOOKUP(B174,Loan!B174:D473,3,FALSE), 0)</f>
        <v>0</v>
      </c>
      <c r="O174" s="25">
        <f>VLOOKUP(B174,Transaction!C2:F3001,4,FALSE)</f>
        <v>44600</v>
      </c>
      <c r="P174" s="21" t="str">
        <f>VLOOKUP(B174,Table3[[Account Number]:[Transaction type]],2,FALSE)</f>
        <v>Online Payment</v>
      </c>
      <c r="Q174" s="21" t="str">
        <f>VLOOKUP(B174,Transaction!C2:E3001,3,FALSE)</f>
        <v>Mobile</v>
      </c>
      <c r="R174" s="22">
        <f>Table4[[#This Row],[Bank Deposit2]] - Table4[[#This Row],[Saving Accounts]]</f>
        <v>235957.99434480001</v>
      </c>
      <c r="S174" s="22">
        <f>IF(AND(Table4[[#This Row],[Account Type]]="Current",Table4[[#This Row],[Opening Balance]]&gt;= 500000),Table4[[#This Row],[Opening Balance]] * 0.02, 0)</f>
        <v>0</v>
      </c>
    </row>
    <row r="175" spans="1:19" ht="15.75" x14ac:dyDescent="0.25">
      <c r="A175" s="17" t="s">
        <v>705</v>
      </c>
      <c r="B175" s="19">
        <v>99604138</v>
      </c>
      <c r="C175" s="17">
        <v>60</v>
      </c>
      <c r="D175" s="24">
        <v>22791</v>
      </c>
      <c r="E175" s="17" t="s">
        <v>12</v>
      </c>
      <c r="F175" s="17" t="s">
        <v>24</v>
      </c>
      <c r="G175" s="17" t="s">
        <v>14</v>
      </c>
      <c r="H175" s="17" t="s">
        <v>706</v>
      </c>
      <c r="I175" s="20">
        <f t="shared" si="2"/>
        <v>117721.18911000001</v>
      </c>
      <c r="J175" s="20">
        <v>52167.6820056</v>
      </c>
      <c r="K175" s="17" t="s">
        <v>707</v>
      </c>
      <c r="L175" s="21" t="str">
        <f>VLOOKUP(B175,Accounts!B$2:E$3001,4,FALSE)</f>
        <v>Savings</v>
      </c>
      <c r="M175" s="26">
        <f>VALUE(VLOOKUP(B175,Accounts!B$2:G$3001,6,FALSE))</f>
        <v>1455349297</v>
      </c>
      <c r="N175" s="22">
        <f>IFERROR(VLOOKUP(B175,Loan!B175:D474,3,FALSE), 0)</f>
        <v>0</v>
      </c>
      <c r="O175" s="25">
        <f>VLOOKUP(B175,Transaction!C2:F3001,4,FALSE)</f>
        <v>44419</v>
      </c>
      <c r="P175" s="21" t="str">
        <f>VLOOKUP(B175,Table3[[Account Number]:[Transaction type]],2,FALSE)</f>
        <v>Loan Payment</v>
      </c>
      <c r="Q175" s="21" t="str">
        <f>VLOOKUP(B175,Transaction!C2:E3001,3,FALSE)</f>
        <v>ACH</v>
      </c>
      <c r="R175" s="22">
        <f>Table4[[#This Row],[Bank Deposit2]] - Table4[[#This Row],[Saving Accounts]]</f>
        <v>65553.507104400007</v>
      </c>
      <c r="S175" s="22">
        <f>IF(AND(Table4[[#This Row],[Account Type]]="Current",Table4[[#This Row],[Opening Balance]]&gt;= 500000),Table4[[#This Row],[Opening Balance]] * 0.02, 0)</f>
        <v>0</v>
      </c>
    </row>
    <row r="176" spans="1:19" ht="15.75" x14ac:dyDescent="0.25">
      <c r="A176" s="17" t="s">
        <v>708</v>
      </c>
      <c r="B176" s="19">
        <v>293577198</v>
      </c>
      <c r="C176" s="17">
        <v>33</v>
      </c>
      <c r="D176" s="24">
        <v>32652.75</v>
      </c>
      <c r="E176" s="17" t="s">
        <v>12</v>
      </c>
      <c r="F176" s="17" t="s">
        <v>483</v>
      </c>
      <c r="G176" s="17" t="s">
        <v>14</v>
      </c>
      <c r="H176" s="17" t="s">
        <v>709</v>
      </c>
      <c r="I176" s="20">
        <f t="shared" si="2"/>
        <v>433338.88</v>
      </c>
      <c r="J176" s="20">
        <v>110907.66959999999</v>
      </c>
      <c r="K176" s="17" t="s">
        <v>710</v>
      </c>
      <c r="L176" s="21" t="str">
        <f>VLOOKUP(B176,Accounts!B$2:E$3001,4,FALSE)</f>
        <v>Current</v>
      </c>
      <c r="M176" s="26">
        <f>VALUE(VLOOKUP(B176,Accounts!B$2:G$3001,6,FALSE))</f>
        <v>674407972</v>
      </c>
      <c r="N176" s="22">
        <f>IFERROR(VLOOKUP(B176,Loan!B176:D475,3,FALSE), 0)</f>
        <v>0</v>
      </c>
      <c r="O176" s="25">
        <f>VLOOKUP(B176,Transaction!C2:F3001,4,FALSE)</f>
        <v>44290</v>
      </c>
      <c r="P176" s="21" t="str">
        <f>VLOOKUP(B176,Table3[[Account Number]:[Transaction type]],2,FALSE)</f>
        <v>Checks</v>
      </c>
      <c r="Q176" s="21" t="str">
        <f>VLOOKUP(B176,Transaction!C2:E3001,3,FALSE)</f>
        <v>Informal Services</v>
      </c>
      <c r="R176" s="22">
        <f>Table4[[#This Row],[Bank Deposit2]] - Table4[[#This Row],[Saving Accounts]]</f>
        <v>322431.21039999998</v>
      </c>
      <c r="S176" s="22">
        <f>IF(AND(Table4[[#This Row],[Account Type]]="Current",Table4[[#This Row],[Opening Balance]]&gt;= 500000),Table4[[#This Row],[Opening Balance]] * 0.02, 0)</f>
        <v>13488159.439999999</v>
      </c>
    </row>
    <row r="177" spans="1:19" ht="15.75" x14ac:dyDescent="0.25">
      <c r="A177" s="17" t="s">
        <v>711</v>
      </c>
      <c r="B177" s="19">
        <v>288175420</v>
      </c>
      <c r="C177" s="17">
        <v>45</v>
      </c>
      <c r="D177" s="24">
        <v>28269.75</v>
      </c>
      <c r="E177" s="17" t="s">
        <v>12</v>
      </c>
      <c r="F177" s="17" t="s">
        <v>483</v>
      </c>
      <c r="G177" s="17" t="s">
        <v>14</v>
      </c>
      <c r="H177" s="17" t="s">
        <v>712</v>
      </c>
      <c r="I177" s="20">
        <f t="shared" si="2"/>
        <v>27640.079870000001</v>
      </c>
      <c r="J177" s="20">
        <v>10034.7544206</v>
      </c>
      <c r="K177" s="17" t="s">
        <v>713</v>
      </c>
      <c r="L177" s="21" t="str">
        <f>VLOOKUP(B177,Accounts!B$2:E$3001,4,FALSE)</f>
        <v>Savings</v>
      </c>
      <c r="M177" s="26">
        <f>VALUE(VLOOKUP(B177,Accounts!B$2:G$3001,6,FALSE))</f>
        <v>3288100608</v>
      </c>
      <c r="N177" s="22">
        <f>IFERROR(VLOOKUP(B177,Loan!B177:D476,3,FALSE), 0)</f>
        <v>942311232</v>
      </c>
      <c r="O177" s="25">
        <f>VLOOKUP(B177,Transaction!C2:F3001,4,FALSE)</f>
        <v>44339</v>
      </c>
      <c r="P177" s="21" t="str">
        <f>VLOOKUP(B177,Table3[[Account Number]:[Transaction type]],2,FALSE)</f>
        <v>Loan Payment</v>
      </c>
      <c r="Q177" s="21" t="str">
        <f>VLOOKUP(B177,Transaction!C2:E3001,3,FALSE)</f>
        <v>AFT</v>
      </c>
      <c r="R177" s="22">
        <f>Table4[[#This Row],[Bank Deposit2]] - Table4[[#This Row],[Saving Accounts]]</f>
        <v>17605.325449399999</v>
      </c>
      <c r="S177" s="22">
        <f>IF(AND(Table4[[#This Row],[Account Type]]="Current",Table4[[#This Row],[Opening Balance]]&gt;= 500000),Table4[[#This Row],[Opening Balance]] * 0.02, 0)</f>
        <v>0</v>
      </c>
    </row>
    <row r="178" spans="1:19" ht="15.75" x14ac:dyDescent="0.25">
      <c r="A178" s="17" t="s">
        <v>714</v>
      </c>
      <c r="B178" s="19">
        <v>280885455</v>
      </c>
      <c r="C178" s="17">
        <v>56</v>
      </c>
      <c r="D178" s="24">
        <v>24252</v>
      </c>
      <c r="E178" s="17" t="s">
        <v>12</v>
      </c>
      <c r="F178" s="17" t="s">
        <v>241</v>
      </c>
      <c r="G178" s="17" t="s">
        <v>14</v>
      </c>
      <c r="H178" s="17" t="s">
        <v>715</v>
      </c>
      <c r="I178" s="20">
        <f t="shared" si="2"/>
        <v>304991.23200000002</v>
      </c>
      <c r="J178" s="20">
        <v>49103.588351999999</v>
      </c>
      <c r="K178" s="17" t="s">
        <v>716</v>
      </c>
      <c r="L178" s="21" t="str">
        <f>VLOOKUP(B178,Accounts!B$2:E$3001,4,FALSE)</f>
        <v>Domiciliary</v>
      </c>
      <c r="M178" s="26">
        <f>VALUE(VLOOKUP(B178,Accounts!B$2:G$3001,6,FALSE))</f>
        <v>268391397</v>
      </c>
      <c r="N178" s="22">
        <f>IFERROR(VLOOKUP(B178,Loan!B178:D477,3,FALSE), 0)</f>
        <v>0</v>
      </c>
      <c r="O178" s="25">
        <f>VLOOKUP(B178,Transaction!C2:F3001,4,FALSE)</f>
        <v>44454</v>
      </c>
      <c r="P178" s="21" t="str">
        <f>VLOOKUP(B178,Table3[[Account Number]:[Transaction type]],2,FALSE)</f>
        <v>Cash Withdrawal</v>
      </c>
      <c r="Q178" s="21" t="str">
        <f>VLOOKUP(B178,Transaction!C2:E3001,3,FALSE)</f>
        <v>Bank</v>
      </c>
      <c r="R178" s="22">
        <f>Table4[[#This Row],[Bank Deposit2]] - Table4[[#This Row],[Saving Accounts]]</f>
        <v>255887.64364800003</v>
      </c>
      <c r="S178" s="22">
        <f>IF(AND(Table4[[#This Row],[Account Type]]="Current",Table4[[#This Row],[Opening Balance]]&gt;= 500000),Table4[[#This Row],[Opening Balance]] * 0.02, 0)</f>
        <v>0</v>
      </c>
    </row>
    <row r="179" spans="1:19" ht="15.75" x14ac:dyDescent="0.25">
      <c r="A179" s="17" t="s">
        <v>717</v>
      </c>
      <c r="B179" s="19">
        <v>85427274</v>
      </c>
      <c r="C179" s="17">
        <v>33</v>
      </c>
      <c r="D179" s="24">
        <v>32652.75</v>
      </c>
      <c r="E179" s="17" t="s">
        <v>12</v>
      </c>
      <c r="F179" s="17" t="s">
        <v>185</v>
      </c>
      <c r="G179" s="17" t="s">
        <v>14</v>
      </c>
      <c r="H179" s="17" t="s">
        <v>718</v>
      </c>
      <c r="I179" s="20">
        <f t="shared" si="2"/>
        <v>1055041.2734399999</v>
      </c>
      <c r="J179" s="20">
        <v>186893.02558079999</v>
      </c>
      <c r="K179" s="17" t="s">
        <v>719</v>
      </c>
      <c r="L179" s="21" t="str">
        <f>VLOOKUP(B179,Accounts!B$2:E$3001,4,FALSE)</f>
        <v>Current</v>
      </c>
      <c r="M179" s="26">
        <f>VALUE(VLOOKUP(B179,Accounts!B$2:G$3001,6,FALSE))</f>
        <v>499013424</v>
      </c>
      <c r="N179" s="22">
        <f>IFERROR(VLOOKUP(B179,Loan!B179:D478,3,FALSE), 0)</f>
        <v>0</v>
      </c>
      <c r="O179" s="25">
        <f>VLOOKUP(B179,Transaction!C2:F3001,4,FALSE)</f>
        <v>44436</v>
      </c>
      <c r="P179" s="21" t="str">
        <f>VLOOKUP(B179,Table3[[Account Number]:[Transaction type]],2,FALSE)</f>
        <v>Loan Payment</v>
      </c>
      <c r="Q179" s="21" t="str">
        <f>VLOOKUP(B179,Transaction!C2:E3001,3,FALSE)</f>
        <v>AFT</v>
      </c>
      <c r="R179" s="22">
        <f>Table4[[#This Row],[Bank Deposit2]] - Table4[[#This Row],[Saving Accounts]]</f>
        <v>868148.24785919988</v>
      </c>
      <c r="S179" s="22">
        <f>IF(AND(Table4[[#This Row],[Account Type]]="Current",Table4[[#This Row],[Opening Balance]]&gt;= 500000),Table4[[#This Row],[Opening Balance]] * 0.02, 0)</f>
        <v>9980268.4800000004</v>
      </c>
    </row>
    <row r="180" spans="1:19" ht="15.75" x14ac:dyDescent="0.25">
      <c r="A180" s="17" t="s">
        <v>720</v>
      </c>
      <c r="B180" s="19">
        <v>935203493</v>
      </c>
      <c r="C180" s="17">
        <v>47</v>
      </c>
      <c r="D180" s="24">
        <v>27539.25</v>
      </c>
      <c r="E180" s="17" t="s">
        <v>12</v>
      </c>
      <c r="F180" s="17" t="s">
        <v>721</v>
      </c>
      <c r="G180" s="17" t="s">
        <v>14</v>
      </c>
      <c r="H180" s="17" t="s">
        <v>722</v>
      </c>
      <c r="I180" s="20">
        <f t="shared" si="2"/>
        <v>157298.681124</v>
      </c>
      <c r="J180" s="20">
        <v>20948.656131</v>
      </c>
      <c r="K180" s="17" t="s">
        <v>723</v>
      </c>
      <c r="L180" s="21" t="str">
        <f>VLOOKUP(B180,Accounts!B$2:E$3001,4,FALSE)</f>
        <v>Joint</v>
      </c>
      <c r="M180" s="26">
        <f>VALUE(VLOOKUP(B180,Accounts!B$2:G$3001,6,FALSE))</f>
        <v>2492479044</v>
      </c>
      <c r="N180" s="22">
        <f>IFERROR(VLOOKUP(B180,Loan!B180:D479,3,FALSE), 0)</f>
        <v>0</v>
      </c>
      <c r="O180" s="25">
        <f>VLOOKUP(B180,Transaction!C2:F3001,4,FALSE)</f>
        <v>44234</v>
      </c>
      <c r="P180" s="21" t="str">
        <f>VLOOKUP(B180,Table3[[Account Number]:[Transaction type]],2,FALSE)</f>
        <v>Money Deposit</v>
      </c>
      <c r="Q180" s="21" t="str">
        <f>VLOOKUP(B180,Transaction!C2:E3001,3,FALSE)</f>
        <v>ATM</v>
      </c>
      <c r="R180" s="22">
        <f>Table4[[#This Row],[Bank Deposit2]] - Table4[[#This Row],[Saving Accounts]]</f>
        <v>136350.024993</v>
      </c>
      <c r="S180" s="22">
        <f>IF(AND(Table4[[#This Row],[Account Type]]="Current",Table4[[#This Row],[Opening Balance]]&gt;= 500000),Table4[[#This Row],[Opening Balance]] * 0.02, 0)</f>
        <v>0</v>
      </c>
    </row>
    <row r="181" spans="1:19" ht="15.75" x14ac:dyDescent="0.25">
      <c r="A181" s="17" t="s">
        <v>724</v>
      </c>
      <c r="B181" s="19">
        <v>521387078</v>
      </c>
      <c r="C181" s="17">
        <v>82</v>
      </c>
      <c r="D181" s="24">
        <v>14755.5</v>
      </c>
      <c r="E181" s="17" t="s">
        <v>12</v>
      </c>
      <c r="F181" s="17" t="s">
        <v>404</v>
      </c>
      <c r="G181" s="17" t="s">
        <v>14</v>
      </c>
      <c r="H181" s="17" t="s">
        <v>725</v>
      </c>
      <c r="I181" s="20">
        <f t="shared" si="2"/>
        <v>49515.348960000003</v>
      </c>
      <c r="J181" s="20">
        <v>36011.162880000003</v>
      </c>
      <c r="K181" s="17" t="s">
        <v>726</v>
      </c>
      <c r="L181" s="21" t="str">
        <f>VLOOKUP(B181,Accounts!B$2:E$3001,4,FALSE)</f>
        <v>Joint</v>
      </c>
      <c r="M181" s="26">
        <f>VALUE(VLOOKUP(B181,Accounts!B$2:G$3001,6,FALSE))</f>
        <v>2172664938</v>
      </c>
      <c r="N181" s="22">
        <f>IFERROR(VLOOKUP(B181,Loan!B181:D480,3,FALSE), 0)</f>
        <v>0</v>
      </c>
      <c r="O181" s="25">
        <f>VLOOKUP(B181,Transaction!C2:F3001,4,FALSE)</f>
        <v>44654</v>
      </c>
      <c r="P181" s="21" t="str">
        <f>VLOOKUP(B181,Table3[[Account Number]:[Transaction type]],2,FALSE)</f>
        <v>Money Deposit</v>
      </c>
      <c r="Q181" s="21" t="str">
        <f>VLOOKUP(B181,Transaction!C2:E3001,3,FALSE)</f>
        <v>Bank</v>
      </c>
      <c r="R181" s="22">
        <f>Table4[[#This Row],[Bank Deposit2]] - Table4[[#This Row],[Saving Accounts]]</f>
        <v>13504.186079999999</v>
      </c>
      <c r="S181" s="22">
        <f>IF(AND(Table4[[#This Row],[Account Type]]="Current",Table4[[#This Row],[Opening Balance]]&gt;= 500000),Table4[[#This Row],[Opening Balance]] * 0.02, 0)</f>
        <v>0</v>
      </c>
    </row>
    <row r="182" spans="1:19" ht="15.75" x14ac:dyDescent="0.25">
      <c r="A182" s="17" t="s">
        <v>727</v>
      </c>
      <c r="B182" s="19">
        <v>26306891</v>
      </c>
      <c r="C182" s="17">
        <v>47</v>
      </c>
      <c r="D182" s="24">
        <v>27539.25</v>
      </c>
      <c r="E182" s="17" t="s">
        <v>12</v>
      </c>
      <c r="F182" s="17" t="s">
        <v>487</v>
      </c>
      <c r="G182" s="17" t="s">
        <v>14</v>
      </c>
      <c r="H182" s="17" t="s">
        <v>728</v>
      </c>
      <c r="I182" s="20">
        <f t="shared" si="2"/>
        <v>1251739.722322</v>
      </c>
      <c r="J182" s="20">
        <v>271243.12723072001</v>
      </c>
      <c r="K182" s="17" t="s">
        <v>729</v>
      </c>
      <c r="L182" s="21" t="str">
        <f>VLOOKUP(B182,Accounts!B$2:E$3001,4,FALSE)</f>
        <v>Corporate</v>
      </c>
      <c r="M182" s="26">
        <f>VALUE(VLOOKUP(B182,Accounts!B$2:G$3001,6,FALSE))</f>
        <v>1492514712</v>
      </c>
      <c r="N182" s="22">
        <f>IFERROR(VLOOKUP(B182,Loan!B182:D481,3,FALSE), 0)</f>
        <v>0</v>
      </c>
      <c r="O182" s="25">
        <f>VLOOKUP(B182,Transaction!C2:F3001,4,FALSE)</f>
        <v>44575</v>
      </c>
      <c r="P182" s="21" t="str">
        <f>VLOOKUP(B182,Table3[[Account Number]:[Transaction type]],2,FALSE)</f>
        <v>Money Transfer</v>
      </c>
      <c r="Q182" s="21" t="str">
        <f>VLOOKUP(B182,Transaction!C2:E3001,3,FALSE)</f>
        <v>Mobile</v>
      </c>
      <c r="R182" s="22">
        <f>Table4[[#This Row],[Bank Deposit2]] - Table4[[#This Row],[Saving Accounts]]</f>
        <v>980496.59509127995</v>
      </c>
      <c r="S182" s="22">
        <f>IF(AND(Table4[[#This Row],[Account Type]]="Current",Table4[[#This Row],[Opening Balance]]&gt;= 500000),Table4[[#This Row],[Opening Balance]] * 0.02, 0)</f>
        <v>0</v>
      </c>
    </row>
    <row r="183" spans="1:19" ht="15.75" x14ac:dyDescent="0.25">
      <c r="A183" s="17" t="s">
        <v>730</v>
      </c>
      <c r="B183" s="19">
        <v>193328162</v>
      </c>
      <c r="C183" s="17">
        <v>36</v>
      </c>
      <c r="D183" s="24">
        <v>31557</v>
      </c>
      <c r="E183" s="17" t="s">
        <v>12</v>
      </c>
      <c r="F183" s="17" t="s">
        <v>731</v>
      </c>
      <c r="G183" s="17" t="s">
        <v>14</v>
      </c>
      <c r="H183" s="17" t="s">
        <v>732</v>
      </c>
      <c r="I183" s="20">
        <f t="shared" si="2"/>
        <v>717787.70200799999</v>
      </c>
      <c r="J183" s="20">
        <v>242934.96953232001</v>
      </c>
      <c r="K183" s="17" t="s">
        <v>733</v>
      </c>
      <c r="L183" s="21" t="str">
        <f>VLOOKUP(B183,Accounts!B$2:E$3001,4,FALSE)</f>
        <v>Current</v>
      </c>
      <c r="M183" s="26">
        <f>VALUE(VLOOKUP(B183,Accounts!B$2:G$3001,6,FALSE))</f>
        <v>1215043776</v>
      </c>
      <c r="N183" s="22">
        <f>IFERROR(VLOOKUP(B183,Loan!B183:D482,3,FALSE), 0)</f>
        <v>0</v>
      </c>
      <c r="O183" s="25">
        <f>VLOOKUP(B183,Transaction!C2:F3001,4,FALSE)</f>
        <v>44378</v>
      </c>
      <c r="P183" s="21" t="str">
        <f>VLOOKUP(B183,Table3[[Account Number]:[Transaction type]],2,FALSE)</f>
        <v>Online Payment</v>
      </c>
      <c r="Q183" s="21" t="str">
        <f>VLOOKUP(B183,Transaction!C2:E3001,3,FALSE)</f>
        <v>Mobile</v>
      </c>
      <c r="R183" s="22">
        <f>Table4[[#This Row],[Bank Deposit2]] - Table4[[#This Row],[Saving Accounts]]</f>
        <v>474852.73247567995</v>
      </c>
      <c r="S183" s="22">
        <f>IF(AND(Table4[[#This Row],[Account Type]]="Current",Table4[[#This Row],[Opening Balance]]&gt;= 500000),Table4[[#This Row],[Opening Balance]] * 0.02, 0)</f>
        <v>24300875.52</v>
      </c>
    </row>
    <row r="184" spans="1:19" ht="15.75" x14ac:dyDescent="0.25">
      <c r="A184" s="17" t="s">
        <v>734</v>
      </c>
      <c r="B184" s="19">
        <v>298165965</v>
      </c>
      <c r="C184" s="17">
        <v>19</v>
      </c>
      <c r="D184" s="24">
        <v>37766.25</v>
      </c>
      <c r="E184" s="17" t="s">
        <v>12</v>
      </c>
      <c r="F184" s="17" t="s">
        <v>53</v>
      </c>
      <c r="G184" s="17" t="s">
        <v>14</v>
      </c>
      <c r="H184" s="17" t="s">
        <v>735</v>
      </c>
      <c r="I184" s="20">
        <f t="shared" si="2"/>
        <v>908877.70079999999</v>
      </c>
      <c r="J184" s="20">
        <v>797373.924336</v>
      </c>
      <c r="K184" s="17" t="s">
        <v>736</v>
      </c>
      <c r="L184" s="21" t="str">
        <f>VLOOKUP(B184,Accounts!B$2:E$3001,4,FALSE)</f>
        <v>Domiciliary</v>
      </c>
      <c r="M184" s="26">
        <f>VALUE(VLOOKUP(B184,Accounts!B$2:G$3001,6,FALSE))</f>
        <v>841945104</v>
      </c>
      <c r="N184" s="22">
        <f>IFERROR(VLOOKUP(B184,Loan!B184:D483,3,FALSE), 0)</f>
        <v>0</v>
      </c>
      <c r="O184" s="25">
        <f>VLOOKUP(B184,Transaction!C2:F3001,4,FALSE)</f>
        <v>44473</v>
      </c>
      <c r="P184" s="21" t="str">
        <f>VLOOKUP(B184,Table3[[Account Number]:[Transaction type]],2,FALSE)</f>
        <v>Checks</v>
      </c>
      <c r="Q184" s="21" t="str">
        <f>VLOOKUP(B184,Transaction!C2:E3001,3,FALSE)</f>
        <v>Informal Services</v>
      </c>
      <c r="R184" s="22">
        <f>Table4[[#This Row],[Bank Deposit2]] - Table4[[#This Row],[Saving Accounts]]</f>
        <v>111503.776464</v>
      </c>
      <c r="S184" s="22">
        <f>IF(AND(Table4[[#This Row],[Account Type]]="Current",Table4[[#This Row],[Opening Balance]]&gt;= 500000),Table4[[#This Row],[Opening Balance]] * 0.02, 0)</f>
        <v>0</v>
      </c>
    </row>
    <row r="185" spans="1:19" ht="15.75" x14ac:dyDescent="0.25">
      <c r="A185" s="17" t="s">
        <v>737</v>
      </c>
      <c r="B185" s="19">
        <v>7396430</v>
      </c>
      <c r="C185" s="17">
        <v>64</v>
      </c>
      <c r="D185" s="24">
        <v>21330</v>
      </c>
      <c r="E185" s="17" t="s">
        <v>12</v>
      </c>
      <c r="F185" s="17" t="s">
        <v>519</v>
      </c>
      <c r="G185" s="17" t="s">
        <v>14</v>
      </c>
      <c r="H185" s="17" t="s">
        <v>738</v>
      </c>
      <c r="I185" s="20">
        <f t="shared" si="2"/>
        <v>1336149.1119959999</v>
      </c>
      <c r="J185" s="20">
        <v>210588.7187385</v>
      </c>
      <c r="K185" s="17" t="s">
        <v>739</v>
      </c>
      <c r="L185" s="21" t="str">
        <f>VLOOKUP(B185,Accounts!B$2:E$3001,4,FALSE)</f>
        <v>Domiciliary</v>
      </c>
      <c r="M185" s="26">
        <f>VALUE(VLOOKUP(B185,Accounts!B$2:G$3001,6,FALSE))</f>
        <v>1554025296</v>
      </c>
      <c r="N185" s="22">
        <f>IFERROR(VLOOKUP(B185,Loan!B185:D484,3,FALSE), 0)</f>
        <v>4562527437</v>
      </c>
      <c r="O185" s="25">
        <f>VLOOKUP(B185,Transaction!C2:F3001,4,FALSE)</f>
        <v>44251</v>
      </c>
      <c r="P185" s="21" t="str">
        <f>VLOOKUP(B185,Table3[[Account Number]:[Transaction type]],2,FALSE)</f>
        <v>Loan Payment</v>
      </c>
      <c r="Q185" s="21" t="str">
        <f>VLOOKUP(B185,Transaction!C2:E3001,3,FALSE)</f>
        <v>Mobile</v>
      </c>
      <c r="R185" s="22">
        <f>Table4[[#This Row],[Bank Deposit2]] - Table4[[#This Row],[Saving Accounts]]</f>
        <v>1125560.3932574999</v>
      </c>
      <c r="S185" s="22">
        <f>IF(AND(Table4[[#This Row],[Account Type]]="Current",Table4[[#This Row],[Opening Balance]]&gt;= 500000),Table4[[#This Row],[Opening Balance]] * 0.02, 0)</f>
        <v>0</v>
      </c>
    </row>
    <row r="186" spans="1:19" ht="15.75" x14ac:dyDescent="0.25">
      <c r="A186" s="17" t="s">
        <v>740</v>
      </c>
      <c r="B186" s="19">
        <v>699779800</v>
      </c>
      <c r="C186" s="17">
        <v>81</v>
      </c>
      <c r="D186" s="24">
        <v>15120.75</v>
      </c>
      <c r="E186" s="17" t="s">
        <v>12</v>
      </c>
      <c r="F186" s="17" t="s">
        <v>256</v>
      </c>
      <c r="G186" s="17" t="s">
        <v>14</v>
      </c>
      <c r="H186" s="17" t="s">
        <v>741</v>
      </c>
      <c r="I186" s="20">
        <f t="shared" si="2"/>
        <v>88598.224539000003</v>
      </c>
      <c r="J186" s="20">
        <v>52290.324678899997</v>
      </c>
      <c r="K186" s="17" t="s">
        <v>742</v>
      </c>
      <c r="L186" s="21" t="str">
        <f>VLOOKUP(B186,Accounts!B$2:E$3001,4,FALSE)</f>
        <v>Current</v>
      </c>
      <c r="M186" s="26">
        <f>VALUE(VLOOKUP(B186,Accounts!B$2:G$3001,6,FALSE))</f>
        <v>1748024551</v>
      </c>
      <c r="N186" s="22">
        <f>IFERROR(VLOOKUP(B186,Loan!B186:D485,3,FALSE), 0)</f>
        <v>0</v>
      </c>
      <c r="O186" s="25">
        <f>VLOOKUP(B186,Transaction!C2:F3001,4,FALSE)</f>
        <v>44637</v>
      </c>
      <c r="P186" s="21" t="str">
        <f>VLOOKUP(B186,Table3[[Account Number]:[Transaction type]],2,FALSE)</f>
        <v>Online Payment</v>
      </c>
      <c r="Q186" s="21" t="str">
        <f>VLOOKUP(B186,Transaction!C2:E3001,3,FALSE)</f>
        <v>Mobile</v>
      </c>
      <c r="R186" s="22">
        <f>Table4[[#This Row],[Bank Deposit2]] - Table4[[#This Row],[Saving Accounts]]</f>
        <v>36307.899860100006</v>
      </c>
      <c r="S186" s="22">
        <f>IF(AND(Table4[[#This Row],[Account Type]]="Current",Table4[[#This Row],[Opening Balance]]&gt;= 500000),Table4[[#This Row],[Opening Balance]] * 0.02, 0)</f>
        <v>34960491.020000003</v>
      </c>
    </row>
    <row r="187" spans="1:19" ht="15.75" x14ac:dyDescent="0.25">
      <c r="A187" s="17" t="s">
        <v>743</v>
      </c>
      <c r="B187" s="19">
        <v>193870717</v>
      </c>
      <c r="C187" s="17">
        <v>58</v>
      </c>
      <c r="D187" s="24">
        <v>23521.5</v>
      </c>
      <c r="E187" s="17" t="s">
        <v>12</v>
      </c>
      <c r="F187" s="17" t="s">
        <v>260</v>
      </c>
      <c r="G187" s="17" t="s">
        <v>14</v>
      </c>
      <c r="H187" s="17" t="s">
        <v>744</v>
      </c>
      <c r="I187" s="20">
        <f t="shared" si="2"/>
        <v>336228.36872000003</v>
      </c>
      <c r="J187" s="20">
        <v>90781.659554400001</v>
      </c>
      <c r="K187" s="17" t="s">
        <v>745</v>
      </c>
      <c r="L187" s="21" t="str">
        <f>VLOOKUP(B187,Accounts!B$2:E$3001,4,FALSE)</f>
        <v>Current</v>
      </c>
      <c r="M187" s="26">
        <f>VALUE(VLOOKUP(B187,Accounts!B$2:G$3001,6,FALSE))</f>
        <v>915894848</v>
      </c>
      <c r="N187" s="22">
        <f>IFERROR(VLOOKUP(B187,Loan!B187:D486,3,FALSE), 0)</f>
        <v>0</v>
      </c>
      <c r="O187" s="25">
        <f>VLOOKUP(B187,Transaction!C2:F3001,4,FALSE)</f>
        <v>44595</v>
      </c>
      <c r="P187" s="21" t="str">
        <f>VLOOKUP(B187,Table3[[Account Number]:[Transaction type]],2,FALSE)</f>
        <v>Online Payment</v>
      </c>
      <c r="Q187" s="21" t="str">
        <f>VLOOKUP(B187,Transaction!C2:E3001,3,FALSE)</f>
        <v>Mobile</v>
      </c>
      <c r="R187" s="22">
        <f>Table4[[#This Row],[Bank Deposit2]] - Table4[[#This Row],[Saving Accounts]]</f>
        <v>245446.70916560001</v>
      </c>
      <c r="S187" s="22">
        <f>IF(AND(Table4[[#This Row],[Account Type]]="Current",Table4[[#This Row],[Opening Balance]]&gt;= 500000),Table4[[#This Row],[Opening Balance]] * 0.02, 0)</f>
        <v>18317896.960000001</v>
      </c>
    </row>
    <row r="188" spans="1:19" ht="15.75" x14ac:dyDescent="0.25">
      <c r="A188" s="17" t="s">
        <v>746</v>
      </c>
      <c r="B188" s="19">
        <v>269955394</v>
      </c>
      <c r="C188" s="17">
        <v>28</v>
      </c>
      <c r="D188" s="24">
        <v>34479</v>
      </c>
      <c r="E188" s="17" t="s">
        <v>12</v>
      </c>
      <c r="F188" s="17" t="s">
        <v>408</v>
      </c>
      <c r="G188" s="17" t="s">
        <v>14</v>
      </c>
      <c r="H188" s="17" t="s">
        <v>747</v>
      </c>
      <c r="I188" s="20">
        <f t="shared" si="2"/>
        <v>114656.82597000001</v>
      </c>
      <c r="J188" s="20">
        <v>90510.440679899999</v>
      </c>
      <c r="K188" s="17" t="s">
        <v>748</v>
      </c>
      <c r="L188" s="21" t="str">
        <f>VLOOKUP(B188,Accounts!B$2:E$3001,4,FALSE)</f>
        <v>Domiciliary</v>
      </c>
      <c r="M188" s="26">
        <f>VALUE(VLOOKUP(B188,Accounts!B$2:G$3001,6,FALSE))</f>
        <v>2841858918</v>
      </c>
      <c r="N188" s="22">
        <f>IFERROR(VLOOKUP(B188,Loan!B188:D487,3,FALSE), 0)</f>
        <v>0</v>
      </c>
      <c r="O188" s="25">
        <f>VLOOKUP(B188,Transaction!C2:F3001,4,FALSE)</f>
        <v>44573</v>
      </c>
      <c r="P188" s="21" t="str">
        <f>VLOOKUP(B188,Table3[[Account Number]:[Transaction type]],2,FALSE)</f>
        <v>Online Payment</v>
      </c>
      <c r="Q188" s="21" t="str">
        <f>VLOOKUP(B188,Transaction!C2:E3001,3,FALSE)</f>
        <v>Mobile</v>
      </c>
      <c r="R188" s="22">
        <f>Table4[[#This Row],[Bank Deposit2]] - Table4[[#This Row],[Saving Accounts]]</f>
        <v>24146.385290100006</v>
      </c>
      <c r="S188" s="22">
        <f>IF(AND(Table4[[#This Row],[Account Type]]="Current",Table4[[#This Row],[Opening Balance]]&gt;= 500000),Table4[[#This Row],[Opening Balance]] * 0.02, 0)</f>
        <v>0</v>
      </c>
    </row>
    <row r="189" spans="1:19" ht="15.75" x14ac:dyDescent="0.25">
      <c r="A189" s="17" t="s">
        <v>749</v>
      </c>
      <c r="B189" s="19">
        <v>659613431</v>
      </c>
      <c r="C189" s="17">
        <v>42</v>
      </c>
      <c r="D189" s="24">
        <v>29365.5</v>
      </c>
      <c r="E189" s="17" t="s">
        <v>12</v>
      </c>
      <c r="F189" s="17" t="s">
        <v>750</v>
      </c>
      <c r="G189" s="17" t="s">
        <v>14</v>
      </c>
      <c r="H189" s="17" t="s">
        <v>751</v>
      </c>
      <c r="I189" s="20">
        <f t="shared" si="2"/>
        <v>592875.77356799995</v>
      </c>
      <c r="J189" s="20">
        <v>88171.268889600004</v>
      </c>
      <c r="K189" s="17" t="s">
        <v>752</v>
      </c>
      <c r="L189" s="21" t="str">
        <f>VLOOKUP(B189,Accounts!B$2:E$3001,4,FALSE)</f>
        <v>Domiciliary</v>
      </c>
      <c r="M189" s="26">
        <f>VALUE(VLOOKUP(B189,Accounts!B$2:G$3001,6,FALSE))</f>
        <v>1849038048</v>
      </c>
      <c r="N189" s="22">
        <f>IFERROR(VLOOKUP(B189,Loan!B189:D488,3,FALSE), 0)</f>
        <v>0</v>
      </c>
      <c r="O189" s="25">
        <f>VLOOKUP(B189,Transaction!C2:F3001,4,FALSE)</f>
        <v>44565</v>
      </c>
      <c r="P189" s="21" t="str">
        <f>VLOOKUP(B189,Table3[[Account Number]:[Transaction type]],2,FALSE)</f>
        <v>Money Transfer</v>
      </c>
      <c r="Q189" s="21" t="str">
        <f>VLOOKUP(B189,Transaction!C2:E3001,3,FALSE)</f>
        <v>Mobile</v>
      </c>
      <c r="R189" s="22">
        <f>Table4[[#This Row],[Bank Deposit2]] - Table4[[#This Row],[Saving Accounts]]</f>
        <v>504704.50467839994</v>
      </c>
      <c r="S189" s="22">
        <f>IF(AND(Table4[[#This Row],[Account Type]]="Current",Table4[[#This Row],[Opening Balance]]&gt;= 500000),Table4[[#This Row],[Opening Balance]] * 0.02, 0)</f>
        <v>0</v>
      </c>
    </row>
    <row r="190" spans="1:19" ht="15.75" x14ac:dyDescent="0.25">
      <c r="A190" s="17" t="s">
        <v>753</v>
      </c>
      <c r="B190" s="19">
        <v>439185918</v>
      </c>
      <c r="C190" s="17">
        <v>64</v>
      </c>
      <c r="D190" s="24">
        <v>21330</v>
      </c>
      <c r="E190" s="17" t="s">
        <v>12</v>
      </c>
      <c r="F190" s="17" t="s">
        <v>509</v>
      </c>
      <c r="G190" s="17" t="s">
        <v>14</v>
      </c>
      <c r="H190" s="17" t="s">
        <v>754</v>
      </c>
      <c r="I190" s="20">
        <f t="shared" si="2"/>
        <v>118423.5952</v>
      </c>
      <c r="J190" s="20">
        <v>17950.523904000001</v>
      </c>
      <c r="K190" s="17" t="s">
        <v>755</v>
      </c>
      <c r="L190" s="21" t="str">
        <f>VLOOKUP(B190,Accounts!B$2:E$3001,4,FALSE)</f>
        <v>Domiciliary</v>
      </c>
      <c r="M190" s="26">
        <f>VALUE(VLOOKUP(B190,Accounts!B$2:G$3001,6,FALSE))</f>
        <v>1267241871</v>
      </c>
      <c r="N190" s="22">
        <f>IFERROR(VLOOKUP(B190,Loan!B190:D489,3,FALSE), 0)</f>
        <v>0</v>
      </c>
      <c r="O190" s="25">
        <f>VLOOKUP(B190,Transaction!C2:F3001,4,FALSE)</f>
        <v>44498</v>
      </c>
      <c r="P190" s="21" t="str">
        <f>VLOOKUP(B190,Table3[[Account Number]:[Transaction type]],2,FALSE)</f>
        <v>Cash Withdrawal</v>
      </c>
      <c r="Q190" s="21" t="str">
        <f>VLOOKUP(B190,Transaction!C2:E3001,3,FALSE)</f>
        <v>ATM</v>
      </c>
      <c r="R190" s="22">
        <f>Table4[[#This Row],[Bank Deposit2]] - Table4[[#This Row],[Saving Accounts]]</f>
        <v>100473.07129599999</v>
      </c>
      <c r="S190" s="22">
        <f>IF(AND(Table4[[#This Row],[Account Type]]="Current",Table4[[#This Row],[Opening Balance]]&gt;= 500000),Table4[[#This Row],[Opening Balance]] * 0.02, 0)</f>
        <v>0</v>
      </c>
    </row>
    <row r="191" spans="1:19" ht="15.75" x14ac:dyDescent="0.25">
      <c r="A191" s="17" t="s">
        <v>756</v>
      </c>
      <c r="B191" s="19">
        <v>748804136</v>
      </c>
      <c r="C191" s="17">
        <v>20</v>
      </c>
      <c r="D191" s="24">
        <v>37401</v>
      </c>
      <c r="E191" s="17" t="s">
        <v>12</v>
      </c>
      <c r="F191" s="17" t="s">
        <v>260</v>
      </c>
      <c r="G191" s="17" t="s">
        <v>14</v>
      </c>
      <c r="H191" s="17" t="s">
        <v>757</v>
      </c>
      <c r="I191" s="20">
        <f t="shared" si="2"/>
        <v>1976402.578125</v>
      </c>
      <c r="J191" s="20">
        <v>340889.91667499999</v>
      </c>
      <c r="K191" s="17" t="s">
        <v>758</v>
      </c>
      <c r="L191" s="21" t="str">
        <f>VLOOKUP(B191,Accounts!B$2:E$3001,4,FALSE)</f>
        <v>Domiciliary</v>
      </c>
      <c r="M191" s="26">
        <f>VALUE(VLOOKUP(B191,Accounts!B$2:G$3001,6,FALSE))</f>
        <v>1680609375</v>
      </c>
      <c r="N191" s="22">
        <f>IFERROR(VLOOKUP(B191,Loan!B191:D490,3,FALSE), 0)</f>
        <v>0</v>
      </c>
      <c r="O191" s="25">
        <f>VLOOKUP(B191,Transaction!C2:F3001,4,FALSE)</f>
        <v>44201</v>
      </c>
      <c r="P191" s="21" t="str">
        <f>VLOOKUP(B191,Table3[[Account Number]:[Transaction type]],2,FALSE)</f>
        <v>Checks</v>
      </c>
      <c r="Q191" s="21" t="str">
        <f>VLOOKUP(B191,Transaction!C2:E3001,3,FALSE)</f>
        <v>Bank</v>
      </c>
      <c r="R191" s="22">
        <f>Table4[[#This Row],[Bank Deposit2]] - Table4[[#This Row],[Saving Accounts]]</f>
        <v>1635512.66145</v>
      </c>
      <c r="S191" s="22">
        <f>IF(AND(Table4[[#This Row],[Account Type]]="Current",Table4[[#This Row],[Opening Balance]]&gt;= 500000),Table4[[#This Row],[Opening Balance]] * 0.02, 0)</f>
        <v>0</v>
      </c>
    </row>
    <row r="192" spans="1:19" ht="15.75" x14ac:dyDescent="0.25">
      <c r="A192" s="17" t="s">
        <v>759</v>
      </c>
      <c r="B192" s="19">
        <v>442469610</v>
      </c>
      <c r="C192" s="17">
        <v>21</v>
      </c>
      <c r="D192" s="24">
        <v>37035.75</v>
      </c>
      <c r="E192" s="17" t="s">
        <v>12</v>
      </c>
      <c r="F192" s="17" t="s">
        <v>523</v>
      </c>
      <c r="G192" s="17" t="s">
        <v>14</v>
      </c>
      <c r="H192" s="17" t="s">
        <v>760</v>
      </c>
      <c r="I192" s="20">
        <f t="shared" si="2"/>
        <v>616814.99562399997</v>
      </c>
      <c r="J192" s="20">
        <v>177439.93024799999</v>
      </c>
      <c r="K192" s="17" t="s">
        <v>761</v>
      </c>
      <c r="L192" s="21" t="str">
        <f>VLOOKUP(B192,Accounts!B$2:E$3001,4,FALSE)</f>
        <v>Corporate</v>
      </c>
      <c r="M192" s="26">
        <f>VALUE(VLOOKUP(B192,Accounts!B$2:G$3001,6,FALSE))</f>
        <v>2093306866</v>
      </c>
      <c r="N192" s="22">
        <f>IFERROR(VLOOKUP(B192,Loan!B192:D491,3,FALSE), 0)</f>
        <v>0</v>
      </c>
      <c r="O192" s="25">
        <f>VLOOKUP(B192,Transaction!C2:F3001,4,FALSE)</f>
        <v>44608</v>
      </c>
      <c r="P192" s="21" t="str">
        <f>VLOOKUP(B192,Table3[[Account Number]:[Transaction type]],2,FALSE)</f>
        <v>Money Deposit</v>
      </c>
      <c r="Q192" s="21" t="str">
        <f>VLOOKUP(B192,Transaction!C2:E3001,3,FALSE)</f>
        <v>Bank</v>
      </c>
      <c r="R192" s="22">
        <f>Table4[[#This Row],[Bank Deposit2]] - Table4[[#This Row],[Saving Accounts]]</f>
        <v>439375.06537600001</v>
      </c>
      <c r="S192" s="22">
        <f>IF(AND(Table4[[#This Row],[Account Type]]="Current",Table4[[#This Row],[Opening Balance]]&gt;= 500000),Table4[[#This Row],[Opening Balance]] * 0.02, 0)</f>
        <v>0</v>
      </c>
    </row>
    <row r="193" spans="1:19" ht="15.75" x14ac:dyDescent="0.25">
      <c r="A193" s="17" t="s">
        <v>762</v>
      </c>
      <c r="B193" s="19">
        <v>748656439</v>
      </c>
      <c r="C193" s="17">
        <v>31</v>
      </c>
      <c r="D193" s="24">
        <v>33383.25</v>
      </c>
      <c r="E193" s="17" t="s">
        <v>12</v>
      </c>
      <c r="F193" s="17" t="s">
        <v>763</v>
      </c>
      <c r="G193" s="17" t="s">
        <v>14</v>
      </c>
      <c r="H193" s="17" t="s">
        <v>764</v>
      </c>
      <c r="I193" s="20">
        <f t="shared" si="2"/>
        <v>321318.75225600001</v>
      </c>
      <c r="J193" s="20">
        <v>105321.1465728</v>
      </c>
      <c r="K193" s="17" t="s">
        <v>765</v>
      </c>
      <c r="L193" s="21" t="str">
        <f>VLOOKUP(B193,Accounts!B$2:E$3001,4,FALSE)</f>
        <v>Joint</v>
      </c>
      <c r="M193" s="26">
        <f>VALUE(VLOOKUP(B193,Accounts!B$2:G$3001,6,FALSE))</f>
        <v>582115716</v>
      </c>
      <c r="N193" s="22">
        <f>IFERROR(VLOOKUP(B193,Loan!B193:D492,3,FALSE), 0)</f>
        <v>0</v>
      </c>
      <c r="O193" s="25">
        <f>VLOOKUP(B193,Transaction!C2:F3001,4,FALSE)</f>
        <v>44200</v>
      </c>
      <c r="P193" s="21" t="str">
        <f>VLOOKUP(B193,Table3[[Account Number]:[Transaction type]],2,FALSE)</f>
        <v>Money Transfer</v>
      </c>
      <c r="Q193" s="21" t="str">
        <f>VLOOKUP(B193,Transaction!C2:E3001,3,FALSE)</f>
        <v>Mobile</v>
      </c>
      <c r="R193" s="22">
        <f>Table4[[#This Row],[Bank Deposit2]] - Table4[[#This Row],[Saving Accounts]]</f>
        <v>215997.6056832</v>
      </c>
      <c r="S193" s="22">
        <f>IF(AND(Table4[[#This Row],[Account Type]]="Current",Table4[[#This Row],[Opening Balance]]&gt;= 500000),Table4[[#This Row],[Opening Balance]] * 0.02, 0)</f>
        <v>0</v>
      </c>
    </row>
    <row r="194" spans="1:19" ht="15.75" x14ac:dyDescent="0.25">
      <c r="A194" s="17" t="s">
        <v>766</v>
      </c>
      <c r="B194" s="19">
        <v>827408332</v>
      </c>
      <c r="C194" s="17">
        <v>26</v>
      </c>
      <c r="D194" s="24">
        <v>35209.5</v>
      </c>
      <c r="E194" s="17" t="s">
        <v>12</v>
      </c>
      <c r="F194" s="17" t="s">
        <v>767</v>
      </c>
      <c r="G194" s="17" t="s">
        <v>14</v>
      </c>
      <c r="H194" s="17" t="s">
        <v>768</v>
      </c>
      <c r="I194" s="20">
        <f t="shared" si="2"/>
        <v>1281296.3388749999</v>
      </c>
      <c r="J194" s="20">
        <v>155952.06867450001</v>
      </c>
      <c r="K194" s="17" t="s">
        <v>769</v>
      </c>
      <c r="L194" s="21" t="str">
        <f>VLOOKUP(B194,Accounts!B$2:E$3001,4,FALSE)</f>
        <v>Current</v>
      </c>
      <c r="M194" s="26">
        <f>VALUE(VLOOKUP(B194,Accounts!B$2:G$3001,6,FALSE))</f>
        <v>2661086844</v>
      </c>
      <c r="N194" s="22">
        <f>IFERROR(VLOOKUP(B194,Loan!B194:D493,3,FALSE), 0)</f>
        <v>0</v>
      </c>
      <c r="O194" s="25">
        <f>VLOOKUP(B194,Transaction!C2:F3001,4,FALSE)</f>
        <v>44285</v>
      </c>
      <c r="P194" s="21" t="str">
        <f>VLOOKUP(B194,Table3[[Account Number]:[Transaction type]],2,FALSE)</f>
        <v>Money Transfer</v>
      </c>
      <c r="Q194" s="21" t="str">
        <f>VLOOKUP(B194,Transaction!C2:E3001,3,FALSE)</f>
        <v>Mobile</v>
      </c>
      <c r="R194" s="22">
        <f>Table4[[#This Row],[Bank Deposit2]] - Table4[[#This Row],[Saving Accounts]]</f>
        <v>1125344.2702004998</v>
      </c>
      <c r="S194" s="22">
        <f>IF(AND(Table4[[#This Row],[Account Type]]="Current",Table4[[#This Row],[Opening Balance]]&gt;= 500000),Table4[[#This Row],[Opening Balance]] * 0.02, 0)</f>
        <v>53221736.880000003</v>
      </c>
    </row>
    <row r="195" spans="1:19" ht="15.75" x14ac:dyDescent="0.25">
      <c r="A195" s="17" t="s">
        <v>770</v>
      </c>
      <c r="B195" s="19">
        <v>199102976</v>
      </c>
      <c r="C195" s="17">
        <v>46</v>
      </c>
      <c r="D195" s="24">
        <v>27904.5</v>
      </c>
      <c r="E195" s="17" t="s">
        <v>12</v>
      </c>
      <c r="F195" s="17" t="s">
        <v>426</v>
      </c>
      <c r="G195" s="17" t="s">
        <v>14</v>
      </c>
      <c r="H195" s="17" t="s">
        <v>771</v>
      </c>
      <c r="I195" s="20">
        <f t="shared" ref="I195:I258" si="3">VALUE(CLEAN(H195))</f>
        <v>1168651.9852799999</v>
      </c>
      <c r="J195" s="20">
        <v>647997.37666559999</v>
      </c>
      <c r="K195" s="17" t="s">
        <v>772</v>
      </c>
      <c r="L195" s="21" t="str">
        <f>VLOOKUP(B195,Accounts!B$2:E$3001,4,FALSE)</f>
        <v>Domiciliary</v>
      </c>
      <c r="M195" s="26">
        <f>VALUE(VLOOKUP(B195,Accounts!B$2:G$3001,6,FALSE))</f>
        <v>1962464367</v>
      </c>
      <c r="N195" s="22">
        <f>IFERROR(VLOOKUP(B195,Loan!B195:D494,3,FALSE), 0)</f>
        <v>0</v>
      </c>
      <c r="O195" s="25">
        <f>VLOOKUP(B195,Transaction!C2:F3001,4,FALSE)</f>
        <v>44618</v>
      </c>
      <c r="P195" s="21" t="str">
        <f>VLOOKUP(B195,Table3[[Account Number]:[Transaction type]],2,FALSE)</f>
        <v>Money Deposit</v>
      </c>
      <c r="Q195" s="21" t="str">
        <f>VLOOKUP(B195,Transaction!C2:E3001,3,FALSE)</f>
        <v>Bank</v>
      </c>
      <c r="R195" s="22">
        <f>Table4[[#This Row],[Bank Deposit2]] - Table4[[#This Row],[Saving Accounts]]</f>
        <v>520654.60861439991</v>
      </c>
      <c r="S195" s="22">
        <f>IF(AND(Table4[[#This Row],[Account Type]]="Current",Table4[[#This Row],[Opening Balance]]&gt;= 500000),Table4[[#This Row],[Opening Balance]] * 0.02, 0)</f>
        <v>0</v>
      </c>
    </row>
    <row r="196" spans="1:19" ht="15.75" x14ac:dyDescent="0.25">
      <c r="A196" s="17" t="s">
        <v>773</v>
      </c>
      <c r="B196" s="19">
        <v>404799265</v>
      </c>
      <c r="C196" s="17">
        <v>60</v>
      </c>
      <c r="D196" s="24">
        <v>22791</v>
      </c>
      <c r="E196" s="17" t="s">
        <v>12</v>
      </c>
      <c r="F196" s="17" t="s">
        <v>774</v>
      </c>
      <c r="G196" s="17" t="s">
        <v>14</v>
      </c>
      <c r="H196" s="17" t="s">
        <v>775</v>
      </c>
      <c r="I196" s="20">
        <f t="shared" si="3"/>
        <v>36214.181524</v>
      </c>
      <c r="J196" s="20">
        <v>14355.95016832</v>
      </c>
      <c r="K196" s="17" t="s">
        <v>776</v>
      </c>
      <c r="L196" s="21" t="str">
        <f>VLOOKUP(B196,Accounts!B$2:E$3001,4,FALSE)</f>
        <v>Savings</v>
      </c>
      <c r="M196" s="26">
        <f>VALUE(VLOOKUP(B196,Accounts!B$2:G$3001,6,FALSE))</f>
        <v>1983669912</v>
      </c>
      <c r="N196" s="22">
        <f>IFERROR(VLOOKUP(B196,Loan!B196:D495,3,FALSE), 0)</f>
        <v>0</v>
      </c>
      <c r="O196" s="25">
        <f>VLOOKUP(B196,Transaction!C2:F3001,4,FALSE)</f>
        <v>44207</v>
      </c>
      <c r="P196" s="21" t="str">
        <f>VLOOKUP(B196,Table3[[Account Number]:[Transaction type]],2,FALSE)</f>
        <v>Online Payment</v>
      </c>
      <c r="Q196" s="21" t="str">
        <f>VLOOKUP(B196,Transaction!C2:E3001,3,FALSE)</f>
        <v>Mobile</v>
      </c>
      <c r="R196" s="22">
        <f>Table4[[#This Row],[Bank Deposit2]] - Table4[[#This Row],[Saving Accounts]]</f>
        <v>21858.23135568</v>
      </c>
      <c r="S196" s="22">
        <f>IF(AND(Table4[[#This Row],[Account Type]]="Current",Table4[[#This Row],[Opening Balance]]&gt;= 500000),Table4[[#This Row],[Opening Balance]] * 0.02, 0)</f>
        <v>0</v>
      </c>
    </row>
    <row r="197" spans="1:19" ht="15.75" x14ac:dyDescent="0.25">
      <c r="A197" s="17" t="s">
        <v>777</v>
      </c>
      <c r="B197" s="19">
        <v>239044363</v>
      </c>
      <c r="C197" s="17">
        <v>70</v>
      </c>
      <c r="D197" s="24">
        <v>19138.5</v>
      </c>
      <c r="E197" s="17" t="s">
        <v>12</v>
      </c>
      <c r="F197" s="17" t="s">
        <v>135</v>
      </c>
      <c r="G197" s="17" t="s">
        <v>14</v>
      </c>
      <c r="H197" s="17" t="s">
        <v>778</v>
      </c>
      <c r="I197" s="20">
        <f t="shared" si="3"/>
        <v>639661.30627499998</v>
      </c>
      <c r="J197" s="20">
        <v>337824.37768799998</v>
      </c>
      <c r="K197" s="17" t="s">
        <v>779</v>
      </c>
      <c r="L197" s="21" t="str">
        <f>VLOOKUP(B197,Accounts!B$2:E$3001,4,FALSE)</f>
        <v>Domiciliary</v>
      </c>
      <c r="M197" s="26">
        <f>VALUE(VLOOKUP(B197,Accounts!B$2:G$3001,6,FALSE))</f>
        <v>863786592</v>
      </c>
      <c r="N197" s="22">
        <f>IFERROR(VLOOKUP(B197,Loan!B197:D496,3,FALSE), 0)</f>
        <v>0</v>
      </c>
      <c r="O197" s="25">
        <f>VLOOKUP(B197,Transaction!C2:F3001,4,FALSE)</f>
        <v>44348</v>
      </c>
      <c r="P197" s="21" t="str">
        <f>VLOOKUP(B197,Table3[[Account Number]:[Transaction type]],2,FALSE)</f>
        <v>Online Payment</v>
      </c>
      <c r="Q197" s="21" t="str">
        <f>VLOOKUP(B197,Transaction!C2:E3001,3,FALSE)</f>
        <v>Internet Banking</v>
      </c>
      <c r="R197" s="22">
        <f>Table4[[#This Row],[Bank Deposit2]] - Table4[[#This Row],[Saving Accounts]]</f>
        <v>301836.928587</v>
      </c>
      <c r="S197" s="22">
        <f>IF(AND(Table4[[#This Row],[Account Type]]="Current",Table4[[#This Row],[Opening Balance]]&gt;= 500000),Table4[[#This Row],[Opening Balance]] * 0.02, 0)</f>
        <v>0</v>
      </c>
    </row>
    <row r="198" spans="1:19" ht="15.75" x14ac:dyDescent="0.25">
      <c r="A198" s="17" t="s">
        <v>780</v>
      </c>
      <c r="B198" s="19">
        <v>340309780</v>
      </c>
      <c r="C198" s="17">
        <v>84</v>
      </c>
      <c r="D198" s="24">
        <v>14025</v>
      </c>
      <c r="E198" s="17" t="s">
        <v>12</v>
      </c>
      <c r="F198" s="17" t="s">
        <v>241</v>
      </c>
      <c r="G198" s="17" t="s">
        <v>14</v>
      </c>
      <c r="H198" s="17" t="s">
        <v>781</v>
      </c>
      <c r="I198" s="20">
        <f t="shared" si="3"/>
        <v>1146054.3744000001</v>
      </c>
      <c r="J198" s="20">
        <v>268606.49400000001</v>
      </c>
      <c r="K198" s="17" t="s">
        <v>782</v>
      </c>
      <c r="L198" s="21" t="str">
        <f>VLOOKUP(B198,Accounts!B$2:E$3001,4,FALSE)</f>
        <v>Joint</v>
      </c>
      <c r="M198" s="26">
        <f>VALUE(VLOOKUP(B198,Accounts!B$2:G$3001,6,FALSE))</f>
        <v>2248390718</v>
      </c>
      <c r="N198" s="22">
        <f>IFERROR(VLOOKUP(B198,Loan!B198:D497,3,FALSE), 0)</f>
        <v>0</v>
      </c>
      <c r="O198" s="25">
        <f>VLOOKUP(B198,Transaction!C2:F3001,4,FALSE)</f>
        <v>44298</v>
      </c>
      <c r="P198" s="21" t="str">
        <f>VLOOKUP(B198,Table3[[Account Number]:[Transaction type]],2,FALSE)</f>
        <v>Loan Payment</v>
      </c>
      <c r="Q198" s="21" t="str">
        <f>VLOOKUP(B198,Transaction!C2:E3001,3,FALSE)</f>
        <v>AFT</v>
      </c>
      <c r="R198" s="22">
        <f>Table4[[#This Row],[Bank Deposit2]] - Table4[[#This Row],[Saving Accounts]]</f>
        <v>877447.88040000014</v>
      </c>
      <c r="S198" s="22">
        <f>IF(AND(Table4[[#This Row],[Account Type]]="Current",Table4[[#This Row],[Opening Balance]]&gt;= 500000),Table4[[#This Row],[Opening Balance]] * 0.02, 0)</f>
        <v>0</v>
      </c>
    </row>
    <row r="199" spans="1:19" ht="15.75" x14ac:dyDescent="0.25">
      <c r="A199" s="17" t="s">
        <v>783</v>
      </c>
      <c r="B199" s="19">
        <v>3042125</v>
      </c>
      <c r="C199" s="17">
        <v>67</v>
      </c>
      <c r="D199" s="24">
        <v>20234.25</v>
      </c>
      <c r="E199" s="17" t="s">
        <v>12</v>
      </c>
      <c r="F199" s="17" t="s">
        <v>784</v>
      </c>
      <c r="G199" s="17" t="s">
        <v>14</v>
      </c>
      <c r="H199" s="17" t="s">
        <v>785</v>
      </c>
      <c r="I199" s="20">
        <f t="shared" si="3"/>
        <v>285198.46875</v>
      </c>
      <c r="J199" s="20">
        <v>108831.735675</v>
      </c>
      <c r="K199" s="17" t="s">
        <v>786</v>
      </c>
      <c r="L199" s="21" t="str">
        <f>VLOOKUP(B199,Accounts!B$2:E$3001,4,FALSE)</f>
        <v>Current</v>
      </c>
      <c r="M199" s="26">
        <f>VALUE(VLOOKUP(B199,Accounts!B$2:G$3001,6,FALSE))</f>
        <v>835783476</v>
      </c>
      <c r="N199" s="22">
        <f>IFERROR(VLOOKUP(B199,Loan!B199:D498,3,FALSE), 0)</f>
        <v>0</v>
      </c>
      <c r="O199" s="25">
        <f>VLOOKUP(B199,Transaction!C2:F3001,4,FALSE)</f>
        <v>44226</v>
      </c>
      <c r="P199" s="21" t="str">
        <f>VLOOKUP(B199,Table3[[Account Number]:[Transaction type]],2,FALSE)</f>
        <v>Money Deposit</v>
      </c>
      <c r="Q199" s="21" t="str">
        <f>VLOOKUP(B199,Transaction!C2:E3001,3,FALSE)</f>
        <v>Bank</v>
      </c>
      <c r="R199" s="22">
        <f>Table4[[#This Row],[Bank Deposit2]] - Table4[[#This Row],[Saving Accounts]]</f>
        <v>176366.733075</v>
      </c>
      <c r="S199" s="22">
        <f>IF(AND(Table4[[#This Row],[Account Type]]="Current",Table4[[#This Row],[Opening Balance]]&gt;= 500000),Table4[[#This Row],[Opening Balance]] * 0.02, 0)</f>
        <v>16715669.52</v>
      </c>
    </row>
    <row r="200" spans="1:19" ht="15.75" x14ac:dyDescent="0.25">
      <c r="A200" s="17" t="s">
        <v>787</v>
      </c>
      <c r="B200" s="19">
        <v>398388608</v>
      </c>
      <c r="C200" s="17">
        <v>82</v>
      </c>
      <c r="D200" s="24">
        <v>14755.5</v>
      </c>
      <c r="E200" s="17" t="s">
        <v>12</v>
      </c>
      <c r="F200" s="17" t="s">
        <v>654</v>
      </c>
      <c r="G200" s="17" t="s">
        <v>14</v>
      </c>
      <c r="H200" s="17" t="s">
        <v>788</v>
      </c>
      <c r="I200" s="20">
        <f t="shared" si="3"/>
        <v>350433.95558200002</v>
      </c>
      <c r="J200" s="20">
        <v>239445.76845588</v>
      </c>
      <c r="K200" s="17" t="s">
        <v>789</v>
      </c>
      <c r="L200" s="21" t="str">
        <f>VLOOKUP(B200,Accounts!B$2:E$3001,4,FALSE)</f>
        <v>Corporate</v>
      </c>
      <c r="M200" s="26">
        <f>VALUE(VLOOKUP(B200,Accounts!B$2:G$3001,6,FALSE))</f>
        <v>40540308</v>
      </c>
      <c r="N200" s="22">
        <f>IFERROR(VLOOKUP(B200,Loan!B200:D499,3,FALSE), 0)</f>
        <v>0</v>
      </c>
      <c r="O200" s="25">
        <f>VLOOKUP(B200,Transaction!C2:F3001,4,FALSE)</f>
        <v>44409</v>
      </c>
      <c r="P200" s="21" t="str">
        <f>VLOOKUP(B200,Table3[[Account Number]:[Transaction type]],2,FALSE)</f>
        <v>Money Transfer</v>
      </c>
      <c r="Q200" s="21" t="str">
        <f>VLOOKUP(B200,Transaction!C2:E3001,3,FALSE)</f>
        <v>Mobile</v>
      </c>
      <c r="R200" s="22">
        <f>Table4[[#This Row],[Bank Deposit2]] - Table4[[#This Row],[Saving Accounts]]</f>
        <v>110988.18712612003</v>
      </c>
      <c r="S200" s="22">
        <f>IF(AND(Table4[[#This Row],[Account Type]]="Current",Table4[[#This Row],[Opening Balance]]&gt;= 500000),Table4[[#This Row],[Opening Balance]] * 0.02, 0)</f>
        <v>0</v>
      </c>
    </row>
    <row r="201" spans="1:19" ht="15.75" x14ac:dyDescent="0.25">
      <c r="A201" s="17" t="s">
        <v>790</v>
      </c>
      <c r="B201" s="19">
        <v>732500144</v>
      </c>
      <c r="C201" s="17">
        <v>62</v>
      </c>
      <c r="D201" s="24">
        <v>22060.5</v>
      </c>
      <c r="E201" s="17" t="s">
        <v>12</v>
      </c>
      <c r="F201" s="17" t="s">
        <v>204</v>
      </c>
      <c r="G201" s="17" t="s">
        <v>14</v>
      </c>
      <c r="H201" s="17" t="s">
        <v>791</v>
      </c>
      <c r="I201" s="20">
        <f t="shared" si="3"/>
        <v>1194875.5151539999</v>
      </c>
      <c r="J201" s="20">
        <v>403706.81731101999</v>
      </c>
      <c r="K201" s="17" t="s">
        <v>792</v>
      </c>
      <c r="L201" s="21" t="str">
        <f>VLOOKUP(B201,Accounts!B$2:E$3001,4,FALSE)</f>
        <v>Savings</v>
      </c>
      <c r="M201" s="26">
        <f>VALUE(VLOOKUP(B201,Accounts!B$2:G$3001,6,FALSE))</f>
        <v>1698415956</v>
      </c>
      <c r="N201" s="22">
        <f>IFERROR(VLOOKUP(B201,Loan!B201:D500,3,FALSE), 0)</f>
        <v>0</v>
      </c>
      <c r="O201" s="25">
        <f>VLOOKUP(B201,Transaction!C2:F3001,4,FALSE)</f>
        <v>44670</v>
      </c>
      <c r="P201" s="21" t="str">
        <f>VLOOKUP(B201,Table3[[Account Number]:[Transaction type]],2,FALSE)</f>
        <v>Online Payment</v>
      </c>
      <c r="Q201" s="21" t="str">
        <f>VLOOKUP(B201,Transaction!C2:E3001,3,FALSE)</f>
        <v>Mobile</v>
      </c>
      <c r="R201" s="22">
        <f>Table4[[#This Row],[Bank Deposit2]] - Table4[[#This Row],[Saving Accounts]]</f>
        <v>791168.69784297992</v>
      </c>
      <c r="S201" s="22">
        <f>IF(AND(Table4[[#This Row],[Account Type]]="Current",Table4[[#This Row],[Opening Balance]]&gt;= 500000),Table4[[#This Row],[Opening Balance]] * 0.02, 0)</f>
        <v>0</v>
      </c>
    </row>
    <row r="202" spans="1:19" ht="15.75" x14ac:dyDescent="0.25">
      <c r="A202" s="17" t="s">
        <v>793</v>
      </c>
      <c r="B202" s="19">
        <v>436529029</v>
      </c>
      <c r="C202" s="17">
        <v>21</v>
      </c>
      <c r="D202" s="24">
        <v>37035.75</v>
      </c>
      <c r="E202" s="17" t="s">
        <v>12</v>
      </c>
      <c r="F202" s="17" t="s">
        <v>794</v>
      </c>
      <c r="G202" s="17" t="s">
        <v>14</v>
      </c>
      <c r="H202" s="17" t="s">
        <v>795</v>
      </c>
      <c r="I202" s="20">
        <f t="shared" si="3"/>
        <v>122419.71430199999</v>
      </c>
      <c r="J202" s="20">
        <v>77124.420010260001</v>
      </c>
      <c r="K202" s="17" t="s">
        <v>796</v>
      </c>
      <c r="L202" s="21" t="str">
        <f>VLOOKUP(B202,Accounts!B$2:E$3001,4,FALSE)</f>
        <v>Savings</v>
      </c>
      <c r="M202" s="26">
        <f>VALUE(VLOOKUP(B202,Accounts!B$2:G$3001,6,FALSE))</f>
        <v>376004169</v>
      </c>
      <c r="N202" s="22">
        <f>IFERROR(VLOOKUP(B202,Loan!B202:D501,3,FALSE), 0)</f>
        <v>0</v>
      </c>
      <c r="O202" s="25">
        <f>VLOOKUP(B202,Transaction!C2:F3001,4,FALSE)</f>
        <v>44425</v>
      </c>
      <c r="P202" s="21" t="str">
        <f>VLOOKUP(B202,Table3[[Account Number]:[Transaction type]],2,FALSE)</f>
        <v>Money Deposit</v>
      </c>
      <c r="Q202" s="21" t="str">
        <f>VLOOKUP(B202,Transaction!C2:E3001,3,FALSE)</f>
        <v>ATM</v>
      </c>
      <c r="R202" s="22">
        <f>Table4[[#This Row],[Bank Deposit2]] - Table4[[#This Row],[Saving Accounts]]</f>
        <v>45295.294291739992</v>
      </c>
      <c r="S202" s="22">
        <f>IF(AND(Table4[[#This Row],[Account Type]]="Current",Table4[[#This Row],[Opening Balance]]&gt;= 500000),Table4[[#This Row],[Opening Balance]] * 0.02, 0)</f>
        <v>0</v>
      </c>
    </row>
    <row r="203" spans="1:19" ht="15.75" x14ac:dyDescent="0.25">
      <c r="A203" s="17" t="s">
        <v>797</v>
      </c>
      <c r="B203" s="19">
        <v>766253118</v>
      </c>
      <c r="C203" s="17">
        <v>20</v>
      </c>
      <c r="D203" s="24">
        <v>37401</v>
      </c>
      <c r="E203" s="17" t="s">
        <v>12</v>
      </c>
      <c r="F203" s="17" t="s">
        <v>68</v>
      </c>
      <c r="G203" s="17" t="s">
        <v>14</v>
      </c>
      <c r="H203" s="17" t="s">
        <v>798</v>
      </c>
      <c r="I203" s="20">
        <f t="shared" si="3"/>
        <v>1609057.227225</v>
      </c>
      <c r="J203" s="20">
        <v>382006.39207499998</v>
      </c>
      <c r="K203" s="17" t="s">
        <v>799</v>
      </c>
      <c r="L203" s="21" t="str">
        <f>VLOOKUP(B203,Accounts!B$2:E$3001,4,FALSE)</f>
        <v>Current</v>
      </c>
      <c r="M203" s="26">
        <f>VALUE(VLOOKUP(B203,Accounts!B$2:G$3001,6,FALSE))</f>
        <v>717246524</v>
      </c>
      <c r="N203" s="22">
        <f>IFERROR(VLOOKUP(B203,Loan!B203:D502,3,FALSE), 0)</f>
        <v>0</v>
      </c>
      <c r="O203" s="25">
        <f>VLOOKUP(B203,Transaction!C2:F3001,4,FALSE)</f>
        <v>44619</v>
      </c>
      <c r="P203" s="21" t="str">
        <f>VLOOKUP(B203,Table3[[Account Number]:[Transaction type]],2,FALSE)</f>
        <v>Cash Withdrawal</v>
      </c>
      <c r="Q203" s="21" t="str">
        <f>VLOOKUP(B203,Transaction!C2:E3001,3,FALSE)</f>
        <v>ATM</v>
      </c>
      <c r="R203" s="22">
        <f>Table4[[#This Row],[Bank Deposit2]] - Table4[[#This Row],[Saving Accounts]]</f>
        <v>1227050.8351500002</v>
      </c>
      <c r="S203" s="22">
        <f>IF(AND(Table4[[#This Row],[Account Type]]="Current",Table4[[#This Row],[Opening Balance]]&gt;= 500000),Table4[[#This Row],[Opening Balance]] * 0.02, 0)</f>
        <v>14344930.48</v>
      </c>
    </row>
    <row r="204" spans="1:19" ht="15.75" x14ac:dyDescent="0.25">
      <c r="A204" s="17" t="s">
        <v>800</v>
      </c>
      <c r="B204" s="19">
        <v>173356018</v>
      </c>
      <c r="C204" s="17">
        <v>59</v>
      </c>
      <c r="D204" s="24">
        <v>23156.25</v>
      </c>
      <c r="E204" s="17" t="s">
        <v>12</v>
      </c>
      <c r="F204" s="17" t="s">
        <v>176</v>
      </c>
      <c r="G204" s="17" t="s">
        <v>14</v>
      </c>
      <c r="H204" s="17" t="s">
        <v>801</v>
      </c>
      <c r="I204" s="20">
        <f t="shared" si="3"/>
        <v>78331.550724000001</v>
      </c>
      <c r="J204" s="20">
        <v>78074.947368180001</v>
      </c>
      <c r="K204" s="17" t="s">
        <v>802</v>
      </c>
      <c r="L204" s="21" t="str">
        <f>VLOOKUP(B204,Accounts!B$2:E$3001,4,FALSE)</f>
        <v>Domiciliary</v>
      </c>
      <c r="M204" s="26">
        <f>VALUE(VLOOKUP(B204,Accounts!B$2:G$3001,6,FALSE))</f>
        <v>3256363341</v>
      </c>
      <c r="N204" s="22">
        <f>IFERROR(VLOOKUP(B204,Loan!B204:D503,3,FALSE), 0)</f>
        <v>0</v>
      </c>
      <c r="O204" s="25">
        <f>VLOOKUP(B204,Transaction!C2:F3001,4,FALSE)</f>
        <v>44668</v>
      </c>
      <c r="P204" s="21" t="str">
        <f>VLOOKUP(B204,Table3[[Account Number]:[Transaction type]],2,FALSE)</f>
        <v>Loan Payment</v>
      </c>
      <c r="Q204" s="21" t="str">
        <f>VLOOKUP(B204,Transaction!C2:E3001,3,FALSE)</f>
        <v>AFT</v>
      </c>
      <c r="R204" s="22">
        <f>Table4[[#This Row],[Bank Deposit2]] - Table4[[#This Row],[Saving Accounts]]</f>
        <v>256.60335581999971</v>
      </c>
      <c r="S204" s="22">
        <f>IF(AND(Table4[[#This Row],[Account Type]]="Current",Table4[[#This Row],[Opening Balance]]&gt;= 500000),Table4[[#This Row],[Opening Balance]] * 0.02, 0)</f>
        <v>0</v>
      </c>
    </row>
    <row r="205" spans="1:19" ht="15.75" x14ac:dyDescent="0.25">
      <c r="A205" s="17" t="s">
        <v>803</v>
      </c>
      <c r="B205" s="19">
        <v>392257730</v>
      </c>
      <c r="C205" s="17">
        <v>79</v>
      </c>
      <c r="D205" s="24">
        <v>15851.25</v>
      </c>
      <c r="E205" s="17" t="s">
        <v>12</v>
      </c>
      <c r="F205" s="17" t="s">
        <v>767</v>
      </c>
      <c r="G205" s="17" t="s">
        <v>14</v>
      </c>
      <c r="H205" s="17" t="s">
        <v>804</v>
      </c>
      <c r="I205" s="20">
        <f t="shared" si="3"/>
        <v>140280.04772100001</v>
      </c>
      <c r="J205" s="20">
        <v>109748.5079229</v>
      </c>
      <c r="K205" s="17" t="s">
        <v>805</v>
      </c>
      <c r="L205" s="21" t="str">
        <f>VLOOKUP(B205,Accounts!B$2:E$3001,4,FALSE)</f>
        <v>Domiciliary</v>
      </c>
      <c r="M205" s="26">
        <f>VALUE(VLOOKUP(B205,Accounts!B$2:G$3001,6,FALSE))</f>
        <v>5917632</v>
      </c>
      <c r="N205" s="22">
        <f>IFERROR(VLOOKUP(B205,Loan!B205:D504,3,FALSE), 0)</f>
        <v>0</v>
      </c>
      <c r="O205" s="25">
        <f>VLOOKUP(B205,Transaction!C2:F3001,4,FALSE)</f>
        <v>44312</v>
      </c>
      <c r="P205" s="21" t="str">
        <f>VLOOKUP(B205,Table3[[Account Number]:[Transaction type]],2,FALSE)</f>
        <v>Loan Payment</v>
      </c>
      <c r="Q205" s="21" t="str">
        <f>VLOOKUP(B205,Transaction!C2:E3001,3,FALSE)</f>
        <v>AFT</v>
      </c>
      <c r="R205" s="22">
        <f>Table4[[#This Row],[Bank Deposit2]] - Table4[[#This Row],[Saving Accounts]]</f>
        <v>30531.539798100013</v>
      </c>
      <c r="S205" s="22">
        <f>IF(AND(Table4[[#This Row],[Account Type]]="Current",Table4[[#This Row],[Opening Balance]]&gt;= 500000),Table4[[#This Row],[Opening Balance]] * 0.02, 0)</f>
        <v>0</v>
      </c>
    </row>
    <row r="206" spans="1:19" ht="15.75" x14ac:dyDescent="0.25">
      <c r="A206" s="17" t="s">
        <v>806</v>
      </c>
      <c r="B206" s="19">
        <v>226058119</v>
      </c>
      <c r="C206" s="17">
        <v>42</v>
      </c>
      <c r="D206" s="24">
        <v>29365.5</v>
      </c>
      <c r="E206" s="17" t="s">
        <v>12</v>
      </c>
      <c r="F206" s="17" t="s">
        <v>807</v>
      </c>
      <c r="G206" s="17" t="s">
        <v>14</v>
      </c>
      <c r="H206" s="17" t="s">
        <v>808</v>
      </c>
      <c r="I206" s="20">
        <f t="shared" si="3"/>
        <v>812470.79347200005</v>
      </c>
      <c r="J206" s="20">
        <v>179681.04086400001</v>
      </c>
      <c r="K206" s="17" t="s">
        <v>809</v>
      </c>
      <c r="L206" s="21" t="str">
        <f>VLOOKUP(B206,Accounts!B$2:E$3001,4,FALSE)</f>
        <v>Joint</v>
      </c>
      <c r="M206" s="26">
        <f>VALUE(VLOOKUP(B206,Accounts!B$2:G$3001,6,FALSE))</f>
        <v>541458088</v>
      </c>
      <c r="N206" s="22">
        <f>IFERROR(VLOOKUP(B206,Loan!B206:D505,3,FALSE), 0)</f>
        <v>0</v>
      </c>
      <c r="O206" s="25">
        <f>VLOOKUP(B206,Transaction!C2:F3001,4,FALSE)</f>
        <v>44216</v>
      </c>
      <c r="P206" s="21" t="str">
        <f>VLOOKUP(B206,Table3[[Account Number]:[Transaction type]],2,FALSE)</f>
        <v>Cash Withdrawal</v>
      </c>
      <c r="Q206" s="21" t="str">
        <f>VLOOKUP(B206,Transaction!C2:E3001,3,FALSE)</f>
        <v>Bank</v>
      </c>
      <c r="R206" s="22">
        <f>Table4[[#This Row],[Bank Deposit2]] - Table4[[#This Row],[Saving Accounts]]</f>
        <v>632789.75260800007</v>
      </c>
      <c r="S206" s="22">
        <f>IF(AND(Table4[[#This Row],[Account Type]]="Current",Table4[[#This Row],[Opening Balance]]&gt;= 500000),Table4[[#This Row],[Opening Balance]] * 0.02, 0)</f>
        <v>0</v>
      </c>
    </row>
    <row r="207" spans="1:19" ht="15.75" x14ac:dyDescent="0.25">
      <c r="A207" s="17" t="s">
        <v>810</v>
      </c>
      <c r="B207" s="19">
        <v>986276311</v>
      </c>
      <c r="C207" s="17">
        <v>54</v>
      </c>
      <c r="D207" s="24">
        <v>24982.5</v>
      </c>
      <c r="E207" s="17" t="s">
        <v>12</v>
      </c>
      <c r="F207" s="17" t="s">
        <v>569</v>
      </c>
      <c r="G207" s="17" t="s">
        <v>14</v>
      </c>
      <c r="H207" s="17" t="s">
        <v>811</v>
      </c>
      <c r="I207" s="20">
        <f t="shared" si="3"/>
        <v>210065.06664</v>
      </c>
      <c r="J207" s="20">
        <v>124557.81195</v>
      </c>
      <c r="K207" s="17" t="s">
        <v>812</v>
      </c>
      <c r="L207" s="21" t="str">
        <f>VLOOKUP(B207,Accounts!B$2:E$3001,4,FALSE)</f>
        <v>Corporate</v>
      </c>
      <c r="M207" s="26">
        <f>VALUE(VLOOKUP(B207,Accounts!B$2:G$3001,6,FALSE))</f>
        <v>3118478748</v>
      </c>
      <c r="N207" s="22">
        <f>IFERROR(VLOOKUP(B207,Loan!B207:D506,3,FALSE), 0)</f>
        <v>0</v>
      </c>
      <c r="O207" s="25">
        <f>VLOOKUP(B207,Transaction!C2:F3001,4,FALSE)</f>
        <v>44490</v>
      </c>
      <c r="P207" s="21" t="str">
        <f>VLOOKUP(B207,Table3[[Account Number]:[Transaction type]],2,FALSE)</f>
        <v>Loan Payment</v>
      </c>
      <c r="Q207" s="21" t="str">
        <f>VLOOKUP(B207,Transaction!C2:E3001,3,FALSE)</f>
        <v>AFT</v>
      </c>
      <c r="R207" s="22">
        <f>Table4[[#This Row],[Bank Deposit2]] - Table4[[#This Row],[Saving Accounts]]</f>
        <v>85507.254690000002</v>
      </c>
      <c r="S207" s="22">
        <f>IF(AND(Table4[[#This Row],[Account Type]]="Current",Table4[[#This Row],[Opening Balance]]&gt;= 500000),Table4[[#This Row],[Opening Balance]] * 0.02, 0)</f>
        <v>0</v>
      </c>
    </row>
    <row r="208" spans="1:19" ht="15.75" x14ac:dyDescent="0.25">
      <c r="A208" s="17" t="s">
        <v>813</v>
      </c>
      <c r="B208" s="19">
        <v>684559377</v>
      </c>
      <c r="C208" s="17">
        <v>60</v>
      </c>
      <c r="D208" s="24">
        <v>22791</v>
      </c>
      <c r="E208" s="17" t="s">
        <v>12</v>
      </c>
      <c r="F208" s="17" t="s">
        <v>814</v>
      </c>
      <c r="G208" s="17" t="s">
        <v>14</v>
      </c>
      <c r="H208" s="17" t="s">
        <v>815</v>
      </c>
      <c r="I208" s="20">
        <f t="shared" si="3"/>
        <v>303439.38184799999</v>
      </c>
      <c r="J208" s="20">
        <v>73031.672582640007</v>
      </c>
      <c r="K208" s="17" t="s">
        <v>816</v>
      </c>
      <c r="L208" s="21" t="str">
        <f>VLOOKUP(B208,Accounts!B$2:E$3001,4,FALSE)</f>
        <v>Domiciliary</v>
      </c>
      <c r="M208" s="26">
        <f>VALUE(VLOOKUP(B208,Accounts!B$2:G$3001,6,FALSE))</f>
        <v>222610245</v>
      </c>
      <c r="N208" s="22">
        <f>IFERROR(VLOOKUP(B208,Loan!B208:D507,3,FALSE), 0)</f>
        <v>0</v>
      </c>
      <c r="O208" s="25">
        <f>VLOOKUP(B208,Transaction!C2:F3001,4,FALSE)</f>
        <v>44249</v>
      </c>
      <c r="P208" s="21" t="str">
        <f>VLOOKUP(B208,Table3[[Account Number]:[Transaction type]],2,FALSE)</f>
        <v>Money Deposit</v>
      </c>
      <c r="Q208" s="21" t="str">
        <f>VLOOKUP(B208,Transaction!C2:E3001,3,FALSE)</f>
        <v>Bank</v>
      </c>
      <c r="R208" s="22">
        <f>Table4[[#This Row],[Bank Deposit2]] - Table4[[#This Row],[Saving Accounts]]</f>
        <v>230407.70926535997</v>
      </c>
      <c r="S208" s="22">
        <f>IF(AND(Table4[[#This Row],[Account Type]]="Current",Table4[[#This Row],[Opening Balance]]&gt;= 500000),Table4[[#This Row],[Opening Balance]] * 0.02, 0)</f>
        <v>0</v>
      </c>
    </row>
    <row r="209" spans="1:19" ht="15.75" x14ac:dyDescent="0.25">
      <c r="A209" s="17" t="s">
        <v>817</v>
      </c>
      <c r="B209" s="19">
        <v>285351921</v>
      </c>
      <c r="C209" s="17">
        <v>42</v>
      </c>
      <c r="D209" s="24">
        <v>29365.5</v>
      </c>
      <c r="E209" s="17" t="s">
        <v>12</v>
      </c>
      <c r="F209" s="17" t="s">
        <v>818</v>
      </c>
      <c r="G209" s="17" t="s">
        <v>14</v>
      </c>
      <c r="H209" s="17" t="s">
        <v>819</v>
      </c>
      <c r="I209" s="20">
        <f t="shared" si="3"/>
        <v>186230.016</v>
      </c>
      <c r="J209" s="20">
        <v>27603.426815999999</v>
      </c>
      <c r="K209" s="17" t="s">
        <v>820</v>
      </c>
      <c r="L209" s="21" t="str">
        <f>VLOOKUP(B209,Accounts!B$2:E$3001,4,FALSE)</f>
        <v>Domiciliary</v>
      </c>
      <c r="M209" s="26">
        <f>VALUE(VLOOKUP(B209,Accounts!B$2:G$3001,6,FALSE))</f>
        <v>28916562</v>
      </c>
      <c r="N209" s="22">
        <f>IFERROR(VLOOKUP(B209,Loan!B209:D508,3,FALSE), 0)</f>
        <v>0</v>
      </c>
      <c r="O209" s="25">
        <f>VLOOKUP(B209,Transaction!C2:F3001,4,FALSE)</f>
        <v>44595</v>
      </c>
      <c r="P209" s="21" t="str">
        <f>VLOOKUP(B209,Table3[[Account Number]:[Transaction type]],2,FALSE)</f>
        <v>Loan Payment</v>
      </c>
      <c r="Q209" s="21" t="str">
        <f>VLOOKUP(B209,Transaction!C2:E3001,3,FALSE)</f>
        <v>AFT</v>
      </c>
      <c r="R209" s="22">
        <f>Table4[[#This Row],[Bank Deposit2]] - Table4[[#This Row],[Saving Accounts]]</f>
        <v>158626.58918400001</v>
      </c>
      <c r="S209" s="22">
        <f>IF(AND(Table4[[#This Row],[Account Type]]="Current",Table4[[#This Row],[Opening Balance]]&gt;= 500000),Table4[[#This Row],[Opening Balance]] * 0.02, 0)</f>
        <v>0</v>
      </c>
    </row>
    <row r="210" spans="1:19" ht="15.75" x14ac:dyDescent="0.25">
      <c r="A210" s="17" t="s">
        <v>821</v>
      </c>
      <c r="B210" s="19">
        <v>233445574</v>
      </c>
      <c r="C210" s="17">
        <v>60</v>
      </c>
      <c r="D210" s="24">
        <v>22791</v>
      </c>
      <c r="E210" s="17" t="s">
        <v>12</v>
      </c>
      <c r="F210" s="17" t="s">
        <v>88</v>
      </c>
      <c r="G210" s="17" t="s">
        <v>14</v>
      </c>
      <c r="H210" s="17" t="s">
        <v>822</v>
      </c>
      <c r="I210" s="20">
        <f t="shared" si="3"/>
        <v>119341.19577599999</v>
      </c>
      <c r="J210" s="20">
        <v>53040.531455999997</v>
      </c>
      <c r="K210" s="17" t="s">
        <v>823</v>
      </c>
      <c r="L210" s="21" t="str">
        <f>VLOOKUP(B210,Accounts!B$2:E$3001,4,FALSE)</f>
        <v>Current</v>
      </c>
      <c r="M210" s="26">
        <f>VALUE(VLOOKUP(B210,Accounts!B$2:G$3001,6,FALSE))</f>
        <v>3321742336</v>
      </c>
      <c r="N210" s="22">
        <f>IFERROR(VLOOKUP(B210,Loan!B210:D509,3,FALSE), 0)</f>
        <v>0</v>
      </c>
      <c r="O210" s="25">
        <f>VLOOKUP(B210,Transaction!C2:F3001,4,FALSE)</f>
        <v>44553</v>
      </c>
      <c r="P210" s="21" t="str">
        <f>VLOOKUP(B210,Table3[[Account Number]:[Transaction type]],2,FALSE)</f>
        <v>Loan Payment</v>
      </c>
      <c r="Q210" s="21" t="str">
        <f>VLOOKUP(B210,Transaction!C2:E3001,3,FALSE)</f>
        <v>AFT</v>
      </c>
      <c r="R210" s="22">
        <f>Table4[[#This Row],[Bank Deposit2]] - Table4[[#This Row],[Saving Accounts]]</f>
        <v>66300.664319999996</v>
      </c>
      <c r="S210" s="22">
        <f>IF(AND(Table4[[#This Row],[Account Type]]="Current",Table4[[#This Row],[Opening Balance]]&gt;= 500000),Table4[[#This Row],[Opening Balance]] * 0.02, 0)</f>
        <v>66434846.719999999</v>
      </c>
    </row>
    <row r="211" spans="1:19" ht="15.75" x14ac:dyDescent="0.25">
      <c r="A211" s="17" t="s">
        <v>824</v>
      </c>
      <c r="B211" s="19">
        <v>769373972</v>
      </c>
      <c r="C211" s="17">
        <v>69</v>
      </c>
      <c r="D211" s="24">
        <v>19503.75</v>
      </c>
      <c r="E211" s="17" t="s">
        <v>12</v>
      </c>
      <c r="F211" s="17" t="s">
        <v>825</v>
      </c>
      <c r="G211" s="17" t="s">
        <v>14</v>
      </c>
      <c r="H211" s="17" t="s">
        <v>826</v>
      </c>
      <c r="I211" s="20">
        <f t="shared" si="3"/>
        <v>467088.24830400001</v>
      </c>
      <c r="J211" s="20">
        <v>194702.04876671999</v>
      </c>
      <c r="K211" s="17" t="s">
        <v>827</v>
      </c>
      <c r="L211" s="21" t="str">
        <f>VLOOKUP(B211,Accounts!B$2:E$3001,4,FALSE)</f>
        <v>Domiciliary</v>
      </c>
      <c r="M211" s="26">
        <f>VALUE(VLOOKUP(B211,Accounts!B$2:G$3001,6,FALSE))</f>
        <v>900612081</v>
      </c>
      <c r="N211" s="22">
        <f>IFERROR(VLOOKUP(B211,Loan!B211:D510,3,FALSE), 0)</f>
        <v>0</v>
      </c>
      <c r="O211" s="25">
        <f>VLOOKUP(B211,Transaction!C2:F3001,4,FALSE)</f>
        <v>44543</v>
      </c>
      <c r="P211" s="21" t="str">
        <f>VLOOKUP(B211,Table3[[Account Number]:[Transaction type]],2,FALSE)</f>
        <v>Money Transfer</v>
      </c>
      <c r="Q211" s="21" t="str">
        <f>VLOOKUP(B211,Transaction!C2:E3001,3,FALSE)</f>
        <v>Mobile</v>
      </c>
      <c r="R211" s="22">
        <f>Table4[[#This Row],[Bank Deposit2]] - Table4[[#This Row],[Saving Accounts]]</f>
        <v>272386.19953728002</v>
      </c>
      <c r="S211" s="22">
        <f>IF(AND(Table4[[#This Row],[Account Type]]="Current",Table4[[#This Row],[Opening Balance]]&gt;= 500000),Table4[[#This Row],[Opening Balance]] * 0.02, 0)</f>
        <v>0</v>
      </c>
    </row>
    <row r="212" spans="1:19" ht="15.75" x14ac:dyDescent="0.25">
      <c r="A212" s="17" t="s">
        <v>828</v>
      </c>
      <c r="B212" s="19">
        <v>309305273</v>
      </c>
      <c r="C212" s="17">
        <v>18</v>
      </c>
      <c r="D212" s="24">
        <v>38131.5</v>
      </c>
      <c r="E212" s="17" t="s">
        <v>12</v>
      </c>
      <c r="F212" s="17" t="s">
        <v>829</v>
      </c>
      <c r="G212" s="17" t="s">
        <v>14</v>
      </c>
      <c r="H212" s="17" t="s">
        <v>830</v>
      </c>
      <c r="I212" s="20">
        <f t="shared" si="3"/>
        <v>600275.716656</v>
      </c>
      <c r="J212" s="20">
        <v>76391.77591584</v>
      </c>
      <c r="K212" s="17" t="s">
        <v>831</v>
      </c>
      <c r="L212" s="21" t="str">
        <f>VLOOKUP(B212,Accounts!B$2:E$3001,4,FALSE)</f>
        <v>Savings</v>
      </c>
      <c r="M212" s="26">
        <f>VALUE(VLOOKUP(B212,Accounts!B$2:G$3001,6,FALSE))</f>
        <v>1327365</v>
      </c>
      <c r="N212" s="22">
        <f>IFERROR(VLOOKUP(B212,Loan!B212:D511,3,FALSE), 0)</f>
        <v>0</v>
      </c>
      <c r="O212" s="25">
        <f>VLOOKUP(B212,Transaction!C2:F3001,4,FALSE)</f>
        <v>44379</v>
      </c>
      <c r="P212" s="21" t="str">
        <f>VLOOKUP(B212,Table3[[Account Number]:[Transaction type]],2,FALSE)</f>
        <v>Cash Withdrawal</v>
      </c>
      <c r="Q212" s="21" t="str">
        <f>VLOOKUP(B212,Transaction!C2:E3001,3,FALSE)</f>
        <v>Bank</v>
      </c>
      <c r="R212" s="22">
        <f>Table4[[#This Row],[Bank Deposit2]] - Table4[[#This Row],[Saving Accounts]]</f>
        <v>523883.94074016</v>
      </c>
      <c r="S212" s="22">
        <f>IF(AND(Table4[[#This Row],[Account Type]]="Current",Table4[[#This Row],[Opening Balance]]&gt;= 500000),Table4[[#This Row],[Opening Balance]] * 0.02, 0)</f>
        <v>0</v>
      </c>
    </row>
    <row r="213" spans="1:19" ht="15.75" x14ac:dyDescent="0.25">
      <c r="A213" s="17" t="s">
        <v>832</v>
      </c>
      <c r="B213" s="19">
        <v>560230268</v>
      </c>
      <c r="C213" s="17">
        <v>56</v>
      </c>
      <c r="D213" s="24">
        <v>24252</v>
      </c>
      <c r="E213" s="17" t="s">
        <v>12</v>
      </c>
      <c r="F213" s="17" t="s">
        <v>19</v>
      </c>
      <c r="G213" s="17" t="s">
        <v>14</v>
      </c>
      <c r="H213" s="17" t="s">
        <v>833</v>
      </c>
      <c r="I213" s="20">
        <f t="shared" si="3"/>
        <v>208859.643392</v>
      </c>
      <c r="J213" s="20">
        <v>112415.63159039999</v>
      </c>
      <c r="K213" s="17" t="s">
        <v>834</v>
      </c>
      <c r="L213" s="21" t="str">
        <f>VLOOKUP(B213,Accounts!B$2:E$3001,4,FALSE)</f>
        <v>Savings</v>
      </c>
      <c r="M213" s="26">
        <f>VALUE(VLOOKUP(B213,Accounts!B$2:G$3001,6,FALSE))</f>
        <v>1148450163</v>
      </c>
      <c r="N213" s="22">
        <f>IFERROR(VLOOKUP(B213,Loan!B213:D512,3,FALSE), 0)</f>
        <v>0</v>
      </c>
      <c r="O213" s="25">
        <f>VLOOKUP(B213,Transaction!C2:F3001,4,FALSE)</f>
        <v>44200</v>
      </c>
      <c r="P213" s="21" t="str">
        <f>VLOOKUP(B213,Table3[[Account Number]:[Transaction type]],2,FALSE)</f>
        <v>Money Transfer</v>
      </c>
      <c r="Q213" s="21" t="str">
        <f>VLOOKUP(B213,Transaction!C2:E3001,3,FALSE)</f>
        <v>Mobile</v>
      </c>
      <c r="R213" s="22">
        <f>Table4[[#This Row],[Bank Deposit2]] - Table4[[#This Row],[Saving Accounts]]</f>
        <v>96444.011801600005</v>
      </c>
      <c r="S213" s="22">
        <f>IF(AND(Table4[[#This Row],[Account Type]]="Current",Table4[[#This Row],[Opening Balance]]&gt;= 500000),Table4[[#This Row],[Opening Balance]] * 0.02, 0)</f>
        <v>0</v>
      </c>
    </row>
    <row r="214" spans="1:19" ht="15.75" x14ac:dyDescent="0.25">
      <c r="A214" s="17" t="s">
        <v>835</v>
      </c>
      <c r="B214" s="19">
        <v>389143681</v>
      </c>
      <c r="C214" s="17">
        <v>27</v>
      </c>
      <c r="D214" s="24">
        <v>34844.25</v>
      </c>
      <c r="E214" s="17" t="s">
        <v>12</v>
      </c>
      <c r="F214" s="17" t="s">
        <v>34</v>
      </c>
      <c r="G214" s="17" t="s">
        <v>14</v>
      </c>
      <c r="H214" s="17" t="s">
        <v>836</v>
      </c>
      <c r="I214" s="20">
        <f t="shared" si="3"/>
        <v>412040.34892800002</v>
      </c>
      <c r="J214" s="20">
        <v>251708.17785984001</v>
      </c>
      <c r="K214" s="17" t="s">
        <v>837</v>
      </c>
      <c r="L214" s="21" t="str">
        <f>VLOOKUP(B214,Accounts!B$2:E$3001,4,FALSE)</f>
        <v>Domiciliary</v>
      </c>
      <c r="M214" s="26">
        <f>VALUE(VLOOKUP(B214,Accounts!B$2:G$3001,6,FALSE))</f>
        <v>1263518976</v>
      </c>
      <c r="N214" s="22">
        <f>IFERROR(VLOOKUP(B214,Loan!B214:D513,3,FALSE), 0)</f>
        <v>0</v>
      </c>
      <c r="O214" s="25">
        <f>VLOOKUP(B214,Transaction!C2:F3001,4,FALSE)</f>
        <v>44332</v>
      </c>
      <c r="P214" s="21" t="str">
        <f>VLOOKUP(B214,Table3[[Account Number]:[Transaction type]],2,FALSE)</f>
        <v>Cash Withdrawal</v>
      </c>
      <c r="Q214" s="21" t="str">
        <f>VLOOKUP(B214,Transaction!C2:E3001,3,FALSE)</f>
        <v>ATM</v>
      </c>
      <c r="R214" s="22">
        <f>Table4[[#This Row],[Bank Deposit2]] - Table4[[#This Row],[Saving Accounts]]</f>
        <v>160332.17106816001</v>
      </c>
      <c r="S214" s="22">
        <f>IF(AND(Table4[[#This Row],[Account Type]]="Current",Table4[[#This Row],[Opening Balance]]&gt;= 500000),Table4[[#This Row],[Opening Balance]] * 0.02, 0)</f>
        <v>0</v>
      </c>
    </row>
    <row r="215" spans="1:19" ht="15.75" x14ac:dyDescent="0.25">
      <c r="A215" s="17" t="s">
        <v>838</v>
      </c>
      <c r="B215" s="19">
        <v>230054148</v>
      </c>
      <c r="C215" s="17">
        <v>50</v>
      </c>
      <c r="D215" s="24">
        <v>26443.5</v>
      </c>
      <c r="E215" s="17" t="s">
        <v>12</v>
      </c>
      <c r="F215" s="17" t="s">
        <v>487</v>
      </c>
      <c r="G215" s="17" t="s">
        <v>14</v>
      </c>
      <c r="H215" s="17" t="s">
        <v>839</v>
      </c>
      <c r="I215" s="20">
        <f t="shared" si="3"/>
        <v>223456.29696000001</v>
      </c>
      <c r="J215" s="20">
        <v>22997.3772288</v>
      </c>
      <c r="K215" s="17" t="s">
        <v>840</v>
      </c>
      <c r="L215" s="21" t="str">
        <f>VLOOKUP(B215,Accounts!B$2:E$3001,4,FALSE)</f>
        <v>Current</v>
      </c>
      <c r="M215" s="26">
        <f>VALUE(VLOOKUP(B215,Accounts!B$2:G$3001,6,FALSE))</f>
        <v>2246152608</v>
      </c>
      <c r="N215" s="22">
        <f>IFERROR(VLOOKUP(B215,Loan!B215:D514,3,FALSE), 0)</f>
        <v>0</v>
      </c>
      <c r="O215" s="25">
        <f>VLOOKUP(B215,Transaction!C2:F3001,4,FALSE)</f>
        <v>44648</v>
      </c>
      <c r="P215" s="21" t="str">
        <f>VLOOKUP(B215,Table3[[Account Number]:[Transaction type]],2,FALSE)</f>
        <v>Cash Withdrawal</v>
      </c>
      <c r="Q215" s="21" t="str">
        <f>VLOOKUP(B215,Transaction!C2:E3001,3,FALSE)</f>
        <v>POS</v>
      </c>
      <c r="R215" s="22">
        <f>Table4[[#This Row],[Bank Deposit2]] - Table4[[#This Row],[Saving Accounts]]</f>
        <v>200458.9197312</v>
      </c>
      <c r="S215" s="22">
        <f>IF(AND(Table4[[#This Row],[Account Type]]="Current",Table4[[#This Row],[Opening Balance]]&gt;= 500000),Table4[[#This Row],[Opening Balance]] * 0.02, 0)</f>
        <v>44923052.160000004</v>
      </c>
    </row>
    <row r="216" spans="1:19" ht="15.75" x14ac:dyDescent="0.25">
      <c r="A216" s="17" t="s">
        <v>841</v>
      </c>
      <c r="B216" s="19">
        <v>641677481</v>
      </c>
      <c r="C216" s="17">
        <v>30</v>
      </c>
      <c r="D216" s="24">
        <v>33748.5</v>
      </c>
      <c r="E216" s="17" t="s">
        <v>12</v>
      </c>
      <c r="F216" s="17" t="s">
        <v>610</v>
      </c>
      <c r="G216" s="17" t="s">
        <v>14</v>
      </c>
      <c r="H216" s="17" t="s">
        <v>842</v>
      </c>
      <c r="I216" s="20">
        <f t="shared" si="3"/>
        <v>338535.57</v>
      </c>
      <c r="J216" s="20">
        <v>33853.557000000001</v>
      </c>
      <c r="K216" s="17" t="s">
        <v>843</v>
      </c>
      <c r="L216" s="21" t="str">
        <f>VLOOKUP(B216,Accounts!B$2:E$3001,4,FALSE)</f>
        <v>Current</v>
      </c>
      <c r="M216" s="26">
        <f>VALUE(VLOOKUP(B216,Accounts!B$2:G$3001,6,FALSE))</f>
        <v>1682334225</v>
      </c>
      <c r="N216" s="22">
        <f>IFERROR(VLOOKUP(B216,Loan!B216:D515,3,FALSE), 0)</f>
        <v>0</v>
      </c>
      <c r="O216" s="25">
        <f>VLOOKUP(B216,Transaction!C2:F3001,4,FALSE)</f>
        <v>44317</v>
      </c>
      <c r="P216" s="21" t="str">
        <f>VLOOKUP(B216,Table3[[Account Number]:[Transaction type]],2,FALSE)</f>
        <v>Money Deposit</v>
      </c>
      <c r="Q216" s="21" t="str">
        <f>VLOOKUP(B216,Transaction!C2:E3001,3,FALSE)</f>
        <v>Bank</v>
      </c>
      <c r="R216" s="22">
        <f>Table4[[#This Row],[Bank Deposit2]] - Table4[[#This Row],[Saving Accounts]]</f>
        <v>304682.01300000004</v>
      </c>
      <c r="S216" s="22">
        <f>IF(AND(Table4[[#This Row],[Account Type]]="Current",Table4[[#This Row],[Opening Balance]]&gt;= 500000),Table4[[#This Row],[Opening Balance]] * 0.02, 0)</f>
        <v>33646684.5</v>
      </c>
    </row>
    <row r="217" spans="1:19" ht="15.75" x14ac:dyDescent="0.25">
      <c r="A217" s="17" t="s">
        <v>844</v>
      </c>
      <c r="B217" s="19">
        <v>332182225</v>
      </c>
      <c r="C217" s="17">
        <v>35</v>
      </c>
      <c r="D217" s="24">
        <v>31922.25</v>
      </c>
      <c r="E217" s="17" t="s">
        <v>12</v>
      </c>
      <c r="F217" s="17" t="s">
        <v>487</v>
      </c>
      <c r="G217" s="17" t="s">
        <v>14</v>
      </c>
      <c r="H217" s="17" t="s">
        <v>845</v>
      </c>
      <c r="I217" s="20">
        <f t="shared" si="3"/>
        <v>1044347.892336</v>
      </c>
      <c r="J217" s="20">
        <v>749319.61275107996</v>
      </c>
      <c r="K217" s="17" t="s">
        <v>846</v>
      </c>
      <c r="L217" s="21" t="str">
        <f>VLOOKUP(B217,Accounts!B$2:E$3001,4,FALSE)</f>
        <v>Savings</v>
      </c>
      <c r="M217" s="26">
        <f>VALUE(VLOOKUP(B217,Accounts!B$2:G$3001,6,FALSE))</f>
        <v>844981235</v>
      </c>
      <c r="N217" s="22">
        <f>IFERROR(VLOOKUP(B217,Loan!B217:D516,3,FALSE), 0)</f>
        <v>0</v>
      </c>
      <c r="O217" s="25">
        <f>VLOOKUP(B217,Transaction!C2:F3001,4,FALSE)</f>
        <v>44249</v>
      </c>
      <c r="P217" s="21" t="str">
        <f>VLOOKUP(B217,Table3[[Account Number]:[Transaction type]],2,FALSE)</f>
        <v>Money Transfer</v>
      </c>
      <c r="Q217" s="21" t="str">
        <f>VLOOKUP(B217,Transaction!C2:E3001,3,FALSE)</f>
        <v>Internet Banking</v>
      </c>
      <c r="R217" s="22">
        <f>Table4[[#This Row],[Bank Deposit2]] - Table4[[#This Row],[Saving Accounts]]</f>
        <v>295028.27958492003</v>
      </c>
      <c r="S217" s="22">
        <f>IF(AND(Table4[[#This Row],[Account Type]]="Current",Table4[[#This Row],[Opening Balance]]&gt;= 500000),Table4[[#This Row],[Opening Balance]] * 0.02, 0)</f>
        <v>0</v>
      </c>
    </row>
    <row r="218" spans="1:19" ht="15.75" x14ac:dyDescent="0.25">
      <c r="A218" s="17" t="s">
        <v>847</v>
      </c>
      <c r="B218" s="19">
        <v>95833293</v>
      </c>
      <c r="C218" s="17">
        <v>54</v>
      </c>
      <c r="D218" s="24">
        <v>24982.5</v>
      </c>
      <c r="E218" s="17" t="s">
        <v>12</v>
      </c>
      <c r="F218" s="17" t="s">
        <v>848</v>
      </c>
      <c r="G218" s="17" t="s">
        <v>14</v>
      </c>
      <c r="H218" s="17" t="s">
        <v>849</v>
      </c>
      <c r="I218" s="20">
        <f t="shared" si="3"/>
        <v>852991.31635199999</v>
      </c>
      <c r="J218" s="20">
        <v>115570.70316288</v>
      </c>
      <c r="K218" s="17" t="s">
        <v>850</v>
      </c>
      <c r="L218" s="21" t="str">
        <f>VLOOKUP(B218,Accounts!B$2:E$3001,4,FALSE)</f>
        <v>Domiciliary</v>
      </c>
      <c r="M218" s="26">
        <f>VALUE(VLOOKUP(B218,Accounts!B$2:G$3001,6,FALSE))</f>
        <v>39264108</v>
      </c>
      <c r="N218" s="22">
        <f>IFERROR(VLOOKUP(B218,Loan!B218:D517,3,FALSE), 0)</f>
        <v>0</v>
      </c>
      <c r="O218" s="25">
        <f>VLOOKUP(B218,Transaction!C2:F3001,4,FALSE)</f>
        <v>44645</v>
      </c>
      <c r="P218" s="21" t="str">
        <f>VLOOKUP(B218,Table3[[Account Number]:[Transaction type]],2,FALSE)</f>
        <v>Online Payment</v>
      </c>
      <c r="Q218" s="21" t="str">
        <f>VLOOKUP(B218,Transaction!C2:E3001,3,FALSE)</f>
        <v>Mobile</v>
      </c>
      <c r="R218" s="22">
        <f>Table4[[#This Row],[Bank Deposit2]] - Table4[[#This Row],[Saving Accounts]]</f>
        <v>737420.61318911996</v>
      </c>
      <c r="S218" s="22">
        <f>IF(AND(Table4[[#This Row],[Account Type]]="Current",Table4[[#This Row],[Opening Balance]]&gt;= 500000),Table4[[#This Row],[Opening Balance]] * 0.02, 0)</f>
        <v>0</v>
      </c>
    </row>
    <row r="219" spans="1:19" ht="15.75" x14ac:dyDescent="0.25">
      <c r="A219" s="17" t="s">
        <v>851</v>
      </c>
      <c r="B219" s="19">
        <v>22535792</v>
      </c>
      <c r="C219" s="17">
        <v>84</v>
      </c>
      <c r="D219" s="24">
        <v>14025</v>
      </c>
      <c r="E219" s="17" t="s">
        <v>12</v>
      </c>
      <c r="F219" s="17" t="s">
        <v>852</v>
      </c>
      <c r="G219" s="17" t="s">
        <v>14</v>
      </c>
      <c r="H219" s="17" t="s">
        <v>853</v>
      </c>
      <c r="I219" s="20">
        <f t="shared" si="3"/>
        <v>361818.94438399997</v>
      </c>
      <c r="J219" s="20">
        <v>129873.95793152</v>
      </c>
      <c r="K219" s="17" t="s">
        <v>854</v>
      </c>
      <c r="L219" s="21" t="str">
        <f>VLOOKUP(B219,Accounts!B$2:E$3001,4,FALSE)</f>
        <v>Corporate</v>
      </c>
      <c r="M219" s="26">
        <f>VALUE(VLOOKUP(B219,Accounts!B$2:G$3001,6,FALSE))</f>
        <v>2952460728</v>
      </c>
      <c r="N219" s="22">
        <f>IFERROR(VLOOKUP(B219,Loan!B219:D518,3,FALSE), 0)</f>
        <v>0</v>
      </c>
      <c r="O219" s="25">
        <f>VLOOKUP(B219,Transaction!C2:F3001,4,FALSE)</f>
        <v>44462</v>
      </c>
      <c r="P219" s="21" t="str">
        <f>VLOOKUP(B219,Table3[[Account Number]:[Transaction type]],2,FALSE)</f>
        <v>Money Transfer</v>
      </c>
      <c r="Q219" s="21" t="str">
        <f>VLOOKUP(B219,Transaction!C2:E3001,3,FALSE)</f>
        <v>Mobile</v>
      </c>
      <c r="R219" s="22">
        <f>Table4[[#This Row],[Bank Deposit2]] - Table4[[#This Row],[Saving Accounts]]</f>
        <v>231944.98645247996</v>
      </c>
      <c r="S219" s="22">
        <f>IF(AND(Table4[[#This Row],[Account Type]]="Current",Table4[[#This Row],[Opening Balance]]&gt;= 500000),Table4[[#This Row],[Opening Balance]] * 0.02, 0)</f>
        <v>0</v>
      </c>
    </row>
    <row r="220" spans="1:19" ht="15.75" x14ac:dyDescent="0.25">
      <c r="A220" s="17" t="s">
        <v>855</v>
      </c>
      <c r="B220" s="19">
        <v>826302558</v>
      </c>
      <c r="C220" s="17">
        <v>67</v>
      </c>
      <c r="D220" s="24">
        <v>20234.25</v>
      </c>
      <c r="E220" s="17" t="s">
        <v>12</v>
      </c>
      <c r="F220" s="17" t="s">
        <v>438</v>
      </c>
      <c r="G220" s="17" t="s">
        <v>14</v>
      </c>
      <c r="H220" s="17" t="s">
        <v>856</v>
      </c>
      <c r="I220" s="20">
        <f t="shared" si="3"/>
        <v>627022.95028800005</v>
      </c>
      <c r="J220" s="20">
        <v>360750.74656823999</v>
      </c>
      <c r="K220" s="17" t="s">
        <v>857</v>
      </c>
      <c r="L220" s="21" t="str">
        <f>VLOOKUP(B220,Accounts!B$2:E$3001,4,FALSE)</f>
        <v>Corporate</v>
      </c>
      <c r="M220" s="26">
        <f>VALUE(VLOOKUP(B220,Accounts!B$2:G$3001,6,FALSE))</f>
        <v>438151168</v>
      </c>
      <c r="N220" s="22">
        <f>IFERROR(VLOOKUP(B220,Loan!B220:D519,3,FALSE), 0)</f>
        <v>0</v>
      </c>
      <c r="O220" s="25">
        <f>VLOOKUP(B220,Transaction!C2:F3001,4,FALSE)</f>
        <v>44307</v>
      </c>
      <c r="P220" s="21" t="str">
        <f>VLOOKUP(B220,Table3[[Account Number]:[Transaction type]],2,FALSE)</f>
        <v>Money Transfer</v>
      </c>
      <c r="Q220" s="21" t="str">
        <f>VLOOKUP(B220,Transaction!C2:E3001,3,FALSE)</f>
        <v>Bank</v>
      </c>
      <c r="R220" s="22">
        <f>Table4[[#This Row],[Bank Deposit2]] - Table4[[#This Row],[Saving Accounts]]</f>
        <v>266272.20371976006</v>
      </c>
      <c r="S220" s="22">
        <f>IF(AND(Table4[[#This Row],[Account Type]]="Current",Table4[[#This Row],[Opening Balance]]&gt;= 500000),Table4[[#This Row],[Opening Balance]] * 0.02, 0)</f>
        <v>0</v>
      </c>
    </row>
    <row r="221" spans="1:19" ht="15.75" x14ac:dyDescent="0.25">
      <c r="A221" s="17" t="s">
        <v>858</v>
      </c>
      <c r="B221" s="19">
        <v>858485094</v>
      </c>
      <c r="C221" s="17">
        <v>72</v>
      </c>
      <c r="D221" s="24">
        <v>18408</v>
      </c>
      <c r="E221" s="17" t="s">
        <v>12</v>
      </c>
      <c r="F221" s="17" t="s">
        <v>125</v>
      </c>
      <c r="G221" s="17" t="s">
        <v>14</v>
      </c>
      <c r="H221" s="17" t="s">
        <v>859</v>
      </c>
      <c r="I221" s="20">
        <f t="shared" si="3"/>
        <v>779074.21995000006</v>
      </c>
      <c r="J221" s="20">
        <v>277968.92397300003</v>
      </c>
      <c r="K221" s="17" t="s">
        <v>860</v>
      </c>
      <c r="L221" s="21" t="str">
        <f>VLOOKUP(B221,Accounts!B$2:E$3001,4,FALSE)</f>
        <v>Current</v>
      </c>
      <c r="M221" s="26">
        <f>VALUE(VLOOKUP(B221,Accounts!B$2:G$3001,6,FALSE))</f>
        <v>885185664</v>
      </c>
      <c r="N221" s="22">
        <f>IFERROR(VLOOKUP(B221,Loan!B221:D520,3,FALSE), 0)</f>
        <v>0</v>
      </c>
      <c r="O221" s="25">
        <f>VLOOKUP(B221,Transaction!C2:F3001,4,FALSE)</f>
        <v>44496</v>
      </c>
      <c r="P221" s="21" t="str">
        <f>VLOOKUP(B221,Table3[[Account Number]:[Transaction type]],2,FALSE)</f>
        <v>Cash Withdrawal</v>
      </c>
      <c r="Q221" s="21" t="str">
        <f>VLOOKUP(B221,Transaction!C2:E3001,3,FALSE)</f>
        <v>Bank</v>
      </c>
      <c r="R221" s="22">
        <f>Table4[[#This Row],[Bank Deposit2]] - Table4[[#This Row],[Saving Accounts]]</f>
        <v>501105.29597700003</v>
      </c>
      <c r="S221" s="22">
        <f>IF(AND(Table4[[#This Row],[Account Type]]="Current",Table4[[#This Row],[Opening Balance]]&gt;= 500000),Table4[[#This Row],[Opening Balance]] * 0.02, 0)</f>
        <v>17703713.280000001</v>
      </c>
    </row>
    <row r="222" spans="1:19" ht="15.75" x14ac:dyDescent="0.25">
      <c r="A222" s="17" t="s">
        <v>861</v>
      </c>
      <c r="B222" s="19">
        <v>610088704</v>
      </c>
      <c r="C222" s="17">
        <v>55</v>
      </c>
      <c r="D222" s="24">
        <v>24617.25</v>
      </c>
      <c r="E222" s="17" t="s">
        <v>12</v>
      </c>
      <c r="F222" s="17" t="s">
        <v>269</v>
      </c>
      <c r="G222" s="17" t="s">
        <v>14</v>
      </c>
      <c r="H222" s="17" t="s">
        <v>863</v>
      </c>
      <c r="I222" s="20">
        <f t="shared" si="3"/>
        <v>459218.95483200002</v>
      </c>
      <c r="J222" s="20">
        <v>271976.12937792001</v>
      </c>
      <c r="K222" s="17" t="s">
        <v>864</v>
      </c>
      <c r="L222" s="21" t="str">
        <f>VLOOKUP(B222,Accounts!B$2:E$3001,4,FALSE)</f>
        <v>Fixed Deposit</v>
      </c>
      <c r="M222" s="26">
        <f>VALUE(VLOOKUP(B222,Accounts!B$2:G$3001,6,FALSE))</f>
        <v>98343504</v>
      </c>
      <c r="N222" s="22">
        <f>IFERROR(VLOOKUP(B222,Loan!B222:D521,3,FALSE), 0)</f>
        <v>0</v>
      </c>
      <c r="O222" s="25">
        <f>VLOOKUP(B222,Transaction!C2:F3001,4,FALSE)</f>
        <v>44551</v>
      </c>
      <c r="P222" s="21" t="str">
        <f>VLOOKUP(B222,Table3[[Account Number]:[Transaction type]],2,FALSE)</f>
        <v>Money Deposit</v>
      </c>
      <c r="Q222" s="21" t="str">
        <f>VLOOKUP(B222,Transaction!C2:E3001,3,FALSE)</f>
        <v>Bank</v>
      </c>
      <c r="R222" s="22">
        <f>Table4[[#This Row],[Bank Deposit2]] - Table4[[#This Row],[Saving Accounts]]</f>
        <v>187242.82545408001</v>
      </c>
      <c r="S222" s="22">
        <f>IF(AND(Table4[[#This Row],[Account Type]]="Current",Table4[[#This Row],[Opening Balance]]&gt;= 500000),Table4[[#This Row],[Opening Balance]] * 0.02, 0)</f>
        <v>0</v>
      </c>
    </row>
    <row r="223" spans="1:19" ht="15.75" x14ac:dyDescent="0.25">
      <c r="A223" s="17" t="s">
        <v>865</v>
      </c>
      <c r="B223" s="19">
        <v>276566478</v>
      </c>
      <c r="C223" s="17">
        <v>26</v>
      </c>
      <c r="D223" s="24">
        <v>35209.5</v>
      </c>
      <c r="E223" s="17" t="s">
        <v>12</v>
      </c>
      <c r="F223" s="17" t="s">
        <v>610</v>
      </c>
      <c r="G223" s="17" t="s">
        <v>14</v>
      </c>
      <c r="H223" s="17" t="s">
        <v>866</v>
      </c>
      <c r="I223" s="20">
        <f t="shared" si="3"/>
        <v>1553625.538614</v>
      </c>
      <c r="J223" s="20">
        <v>589817.83961436001</v>
      </c>
      <c r="K223" s="17" t="s">
        <v>867</v>
      </c>
      <c r="L223" s="21" t="str">
        <f>VLOOKUP(B223,Accounts!B$2:E$3001,4,FALSE)</f>
        <v>Domiciliary</v>
      </c>
      <c r="M223" s="26">
        <f>VALUE(VLOOKUP(B223,Accounts!B$2:G$3001,6,FALSE))</f>
        <v>1213686144</v>
      </c>
      <c r="N223" s="22">
        <f>IFERROR(VLOOKUP(B223,Loan!B223:D522,3,FALSE), 0)</f>
        <v>7960843836</v>
      </c>
      <c r="O223" s="25">
        <f>VLOOKUP(B223,Transaction!C2:F3001,4,FALSE)</f>
        <v>44663</v>
      </c>
      <c r="P223" s="21" t="str">
        <f>VLOOKUP(B223,Table3[[Account Number]:[Transaction type]],2,FALSE)</f>
        <v>Loan Payment</v>
      </c>
      <c r="Q223" s="21" t="str">
        <f>VLOOKUP(B223,Transaction!C2:E3001,3,FALSE)</f>
        <v>AFT</v>
      </c>
      <c r="R223" s="22">
        <f>Table4[[#This Row],[Bank Deposit2]] - Table4[[#This Row],[Saving Accounts]]</f>
        <v>963807.69899963995</v>
      </c>
      <c r="S223" s="22">
        <f>IF(AND(Table4[[#This Row],[Account Type]]="Current",Table4[[#This Row],[Opening Balance]]&gt;= 500000),Table4[[#This Row],[Opening Balance]] * 0.02, 0)</f>
        <v>0</v>
      </c>
    </row>
    <row r="224" spans="1:19" ht="15.75" x14ac:dyDescent="0.25">
      <c r="A224" s="17" t="s">
        <v>868</v>
      </c>
      <c r="B224" s="19">
        <v>91234414</v>
      </c>
      <c r="C224" s="17">
        <v>75</v>
      </c>
      <c r="D224" s="24">
        <v>17312.25</v>
      </c>
      <c r="E224" s="17" t="s">
        <v>12</v>
      </c>
      <c r="F224" s="17" t="s">
        <v>870</v>
      </c>
      <c r="G224" s="17" t="s">
        <v>14</v>
      </c>
      <c r="H224" s="17" t="s">
        <v>871</v>
      </c>
      <c r="I224" s="20">
        <f t="shared" si="3"/>
        <v>156772.43064000001</v>
      </c>
      <c r="J224" s="20">
        <v>50689.752573600003</v>
      </c>
      <c r="K224" s="17" t="s">
        <v>872</v>
      </c>
      <c r="L224" s="21" t="str">
        <f>VLOOKUP(B224,Accounts!B$2:E$3001,4,FALSE)</f>
        <v>Joint</v>
      </c>
      <c r="M224" s="26">
        <f>VALUE(VLOOKUP(B224,Accounts!B$2:G$3001,6,FALSE))</f>
        <v>1562133906</v>
      </c>
      <c r="N224" s="22">
        <f>IFERROR(VLOOKUP(B224,Loan!B224:D523,3,FALSE), 0)</f>
        <v>0</v>
      </c>
      <c r="O224" s="25">
        <f>VLOOKUP(B224,Transaction!C2:F3001,4,FALSE)</f>
        <v>44377</v>
      </c>
      <c r="P224" s="21" t="str">
        <f>VLOOKUP(B224,Table3[[Account Number]:[Transaction type]],2,FALSE)</f>
        <v>Money Transfer</v>
      </c>
      <c r="Q224" s="21" t="str">
        <f>VLOOKUP(B224,Transaction!C2:E3001,3,FALSE)</f>
        <v>Internet Banking</v>
      </c>
      <c r="R224" s="22">
        <f>Table4[[#This Row],[Bank Deposit2]] - Table4[[#This Row],[Saving Accounts]]</f>
        <v>106082.6780664</v>
      </c>
      <c r="S224" s="22">
        <f>IF(AND(Table4[[#This Row],[Account Type]]="Current",Table4[[#This Row],[Opening Balance]]&gt;= 500000),Table4[[#This Row],[Opening Balance]] * 0.02, 0)</f>
        <v>0</v>
      </c>
    </row>
    <row r="225" spans="1:19" ht="15.75" x14ac:dyDescent="0.25">
      <c r="A225" s="17" t="s">
        <v>873</v>
      </c>
      <c r="B225" s="19">
        <v>379943259</v>
      </c>
      <c r="C225" s="17">
        <v>35</v>
      </c>
      <c r="D225" s="24">
        <v>31922.25</v>
      </c>
      <c r="E225" s="17" t="s">
        <v>12</v>
      </c>
      <c r="F225" s="17" t="s">
        <v>874</v>
      </c>
      <c r="G225" s="17" t="s">
        <v>14</v>
      </c>
      <c r="H225" s="17" t="s">
        <v>875</v>
      </c>
      <c r="I225" s="20">
        <f t="shared" si="3"/>
        <v>231379.47719999999</v>
      </c>
      <c r="J225" s="20">
        <v>46854.344132999999</v>
      </c>
      <c r="K225" s="17" t="s">
        <v>876</v>
      </c>
      <c r="L225" s="21" t="str">
        <f>VLOOKUP(B225,Accounts!B$2:E$3001,4,FALSE)</f>
        <v>Current</v>
      </c>
      <c r="M225" s="26">
        <f>VALUE(VLOOKUP(B225,Accounts!B$2:G$3001,6,FALSE))</f>
        <v>320733528</v>
      </c>
      <c r="N225" s="22">
        <f>IFERROR(VLOOKUP(B225,Loan!B225:D524,3,FALSE), 0)</f>
        <v>0</v>
      </c>
      <c r="O225" s="25">
        <f>VLOOKUP(B225,Transaction!C2:F3001,4,FALSE)</f>
        <v>44380</v>
      </c>
      <c r="P225" s="21" t="str">
        <f>VLOOKUP(B225,Table3[[Account Number]:[Transaction type]],2,FALSE)</f>
        <v>Money Transfer</v>
      </c>
      <c r="Q225" s="21" t="str">
        <f>VLOOKUP(B225,Transaction!C2:E3001,3,FALSE)</f>
        <v>Mobile</v>
      </c>
      <c r="R225" s="22">
        <f>Table4[[#This Row],[Bank Deposit2]] - Table4[[#This Row],[Saving Accounts]]</f>
        <v>184525.13306699999</v>
      </c>
      <c r="S225" s="22">
        <f>IF(AND(Table4[[#This Row],[Account Type]]="Current",Table4[[#This Row],[Opening Balance]]&gt;= 500000),Table4[[#This Row],[Opening Balance]] * 0.02, 0)</f>
        <v>6414670.5600000005</v>
      </c>
    </row>
    <row r="226" spans="1:19" ht="15.75" x14ac:dyDescent="0.25">
      <c r="A226" s="17" t="s">
        <v>877</v>
      </c>
      <c r="B226" s="19">
        <v>689682218</v>
      </c>
      <c r="C226" s="17">
        <v>46</v>
      </c>
      <c r="D226" s="24">
        <v>27904.5</v>
      </c>
      <c r="E226" s="17" t="s">
        <v>12</v>
      </c>
      <c r="F226" s="17" t="s">
        <v>344</v>
      </c>
      <c r="G226" s="17" t="s">
        <v>14</v>
      </c>
      <c r="H226" s="17" t="s">
        <v>878</v>
      </c>
      <c r="I226" s="20">
        <f t="shared" si="3"/>
        <v>567479.90118599997</v>
      </c>
      <c r="J226" s="20">
        <v>229959.175644</v>
      </c>
      <c r="K226" s="17" t="s">
        <v>879</v>
      </c>
      <c r="L226" s="21" t="str">
        <f>VLOOKUP(B226,Accounts!B$2:E$3001,4,FALSE)</f>
        <v>Corporate</v>
      </c>
      <c r="M226" s="26">
        <f>VALUE(VLOOKUP(B226,Accounts!B$2:G$3001,6,FALSE))</f>
        <v>1098554808</v>
      </c>
      <c r="N226" s="22">
        <f>IFERROR(VLOOKUP(B226,Loan!B226:D525,3,FALSE), 0)</f>
        <v>0</v>
      </c>
      <c r="O226" s="25">
        <f>VLOOKUP(B226,Transaction!C2:F3001,4,FALSE)</f>
        <v>44673</v>
      </c>
      <c r="P226" s="21" t="str">
        <f>VLOOKUP(B226,Table3[[Account Number]:[Transaction type]],2,FALSE)</f>
        <v>Cash Withdrawal</v>
      </c>
      <c r="Q226" s="21" t="str">
        <f>VLOOKUP(B226,Transaction!C2:E3001,3,FALSE)</f>
        <v>ATM</v>
      </c>
      <c r="R226" s="22">
        <f>Table4[[#This Row],[Bank Deposit2]] - Table4[[#This Row],[Saving Accounts]]</f>
        <v>337520.72554199997</v>
      </c>
      <c r="S226" s="22">
        <f>IF(AND(Table4[[#This Row],[Account Type]]="Current",Table4[[#This Row],[Opening Balance]]&gt;= 500000),Table4[[#This Row],[Opening Balance]] * 0.02, 0)</f>
        <v>0</v>
      </c>
    </row>
    <row r="227" spans="1:19" ht="15.75" x14ac:dyDescent="0.25">
      <c r="A227" s="17" t="s">
        <v>880</v>
      </c>
      <c r="B227" s="19">
        <v>901216031</v>
      </c>
      <c r="C227" s="17">
        <v>51</v>
      </c>
      <c r="D227" s="24">
        <v>26078.25</v>
      </c>
      <c r="E227" s="17" t="s">
        <v>12</v>
      </c>
      <c r="F227" s="17" t="s">
        <v>881</v>
      </c>
      <c r="G227" s="17" t="s">
        <v>14</v>
      </c>
      <c r="H227" s="17" t="s">
        <v>882</v>
      </c>
      <c r="I227" s="20">
        <f t="shared" si="3"/>
        <v>261295.52248799999</v>
      </c>
      <c r="J227" s="20">
        <v>269335.38471840002</v>
      </c>
      <c r="K227" s="17" t="s">
        <v>883</v>
      </c>
      <c r="L227" s="21" t="str">
        <f>VLOOKUP(B227,Accounts!B$2:E$3001,4,FALSE)</f>
        <v>Current</v>
      </c>
      <c r="M227" s="26">
        <f>VALUE(VLOOKUP(B227,Accounts!B$2:G$3001,6,FALSE))</f>
        <v>1431701856</v>
      </c>
      <c r="N227" s="22">
        <f>IFERROR(VLOOKUP(B227,Loan!B227:D526,3,FALSE), 0)</f>
        <v>0</v>
      </c>
      <c r="O227" s="25">
        <f>VLOOKUP(B227,Transaction!C2:F3001,4,FALSE)</f>
        <v>44352</v>
      </c>
      <c r="P227" s="21" t="str">
        <f>VLOOKUP(B227,Table3[[Account Number]:[Transaction type]],2,FALSE)</f>
        <v>Online Payment</v>
      </c>
      <c r="Q227" s="21" t="str">
        <f>VLOOKUP(B227,Transaction!C2:E3001,3,FALSE)</f>
        <v>Card</v>
      </c>
      <c r="R227" s="22">
        <f>Table4[[#This Row],[Bank Deposit2]] - Table4[[#This Row],[Saving Accounts]]</f>
        <v>-8039.862230400031</v>
      </c>
      <c r="S227" s="22">
        <f>IF(AND(Table4[[#This Row],[Account Type]]="Current",Table4[[#This Row],[Opening Balance]]&gt;= 500000),Table4[[#This Row],[Opening Balance]] * 0.02, 0)</f>
        <v>28634037.120000001</v>
      </c>
    </row>
    <row r="228" spans="1:19" ht="15.75" x14ac:dyDescent="0.25">
      <c r="A228" s="17" t="s">
        <v>884</v>
      </c>
      <c r="B228" s="19">
        <v>501536033</v>
      </c>
      <c r="C228" s="17">
        <v>68</v>
      </c>
      <c r="D228" s="24">
        <v>19869</v>
      </c>
      <c r="E228" s="17" t="s">
        <v>12</v>
      </c>
      <c r="F228" s="17" t="s">
        <v>885</v>
      </c>
      <c r="G228" s="17" t="s">
        <v>14</v>
      </c>
      <c r="H228" s="17" t="s">
        <v>886</v>
      </c>
      <c r="I228" s="20">
        <f t="shared" si="3"/>
        <v>841209.17984200001</v>
      </c>
      <c r="J228" s="20">
        <v>229988.32422072001</v>
      </c>
      <c r="K228" s="17" t="s">
        <v>887</v>
      </c>
      <c r="L228" s="21" t="str">
        <f>VLOOKUP(B228,Accounts!B$2:E$3001,4,FALSE)</f>
        <v>Domiciliary</v>
      </c>
      <c r="M228" s="26">
        <f>VALUE(VLOOKUP(B228,Accounts!B$2:G$3001,6,FALSE))</f>
        <v>878068815</v>
      </c>
      <c r="N228" s="22">
        <f>IFERROR(VLOOKUP(B228,Loan!B228:D527,3,FALSE), 0)</f>
        <v>0</v>
      </c>
      <c r="O228" s="25">
        <f>VLOOKUP(B228,Transaction!C2:F3001,4,FALSE)</f>
        <v>44603</v>
      </c>
      <c r="P228" s="21" t="str">
        <f>VLOOKUP(B228,Table3[[Account Number]:[Transaction type]],2,FALSE)</f>
        <v>Online Payment</v>
      </c>
      <c r="Q228" s="21" t="str">
        <f>VLOOKUP(B228,Transaction!C2:E3001,3,FALSE)</f>
        <v>Internet Banking</v>
      </c>
      <c r="R228" s="22">
        <f>Table4[[#This Row],[Bank Deposit2]] - Table4[[#This Row],[Saving Accounts]]</f>
        <v>611220.85562128003</v>
      </c>
      <c r="S228" s="22">
        <f>IF(AND(Table4[[#This Row],[Account Type]]="Current",Table4[[#This Row],[Opening Balance]]&gt;= 500000),Table4[[#This Row],[Opening Balance]] * 0.02, 0)</f>
        <v>0</v>
      </c>
    </row>
    <row r="229" spans="1:19" ht="15.75" x14ac:dyDescent="0.25">
      <c r="A229" s="17" t="s">
        <v>888</v>
      </c>
      <c r="B229" s="19">
        <v>733906808</v>
      </c>
      <c r="C229" s="17">
        <v>40</v>
      </c>
      <c r="D229" s="24">
        <v>30096</v>
      </c>
      <c r="E229" s="17" t="s">
        <v>12</v>
      </c>
      <c r="F229" s="17" t="s">
        <v>366</v>
      </c>
      <c r="G229" s="17" t="s">
        <v>14</v>
      </c>
      <c r="H229" s="17" t="s">
        <v>890</v>
      </c>
      <c r="I229" s="20">
        <f t="shared" si="3"/>
        <v>866009.63635199994</v>
      </c>
      <c r="J229" s="20">
        <v>353723.69789567997</v>
      </c>
      <c r="K229" s="17" t="s">
        <v>891</v>
      </c>
      <c r="L229" s="21" t="str">
        <f>VLOOKUP(B229,Accounts!B$2:E$3001,4,FALSE)</f>
        <v>Joint</v>
      </c>
      <c r="M229" s="26">
        <f>VALUE(VLOOKUP(B229,Accounts!B$2:G$3001,6,FALSE))</f>
        <v>342649034</v>
      </c>
      <c r="N229" s="22">
        <f>IFERROR(VLOOKUP(B229,Loan!B229:D528,3,FALSE), 0)</f>
        <v>0</v>
      </c>
      <c r="O229" s="25">
        <f>VLOOKUP(B229,Transaction!C2:F3001,4,FALSE)</f>
        <v>44301</v>
      </c>
      <c r="P229" s="21" t="str">
        <f>VLOOKUP(B229,Table3[[Account Number]:[Transaction type]],2,FALSE)</f>
        <v>Money Deposit</v>
      </c>
      <c r="Q229" s="21" t="str">
        <f>VLOOKUP(B229,Transaction!C2:E3001,3,FALSE)</f>
        <v>Bank</v>
      </c>
      <c r="R229" s="22">
        <f>Table4[[#This Row],[Bank Deposit2]] - Table4[[#This Row],[Saving Accounts]]</f>
        <v>512285.93845631997</v>
      </c>
      <c r="S229" s="22">
        <f>IF(AND(Table4[[#This Row],[Account Type]]="Current",Table4[[#This Row],[Opening Balance]]&gt;= 500000),Table4[[#This Row],[Opening Balance]] * 0.02, 0)</f>
        <v>0</v>
      </c>
    </row>
    <row r="230" spans="1:19" ht="15.75" x14ac:dyDescent="0.25">
      <c r="A230" s="17" t="s">
        <v>892</v>
      </c>
      <c r="B230" s="19">
        <v>525673689</v>
      </c>
      <c r="C230" s="17">
        <v>73</v>
      </c>
      <c r="D230" s="24">
        <v>18042.75</v>
      </c>
      <c r="E230" s="17" t="s">
        <v>12</v>
      </c>
      <c r="F230" s="17" t="s">
        <v>893</v>
      </c>
      <c r="G230" s="17" t="s">
        <v>14</v>
      </c>
      <c r="H230" s="17" t="s">
        <v>894</v>
      </c>
      <c r="I230" s="20">
        <f t="shared" si="3"/>
        <v>1420246.2903720001</v>
      </c>
      <c r="J230" s="20">
        <v>235234.17034571999</v>
      </c>
      <c r="K230" s="17" t="s">
        <v>895</v>
      </c>
      <c r="L230" s="21" t="str">
        <f>VLOOKUP(B230,Accounts!B$2:E$3001,4,FALSE)</f>
        <v>Domiciliary</v>
      </c>
      <c r="M230" s="26">
        <f>VALUE(VLOOKUP(B230,Accounts!B$2:G$3001,6,FALSE))</f>
        <v>1069079616</v>
      </c>
      <c r="N230" s="22">
        <f>IFERROR(VLOOKUP(B230,Loan!B230:D529,3,FALSE), 0)</f>
        <v>0</v>
      </c>
      <c r="O230" s="25">
        <f>VLOOKUP(B230,Transaction!C2:F3001,4,FALSE)</f>
        <v>44444</v>
      </c>
      <c r="P230" s="21" t="str">
        <f>VLOOKUP(B230,Table3[[Account Number]:[Transaction type]],2,FALSE)</f>
        <v>Cash Withdrawal</v>
      </c>
      <c r="Q230" s="21" t="str">
        <f>VLOOKUP(B230,Transaction!C2:E3001,3,FALSE)</f>
        <v>ATM</v>
      </c>
      <c r="R230" s="22">
        <f>Table4[[#This Row],[Bank Deposit2]] - Table4[[#This Row],[Saving Accounts]]</f>
        <v>1185012.1200262802</v>
      </c>
      <c r="S230" s="22">
        <f>IF(AND(Table4[[#This Row],[Account Type]]="Current",Table4[[#This Row],[Opening Balance]]&gt;= 500000),Table4[[#This Row],[Opening Balance]] * 0.02, 0)</f>
        <v>0</v>
      </c>
    </row>
    <row r="231" spans="1:19" ht="15.75" x14ac:dyDescent="0.25">
      <c r="A231" s="17" t="s">
        <v>896</v>
      </c>
      <c r="B231" s="19">
        <v>652691099</v>
      </c>
      <c r="C231" s="17">
        <v>65</v>
      </c>
      <c r="D231" s="24">
        <v>20964.75</v>
      </c>
      <c r="E231" s="17" t="s">
        <v>12</v>
      </c>
      <c r="F231" s="17" t="s">
        <v>246</v>
      </c>
      <c r="G231" s="17" t="s">
        <v>14</v>
      </c>
      <c r="H231" s="17" t="s">
        <v>897</v>
      </c>
      <c r="I231" s="20">
        <f t="shared" si="3"/>
        <v>742185.41030400002</v>
      </c>
      <c r="J231" s="20">
        <v>176562.00287232001</v>
      </c>
      <c r="K231" s="17" t="s">
        <v>898</v>
      </c>
      <c r="L231" s="21" t="str">
        <f>VLOOKUP(B231,Accounts!B$2:E$3001,4,FALSE)</f>
        <v>Corporate</v>
      </c>
      <c r="M231" s="26">
        <f>VALUE(VLOOKUP(B231,Accounts!B$2:G$3001,6,FALSE))</f>
        <v>3128809554</v>
      </c>
      <c r="N231" s="22">
        <f>IFERROR(VLOOKUP(B231,Loan!B231:D530,3,FALSE), 0)</f>
        <v>0</v>
      </c>
      <c r="O231" s="25">
        <f>VLOOKUP(B231,Transaction!C2:F3001,4,FALSE)</f>
        <v>44532</v>
      </c>
      <c r="P231" s="21" t="str">
        <f>VLOOKUP(B231,Table3[[Account Number]:[Transaction type]],2,FALSE)</f>
        <v>Loan Payment</v>
      </c>
      <c r="Q231" s="21" t="str">
        <f>VLOOKUP(B231,Transaction!C2:E3001,3,FALSE)</f>
        <v>ACH</v>
      </c>
      <c r="R231" s="22">
        <f>Table4[[#This Row],[Bank Deposit2]] - Table4[[#This Row],[Saving Accounts]]</f>
        <v>565623.40743168001</v>
      </c>
      <c r="S231" s="22">
        <f>IF(AND(Table4[[#This Row],[Account Type]]="Current",Table4[[#This Row],[Opening Balance]]&gt;= 500000),Table4[[#This Row],[Opening Balance]] * 0.02, 0)</f>
        <v>0</v>
      </c>
    </row>
    <row r="232" spans="1:19" ht="15.75" x14ac:dyDescent="0.25">
      <c r="A232" s="17" t="s">
        <v>899</v>
      </c>
      <c r="B232" s="19">
        <v>666311180</v>
      </c>
      <c r="C232" s="17">
        <v>66</v>
      </c>
      <c r="D232" s="24">
        <v>20599.5</v>
      </c>
      <c r="E232" s="17" t="s">
        <v>12</v>
      </c>
      <c r="F232" s="17" t="s">
        <v>73</v>
      </c>
      <c r="G232" s="17" t="s">
        <v>14</v>
      </c>
      <c r="H232" s="17" t="s">
        <v>900</v>
      </c>
      <c r="I232" s="20">
        <f t="shared" si="3"/>
        <v>964257.439488</v>
      </c>
      <c r="J232" s="20">
        <v>604636.83705600002</v>
      </c>
      <c r="K232" s="17" t="s">
        <v>901</v>
      </c>
      <c r="L232" s="21" t="str">
        <f>VLOOKUP(B232,Accounts!B$2:E$3001,4,FALSE)</f>
        <v>Domiciliary</v>
      </c>
      <c r="M232" s="26">
        <f>VALUE(VLOOKUP(B232,Accounts!B$2:G$3001,6,FALSE))</f>
        <v>2096836352</v>
      </c>
      <c r="N232" s="22">
        <f>IFERROR(VLOOKUP(B232,Loan!B232:D531,3,FALSE), 0)</f>
        <v>0</v>
      </c>
      <c r="O232" s="25">
        <f>VLOOKUP(B232,Transaction!C2:F3001,4,FALSE)</f>
        <v>44438</v>
      </c>
      <c r="P232" s="21" t="str">
        <f>VLOOKUP(B232,Table3[[Account Number]:[Transaction type]],2,FALSE)</f>
        <v>Cash Withdrawal</v>
      </c>
      <c r="Q232" s="21" t="str">
        <f>VLOOKUP(B232,Transaction!C2:E3001,3,FALSE)</f>
        <v>ATM</v>
      </c>
      <c r="R232" s="22">
        <f>Table4[[#This Row],[Bank Deposit2]] - Table4[[#This Row],[Saving Accounts]]</f>
        <v>359620.60243199999</v>
      </c>
      <c r="S232" s="22">
        <f>IF(AND(Table4[[#This Row],[Account Type]]="Current",Table4[[#This Row],[Opening Balance]]&gt;= 500000),Table4[[#This Row],[Opening Balance]] * 0.02, 0)</f>
        <v>0</v>
      </c>
    </row>
    <row r="233" spans="1:19" ht="15.75" x14ac:dyDescent="0.25">
      <c r="A233" s="17" t="s">
        <v>902</v>
      </c>
      <c r="B233" s="19">
        <v>214763067</v>
      </c>
      <c r="C233" s="17">
        <v>52</v>
      </c>
      <c r="D233" s="24">
        <v>25713</v>
      </c>
      <c r="E233" s="17" t="s">
        <v>12</v>
      </c>
      <c r="F233" s="17" t="s">
        <v>172</v>
      </c>
      <c r="G233" s="17" t="s">
        <v>14</v>
      </c>
      <c r="H233" s="17" t="s">
        <v>903</v>
      </c>
      <c r="I233" s="20">
        <f t="shared" si="3"/>
        <v>0</v>
      </c>
      <c r="J233" s="20">
        <v>0</v>
      </c>
      <c r="K233" s="17" t="s">
        <v>904</v>
      </c>
      <c r="L233" s="21" t="str">
        <f>VLOOKUP(B233,Accounts!B$2:E$3001,4,FALSE)</f>
        <v>Joint</v>
      </c>
      <c r="M233" s="26">
        <f>VALUE(VLOOKUP(B233,Accounts!B$2:G$3001,6,FALSE))</f>
        <v>788925201</v>
      </c>
      <c r="N233" s="22">
        <f>IFERROR(VLOOKUP(B233,Loan!B233:D532,3,FALSE), 0)</f>
        <v>0</v>
      </c>
      <c r="O233" s="25">
        <f>VLOOKUP(B233,Transaction!C2:F3001,4,FALSE)</f>
        <v>44330</v>
      </c>
      <c r="P233" s="21" t="str">
        <f>VLOOKUP(B233,Table3[[Account Number]:[Transaction type]],2,FALSE)</f>
        <v>Checks</v>
      </c>
      <c r="Q233" s="21" t="str">
        <f>VLOOKUP(B233,Transaction!C2:E3001,3,FALSE)</f>
        <v>Informal Services</v>
      </c>
      <c r="R233" s="22">
        <f>Table4[[#This Row],[Bank Deposit2]] - Table4[[#This Row],[Saving Accounts]]</f>
        <v>0</v>
      </c>
      <c r="S233" s="22">
        <f>IF(AND(Table4[[#This Row],[Account Type]]="Current",Table4[[#This Row],[Opening Balance]]&gt;= 500000),Table4[[#This Row],[Opening Balance]] * 0.02, 0)</f>
        <v>0</v>
      </c>
    </row>
    <row r="234" spans="1:19" ht="15.75" x14ac:dyDescent="0.25">
      <c r="A234" s="17" t="s">
        <v>905</v>
      </c>
      <c r="B234" s="19">
        <v>182328587</v>
      </c>
      <c r="C234" s="17">
        <v>17</v>
      </c>
      <c r="D234" s="24">
        <v>38496.75</v>
      </c>
      <c r="E234" s="17" t="s">
        <v>12</v>
      </c>
      <c r="F234" s="17" t="s">
        <v>381</v>
      </c>
      <c r="G234" s="17" t="s">
        <v>14</v>
      </c>
      <c r="H234" s="17" t="s">
        <v>906</v>
      </c>
      <c r="I234" s="20">
        <f t="shared" si="3"/>
        <v>320802.14696400001</v>
      </c>
      <c r="J234" s="20">
        <v>228098.55218748</v>
      </c>
      <c r="K234" s="17" t="s">
        <v>907</v>
      </c>
      <c r="L234" s="21" t="str">
        <f>VLOOKUP(B234,Accounts!B$2:E$3001,4,FALSE)</f>
        <v>Current</v>
      </c>
      <c r="M234" s="26">
        <f>VALUE(VLOOKUP(B234,Accounts!B$2:G$3001,6,FALSE))</f>
        <v>914205838</v>
      </c>
      <c r="N234" s="22">
        <f>IFERROR(VLOOKUP(B234,Loan!B234:D533,3,FALSE), 0)</f>
        <v>0</v>
      </c>
      <c r="O234" s="25">
        <f>VLOOKUP(B234,Transaction!C2:F3001,4,FALSE)</f>
        <v>44212</v>
      </c>
      <c r="P234" s="21" t="str">
        <f>VLOOKUP(B234,Table3[[Account Number]:[Transaction type]],2,FALSE)</f>
        <v>Money Deposit</v>
      </c>
      <c r="Q234" s="21" t="str">
        <f>VLOOKUP(B234,Transaction!C2:E3001,3,FALSE)</f>
        <v>Bank</v>
      </c>
      <c r="R234" s="22">
        <f>Table4[[#This Row],[Bank Deposit2]] - Table4[[#This Row],[Saving Accounts]]</f>
        <v>92703.594776520011</v>
      </c>
      <c r="S234" s="22">
        <f>IF(AND(Table4[[#This Row],[Account Type]]="Current",Table4[[#This Row],[Opening Balance]]&gt;= 500000),Table4[[#This Row],[Opening Balance]] * 0.02, 0)</f>
        <v>18284116.760000002</v>
      </c>
    </row>
    <row r="235" spans="1:19" ht="15.75" x14ac:dyDescent="0.25">
      <c r="A235" s="17" t="s">
        <v>908</v>
      </c>
      <c r="B235" s="19">
        <v>192418406</v>
      </c>
      <c r="C235" s="17">
        <v>47</v>
      </c>
      <c r="D235" s="24">
        <v>27539.25</v>
      </c>
      <c r="E235" s="17" t="s">
        <v>12</v>
      </c>
      <c r="F235" s="17" t="s">
        <v>909</v>
      </c>
      <c r="G235" s="17" t="s">
        <v>14</v>
      </c>
      <c r="H235" s="17" t="s">
        <v>910</v>
      </c>
      <c r="I235" s="20">
        <f t="shared" si="3"/>
        <v>812601.79</v>
      </c>
      <c r="J235" s="20">
        <v>542655.47536200006</v>
      </c>
      <c r="K235" s="17" t="s">
        <v>911</v>
      </c>
      <c r="L235" s="21" t="str">
        <f>VLOOKUP(B235,Accounts!B$2:E$3001,4,FALSE)</f>
        <v>Corporate</v>
      </c>
      <c r="M235" s="26">
        <f>VALUE(VLOOKUP(B235,Accounts!B$2:G$3001,6,FALSE))</f>
        <v>1401591136</v>
      </c>
      <c r="N235" s="22">
        <f>IFERROR(VLOOKUP(B235,Loan!B235:D534,3,FALSE), 0)</f>
        <v>0</v>
      </c>
      <c r="O235" s="25">
        <f>VLOOKUP(B235,Transaction!C2:F3001,4,FALSE)</f>
        <v>44248</v>
      </c>
      <c r="P235" s="21" t="str">
        <f>VLOOKUP(B235,Table3[[Account Number]:[Transaction type]],2,FALSE)</f>
        <v>Money Transfer</v>
      </c>
      <c r="Q235" s="21" t="str">
        <f>VLOOKUP(B235,Transaction!C2:E3001,3,FALSE)</f>
        <v>ATM</v>
      </c>
      <c r="R235" s="22">
        <f>Table4[[#This Row],[Bank Deposit2]] - Table4[[#This Row],[Saving Accounts]]</f>
        <v>269946.31463799998</v>
      </c>
      <c r="S235" s="22">
        <f>IF(AND(Table4[[#This Row],[Account Type]]="Current",Table4[[#This Row],[Opening Balance]]&gt;= 500000),Table4[[#This Row],[Opening Balance]] * 0.02, 0)</f>
        <v>0</v>
      </c>
    </row>
    <row r="236" spans="1:19" ht="15.75" x14ac:dyDescent="0.25">
      <c r="A236" s="17" t="s">
        <v>912</v>
      </c>
      <c r="B236" s="19">
        <v>843491173</v>
      </c>
      <c r="C236" s="17">
        <v>28</v>
      </c>
      <c r="D236" s="24">
        <v>34479</v>
      </c>
      <c r="E236" s="17" t="s">
        <v>12</v>
      </c>
      <c r="F236" s="17" t="s">
        <v>68</v>
      </c>
      <c r="G236" s="17" t="s">
        <v>14</v>
      </c>
      <c r="H236" s="17" t="s">
        <v>913</v>
      </c>
      <c r="I236" s="20">
        <f t="shared" si="3"/>
        <v>717212.30720000004</v>
      </c>
      <c r="J236" s="20">
        <v>128291.3514504</v>
      </c>
      <c r="K236" s="17" t="s">
        <v>914</v>
      </c>
      <c r="L236" s="21" t="str">
        <f>VLOOKUP(B236,Accounts!B$2:E$3001,4,FALSE)</f>
        <v>Corporate</v>
      </c>
      <c r="M236" s="26">
        <f>VALUE(VLOOKUP(B236,Accounts!B$2:G$3001,6,FALSE))</f>
        <v>1527585543</v>
      </c>
      <c r="N236" s="22">
        <f>IFERROR(VLOOKUP(B236,Loan!B236:D535,3,FALSE), 0)</f>
        <v>0</v>
      </c>
      <c r="O236" s="25">
        <f>VLOOKUP(B236,Transaction!C2:F3001,4,FALSE)</f>
        <v>44449</v>
      </c>
      <c r="P236" s="21" t="str">
        <f>VLOOKUP(B236,Table3[[Account Number]:[Transaction type]],2,FALSE)</f>
        <v>Online Payment</v>
      </c>
      <c r="Q236" s="21" t="str">
        <f>VLOOKUP(B236,Transaction!C2:E3001,3,FALSE)</f>
        <v>Mobile</v>
      </c>
      <c r="R236" s="22">
        <f>Table4[[#This Row],[Bank Deposit2]] - Table4[[#This Row],[Saving Accounts]]</f>
        <v>588920.95574960008</v>
      </c>
      <c r="S236" s="22">
        <f>IF(AND(Table4[[#This Row],[Account Type]]="Current",Table4[[#This Row],[Opening Balance]]&gt;= 500000),Table4[[#This Row],[Opening Balance]] * 0.02, 0)</f>
        <v>0</v>
      </c>
    </row>
    <row r="237" spans="1:19" ht="15.75" x14ac:dyDescent="0.25">
      <c r="A237" s="17" t="s">
        <v>915</v>
      </c>
      <c r="B237" s="19">
        <v>361894531</v>
      </c>
      <c r="C237" s="17">
        <v>40</v>
      </c>
      <c r="D237" s="24">
        <v>30096</v>
      </c>
      <c r="E237" s="17" t="s">
        <v>12</v>
      </c>
      <c r="F237" s="17" t="s">
        <v>120</v>
      </c>
      <c r="G237" s="17" t="s">
        <v>14</v>
      </c>
      <c r="H237" s="17" t="s">
        <v>916</v>
      </c>
      <c r="I237" s="20">
        <f t="shared" si="3"/>
        <v>524488.64</v>
      </c>
      <c r="J237" s="20">
        <v>183112.09643999999</v>
      </c>
      <c r="K237" s="17" t="s">
        <v>917</v>
      </c>
      <c r="L237" s="21" t="str">
        <f>VLOOKUP(B237,Accounts!B$2:E$3001,4,FALSE)</f>
        <v>Domiciliary</v>
      </c>
      <c r="M237" s="26">
        <f>VALUE(VLOOKUP(B237,Accounts!B$2:G$3001,6,FALSE))</f>
        <v>226151901</v>
      </c>
      <c r="N237" s="22">
        <f>IFERROR(VLOOKUP(B237,Loan!B237:D536,3,FALSE), 0)</f>
        <v>0</v>
      </c>
      <c r="O237" s="25">
        <f>VLOOKUP(B237,Transaction!C2:F3001,4,FALSE)</f>
        <v>44669</v>
      </c>
      <c r="P237" s="21" t="str">
        <f>VLOOKUP(B237,Table3[[Account Number]:[Transaction type]],2,FALSE)</f>
        <v>Loan Payment</v>
      </c>
      <c r="Q237" s="21" t="str">
        <f>VLOOKUP(B237,Transaction!C2:E3001,3,FALSE)</f>
        <v>ACH</v>
      </c>
      <c r="R237" s="22">
        <f>Table4[[#This Row],[Bank Deposit2]] - Table4[[#This Row],[Saving Accounts]]</f>
        <v>341376.54356000002</v>
      </c>
      <c r="S237" s="22">
        <f>IF(AND(Table4[[#This Row],[Account Type]]="Current",Table4[[#This Row],[Opening Balance]]&gt;= 500000),Table4[[#This Row],[Opening Balance]] * 0.02, 0)</f>
        <v>0</v>
      </c>
    </row>
    <row r="238" spans="1:19" ht="15.75" x14ac:dyDescent="0.25">
      <c r="A238" s="17" t="s">
        <v>918</v>
      </c>
      <c r="B238" s="19">
        <v>439747446</v>
      </c>
      <c r="C238" s="17">
        <v>29</v>
      </c>
      <c r="D238" s="24">
        <v>34113.75</v>
      </c>
      <c r="E238" s="17" t="s">
        <v>12</v>
      </c>
      <c r="F238" s="17" t="s">
        <v>286</v>
      </c>
      <c r="G238" s="17" t="s">
        <v>14</v>
      </c>
      <c r="H238" s="17" t="s">
        <v>919</v>
      </c>
      <c r="I238" s="20">
        <f t="shared" si="3"/>
        <v>450709.2096</v>
      </c>
      <c r="J238" s="20">
        <v>108447.5698176</v>
      </c>
      <c r="K238" s="17" t="s">
        <v>920</v>
      </c>
      <c r="L238" s="21" t="str">
        <f>VLOOKUP(B238,Accounts!B$2:E$3001,4,FALSE)</f>
        <v>Joint</v>
      </c>
      <c r="M238" s="26">
        <f>VALUE(VLOOKUP(B238,Accounts!B$2:G$3001,6,FALSE))</f>
        <v>1114856</v>
      </c>
      <c r="N238" s="22">
        <f>IFERROR(VLOOKUP(B238,Loan!B238:D537,3,FALSE), 0)</f>
        <v>0</v>
      </c>
      <c r="O238" s="25">
        <f>VLOOKUP(B238,Transaction!C2:F3001,4,FALSE)</f>
        <v>44258</v>
      </c>
      <c r="P238" s="21" t="str">
        <f>VLOOKUP(B238,Table3[[Account Number]:[Transaction type]],2,FALSE)</f>
        <v>Loan Payment</v>
      </c>
      <c r="Q238" s="21" t="str">
        <f>VLOOKUP(B238,Transaction!C2:E3001,3,FALSE)</f>
        <v>AFT</v>
      </c>
      <c r="R238" s="22">
        <f>Table4[[#This Row],[Bank Deposit2]] - Table4[[#This Row],[Saving Accounts]]</f>
        <v>342261.63978239999</v>
      </c>
      <c r="S238" s="22">
        <f>IF(AND(Table4[[#This Row],[Account Type]]="Current",Table4[[#This Row],[Opening Balance]]&gt;= 500000),Table4[[#This Row],[Opening Balance]] * 0.02, 0)</f>
        <v>0</v>
      </c>
    </row>
    <row r="239" spans="1:19" ht="15.75" x14ac:dyDescent="0.25">
      <c r="A239" s="17" t="s">
        <v>921</v>
      </c>
      <c r="B239" s="19">
        <v>408750461</v>
      </c>
      <c r="C239" s="17">
        <v>62</v>
      </c>
      <c r="D239" s="24">
        <v>22060.5</v>
      </c>
      <c r="E239" s="17" t="s">
        <v>12</v>
      </c>
      <c r="F239" s="17" t="s">
        <v>163</v>
      </c>
      <c r="G239" s="17" t="s">
        <v>14</v>
      </c>
      <c r="H239" s="17" t="s">
        <v>922</v>
      </c>
      <c r="I239" s="20">
        <f t="shared" si="3"/>
        <v>333012.00896000001</v>
      </c>
      <c r="J239" s="20">
        <v>380882.48524800001</v>
      </c>
      <c r="K239" s="17" t="s">
        <v>923</v>
      </c>
      <c r="L239" s="21" t="str">
        <f>VLOOKUP(B239,Accounts!B$2:E$3001,4,FALSE)</f>
        <v>Joint</v>
      </c>
      <c r="M239" s="26">
        <f>VALUE(VLOOKUP(B239,Accounts!B$2:G$3001,6,FALSE))</f>
        <v>3413301276</v>
      </c>
      <c r="N239" s="22">
        <f>IFERROR(VLOOKUP(B239,Loan!B239:D538,3,FALSE), 0)</f>
        <v>0</v>
      </c>
      <c r="O239" s="25">
        <f>VLOOKUP(B239,Transaction!C2:F3001,4,FALSE)</f>
        <v>44460</v>
      </c>
      <c r="P239" s="21" t="str">
        <f>VLOOKUP(B239,Table3[[Account Number]:[Transaction type]],2,FALSE)</f>
        <v>Money Transfer</v>
      </c>
      <c r="Q239" s="21" t="str">
        <f>VLOOKUP(B239,Transaction!C2:E3001,3,FALSE)</f>
        <v>Mobile</v>
      </c>
      <c r="R239" s="22">
        <f>Table4[[#This Row],[Bank Deposit2]] - Table4[[#This Row],[Saving Accounts]]</f>
        <v>-47870.476288000005</v>
      </c>
      <c r="S239" s="22">
        <f>IF(AND(Table4[[#This Row],[Account Type]]="Current",Table4[[#This Row],[Opening Balance]]&gt;= 500000),Table4[[#This Row],[Opening Balance]] * 0.02, 0)</f>
        <v>0</v>
      </c>
    </row>
    <row r="240" spans="1:19" ht="15.75" x14ac:dyDescent="0.25">
      <c r="A240" s="17" t="s">
        <v>924</v>
      </c>
      <c r="B240" s="19">
        <v>160327357</v>
      </c>
      <c r="C240" s="17">
        <v>24</v>
      </c>
      <c r="D240" s="24">
        <v>35940</v>
      </c>
      <c r="E240" s="17" t="s">
        <v>12</v>
      </c>
      <c r="F240" s="17" t="s">
        <v>340</v>
      </c>
      <c r="G240" s="17" t="s">
        <v>14</v>
      </c>
      <c r="H240" s="17" t="s">
        <v>925</v>
      </c>
      <c r="I240" s="20">
        <f t="shared" si="3"/>
        <v>550867.60857399995</v>
      </c>
      <c r="J240" s="20">
        <v>174471.51143688001</v>
      </c>
      <c r="K240" s="17" t="s">
        <v>926</v>
      </c>
      <c r="L240" s="21" t="str">
        <f>VLOOKUP(B240,Accounts!B$2:E$3001,4,FALSE)</f>
        <v>Joint</v>
      </c>
      <c r="M240" s="26">
        <f>VALUE(VLOOKUP(B240,Accounts!B$2:G$3001,6,FALSE))</f>
        <v>2523859107</v>
      </c>
      <c r="N240" s="22">
        <f>IFERROR(VLOOKUP(B240,Loan!B240:D539,3,FALSE), 0)</f>
        <v>0</v>
      </c>
      <c r="O240" s="25">
        <f>VLOOKUP(B240,Transaction!C2:F3001,4,FALSE)</f>
        <v>44342</v>
      </c>
      <c r="P240" s="21" t="str">
        <f>VLOOKUP(B240,Table3[[Account Number]:[Transaction type]],2,FALSE)</f>
        <v>Online Payment</v>
      </c>
      <c r="Q240" s="21" t="str">
        <f>VLOOKUP(B240,Transaction!C2:E3001,3,FALSE)</f>
        <v>Mobile</v>
      </c>
      <c r="R240" s="22">
        <f>Table4[[#This Row],[Bank Deposit2]] - Table4[[#This Row],[Saving Accounts]]</f>
        <v>376396.09713711997</v>
      </c>
      <c r="S240" s="22">
        <f>IF(AND(Table4[[#This Row],[Account Type]]="Current",Table4[[#This Row],[Opening Balance]]&gt;= 500000),Table4[[#This Row],[Opening Balance]] * 0.02, 0)</f>
        <v>0</v>
      </c>
    </row>
    <row r="241" spans="1:19" ht="15.75" x14ac:dyDescent="0.25">
      <c r="A241" s="17" t="s">
        <v>927</v>
      </c>
      <c r="B241" s="19">
        <v>511307260</v>
      </c>
      <c r="C241" s="17">
        <v>73</v>
      </c>
      <c r="D241" s="24">
        <v>18042.75</v>
      </c>
      <c r="E241" s="17" t="s">
        <v>12</v>
      </c>
      <c r="F241" s="17" t="s">
        <v>199</v>
      </c>
      <c r="G241" s="17" t="s">
        <v>14</v>
      </c>
      <c r="H241" s="17" t="s">
        <v>928</v>
      </c>
      <c r="I241" s="20">
        <f t="shared" si="3"/>
        <v>860495.01762599999</v>
      </c>
      <c r="J241" s="20">
        <v>269621.77218948002</v>
      </c>
      <c r="K241" s="17" t="s">
        <v>929</v>
      </c>
      <c r="L241" s="21" t="str">
        <f>VLOOKUP(B241,Accounts!B$2:E$3001,4,FALSE)</f>
        <v>Savings</v>
      </c>
      <c r="M241" s="26">
        <f>VALUE(VLOOKUP(B241,Accounts!B$2:G$3001,6,FALSE))</f>
        <v>381619665</v>
      </c>
      <c r="N241" s="22">
        <f>IFERROR(VLOOKUP(B241,Loan!B241:D540,3,FALSE), 0)</f>
        <v>0</v>
      </c>
      <c r="O241" s="25">
        <f>VLOOKUP(B241,Transaction!C2:F3001,4,FALSE)</f>
        <v>44237</v>
      </c>
      <c r="P241" s="21" t="str">
        <f>VLOOKUP(B241,Table3[[Account Number]:[Transaction type]],2,FALSE)</f>
        <v>Loan Payment</v>
      </c>
      <c r="Q241" s="21" t="str">
        <f>VLOOKUP(B241,Transaction!C2:E3001,3,FALSE)</f>
        <v>Mobile</v>
      </c>
      <c r="R241" s="22">
        <f>Table4[[#This Row],[Bank Deposit2]] - Table4[[#This Row],[Saving Accounts]]</f>
        <v>590873.24543651997</v>
      </c>
      <c r="S241" s="22">
        <f>IF(AND(Table4[[#This Row],[Account Type]]="Current",Table4[[#This Row],[Opening Balance]]&gt;= 500000),Table4[[#This Row],[Opening Balance]] * 0.02, 0)</f>
        <v>0</v>
      </c>
    </row>
    <row r="242" spans="1:19" ht="15.75" x14ac:dyDescent="0.25">
      <c r="A242" s="17" t="s">
        <v>930</v>
      </c>
      <c r="B242" s="19">
        <v>19187512</v>
      </c>
      <c r="C242" s="17">
        <v>63</v>
      </c>
      <c r="D242" s="24">
        <v>21695.25</v>
      </c>
      <c r="E242" s="17" t="s">
        <v>12</v>
      </c>
      <c r="F242" s="17" t="s">
        <v>327</v>
      </c>
      <c r="G242" s="17" t="s">
        <v>14</v>
      </c>
      <c r="H242" s="17" t="s">
        <v>931</v>
      </c>
      <c r="I242" s="20">
        <f t="shared" si="3"/>
        <v>966281.34329999995</v>
      </c>
      <c r="J242" s="20">
        <v>396819.53831520001</v>
      </c>
      <c r="K242" s="17" t="s">
        <v>932</v>
      </c>
      <c r="L242" s="21" t="str">
        <f>VLOOKUP(B242,Accounts!B$2:E$3001,4,FALSE)</f>
        <v>Current</v>
      </c>
      <c r="M242" s="26">
        <f>VALUE(VLOOKUP(B242,Accounts!B$2:G$3001,6,FALSE))</f>
        <v>7324443</v>
      </c>
      <c r="N242" s="22">
        <f>IFERROR(VLOOKUP(B242,Loan!B242:D541,3,FALSE), 0)</f>
        <v>0</v>
      </c>
      <c r="O242" s="25">
        <f>VLOOKUP(B242,Transaction!C2:F3001,4,FALSE)</f>
        <v>44532</v>
      </c>
      <c r="P242" s="21" t="str">
        <f>VLOOKUP(B242,Table3[[Account Number]:[Transaction type]],2,FALSE)</f>
        <v>Online Payment</v>
      </c>
      <c r="Q242" s="21" t="str">
        <f>VLOOKUP(B242,Transaction!C2:E3001,3,FALSE)</f>
        <v>Mobile</v>
      </c>
      <c r="R242" s="22">
        <f>Table4[[#This Row],[Bank Deposit2]] - Table4[[#This Row],[Saving Accounts]]</f>
        <v>569461.80498479994</v>
      </c>
      <c r="S242" s="22">
        <f>IF(AND(Table4[[#This Row],[Account Type]]="Current",Table4[[#This Row],[Opening Balance]]&gt;= 500000),Table4[[#This Row],[Opening Balance]] * 0.02, 0)</f>
        <v>146488.86000000002</v>
      </c>
    </row>
    <row r="243" spans="1:19" ht="15.75" x14ac:dyDescent="0.25">
      <c r="A243" s="17" t="s">
        <v>933</v>
      </c>
      <c r="B243" s="19">
        <v>803923948</v>
      </c>
      <c r="C243" s="17">
        <v>20</v>
      </c>
      <c r="D243" s="24">
        <v>37401</v>
      </c>
      <c r="E243" s="17" t="s">
        <v>12</v>
      </c>
      <c r="F243" s="17" t="s">
        <v>610</v>
      </c>
      <c r="G243" s="17" t="s">
        <v>14</v>
      </c>
      <c r="H243" s="17" t="s">
        <v>934</v>
      </c>
      <c r="I243" s="20">
        <f t="shared" si="3"/>
        <v>476645.87653200002</v>
      </c>
      <c r="J243" s="20">
        <v>357648.76804608002</v>
      </c>
      <c r="K243" s="17" t="s">
        <v>935</v>
      </c>
      <c r="L243" s="21" t="str">
        <f>VLOOKUP(B243,Accounts!B$2:E$3001,4,FALSE)</f>
        <v>Domiciliary</v>
      </c>
      <c r="M243" s="26">
        <f>VALUE(VLOOKUP(B243,Accounts!B$2:G$3001,6,FALSE))</f>
        <v>1141695126</v>
      </c>
      <c r="N243" s="22">
        <f>IFERROR(VLOOKUP(B243,Loan!B243:D542,3,FALSE), 0)</f>
        <v>0</v>
      </c>
      <c r="O243" s="25">
        <f>VLOOKUP(B243,Transaction!C2:F3001,4,FALSE)</f>
        <v>44274</v>
      </c>
      <c r="P243" s="21" t="str">
        <f>VLOOKUP(B243,Table3[[Account Number]:[Transaction type]],2,FALSE)</f>
        <v>Money Deposit</v>
      </c>
      <c r="Q243" s="21" t="str">
        <f>VLOOKUP(B243,Transaction!C2:E3001,3,FALSE)</f>
        <v>Bank</v>
      </c>
      <c r="R243" s="22">
        <f>Table4[[#This Row],[Bank Deposit2]] - Table4[[#This Row],[Saving Accounts]]</f>
        <v>118997.10848592001</v>
      </c>
      <c r="S243" s="22">
        <f>IF(AND(Table4[[#This Row],[Account Type]]="Current",Table4[[#This Row],[Opening Balance]]&gt;= 500000),Table4[[#This Row],[Opening Balance]] * 0.02, 0)</f>
        <v>0</v>
      </c>
    </row>
    <row r="244" spans="1:19" ht="15.75" x14ac:dyDescent="0.25">
      <c r="A244" s="17" t="s">
        <v>936</v>
      </c>
      <c r="B244" s="19">
        <v>188972987</v>
      </c>
      <c r="C244" s="17">
        <v>26</v>
      </c>
      <c r="D244" s="24">
        <v>35209.5</v>
      </c>
      <c r="E244" s="17" t="s">
        <v>12</v>
      </c>
      <c r="F244" s="17" t="s">
        <v>274</v>
      </c>
      <c r="G244" s="17" t="s">
        <v>14</v>
      </c>
      <c r="H244" s="17" t="s">
        <v>937</v>
      </c>
      <c r="I244" s="20">
        <f t="shared" si="3"/>
        <v>1234416.485568</v>
      </c>
      <c r="J244" s="20">
        <v>496393.01228159998</v>
      </c>
      <c r="K244" s="17" t="s">
        <v>938</v>
      </c>
      <c r="L244" s="21" t="str">
        <f>VLOOKUP(B244,Accounts!B$2:E$3001,4,FALSE)</f>
        <v>Domiciliary</v>
      </c>
      <c r="M244" s="26">
        <f>VALUE(VLOOKUP(B244,Accounts!B$2:G$3001,6,FALSE))</f>
        <v>1840059104</v>
      </c>
      <c r="N244" s="22">
        <f>IFERROR(VLOOKUP(B244,Loan!B244:D543,3,FALSE), 0)</f>
        <v>0</v>
      </c>
      <c r="O244" s="25">
        <f>VLOOKUP(B244,Transaction!C2:F3001,4,FALSE)</f>
        <v>44361</v>
      </c>
      <c r="P244" s="21" t="str">
        <f>VLOOKUP(B244,Table3[[Account Number]:[Transaction type]],2,FALSE)</f>
        <v>Money Transfer</v>
      </c>
      <c r="Q244" s="21" t="str">
        <f>VLOOKUP(B244,Transaction!C2:E3001,3,FALSE)</f>
        <v>Mobile</v>
      </c>
      <c r="R244" s="22">
        <f>Table4[[#This Row],[Bank Deposit2]] - Table4[[#This Row],[Saving Accounts]]</f>
        <v>738023.47328640008</v>
      </c>
      <c r="S244" s="22">
        <f>IF(AND(Table4[[#This Row],[Account Type]]="Current",Table4[[#This Row],[Opening Balance]]&gt;= 500000),Table4[[#This Row],[Opening Balance]] * 0.02, 0)</f>
        <v>0</v>
      </c>
    </row>
    <row r="245" spans="1:19" ht="15.75" x14ac:dyDescent="0.25">
      <c r="A245" s="17" t="s">
        <v>939</v>
      </c>
      <c r="B245" s="19">
        <v>542438679</v>
      </c>
      <c r="C245" s="17">
        <v>58</v>
      </c>
      <c r="D245" s="24">
        <v>23521.5</v>
      </c>
      <c r="E245" s="17" t="s">
        <v>12</v>
      </c>
      <c r="F245" s="17" t="s">
        <v>940</v>
      </c>
      <c r="G245" s="17" t="s">
        <v>14</v>
      </c>
      <c r="H245" s="17" t="s">
        <v>941</v>
      </c>
      <c r="I245" s="20">
        <f t="shared" si="3"/>
        <v>129195.693</v>
      </c>
      <c r="J245" s="20">
        <v>19766.941029000001</v>
      </c>
      <c r="K245" s="17" t="s">
        <v>942</v>
      </c>
      <c r="L245" s="21" t="str">
        <f>VLOOKUP(B245,Accounts!B$2:E$3001,4,FALSE)</f>
        <v>Savings</v>
      </c>
      <c r="M245" s="26">
        <f>VALUE(VLOOKUP(B245,Accounts!B$2:G$3001,6,FALSE))</f>
        <v>3527129856</v>
      </c>
      <c r="N245" s="22">
        <f>IFERROR(VLOOKUP(B245,Loan!B245:D544,3,FALSE), 0)</f>
        <v>0</v>
      </c>
      <c r="O245" s="25">
        <f>VLOOKUP(B245,Transaction!C2:F3001,4,FALSE)</f>
        <v>44540</v>
      </c>
      <c r="P245" s="21" t="str">
        <f>VLOOKUP(B245,Table3[[Account Number]:[Transaction type]],2,FALSE)</f>
        <v>Money Deposit</v>
      </c>
      <c r="Q245" s="21" t="str">
        <f>VLOOKUP(B245,Transaction!C2:E3001,3,FALSE)</f>
        <v>Bank</v>
      </c>
      <c r="R245" s="22">
        <f>Table4[[#This Row],[Bank Deposit2]] - Table4[[#This Row],[Saving Accounts]]</f>
        <v>109428.75197099999</v>
      </c>
      <c r="S245" s="22">
        <f>IF(AND(Table4[[#This Row],[Account Type]]="Current",Table4[[#This Row],[Opening Balance]]&gt;= 500000),Table4[[#This Row],[Opening Balance]] * 0.02, 0)</f>
        <v>0</v>
      </c>
    </row>
    <row r="246" spans="1:19" ht="15.75" x14ac:dyDescent="0.25">
      <c r="A246" s="17" t="s">
        <v>943</v>
      </c>
      <c r="B246" s="19">
        <v>594432656</v>
      </c>
      <c r="C246" s="17">
        <v>57</v>
      </c>
      <c r="D246" s="24">
        <v>23886.75</v>
      </c>
      <c r="E246" s="17" t="s">
        <v>12</v>
      </c>
      <c r="F246" s="17" t="s">
        <v>246</v>
      </c>
      <c r="G246" s="17" t="s">
        <v>14</v>
      </c>
      <c r="H246" s="17" t="s">
        <v>944</v>
      </c>
      <c r="I246" s="20">
        <f t="shared" si="3"/>
        <v>98391.812663999997</v>
      </c>
      <c r="J246" s="20">
        <v>15399.309203520001</v>
      </c>
      <c r="K246" s="17" t="s">
        <v>945</v>
      </c>
      <c r="L246" s="21" t="str">
        <f>VLOOKUP(B246,Accounts!B$2:E$3001,4,FALSE)</f>
        <v>Savings</v>
      </c>
      <c r="M246" s="26">
        <f>VALUE(VLOOKUP(B246,Accounts!B$2:G$3001,6,FALSE))</f>
        <v>704954394</v>
      </c>
      <c r="N246" s="22">
        <f>IFERROR(VLOOKUP(B246,Loan!B246:D545,3,FALSE), 0)</f>
        <v>0</v>
      </c>
      <c r="O246" s="25">
        <f>VLOOKUP(B246,Transaction!C2:F3001,4,FALSE)</f>
        <v>44678</v>
      </c>
      <c r="P246" s="21" t="str">
        <f>VLOOKUP(B246,Table3[[Account Number]:[Transaction type]],2,FALSE)</f>
        <v>Money Deposit</v>
      </c>
      <c r="Q246" s="21" t="str">
        <f>VLOOKUP(B246,Transaction!C2:E3001,3,FALSE)</f>
        <v>Bank</v>
      </c>
      <c r="R246" s="22">
        <f>Table4[[#This Row],[Bank Deposit2]] - Table4[[#This Row],[Saving Accounts]]</f>
        <v>82992.503460480002</v>
      </c>
      <c r="S246" s="22">
        <f>IF(AND(Table4[[#This Row],[Account Type]]="Current",Table4[[#This Row],[Opening Balance]]&gt;= 500000),Table4[[#This Row],[Opening Balance]] * 0.02, 0)</f>
        <v>0</v>
      </c>
    </row>
    <row r="247" spans="1:19" ht="15.75" x14ac:dyDescent="0.25">
      <c r="A247" s="17" t="s">
        <v>946</v>
      </c>
      <c r="B247" s="19">
        <v>618150017</v>
      </c>
      <c r="C247" s="17">
        <v>74</v>
      </c>
      <c r="D247" s="24">
        <v>17677.5</v>
      </c>
      <c r="E247" s="17" t="s">
        <v>12</v>
      </c>
      <c r="F247" s="17" t="s">
        <v>947</v>
      </c>
      <c r="G247" s="17" t="s">
        <v>14</v>
      </c>
      <c r="H247" s="17" t="s">
        <v>948</v>
      </c>
      <c r="I247" s="20">
        <f t="shared" si="3"/>
        <v>1597694.6097840001</v>
      </c>
      <c r="J247" s="20">
        <v>251878.16364983999</v>
      </c>
      <c r="K247" s="17" t="s">
        <v>949</v>
      </c>
      <c r="L247" s="21" t="str">
        <f>VLOOKUP(B247,Accounts!B$2:E$3001,4,FALSE)</f>
        <v>Domiciliary</v>
      </c>
      <c r="M247" s="26">
        <f>VALUE(VLOOKUP(B247,Accounts!B$2:G$3001,6,FALSE))</f>
        <v>2639847744</v>
      </c>
      <c r="N247" s="22">
        <f>IFERROR(VLOOKUP(B247,Loan!B247:D546,3,FALSE), 0)</f>
        <v>0</v>
      </c>
      <c r="O247" s="25">
        <f>VLOOKUP(B247,Transaction!C2:F3001,4,FALSE)</f>
        <v>44484</v>
      </c>
      <c r="P247" s="21" t="str">
        <f>VLOOKUP(B247,Table3[[Account Number]:[Transaction type]],2,FALSE)</f>
        <v>Online Payment</v>
      </c>
      <c r="Q247" s="21" t="str">
        <f>VLOOKUP(B247,Transaction!C2:E3001,3,FALSE)</f>
        <v>Mobile</v>
      </c>
      <c r="R247" s="22">
        <f>Table4[[#This Row],[Bank Deposit2]] - Table4[[#This Row],[Saving Accounts]]</f>
        <v>1345816.44613416</v>
      </c>
      <c r="S247" s="22">
        <f>IF(AND(Table4[[#This Row],[Account Type]]="Current",Table4[[#This Row],[Opening Balance]]&gt;= 500000),Table4[[#This Row],[Opening Balance]] * 0.02, 0)</f>
        <v>0</v>
      </c>
    </row>
    <row r="248" spans="1:19" ht="15.75" x14ac:dyDescent="0.25">
      <c r="A248" s="17" t="s">
        <v>950</v>
      </c>
      <c r="B248" s="19">
        <v>836052605</v>
      </c>
      <c r="C248" s="17">
        <v>38</v>
      </c>
      <c r="D248" s="24">
        <v>30826.5</v>
      </c>
      <c r="E248" s="17" t="s">
        <v>12</v>
      </c>
      <c r="F248" s="17" t="s">
        <v>951</v>
      </c>
      <c r="G248" s="17" t="s">
        <v>14</v>
      </c>
      <c r="H248" s="17" t="s">
        <v>952</v>
      </c>
      <c r="I248" s="20">
        <f t="shared" si="3"/>
        <v>2113412.2504039998</v>
      </c>
      <c r="J248" s="20">
        <v>653669.47913903999</v>
      </c>
      <c r="K248" s="17" t="s">
        <v>953</v>
      </c>
      <c r="L248" s="21" t="str">
        <f>VLOOKUP(B248,Accounts!B$2:E$3001,4,FALSE)</f>
        <v>Current</v>
      </c>
      <c r="M248" s="26">
        <f>VALUE(VLOOKUP(B248,Accounts!B$2:G$3001,6,FALSE))</f>
        <v>1167149225</v>
      </c>
      <c r="N248" s="22">
        <f>IFERROR(VLOOKUP(B248,Loan!B248:D547,3,FALSE), 0)</f>
        <v>0</v>
      </c>
      <c r="O248" s="25">
        <f>VLOOKUP(B248,Transaction!C2:F3001,4,FALSE)</f>
        <v>44331</v>
      </c>
      <c r="P248" s="21" t="str">
        <f>VLOOKUP(B248,Table3[[Account Number]:[Transaction type]],2,FALSE)</f>
        <v>Online Payment</v>
      </c>
      <c r="Q248" s="21" t="str">
        <f>VLOOKUP(B248,Transaction!C2:E3001,3,FALSE)</f>
        <v>Card</v>
      </c>
      <c r="R248" s="22">
        <f>Table4[[#This Row],[Bank Deposit2]] - Table4[[#This Row],[Saving Accounts]]</f>
        <v>1459742.7712649598</v>
      </c>
      <c r="S248" s="22">
        <f>IF(AND(Table4[[#This Row],[Account Type]]="Current",Table4[[#This Row],[Opening Balance]]&gt;= 500000),Table4[[#This Row],[Opening Balance]] * 0.02, 0)</f>
        <v>23342984.5</v>
      </c>
    </row>
    <row r="249" spans="1:19" ht="15.75" x14ac:dyDescent="0.25">
      <c r="A249" s="17" t="s">
        <v>954</v>
      </c>
      <c r="B249" s="19">
        <v>453799879</v>
      </c>
      <c r="C249" s="17">
        <v>84</v>
      </c>
      <c r="D249" s="24">
        <v>14025</v>
      </c>
      <c r="E249" s="17" t="s">
        <v>12</v>
      </c>
      <c r="F249" s="17" t="s">
        <v>955</v>
      </c>
      <c r="G249" s="17" t="s">
        <v>14</v>
      </c>
      <c r="H249" s="17" t="s">
        <v>956</v>
      </c>
      <c r="I249" s="20">
        <f t="shared" si="3"/>
        <v>647719.45617599995</v>
      </c>
      <c r="J249" s="20">
        <v>438456.24725760001</v>
      </c>
      <c r="K249" s="17" t="s">
        <v>957</v>
      </c>
      <c r="L249" s="21" t="str">
        <f>VLOOKUP(B249,Accounts!B$2:E$3001,4,FALSE)</f>
        <v>Current</v>
      </c>
      <c r="M249" s="26">
        <f>VALUE(VLOOKUP(B249,Accounts!B$2:G$3001,6,FALSE))</f>
        <v>512379168</v>
      </c>
      <c r="N249" s="22">
        <f>IFERROR(VLOOKUP(B249,Loan!B249:D548,3,FALSE), 0)</f>
        <v>0</v>
      </c>
      <c r="O249" s="25">
        <f>VLOOKUP(B249,Transaction!C2:F3001,4,FALSE)</f>
        <v>44432</v>
      </c>
      <c r="P249" s="21" t="str">
        <f>VLOOKUP(B249,Table3[[Account Number]:[Transaction type]],2,FALSE)</f>
        <v>Loan Payment</v>
      </c>
      <c r="Q249" s="21" t="str">
        <f>VLOOKUP(B249,Transaction!C2:E3001,3,FALSE)</f>
        <v>AFT</v>
      </c>
      <c r="R249" s="22">
        <f>Table4[[#This Row],[Bank Deposit2]] - Table4[[#This Row],[Saving Accounts]]</f>
        <v>209263.20891839993</v>
      </c>
      <c r="S249" s="22">
        <f>IF(AND(Table4[[#This Row],[Account Type]]="Current",Table4[[#This Row],[Opening Balance]]&gt;= 500000),Table4[[#This Row],[Opening Balance]] * 0.02, 0)</f>
        <v>10247583.359999999</v>
      </c>
    </row>
    <row r="250" spans="1:19" ht="15.75" x14ac:dyDescent="0.25">
      <c r="A250" s="17" t="s">
        <v>958</v>
      </c>
      <c r="B250" s="19">
        <v>748986889</v>
      </c>
      <c r="C250" s="17">
        <v>44</v>
      </c>
      <c r="D250" s="24">
        <v>28635</v>
      </c>
      <c r="E250" s="17" t="s">
        <v>12</v>
      </c>
      <c r="F250" s="17" t="s">
        <v>222</v>
      </c>
      <c r="G250" s="17" t="s">
        <v>14</v>
      </c>
      <c r="H250" s="17" t="s">
        <v>959</v>
      </c>
      <c r="I250" s="20">
        <f t="shared" si="3"/>
        <v>329165.37569999998</v>
      </c>
      <c r="J250" s="20">
        <v>217090.514046</v>
      </c>
      <c r="K250" s="17" t="s">
        <v>960</v>
      </c>
      <c r="L250" s="21" t="str">
        <f>VLOOKUP(B250,Accounts!B$2:E$3001,4,FALSE)</f>
        <v>Current</v>
      </c>
      <c r="M250" s="26">
        <f>VALUE(VLOOKUP(B250,Accounts!B$2:G$3001,6,FALSE))</f>
        <v>1165089374</v>
      </c>
      <c r="N250" s="22">
        <f>IFERROR(VLOOKUP(B250,Loan!B250:D549,3,FALSE), 0)</f>
        <v>0</v>
      </c>
      <c r="O250" s="25">
        <f>VLOOKUP(B250,Transaction!C2:F3001,4,FALSE)</f>
        <v>44477</v>
      </c>
      <c r="P250" s="21" t="str">
        <f>VLOOKUP(B250,Table3[[Account Number]:[Transaction type]],2,FALSE)</f>
        <v>Checks</v>
      </c>
      <c r="Q250" s="21" t="str">
        <f>VLOOKUP(B250,Transaction!C2:E3001,3,FALSE)</f>
        <v>Informal Services</v>
      </c>
      <c r="R250" s="22">
        <f>Table4[[#This Row],[Bank Deposit2]] - Table4[[#This Row],[Saving Accounts]]</f>
        <v>112074.86165399998</v>
      </c>
      <c r="S250" s="22">
        <f>IF(AND(Table4[[#This Row],[Account Type]]="Current",Table4[[#This Row],[Opening Balance]]&gt;= 500000),Table4[[#This Row],[Opening Balance]] * 0.02, 0)</f>
        <v>23301787.48</v>
      </c>
    </row>
    <row r="251" spans="1:19" ht="15.75" x14ac:dyDescent="0.25">
      <c r="A251" s="17" t="s">
        <v>961</v>
      </c>
      <c r="B251" s="19">
        <v>81816055</v>
      </c>
      <c r="C251" s="17">
        <v>82</v>
      </c>
      <c r="D251" s="24">
        <v>14755.5</v>
      </c>
      <c r="E251" s="17" t="s">
        <v>12</v>
      </c>
      <c r="F251" s="17" t="s">
        <v>340</v>
      </c>
      <c r="G251" s="17" t="s">
        <v>14</v>
      </c>
      <c r="H251" s="17" t="s">
        <v>962</v>
      </c>
      <c r="I251" s="20">
        <f t="shared" si="3"/>
        <v>914049.57916800003</v>
      </c>
      <c r="J251" s="20">
        <v>276007.12782719999</v>
      </c>
      <c r="K251" s="17" t="s">
        <v>963</v>
      </c>
      <c r="L251" s="21" t="str">
        <f>VLOOKUP(B251,Accounts!B$2:E$3001,4,FALSE)</f>
        <v>Savings</v>
      </c>
      <c r="M251" s="26">
        <f>VALUE(VLOOKUP(B251,Accounts!B$2:G$3001,6,FALSE))</f>
        <v>2336721876</v>
      </c>
      <c r="N251" s="22">
        <f>IFERROR(VLOOKUP(B251,Loan!B251:D550,3,FALSE), 0)</f>
        <v>0</v>
      </c>
      <c r="O251" s="25">
        <f>VLOOKUP(B251,Transaction!C2:F3001,4,FALSE)</f>
        <v>44568</v>
      </c>
      <c r="P251" s="21" t="str">
        <f>VLOOKUP(B251,Table3[[Account Number]:[Transaction type]],2,FALSE)</f>
        <v>Online Payment</v>
      </c>
      <c r="Q251" s="21" t="str">
        <f>VLOOKUP(B251,Transaction!C2:E3001,3,FALSE)</f>
        <v>Card</v>
      </c>
      <c r="R251" s="22">
        <f>Table4[[#This Row],[Bank Deposit2]] - Table4[[#This Row],[Saving Accounts]]</f>
        <v>638042.45134080003</v>
      </c>
      <c r="S251" s="22">
        <f>IF(AND(Table4[[#This Row],[Account Type]]="Current",Table4[[#This Row],[Opening Balance]]&gt;= 500000),Table4[[#This Row],[Opening Balance]] * 0.02, 0)</f>
        <v>0</v>
      </c>
    </row>
    <row r="252" spans="1:19" ht="15.75" x14ac:dyDescent="0.25">
      <c r="A252" s="17" t="s">
        <v>964</v>
      </c>
      <c r="B252" s="19">
        <v>877065362</v>
      </c>
      <c r="C252" s="17">
        <v>61</v>
      </c>
      <c r="D252" s="24">
        <v>22425.75</v>
      </c>
      <c r="E252" s="17" t="s">
        <v>12</v>
      </c>
      <c r="F252" s="17" t="s">
        <v>965</v>
      </c>
      <c r="G252" s="17" t="s">
        <v>14</v>
      </c>
      <c r="H252" s="17" t="s">
        <v>966</v>
      </c>
      <c r="I252" s="20">
        <f t="shared" si="3"/>
        <v>443691.72802799998</v>
      </c>
      <c r="J252" s="20">
        <v>71372.346788159994</v>
      </c>
      <c r="K252" s="17" t="s">
        <v>967</v>
      </c>
      <c r="L252" s="21" t="str">
        <f>VLOOKUP(B252,Accounts!B$2:E$3001,4,FALSE)</f>
        <v>Current</v>
      </c>
      <c r="M252" s="26">
        <f>VALUE(VLOOKUP(B252,Accounts!B$2:G$3001,6,FALSE))</f>
        <v>40765887</v>
      </c>
      <c r="N252" s="22">
        <f>IFERROR(VLOOKUP(B252,Loan!B252:D551,3,FALSE), 0)</f>
        <v>0</v>
      </c>
      <c r="O252" s="25">
        <f>VLOOKUP(B252,Transaction!C2:F3001,4,FALSE)</f>
        <v>44399</v>
      </c>
      <c r="P252" s="21" t="str">
        <f>VLOOKUP(B252,Table3[[Account Number]:[Transaction type]],2,FALSE)</f>
        <v>Money Transfer</v>
      </c>
      <c r="Q252" s="21" t="str">
        <f>VLOOKUP(B252,Transaction!C2:E3001,3,FALSE)</f>
        <v>Mobile</v>
      </c>
      <c r="R252" s="22">
        <f>Table4[[#This Row],[Bank Deposit2]] - Table4[[#This Row],[Saving Accounts]]</f>
        <v>372319.38123984</v>
      </c>
      <c r="S252" s="22">
        <f>IF(AND(Table4[[#This Row],[Account Type]]="Current",Table4[[#This Row],[Opening Balance]]&gt;= 500000),Table4[[#This Row],[Opening Balance]] * 0.02, 0)</f>
        <v>815317.74</v>
      </c>
    </row>
    <row r="253" spans="1:19" ht="15.75" x14ac:dyDescent="0.25">
      <c r="A253" s="17" t="s">
        <v>968</v>
      </c>
      <c r="B253" s="19">
        <v>380865340</v>
      </c>
      <c r="C253" s="17">
        <v>36</v>
      </c>
      <c r="D253" s="24">
        <v>31557</v>
      </c>
      <c r="E253" s="17" t="s">
        <v>12</v>
      </c>
      <c r="F253" s="17" t="s">
        <v>426</v>
      </c>
      <c r="G253" s="17" t="s">
        <v>14</v>
      </c>
      <c r="H253" s="17" t="s">
        <v>969</v>
      </c>
      <c r="I253" s="20">
        <f t="shared" si="3"/>
        <v>505423.7856</v>
      </c>
      <c r="J253" s="20">
        <v>292471.89726719999</v>
      </c>
      <c r="K253" s="17" t="s">
        <v>970</v>
      </c>
      <c r="L253" s="21" t="str">
        <f>VLOOKUP(B253,Accounts!B$2:E$3001,4,FALSE)</f>
        <v>Corporate</v>
      </c>
      <c r="M253" s="26">
        <f>VALUE(VLOOKUP(B253,Accounts!B$2:G$3001,6,FALSE))</f>
        <v>1416898098</v>
      </c>
      <c r="N253" s="22">
        <f>IFERROR(VLOOKUP(B253,Loan!B253:D552,3,FALSE), 0)</f>
        <v>0</v>
      </c>
      <c r="O253" s="25">
        <f>VLOOKUP(B253,Transaction!C2:F3001,4,FALSE)</f>
        <v>44428</v>
      </c>
      <c r="P253" s="21" t="str">
        <f>VLOOKUP(B253,Table3[[Account Number]:[Transaction type]],2,FALSE)</f>
        <v>Online Payment</v>
      </c>
      <c r="Q253" s="21" t="str">
        <f>VLOOKUP(B253,Transaction!C2:E3001,3,FALSE)</f>
        <v>Card</v>
      </c>
      <c r="R253" s="22">
        <f>Table4[[#This Row],[Bank Deposit2]] - Table4[[#This Row],[Saving Accounts]]</f>
        <v>212951.88833280001</v>
      </c>
      <c r="S253" s="22">
        <f>IF(AND(Table4[[#This Row],[Account Type]]="Current",Table4[[#This Row],[Opening Balance]]&gt;= 500000),Table4[[#This Row],[Opening Balance]] * 0.02, 0)</f>
        <v>0</v>
      </c>
    </row>
    <row r="254" spans="1:19" ht="15.75" x14ac:dyDescent="0.25">
      <c r="A254" s="17" t="s">
        <v>971</v>
      </c>
      <c r="B254" s="19">
        <v>732081027</v>
      </c>
      <c r="C254" s="17">
        <v>85</v>
      </c>
      <c r="D254" s="24">
        <v>13659.75</v>
      </c>
      <c r="E254" s="17" t="s">
        <v>12</v>
      </c>
      <c r="F254" s="17" t="s">
        <v>825</v>
      </c>
      <c r="G254" s="17" t="s">
        <v>14</v>
      </c>
      <c r="H254" s="17" t="s">
        <v>972</v>
      </c>
      <c r="I254" s="20">
        <f t="shared" si="3"/>
        <v>635861.07379199995</v>
      </c>
      <c r="J254" s="20">
        <v>767802.24660384003</v>
      </c>
      <c r="K254" s="17" t="s">
        <v>973</v>
      </c>
      <c r="L254" s="21" t="str">
        <f>VLOOKUP(B254,Accounts!B$2:E$3001,4,FALSE)</f>
        <v>Domiciliary</v>
      </c>
      <c r="M254" s="26">
        <f>VALUE(VLOOKUP(B254,Accounts!B$2:G$3001,6,FALSE))</f>
        <v>705010155</v>
      </c>
      <c r="N254" s="22">
        <f>IFERROR(VLOOKUP(B254,Loan!B254:D553,3,FALSE), 0)</f>
        <v>0</v>
      </c>
      <c r="O254" s="25">
        <f>VLOOKUP(B254,Transaction!C2:F3001,4,FALSE)</f>
        <v>44507</v>
      </c>
      <c r="P254" s="21" t="str">
        <f>VLOOKUP(B254,Table3[[Account Number]:[Transaction type]],2,FALSE)</f>
        <v>Money Deposit</v>
      </c>
      <c r="Q254" s="21" t="str">
        <f>VLOOKUP(B254,Transaction!C2:E3001,3,FALSE)</f>
        <v>Bank</v>
      </c>
      <c r="R254" s="22">
        <f>Table4[[#This Row],[Bank Deposit2]] - Table4[[#This Row],[Saving Accounts]]</f>
        <v>-131941.17281184008</v>
      </c>
      <c r="S254" s="22">
        <f>IF(AND(Table4[[#This Row],[Account Type]]="Current",Table4[[#This Row],[Opening Balance]]&gt;= 500000),Table4[[#This Row],[Opening Balance]] * 0.02, 0)</f>
        <v>0</v>
      </c>
    </row>
    <row r="255" spans="1:19" ht="15.75" x14ac:dyDescent="0.25">
      <c r="A255" s="17" t="s">
        <v>974</v>
      </c>
      <c r="B255" s="19">
        <v>775922234</v>
      </c>
      <c r="C255" s="17">
        <v>69</v>
      </c>
      <c r="D255" s="24">
        <v>19503.75</v>
      </c>
      <c r="E255" s="17" t="s">
        <v>12</v>
      </c>
      <c r="F255" s="17" t="s">
        <v>63</v>
      </c>
      <c r="G255" s="17" t="s">
        <v>14</v>
      </c>
      <c r="H255" s="17" t="s">
        <v>975</v>
      </c>
      <c r="I255" s="20">
        <f t="shared" si="3"/>
        <v>1110950.2892799999</v>
      </c>
      <c r="J255" s="20">
        <v>243373.43201600001</v>
      </c>
      <c r="K255" s="17" t="s">
        <v>976</v>
      </c>
      <c r="L255" s="21" t="str">
        <f>VLOOKUP(B255,Accounts!B$2:E$3001,4,FALSE)</f>
        <v>Corporate</v>
      </c>
      <c r="M255" s="26">
        <f>VALUE(VLOOKUP(B255,Accounts!B$2:G$3001,6,FALSE))</f>
        <v>3479328</v>
      </c>
      <c r="N255" s="22">
        <f>IFERROR(VLOOKUP(B255,Loan!B255:D554,3,FALSE), 0)</f>
        <v>0</v>
      </c>
      <c r="O255" s="25">
        <f>VLOOKUP(B255,Transaction!C2:F3001,4,FALSE)</f>
        <v>44646</v>
      </c>
      <c r="P255" s="21" t="str">
        <f>VLOOKUP(B255,Table3[[Account Number]:[Transaction type]],2,FALSE)</f>
        <v>Money Transfer</v>
      </c>
      <c r="Q255" s="21" t="str">
        <f>VLOOKUP(B255,Transaction!C2:E3001,3,FALSE)</f>
        <v>Mobile</v>
      </c>
      <c r="R255" s="22">
        <f>Table4[[#This Row],[Bank Deposit2]] - Table4[[#This Row],[Saving Accounts]]</f>
        <v>867576.85726399987</v>
      </c>
      <c r="S255" s="22">
        <f>IF(AND(Table4[[#This Row],[Account Type]]="Current",Table4[[#This Row],[Opening Balance]]&gt;= 500000),Table4[[#This Row],[Opening Balance]] * 0.02, 0)</f>
        <v>0</v>
      </c>
    </row>
    <row r="256" spans="1:19" ht="15.75" x14ac:dyDescent="0.25">
      <c r="A256" s="17" t="s">
        <v>977</v>
      </c>
      <c r="B256" s="19">
        <v>319451547</v>
      </c>
      <c r="C256" s="17">
        <v>45</v>
      </c>
      <c r="D256" s="24">
        <v>28269.75</v>
      </c>
      <c r="E256" s="17" t="s">
        <v>12</v>
      </c>
      <c r="F256" s="17" t="s">
        <v>978</v>
      </c>
      <c r="G256" s="17" t="s">
        <v>14</v>
      </c>
      <c r="H256" s="17" t="s">
        <v>979</v>
      </c>
      <c r="I256" s="20">
        <f t="shared" si="3"/>
        <v>219556.12159200001</v>
      </c>
      <c r="J256" s="20">
        <v>117898.6296768</v>
      </c>
      <c r="K256" s="17" t="s">
        <v>980</v>
      </c>
      <c r="L256" s="21" t="str">
        <f>VLOOKUP(B256,Accounts!B$2:E$3001,4,FALSE)</f>
        <v>Current</v>
      </c>
      <c r="M256" s="26">
        <f>VALUE(VLOOKUP(B256,Accounts!B$2:G$3001,6,FALSE))</f>
        <v>1156371888</v>
      </c>
      <c r="N256" s="22">
        <f>IFERROR(VLOOKUP(B256,Loan!B256:D555,3,FALSE), 0)</f>
        <v>0</v>
      </c>
      <c r="O256" s="25">
        <f>VLOOKUP(B256,Transaction!C2:F3001,4,FALSE)</f>
        <v>44247</v>
      </c>
      <c r="P256" s="21" t="str">
        <f>VLOOKUP(B256,Table3[[Account Number]:[Transaction type]],2,FALSE)</f>
        <v>Cash Withdrawal</v>
      </c>
      <c r="Q256" s="21" t="str">
        <f>VLOOKUP(B256,Transaction!C2:E3001,3,FALSE)</f>
        <v>POS</v>
      </c>
      <c r="R256" s="22">
        <f>Table4[[#This Row],[Bank Deposit2]] - Table4[[#This Row],[Saving Accounts]]</f>
        <v>101657.49191520001</v>
      </c>
      <c r="S256" s="22">
        <f>IF(AND(Table4[[#This Row],[Account Type]]="Current",Table4[[#This Row],[Opening Balance]]&gt;= 500000),Table4[[#This Row],[Opening Balance]] * 0.02, 0)</f>
        <v>23127437.760000002</v>
      </c>
    </row>
    <row r="257" spans="1:19" ht="15.75" x14ac:dyDescent="0.25">
      <c r="A257" s="17" t="s">
        <v>981</v>
      </c>
      <c r="B257" s="19">
        <v>904665173</v>
      </c>
      <c r="C257" s="17">
        <v>28</v>
      </c>
      <c r="D257" s="24">
        <v>34479</v>
      </c>
      <c r="E257" s="17" t="s">
        <v>12</v>
      </c>
      <c r="F257" s="17" t="s">
        <v>125</v>
      </c>
      <c r="G257" s="17" t="s">
        <v>14</v>
      </c>
      <c r="H257" s="17" t="s">
        <v>982</v>
      </c>
      <c r="I257" s="20">
        <f t="shared" si="3"/>
        <v>553783.57382399996</v>
      </c>
      <c r="J257" s="20">
        <v>272317.05304128001</v>
      </c>
      <c r="K257" s="17" t="s">
        <v>983</v>
      </c>
      <c r="L257" s="21" t="str">
        <f>VLOOKUP(B257,Accounts!B$2:E$3001,4,FALSE)</f>
        <v>Joint</v>
      </c>
      <c r="M257" s="26">
        <f>VALUE(VLOOKUP(B257,Accounts!B$2:G$3001,6,FALSE))</f>
        <v>4807458621</v>
      </c>
      <c r="N257" s="22">
        <f>IFERROR(VLOOKUP(B257,Loan!B257:D556,3,FALSE), 0)</f>
        <v>0</v>
      </c>
      <c r="O257" s="25">
        <f>VLOOKUP(B257,Transaction!C2:F3001,4,FALSE)</f>
        <v>44640</v>
      </c>
      <c r="P257" s="21" t="str">
        <f>VLOOKUP(B257,Table3[[Account Number]:[Transaction type]],2,FALSE)</f>
        <v>Money Transfer</v>
      </c>
      <c r="Q257" s="21" t="str">
        <f>VLOOKUP(B257,Transaction!C2:E3001,3,FALSE)</f>
        <v>Internet Banking</v>
      </c>
      <c r="R257" s="22">
        <f>Table4[[#This Row],[Bank Deposit2]] - Table4[[#This Row],[Saving Accounts]]</f>
        <v>281466.52078271995</v>
      </c>
      <c r="S257" s="22">
        <f>IF(AND(Table4[[#This Row],[Account Type]]="Current",Table4[[#This Row],[Opening Balance]]&gt;= 500000),Table4[[#This Row],[Opening Balance]] * 0.02, 0)</f>
        <v>0</v>
      </c>
    </row>
    <row r="258" spans="1:19" ht="15.75" x14ac:dyDescent="0.25">
      <c r="A258" s="17" t="s">
        <v>984</v>
      </c>
      <c r="B258" s="19">
        <v>420919990</v>
      </c>
      <c r="C258" s="17">
        <v>46</v>
      </c>
      <c r="D258" s="24">
        <v>27904.5</v>
      </c>
      <c r="E258" s="17" t="s">
        <v>12</v>
      </c>
      <c r="F258" s="17" t="s">
        <v>985</v>
      </c>
      <c r="G258" s="17" t="s">
        <v>14</v>
      </c>
      <c r="H258" s="17" t="s">
        <v>986</v>
      </c>
      <c r="I258" s="20">
        <f t="shared" si="3"/>
        <v>148409.62572800001</v>
      </c>
      <c r="J258" s="20">
        <v>127049.24031071999</v>
      </c>
      <c r="K258" s="17" t="s">
        <v>987</v>
      </c>
      <c r="L258" s="21" t="str">
        <f>VLOOKUP(B258,Accounts!B$2:E$3001,4,FALSE)</f>
        <v>Domiciliary</v>
      </c>
      <c r="M258" s="26">
        <f>VALUE(VLOOKUP(B258,Accounts!B$2:G$3001,6,FALSE))</f>
        <v>497952522</v>
      </c>
      <c r="N258" s="22">
        <f>IFERROR(VLOOKUP(B258,Loan!B258:D557,3,FALSE), 0)</f>
        <v>0</v>
      </c>
      <c r="O258" s="25">
        <f>VLOOKUP(B258,Transaction!C2:F3001,4,FALSE)</f>
        <v>44671</v>
      </c>
      <c r="P258" s="21" t="str">
        <f>VLOOKUP(B258,Table3[[Account Number]:[Transaction type]],2,FALSE)</f>
        <v>Money Deposit</v>
      </c>
      <c r="Q258" s="21" t="str">
        <f>VLOOKUP(B258,Transaction!C2:E3001,3,FALSE)</f>
        <v>Bank</v>
      </c>
      <c r="R258" s="22">
        <f>Table4[[#This Row],[Bank Deposit2]] - Table4[[#This Row],[Saving Accounts]]</f>
        <v>21360.38541728002</v>
      </c>
      <c r="S258" s="22">
        <f>IF(AND(Table4[[#This Row],[Account Type]]="Current",Table4[[#This Row],[Opening Balance]]&gt;= 500000),Table4[[#This Row],[Opening Balance]] * 0.02, 0)</f>
        <v>0</v>
      </c>
    </row>
    <row r="259" spans="1:19" ht="15.75" x14ac:dyDescent="0.25">
      <c r="A259" s="17" t="s">
        <v>988</v>
      </c>
      <c r="B259" s="19">
        <v>3623213</v>
      </c>
      <c r="C259" s="17">
        <v>38</v>
      </c>
      <c r="D259" s="24">
        <v>30826.5</v>
      </c>
      <c r="E259" s="17" t="s">
        <v>12</v>
      </c>
      <c r="F259" s="17" t="s">
        <v>989</v>
      </c>
      <c r="G259" s="17" t="s">
        <v>14</v>
      </c>
      <c r="H259" s="17" t="s">
        <v>990</v>
      </c>
      <c r="I259" s="20">
        <f t="shared" ref="I259:I322" si="4">VALUE(CLEAN(H259))</f>
        <v>136187.50320000001</v>
      </c>
      <c r="J259" s="20">
        <v>63554.168160000001</v>
      </c>
      <c r="K259" s="17" t="s">
        <v>991</v>
      </c>
      <c r="L259" s="21" t="str">
        <f>VLOOKUP(B259,Accounts!B$2:E$3001,4,FALSE)</f>
        <v>Savings</v>
      </c>
      <c r="M259" s="26">
        <f>VALUE(VLOOKUP(B259,Accounts!B$2:G$3001,6,FALSE))</f>
        <v>1146159808</v>
      </c>
      <c r="N259" s="22">
        <f>IFERROR(VLOOKUP(B259,Loan!B259:D558,3,FALSE), 0)</f>
        <v>0</v>
      </c>
      <c r="O259" s="25">
        <f>VLOOKUP(B259,Transaction!C2:F3001,4,FALSE)</f>
        <v>44653</v>
      </c>
      <c r="P259" s="21" t="str">
        <f>VLOOKUP(B259,Table3[[Account Number]:[Transaction type]],2,FALSE)</f>
        <v>Loan Payment</v>
      </c>
      <c r="Q259" s="21" t="str">
        <f>VLOOKUP(B259,Transaction!C2:E3001,3,FALSE)</f>
        <v>ACH</v>
      </c>
      <c r="R259" s="22">
        <f>Table4[[#This Row],[Bank Deposit2]] - Table4[[#This Row],[Saving Accounts]]</f>
        <v>72633.335040000005</v>
      </c>
      <c r="S259" s="22">
        <f>IF(AND(Table4[[#This Row],[Account Type]]="Current",Table4[[#This Row],[Opening Balance]]&gt;= 500000),Table4[[#This Row],[Opening Balance]] * 0.02, 0)</f>
        <v>0</v>
      </c>
    </row>
    <row r="260" spans="1:19" ht="15.75" x14ac:dyDescent="0.25">
      <c r="A260" s="17" t="s">
        <v>992</v>
      </c>
      <c r="B260" s="19">
        <v>13936702</v>
      </c>
      <c r="C260" s="17">
        <v>26</v>
      </c>
      <c r="D260" s="24">
        <v>35209.5</v>
      </c>
      <c r="E260" s="17" t="s">
        <v>12</v>
      </c>
      <c r="F260" s="17" t="s">
        <v>993</v>
      </c>
      <c r="G260" s="17" t="s">
        <v>14</v>
      </c>
      <c r="H260" s="17" t="s">
        <v>994</v>
      </c>
      <c r="I260" s="20">
        <f t="shared" si="4"/>
        <v>806418.60249600001</v>
      </c>
      <c r="J260" s="20">
        <v>378680.73542207998</v>
      </c>
      <c r="K260" s="17" t="s">
        <v>995</v>
      </c>
      <c r="L260" s="21" t="str">
        <f>VLOOKUP(B260,Accounts!B$2:E$3001,4,FALSE)</f>
        <v>Corporate</v>
      </c>
      <c r="M260" s="26">
        <f>VALUE(VLOOKUP(B260,Accounts!B$2:G$3001,6,FALSE))</f>
        <v>1501964265</v>
      </c>
      <c r="N260" s="22">
        <f>IFERROR(VLOOKUP(B260,Loan!B260:D559,3,FALSE), 0)</f>
        <v>0</v>
      </c>
      <c r="O260" s="25">
        <f>VLOOKUP(B260,Transaction!C2:F3001,4,FALSE)</f>
        <v>44614</v>
      </c>
      <c r="P260" s="21" t="str">
        <f>VLOOKUP(B260,Table3[[Account Number]:[Transaction type]],2,FALSE)</f>
        <v>Online Payment</v>
      </c>
      <c r="Q260" s="21" t="str">
        <f>VLOOKUP(B260,Transaction!C2:E3001,3,FALSE)</f>
        <v>Mobile</v>
      </c>
      <c r="R260" s="22">
        <f>Table4[[#This Row],[Bank Deposit2]] - Table4[[#This Row],[Saving Accounts]]</f>
        <v>427737.86707392003</v>
      </c>
      <c r="S260" s="22">
        <f>IF(AND(Table4[[#This Row],[Account Type]]="Current",Table4[[#This Row],[Opening Balance]]&gt;= 500000),Table4[[#This Row],[Opening Balance]] * 0.02, 0)</f>
        <v>0</v>
      </c>
    </row>
    <row r="261" spans="1:19" ht="15.75" x14ac:dyDescent="0.25">
      <c r="A261" s="17" t="s">
        <v>996</v>
      </c>
      <c r="B261" s="19">
        <v>190152480</v>
      </c>
      <c r="C261" s="17">
        <v>25</v>
      </c>
      <c r="D261" s="24">
        <v>35574.75</v>
      </c>
      <c r="E261" s="17" t="s">
        <v>12</v>
      </c>
      <c r="F261" s="17" t="s">
        <v>610</v>
      </c>
      <c r="G261" s="17" t="s">
        <v>14</v>
      </c>
      <c r="H261" s="17" t="s">
        <v>997</v>
      </c>
      <c r="I261" s="20">
        <f t="shared" si="4"/>
        <v>308369.86973400001</v>
      </c>
      <c r="J261" s="20">
        <v>96707.334405240006</v>
      </c>
      <c r="K261" s="17" t="s">
        <v>998</v>
      </c>
      <c r="L261" s="21" t="str">
        <f>VLOOKUP(B261,Accounts!B$2:E$3001,4,FALSE)</f>
        <v>Domiciliary</v>
      </c>
      <c r="M261" s="26">
        <f>VALUE(VLOOKUP(B261,Accounts!B$2:G$3001,6,FALSE))</f>
        <v>1937299364</v>
      </c>
      <c r="N261" s="22">
        <f>IFERROR(VLOOKUP(B261,Loan!B261:D560,3,FALSE), 0)</f>
        <v>0</v>
      </c>
      <c r="O261" s="25">
        <f>VLOOKUP(B261,Transaction!C2:F3001,4,FALSE)</f>
        <v>44680</v>
      </c>
      <c r="P261" s="21" t="str">
        <f>VLOOKUP(B261,Table3[[Account Number]:[Transaction type]],2,FALSE)</f>
        <v>Money Transfer</v>
      </c>
      <c r="Q261" s="21" t="str">
        <f>VLOOKUP(B261,Transaction!C2:E3001,3,FALSE)</f>
        <v>Mobile</v>
      </c>
      <c r="R261" s="22">
        <f>Table4[[#This Row],[Bank Deposit2]] - Table4[[#This Row],[Saving Accounts]]</f>
        <v>211662.53532875999</v>
      </c>
      <c r="S261" s="22">
        <f>IF(AND(Table4[[#This Row],[Account Type]]="Current",Table4[[#This Row],[Opening Balance]]&gt;= 500000),Table4[[#This Row],[Opening Balance]] * 0.02, 0)</f>
        <v>0</v>
      </c>
    </row>
    <row r="262" spans="1:19" ht="15.75" x14ac:dyDescent="0.25">
      <c r="A262" s="17" t="s">
        <v>999</v>
      </c>
      <c r="B262" s="19">
        <v>767521408</v>
      </c>
      <c r="C262" s="17">
        <v>48</v>
      </c>
      <c r="D262" s="24">
        <v>27174</v>
      </c>
      <c r="E262" s="17" t="s">
        <v>12</v>
      </c>
      <c r="F262" s="17" t="s">
        <v>1000</v>
      </c>
      <c r="G262" s="17" t="s">
        <v>14</v>
      </c>
      <c r="H262" s="17" t="s">
        <v>1001</v>
      </c>
      <c r="I262" s="20">
        <f t="shared" si="4"/>
        <v>222820.0128</v>
      </c>
      <c r="J262" s="20">
        <v>33423.001920000002</v>
      </c>
      <c r="K262" s="17" t="s">
        <v>1002</v>
      </c>
      <c r="L262" s="21" t="str">
        <f>VLOOKUP(B262,Accounts!B$2:E$3001,4,FALSE)</f>
        <v>Current</v>
      </c>
      <c r="M262" s="26">
        <f>VALUE(VLOOKUP(B262,Accounts!B$2:G$3001,6,FALSE))</f>
        <v>964863756</v>
      </c>
      <c r="N262" s="22">
        <f>IFERROR(VLOOKUP(B262,Loan!B262:D561,3,FALSE), 0)</f>
        <v>0</v>
      </c>
      <c r="O262" s="25">
        <f>VLOOKUP(B262,Transaction!C2:F3001,4,FALSE)</f>
        <v>44222</v>
      </c>
      <c r="P262" s="21" t="str">
        <f>VLOOKUP(B262,Table3[[Account Number]:[Transaction type]],2,FALSE)</f>
        <v>Loan Payment</v>
      </c>
      <c r="Q262" s="21" t="str">
        <f>VLOOKUP(B262,Transaction!C2:E3001,3,FALSE)</f>
        <v>AFT</v>
      </c>
      <c r="R262" s="22">
        <f>Table4[[#This Row],[Bank Deposit2]] - Table4[[#This Row],[Saving Accounts]]</f>
        <v>189397.01087999999</v>
      </c>
      <c r="S262" s="22">
        <f>IF(AND(Table4[[#This Row],[Account Type]]="Current",Table4[[#This Row],[Opening Balance]]&gt;= 500000),Table4[[#This Row],[Opening Balance]] * 0.02, 0)</f>
        <v>19297275.120000001</v>
      </c>
    </row>
    <row r="263" spans="1:19" ht="15.75" x14ac:dyDescent="0.25">
      <c r="A263" s="17" t="s">
        <v>1003</v>
      </c>
      <c r="B263" s="19">
        <v>685292999</v>
      </c>
      <c r="C263" s="17">
        <v>72</v>
      </c>
      <c r="D263" s="24">
        <v>18408</v>
      </c>
      <c r="E263" s="17" t="s">
        <v>12</v>
      </c>
      <c r="F263" s="17" t="s">
        <v>1004</v>
      </c>
      <c r="G263" s="17" t="s">
        <v>14</v>
      </c>
      <c r="H263" s="17" t="s">
        <v>1005</v>
      </c>
      <c r="I263" s="20">
        <f t="shared" si="4"/>
        <v>323203.73320000002</v>
      </c>
      <c r="J263" s="20">
        <v>191583.26553500001</v>
      </c>
      <c r="K263" s="17" t="s">
        <v>1006</v>
      </c>
      <c r="L263" s="21" t="str">
        <f>VLOOKUP(B263,Accounts!B$2:E$3001,4,FALSE)</f>
        <v>Joint</v>
      </c>
      <c r="M263" s="26">
        <f>VALUE(VLOOKUP(B263,Accounts!B$2:G$3001,6,FALSE))</f>
        <v>361269295</v>
      </c>
      <c r="N263" s="22">
        <f>IFERROR(VLOOKUP(B263,Loan!B263:D562,3,FALSE), 0)</f>
        <v>0</v>
      </c>
      <c r="O263" s="25">
        <f>VLOOKUP(B263,Transaction!C2:F3001,4,FALSE)</f>
        <v>44279</v>
      </c>
      <c r="P263" s="21" t="str">
        <f>VLOOKUP(B263,Table3[[Account Number]:[Transaction type]],2,FALSE)</f>
        <v>Online Payment</v>
      </c>
      <c r="Q263" s="21" t="str">
        <f>VLOOKUP(B263,Transaction!C2:E3001,3,FALSE)</f>
        <v>Card</v>
      </c>
      <c r="R263" s="22">
        <f>Table4[[#This Row],[Bank Deposit2]] - Table4[[#This Row],[Saving Accounts]]</f>
        <v>131620.467665</v>
      </c>
      <c r="S263" s="22">
        <f>IF(AND(Table4[[#This Row],[Account Type]]="Current",Table4[[#This Row],[Opening Balance]]&gt;= 500000),Table4[[#This Row],[Opening Balance]] * 0.02, 0)</f>
        <v>0</v>
      </c>
    </row>
    <row r="264" spans="1:19" ht="15.75" x14ac:dyDescent="0.25">
      <c r="A264" s="17" t="s">
        <v>1007</v>
      </c>
      <c r="B264" s="19">
        <v>547781025</v>
      </c>
      <c r="C264" s="17">
        <v>22</v>
      </c>
      <c r="D264" s="24">
        <v>36670.5</v>
      </c>
      <c r="E264" s="17" t="s">
        <v>12</v>
      </c>
      <c r="F264" s="17" t="s">
        <v>422</v>
      </c>
      <c r="G264" s="17" t="s">
        <v>14</v>
      </c>
      <c r="H264" s="17" t="s">
        <v>1008</v>
      </c>
      <c r="I264" s="20">
        <f t="shared" si="4"/>
        <v>707944.29073200002</v>
      </c>
      <c r="J264" s="20">
        <v>293291.2061604</v>
      </c>
      <c r="K264" s="17" t="s">
        <v>1009</v>
      </c>
      <c r="L264" s="21" t="str">
        <f>VLOOKUP(B264,Accounts!B$2:E$3001,4,FALSE)</f>
        <v>Corporate</v>
      </c>
      <c r="M264" s="26">
        <f>VALUE(VLOOKUP(B264,Accounts!B$2:G$3001,6,FALSE))</f>
        <v>1852244415</v>
      </c>
      <c r="N264" s="22">
        <f>IFERROR(VLOOKUP(B264,Loan!B264:D563,3,FALSE), 0)</f>
        <v>0</v>
      </c>
      <c r="O264" s="25">
        <f>VLOOKUP(B264,Transaction!C2:F3001,4,FALSE)</f>
        <v>44478</v>
      </c>
      <c r="P264" s="21" t="str">
        <f>VLOOKUP(B264,Table3[[Account Number]:[Transaction type]],2,FALSE)</f>
        <v>Loan Payment</v>
      </c>
      <c r="Q264" s="21" t="str">
        <f>VLOOKUP(B264,Transaction!C2:E3001,3,FALSE)</f>
        <v>ACH</v>
      </c>
      <c r="R264" s="22">
        <f>Table4[[#This Row],[Bank Deposit2]] - Table4[[#This Row],[Saving Accounts]]</f>
        <v>414653.08457160002</v>
      </c>
      <c r="S264" s="22">
        <f>IF(AND(Table4[[#This Row],[Account Type]]="Current",Table4[[#This Row],[Opening Balance]]&gt;= 500000),Table4[[#This Row],[Opening Balance]] * 0.02, 0)</f>
        <v>0</v>
      </c>
    </row>
    <row r="265" spans="1:19" ht="15.75" x14ac:dyDescent="0.25">
      <c r="A265" s="17" t="s">
        <v>334</v>
      </c>
      <c r="B265" s="19">
        <v>433389088</v>
      </c>
      <c r="C265" s="17">
        <v>78</v>
      </c>
      <c r="D265" s="24">
        <v>16216.5</v>
      </c>
      <c r="E265" s="17" t="s">
        <v>12</v>
      </c>
      <c r="F265" s="17" t="s">
        <v>463</v>
      </c>
      <c r="G265" s="17" t="s">
        <v>14</v>
      </c>
      <c r="H265" s="17" t="s">
        <v>1010</v>
      </c>
      <c r="I265" s="20">
        <f t="shared" si="4"/>
        <v>956524.889157</v>
      </c>
      <c r="J265" s="20">
        <v>456290.78375826002</v>
      </c>
      <c r="K265" s="17" t="s">
        <v>1011</v>
      </c>
      <c r="L265" s="21" t="str">
        <f>VLOOKUP(B265,Accounts!B$2:E$3001,4,FALSE)</f>
        <v>Current</v>
      </c>
      <c r="M265" s="26">
        <f>VALUE(VLOOKUP(B265,Accounts!B$2:G$3001,6,FALSE))</f>
        <v>24459435</v>
      </c>
      <c r="N265" s="22">
        <f>IFERROR(VLOOKUP(B265,Loan!B265:D564,3,FALSE), 0)</f>
        <v>0</v>
      </c>
      <c r="O265" s="25">
        <f>VLOOKUP(B265,Transaction!C2:F3001,4,FALSE)</f>
        <v>44299</v>
      </c>
      <c r="P265" s="21" t="str">
        <f>VLOOKUP(B265,Table3[[Account Number]:[Transaction type]],2,FALSE)</f>
        <v>Cash Withdrawal</v>
      </c>
      <c r="Q265" s="21" t="str">
        <f>VLOOKUP(B265,Transaction!C2:E3001,3,FALSE)</f>
        <v>ATM</v>
      </c>
      <c r="R265" s="22">
        <f>Table4[[#This Row],[Bank Deposit2]] - Table4[[#This Row],[Saving Accounts]]</f>
        <v>500234.10539873998</v>
      </c>
      <c r="S265" s="22">
        <f>IF(AND(Table4[[#This Row],[Account Type]]="Current",Table4[[#This Row],[Opening Balance]]&gt;= 500000),Table4[[#This Row],[Opening Balance]] * 0.02, 0)</f>
        <v>489188.7</v>
      </c>
    </row>
    <row r="266" spans="1:19" ht="15.75" x14ac:dyDescent="0.25">
      <c r="A266" s="17" t="s">
        <v>1012</v>
      </c>
      <c r="B266" s="19">
        <v>475323517</v>
      </c>
      <c r="C266" s="17">
        <v>24</v>
      </c>
      <c r="D266" s="24">
        <v>35940</v>
      </c>
      <c r="E266" s="17" t="s">
        <v>12</v>
      </c>
      <c r="F266" s="17" t="s">
        <v>699</v>
      </c>
      <c r="G266" s="17" t="s">
        <v>14</v>
      </c>
      <c r="H266" s="17" t="s">
        <v>1013</v>
      </c>
      <c r="I266" s="20">
        <f t="shared" si="4"/>
        <v>103857.782784</v>
      </c>
      <c r="J266" s="20">
        <v>31449.434849280002</v>
      </c>
      <c r="K266" s="17" t="s">
        <v>1014</v>
      </c>
      <c r="L266" s="21" t="str">
        <f>VLOOKUP(B266,Accounts!B$2:E$3001,4,FALSE)</f>
        <v>Savings</v>
      </c>
      <c r="M266" s="26">
        <f>VALUE(VLOOKUP(B266,Accounts!B$2:G$3001,6,FALSE))</f>
        <v>2562803523</v>
      </c>
      <c r="N266" s="22">
        <f>IFERROR(VLOOKUP(B266,Loan!B266:D565,3,FALSE), 0)</f>
        <v>0</v>
      </c>
      <c r="O266" s="25">
        <f>VLOOKUP(B266,Transaction!C2:F3001,4,FALSE)</f>
        <v>44666</v>
      </c>
      <c r="P266" s="21" t="str">
        <f>VLOOKUP(B266,Table3[[Account Number]:[Transaction type]],2,FALSE)</f>
        <v>Checks</v>
      </c>
      <c r="Q266" s="21" t="str">
        <f>VLOOKUP(B266,Transaction!C2:E3001,3,FALSE)</f>
        <v>Informal Services</v>
      </c>
      <c r="R266" s="22">
        <f>Table4[[#This Row],[Bank Deposit2]] - Table4[[#This Row],[Saving Accounts]]</f>
        <v>72408.34793471999</v>
      </c>
      <c r="S266" s="22">
        <f>IF(AND(Table4[[#This Row],[Account Type]]="Current",Table4[[#This Row],[Opening Balance]]&gt;= 500000),Table4[[#This Row],[Opening Balance]] * 0.02, 0)</f>
        <v>0</v>
      </c>
    </row>
    <row r="267" spans="1:19" ht="15.75" x14ac:dyDescent="0.25">
      <c r="A267" s="17" t="s">
        <v>1015</v>
      </c>
      <c r="B267" s="19">
        <v>454950381</v>
      </c>
      <c r="C267" s="17">
        <v>77</v>
      </c>
      <c r="D267" s="24">
        <v>16581.75</v>
      </c>
      <c r="E267" s="17" t="s">
        <v>12</v>
      </c>
      <c r="F267" s="17" t="s">
        <v>1016</v>
      </c>
      <c r="G267" s="17" t="s">
        <v>14</v>
      </c>
      <c r="H267" s="17" t="s">
        <v>1017</v>
      </c>
      <c r="I267" s="20">
        <f t="shared" si="4"/>
        <v>2080505.7114240001</v>
      </c>
      <c r="J267" s="20">
        <v>396175.17209087999</v>
      </c>
      <c r="K267" s="17" t="s">
        <v>1018</v>
      </c>
      <c r="L267" s="21" t="str">
        <f>VLOOKUP(B267,Accounts!B$2:E$3001,4,FALSE)</f>
        <v>Corporate</v>
      </c>
      <c r="M267" s="26">
        <f>VALUE(VLOOKUP(B267,Accounts!B$2:G$3001,6,FALSE))</f>
        <v>666775296</v>
      </c>
      <c r="N267" s="22">
        <f>IFERROR(VLOOKUP(B267,Loan!B267:D566,3,FALSE), 0)</f>
        <v>0</v>
      </c>
      <c r="O267" s="25">
        <f>VLOOKUP(B267,Transaction!C2:F3001,4,FALSE)</f>
        <v>44326</v>
      </c>
      <c r="P267" s="21" t="str">
        <f>VLOOKUP(B267,Table3[[Account Number]:[Transaction type]],2,FALSE)</f>
        <v>Loan Payment</v>
      </c>
      <c r="Q267" s="21" t="str">
        <f>VLOOKUP(B267,Transaction!C2:E3001,3,FALSE)</f>
        <v>ACH</v>
      </c>
      <c r="R267" s="22">
        <f>Table4[[#This Row],[Bank Deposit2]] - Table4[[#This Row],[Saving Accounts]]</f>
        <v>1684330.53933312</v>
      </c>
      <c r="S267" s="22">
        <f>IF(AND(Table4[[#This Row],[Account Type]]="Current",Table4[[#This Row],[Opening Balance]]&gt;= 500000),Table4[[#This Row],[Opening Balance]] * 0.02, 0)</f>
        <v>0</v>
      </c>
    </row>
    <row r="268" spans="1:19" ht="15.75" x14ac:dyDescent="0.25">
      <c r="A268" s="17" t="s">
        <v>1019</v>
      </c>
      <c r="B268" s="19">
        <v>484947100</v>
      </c>
      <c r="C268" s="17">
        <v>59</v>
      </c>
      <c r="D268" s="24">
        <v>23156.25</v>
      </c>
      <c r="E268" s="17" t="s">
        <v>12</v>
      </c>
      <c r="F268" s="17" t="s">
        <v>139</v>
      </c>
      <c r="G268" s="17" t="s">
        <v>14</v>
      </c>
      <c r="H268" s="17" t="s">
        <v>1020</v>
      </c>
      <c r="I268" s="20">
        <f t="shared" si="4"/>
        <v>380438.93375999999</v>
      </c>
      <c r="J268" s="20">
        <v>79680.821126399998</v>
      </c>
      <c r="K268" s="17" t="s">
        <v>1021</v>
      </c>
      <c r="L268" s="21" t="str">
        <f>VLOOKUP(B268,Accounts!B$2:E$3001,4,FALSE)</f>
        <v>Corporate</v>
      </c>
      <c r="M268" s="26">
        <f>VALUE(VLOOKUP(B268,Accounts!B$2:G$3001,6,FALSE))</f>
        <v>2231564976</v>
      </c>
      <c r="N268" s="22">
        <f>IFERROR(VLOOKUP(B268,Loan!B268:D567,3,FALSE), 0)</f>
        <v>0</v>
      </c>
      <c r="O268" s="25">
        <f>VLOOKUP(B268,Transaction!C2:F3001,4,FALSE)</f>
        <v>44217</v>
      </c>
      <c r="P268" s="21" t="str">
        <f>VLOOKUP(B268,Table3[[Account Number]:[Transaction type]],2,FALSE)</f>
        <v>Money Deposit</v>
      </c>
      <c r="Q268" s="21" t="str">
        <f>VLOOKUP(B268,Transaction!C2:E3001,3,FALSE)</f>
        <v>Bank</v>
      </c>
      <c r="R268" s="22">
        <f>Table4[[#This Row],[Bank Deposit2]] - Table4[[#This Row],[Saving Accounts]]</f>
        <v>300758.11263360002</v>
      </c>
      <c r="S268" s="22">
        <f>IF(AND(Table4[[#This Row],[Account Type]]="Current",Table4[[#This Row],[Opening Balance]]&gt;= 500000),Table4[[#This Row],[Opening Balance]] * 0.02, 0)</f>
        <v>0</v>
      </c>
    </row>
    <row r="269" spans="1:19" ht="15.75" x14ac:dyDescent="0.25">
      <c r="A269" s="17" t="s">
        <v>1022</v>
      </c>
      <c r="B269" s="19">
        <v>292250743</v>
      </c>
      <c r="C269" s="17">
        <v>83</v>
      </c>
      <c r="D269" s="24">
        <v>14390.25</v>
      </c>
      <c r="E269" s="17" t="s">
        <v>12</v>
      </c>
      <c r="F269" s="17" t="s">
        <v>408</v>
      </c>
      <c r="G269" s="17" t="s">
        <v>14</v>
      </c>
      <c r="H269" s="17" t="s">
        <v>1023</v>
      </c>
      <c r="I269" s="20">
        <f t="shared" si="4"/>
        <v>2769328.8</v>
      </c>
      <c r="J269" s="20">
        <v>466170.348</v>
      </c>
      <c r="K269" s="17" t="s">
        <v>1024</v>
      </c>
      <c r="L269" s="21" t="str">
        <f>VLOOKUP(B269,Accounts!B$2:E$3001,4,FALSE)</f>
        <v>Domiciliary</v>
      </c>
      <c r="M269" s="26">
        <f>VALUE(VLOOKUP(B269,Accounts!B$2:G$3001,6,FALSE))</f>
        <v>1385041875</v>
      </c>
      <c r="N269" s="22">
        <f>IFERROR(VLOOKUP(B269,Loan!B269:D568,3,FALSE), 0)</f>
        <v>0</v>
      </c>
      <c r="O269" s="25">
        <f>VLOOKUP(B269,Transaction!C2:F3001,4,FALSE)</f>
        <v>44258</v>
      </c>
      <c r="P269" s="21" t="str">
        <f>VLOOKUP(B269,Table3[[Account Number]:[Transaction type]],2,FALSE)</f>
        <v>Money Transfer</v>
      </c>
      <c r="Q269" s="21" t="str">
        <f>VLOOKUP(B269,Transaction!C2:E3001,3,FALSE)</f>
        <v>Mobile</v>
      </c>
      <c r="R269" s="22">
        <f>Table4[[#This Row],[Bank Deposit2]] - Table4[[#This Row],[Saving Accounts]]</f>
        <v>2303158.4519999996</v>
      </c>
      <c r="S269" s="22">
        <f>IF(AND(Table4[[#This Row],[Account Type]]="Current",Table4[[#This Row],[Opening Balance]]&gt;= 500000),Table4[[#This Row],[Opening Balance]] * 0.02, 0)</f>
        <v>0</v>
      </c>
    </row>
    <row r="270" spans="1:19" ht="15.75" x14ac:dyDescent="0.25">
      <c r="A270" s="17" t="s">
        <v>1025</v>
      </c>
      <c r="B270" s="19">
        <v>854796709</v>
      </c>
      <c r="C270" s="17">
        <v>63</v>
      </c>
      <c r="D270" s="24">
        <v>21695.25</v>
      </c>
      <c r="E270" s="17" t="s">
        <v>12</v>
      </c>
      <c r="F270" s="17" t="s">
        <v>561</v>
      </c>
      <c r="G270" s="17" t="s">
        <v>14</v>
      </c>
      <c r="H270" s="17" t="s">
        <v>1026</v>
      </c>
      <c r="I270" s="20">
        <f t="shared" si="4"/>
        <v>696479.15255999996</v>
      </c>
      <c r="J270" s="20">
        <v>118266.2172648</v>
      </c>
      <c r="K270" s="17" t="s">
        <v>1027</v>
      </c>
      <c r="L270" s="21" t="str">
        <f>VLOOKUP(B270,Accounts!B$2:E$3001,4,FALSE)</f>
        <v>Domiciliary</v>
      </c>
      <c r="M270" s="26">
        <f>VALUE(VLOOKUP(B270,Accounts!B$2:G$3001,6,FALSE))</f>
        <v>23613504</v>
      </c>
      <c r="N270" s="22">
        <f>IFERROR(VLOOKUP(B270,Loan!B270:D569,3,FALSE), 0)</f>
        <v>0</v>
      </c>
      <c r="O270" s="25">
        <f>VLOOKUP(B270,Transaction!C2:F3001,4,FALSE)</f>
        <v>44486</v>
      </c>
      <c r="P270" s="21" t="str">
        <f>VLOOKUP(B270,Table3[[Account Number]:[Transaction type]],2,FALSE)</f>
        <v>Money Deposit</v>
      </c>
      <c r="Q270" s="21" t="str">
        <f>VLOOKUP(B270,Transaction!C2:E3001,3,FALSE)</f>
        <v>ATM</v>
      </c>
      <c r="R270" s="22">
        <f>Table4[[#This Row],[Bank Deposit2]] - Table4[[#This Row],[Saving Accounts]]</f>
        <v>578212.93529519998</v>
      </c>
      <c r="S270" s="22">
        <f>IF(AND(Table4[[#This Row],[Account Type]]="Current",Table4[[#This Row],[Opening Balance]]&gt;= 500000),Table4[[#This Row],[Opening Balance]] * 0.02, 0)</f>
        <v>0</v>
      </c>
    </row>
    <row r="271" spans="1:19" ht="15.75" x14ac:dyDescent="0.25">
      <c r="A271" s="17" t="s">
        <v>1028</v>
      </c>
      <c r="B271" s="19">
        <v>445167434</v>
      </c>
      <c r="C271" s="17">
        <v>20</v>
      </c>
      <c r="D271" s="24">
        <v>37401</v>
      </c>
      <c r="E271" s="17" t="s">
        <v>12</v>
      </c>
      <c r="F271" s="17" t="s">
        <v>909</v>
      </c>
      <c r="G271" s="17" t="s">
        <v>14</v>
      </c>
      <c r="H271" s="17" t="s">
        <v>1029</v>
      </c>
      <c r="I271" s="20">
        <f t="shared" si="4"/>
        <v>104217.46649599999</v>
      </c>
      <c r="J271" s="20">
        <v>65017.487620799999</v>
      </c>
      <c r="K271" s="17" t="s">
        <v>1030</v>
      </c>
      <c r="L271" s="21" t="str">
        <f>VLOOKUP(B271,Accounts!B$2:E$3001,4,FALSE)</f>
        <v>Current</v>
      </c>
      <c r="M271" s="26">
        <f>VALUE(VLOOKUP(B271,Accounts!B$2:G$3001,6,FALSE))</f>
        <v>1269946692</v>
      </c>
      <c r="N271" s="22">
        <f>IFERROR(VLOOKUP(B271,Loan!B271:D570,3,FALSE), 0)</f>
        <v>0</v>
      </c>
      <c r="O271" s="25">
        <f>VLOOKUP(B271,Transaction!C2:F3001,4,FALSE)</f>
        <v>44479</v>
      </c>
      <c r="P271" s="21" t="str">
        <f>VLOOKUP(B271,Table3[[Account Number]:[Transaction type]],2,FALSE)</f>
        <v>Money Deposit</v>
      </c>
      <c r="Q271" s="21" t="str">
        <f>VLOOKUP(B271,Transaction!C2:E3001,3,FALSE)</f>
        <v>Bank</v>
      </c>
      <c r="R271" s="22">
        <f>Table4[[#This Row],[Bank Deposit2]] - Table4[[#This Row],[Saving Accounts]]</f>
        <v>39199.978875199995</v>
      </c>
      <c r="S271" s="22">
        <f>IF(AND(Table4[[#This Row],[Account Type]]="Current",Table4[[#This Row],[Opening Balance]]&gt;= 500000),Table4[[#This Row],[Opening Balance]] * 0.02, 0)</f>
        <v>25398933.84</v>
      </c>
    </row>
    <row r="272" spans="1:19" ht="15.75" x14ac:dyDescent="0.25">
      <c r="A272" s="17" t="s">
        <v>1031</v>
      </c>
      <c r="B272" s="19">
        <v>959542022</v>
      </c>
      <c r="C272" s="17">
        <v>40</v>
      </c>
      <c r="D272" s="24">
        <v>30096</v>
      </c>
      <c r="E272" s="17" t="s">
        <v>12</v>
      </c>
      <c r="F272" s="17" t="s">
        <v>314</v>
      </c>
      <c r="G272" s="17" t="s">
        <v>14</v>
      </c>
      <c r="H272" s="17" t="s">
        <v>1032</v>
      </c>
      <c r="I272" s="20">
        <f t="shared" si="4"/>
        <v>1249137.189116</v>
      </c>
      <c r="J272" s="20">
        <v>281428.12697832001</v>
      </c>
      <c r="K272" s="17" t="s">
        <v>1033</v>
      </c>
      <c r="L272" s="21" t="str">
        <f>VLOOKUP(B272,Accounts!B$2:E$3001,4,FALSE)</f>
        <v>Domiciliary</v>
      </c>
      <c r="M272" s="26">
        <f>VALUE(VLOOKUP(B272,Accounts!B$2:G$3001,6,FALSE))</f>
        <v>38974608</v>
      </c>
      <c r="N272" s="22">
        <f>IFERROR(VLOOKUP(B272,Loan!B272:D571,3,FALSE), 0)</f>
        <v>0</v>
      </c>
      <c r="O272" s="25">
        <f>VLOOKUP(B272,Transaction!C2:F3001,4,FALSE)</f>
        <v>44346</v>
      </c>
      <c r="P272" s="21" t="str">
        <f>VLOOKUP(B272,Table3[[Account Number]:[Transaction type]],2,FALSE)</f>
        <v>Cash Withdrawal</v>
      </c>
      <c r="Q272" s="21" t="str">
        <f>VLOOKUP(B272,Transaction!C2:E3001,3,FALSE)</f>
        <v>ATM</v>
      </c>
      <c r="R272" s="22">
        <f>Table4[[#This Row],[Bank Deposit2]] - Table4[[#This Row],[Saving Accounts]]</f>
        <v>967709.0621376799</v>
      </c>
      <c r="S272" s="22">
        <f>IF(AND(Table4[[#This Row],[Account Type]]="Current",Table4[[#This Row],[Opening Balance]]&gt;= 500000),Table4[[#This Row],[Opening Balance]] * 0.02, 0)</f>
        <v>0</v>
      </c>
    </row>
    <row r="273" spans="1:19" ht="15.75" x14ac:dyDescent="0.25">
      <c r="A273" s="17" t="s">
        <v>1034</v>
      </c>
      <c r="B273" s="19">
        <v>866698786</v>
      </c>
      <c r="C273" s="17">
        <v>53</v>
      </c>
      <c r="D273" s="24">
        <v>25347.75</v>
      </c>
      <c r="E273" s="17" t="s">
        <v>12</v>
      </c>
      <c r="F273" s="17" t="s">
        <v>155</v>
      </c>
      <c r="G273" s="17" t="s">
        <v>14</v>
      </c>
      <c r="H273" s="17" t="s">
        <v>1035</v>
      </c>
      <c r="I273" s="20">
        <f t="shared" si="4"/>
        <v>1308502.51758</v>
      </c>
      <c r="J273" s="20">
        <v>287037.11277359998</v>
      </c>
      <c r="K273" s="17" t="s">
        <v>1036</v>
      </c>
      <c r="L273" s="21" t="str">
        <f>VLOOKUP(B273,Accounts!B$2:E$3001,4,FALSE)</f>
        <v>Corporate</v>
      </c>
      <c r="M273" s="26">
        <f>VALUE(VLOOKUP(B273,Accounts!B$2:G$3001,6,FALSE))</f>
        <v>1695036306</v>
      </c>
      <c r="N273" s="22">
        <f>IFERROR(VLOOKUP(B273,Loan!B273:D572,3,FALSE), 0)</f>
        <v>0</v>
      </c>
      <c r="O273" s="25">
        <f>VLOOKUP(B273,Transaction!C2:F3001,4,FALSE)</f>
        <v>44444</v>
      </c>
      <c r="P273" s="21" t="str">
        <f>VLOOKUP(B273,Table3[[Account Number]:[Transaction type]],2,FALSE)</f>
        <v>Money Transfer</v>
      </c>
      <c r="Q273" s="21" t="str">
        <f>VLOOKUP(B273,Transaction!C2:E3001,3,FALSE)</f>
        <v>Bank</v>
      </c>
      <c r="R273" s="22">
        <f>Table4[[#This Row],[Bank Deposit2]] - Table4[[#This Row],[Saving Accounts]]</f>
        <v>1021465.4048064</v>
      </c>
      <c r="S273" s="22">
        <f>IF(AND(Table4[[#This Row],[Account Type]]="Current",Table4[[#This Row],[Opening Balance]]&gt;= 500000),Table4[[#This Row],[Opening Balance]] * 0.02, 0)</f>
        <v>0</v>
      </c>
    </row>
    <row r="274" spans="1:19" ht="15.75" x14ac:dyDescent="0.25">
      <c r="A274" s="17" t="s">
        <v>1037</v>
      </c>
      <c r="B274" s="19">
        <v>948591027</v>
      </c>
      <c r="C274" s="17">
        <v>45</v>
      </c>
      <c r="D274" s="24">
        <v>28269.75</v>
      </c>
      <c r="E274" s="17" t="s">
        <v>12</v>
      </c>
      <c r="F274" s="17" t="s">
        <v>491</v>
      </c>
      <c r="G274" s="17" t="s">
        <v>14</v>
      </c>
      <c r="H274" s="17" t="s">
        <v>1038</v>
      </c>
      <c r="I274" s="20">
        <f t="shared" si="4"/>
        <v>191978.83931000001</v>
      </c>
      <c r="J274" s="20">
        <v>107605.35448920001</v>
      </c>
      <c r="K274" s="17" t="s">
        <v>1039</v>
      </c>
      <c r="L274" s="21" t="str">
        <f>VLOOKUP(B274,Accounts!B$2:E$3001,4,FALSE)</f>
        <v>Savings</v>
      </c>
      <c r="M274" s="26">
        <f>VALUE(VLOOKUP(B274,Accounts!B$2:G$3001,6,FALSE))</f>
        <v>1238892271</v>
      </c>
      <c r="N274" s="22">
        <f>IFERROR(VLOOKUP(B274,Loan!B274:D573,3,FALSE), 0)</f>
        <v>0</v>
      </c>
      <c r="O274" s="25">
        <f>VLOOKUP(B274,Transaction!C2:F3001,4,FALSE)</f>
        <v>44402</v>
      </c>
      <c r="P274" s="21" t="str">
        <f>VLOOKUP(B274,Table3[[Account Number]:[Transaction type]],2,FALSE)</f>
        <v>Money Transfer</v>
      </c>
      <c r="Q274" s="21" t="str">
        <f>VLOOKUP(B274,Transaction!C2:E3001,3,FALSE)</f>
        <v>Mobile</v>
      </c>
      <c r="R274" s="22">
        <f>Table4[[#This Row],[Bank Deposit2]] - Table4[[#This Row],[Saving Accounts]]</f>
        <v>84373.484820800004</v>
      </c>
      <c r="S274" s="22">
        <f>IF(AND(Table4[[#This Row],[Account Type]]="Current",Table4[[#This Row],[Opening Balance]]&gt;= 500000),Table4[[#This Row],[Opening Balance]] * 0.02, 0)</f>
        <v>0</v>
      </c>
    </row>
    <row r="275" spans="1:19" ht="15.75" x14ac:dyDescent="0.25">
      <c r="A275" s="17" t="s">
        <v>1040</v>
      </c>
      <c r="B275" s="19">
        <v>929048698</v>
      </c>
      <c r="C275" s="17">
        <v>42</v>
      </c>
      <c r="D275" s="24">
        <v>29365.5</v>
      </c>
      <c r="E275" s="17" t="s">
        <v>12</v>
      </c>
      <c r="F275" s="17" t="s">
        <v>814</v>
      </c>
      <c r="G275" s="17" t="s">
        <v>14</v>
      </c>
      <c r="H275" s="17" t="s">
        <v>1041</v>
      </c>
      <c r="I275" s="20">
        <f t="shared" si="4"/>
        <v>77122.460640000005</v>
      </c>
      <c r="J275" s="20">
        <v>46306.063339200002</v>
      </c>
      <c r="K275" s="17" t="s">
        <v>1042</v>
      </c>
      <c r="L275" s="21" t="str">
        <f>VLOOKUP(B275,Accounts!B$2:E$3001,4,FALSE)</f>
        <v>Domiciliary</v>
      </c>
      <c r="M275" s="26">
        <f>VALUE(VLOOKUP(B275,Accounts!B$2:G$3001,6,FALSE))</f>
        <v>487881453</v>
      </c>
      <c r="N275" s="22">
        <f>IFERROR(VLOOKUP(B275,Loan!B275:D574,3,FALSE), 0)</f>
        <v>0</v>
      </c>
      <c r="O275" s="25">
        <f>VLOOKUP(B275,Transaction!C2:F3001,4,FALSE)</f>
        <v>44660</v>
      </c>
      <c r="P275" s="21" t="str">
        <f>VLOOKUP(B275,Table3[[Account Number]:[Transaction type]],2,FALSE)</f>
        <v>Money Transfer</v>
      </c>
      <c r="Q275" s="21" t="str">
        <f>VLOOKUP(B275,Transaction!C2:E3001,3,FALSE)</f>
        <v>Mobile</v>
      </c>
      <c r="R275" s="22">
        <f>Table4[[#This Row],[Bank Deposit2]] - Table4[[#This Row],[Saving Accounts]]</f>
        <v>30816.397300800003</v>
      </c>
      <c r="S275" s="22">
        <f>IF(AND(Table4[[#This Row],[Account Type]]="Current",Table4[[#This Row],[Opening Balance]]&gt;= 500000),Table4[[#This Row],[Opening Balance]] * 0.02, 0)</f>
        <v>0</v>
      </c>
    </row>
    <row r="276" spans="1:19" ht="15.75" x14ac:dyDescent="0.25">
      <c r="A276" s="17" t="s">
        <v>1043</v>
      </c>
      <c r="B276" s="19">
        <v>942234925</v>
      </c>
      <c r="C276" s="17">
        <v>29</v>
      </c>
      <c r="D276" s="24">
        <v>34113.75</v>
      </c>
      <c r="E276" s="17" t="s">
        <v>12</v>
      </c>
      <c r="F276" s="17" t="s">
        <v>286</v>
      </c>
      <c r="G276" s="17" t="s">
        <v>14</v>
      </c>
      <c r="H276" s="17" t="s">
        <v>1044</v>
      </c>
      <c r="I276" s="20">
        <f t="shared" si="4"/>
        <v>196462.17504</v>
      </c>
      <c r="J276" s="20">
        <v>80109.145512000003</v>
      </c>
      <c r="K276" s="17" t="s">
        <v>1045</v>
      </c>
      <c r="L276" s="21" t="str">
        <f>VLOOKUP(B276,Accounts!B$2:E$3001,4,FALSE)</f>
        <v>Domiciliary</v>
      </c>
      <c r="M276" s="26">
        <f>VALUE(VLOOKUP(B276,Accounts!B$2:G$3001,6,FALSE))</f>
        <v>2120025</v>
      </c>
      <c r="N276" s="22">
        <f>IFERROR(VLOOKUP(B276,Loan!B276:D575,3,FALSE), 0)</f>
        <v>0</v>
      </c>
      <c r="O276" s="25">
        <f>VLOOKUP(B276,Transaction!C2:F3001,4,FALSE)</f>
        <v>44417</v>
      </c>
      <c r="P276" s="21" t="str">
        <f>VLOOKUP(B276,Table3[[Account Number]:[Transaction type]],2,FALSE)</f>
        <v>Money Deposit</v>
      </c>
      <c r="Q276" s="21" t="str">
        <f>VLOOKUP(B276,Transaction!C2:E3001,3,FALSE)</f>
        <v>Bank</v>
      </c>
      <c r="R276" s="22">
        <f>Table4[[#This Row],[Bank Deposit2]] - Table4[[#This Row],[Saving Accounts]]</f>
        <v>116353.029528</v>
      </c>
      <c r="S276" s="22">
        <f>IF(AND(Table4[[#This Row],[Account Type]]="Current",Table4[[#This Row],[Opening Balance]]&gt;= 500000),Table4[[#This Row],[Opening Balance]] * 0.02, 0)</f>
        <v>0</v>
      </c>
    </row>
    <row r="277" spans="1:19" ht="15.75" x14ac:dyDescent="0.25">
      <c r="A277" s="17" t="s">
        <v>1046</v>
      </c>
      <c r="B277" s="19">
        <v>254151592</v>
      </c>
      <c r="C277" s="17">
        <v>78</v>
      </c>
      <c r="D277" s="24">
        <v>16216.5</v>
      </c>
      <c r="E277" s="17" t="s">
        <v>12</v>
      </c>
      <c r="F277" s="17" t="s">
        <v>1047</v>
      </c>
      <c r="G277" s="17" t="s">
        <v>14</v>
      </c>
      <c r="H277" s="17" t="s">
        <v>1048</v>
      </c>
      <c r="I277" s="20">
        <f t="shared" si="4"/>
        <v>158765.069044</v>
      </c>
      <c r="J277" s="20">
        <v>62526.729060880003</v>
      </c>
      <c r="K277" s="17" t="s">
        <v>1049</v>
      </c>
      <c r="L277" s="21" t="str">
        <f>VLOOKUP(B277,Accounts!B$2:E$3001,4,FALSE)</f>
        <v>Domiciliary</v>
      </c>
      <c r="M277" s="26">
        <f>VALUE(VLOOKUP(B277,Accounts!B$2:G$3001,6,FALSE))</f>
        <v>63765</v>
      </c>
      <c r="N277" s="22">
        <f>IFERROR(VLOOKUP(B277,Loan!B277:D576,3,FALSE), 0)</f>
        <v>0</v>
      </c>
      <c r="O277" s="25">
        <f>VLOOKUP(B277,Transaction!C2:F3001,4,FALSE)</f>
        <v>44344</v>
      </c>
      <c r="P277" s="21" t="str">
        <f>VLOOKUP(B277,Table3[[Account Number]:[Transaction type]],2,FALSE)</f>
        <v>Online Payment</v>
      </c>
      <c r="Q277" s="21" t="str">
        <f>VLOOKUP(B277,Transaction!C2:E3001,3,FALSE)</f>
        <v>Mobile</v>
      </c>
      <c r="R277" s="22">
        <f>Table4[[#This Row],[Bank Deposit2]] - Table4[[#This Row],[Saving Accounts]]</f>
        <v>96238.339983120008</v>
      </c>
      <c r="S277" s="22">
        <f>IF(AND(Table4[[#This Row],[Account Type]]="Current",Table4[[#This Row],[Opening Balance]]&gt;= 500000),Table4[[#This Row],[Opening Balance]] * 0.02, 0)</f>
        <v>0</v>
      </c>
    </row>
    <row r="278" spans="1:19" ht="15.75" x14ac:dyDescent="0.25">
      <c r="A278" s="17" t="s">
        <v>1050</v>
      </c>
      <c r="B278" s="19">
        <v>684470860</v>
      </c>
      <c r="C278" s="17">
        <v>23</v>
      </c>
      <c r="D278" s="24">
        <v>36305.25</v>
      </c>
      <c r="E278" s="17" t="s">
        <v>12</v>
      </c>
      <c r="F278" s="17" t="s">
        <v>475</v>
      </c>
      <c r="G278" s="17" t="s">
        <v>14</v>
      </c>
      <c r="H278" s="17" t="s">
        <v>1051</v>
      </c>
      <c r="I278" s="20">
        <f t="shared" si="4"/>
        <v>167320.364424</v>
      </c>
      <c r="J278" s="20">
        <v>54616.363730639998</v>
      </c>
      <c r="K278" s="17" t="s">
        <v>1052</v>
      </c>
      <c r="L278" s="21" t="str">
        <f>VLOOKUP(B278,Accounts!B$2:E$3001,4,FALSE)</f>
        <v>Joint</v>
      </c>
      <c r="M278" s="26">
        <f>VALUE(VLOOKUP(B278,Accounts!B$2:G$3001,6,FALSE))</f>
        <v>28295463</v>
      </c>
      <c r="N278" s="22">
        <f>IFERROR(VLOOKUP(B278,Loan!B278:D577,3,FALSE), 0)</f>
        <v>0</v>
      </c>
      <c r="O278" s="25">
        <f>VLOOKUP(B278,Transaction!C2:F3001,4,FALSE)</f>
        <v>44381</v>
      </c>
      <c r="P278" s="21" t="str">
        <f>VLOOKUP(B278,Table3[[Account Number]:[Transaction type]],2,FALSE)</f>
        <v>Cash Withdrawal</v>
      </c>
      <c r="Q278" s="21" t="str">
        <f>VLOOKUP(B278,Transaction!C2:E3001,3,FALSE)</f>
        <v>ATM</v>
      </c>
      <c r="R278" s="22">
        <f>Table4[[#This Row],[Bank Deposit2]] - Table4[[#This Row],[Saving Accounts]]</f>
        <v>112704.00069335999</v>
      </c>
      <c r="S278" s="22">
        <f>IF(AND(Table4[[#This Row],[Account Type]]="Current",Table4[[#This Row],[Opening Balance]]&gt;= 500000),Table4[[#This Row],[Opening Balance]] * 0.02, 0)</f>
        <v>0</v>
      </c>
    </row>
    <row r="279" spans="1:19" ht="15.75" x14ac:dyDescent="0.25">
      <c r="A279" s="17" t="s">
        <v>1053</v>
      </c>
      <c r="B279" s="19">
        <v>611669116</v>
      </c>
      <c r="C279" s="17">
        <v>49</v>
      </c>
      <c r="D279" s="24">
        <v>26808.75</v>
      </c>
      <c r="E279" s="17" t="s">
        <v>12</v>
      </c>
      <c r="F279" s="17" t="s">
        <v>1054</v>
      </c>
      <c r="G279" s="17" t="s">
        <v>14</v>
      </c>
      <c r="H279" s="17" t="s">
        <v>1055</v>
      </c>
      <c r="I279" s="20">
        <f t="shared" si="4"/>
        <v>3784994.6478240001</v>
      </c>
      <c r="J279" s="20">
        <v>848030.44641119998</v>
      </c>
      <c r="K279" s="17" t="s">
        <v>1056</v>
      </c>
      <c r="L279" s="21" t="str">
        <f>VLOOKUP(B279,Accounts!B$2:E$3001,4,FALSE)</f>
        <v>Domiciliary</v>
      </c>
      <c r="M279" s="26">
        <f>VALUE(VLOOKUP(B279,Accounts!B$2:G$3001,6,FALSE))</f>
        <v>3179555328</v>
      </c>
      <c r="N279" s="22">
        <f>IFERROR(VLOOKUP(B279,Loan!B279:D578,3,FALSE), 0)</f>
        <v>0</v>
      </c>
      <c r="O279" s="25">
        <f>VLOOKUP(B279,Transaction!C2:F3001,4,FALSE)</f>
        <v>44497</v>
      </c>
      <c r="P279" s="21" t="str">
        <f>VLOOKUP(B279,Table3[[Account Number]:[Transaction type]],2,FALSE)</f>
        <v>Checks</v>
      </c>
      <c r="Q279" s="21" t="str">
        <f>VLOOKUP(B279,Transaction!C2:E3001,3,FALSE)</f>
        <v>Informal Services</v>
      </c>
      <c r="R279" s="22">
        <f>Table4[[#This Row],[Bank Deposit2]] - Table4[[#This Row],[Saving Accounts]]</f>
        <v>2936964.2014128002</v>
      </c>
      <c r="S279" s="22">
        <f>IF(AND(Table4[[#This Row],[Account Type]]="Current",Table4[[#This Row],[Opening Balance]]&gt;= 500000),Table4[[#This Row],[Opening Balance]] * 0.02, 0)</f>
        <v>0</v>
      </c>
    </row>
    <row r="280" spans="1:19" ht="15.75" x14ac:dyDescent="0.25">
      <c r="A280" s="17" t="s">
        <v>1057</v>
      </c>
      <c r="B280" s="19">
        <v>110491505</v>
      </c>
      <c r="C280" s="17">
        <v>75</v>
      </c>
      <c r="D280" s="24">
        <v>17312.25</v>
      </c>
      <c r="E280" s="17" t="s">
        <v>12</v>
      </c>
      <c r="F280" s="17" t="s">
        <v>213</v>
      </c>
      <c r="G280" s="17" t="s">
        <v>14</v>
      </c>
      <c r="H280" s="17" t="s">
        <v>1058</v>
      </c>
      <c r="I280" s="20">
        <f t="shared" si="4"/>
        <v>170837.1</v>
      </c>
      <c r="J280" s="20">
        <v>121294.341</v>
      </c>
      <c r="K280" s="17" t="s">
        <v>1059</v>
      </c>
      <c r="L280" s="21" t="str">
        <f>VLOOKUP(B280,Accounts!B$2:E$3001,4,FALSE)</f>
        <v>Current</v>
      </c>
      <c r="M280" s="26">
        <f>VALUE(VLOOKUP(B280,Accounts!B$2:G$3001,6,FALSE))</f>
        <v>309505875</v>
      </c>
      <c r="N280" s="22">
        <f>IFERROR(VLOOKUP(B280,Loan!B280:D579,3,FALSE), 0)</f>
        <v>0</v>
      </c>
      <c r="O280" s="25">
        <f>VLOOKUP(B280,Transaction!C2:F3001,4,FALSE)</f>
        <v>44400</v>
      </c>
      <c r="P280" s="21" t="str">
        <f>VLOOKUP(B280,Table3[[Account Number]:[Transaction type]],2,FALSE)</f>
        <v>Money Deposit</v>
      </c>
      <c r="Q280" s="21" t="str">
        <f>VLOOKUP(B280,Transaction!C2:E3001,3,FALSE)</f>
        <v>Bank</v>
      </c>
      <c r="R280" s="22">
        <f>Table4[[#This Row],[Bank Deposit2]] - Table4[[#This Row],[Saving Accounts]]</f>
        <v>49542.759000000005</v>
      </c>
      <c r="S280" s="22">
        <f>IF(AND(Table4[[#This Row],[Account Type]]="Current",Table4[[#This Row],[Opening Balance]]&gt;= 500000),Table4[[#This Row],[Opening Balance]] * 0.02, 0)</f>
        <v>6190117.5</v>
      </c>
    </row>
    <row r="281" spans="1:19" ht="15.75" x14ac:dyDescent="0.25">
      <c r="A281" s="17" t="s">
        <v>1060</v>
      </c>
      <c r="B281" s="19">
        <v>529114349</v>
      </c>
      <c r="C281" s="17">
        <v>57</v>
      </c>
      <c r="D281" s="24">
        <v>23886.75</v>
      </c>
      <c r="E281" s="17" t="s">
        <v>12</v>
      </c>
      <c r="F281" s="17" t="s">
        <v>549</v>
      </c>
      <c r="G281" s="17" t="s">
        <v>14</v>
      </c>
      <c r="H281" s="17" t="s">
        <v>1061</v>
      </c>
      <c r="I281" s="20">
        <f t="shared" si="4"/>
        <v>15416.58318</v>
      </c>
      <c r="J281" s="20">
        <v>10945.774057799999</v>
      </c>
      <c r="K281" s="17" t="s">
        <v>1062</v>
      </c>
      <c r="L281" s="21" t="str">
        <f>VLOOKUP(B281,Accounts!B$2:E$3001,4,FALSE)</f>
        <v>Domiciliary</v>
      </c>
      <c r="M281" s="26">
        <f>VALUE(VLOOKUP(B281,Accounts!B$2:G$3001,6,FALSE))</f>
        <v>69755625</v>
      </c>
      <c r="N281" s="22">
        <f>IFERROR(VLOOKUP(B281,Loan!B281:D580,3,FALSE), 0)</f>
        <v>0</v>
      </c>
      <c r="O281" s="25">
        <f>VLOOKUP(B281,Transaction!C2:F3001,4,FALSE)</f>
        <v>44214</v>
      </c>
      <c r="P281" s="21" t="str">
        <f>VLOOKUP(B281,Table3[[Account Number]:[Transaction type]],2,FALSE)</f>
        <v>Money Deposit</v>
      </c>
      <c r="Q281" s="21" t="str">
        <f>VLOOKUP(B281,Transaction!C2:E3001,3,FALSE)</f>
        <v>ATM</v>
      </c>
      <c r="R281" s="22">
        <f>Table4[[#This Row],[Bank Deposit2]] - Table4[[#This Row],[Saving Accounts]]</f>
        <v>4470.8091222000003</v>
      </c>
      <c r="S281" s="22">
        <f>IF(AND(Table4[[#This Row],[Account Type]]="Current",Table4[[#This Row],[Opening Balance]]&gt;= 500000),Table4[[#This Row],[Opening Balance]] * 0.02, 0)</f>
        <v>0</v>
      </c>
    </row>
    <row r="282" spans="1:19" ht="15.75" x14ac:dyDescent="0.25">
      <c r="A282" s="17" t="s">
        <v>1063</v>
      </c>
      <c r="B282" s="19">
        <v>606523970</v>
      </c>
      <c r="C282" s="17">
        <v>26</v>
      </c>
      <c r="D282" s="24">
        <v>35209.5</v>
      </c>
      <c r="E282" s="17" t="s">
        <v>12</v>
      </c>
      <c r="F282" s="17" t="s">
        <v>794</v>
      </c>
      <c r="G282" s="17" t="s">
        <v>14</v>
      </c>
      <c r="H282" s="17" t="s">
        <v>1064</v>
      </c>
      <c r="I282" s="20">
        <f t="shared" si="4"/>
        <v>278099.946</v>
      </c>
      <c r="J282" s="20">
        <v>79662.178079999998</v>
      </c>
      <c r="K282" s="17" t="s">
        <v>1065</v>
      </c>
      <c r="L282" s="21" t="str">
        <f>VLOOKUP(B282,Accounts!B$2:E$3001,4,FALSE)</f>
        <v>Current</v>
      </c>
      <c r="M282" s="26">
        <f>VALUE(VLOOKUP(B282,Accounts!B$2:G$3001,6,FALSE))</f>
        <v>3165084</v>
      </c>
      <c r="N282" s="22">
        <f>IFERROR(VLOOKUP(B282,Loan!B282:D581,3,FALSE), 0)</f>
        <v>0</v>
      </c>
      <c r="O282" s="25">
        <f>VLOOKUP(B282,Transaction!C2:F3001,4,FALSE)</f>
        <v>44417</v>
      </c>
      <c r="P282" s="21" t="str">
        <f>VLOOKUP(B282,Table3[[Account Number]:[Transaction type]],2,FALSE)</f>
        <v>Checks</v>
      </c>
      <c r="Q282" s="21" t="str">
        <f>VLOOKUP(B282,Transaction!C2:E3001,3,FALSE)</f>
        <v>Informal Services</v>
      </c>
      <c r="R282" s="22">
        <f>Table4[[#This Row],[Bank Deposit2]] - Table4[[#This Row],[Saving Accounts]]</f>
        <v>198437.76792000001</v>
      </c>
      <c r="S282" s="22">
        <f>IF(AND(Table4[[#This Row],[Account Type]]="Current",Table4[[#This Row],[Opening Balance]]&gt;= 500000),Table4[[#This Row],[Opening Balance]] * 0.02, 0)</f>
        <v>63301.68</v>
      </c>
    </row>
    <row r="283" spans="1:19" ht="15.75" x14ac:dyDescent="0.25">
      <c r="A283" s="17" t="s">
        <v>1066</v>
      </c>
      <c r="B283" s="19">
        <v>300286413</v>
      </c>
      <c r="C283" s="17">
        <v>32</v>
      </c>
      <c r="D283" s="24">
        <v>33018</v>
      </c>
      <c r="E283" s="17" t="s">
        <v>12</v>
      </c>
      <c r="F283" s="17" t="s">
        <v>208</v>
      </c>
      <c r="G283" s="17" t="s">
        <v>14</v>
      </c>
      <c r="H283" s="17" t="s">
        <v>1067</v>
      </c>
      <c r="I283" s="20">
        <f t="shared" si="4"/>
        <v>215398.61882</v>
      </c>
      <c r="J283" s="20">
        <v>246037.2154625</v>
      </c>
      <c r="K283" s="17" t="s">
        <v>1068</v>
      </c>
      <c r="L283" s="21" t="str">
        <f>VLOOKUP(B283,Accounts!B$2:E$3001,4,FALSE)</f>
        <v>Domiciliary</v>
      </c>
      <c r="M283" s="26">
        <f>VALUE(VLOOKUP(B283,Accounts!B$2:G$3001,6,FALSE))</f>
        <v>2978504116</v>
      </c>
      <c r="N283" s="22">
        <f>IFERROR(VLOOKUP(B283,Loan!B283:D582,3,FALSE), 0)</f>
        <v>0</v>
      </c>
      <c r="O283" s="25">
        <f>VLOOKUP(B283,Transaction!C2:F3001,4,FALSE)</f>
        <v>44459</v>
      </c>
      <c r="P283" s="21" t="str">
        <f>VLOOKUP(B283,Table3[[Account Number]:[Transaction type]],2,FALSE)</f>
        <v>Money Transfer</v>
      </c>
      <c r="Q283" s="21" t="str">
        <f>VLOOKUP(B283,Transaction!C2:E3001,3,FALSE)</f>
        <v>Bank</v>
      </c>
      <c r="R283" s="22">
        <f>Table4[[#This Row],[Bank Deposit2]] - Table4[[#This Row],[Saving Accounts]]</f>
        <v>-30638.596642499993</v>
      </c>
      <c r="S283" s="22">
        <f>IF(AND(Table4[[#This Row],[Account Type]]="Current",Table4[[#This Row],[Opening Balance]]&gt;= 500000),Table4[[#This Row],[Opening Balance]] * 0.02, 0)</f>
        <v>0</v>
      </c>
    </row>
    <row r="284" spans="1:19" ht="15.75" x14ac:dyDescent="0.25">
      <c r="A284" s="17" t="s">
        <v>1069</v>
      </c>
      <c r="B284" s="19">
        <v>420833481</v>
      </c>
      <c r="C284" s="17">
        <v>49</v>
      </c>
      <c r="D284" s="24">
        <v>26808.75</v>
      </c>
      <c r="E284" s="17" t="s">
        <v>12</v>
      </c>
      <c r="F284" s="17" t="s">
        <v>286</v>
      </c>
      <c r="G284" s="17" t="s">
        <v>14</v>
      </c>
      <c r="H284" s="17" t="s">
        <v>1070</v>
      </c>
      <c r="I284" s="20">
        <f t="shared" si="4"/>
        <v>1608492.2485499999</v>
      </c>
      <c r="J284" s="20">
        <v>436215.00476400001</v>
      </c>
      <c r="K284" s="17" t="s">
        <v>1071</v>
      </c>
      <c r="L284" s="21" t="str">
        <f>VLOOKUP(B284,Accounts!B$2:E$3001,4,FALSE)</f>
        <v>Joint</v>
      </c>
      <c r="M284" s="26">
        <f>VALUE(VLOOKUP(B284,Accounts!B$2:G$3001,6,FALSE))</f>
        <v>147292908</v>
      </c>
      <c r="N284" s="22">
        <f>IFERROR(VLOOKUP(B284,Loan!B284:D583,3,FALSE), 0)</f>
        <v>0</v>
      </c>
      <c r="O284" s="25">
        <f>VLOOKUP(B284,Transaction!C2:F3001,4,FALSE)</f>
        <v>44504</v>
      </c>
      <c r="P284" s="21" t="str">
        <f>VLOOKUP(B284,Table3[[Account Number]:[Transaction type]],2,FALSE)</f>
        <v>Money Transfer</v>
      </c>
      <c r="Q284" s="21" t="str">
        <f>VLOOKUP(B284,Transaction!C2:E3001,3,FALSE)</f>
        <v>Mobile</v>
      </c>
      <c r="R284" s="22">
        <f>Table4[[#This Row],[Bank Deposit2]] - Table4[[#This Row],[Saving Accounts]]</f>
        <v>1172277.2437859999</v>
      </c>
      <c r="S284" s="22">
        <f>IF(AND(Table4[[#This Row],[Account Type]]="Current",Table4[[#This Row],[Opening Balance]]&gt;= 500000),Table4[[#This Row],[Opening Balance]] * 0.02, 0)</f>
        <v>0</v>
      </c>
    </row>
    <row r="285" spans="1:19" ht="15.75" x14ac:dyDescent="0.25">
      <c r="A285" s="17" t="s">
        <v>1072</v>
      </c>
      <c r="B285" s="19">
        <v>533542112</v>
      </c>
      <c r="C285" s="17">
        <v>25</v>
      </c>
      <c r="D285" s="24">
        <v>35574.75</v>
      </c>
      <c r="E285" s="17" t="s">
        <v>12</v>
      </c>
      <c r="F285" s="17" t="s">
        <v>385</v>
      </c>
      <c r="G285" s="17" t="s">
        <v>14</v>
      </c>
      <c r="H285" s="17" t="s">
        <v>1073</v>
      </c>
      <c r="I285" s="20">
        <f t="shared" si="4"/>
        <v>1143536.6058479999</v>
      </c>
      <c r="J285" s="20">
        <v>343060.98175440001</v>
      </c>
      <c r="K285" s="17" t="s">
        <v>1074</v>
      </c>
      <c r="L285" s="21" t="str">
        <f>VLOOKUP(B285,Accounts!B$2:E$3001,4,FALSE)</f>
        <v>Savings</v>
      </c>
      <c r="M285" s="26">
        <f>VALUE(VLOOKUP(B285,Accounts!B$2:G$3001,6,FALSE))</f>
        <v>1764274176</v>
      </c>
      <c r="N285" s="22">
        <f>IFERROR(VLOOKUP(B285,Loan!B285:D584,3,FALSE), 0)</f>
        <v>0</v>
      </c>
      <c r="O285" s="25">
        <f>VLOOKUP(B285,Transaction!C2:F3001,4,FALSE)</f>
        <v>44409</v>
      </c>
      <c r="P285" s="21" t="str">
        <f>VLOOKUP(B285,Table3[[Account Number]:[Transaction type]],2,FALSE)</f>
        <v>Online Payment</v>
      </c>
      <c r="Q285" s="21" t="str">
        <f>VLOOKUP(B285,Transaction!C2:E3001,3,FALSE)</f>
        <v>Card</v>
      </c>
      <c r="R285" s="22">
        <f>Table4[[#This Row],[Bank Deposit2]] - Table4[[#This Row],[Saving Accounts]]</f>
        <v>800475.62409359985</v>
      </c>
      <c r="S285" s="22">
        <f>IF(AND(Table4[[#This Row],[Account Type]]="Current",Table4[[#This Row],[Opening Balance]]&gt;= 500000),Table4[[#This Row],[Opening Balance]] * 0.02, 0)</f>
        <v>0</v>
      </c>
    </row>
    <row r="286" spans="1:19" ht="15.75" x14ac:dyDescent="0.25">
      <c r="A286" s="17" t="s">
        <v>1075</v>
      </c>
      <c r="B286" s="19">
        <v>711900223</v>
      </c>
      <c r="C286" s="17">
        <v>53</v>
      </c>
      <c r="D286" s="24">
        <v>25347.75</v>
      </c>
      <c r="E286" s="17" t="s">
        <v>12</v>
      </c>
      <c r="F286" s="17" t="s">
        <v>1076</v>
      </c>
      <c r="G286" s="17" t="s">
        <v>14</v>
      </c>
      <c r="H286" s="17" t="s">
        <v>1077</v>
      </c>
      <c r="I286" s="20">
        <f t="shared" si="4"/>
        <v>327707.82767999999</v>
      </c>
      <c r="J286" s="20">
        <v>114264.91802880001</v>
      </c>
      <c r="K286" s="17" t="s">
        <v>1078</v>
      </c>
      <c r="L286" s="21" t="str">
        <f>VLOOKUP(B286,Accounts!B$2:E$3001,4,FALSE)</f>
        <v>Current</v>
      </c>
      <c r="M286" s="26">
        <f>VALUE(VLOOKUP(B286,Accounts!B$2:G$3001,6,FALSE))</f>
        <v>883405117</v>
      </c>
      <c r="N286" s="22">
        <f>IFERROR(VLOOKUP(B286,Loan!B286:D585,3,FALSE), 0)</f>
        <v>0</v>
      </c>
      <c r="O286" s="25">
        <f>VLOOKUP(B286,Transaction!C2:F3001,4,FALSE)</f>
        <v>44412</v>
      </c>
      <c r="P286" s="21" t="str">
        <f>VLOOKUP(B286,Table3[[Account Number]:[Transaction type]],2,FALSE)</f>
        <v>Money Transfer</v>
      </c>
      <c r="Q286" s="21" t="str">
        <f>VLOOKUP(B286,Transaction!C2:E3001,3,FALSE)</f>
        <v>Bank</v>
      </c>
      <c r="R286" s="22">
        <f>Table4[[#This Row],[Bank Deposit2]] - Table4[[#This Row],[Saving Accounts]]</f>
        <v>213442.9096512</v>
      </c>
      <c r="S286" s="22">
        <f>IF(AND(Table4[[#This Row],[Account Type]]="Current",Table4[[#This Row],[Opening Balance]]&gt;= 500000),Table4[[#This Row],[Opening Balance]] * 0.02, 0)</f>
        <v>17668102.34</v>
      </c>
    </row>
    <row r="287" spans="1:19" ht="15.75" x14ac:dyDescent="0.25">
      <c r="A287" s="17" t="s">
        <v>1079</v>
      </c>
      <c r="B287" s="19">
        <v>201813131</v>
      </c>
      <c r="C287" s="17">
        <v>41</v>
      </c>
      <c r="D287" s="24">
        <v>29730.75</v>
      </c>
      <c r="E287" s="17" t="s">
        <v>12</v>
      </c>
      <c r="F287" s="17" t="s">
        <v>591</v>
      </c>
      <c r="G287" s="17" t="s">
        <v>14</v>
      </c>
      <c r="H287" s="17" t="s">
        <v>1080</v>
      </c>
      <c r="I287" s="20">
        <f t="shared" si="4"/>
        <v>659087.25300000003</v>
      </c>
      <c r="J287" s="20">
        <v>267197.53499999997</v>
      </c>
      <c r="K287" s="17" t="s">
        <v>1081</v>
      </c>
      <c r="L287" s="21" t="str">
        <f>VLOOKUP(B287,Accounts!B$2:E$3001,4,FALSE)</f>
        <v>Joint</v>
      </c>
      <c r="M287" s="26">
        <f>VALUE(VLOOKUP(B287,Accounts!B$2:G$3001,6,FALSE))</f>
        <v>4682112</v>
      </c>
      <c r="N287" s="22">
        <f>IFERROR(VLOOKUP(B287,Loan!B287:D586,3,FALSE), 0)</f>
        <v>0</v>
      </c>
      <c r="O287" s="25">
        <f>VLOOKUP(B287,Transaction!C2:F3001,4,FALSE)</f>
        <v>44452</v>
      </c>
      <c r="P287" s="21" t="str">
        <f>VLOOKUP(B287,Table3[[Account Number]:[Transaction type]],2,FALSE)</f>
        <v>Checks</v>
      </c>
      <c r="Q287" s="21" t="str">
        <f>VLOOKUP(B287,Transaction!C2:E3001,3,FALSE)</f>
        <v>Informal Services</v>
      </c>
      <c r="R287" s="22">
        <f>Table4[[#This Row],[Bank Deposit2]] - Table4[[#This Row],[Saving Accounts]]</f>
        <v>391889.71800000005</v>
      </c>
      <c r="S287" s="22">
        <f>IF(AND(Table4[[#This Row],[Account Type]]="Current",Table4[[#This Row],[Opening Balance]]&gt;= 500000),Table4[[#This Row],[Opening Balance]] * 0.02, 0)</f>
        <v>0</v>
      </c>
    </row>
    <row r="288" spans="1:19" ht="15.75" x14ac:dyDescent="0.25">
      <c r="A288" s="17" t="s">
        <v>1082</v>
      </c>
      <c r="B288" s="19">
        <v>553069848</v>
      </c>
      <c r="C288" s="17">
        <v>28</v>
      </c>
      <c r="D288" s="24">
        <v>34479</v>
      </c>
      <c r="E288" s="17" t="s">
        <v>12</v>
      </c>
      <c r="F288" s="17" t="s">
        <v>1083</v>
      </c>
      <c r="G288" s="17" t="s">
        <v>14</v>
      </c>
      <c r="H288" s="17" t="s">
        <v>1084</v>
      </c>
      <c r="I288" s="20">
        <f t="shared" si="4"/>
        <v>28887.890544000002</v>
      </c>
      <c r="J288" s="20">
        <v>17332.734326400001</v>
      </c>
      <c r="K288" s="17" t="s">
        <v>1085</v>
      </c>
      <c r="L288" s="21" t="str">
        <f>VLOOKUP(B288,Accounts!B$2:E$3001,4,FALSE)</f>
        <v>Current</v>
      </c>
      <c r="M288" s="26">
        <f>VALUE(VLOOKUP(B288,Accounts!B$2:G$3001,6,FALSE))</f>
        <v>1196080611</v>
      </c>
      <c r="N288" s="22">
        <f>IFERROR(VLOOKUP(B288,Loan!B288:D587,3,FALSE), 0)</f>
        <v>0</v>
      </c>
      <c r="O288" s="25">
        <f>VLOOKUP(B288,Transaction!C2:F3001,4,FALSE)</f>
        <v>44277</v>
      </c>
      <c r="P288" s="21" t="str">
        <f>VLOOKUP(B288,Table3[[Account Number]:[Transaction type]],2,FALSE)</f>
        <v>Checks</v>
      </c>
      <c r="Q288" s="21" t="str">
        <f>VLOOKUP(B288,Transaction!C2:E3001,3,FALSE)</f>
        <v>Informal Services</v>
      </c>
      <c r="R288" s="22">
        <f>Table4[[#This Row],[Bank Deposit2]] - Table4[[#This Row],[Saving Accounts]]</f>
        <v>11555.156217600001</v>
      </c>
      <c r="S288" s="22">
        <f>IF(AND(Table4[[#This Row],[Account Type]]="Current",Table4[[#This Row],[Opening Balance]]&gt;= 500000),Table4[[#This Row],[Opening Balance]] * 0.02, 0)</f>
        <v>23921612.219999999</v>
      </c>
    </row>
    <row r="289" spans="1:19" ht="15.75" x14ac:dyDescent="0.25">
      <c r="A289" s="17" t="s">
        <v>1086</v>
      </c>
      <c r="B289" s="19">
        <v>48471431</v>
      </c>
      <c r="C289" s="17">
        <v>44</v>
      </c>
      <c r="D289" s="24">
        <v>28635</v>
      </c>
      <c r="E289" s="17" t="s">
        <v>12</v>
      </c>
      <c r="F289" s="17" t="s">
        <v>993</v>
      </c>
      <c r="G289" s="17" t="s">
        <v>14</v>
      </c>
      <c r="H289" s="17" t="s">
        <v>1087</v>
      </c>
      <c r="I289" s="20">
        <f t="shared" si="4"/>
        <v>227310.08454000001</v>
      </c>
      <c r="J289" s="20">
        <v>73669.131944099994</v>
      </c>
      <c r="K289" s="17" t="s">
        <v>1088</v>
      </c>
      <c r="L289" s="21" t="str">
        <f>VLOOKUP(B289,Accounts!B$2:E$3001,4,FALSE)</f>
        <v>Domiciliary</v>
      </c>
      <c r="M289" s="26">
        <f>VALUE(VLOOKUP(B289,Accounts!B$2:G$3001,6,FALSE))</f>
        <v>2101115136</v>
      </c>
      <c r="N289" s="22">
        <f>IFERROR(VLOOKUP(B289,Loan!B289:D588,3,FALSE), 0)</f>
        <v>0</v>
      </c>
      <c r="O289" s="25">
        <f>VLOOKUP(B289,Transaction!C2:F3001,4,FALSE)</f>
        <v>44279</v>
      </c>
      <c r="P289" s="21" t="str">
        <f>VLOOKUP(B289,Table3[[Account Number]:[Transaction type]],2,FALSE)</f>
        <v>Money Transfer</v>
      </c>
      <c r="Q289" s="21" t="str">
        <f>VLOOKUP(B289,Transaction!C2:E3001,3,FALSE)</f>
        <v>Internet Banking</v>
      </c>
      <c r="R289" s="22">
        <f>Table4[[#This Row],[Bank Deposit2]] - Table4[[#This Row],[Saving Accounts]]</f>
        <v>153640.95259590002</v>
      </c>
      <c r="S289" s="22">
        <f>IF(AND(Table4[[#This Row],[Account Type]]="Current",Table4[[#This Row],[Opening Balance]]&gt;= 500000),Table4[[#This Row],[Opening Balance]] * 0.02, 0)</f>
        <v>0</v>
      </c>
    </row>
    <row r="290" spans="1:19" ht="15.75" x14ac:dyDescent="0.25">
      <c r="A290" s="17" t="s">
        <v>1089</v>
      </c>
      <c r="B290" s="19">
        <v>292303183</v>
      </c>
      <c r="C290" s="17">
        <v>84</v>
      </c>
      <c r="D290" s="24">
        <v>14025</v>
      </c>
      <c r="E290" s="17" t="s">
        <v>12</v>
      </c>
      <c r="F290" s="17" t="s">
        <v>1090</v>
      </c>
      <c r="G290" s="17" t="s">
        <v>14</v>
      </c>
      <c r="H290" s="17" t="s">
        <v>1091</v>
      </c>
      <c r="I290" s="20">
        <f t="shared" si="4"/>
        <v>198962.54646799999</v>
      </c>
      <c r="J290" s="20">
        <v>133514.34039299999</v>
      </c>
      <c r="K290" s="17" t="s">
        <v>1092</v>
      </c>
      <c r="L290" s="21" t="str">
        <f>VLOOKUP(B290,Accounts!B$2:E$3001,4,FALSE)</f>
        <v>Fixed Deposit</v>
      </c>
      <c r="M290" s="26">
        <f>VALUE(VLOOKUP(B290,Accounts!B$2:G$3001,6,FALSE))</f>
        <v>187639725</v>
      </c>
      <c r="N290" s="22">
        <f>IFERROR(VLOOKUP(B290,Loan!B290:D589,3,FALSE), 0)</f>
        <v>0</v>
      </c>
      <c r="O290" s="25">
        <f>VLOOKUP(B290,Transaction!C2:F3001,4,FALSE)</f>
        <v>44520</v>
      </c>
      <c r="P290" s="21" t="str">
        <f>VLOOKUP(B290,Table3[[Account Number]:[Transaction type]],2,FALSE)</f>
        <v>Checks</v>
      </c>
      <c r="Q290" s="21" t="str">
        <f>VLOOKUP(B290,Transaction!C2:E3001,3,FALSE)</f>
        <v>Informal Services</v>
      </c>
      <c r="R290" s="22">
        <f>Table4[[#This Row],[Bank Deposit2]] - Table4[[#This Row],[Saving Accounts]]</f>
        <v>65448.206074999995</v>
      </c>
      <c r="S290" s="22">
        <f>IF(AND(Table4[[#This Row],[Account Type]]="Current",Table4[[#This Row],[Opening Balance]]&gt;= 500000),Table4[[#This Row],[Opening Balance]] * 0.02, 0)</f>
        <v>0</v>
      </c>
    </row>
    <row r="291" spans="1:19" ht="15.75" x14ac:dyDescent="0.25">
      <c r="A291" s="17" t="s">
        <v>1093</v>
      </c>
      <c r="B291" s="19">
        <v>424993985</v>
      </c>
      <c r="C291" s="17">
        <v>49</v>
      </c>
      <c r="D291" s="24">
        <v>26808.75</v>
      </c>
      <c r="E291" s="17" t="s">
        <v>1094</v>
      </c>
      <c r="F291" s="17" t="s">
        <v>286</v>
      </c>
      <c r="G291" s="17" t="s">
        <v>14</v>
      </c>
      <c r="H291" s="17" t="s">
        <v>1095</v>
      </c>
      <c r="I291" s="20">
        <f t="shared" si="4"/>
        <v>964355.02268399997</v>
      </c>
      <c r="J291" s="20">
        <v>453725.61847415997</v>
      </c>
      <c r="K291" s="17" t="s">
        <v>1096</v>
      </c>
      <c r="L291" s="21" t="str">
        <f>VLOOKUP(B291,Accounts!B$2:E$3001,4,FALSE)</f>
        <v>Domiciliary</v>
      </c>
      <c r="M291" s="26">
        <f>VALUE(VLOOKUP(B291,Accounts!B$2:G$3001,6,FALSE))</f>
        <v>3052734048</v>
      </c>
      <c r="N291" s="22">
        <f>IFERROR(VLOOKUP(B291,Loan!B291:D590,3,FALSE), 0)</f>
        <v>0</v>
      </c>
      <c r="O291" s="25">
        <f>VLOOKUP(B291,Transaction!C2:F3001,4,FALSE)</f>
        <v>44646</v>
      </c>
      <c r="P291" s="21" t="str">
        <f>VLOOKUP(B291,Table3[[Account Number]:[Transaction type]],2,FALSE)</f>
        <v>Money Deposit</v>
      </c>
      <c r="Q291" s="21" t="str">
        <f>VLOOKUP(B291,Transaction!C2:E3001,3,FALSE)</f>
        <v>Bank</v>
      </c>
      <c r="R291" s="22">
        <f>Table4[[#This Row],[Bank Deposit2]] - Table4[[#This Row],[Saving Accounts]]</f>
        <v>510629.40420984</v>
      </c>
      <c r="S291" s="22">
        <f>IF(AND(Table4[[#This Row],[Account Type]]="Current",Table4[[#This Row],[Opening Balance]]&gt;= 500000),Table4[[#This Row],[Opening Balance]] * 0.02, 0)</f>
        <v>0</v>
      </c>
    </row>
    <row r="292" spans="1:19" ht="15.75" x14ac:dyDescent="0.25">
      <c r="A292" s="17" t="s">
        <v>1097</v>
      </c>
      <c r="B292" s="19">
        <v>328206610</v>
      </c>
      <c r="C292" s="17">
        <v>50</v>
      </c>
      <c r="D292" s="24">
        <v>26443.5</v>
      </c>
      <c r="E292" s="17" t="s">
        <v>1094</v>
      </c>
      <c r="F292" s="17" t="s">
        <v>366</v>
      </c>
      <c r="G292" s="17" t="s">
        <v>14</v>
      </c>
      <c r="H292" s="17" t="s">
        <v>1098</v>
      </c>
      <c r="I292" s="20">
        <f t="shared" si="4"/>
        <v>107265.814656</v>
      </c>
      <c r="J292" s="20">
        <v>39493.3226688</v>
      </c>
      <c r="K292" s="17" t="s">
        <v>1099</v>
      </c>
      <c r="L292" s="21" t="str">
        <f>VLOOKUP(B292,Accounts!B$2:E$3001,4,FALSE)</f>
        <v>Domiciliary</v>
      </c>
      <c r="M292" s="26">
        <f>VALUE(VLOOKUP(B292,Accounts!B$2:G$3001,6,FALSE))</f>
        <v>2012185728</v>
      </c>
      <c r="N292" s="22">
        <f>IFERROR(VLOOKUP(B292,Loan!B292:D591,3,FALSE), 0)</f>
        <v>0</v>
      </c>
      <c r="O292" s="25">
        <f>VLOOKUP(B292,Transaction!C2:F3001,4,FALSE)</f>
        <v>44471</v>
      </c>
      <c r="P292" s="21" t="str">
        <f>VLOOKUP(B292,Table3[[Account Number]:[Transaction type]],2,FALSE)</f>
        <v>Money Transfer</v>
      </c>
      <c r="Q292" s="21" t="str">
        <f>VLOOKUP(B292,Transaction!C2:E3001,3,FALSE)</f>
        <v>Mobile</v>
      </c>
      <c r="R292" s="22">
        <f>Table4[[#This Row],[Bank Deposit2]] - Table4[[#This Row],[Saving Accounts]]</f>
        <v>67772.491987200003</v>
      </c>
      <c r="S292" s="22">
        <f>IF(AND(Table4[[#This Row],[Account Type]]="Current",Table4[[#This Row],[Opening Balance]]&gt;= 500000),Table4[[#This Row],[Opening Balance]] * 0.02, 0)</f>
        <v>0</v>
      </c>
    </row>
    <row r="293" spans="1:19" ht="15.75" x14ac:dyDescent="0.25">
      <c r="A293" s="17" t="s">
        <v>1100</v>
      </c>
      <c r="B293" s="19">
        <v>381842320</v>
      </c>
      <c r="C293" s="17">
        <v>27</v>
      </c>
      <c r="D293" s="24">
        <v>34844.25</v>
      </c>
      <c r="E293" s="17" t="s">
        <v>1094</v>
      </c>
      <c r="F293" s="17" t="s">
        <v>256</v>
      </c>
      <c r="G293" s="17" t="s">
        <v>14</v>
      </c>
      <c r="H293" s="17" t="s">
        <v>1101</v>
      </c>
      <c r="I293" s="20">
        <f t="shared" si="4"/>
        <v>665597.43998000002</v>
      </c>
      <c r="J293" s="20">
        <v>143633.3838632</v>
      </c>
      <c r="K293" s="17" t="s">
        <v>1102</v>
      </c>
      <c r="L293" s="21" t="str">
        <f>VLOOKUP(B293,Accounts!B$2:E$3001,4,FALSE)</f>
        <v>Savings</v>
      </c>
      <c r="M293" s="26">
        <f>VALUE(VLOOKUP(B293,Accounts!B$2:G$3001,6,FALSE))</f>
        <v>2504677728</v>
      </c>
      <c r="N293" s="22">
        <f>IFERROR(VLOOKUP(B293,Loan!B293:D592,3,FALSE), 0)</f>
        <v>0</v>
      </c>
      <c r="O293" s="25">
        <f>VLOOKUP(B293,Transaction!C2:F3001,4,FALSE)</f>
        <v>44403</v>
      </c>
      <c r="P293" s="21" t="str">
        <f>VLOOKUP(B293,Table3[[Account Number]:[Transaction type]],2,FALSE)</f>
        <v>Cash Withdrawal</v>
      </c>
      <c r="Q293" s="21" t="str">
        <f>VLOOKUP(B293,Transaction!C2:E3001,3,FALSE)</f>
        <v>ATM</v>
      </c>
      <c r="R293" s="22">
        <f>Table4[[#This Row],[Bank Deposit2]] - Table4[[#This Row],[Saving Accounts]]</f>
        <v>521964.05611680006</v>
      </c>
      <c r="S293" s="22">
        <f>IF(AND(Table4[[#This Row],[Account Type]]="Current",Table4[[#This Row],[Opening Balance]]&gt;= 500000),Table4[[#This Row],[Opening Balance]] * 0.02, 0)</f>
        <v>0</v>
      </c>
    </row>
    <row r="294" spans="1:19" ht="15.75" x14ac:dyDescent="0.25">
      <c r="A294" s="17" t="s">
        <v>1103</v>
      </c>
      <c r="B294" s="19">
        <v>194085026</v>
      </c>
      <c r="C294" s="17">
        <v>38</v>
      </c>
      <c r="D294" s="24">
        <v>30826.5</v>
      </c>
      <c r="E294" s="17" t="s">
        <v>1094</v>
      </c>
      <c r="F294" s="17" t="s">
        <v>34</v>
      </c>
      <c r="G294" s="17" t="s">
        <v>14</v>
      </c>
      <c r="H294" s="17" t="s">
        <v>1104</v>
      </c>
      <c r="I294" s="20">
        <f t="shared" si="4"/>
        <v>615087.97880000004</v>
      </c>
      <c r="J294" s="20">
        <v>243895.755072</v>
      </c>
      <c r="K294" s="17" t="s">
        <v>1105</v>
      </c>
      <c r="L294" s="21" t="str">
        <f>VLOOKUP(B294,Accounts!B$2:E$3001,4,FALSE)</f>
        <v>Current</v>
      </c>
      <c r="M294" s="26">
        <f>VALUE(VLOOKUP(B294,Accounts!B$2:G$3001,6,FALSE))</f>
        <v>1142185216</v>
      </c>
      <c r="N294" s="22">
        <f>IFERROR(VLOOKUP(B294,Loan!B294:D593,3,FALSE), 0)</f>
        <v>0</v>
      </c>
      <c r="O294" s="25">
        <f>VLOOKUP(B294,Transaction!C2:F3001,4,FALSE)</f>
        <v>44340</v>
      </c>
      <c r="P294" s="21" t="str">
        <f>VLOOKUP(B294,Table3[[Account Number]:[Transaction type]],2,FALSE)</f>
        <v>Money Deposit</v>
      </c>
      <c r="Q294" s="21" t="str">
        <f>VLOOKUP(B294,Transaction!C2:E3001,3,FALSE)</f>
        <v>Bank</v>
      </c>
      <c r="R294" s="22">
        <f>Table4[[#This Row],[Bank Deposit2]] - Table4[[#This Row],[Saving Accounts]]</f>
        <v>371192.22372800007</v>
      </c>
      <c r="S294" s="22">
        <f>IF(AND(Table4[[#This Row],[Account Type]]="Current",Table4[[#This Row],[Opening Balance]]&gt;= 500000),Table4[[#This Row],[Opening Balance]] * 0.02, 0)</f>
        <v>22843704.32</v>
      </c>
    </row>
    <row r="295" spans="1:19" ht="15.75" x14ac:dyDescent="0.25">
      <c r="A295" s="17" t="s">
        <v>1106</v>
      </c>
      <c r="B295" s="19">
        <v>581636322</v>
      </c>
      <c r="C295" s="17">
        <v>24</v>
      </c>
      <c r="D295" s="24">
        <v>35940</v>
      </c>
      <c r="E295" s="17" t="s">
        <v>1094</v>
      </c>
      <c r="F295" s="17" t="s">
        <v>750</v>
      </c>
      <c r="G295" s="17" t="s">
        <v>14</v>
      </c>
      <c r="H295" s="17" t="s">
        <v>1107</v>
      </c>
      <c r="I295" s="20">
        <f t="shared" si="4"/>
        <v>1138431.2892750001</v>
      </c>
      <c r="J295" s="20">
        <v>403537.55913449998</v>
      </c>
      <c r="K295" s="17" t="s">
        <v>1108</v>
      </c>
      <c r="L295" s="21" t="str">
        <f>VLOOKUP(B295,Accounts!B$2:E$3001,4,FALSE)</f>
        <v>Domiciliary</v>
      </c>
      <c r="M295" s="26">
        <f>VALUE(VLOOKUP(B295,Accounts!B$2:G$3001,6,FALSE))</f>
        <v>1460132973</v>
      </c>
      <c r="N295" s="22">
        <f>IFERROR(VLOOKUP(B295,Loan!B295:D594,3,FALSE), 0)</f>
        <v>0</v>
      </c>
      <c r="O295" s="25">
        <f>VLOOKUP(B295,Transaction!C2:F3001,4,FALSE)</f>
        <v>44568</v>
      </c>
      <c r="P295" s="21" t="str">
        <f>VLOOKUP(B295,Table3[[Account Number]:[Transaction type]],2,FALSE)</f>
        <v>Online Payment</v>
      </c>
      <c r="Q295" s="21" t="str">
        <f>VLOOKUP(B295,Transaction!C2:E3001,3,FALSE)</f>
        <v>Mobile</v>
      </c>
      <c r="R295" s="22">
        <f>Table4[[#This Row],[Bank Deposit2]] - Table4[[#This Row],[Saving Accounts]]</f>
        <v>734893.73014050012</v>
      </c>
      <c r="S295" s="22">
        <f>IF(AND(Table4[[#This Row],[Account Type]]="Current",Table4[[#This Row],[Opening Balance]]&gt;= 500000),Table4[[#This Row],[Opening Balance]] * 0.02, 0)</f>
        <v>0</v>
      </c>
    </row>
    <row r="296" spans="1:19" ht="15.75" x14ac:dyDescent="0.25">
      <c r="A296" s="17" t="s">
        <v>1109</v>
      </c>
      <c r="B296" s="19">
        <v>242987893</v>
      </c>
      <c r="C296" s="17">
        <v>65</v>
      </c>
      <c r="D296" s="24">
        <v>20964.75</v>
      </c>
      <c r="E296" s="17" t="s">
        <v>1094</v>
      </c>
      <c r="F296" s="17" t="s">
        <v>523</v>
      </c>
      <c r="G296" s="17" t="s">
        <v>14</v>
      </c>
      <c r="H296" s="17" t="s">
        <v>1110</v>
      </c>
      <c r="I296" s="20">
        <f t="shared" si="4"/>
        <v>674893.23263999994</v>
      </c>
      <c r="J296" s="20">
        <v>152667.38044800001</v>
      </c>
      <c r="K296" s="17" t="s">
        <v>1111</v>
      </c>
      <c r="L296" s="21" t="str">
        <f>VLOOKUP(B296,Accounts!B$2:E$3001,4,FALSE)</f>
        <v>Domiciliary</v>
      </c>
      <c r="M296" s="26">
        <f>VALUE(VLOOKUP(B296,Accounts!B$2:G$3001,6,FALSE))</f>
        <v>2042628108</v>
      </c>
      <c r="N296" s="22">
        <f>IFERROR(VLOOKUP(B296,Loan!B296:D595,3,FALSE), 0)</f>
        <v>0</v>
      </c>
      <c r="O296" s="25">
        <f>VLOOKUP(B296,Transaction!C2:F3001,4,FALSE)</f>
        <v>44531</v>
      </c>
      <c r="P296" s="21" t="str">
        <f>VLOOKUP(B296,Table3[[Account Number]:[Transaction type]],2,FALSE)</f>
        <v>Checks</v>
      </c>
      <c r="Q296" s="21" t="str">
        <f>VLOOKUP(B296,Transaction!C2:E3001,3,FALSE)</f>
        <v>Informal Services</v>
      </c>
      <c r="R296" s="22">
        <f>Table4[[#This Row],[Bank Deposit2]] - Table4[[#This Row],[Saving Accounts]]</f>
        <v>522225.8521919999</v>
      </c>
      <c r="S296" s="22">
        <f>IF(AND(Table4[[#This Row],[Account Type]]="Current",Table4[[#This Row],[Opening Balance]]&gt;= 500000),Table4[[#This Row],[Opening Balance]] * 0.02, 0)</f>
        <v>0</v>
      </c>
    </row>
    <row r="297" spans="1:19" ht="15.75" x14ac:dyDescent="0.25">
      <c r="A297" s="17" t="s">
        <v>1112</v>
      </c>
      <c r="B297" s="19">
        <v>534752819</v>
      </c>
      <c r="C297" s="17">
        <v>55</v>
      </c>
      <c r="D297" s="24">
        <v>24617.25</v>
      </c>
      <c r="E297" s="17" t="s">
        <v>1094</v>
      </c>
      <c r="F297" s="17" t="s">
        <v>274</v>
      </c>
      <c r="G297" s="17" t="s">
        <v>14</v>
      </c>
      <c r="H297" s="17" t="s">
        <v>1113</v>
      </c>
      <c r="I297" s="20">
        <f t="shared" si="4"/>
        <v>1638779.8728</v>
      </c>
      <c r="J297" s="20">
        <v>1025407.977552</v>
      </c>
      <c r="K297" s="17" t="s">
        <v>1114</v>
      </c>
      <c r="L297" s="21" t="str">
        <f>VLOOKUP(B297,Accounts!B$2:E$3001,4,FALSE)</f>
        <v>Current</v>
      </c>
      <c r="M297" s="26">
        <f>VALUE(VLOOKUP(B297,Accounts!B$2:G$3001,6,FALSE))</f>
        <v>1104860952</v>
      </c>
      <c r="N297" s="22">
        <f>IFERROR(VLOOKUP(B297,Loan!B297:D596,3,FALSE), 0)</f>
        <v>0</v>
      </c>
      <c r="O297" s="25">
        <f>VLOOKUP(B297,Transaction!C2:F3001,4,FALSE)</f>
        <v>44572</v>
      </c>
      <c r="P297" s="21" t="str">
        <f>VLOOKUP(B297,Table3[[Account Number]:[Transaction type]],2,FALSE)</f>
        <v>Online Payment</v>
      </c>
      <c r="Q297" s="21" t="str">
        <f>VLOOKUP(B297,Transaction!C2:E3001,3,FALSE)</f>
        <v>Mobile</v>
      </c>
      <c r="R297" s="22">
        <f>Table4[[#This Row],[Bank Deposit2]] - Table4[[#This Row],[Saving Accounts]]</f>
        <v>613371.89524800004</v>
      </c>
      <c r="S297" s="22">
        <f>IF(AND(Table4[[#This Row],[Account Type]]="Current",Table4[[#This Row],[Opening Balance]]&gt;= 500000),Table4[[#This Row],[Opening Balance]] * 0.02, 0)</f>
        <v>22097219.039999999</v>
      </c>
    </row>
    <row r="298" spans="1:19" ht="15.75" x14ac:dyDescent="0.25">
      <c r="A298" s="17" t="s">
        <v>1115</v>
      </c>
      <c r="B298" s="19">
        <v>135610632</v>
      </c>
      <c r="C298" s="17">
        <v>63</v>
      </c>
      <c r="D298" s="24">
        <v>21695.25</v>
      </c>
      <c r="E298" s="17" t="s">
        <v>1094</v>
      </c>
      <c r="F298" s="17" t="s">
        <v>825</v>
      </c>
      <c r="G298" s="17" t="s">
        <v>14</v>
      </c>
      <c r="H298" s="17" t="s">
        <v>1116</v>
      </c>
      <c r="I298" s="20">
        <f t="shared" si="4"/>
        <v>95126.019450000007</v>
      </c>
      <c r="J298" s="20">
        <v>38050.407780000001</v>
      </c>
      <c r="K298" s="17" t="s">
        <v>1117</v>
      </c>
      <c r="L298" s="21" t="str">
        <f>VLOOKUP(B298,Accounts!B$2:E$3001,4,FALSE)</f>
        <v>Domiciliary</v>
      </c>
      <c r="M298" s="26">
        <f>VALUE(VLOOKUP(B298,Accounts!B$2:G$3001,6,FALSE))</f>
        <v>1005057837</v>
      </c>
      <c r="N298" s="22">
        <f>IFERROR(VLOOKUP(B298,Loan!B298:D597,3,FALSE), 0)</f>
        <v>0</v>
      </c>
      <c r="O298" s="25">
        <f>VLOOKUP(B298,Transaction!C2:F3001,4,FALSE)</f>
        <v>44485</v>
      </c>
      <c r="P298" s="21" t="str">
        <f>VLOOKUP(B298,Table3[[Account Number]:[Transaction type]],2,FALSE)</f>
        <v>Loan Payment</v>
      </c>
      <c r="Q298" s="21" t="str">
        <f>VLOOKUP(B298,Transaction!C2:E3001,3,FALSE)</f>
        <v>AFT</v>
      </c>
      <c r="R298" s="22">
        <f>Table4[[#This Row],[Bank Deposit2]] - Table4[[#This Row],[Saving Accounts]]</f>
        <v>57075.611670000006</v>
      </c>
      <c r="S298" s="22">
        <f>IF(AND(Table4[[#This Row],[Account Type]]="Current",Table4[[#This Row],[Opening Balance]]&gt;= 500000),Table4[[#This Row],[Opening Balance]] * 0.02, 0)</f>
        <v>0</v>
      </c>
    </row>
    <row r="299" spans="1:19" ht="15.75" x14ac:dyDescent="0.25">
      <c r="A299" s="17" t="s">
        <v>1118</v>
      </c>
      <c r="B299" s="19">
        <v>961950727</v>
      </c>
      <c r="C299" s="17">
        <v>53</v>
      </c>
      <c r="D299" s="24">
        <v>25347.75</v>
      </c>
      <c r="E299" s="17" t="s">
        <v>1094</v>
      </c>
      <c r="F299" s="17" t="s">
        <v>1004</v>
      </c>
      <c r="G299" s="17" t="s">
        <v>14</v>
      </c>
      <c r="H299" s="17" t="s">
        <v>1119</v>
      </c>
      <c r="I299" s="20">
        <f t="shared" si="4"/>
        <v>1301697.8156000001</v>
      </c>
      <c r="J299" s="20">
        <v>306295.15556639998</v>
      </c>
      <c r="K299" s="17" t="s">
        <v>1120</v>
      </c>
      <c r="L299" s="21" t="str">
        <f>VLOOKUP(B299,Accounts!B$2:E$3001,4,FALSE)</f>
        <v>Current</v>
      </c>
      <c r="M299" s="26">
        <f>VALUE(VLOOKUP(B299,Accounts!B$2:G$3001,6,FALSE))</f>
        <v>2739497984</v>
      </c>
      <c r="N299" s="22">
        <f>IFERROR(VLOOKUP(B299,Loan!B299:D598,3,FALSE), 0)</f>
        <v>0</v>
      </c>
      <c r="O299" s="25">
        <f>VLOOKUP(B299,Transaction!C2:F3001,4,FALSE)</f>
        <v>44578</v>
      </c>
      <c r="P299" s="21" t="str">
        <f>VLOOKUP(B299,Table3[[Account Number]:[Transaction type]],2,FALSE)</f>
        <v>Money Transfer</v>
      </c>
      <c r="Q299" s="21" t="str">
        <f>VLOOKUP(B299,Transaction!C2:E3001,3,FALSE)</f>
        <v>Mobile</v>
      </c>
      <c r="R299" s="22">
        <f>Table4[[#This Row],[Bank Deposit2]] - Table4[[#This Row],[Saving Accounts]]</f>
        <v>995402.66003360017</v>
      </c>
      <c r="S299" s="22">
        <f>IF(AND(Table4[[#This Row],[Account Type]]="Current",Table4[[#This Row],[Opening Balance]]&gt;= 500000),Table4[[#This Row],[Opening Balance]] * 0.02, 0)</f>
        <v>54789959.68</v>
      </c>
    </row>
    <row r="300" spans="1:19" ht="15.75" x14ac:dyDescent="0.25">
      <c r="A300" s="17" t="s">
        <v>1121</v>
      </c>
      <c r="B300" s="19">
        <v>219530629</v>
      </c>
      <c r="C300" s="17">
        <v>79</v>
      </c>
      <c r="D300" s="24">
        <v>15851.25</v>
      </c>
      <c r="E300" s="17" t="s">
        <v>1094</v>
      </c>
      <c r="F300" s="17" t="s">
        <v>256</v>
      </c>
      <c r="G300" s="17" t="s">
        <v>14</v>
      </c>
      <c r="H300" s="17" t="s">
        <v>1122</v>
      </c>
      <c r="I300" s="20">
        <f t="shared" si="4"/>
        <v>532457.60265000002</v>
      </c>
      <c r="J300" s="20">
        <v>352361.6488125</v>
      </c>
      <c r="K300" s="17" t="s">
        <v>1123</v>
      </c>
      <c r="L300" s="21" t="str">
        <f>VLOOKUP(B300,Accounts!B$2:E$3001,4,FALSE)</f>
        <v>Domiciliary</v>
      </c>
      <c r="M300" s="26">
        <f>VALUE(VLOOKUP(B300,Accounts!B$2:G$3001,6,FALSE))</f>
        <v>1967152236</v>
      </c>
      <c r="N300" s="22">
        <f>IFERROR(VLOOKUP(B300,Loan!B300:D599,3,FALSE), 0)</f>
        <v>0</v>
      </c>
      <c r="O300" s="25">
        <f>VLOOKUP(B300,Transaction!C2:F3001,4,FALSE)</f>
        <v>44587</v>
      </c>
      <c r="P300" s="21" t="str">
        <f>VLOOKUP(B300,Table3[[Account Number]:[Transaction type]],2,FALSE)</f>
        <v>Money Transfer</v>
      </c>
      <c r="Q300" s="21" t="str">
        <f>VLOOKUP(B300,Transaction!C2:E3001,3,FALSE)</f>
        <v>Internet Banking</v>
      </c>
      <c r="R300" s="22">
        <f>Table4[[#This Row],[Bank Deposit2]] - Table4[[#This Row],[Saving Accounts]]</f>
        <v>180095.95383750001</v>
      </c>
      <c r="S300" s="22">
        <f>IF(AND(Table4[[#This Row],[Account Type]]="Current",Table4[[#This Row],[Opening Balance]]&gt;= 500000),Table4[[#This Row],[Opening Balance]] * 0.02, 0)</f>
        <v>0</v>
      </c>
    </row>
    <row r="301" spans="1:19" ht="15.75" x14ac:dyDescent="0.25">
      <c r="A301" s="17" t="s">
        <v>1124</v>
      </c>
      <c r="B301" s="19">
        <v>534393886</v>
      </c>
      <c r="C301" s="17">
        <v>79</v>
      </c>
      <c r="D301" s="24">
        <v>15851.25</v>
      </c>
      <c r="E301" s="17" t="s">
        <v>1094</v>
      </c>
      <c r="F301" s="17" t="s">
        <v>475</v>
      </c>
      <c r="G301" s="17" t="s">
        <v>14</v>
      </c>
      <c r="H301" s="17" t="s">
        <v>1125</v>
      </c>
      <c r="I301" s="20">
        <f t="shared" si="4"/>
        <v>403236.864</v>
      </c>
      <c r="J301" s="20">
        <v>169233.47136</v>
      </c>
      <c r="K301" s="17" t="s">
        <v>1126</v>
      </c>
      <c r="L301" s="21" t="str">
        <f>VLOOKUP(B301,Accounts!B$2:E$3001,4,FALSE)</f>
        <v>Corporate</v>
      </c>
      <c r="M301" s="26">
        <f>VALUE(VLOOKUP(B301,Accounts!B$2:G$3001,6,FALSE))</f>
        <v>2507127392</v>
      </c>
      <c r="N301" s="22">
        <f>IFERROR(VLOOKUP(B301,Loan!B301:D600,3,FALSE), 0)</f>
        <v>0</v>
      </c>
      <c r="O301" s="25">
        <f>VLOOKUP(B301,Transaction!C2:F3001,4,FALSE)</f>
        <v>44400</v>
      </c>
      <c r="P301" s="21" t="str">
        <f>VLOOKUP(B301,Table3[[Account Number]:[Transaction type]],2,FALSE)</f>
        <v>Money Deposit</v>
      </c>
      <c r="Q301" s="21" t="str">
        <f>VLOOKUP(B301,Transaction!C2:E3001,3,FALSE)</f>
        <v>Bank</v>
      </c>
      <c r="R301" s="22">
        <f>Table4[[#This Row],[Bank Deposit2]] - Table4[[#This Row],[Saving Accounts]]</f>
        <v>234003.39264000001</v>
      </c>
      <c r="S301" s="22">
        <f>IF(AND(Table4[[#This Row],[Account Type]]="Current",Table4[[#This Row],[Opening Balance]]&gt;= 500000),Table4[[#This Row],[Opening Balance]] * 0.02, 0)</f>
        <v>0</v>
      </c>
    </row>
    <row r="302" spans="1:19" ht="15.75" x14ac:dyDescent="0.25">
      <c r="A302" s="17" t="s">
        <v>1127</v>
      </c>
      <c r="B302" s="19">
        <v>843963225</v>
      </c>
      <c r="C302" s="17">
        <v>38</v>
      </c>
      <c r="D302" s="24">
        <v>30826.5</v>
      </c>
      <c r="E302" s="17" t="s">
        <v>1094</v>
      </c>
      <c r="F302" s="17" t="s">
        <v>1054</v>
      </c>
      <c r="G302" s="17" t="s">
        <v>14</v>
      </c>
      <c r="H302" s="17" t="s">
        <v>1128</v>
      </c>
      <c r="I302" s="20">
        <f t="shared" si="4"/>
        <v>768909.46950000001</v>
      </c>
      <c r="J302" s="20">
        <v>352445.31831599999</v>
      </c>
      <c r="K302" s="17" t="s">
        <v>1129</v>
      </c>
      <c r="L302" s="21" t="str">
        <f>VLOOKUP(B302,Accounts!B$2:E$3001,4,FALSE)</f>
        <v>Joint</v>
      </c>
      <c r="M302" s="26">
        <f>VALUE(VLOOKUP(B302,Accounts!B$2:G$3001,6,FALSE))</f>
        <v>714113253</v>
      </c>
      <c r="N302" s="22">
        <f>IFERROR(VLOOKUP(B302,Loan!B302:D601,3,FALSE), 0)</f>
        <v>0</v>
      </c>
      <c r="O302" s="25">
        <f>VLOOKUP(B302,Transaction!C2:F3001,4,FALSE)</f>
        <v>44218</v>
      </c>
      <c r="P302" s="21" t="str">
        <f>VLOOKUP(B302,Table3[[Account Number]:[Transaction type]],2,FALSE)</f>
        <v>Cash Withdrawal</v>
      </c>
      <c r="Q302" s="21" t="str">
        <f>VLOOKUP(B302,Transaction!C2:E3001,3,FALSE)</f>
        <v>ATM</v>
      </c>
      <c r="R302" s="22">
        <f>Table4[[#This Row],[Bank Deposit2]] - Table4[[#This Row],[Saving Accounts]]</f>
        <v>416464.15118400002</v>
      </c>
      <c r="S302" s="22">
        <f>IF(AND(Table4[[#This Row],[Account Type]]="Current",Table4[[#This Row],[Opening Balance]]&gt;= 500000),Table4[[#This Row],[Opening Balance]] * 0.02, 0)</f>
        <v>0</v>
      </c>
    </row>
    <row r="303" spans="1:19" ht="15.75" x14ac:dyDescent="0.25">
      <c r="A303" s="17" t="s">
        <v>1130</v>
      </c>
      <c r="B303" s="19">
        <v>914643280</v>
      </c>
      <c r="C303" s="17">
        <v>61</v>
      </c>
      <c r="D303" s="24">
        <v>22425.75</v>
      </c>
      <c r="E303" s="17" t="s">
        <v>1094</v>
      </c>
      <c r="F303" s="17" t="s">
        <v>340</v>
      </c>
      <c r="G303" s="17" t="s">
        <v>14</v>
      </c>
      <c r="H303" s="17" t="s">
        <v>1131</v>
      </c>
      <c r="I303" s="20">
        <f t="shared" si="4"/>
        <v>1298187.4535999999</v>
      </c>
      <c r="J303" s="20">
        <v>617937.22791360004</v>
      </c>
      <c r="K303" s="17" t="s">
        <v>1132</v>
      </c>
      <c r="L303" s="21" t="str">
        <f>VLOOKUP(B303,Accounts!B$2:E$3001,4,FALSE)</f>
        <v>Domiciliary</v>
      </c>
      <c r="M303" s="26">
        <f>VALUE(VLOOKUP(B303,Accounts!B$2:G$3001,6,FALSE))</f>
        <v>216600384</v>
      </c>
      <c r="N303" s="22">
        <f>IFERROR(VLOOKUP(B303,Loan!B303:D602,3,FALSE), 0)</f>
        <v>0</v>
      </c>
      <c r="O303" s="25">
        <f>VLOOKUP(B303,Transaction!C2:F3001,4,FALSE)</f>
        <v>44305</v>
      </c>
      <c r="P303" s="21" t="str">
        <f>VLOOKUP(B303,Table3[[Account Number]:[Transaction type]],2,FALSE)</f>
        <v>Cash Withdrawal</v>
      </c>
      <c r="Q303" s="21" t="str">
        <f>VLOOKUP(B303,Transaction!C2:E3001,3,FALSE)</f>
        <v>ATM</v>
      </c>
      <c r="R303" s="22">
        <f>Table4[[#This Row],[Bank Deposit2]] - Table4[[#This Row],[Saving Accounts]]</f>
        <v>680250.22568639985</v>
      </c>
      <c r="S303" s="22">
        <f>IF(AND(Table4[[#This Row],[Account Type]]="Current",Table4[[#This Row],[Opening Balance]]&gt;= 500000),Table4[[#This Row],[Opening Balance]] * 0.02, 0)</f>
        <v>0</v>
      </c>
    </row>
    <row r="304" spans="1:19" ht="15.75" x14ac:dyDescent="0.25">
      <c r="A304" s="17" t="s">
        <v>1133</v>
      </c>
      <c r="B304" s="19">
        <v>699815678</v>
      </c>
      <c r="C304" s="17">
        <v>62</v>
      </c>
      <c r="D304" s="24">
        <v>22060.5</v>
      </c>
      <c r="E304" s="17" t="s">
        <v>1094</v>
      </c>
      <c r="F304" s="17" t="s">
        <v>181</v>
      </c>
      <c r="G304" s="17" t="s">
        <v>14</v>
      </c>
      <c r="H304" s="17" t="s">
        <v>1134</v>
      </c>
      <c r="I304" s="20">
        <f t="shared" si="4"/>
        <v>1278524.303568</v>
      </c>
      <c r="J304" s="20">
        <v>402862.16134943999</v>
      </c>
      <c r="K304" s="17" t="s">
        <v>1135</v>
      </c>
      <c r="L304" s="21" t="str">
        <f>VLOOKUP(B304,Accounts!B$2:E$3001,4,FALSE)</f>
        <v>Domiciliary</v>
      </c>
      <c r="M304" s="26">
        <f>VALUE(VLOOKUP(B304,Accounts!B$2:G$3001,6,FALSE))</f>
        <v>1300233615</v>
      </c>
      <c r="N304" s="22">
        <f>IFERROR(VLOOKUP(B304,Loan!B304:D603,3,FALSE), 0)</f>
        <v>0</v>
      </c>
      <c r="O304" s="25">
        <f>VLOOKUP(B304,Transaction!C2:F3001,4,FALSE)</f>
        <v>44636</v>
      </c>
      <c r="P304" s="21" t="str">
        <f>VLOOKUP(B304,Table3[[Account Number]:[Transaction type]],2,FALSE)</f>
        <v>Money Transfer</v>
      </c>
      <c r="Q304" s="21" t="str">
        <f>VLOOKUP(B304,Transaction!C2:E3001,3,FALSE)</f>
        <v>Bank</v>
      </c>
      <c r="R304" s="22">
        <f>Table4[[#This Row],[Bank Deposit2]] - Table4[[#This Row],[Saving Accounts]]</f>
        <v>875662.14221855998</v>
      </c>
      <c r="S304" s="22">
        <f>IF(AND(Table4[[#This Row],[Account Type]]="Current",Table4[[#This Row],[Opening Balance]]&gt;= 500000),Table4[[#This Row],[Opening Balance]] * 0.02, 0)</f>
        <v>0</v>
      </c>
    </row>
    <row r="305" spans="1:19" ht="15.75" x14ac:dyDescent="0.25">
      <c r="A305" s="17" t="s">
        <v>1136</v>
      </c>
      <c r="B305" s="19">
        <v>513420727</v>
      </c>
      <c r="C305" s="17">
        <v>76</v>
      </c>
      <c r="D305" s="24">
        <v>16947</v>
      </c>
      <c r="E305" s="17" t="s">
        <v>1094</v>
      </c>
      <c r="F305" s="17" t="s">
        <v>870</v>
      </c>
      <c r="G305" s="17" t="s">
        <v>14</v>
      </c>
      <c r="H305" s="17" t="s">
        <v>1137</v>
      </c>
      <c r="I305" s="20">
        <f t="shared" si="4"/>
        <v>67632.208092000001</v>
      </c>
      <c r="J305" s="20">
        <v>27278.323930440001</v>
      </c>
      <c r="K305" s="17" t="s">
        <v>1138</v>
      </c>
      <c r="L305" s="21" t="str">
        <f>VLOOKUP(B305,Accounts!B$2:E$3001,4,FALSE)</f>
        <v>Current</v>
      </c>
      <c r="M305" s="26">
        <f>VALUE(VLOOKUP(B305,Accounts!B$2:G$3001,6,FALSE))</f>
        <v>206741449</v>
      </c>
      <c r="N305" s="22">
        <f>IFERROR(VLOOKUP(B305,Loan!B305:D604,3,FALSE), 0)</f>
        <v>0</v>
      </c>
      <c r="O305" s="25">
        <f>VLOOKUP(B305,Transaction!C2:F3001,4,FALSE)</f>
        <v>44641</v>
      </c>
      <c r="P305" s="21" t="str">
        <f>VLOOKUP(B305,Table3[[Account Number]:[Transaction type]],2,FALSE)</f>
        <v>Money Transfer</v>
      </c>
      <c r="Q305" s="21" t="str">
        <f>VLOOKUP(B305,Transaction!C2:E3001,3,FALSE)</f>
        <v>Internet Banking</v>
      </c>
      <c r="R305" s="22">
        <f>Table4[[#This Row],[Bank Deposit2]] - Table4[[#This Row],[Saving Accounts]]</f>
        <v>40353.884161559996</v>
      </c>
      <c r="S305" s="22">
        <f>IF(AND(Table4[[#This Row],[Account Type]]="Current",Table4[[#This Row],[Opening Balance]]&gt;= 500000),Table4[[#This Row],[Opening Balance]] * 0.02, 0)</f>
        <v>4134828.98</v>
      </c>
    </row>
    <row r="306" spans="1:19" ht="15.75" x14ac:dyDescent="0.25">
      <c r="A306" s="17" t="s">
        <v>1139</v>
      </c>
      <c r="B306" s="19">
        <v>384256484</v>
      </c>
      <c r="C306" s="17">
        <v>49</v>
      </c>
      <c r="D306" s="24">
        <v>26808.75</v>
      </c>
      <c r="E306" s="17" t="s">
        <v>1094</v>
      </c>
      <c r="F306" s="17" t="s">
        <v>63</v>
      </c>
      <c r="G306" s="17" t="s">
        <v>14</v>
      </c>
      <c r="H306" s="17" t="s">
        <v>1140</v>
      </c>
      <c r="I306" s="20">
        <f t="shared" si="4"/>
        <v>1399302.306024</v>
      </c>
      <c r="J306" s="20">
        <v>252617.40745920001</v>
      </c>
      <c r="K306" s="17" t="s">
        <v>1141</v>
      </c>
      <c r="L306" s="21" t="str">
        <f>VLOOKUP(B306,Accounts!B$2:E$3001,4,FALSE)</f>
        <v>Domiciliary</v>
      </c>
      <c r="M306" s="26">
        <f>VALUE(VLOOKUP(B306,Accounts!B$2:G$3001,6,FALSE))</f>
        <v>13106016</v>
      </c>
      <c r="N306" s="22">
        <f>IFERROR(VLOOKUP(B306,Loan!B306:D605,3,FALSE), 0)</f>
        <v>0</v>
      </c>
      <c r="O306" s="25">
        <f>VLOOKUP(B306,Transaction!C2:F3001,4,FALSE)</f>
        <v>44605</v>
      </c>
      <c r="P306" s="21" t="str">
        <f>VLOOKUP(B306,Table3[[Account Number]:[Transaction type]],2,FALSE)</f>
        <v>Checks</v>
      </c>
      <c r="Q306" s="21" t="str">
        <f>VLOOKUP(B306,Transaction!C2:E3001,3,FALSE)</f>
        <v>Informal Services</v>
      </c>
      <c r="R306" s="22">
        <f>Table4[[#This Row],[Bank Deposit2]] - Table4[[#This Row],[Saving Accounts]]</f>
        <v>1146684.8985648002</v>
      </c>
      <c r="S306" s="22">
        <f>IF(AND(Table4[[#This Row],[Account Type]]="Current",Table4[[#This Row],[Opening Balance]]&gt;= 500000),Table4[[#This Row],[Opening Balance]] * 0.02, 0)</f>
        <v>0</v>
      </c>
    </row>
    <row r="307" spans="1:19" ht="15.75" x14ac:dyDescent="0.25">
      <c r="A307" s="17" t="s">
        <v>1142</v>
      </c>
      <c r="B307" s="19">
        <v>466642390</v>
      </c>
      <c r="C307" s="17">
        <v>41</v>
      </c>
      <c r="D307" s="24">
        <v>29730.75</v>
      </c>
      <c r="E307" s="17" t="s">
        <v>1094</v>
      </c>
      <c r="F307" s="17" t="s">
        <v>139</v>
      </c>
      <c r="G307" s="17" t="s">
        <v>14</v>
      </c>
      <c r="H307" s="17" t="s">
        <v>1143</v>
      </c>
      <c r="I307" s="20">
        <f t="shared" si="4"/>
        <v>911326.28361599997</v>
      </c>
      <c r="J307" s="20">
        <v>343470.45227040001</v>
      </c>
      <c r="K307" s="17" t="s">
        <v>1144</v>
      </c>
      <c r="L307" s="21" t="str">
        <f>VLOOKUP(B307,Accounts!B$2:E$3001,4,FALSE)</f>
        <v>Domiciliary</v>
      </c>
      <c r="M307" s="26">
        <f>VALUE(VLOOKUP(B307,Accounts!B$2:G$3001,6,FALSE))</f>
        <v>8275125</v>
      </c>
      <c r="N307" s="22">
        <f>IFERROR(VLOOKUP(B307,Loan!B307:D606,3,FALSE), 0)</f>
        <v>0</v>
      </c>
      <c r="O307" s="25">
        <f>VLOOKUP(B307,Transaction!C2:F3001,4,FALSE)</f>
        <v>44585</v>
      </c>
      <c r="P307" s="21" t="str">
        <f>VLOOKUP(B307,Table3[[Account Number]:[Transaction type]],2,FALSE)</f>
        <v>Money Transfer</v>
      </c>
      <c r="Q307" s="21" t="str">
        <f>VLOOKUP(B307,Transaction!C2:E3001,3,FALSE)</f>
        <v>Mobile</v>
      </c>
      <c r="R307" s="22">
        <f>Table4[[#This Row],[Bank Deposit2]] - Table4[[#This Row],[Saving Accounts]]</f>
        <v>567855.83134559996</v>
      </c>
      <c r="S307" s="22">
        <f>IF(AND(Table4[[#This Row],[Account Type]]="Current",Table4[[#This Row],[Opening Balance]]&gt;= 500000),Table4[[#This Row],[Opening Balance]] * 0.02, 0)</f>
        <v>0</v>
      </c>
    </row>
    <row r="308" spans="1:19" ht="15.75" x14ac:dyDescent="0.25">
      <c r="A308" s="17" t="s">
        <v>1145</v>
      </c>
      <c r="B308" s="19">
        <v>844409210</v>
      </c>
      <c r="C308" s="17">
        <v>62</v>
      </c>
      <c r="D308" s="24">
        <v>22060.5</v>
      </c>
      <c r="E308" s="17" t="s">
        <v>1094</v>
      </c>
      <c r="F308" s="17" t="s">
        <v>1146</v>
      </c>
      <c r="G308" s="17" t="s">
        <v>14</v>
      </c>
      <c r="H308" s="17" t="s">
        <v>1147</v>
      </c>
      <c r="I308" s="20">
        <f t="shared" si="4"/>
        <v>2021380.9439999999</v>
      </c>
      <c r="J308" s="20">
        <v>1021939.896384</v>
      </c>
      <c r="K308" s="17" t="s">
        <v>1148</v>
      </c>
      <c r="L308" s="21" t="str">
        <f>VLOOKUP(B308,Accounts!B$2:E$3001,4,FALSE)</f>
        <v>Joint</v>
      </c>
      <c r="M308" s="26">
        <f>VALUE(VLOOKUP(B308,Accounts!B$2:G$3001,6,FALSE))</f>
        <v>24059016</v>
      </c>
      <c r="N308" s="22">
        <f>IFERROR(VLOOKUP(B308,Loan!B308:D607,3,FALSE), 0)</f>
        <v>0</v>
      </c>
      <c r="O308" s="25">
        <f>VLOOKUP(B308,Transaction!C2:F3001,4,FALSE)</f>
        <v>44299</v>
      </c>
      <c r="P308" s="21" t="str">
        <f>VLOOKUP(B308,Table3[[Account Number]:[Transaction type]],2,FALSE)</f>
        <v>Online Payment</v>
      </c>
      <c r="Q308" s="21" t="str">
        <f>VLOOKUP(B308,Transaction!C2:E3001,3,FALSE)</f>
        <v>Mobile</v>
      </c>
      <c r="R308" s="22">
        <f>Table4[[#This Row],[Bank Deposit2]] - Table4[[#This Row],[Saving Accounts]]</f>
        <v>999441.04761599994</v>
      </c>
      <c r="S308" s="22">
        <f>IF(AND(Table4[[#This Row],[Account Type]]="Current",Table4[[#This Row],[Opening Balance]]&gt;= 500000),Table4[[#This Row],[Opening Balance]] * 0.02, 0)</f>
        <v>0</v>
      </c>
    </row>
    <row r="309" spans="1:19" ht="15.75" x14ac:dyDescent="0.25">
      <c r="A309" s="17" t="s">
        <v>1149</v>
      </c>
      <c r="B309" s="19">
        <v>4103665</v>
      </c>
      <c r="C309" s="17">
        <v>41</v>
      </c>
      <c r="D309" s="24">
        <v>29730.75</v>
      </c>
      <c r="E309" s="17" t="s">
        <v>1094</v>
      </c>
      <c r="F309" s="17" t="s">
        <v>598</v>
      </c>
      <c r="G309" s="17" t="s">
        <v>14</v>
      </c>
      <c r="H309" s="17" t="s">
        <v>1150</v>
      </c>
      <c r="I309" s="20">
        <f t="shared" si="4"/>
        <v>558283.30278599996</v>
      </c>
      <c r="J309" s="20">
        <v>147703.29900480001</v>
      </c>
      <c r="K309" s="17" t="s">
        <v>1151</v>
      </c>
      <c r="L309" s="21" t="str">
        <f>VLOOKUP(B309,Accounts!B$2:E$3001,4,FALSE)</f>
        <v>Current</v>
      </c>
      <c r="M309" s="26">
        <f>VALUE(VLOOKUP(B309,Accounts!B$2:G$3001,6,FALSE))</f>
        <v>1393121268</v>
      </c>
      <c r="N309" s="22">
        <f>IFERROR(VLOOKUP(B309,Loan!B309:D608,3,FALSE), 0)</f>
        <v>0</v>
      </c>
      <c r="O309" s="25">
        <f>VLOOKUP(B309,Transaction!C2:F3001,4,FALSE)</f>
        <v>44213</v>
      </c>
      <c r="P309" s="21" t="str">
        <f>VLOOKUP(B309,Table3[[Account Number]:[Transaction type]],2,FALSE)</f>
        <v>Cash Withdrawal</v>
      </c>
      <c r="Q309" s="21" t="str">
        <f>VLOOKUP(B309,Transaction!C2:E3001,3,FALSE)</f>
        <v>ATM</v>
      </c>
      <c r="R309" s="22">
        <f>Table4[[#This Row],[Bank Deposit2]] - Table4[[#This Row],[Saving Accounts]]</f>
        <v>410580.00378119992</v>
      </c>
      <c r="S309" s="22">
        <f>IF(AND(Table4[[#This Row],[Account Type]]="Current",Table4[[#This Row],[Opening Balance]]&gt;= 500000),Table4[[#This Row],[Opening Balance]] * 0.02, 0)</f>
        <v>27862425.359999999</v>
      </c>
    </row>
    <row r="310" spans="1:19" ht="15.75" x14ac:dyDescent="0.25">
      <c r="A310" s="17" t="s">
        <v>1152</v>
      </c>
      <c r="B310" s="19">
        <v>925817645</v>
      </c>
      <c r="C310" s="17">
        <v>72</v>
      </c>
      <c r="D310" s="24">
        <v>18408</v>
      </c>
      <c r="E310" s="17" t="s">
        <v>1094</v>
      </c>
      <c r="F310" s="17" t="s">
        <v>241</v>
      </c>
      <c r="G310" s="17" t="s">
        <v>14</v>
      </c>
      <c r="H310" s="17" t="s">
        <v>1153</v>
      </c>
      <c r="I310" s="20">
        <f t="shared" si="4"/>
        <v>618018.80344000005</v>
      </c>
      <c r="J310" s="20">
        <v>311392.12481760001</v>
      </c>
      <c r="K310" s="17" t="s">
        <v>1154</v>
      </c>
      <c r="L310" s="21" t="str">
        <f>VLOOKUP(B310,Accounts!B$2:E$3001,4,FALSE)</f>
        <v>Joint</v>
      </c>
      <c r="M310" s="26">
        <f>VALUE(VLOOKUP(B310,Accounts!B$2:G$3001,6,FALSE))</f>
        <v>580844352</v>
      </c>
      <c r="N310" s="22">
        <f>IFERROR(VLOOKUP(B310,Loan!B310:D609,3,FALSE), 0)</f>
        <v>0</v>
      </c>
      <c r="O310" s="25">
        <f>VLOOKUP(B310,Transaction!C2:F3001,4,FALSE)</f>
        <v>44220</v>
      </c>
      <c r="P310" s="21" t="str">
        <f>VLOOKUP(B310,Table3[[Account Number]:[Transaction type]],2,FALSE)</f>
        <v>Money Deposit</v>
      </c>
      <c r="Q310" s="21" t="str">
        <f>VLOOKUP(B310,Transaction!C2:E3001,3,FALSE)</f>
        <v>Bank</v>
      </c>
      <c r="R310" s="22">
        <f>Table4[[#This Row],[Bank Deposit2]] - Table4[[#This Row],[Saving Accounts]]</f>
        <v>306626.67862240004</v>
      </c>
      <c r="S310" s="22">
        <f>IF(AND(Table4[[#This Row],[Account Type]]="Current",Table4[[#This Row],[Opening Balance]]&gt;= 500000),Table4[[#This Row],[Opening Balance]] * 0.02, 0)</f>
        <v>0</v>
      </c>
    </row>
    <row r="311" spans="1:19" ht="15.75" x14ac:dyDescent="0.25">
      <c r="A311" s="17" t="s">
        <v>1155</v>
      </c>
      <c r="B311" s="19">
        <v>529597969</v>
      </c>
      <c r="C311" s="17">
        <v>84</v>
      </c>
      <c r="D311" s="24">
        <v>14025</v>
      </c>
      <c r="E311" s="17" t="s">
        <v>1094</v>
      </c>
      <c r="F311" s="17" t="s">
        <v>199</v>
      </c>
      <c r="G311" s="17" t="s">
        <v>14</v>
      </c>
      <c r="H311" s="17" t="s">
        <v>1156</v>
      </c>
      <c r="I311" s="20">
        <f t="shared" si="4"/>
        <v>2113374.1950360001</v>
      </c>
      <c r="J311" s="20">
        <v>445004.83050192002</v>
      </c>
      <c r="K311" s="17" t="s">
        <v>1157</v>
      </c>
      <c r="L311" s="21" t="str">
        <f>VLOOKUP(B311,Accounts!B$2:E$3001,4,FALSE)</f>
        <v>Corporate</v>
      </c>
      <c r="M311" s="26">
        <f>VALUE(VLOOKUP(B311,Accounts!B$2:G$3001,6,FALSE))</f>
        <v>4631247423</v>
      </c>
      <c r="N311" s="22">
        <f>IFERROR(VLOOKUP(B311,Loan!B311:D610,3,FALSE), 0)</f>
        <v>0</v>
      </c>
      <c r="O311" s="25">
        <f>VLOOKUP(B311,Transaction!C2:F3001,4,FALSE)</f>
        <v>44284</v>
      </c>
      <c r="P311" s="21" t="str">
        <f>VLOOKUP(B311,Table3[[Account Number]:[Transaction type]],2,FALSE)</f>
        <v>Online Payment</v>
      </c>
      <c r="Q311" s="21" t="str">
        <f>VLOOKUP(B311,Transaction!C2:E3001,3,FALSE)</f>
        <v>Card</v>
      </c>
      <c r="R311" s="22">
        <f>Table4[[#This Row],[Bank Deposit2]] - Table4[[#This Row],[Saving Accounts]]</f>
        <v>1668369.36453408</v>
      </c>
      <c r="S311" s="22">
        <f>IF(AND(Table4[[#This Row],[Account Type]]="Current",Table4[[#This Row],[Opening Balance]]&gt;= 500000),Table4[[#This Row],[Opening Balance]] * 0.02, 0)</f>
        <v>0</v>
      </c>
    </row>
    <row r="312" spans="1:19" ht="15.75" x14ac:dyDescent="0.25">
      <c r="A312" s="17" t="s">
        <v>1158</v>
      </c>
      <c r="B312" s="19">
        <v>142941602</v>
      </c>
      <c r="C312" s="17">
        <v>84</v>
      </c>
      <c r="D312" s="24">
        <v>14025</v>
      </c>
      <c r="E312" s="17" t="s">
        <v>1094</v>
      </c>
      <c r="F312" s="17" t="s">
        <v>399</v>
      </c>
      <c r="G312" s="17" t="s">
        <v>14</v>
      </c>
      <c r="H312" s="17" t="s">
        <v>1159</v>
      </c>
      <c r="I312" s="20">
        <f t="shared" si="4"/>
        <v>397013.27526000002</v>
      </c>
      <c r="J312" s="20">
        <v>118282.5758016</v>
      </c>
      <c r="K312" s="17" t="s">
        <v>1160</v>
      </c>
      <c r="L312" s="21" t="str">
        <f>VLOOKUP(B312,Accounts!B$2:E$3001,4,FALSE)</f>
        <v>Domiciliary</v>
      </c>
      <c r="M312" s="26">
        <f>VALUE(VLOOKUP(B312,Accounts!B$2:G$3001,6,FALSE))</f>
        <v>536938894</v>
      </c>
      <c r="N312" s="22">
        <f>IFERROR(VLOOKUP(B312,Loan!B312:D611,3,FALSE), 0)</f>
        <v>0</v>
      </c>
      <c r="O312" s="25">
        <f>VLOOKUP(B312,Transaction!C2:F3001,4,FALSE)</f>
        <v>44357</v>
      </c>
      <c r="P312" s="21" t="str">
        <f>VLOOKUP(B312,Table3[[Account Number]:[Transaction type]],2,FALSE)</f>
        <v>Money Deposit</v>
      </c>
      <c r="Q312" s="21" t="str">
        <f>VLOOKUP(B312,Transaction!C2:E3001,3,FALSE)</f>
        <v>Bank</v>
      </c>
      <c r="R312" s="22">
        <f>Table4[[#This Row],[Bank Deposit2]] - Table4[[#This Row],[Saving Accounts]]</f>
        <v>278730.69945840002</v>
      </c>
      <c r="S312" s="22">
        <f>IF(AND(Table4[[#This Row],[Account Type]]="Current",Table4[[#This Row],[Opening Balance]]&gt;= 500000),Table4[[#This Row],[Opening Balance]] * 0.02, 0)</f>
        <v>0</v>
      </c>
    </row>
    <row r="313" spans="1:19" ht="15.75" x14ac:dyDescent="0.25">
      <c r="A313" s="17" t="s">
        <v>1161</v>
      </c>
      <c r="B313" s="19">
        <v>142378480</v>
      </c>
      <c r="C313" s="17">
        <v>73</v>
      </c>
      <c r="D313" s="24">
        <v>18042.75</v>
      </c>
      <c r="E313" s="17" t="s">
        <v>1094</v>
      </c>
      <c r="F313" s="17" t="s">
        <v>68</v>
      </c>
      <c r="G313" s="17" t="s">
        <v>14</v>
      </c>
      <c r="H313" s="17" t="s">
        <v>1162</v>
      </c>
      <c r="I313" s="20">
        <f t="shared" si="4"/>
        <v>142521.83105000001</v>
      </c>
      <c r="J313" s="20">
        <v>54827.528744800002</v>
      </c>
      <c r="K313" s="17" t="s">
        <v>1163</v>
      </c>
      <c r="L313" s="21" t="str">
        <f>VLOOKUP(B313,Accounts!B$2:E$3001,4,FALSE)</f>
        <v>Domiciliary</v>
      </c>
      <c r="M313" s="26">
        <f>VALUE(VLOOKUP(B313,Accounts!B$2:G$3001,6,FALSE))</f>
        <v>1583903922</v>
      </c>
      <c r="N313" s="22">
        <f>IFERROR(VLOOKUP(B313,Loan!B313:D612,3,FALSE), 0)</f>
        <v>0</v>
      </c>
      <c r="O313" s="25">
        <f>VLOOKUP(B313,Transaction!C2:F3001,4,FALSE)</f>
        <v>44339</v>
      </c>
      <c r="P313" s="21" t="str">
        <f>VLOOKUP(B313,Table3[[Account Number]:[Transaction type]],2,FALSE)</f>
        <v>Online Payment</v>
      </c>
      <c r="Q313" s="21" t="str">
        <f>VLOOKUP(B313,Transaction!C2:E3001,3,FALSE)</f>
        <v>Internet Banking</v>
      </c>
      <c r="R313" s="22">
        <f>Table4[[#This Row],[Bank Deposit2]] - Table4[[#This Row],[Saving Accounts]]</f>
        <v>87694.302305200006</v>
      </c>
      <c r="S313" s="22">
        <f>IF(AND(Table4[[#This Row],[Account Type]]="Current",Table4[[#This Row],[Opening Balance]]&gt;= 500000),Table4[[#This Row],[Opening Balance]] * 0.02, 0)</f>
        <v>0</v>
      </c>
    </row>
    <row r="314" spans="1:19" ht="15.75" x14ac:dyDescent="0.25">
      <c r="A314" s="17" t="s">
        <v>1164</v>
      </c>
      <c r="B314" s="19">
        <v>526690732</v>
      </c>
      <c r="C314" s="17">
        <v>27</v>
      </c>
      <c r="D314" s="24">
        <v>34844.25</v>
      </c>
      <c r="E314" s="17" t="s">
        <v>1094</v>
      </c>
      <c r="F314" s="17" t="s">
        <v>176</v>
      </c>
      <c r="G314" s="17" t="s">
        <v>14</v>
      </c>
      <c r="H314" s="17" t="s">
        <v>1165</v>
      </c>
      <c r="I314" s="20">
        <f t="shared" si="4"/>
        <v>309361.93810199999</v>
      </c>
      <c r="J314" s="20">
        <v>135307.81161576</v>
      </c>
      <c r="K314" s="17" t="s">
        <v>1166</v>
      </c>
      <c r="L314" s="21" t="str">
        <f>VLOOKUP(B314,Accounts!B$2:E$3001,4,FALSE)</f>
        <v>Savings</v>
      </c>
      <c r="M314" s="26">
        <f>VALUE(VLOOKUP(B314,Accounts!B$2:G$3001,6,FALSE))</f>
        <v>3506250425</v>
      </c>
      <c r="N314" s="22">
        <f>IFERROR(VLOOKUP(B314,Loan!B314:D613,3,FALSE), 0)</f>
        <v>0</v>
      </c>
      <c r="O314" s="25">
        <f>VLOOKUP(B314,Transaction!C2:F3001,4,FALSE)</f>
        <v>44306</v>
      </c>
      <c r="P314" s="21" t="str">
        <f>VLOOKUP(B314,Table3[[Account Number]:[Transaction type]],2,FALSE)</f>
        <v>Online Payment</v>
      </c>
      <c r="Q314" s="21" t="str">
        <f>VLOOKUP(B314,Transaction!C2:E3001,3,FALSE)</f>
        <v>Card</v>
      </c>
      <c r="R314" s="22">
        <f>Table4[[#This Row],[Bank Deposit2]] - Table4[[#This Row],[Saving Accounts]]</f>
        <v>174054.12648623998</v>
      </c>
      <c r="S314" s="22">
        <f>IF(AND(Table4[[#This Row],[Account Type]]="Current",Table4[[#This Row],[Opening Balance]]&gt;= 500000),Table4[[#This Row],[Opening Balance]] * 0.02, 0)</f>
        <v>0</v>
      </c>
    </row>
    <row r="315" spans="1:19" ht="15.75" x14ac:dyDescent="0.25">
      <c r="A315" s="17" t="s">
        <v>1167</v>
      </c>
      <c r="B315" s="19">
        <v>878940712</v>
      </c>
      <c r="C315" s="17">
        <v>55</v>
      </c>
      <c r="D315" s="24">
        <v>24617.25</v>
      </c>
      <c r="E315" s="17" t="s">
        <v>1094</v>
      </c>
      <c r="F315" s="17" t="s">
        <v>185</v>
      </c>
      <c r="G315" s="17" t="s">
        <v>14</v>
      </c>
      <c r="H315" s="17" t="s">
        <v>1168</v>
      </c>
      <c r="I315" s="20">
        <f t="shared" si="4"/>
        <v>691789.79070000001</v>
      </c>
      <c r="J315" s="20">
        <v>297388.22296679998</v>
      </c>
      <c r="K315" s="17" t="s">
        <v>850</v>
      </c>
      <c r="L315" s="21" t="str">
        <f>VLOOKUP(B315,Accounts!B$2:E$3001,4,FALSE)</f>
        <v>Corporate</v>
      </c>
      <c r="M315" s="26">
        <f>VALUE(VLOOKUP(B315,Accounts!B$2:G$3001,6,FALSE))</f>
        <v>1498784022</v>
      </c>
      <c r="N315" s="22">
        <f>IFERROR(VLOOKUP(B315,Loan!B315:D614,3,FALSE), 0)</f>
        <v>0</v>
      </c>
      <c r="O315" s="25">
        <f>VLOOKUP(B315,Transaction!C2:F3001,4,FALSE)</f>
        <v>44236</v>
      </c>
      <c r="P315" s="21" t="str">
        <f>VLOOKUP(B315,Table3[[Account Number]:[Transaction type]],2,FALSE)</f>
        <v>Money Deposit</v>
      </c>
      <c r="Q315" s="21" t="str">
        <f>VLOOKUP(B315,Transaction!C2:E3001,3,FALSE)</f>
        <v>Bank</v>
      </c>
      <c r="R315" s="22">
        <f>Table4[[#This Row],[Bank Deposit2]] - Table4[[#This Row],[Saving Accounts]]</f>
        <v>394401.56773320003</v>
      </c>
      <c r="S315" s="22">
        <f>IF(AND(Table4[[#This Row],[Account Type]]="Current",Table4[[#This Row],[Opening Balance]]&gt;= 500000),Table4[[#This Row],[Opening Balance]] * 0.02, 0)</f>
        <v>0</v>
      </c>
    </row>
    <row r="316" spans="1:19" ht="15.75" x14ac:dyDescent="0.25">
      <c r="A316" s="17" t="s">
        <v>1169</v>
      </c>
      <c r="B316" s="19">
        <v>225809402</v>
      </c>
      <c r="C316" s="17">
        <v>33</v>
      </c>
      <c r="D316" s="24">
        <v>32652.75</v>
      </c>
      <c r="E316" s="17" t="s">
        <v>1094</v>
      </c>
      <c r="F316" s="17" t="s">
        <v>172</v>
      </c>
      <c r="G316" s="17" t="s">
        <v>14</v>
      </c>
      <c r="H316" s="17" t="s">
        <v>1170</v>
      </c>
      <c r="I316" s="20">
        <f t="shared" si="4"/>
        <v>463697.40902399999</v>
      </c>
      <c r="J316" s="20">
        <v>101723.61910464001</v>
      </c>
      <c r="K316" s="17" t="s">
        <v>1171</v>
      </c>
      <c r="L316" s="21" t="str">
        <f>VLOOKUP(B316,Accounts!B$2:E$3001,4,FALSE)</f>
        <v>Domiciliary</v>
      </c>
      <c r="M316" s="26">
        <f>VALUE(VLOOKUP(B316,Accounts!B$2:G$3001,6,FALSE))</f>
        <v>1501287924</v>
      </c>
      <c r="N316" s="22">
        <f>IFERROR(VLOOKUP(B316,Loan!B316:D615,3,FALSE), 0)</f>
        <v>0</v>
      </c>
      <c r="O316" s="25">
        <f>VLOOKUP(B316,Transaction!C2:F3001,4,FALSE)</f>
        <v>44281</v>
      </c>
      <c r="P316" s="21" t="str">
        <f>VLOOKUP(B316,Table3[[Account Number]:[Transaction type]],2,FALSE)</f>
        <v>Online Payment</v>
      </c>
      <c r="Q316" s="21" t="str">
        <f>VLOOKUP(B316,Transaction!C2:E3001,3,FALSE)</f>
        <v>Mobile</v>
      </c>
      <c r="R316" s="22">
        <f>Table4[[#This Row],[Bank Deposit2]] - Table4[[#This Row],[Saving Accounts]]</f>
        <v>361973.78991935996</v>
      </c>
      <c r="S316" s="22">
        <f>IF(AND(Table4[[#This Row],[Account Type]]="Current",Table4[[#This Row],[Opening Balance]]&gt;= 500000),Table4[[#This Row],[Opening Balance]] * 0.02, 0)</f>
        <v>0</v>
      </c>
    </row>
    <row r="317" spans="1:19" ht="15.75" x14ac:dyDescent="0.25">
      <c r="A317" s="17" t="s">
        <v>1172</v>
      </c>
      <c r="B317" s="19">
        <v>120462979</v>
      </c>
      <c r="C317" s="17">
        <v>48</v>
      </c>
      <c r="D317" s="24">
        <v>27174</v>
      </c>
      <c r="E317" s="17" t="s">
        <v>1094</v>
      </c>
      <c r="F317" s="17" t="s">
        <v>1000</v>
      </c>
      <c r="G317" s="17" t="s">
        <v>14</v>
      </c>
      <c r="H317" s="17" t="s">
        <v>1173</v>
      </c>
      <c r="I317" s="20">
        <f t="shared" si="4"/>
        <v>111160.22715599999</v>
      </c>
      <c r="J317" s="20">
        <v>57687.180570359997</v>
      </c>
      <c r="K317" s="17" t="s">
        <v>1174</v>
      </c>
      <c r="L317" s="21" t="str">
        <f>VLOOKUP(B317,Accounts!B$2:E$3001,4,FALSE)</f>
        <v>Joint</v>
      </c>
      <c r="M317" s="26">
        <f>VALUE(VLOOKUP(B317,Accounts!B$2:G$3001,6,FALSE))</f>
        <v>3630625</v>
      </c>
      <c r="N317" s="22">
        <f>IFERROR(VLOOKUP(B317,Loan!B317:D616,3,FALSE), 0)</f>
        <v>0</v>
      </c>
      <c r="O317" s="25">
        <f>VLOOKUP(B317,Transaction!C2:F3001,4,FALSE)</f>
        <v>44369</v>
      </c>
      <c r="P317" s="21" t="str">
        <f>VLOOKUP(B317,Table3[[Account Number]:[Transaction type]],2,FALSE)</f>
        <v>Money Deposit</v>
      </c>
      <c r="Q317" s="21" t="str">
        <f>VLOOKUP(B317,Transaction!C2:E3001,3,FALSE)</f>
        <v>Bank</v>
      </c>
      <c r="R317" s="22">
        <f>Table4[[#This Row],[Bank Deposit2]] - Table4[[#This Row],[Saving Accounts]]</f>
        <v>53473.046585639997</v>
      </c>
      <c r="S317" s="22">
        <f>IF(AND(Table4[[#This Row],[Account Type]]="Current",Table4[[#This Row],[Opening Balance]]&gt;= 500000),Table4[[#This Row],[Opening Balance]] * 0.02, 0)</f>
        <v>0</v>
      </c>
    </row>
    <row r="318" spans="1:19" ht="15.75" x14ac:dyDescent="0.25">
      <c r="A318" s="17" t="s">
        <v>1175</v>
      </c>
      <c r="B318" s="19">
        <v>872920936</v>
      </c>
      <c r="C318" s="17">
        <v>73</v>
      </c>
      <c r="D318" s="24">
        <v>18042.75</v>
      </c>
      <c r="E318" s="17" t="s">
        <v>1094</v>
      </c>
      <c r="F318" s="17" t="s">
        <v>63</v>
      </c>
      <c r="G318" s="17" t="s">
        <v>14</v>
      </c>
      <c r="H318" s="17" t="s">
        <v>1176</v>
      </c>
      <c r="I318" s="20">
        <f t="shared" si="4"/>
        <v>709304.82505999994</v>
      </c>
      <c r="J318" s="20">
        <v>142284.43057920001</v>
      </c>
      <c r="K318" s="17" t="s">
        <v>1177</v>
      </c>
      <c r="L318" s="21" t="str">
        <f>VLOOKUP(B318,Accounts!B$2:E$3001,4,FALSE)</f>
        <v>Current</v>
      </c>
      <c r="M318" s="26">
        <f>VALUE(VLOOKUP(B318,Accounts!B$2:G$3001,6,FALSE))</f>
        <v>2900034384</v>
      </c>
      <c r="N318" s="22">
        <f>IFERROR(VLOOKUP(B318,Loan!B318:D617,3,FALSE), 0)</f>
        <v>0</v>
      </c>
      <c r="O318" s="25">
        <f>VLOOKUP(B318,Transaction!C2:F3001,4,FALSE)</f>
        <v>44675</v>
      </c>
      <c r="P318" s="21" t="str">
        <f>VLOOKUP(B318,Table3[[Account Number]:[Transaction type]],2,FALSE)</f>
        <v>Online Payment</v>
      </c>
      <c r="Q318" s="21" t="str">
        <f>VLOOKUP(B318,Transaction!C2:E3001,3,FALSE)</f>
        <v>Mobile</v>
      </c>
      <c r="R318" s="22">
        <f>Table4[[#This Row],[Bank Deposit2]] - Table4[[#This Row],[Saving Accounts]]</f>
        <v>567020.39448079991</v>
      </c>
      <c r="S318" s="22">
        <f>IF(AND(Table4[[#This Row],[Account Type]]="Current",Table4[[#This Row],[Opening Balance]]&gt;= 500000),Table4[[#This Row],[Opening Balance]] * 0.02, 0)</f>
        <v>58000687.68</v>
      </c>
    </row>
    <row r="319" spans="1:19" ht="15.75" x14ac:dyDescent="0.25">
      <c r="A319" s="17" t="s">
        <v>1178</v>
      </c>
      <c r="B319" s="19">
        <v>105117708</v>
      </c>
      <c r="C319" s="17">
        <v>76</v>
      </c>
      <c r="D319" s="24">
        <v>16947</v>
      </c>
      <c r="E319" s="17" t="s">
        <v>1094</v>
      </c>
      <c r="F319" s="17" t="s">
        <v>1000</v>
      </c>
      <c r="G319" s="17" t="s">
        <v>14</v>
      </c>
      <c r="H319" s="17" t="s">
        <v>1179</v>
      </c>
      <c r="I319" s="20">
        <f t="shared" si="4"/>
        <v>763100.63280000002</v>
      </c>
      <c r="J319" s="20">
        <v>514935.26172000001</v>
      </c>
      <c r="K319" s="17" t="s">
        <v>1180</v>
      </c>
      <c r="L319" s="21" t="str">
        <f>VLOOKUP(B319,Accounts!B$2:E$3001,4,FALSE)</f>
        <v>Domiciliary</v>
      </c>
      <c r="M319" s="26">
        <f>VALUE(VLOOKUP(B319,Accounts!B$2:G$3001,6,FALSE))</f>
        <v>61398259</v>
      </c>
      <c r="N319" s="22">
        <f>IFERROR(VLOOKUP(B319,Loan!B319:D618,3,FALSE), 0)</f>
        <v>0</v>
      </c>
      <c r="O319" s="25">
        <f>VLOOKUP(B319,Transaction!C2:F3001,4,FALSE)</f>
        <v>44536</v>
      </c>
      <c r="P319" s="21" t="str">
        <f>VLOOKUP(B319,Table3[[Account Number]:[Transaction type]],2,FALSE)</f>
        <v>Online Payment</v>
      </c>
      <c r="Q319" s="21" t="str">
        <f>VLOOKUP(B319,Transaction!C2:E3001,3,FALSE)</f>
        <v>Mobile</v>
      </c>
      <c r="R319" s="22">
        <f>Table4[[#This Row],[Bank Deposit2]] - Table4[[#This Row],[Saving Accounts]]</f>
        <v>248165.37108000001</v>
      </c>
      <c r="S319" s="22">
        <f>IF(AND(Table4[[#This Row],[Account Type]]="Current",Table4[[#This Row],[Opening Balance]]&gt;= 500000),Table4[[#This Row],[Opening Balance]] * 0.02, 0)</f>
        <v>0</v>
      </c>
    </row>
    <row r="320" spans="1:19" ht="15.75" x14ac:dyDescent="0.25">
      <c r="A320" s="17" t="s">
        <v>1181</v>
      </c>
      <c r="B320" s="19">
        <v>239492799</v>
      </c>
      <c r="C320" s="17">
        <v>52</v>
      </c>
      <c r="D320" s="24">
        <v>25713</v>
      </c>
      <c r="E320" s="17" t="s">
        <v>1094</v>
      </c>
      <c r="F320" s="17" t="s">
        <v>93</v>
      </c>
      <c r="G320" s="17" t="s">
        <v>14</v>
      </c>
      <c r="H320" s="17" t="s">
        <v>1182</v>
      </c>
      <c r="I320" s="20">
        <f t="shared" si="4"/>
        <v>1407701.3014400001</v>
      </c>
      <c r="J320" s="20">
        <v>223710.36898560001</v>
      </c>
      <c r="K320" s="17" t="s">
        <v>1183</v>
      </c>
      <c r="L320" s="21" t="str">
        <f>VLOOKUP(B320,Accounts!B$2:E$3001,4,FALSE)</f>
        <v>Savings</v>
      </c>
      <c r="M320" s="26">
        <f>VALUE(VLOOKUP(B320,Accounts!B$2:G$3001,6,FALSE))</f>
        <v>907483668</v>
      </c>
      <c r="N320" s="22">
        <f>IFERROR(VLOOKUP(B320,Loan!B320:D619,3,FALSE), 0)</f>
        <v>0</v>
      </c>
      <c r="O320" s="25">
        <f>VLOOKUP(B320,Transaction!C2:F3001,4,FALSE)</f>
        <v>44248</v>
      </c>
      <c r="P320" s="21" t="str">
        <f>VLOOKUP(B320,Table3[[Account Number]:[Transaction type]],2,FALSE)</f>
        <v>Online Payment</v>
      </c>
      <c r="Q320" s="21" t="str">
        <f>VLOOKUP(B320,Transaction!C2:E3001,3,FALSE)</f>
        <v>Mobile</v>
      </c>
      <c r="R320" s="22">
        <f>Table4[[#This Row],[Bank Deposit2]] - Table4[[#This Row],[Saving Accounts]]</f>
        <v>1183990.9324544</v>
      </c>
      <c r="S320" s="22">
        <f>IF(AND(Table4[[#This Row],[Account Type]]="Current",Table4[[#This Row],[Opening Balance]]&gt;= 500000),Table4[[#This Row],[Opening Balance]] * 0.02, 0)</f>
        <v>0</v>
      </c>
    </row>
    <row r="321" spans="1:19" ht="15.75" x14ac:dyDescent="0.25">
      <c r="A321" s="17" t="s">
        <v>1184</v>
      </c>
      <c r="B321" s="19">
        <v>657272913</v>
      </c>
      <c r="C321" s="17">
        <v>18</v>
      </c>
      <c r="D321" s="24">
        <v>38131.5</v>
      </c>
      <c r="E321" s="17" t="s">
        <v>1094</v>
      </c>
      <c r="F321" s="17" t="s">
        <v>102</v>
      </c>
      <c r="G321" s="17" t="s">
        <v>14</v>
      </c>
      <c r="H321" s="17" t="s">
        <v>1185</v>
      </c>
      <c r="I321" s="20">
        <f t="shared" si="4"/>
        <v>455460.38750000001</v>
      </c>
      <c r="J321" s="20">
        <v>248252.70297499999</v>
      </c>
      <c r="K321" s="17" t="s">
        <v>1186</v>
      </c>
      <c r="L321" s="21" t="str">
        <f>VLOOKUP(B321,Accounts!B$2:E$3001,4,FALSE)</f>
        <v>Corporate</v>
      </c>
      <c r="M321" s="26">
        <f>VALUE(VLOOKUP(B321,Accounts!B$2:G$3001,6,FALSE))</f>
        <v>3876912</v>
      </c>
      <c r="N321" s="22">
        <f>IFERROR(VLOOKUP(B321,Loan!B321:D620,3,FALSE), 0)</f>
        <v>0</v>
      </c>
      <c r="O321" s="25">
        <f>VLOOKUP(B321,Transaction!C2:F3001,4,FALSE)</f>
        <v>44370</v>
      </c>
      <c r="P321" s="21" t="str">
        <f>VLOOKUP(B321,Table3[[Account Number]:[Transaction type]],2,FALSE)</f>
        <v>Money Transfer</v>
      </c>
      <c r="Q321" s="21" t="str">
        <f>VLOOKUP(B321,Transaction!C2:E3001,3,FALSE)</f>
        <v>Internet Banking</v>
      </c>
      <c r="R321" s="22">
        <f>Table4[[#This Row],[Bank Deposit2]] - Table4[[#This Row],[Saving Accounts]]</f>
        <v>207207.68452500002</v>
      </c>
      <c r="S321" s="22">
        <f>IF(AND(Table4[[#This Row],[Account Type]]="Current",Table4[[#This Row],[Opening Balance]]&gt;= 500000),Table4[[#This Row],[Opening Balance]] * 0.02, 0)</f>
        <v>0</v>
      </c>
    </row>
    <row r="322" spans="1:19" ht="15.75" x14ac:dyDescent="0.25">
      <c r="A322" s="17" t="s">
        <v>1187</v>
      </c>
      <c r="B322" s="19">
        <v>21760390</v>
      </c>
      <c r="C322" s="17">
        <v>55</v>
      </c>
      <c r="D322" s="24">
        <v>24617.25</v>
      </c>
      <c r="E322" s="17" t="s">
        <v>1094</v>
      </c>
      <c r="F322" s="17" t="s">
        <v>1004</v>
      </c>
      <c r="G322" s="17" t="s">
        <v>14</v>
      </c>
      <c r="H322" s="17" t="s">
        <v>1188</v>
      </c>
      <c r="I322" s="20">
        <f t="shared" si="4"/>
        <v>832390.54233600001</v>
      </c>
      <c r="J322" s="20">
        <v>233836.02735359999</v>
      </c>
      <c r="K322" s="17" t="s">
        <v>1189</v>
      </c>
      <c r="L322" s="21" t="str">
        <f>VLOOKUP(B322,Accounts!B$2:E$3001,4,FALSE)</f>
        <v>Savings</v>
      </c>
      <c r="M322" s="26">
        <f>VALUE(VLOOKUP(B322,Accounts!B$2:G$3001,6,FALSE))</f>
        <v>400999872</v>
      </c>
      <c r="N322" s="22">
        <f>IFERROR(VLOOKUP(B322,Loan!B322:D621,3,FALSE), 0)</f>
        <v>0</v>
      </c>
      <c r="O322" s="25">
        <f>VLOOKUP(B322,Transaction!C2:F3001,4,FALSE)</f>
        <v>44566</v>
      </c>
      <c r="P322" s="21" t="str">
        <f>VLOOKUP(B322,Table3[[Account Number]:[Transaction type]],2,FALSE)</f>
        <v>Money Transfer</v>
      </c>
      <c r="Q322" s="21" t="str">
        <f>VLOOKUP(B322,Transaction!C2:E3001,3,FALSE)</f>
        <v>Internet Banking</v>
      </c>
      <c r="R322" s="22">
        <f>Table4[[#This Row],[Bank Deposit2]] - Table4[[#This Row],[Saving Accounts]]</f>
        <v>598554.5149824</v>
      </c>
      <c r="S322" s="22">
        <f>IF(AND(Table4[[#This Row],[Account Type]]="Current",Table4[[#This Row],[Opening Balance]]&gt;= 500000),Table4[[#This Row],[Opening Balance]] * 0.02, 0)</f>
        <v>0</v>
      </c>
    </row>
    <row r="323" spans="1:19" ht="15.75" x14ac:dyDescent="0.25">
      <c r="A323" s="17" t="s">
        <v>1190</v>
      </c>
      <c r="B323" s="19">
        <v>295040717</v>
      </c>
      <c r="C323" s="17">
        <v>27</v>
      </c>
      <c r="D323" s="24">
        <v>34844.25</v>
      </c>
      <c r="E323" s="17" t="s">
        <v>1094</v>
      </c>
      <c r="F323" s="17" t="s">
        <v>53</v>
      </c>
      <c r="G323" s="17" t="s">
        <v>14</v>
      </c>
      <c r="H323" s="17" t="s">
        <v>1191</v>
      </c>
      <c r="I323" s="20">
        <f t="shared" ref="I323:I386" si="5">VALUE(CLEAN(H323))</f>
        <v>188426.91572799999</v>
      </c>
      <c r="J323" s="20">
        <v>128349.40375984</v>
      </c>
      <c r="K323" s="17" t="s">
        <v>1192</v>
      </c>
      <c r="L323" s="21" t="str">
        <f>VLOOKUP(B323,Accounts!B$2:E$3001,4,FALSE)</f>
        <v>Current</v>
      </c>
      <c r="M323" s="26">
        <f>VALUE(VLOOKUP(B323,Accounts!B$2:G$3001,6,FALSE))</f>
        <v>110102322</v>
      </c>
      <c r="N323" s="22">
        <f>IFERROR(VLOOKUP(B323,Loan!B323:D622,3,FALSE), 0)</f>
        <v>0</v>
      </c>
      <c r="O323" s="25">
        <f>VLOOKUP(B323,Transaction!C2:F3001,4,FALSE)</f>
        <v>44305</v>
      </c>
      <c r="P323" s="21" t="str">
        <f>VLOOKUP(B323,Table3[[Account Number]:[Transaction type]],2,FALSE)</f>
        <v>Checks</v>
      </c>
      <c r="Q323" s="21" t="str">
        <f>VLOOKUP(B323,Transaction!C2:E3001,3,FALSE)</f>
        <v>Bank</v>
      </c>
      <c r="R323" s="22">
        <f>Table4[[#This Row],[Bank Deposit2]] - Table4[[#This Row],[Saving Accounts]]</f>
        <v>60077.51196815999</v>
      </c>
      <c r="S323" s="22">
        <f>IF(AND(Table4[[#This Row],[Account Type]]="Current",Table4[[#This Row],[Opening Balance]]&gt;= 500000),Table4[[#This Row],[Opening Balance]] * 0.02, 0)</f>
        <v>2202046.44</v>
      </c>
    </row>
    <row r="324" spans="1:19" ht="15.75" x14ac:dyDescent="0.25">
      <c r="A324" s="17" t="s">
        <v>1193</v>
      </c>
      <c r="B324" s="19">
        <v>178706576</v>
      </c>
      <c r="C324" s="17">
        <v>55</v>
      </c>
      <c r="D324" s="24">
        <v>24617.25</v>
      </c>
      <c r="E324" s="17" t="s">
        <v>1094</v>
      </c>
      <c r="F324" s="17" t="s">
        <v>353</v>
      </c>
      <c r="G324" s="17" t="s">
        <v>14</v>
      </c>
      <c r="H324" s="17" t="s">
        <v>1194</v>
      </c>
      <c r="I324" s="20">
        <f t="shared" si="5"/>
        <v>130151.840625</v>
      </c>
      <c r="J324" s="20">
        <v>36442.515375000003</v>
      </c>
      <c r="K324" s="17" t="s">
        <v>1195</v>
      </c>
      <c r="L324" s="21" t="str">
        <f>VLOOKUP(B324,Accounts!B$2:E$3001,4,FALSE)</f>
        <v>Domiciliary</v>
      </c>
      <c r="M324" s="26">
        <f>VALUE(VLOOKUP(B324,Accounts!B$2:G$3001,6,FALSE))</f>
        <v>2293632775</v>
      </c>
      <c r="N324" s="22">
        <f>IFERROR(VLOOKUP(B324,Loan!B324:D623,3,FALSE), 0)</f>
        <v>0</v>
      </c>
      <c r="O324" s="25">
        <f>VLOOKUP(B324,Transaction!C2:F3001,4,FALSE)</f>
        <v>44245</v>
      </c>
      <c r="P324" s="21" t="str">
        <f>VLOOKUP(B324,Table3[[Account Number]:[Transaction type]],2,FALSE)</f>
        <v>Loan Payment</v>
      </c>
      <c r="Q324" s="21" t="str">
        <f>VLOOKUP(B324,Transaction!C2:E3001,3,FALSE)</f>
        <v>Mobile</v>
      </c>
      <c r="R324" s="22">
        <f>Table4[[#This Row],[Bank Deposit2]] - Table4[[#This Row],[Saving Accounts]]</f>
        <v>93709.325249999994</v>
      </c>
      <c r="S324" s="22">
        <f>IF(AND(Table4[[#This Row],[Account Type]]="Current",Table4[[#This Row],[Opening Balance]]&gt;= 500000),Table4[[#This Row],[Opening Balance]] * 0.02, 0)</f>
        <v>0</v>
      </c>
    </row>
    <row r="325" spans="1:19" ht="15.75" x14ac:dyDescent="0.25">
      <c r="A325" s="17" t="s">
        <v>1196</v>
      </c>
      <c r="B325" s="19">
        <v>22623932</v>
      </c>
      <c r="C325" s="17">
        <v>76</v>
      </c>
      <c r="D325" s="24">
        <v>16947</v>
      </c>
      <c r="E325" s="17" t="s">
        <v>1094</v>
      </c>
      <c r="F325" s="17" t="s">
        <v>1197</v>
      </c>
      <c r="G325" s="17" t="s">
        <v>14</v>
      </c>
      <c r="H325" s="17" t="s">
        <v>1198</v>
      </c>
      <c r="I325" s="20">
        <f t="shared" si="5"/>
        <v>285189.07150800002</v>
      </c>
      <c r="J325" s="20">
        <v>138691.94845967999</v>
      </c>
      <c r="K325" s="17" t="s">
        <v>1199</v>
      </c>
      <c r="L325" s="21" t="str">
        <f>VLOOKUP(B325,Accounts!B$2:E$3001,4,FALSE)</f>
        <v>Joint</v>
      </c>
      <c r="M325" s="26">
        <f>VALUE(VLOOKUP(B325,Accounts!B$2:G$3001,6,FALSE))</f>
        <v>2077712832</v>
      </c>
      <c r="N325" s="22">
        <f>IFERROR(VLOOKUP(B325,Loan!B325:D624,3,FALSE), 0)</f>
        <v>0</v>
      </c>
      <c r="O325" s="25">
        <f>VLOOKUP(B325,Transaction!C2:F3001,4,FALSE)</f>
        <v>44657</v>
      </c>
      <c r="P325" s="21" t="str">
        <f>VLOOKUP(B325,Table3[[Account Number]:[Transaction type]],2,FALSE)</f>
        <v>Online Payment</v>
      </c>
      <c r="Q325" s="21" t="str">
        <f>VLOOKUP(B325,Transaction!C2:E3001,3,FALSE)</f>
        <v>Internet Banking</v>
      </c>
      <c r="R325" s="22">
        <f>Table4[[#This Row],[Bank Deposit2]] - Table4[[#This Row],[Saving Accounts]]</f>
        <v>146497.12304832003</v>
      </c>
      <c r="S325" s="22">
        <f>IF(AND(Table4[[#This Row],[Account Type]]="Current",Table4[[#This Row],[Opening Balance]]&gt;= 500000),Table4[[#This Row],[Opening Balance]] * 0.02, 0)</f>
        <v>0</v>
      </c>
    </row>
    <row r="326" spans="1:19" ht="15.75" x14ac:dyDescent="0.25">
      <c r="A326" s="17" t="s">
        <v>1200</v>
      </c>
      <c r="B326" s="19">
        <v>948267384</v>
      </c>
      <c r="C326" s="17">
        <v>39</v>
      </c>
      <c r="D326" s="24">
        <v>30461.25</v>
      </c>
      <c r="E326" s="17" t="s">
        <v>1094</v>
      </c>
      <c r="F326" s="17" t="s">
        <v>125</v>
      </c>
      <c r="G326" s="17" t="s">
        <v>14</v>
      </c>
      <c r="H326" s="17" t="s">
        <v>1202</v>
      </c>
      <c r="I326" s="20">
        <f t="shared" si="5"/>
        <v>474517.29124799999</v>
      </c>
      <c r="J326" s="20">
        <v>103981.18034304</v>
      </c>
      <c r="K326" s="17" t="s">
        <v>1203</v>
      </c>
      <c r="L326" s="21" t="str">
        <f>VLOOKUP(B326,Accounts!B$2:E$3001,4,FALSE)</f>
        <v>Domiciliary</v>
      </c>
      <c r="M326" s="26">
        <f>VALUE(VLOOKUP(B326,Accounts!B$2:G$3001,6,FALSE))</f>
        <v>510046875</v>
      </c>
      <c r="N326" s="22">
        <f>IFERROR(VLOOKUP(B326,Loan!B326:D625,3,FALSE), 0)</f>
        <v>0</v>
      </c>
      <c r="O326" s="25">
        <f>VLOOKUP(B326,Transaction!C2:F3001,4,FALSE)</f>
        <v>44660</v>
      </c>
      <c r="P326" s="21" t="str">
        <f>VLOOKUP(B326,Table3[[Account Number]:[Transaction type]],2,FALSE)</f>
        <v>Money Transfer</v>
      </c>
      <c r="Q326" s="21" t="str">
        <f>VLOOKUP(B326,Transaction!C2:E3001,3,FALSE)</f>
        <v>ATM</v>
      </c>
      <c r="R326" s="22">
        <f>Table4[[#This Row],[Bank Deposit2]] - Table4[[#This Row],[Saving Accounts]]</f>
        <v>370536.11090495996</v>
      </c>
      <c r="S326" s="22">
        <f>IF(AND(Table4[[#This Row],[Account Type]]="Current",Table4[[#This Row],[Opening Balance]]&gt;= 500000),Table4[[#This Row],[Opening Balance]] * 0.02, 0)</f>
        <v>0</v>
      </c>
    </row>
    <row r="327" spans="1:19" ht="15.75" x14ac:dyDescent="0.25">
      <c r="A327" s="17" t="s">
        <v>1204</v>
      </c>
      <c r="B327" s="19">
        <v>576517360</v>
      </c>
      <c r="C327" s="17">
        <v>37</v>
      </c>
      <c r="D327" s="24">
        <v>31191.75</v>
      </c>
      <c r="E327" s="17" t="s">
        <v>1094</v>
      </c>
      <c r="F327" s="17" t="s">
        <v>172</v>
      </c>
      <c r="G327" s="17" t="s">
        <v>14</v>
      </c>
      <c r="H327" s="17" t="s">
        <v>1205</v>
      </c>
      <c r="I327" s="20">
        <f t="shared" si="5"/>
        <v>296574.40061200003</v>
      </c>
      <c r="J327" s="20">
        <v>128009.78779904</v>
      </c>
      <c r="K327" s="17" t="s">
        <v>1206</v>
      </c>
      <c r="L327" s="21" t="str">
        <f>VLOOKUP(B327,Accounts!B$2:E$3001,4,FALSE)</f>
        <v>Domiciliary</v>
      </c>
      <c r="M327" s="26">
        <f>VALUE(VLOOKUP(B327,Accounts!B$2:G$3001,6,FALSE))</f>
        <v>609702912</v>
      </c>
      <c r="N327" s="22">
        <f>IFERROR(VLOOKUP(B327,Loan!B327:D626,3,FALSE), 0)</f>
        <v>0</v>
      </c>
      <c r="O327" s="25">
        <f>VLOOKUP(B327,Transaction!C2:F3001,4,FALSE)</f>
        <v>44391</v>
      </c>
      <c r="P327" s="21" t="str">
        <f>VLOOKUP(B327,Table3[[Account Number]:[Transaction type]],2,FALSE)</f>
        <v>Cash Withdrawal</v>
      </c>
      <c r="Q327" s="21" t="str">
        <f>VLOOKUP(B327,Transaction!C2:E3001,3,FALSE)</f>
        <v>ATM</v>
      </c>
      <c r="R327" s="22">
        <f>Table4[[#This Row],[Bank Deposit2]] - Table4[[#This Row],[Saving Accounts]]</f>
        <v>168564.61281296003</v>
      </c>
      <c r="S327" s="22">
        <f>IF(AND(Table4[[#This Row],[Account Type]]="Current",Table4[[#This Row],[Opening Balance]]&gt;= 500000),Table4[[#This Row],[Opening Balance]] * 0.02, 0)</f>
        <v>0</v>
      </c>
    </row>
    <row r="328" spans="1:19" ht="15.75" x14ac:dyDescent="0.25">
      <c r="A328" s="17" t="s">
        <v>1207</v>
      </c>
      <c r="B328" s="19">
        <v>144336359</v>
      </c>
      <c r="C328" s="17">
        <v>62</v>
      </c>
      <c r="D328" s="24">
        <v>22060.5</v>
      </c>
      <c r="E328" s="17" t="s">
        <v>1094</v>
      </c>
      <c r="F328" s="17" t="s">
        <v>349</v>
      </c>
      <c r="G328" s="17" t="s">
        <v>14</v>
      </c>
      <c r="H328" s="17" t="s">
        <v>1208</v>
      </c>
      <c r="I328" s="20">
        <f t="shared" si="5"/>
        <v>503726.77519999997</v>
      </c>
      <c r="J328" s="20">
        <v>218434.247064</v>
      </c>
      <c r="K328" s="17" t="s">
        <v>1209</v>
      </c>
      <c r="L328" s="21" t="str">
        <f>VLOOKUP(B328,Accounts!B$2:E$3001,4,FALSE)</f>
        <v>Joint</v>
      </c>
      <c r="M328" s="26">
        <f>VALUE(VLOOKUP(B328,Accounts!B$2:G$3001,6,FALSE))</f>
        <v>2246407533</v>
      </c>
      <c r="N328" s="22">
        <f>IFERROR(VLOOKUP(B328,Loan!B328:D627,3,FALSE), 0)</f>
        <v>0</v>
      </c>
      <c r="O328" s="25">
        <f>VLOOKUP(B328,Transaction!C2:F3001,4,FALSE)</f>
        <v>44256</v>
      </c>
      <c r="P328" s="21" t="str">
        <f>VLOOKUP(B328,Table3[[Account Number]:[Transaction type]],2,FALSE)</f>
        <v>Checks</v>
      </c>
      <c r="Q328" s="21" t="str">
        <f>VLOOKUP(B328,Transaction!C2:E3001,3,FALSE)</f>
        <v>Informal Services</v>
      </c>
      <c r="R328" s="22">
        <f>Table4[[#This Row],[Bank Deposit2]] - Table4[[#This Row],[Saving Accounts]]</f>
        <v>285292.52813599998</v>
      </c>
      <c r="S328" s="22">
        <f>IF(AND(Table4[[#This Row],[Account Type]]="Current",Table4[[#This Row],[Opening Balance]]&gt;= 500000),Table4[[#This Row],[Opening Balance]] * 0.02, 0)</f>
        <v>0</v>
      </c>
    </row>
    <row r="329" spans="1:19" ht="15.75" x14ac:dyDescent="0.25">
      <c r="A329" s="17" t="s">
        <v>1210</v>
      </c>
      <c r="B329" s="19">
        <v>301533948</v>
      </c>
      <c r="C329" s="17">
        <v>57</v>
      </c>
      <c r="D329" s="24">
        <v>23886.75</v>
      </c>
      <c r="E329" s="17" t="s">
        <v>1094</v>
      </c>
      <c r="F329" s="17" t="s">
        <v>251</v>
      </c>
      <c r="G329" s="17" t="s">
        <v>14</v>
      </c>
      <c r="H329" s="17" t="s">
        <v>1211</v>
      </c>
      <c r="I329" s="20">
        <f t="shared" si="5"/>
        <v>260544.94515000001</v>
      </c>
      <c r="J329" s="20">
        <v>248111.92320600001</v>
      </c>
      <c r="K329" s="17" t="s">
        <v>1212</v>
      </c>
      <c r="L329" s="21" t="str">
        <f>VLOOKUP(B329,Accounts!B$2:E$3001,4,FALSE)</f>
        <v>Domiciliary</v>
      </c>
      <c r="M329" s="26">
        <f>VALUE(VLOOKUP(B329,Accounts!B$2:G$3001,6,FALSE))</f>
        <v>3178953364</v>
      </c>
      <c r="N329" s="22">
        <f>IFERROR(VLOOKUP(B329,Loan!B329:D628,3,FALSE), 0)</f>
        <v>0</v>
      </c>
      <c r="O329" s="25">
        <f>VLOOKUP(B329,Transaction!C2:F3001,4,FALSE)</f>
        <v>44669</v>
      </c>
      <c r="P329" s="21" t="str">
        <f>VLOOKUP(B329,Table3[[Account Number]:[Transaction type]],2,FALSE)</f>
        <v>Money Transfer</v>
      </c>
      <c r="Q329" s="21" t="str">
        <f>VLOOKUP(B329,Transaction!C2:E3001,3,FALSE)</f>
        <v>Internet Banking</v>
      </c>
      <c r="R329" s="22">
        <f>Table4[[#This Row],[Bank Deposit2]] - Table4[[#This Row],[Saving Accounts]]</f>
        <v>12433.021944000007</v>
      </c>
      <c r="S329" s="22">
        <f>IF(AND(Table4[[#This Row],[Account Type]]="Current",Table4[[#This Row],[Opening Balance]]&gt;= 500000),Table4[[#This Row],[Opening Balance]] * 0.02, 0)</f>
        <v>0</v>
      </c>
    </row>
    <row r="330" spans="1:19" ht="15.75" x14ac:dyDescent="0.25">
      <c r="A330" s="17" t="s">
        <v>1213</v>
      </c>
      <c r="B330" s="19">
        <v>894379240</v>
      </c>
      <c r="C330" s="17">
        <v>71</v>
      </c>
      <c r="D330" s="24">
        <v>18773.25</v>
      </c>
      <c r="E330" s="17" t="s">
        <v>1094</v>
      </c>
      <c r="F330" s="17" t="s">
        <v>73</v>
      </c>
      <c r="G330" s="17" t="s">
        <v>14</v>
      </c>
      <c r="H330" s="17" t="s">
        <v>1214</v>
      </c>
      <c r="I330" s="20">
        <f t="shared" si="5"/>
        <v>418166.68192</v>
      </c>
      <c r="J330" s="20">
        <v>127576.27584</v>
      </c>
      <c r="K330" s="17" t="s">
        <v>1215</v>
      </c>
      <c r="L330" s="21" t="str">
        <f>VLOOKUP(B330,Accounts!B$2:E$3001,4,FALSE)</f>
        <v>Joint</v>
      </c>
      <c r="M330" s="26">
        <f>VALUE(VLOOKUP(B330,Accounts!B$2:G$3001,6,FALSE))</f>
        <v>414234183</v>
      </c>
      <c r="N330" s="22">
        <f>IFERROR(VLOOKUP(B330,Loan!B330:D629,3,FALSE), 0)</f>
        <v>0</v>
      </c>
      <c r="O330" s="25">
        <f>VLOOKUP(B330,Transaction!C2:F3001,4,FALSE)</f>
        <v>44457</v>
      </c>
      <c r="P330" s="21" t="str">
        <f>VLOOKUP(B330,Table3[[Account Number]:[Transaction type]],2,FALSE)</f>
        <v>Cash Withdrawal</v>
      </c>
      <c r="Q330" s="21" t="str">
        <f>VLOOKUP(B330,Transaction!C2:E3001,3,FALSE)</f>
        <v>POS</v>
      </c>
      <c r="R330" s="22">
        <f>Table4[[#This Row],[Bank Deposit2]] - Table4[[#This Row],[Saving Accounts]]</f>
        <v>290590.40607999999</v>
      </c>
      <c r="S330" s="22">
        <f>IF(AND(Table4[[#This Row],[Account Type]]="Current",Table4[[#This Row],[Opening Balance]]&gt;= 500000),Table4[[#This Row],[Opening Balance]] * 0.02, 0)</f>
        <v>0</v>
      </c>
    </row>
    <row r="331" spans="1:19" ht="15.75" x14ac:dyDescent="0.25">
      <c r="A331" s="17" t="s">
        <v>1216</v>
      </c>
      <c r="B331" s="19">
        <v>169459563</v>
      </c>
      <c r="C331" s="17">
        <v>67</v>
      </c>
      <c r="D331" s="24">
        <v>20234.25</v>
      </c>
      <c r="E331" s="17" t="s">
        <v>1094</v>
      </c>
      <c r="F331" s="17" t="s">
        <v>598</v>
      </c>
      <c r="G331" s="17" t="s">
        <v>14</v>
      </c>
      <c r="H331" s="17" t="s">
        <v>1217</v>
      </c>
      <c r="I331" s="20">
        <f t="shared" si="5"/>
        <v>869859.48074999999</v>
      </c>
      <c r="J331" s="20">
        <v>155564.54713799999</v>
      </c>
      <c r="K331" s="17" t="s">
        <v>1218</v>
      </c>
      <c r="L331" s="21" t="str">
        <f>VLOOKUP(B331,Accounts!B$2:E$3001,4,FALSE)</f>
        <v>Domiciliary</v>
      </c>
      <c r="M331" s="26">
        <f>VALUE(VLOOKUP(B331,Accounts!B$2:G$3001,6,FALSE))</f>
        <v>844638704</v>
      </c>
      <c r="N331" s="22">
        <f>IFERROR(VLOOKUP(B331,Loan!B331:D630,3,FALSE), 0)</f>
        <v>0</v>
      </c>
      <c r="O331" s="25">
        <f>VLOOKUP(B331,Transaction!C2:F3001,4,FALSE)</f>
        <v>44229</v>
      </c>
      <c r="P331" s="21" t="str">
        <f>VLOOKUP(B331,Table3[[Account Number]:[Transaction type]],2,FALSE)</f>
        <v>Money Deposit</v>
      </c>
      <c r="Q331" s="21" t="str">
        <f>VLOOKUP(B331,Transaction!C2:E3001,3,FALSE)</f>
        <v>Bank</v>
      </c>
      <c r="R331" s="22">
        <f>Table4[[#This Row],[Bank Deposit2]] - Table4[[#This Row],[Saving Accounts]]</f>
        <v>714294.93361199996</v>
      </c>
      <c r="S331" s="22">
        <f>IF(AND(Table4[[#This Row],[Account Type]]="Current",Table4[[#This Row],[Opening Balance]]&gt;= 500000),Table4[[#This Row],[Opening Balance]] * 0.02, 0)</f>
        <v>0</v>
      </c>
    </row>
    <row r="332" spans="1:19" ht="15.75" x14ac:dyDescent="0.25">
      <c r="A332" s="17" t="s">
        <v>1219</v>
      </c>
      <c r="B332" s="19">
        <v>252358075</v>
      </c>
      <c r="C332" s="17">
        <v>81</v>
      </c>
      <c r="D332" s="24">
        <v>15120.75</v>
      </c>
      <c r="E332" s="17" t="s">
        <v>1094</v>
      </c>
      <c r="F332" s="17" t="s">
        <v>1220</v>
      </c>
      <c r="G332" s="17" t="s">
        <v>14</v>
      </c>
      <c r="H332" s="17" t="s">
        <v>1221</v>
      </c>
      <c r="I332" s="20">
        <f t="shared" si="5"/>
        <v>575717.5</v>
      </c>
      <c r="J332" s="20">
        <v>277726.12199999997</v>
      </c>
      <c r="K332" s="17" t="s">
        <v>1222</v>
      </c>
      <c r="L332" s="21" t="str">
        <f>VLOOKUP(B332,Accounts!B$2:E$3001,4,FALSE)</f>
        <v>Savings</v>
      </c>
      <c r="M332" s="26">
        <f>VALUE(VLOOKUP(B332,Accounts!B$2:G$3001,6,FALSE))</f>
        <v>16954275</v>
      </c>
      <c r="N332" s="22">
        <f>IFERROR(VLOOKUP(B332,Loan!B332:D631,3,FALSE), 0)</f>
        <v>0</v>
      </c>
      <c r="O332" s="25">
        <f>VLOOKUP(B332,Transaction!C2:F3001,4,FALSE)</f>
        <v>44488</v>
      </c>
      <c r="P332" s="21" t="str">
        <f>VLOOKUP(B332,Table3[[Account Number]:[Transaction type]],2,FALSE)</f>
        <v>Online Payment</v>
      </c>
      <c r="Q332" s="21" t="str">
        <f>VLOOKUP(B332,Transaction!C2:E3001,3,FALSE)</f>
        <v>Card</v>
      </c>
      <c r="R332" s="22">
        <f>Table4[[#This Row],[Bank Deposit2]] - Table4[[#This Row],[Saving Accounts]]</f>
        <v>297991.37800000003</v>
      </c>
      <c r="S332" s="22">
        <f>IF(AND(Table4[[#This Row],[Account Type]]="Current",Table4[[#This Row],[Opening Balance]]&gt;= 500000),Table4[[#This Row],[Opening Balance]] * 0.02, 0)</f>
        <v>0</v>
      </c>
    </row>
    <row r="333" spans="1:19" ht="15.75" x14ac:dyDescent="0.25">
      <c r="A333" s="17" t="s">
        <v>1223</v>
      </c>
      <c r="B333" s="19">
        <v>97698731</v>
      </c>
      <c r="C333" s="17">
        <v>50</v>
      </c>
      <c r="D333" s="24">
        <v>26443.5</v>
      </c>
      <c r="E333" s="17" t="s">
        <v>1094</v>
      </c>
      <c r="F333" s="17" t="s">
        <v>282</v>
      </c>
      <c r="G333" s="17" t="s">
        <v>14</v>
      </c>
      <c r="H333" s="17" t="s">
        <v>1224</v>
      </c>
      <c r="I333" s="20">
        <f t="shared" si="5"/>
        <v>86942.183445000002</v>
      </c>
      <c r="J333" s="20">
        <v>36464.574586050003</v>
      </c>
      <c r="K333" s="17" t="s">
        <v>1225</v>
      </c>
      <c r="L333" s="21" t="str">
        <f>VLOOKUP(B333,Accounts!B$2:E$3001,4,FALSE)</f>
        <v>Domiciliary</v>
      </c>
      <c r="M333" s="26">
        <f>VALUE(VLOOKUP(B333,Accounts!B$2:G$3001,6,FALSE))</f>
        <v>1137294444</v>
      </c>
      <c r="N333" s="22">
        <f>IFERROR(VLOOKUP(B333,Loan!B333:D632,3,FALSE), 0)</f>
        <v>0</v>
      </c>
      <c r="O333" s="25">
        <f>VLOOKUP(B333,Transaction!C2:F3001,4,FALSE)</f>
        <v>44199</v>
      </c>
      <c r="P333" s="21" t="str">
        <f>VLOOKUP(B333,Table3[[Account Number]:[Transaction type]],2,FALSE)</f>
        <v>Cash Withdrawal</v>
      </c>
      <c r="Q333" s="21" t="str">
        <f>VLOOKUP(B333,Transaction!C2:E3001,3,FALSE)</f>
        <v>ATM</v>
      </c>
      <c r="R333" s="22">
        <f>Table4[[#This Row],[Bank Deposit2]] - Table4[[#This Row],[Saving Accounts]]</f>
        <v>50477.60885895</v>
      </c>
      <c r="S333" s="22">
        <f>IF(AND(Table4[[#This Row],[Account Type]]="Current",Table4[[#This Row],[Opening Balance]]&gt;= 500000),Table4[[#This Row],[Opening Balance]] * 0.02, 0)</f>
        <v>0</v>
      </c>
    </row>
    <row r="334" spans="1:19" ht="15.75" x14ac:dyDescent="0.25">
      <c r="A334" s="17" t="s">
        <v>1226</v>
      </c>
      <c r="B334" s="19">
        <v>506875531</v>
      </c>
      <c r="C334" s="17">
        <v>38</v>
      </c>
      <c r="D334" s="24">
        <v>30826.5</v>
      </c>
      <c r="E334" s="17" t="s">
        <v>1094</v>
      </c>
      <c r="F334" s="17" t="s">
        <v>636</v>
      </c>
      <c r="G334" s="17" t="s">
        <v>14</v>
      </c>
      <c r="H334" s="17" t="s">
        <v>1227</v>
      </c>
      <c r="I334" s="20">
        <f t="shared" si="5"/>
        <v>144974.24179199999</v>
      </c>
      <c r="J334" s="20">
        <v>37512.085063680002</v>
      </c>
      <c r="K334" s="17" t="s">
        <v>1228</v>
      </c>
      <c r="L334" s="21" t="str">
        <f>VLOOKUP(B334,Accounts!B$2:E$3001,4,FALSE)</f>
        <v>Savings</v>
      </c>
      <c r="M334" s="26">
        <f>VALUE(VLOOKUP(B334,Accounts!B$2:G$3001,6,FALSE))</f>
        <v>1693688832</v>
      </c>
      <c r="N334" s="22">
        <f>IFERROR(VLOOKUP(B334,Loan!B334:D633,3,FALSE), 0)</f>
        <v>0</v>
      </c>
      <c r="O334" s="25">
        <f>VLOOKUP(B334,Transaction!C2:F3001,4,FALSE)</f>
        <v>44339</v>
      </c>
      <c r="P334" s="21" t="str">
        <f>VLOOKUP(B334,Table3[[Account Number]:[Transaction type]],2,FALSE)</f>
        <v>Cash Withdrawal</v>
      </c>
      <c r="Q334" s="21" t="str">
        <f>VLOOKUP(B334,Transaction!C2:E3001,3,FALSE)</f>
        <v>ATM</v>
      </c>
      <c r="R334" s="22">
        <f>Table4[[#This Row],[Bank Deposit2]] - Table4[[#This Row],[Saving Accounts]]</f>
        <v>107462.15672831998</v>
      </c>
      <c r="S334" s="22">
        <f>IF(AND(Table4[[#This Row],[Account Type]]="Current",Table4[[#This Row],[Opening Balance]]&gt;= 500000),Table4[[#This Row],[Opening Balance]] * 0.02, 0)</f>
        <v>0</v>
      </c>
    </row>
    <row r="335" spans="1:19" ht="15.75" x14ac:dyDescent="0.25">
      <c r="A335" s="17" t="s">
        <v>1229</v>
      </c>
      <c r="B335" s="19">
        <v>440841498</v>
      </c>
      <c r="C335" s="17">
        <v>71</v>
      </c>
      <c r="D335" s="24">
        <v>18773.25</v>
      </c>
      <c r="E335" s="17" t="s">
        <v>1094</v>
      </c>
      <c r="F335" s="17" t="s">
        <v>665</v>
      </c>
      <c r="G335" s="17" t="s">
        <v>14</v>
      </c>
      <c r="H335" s="17" t="s">
        <v>1230</v>
      </c>
      <c r="I335" s="20">
        <f t="shared" si="5"/>
        <v>756163.86121799995</v>
      </c>
      <c r="J335" s="20">
        <v>363493.99063151999</v>
      </c>
      <c r="K335" s="17" t="s">
        <v>1231</v>
      </c>
      <c r="L335" s="21" t="str">
        <f>VLOOKUP(B335,Accounts!B$2:E$3001,4,FALSE)</f>
        <v>Current</v>
      </c>
      <c r="M335" s="26">
        <f>VALUE(VLOOKUP(B335,Accounts!B$2:G$3001,6,FALSE))</f>
        <v>2898843108</v>
      </c>
      <c r="N335" s="22">
        <f>IFERROR(VLOOKUP(B335,Loan!B335:D634,3,FALSE), 0)</f>
        <v>0</v>
      </c>
      <c r="O335" s="25">
        <f>VLOOKUP(B335,Transaction!C2:F3001,4,FALSE)</f>
        <v>44642</v>
      </c>
      <c r="P335" s="21" t="str">
        <f>VLOOKUP(B335,Table3[[Account Number]:[Transaction type]],2,FALSE)</f>
        <v>Loan Payment</v>
      </c>
      <c r="Q335" s="21" t="str">
        <f>VLOOKUP(B335,Transaction!C2:E3001,3,FALSE)</f>
        <v>AFT</v>
      </c>
      <c r="R335" s="22">
        <f>Table4[[#This Row],[Bank Deposit2]] - Table4[[#This Row],[Saving Accounts]]</f>
        <v>392669.87058647996</v>
      </c>
      <c r="S335" s="22">
        <f>IF(AND(Table4[[#This Row],[Account Type]]="Current",Table4[[#This Row],[Opening Balance]]&gt;= 500000),Table4[[#This Row],[Opening Balance]] * 0.02, 0)</f>
        <v>57976862.160000004</v>
      </c>
    </row>
    <row r="336" spans="1:19" ht="15.75" x14ac:dyDescent="0.25">
      <c r="A336" s="17" t="s">
        <v>1232</v>
      </c>
      <c r="B336" s="19">
        <v>403244085</v>
      </c>
      <c r="C336" s="17">
        <v>59</v>
      </c>
      <c r="D336" s="24">
        <v>23156.25</v>
      </c>
      <c r="E336" s="17" t="s">
        <v>1094</v>
      </c>
      <c r="F336" s="17" t="s">
        <v>78</v>
      </c>
      <c r="G336" s="17" t="s">
        <v>14</v>
      </c>
      <c r="H336" s="17" t="s">
        <v>1233</v>
      </c>
      <c r="I336" s="20">
        <f t="shared" si="5"/>
        <v>156752.08768</v>
      </c>
      <c r="J336" s="20">
        <v>57451.118928000004</v>
      </c>
      <c r="K336" s="17" t="s">
        <v>1234</v>
      </c>
      <c r="L336" s="21" t="str">
        <f>VLOOKUP(B336,Accounts!B$2:E$3001,4,FALSE)</f>
        <v>Fixed Deposit</v>
      </c>
      <c r="M336" s="26">
        <f>VALUE(VLOOKUP(B336,Accounts!B$2:G$3001,6,FALSE))</f>
        <v>3669223131</v>
      </c>
      <c r="N336" s="22">
        <f>IFERROR(VLOOKUP(B336,Loan!B336:D635,3,FALSE), 0)</f>
        <v>0</v>
      </c>
      <c r="O336" s="25">
        <f>VLOOKUP(B336,Transaction!C2:F3001,4,FALSE)</f>
        <v>44618</v>
      </c>
      <c r="P336" s="21" t="str">
        <f>VLOOKUP(B336,Table3[[Account Number]:[Transaction type]],2,FALSE)</f>
        <v>Online Payment</v>
      </c>
      <c r="Q336" s="21" t="str">
        <f>VLOOKUP(B336,Transaction!C2:E3001,3,FALSE)</f>
        <v>Card</v>
      </c>
      <c r="R336" s="22">
        <f>Table4[[#This Row],[Bank Deposit2]] - Table4[[#This Row],[Saving Accounts]]</f>
        <v>99300.968751999986</v>
      </c>
      <c r="S336" s="22">
        <f>IF(AND(Table4[[#This Row],[Account Type]]="Current",Table4[[#This Row],[Opening Balance]]&gt;= 500000),Table4[[#This Row],[Opening Balance]] * 0.02, 0)</f>
        <v>0</v>
      </c>
    </row>
    <row r="337" spans="1:19" ht="15.75" x14ac:dyDescent="0.25">
      <c r="A337" s="17" t="s">
        <v>1235</v>
      </c>
      <c r="B337" s="19">
        <v>851201007</v>
      </c>
      <c r="C337" s="17">
        <v>74</v>
      </c>
      <c r="D337" s="24">
        <v>17677.5</v>
      </c>
      <c r="E337" s="17" t="s">
        <v>1094</v>
      </c>
      <c r="F337" s="17" t="s">
        <v>34</v>
      </c>
      <c r="G337" s="17" t="s">
        <v>14</v>
      </c>
      <c r="H337" s="17" t="s">
        <v>1236</v>
      </c>
      <c r="I337" s="20">
        <f t="shared" si="5"/>
        <v>475504.32929999998</v>
      </c>
      <c r="J337" s="20">
        <v>279596.5456284</v>
      </c>
      <c r="K337" s="17" t="s">
        <v>1237</v>
      </c>
      <c r="L337" s="21" t="str">
        <f>VLOOKUP(B337,Accounts!B$2:E$3001,4,FALSE)</f>
        <v>Corporate</v>
      </c>
      <c r="M337" s="26">
        <f>VALUE(VLOOKUP(B337,Accounts!B$2:G$3001,6,FALSE))</f>
        <v>414420989</v>
      </c>
      <c r="N337" s="22">
        <f>IFERROR(VLOOKUP(B337,Loan!B337:D636,3,FALSE), 0)</f>
        <v>0</v>
      </c>
      <c r="O337" s="25">
        <f>VLOOKUP(B337,Transaction!C2:F3001,4,FALSE)</f>
        <v>44374</v>
      </c>
      <c r="P337" s="21" t="str">
        <f>VLOOKUP(B337,Table3[[Account Number]:[Transaction type]],2,FALSE)</f>
        <v>Money Transfer</v>
      </c>
      <c r="Q337" s="21" t="str">
        <f>VLOOKUP(B337,Transaction!C2:E3001,3,FALSE)</f>
        <v>Mobile</v>
      </c>
      <c r="R337" s="22">
        <f>Table4[[#This Row],[Bank Deposit2]] - Table4[[#This Row],[Saving Accounts]]</f>
        <v>195907.78367159999</v>
      </c>
      <c r="S337" s="22">
        <f>IF(AND(Table4[[#This Row],[Account Type]]="Current",Table4[[#This Row],[Opening Balance]]&gt;= 500000),Table4[[#This Row],[Opening Balance]] * 0.02, 0)</f>
        <v>0</v>
      </c>
    </row>
    <row r="338" spans="1:19" ht="15.75" x14ac:dyDescent="0.25">
      <c r="A338" s="17" t="s">
        <v>1238</v>
      </c>
      <c r="B338" s="19">
        <v>132748811</v>
      </c>
      <c r="C338" s="17">
        <v>75</v>
      </c>
      <c r="D338" s="24">
        <v>17312.25</v>
      </c>
      <c r="E338" s="17" t="s">
        <v>1094</v>
      </c>
      <c r="F338" s="17" t="s">
        <v>227</v>
      </c>
      <c r="G338" s="17" t="s">
        <v>14</v>
      </c>
      <c r="H338" s="17" t="s">
        <v>1239</v>
      </c>
      <c r="I338" s="20">
        <f t="shared" si="5"/>
        <v>1284147.6587199999</v>
      </c>
      <c r="J338" s="20">
        <v>786017.82273280004</v>
      </c>
      <c r="K338" s="17" t="s">
        <v>1240</v>
      </c>
      <c r="L338" s="21" t="str">
        <f>VLOOKUP(B338,Accounts!B$2:E$3001,4,FALSE)</f>
        <v>Current</v>
      </c>
      <c r="M338" s="26">
        <f>VALUE(VLOOKUP(B338,Accounts!B$2:G$3001,6,FALSE))</f>
        <v>253693568</v>
      </c>
      <c r="N338" s="22">
        <f>IFERROR(VLOOKUP(B338,Loan!B338:D637,3,FALSE), 0)</f>
        <v>0</v>
      </c>
      <c r="O338" s="25">
        <f>VLOOKUP(B338,Transaction!C2:F3001,4,FALSE)</f>
        <v>44561</v>
      </c>
      <c r="P338" s="21" t="str">
        <f>VLOOKUP(B338,Table3[[Account Number]:[Transaction type]],2,FALSE)</f>
        <v>Cash Withdrawal</v>
      </c>
      <c r="Q338" s="21" t="str">
        <f>VLOOKUP(B338,Transaction!C2:E3001,3,FALSE)</f>
        <v>POS</v>
      </c>
      <c r="R338" s="22">
        <f>Table4[[#This Row],[Bank Deposit2]] - Table4[[#This Row],[Saving Accounts]]</f>
        <v>498129.83598719991</v>
      </c>
      <c r="S338" s="22">
        <f>IF(AND(Table4[[#This Row],[Account Type]]="Current",Table4[[#This Row],[Opening Balance]]&gt;= 500000),Table4[[#This Row],[Opening Balance]] * 0.02, 0)</f>
        <v>5073871.3600000003</v>
      </c>
    </row>
    <row r="339" spans="1:19" ht="15.75" x14ac:dyDescent="0.25">
      <c r="A339" s="17" t="s">
        <v>1241</v>
      </c>
      <c r="B339" s="19">
        <v>73737578</v>
      </c>
      <c r="C339" s="17">
        <v>81</v>
      </c>
      <c r="D339" s="24">
        <v>15120.75</v>
      </c>
      <c r="E339" s="17" t="s">
        <v>1094</v>
      </c>
      <c r="F339" s="17" t="s">
        <v>1242</v>
      </c>
      <c r="G339" s="17" t="s">
        <v>14</v>
      </c>
      <c r="H339" s="17" t="s">
        <v>1243</v>
      </c>
      <c r="I339" s="20">
        <f t="shared" si="5"/>
        <v>859187.78579600004</v>
      </c>
      <c r="J339" s="20">
        <v>298167.28668090003</v>
      </c>
      <c r="K339" s="17" t="s">
        <v>1244</v>
      </c>
      <c r="L339" s="21" t="str">
        <f>VLOOKUP(B339,Accounts!B$2:E$3001,4,FALSE)</f>
        <v>Savings</v>
      </c>
      <c r="M339" s="26">
        <f>VALUE(VLOOKUP(B339,Accounts!B$2:G$3001,6,FALSE))</f>
        <v>1311219894</v>
      </c>
      <c r="N339" s="22">
        <f>IFERROR(VLOOKUP(B339,Loan!B339:D638,3,FALSE), 0)</f>
        <v>0</v>
      </c>
      <c r="O339" s="25">
        <f>VLOOKUP(B339,Transaction!C2:F3001,4,FALSE)</f>
        <v>44400</v>
      </c>
      <c r="P339" s="21" t="str">
        <f>VLOOKUP(B339,Table3[[Account Number]:[Transaction type]],2,FALSE)</f>
        <v>Checks</v>
      </c>
      <c r="Q339" s="21" t="str">
        <f>VLOOKUP(B339,Transaction!C2:E3001,3,FALSE)</f>
        <v>Informal Services</v>
      </c>
      <c r="R339" s="22">
        <f>Table4[[#This Row],[Bank Deposit2]] - Table4[[#This Row],[Saving Accounts]]</f>
        <v>561020.49911510001</v>
      </c>
      <c r="S339" s="22">
        <f>IF(AND(Table4[[#This Row],[Account Type]]="Current",Table4[[#This Row],[Opening Balance]]&gt;= 500000),Table4[[#This Row],[Opening Balance]] * 0.02, 0)</f>
        <v>0</v>
      </c>
    </row>
    <row r="340" spans="1:19" ht="15.75" x14ac:dyDescent="0.25">
      <c r="A340" s="17" t="s">
        <v>1245</v>
      </c>
      <c r="B340" s="19">
        <v>646777420</v>
      </c>
      <c r="C340" s="17">
        <v>81</v>
      </c>
      <c r="D340" s="24">
        <v>15120.75</v>
      </c>
      <c r="E340" s="17" t="s">
        <v>1094</v>
      </c>
      <c r="F340" s="17" t="s">
        <v>199</v>
      </c>
      <c r="G340" s="17" t="s">
        <v>14</v>
      </c>
      <c r="H340" s="17" t="s">
        <v>1246</v>
      </c>
      <c r="I340" s="20">
        <f t="shared" si="5"/>
        <v>822927.44691499998</v>
      </c>
      <c r="J340" s="20">
        <v>249132.11179535001</v>
      </c>
      <c r="K340" s="17" t="s">
        <v>1247</v>
      </c>
      <c r="L340" s="21" t="str">
        <f>VLOOKUP(B340,Accounts!B$2:E$3001,4,FALSE)</f>
        <v>Savings</v>
      </c>
      <c r="M340" s="26">
        <f>VALUE(VLOOKUP(B340,Accounts!B$2:G$3001,6,FALSE))</f>
        <v>1098431928</v>
      </c>
      <c r="N340" s="22">
        <f>IFERROR(VLOOKUP(B340,Loan!B340:D639,3,FALSE), 0)</f>
        <v>0</v>
      </c>
      <c r="O340" s="25">
        <f>VLOOKUP(B340,Transaction!C2:F3001,4,FALSE)</f>
        <v>44495</v>
      </c>
      <c r="P340" s="21" t="str">
        <f>VLOOKUP(B340,Table3[[Account Number]:[Transaction type]],2,FALSE)</f>
        <v>Money Deposit</v>
      </c>
      <c r="Q340" s="21" t="str">
        <f>VLOOKUP(B340,Transaction!C2:E3001,3,FALSE)</f>
        <v>ATM</v>
      </c>
      <c r="R340" s="22">
        <f>Table4[[#This Row],[Bank Deposit2]] - Table4[[#This Row],[Saving Accounts]]</f>
        <v>573795.33511965</v>
      </c>
      <c r="S340" s="22">
        <f>IF(AND(Table4[[#This Row],[Account Type]]="Current",Table4[[#This Row],[Opening Balance]]&gt;= 500000),Table4[[#This Row],[Opening Balance]] * 0.02, 0)</f>
        <v>0</v>
      </c>
    </row>
    <row r="341" spans="1:19" ht="15.75" x14ac:dyDescent="0.25">
      <c r="A341" s="17" t="s">
        <v>1248</v>
      </c>
      <c r="B341" s="19">
        <v>204639853</v>
      </c>
      <c r="C341" s="17">
        <v>59</v>
      </c>
      <c r="D341" s="24">
        <v>23156.25</v>
      </c>
      <c r="E341" s="17" t="s">
        <v>1094</v>
      </c>
      <c r="F341" s="17" t="s">
        <v>231</v>
      </c>
      <c r="G341" s="17" t="s">
        <v>14</v>
      </c>
      <c r="H341" s="17" t="s">
        <v>1249</v>
      </c>
      <c r="I341" s="20">
        <f t="shared" si="5"/>
        <v>334449.40159800003</v>
      </c>
      <c r="J341" s="20"/>
      <c r="K341" s="17" t="s">
        <v>1250</v>
      </c>
      <c r="L341" s="21" t="str">
        <f>VLOOKUP(B341,Accounts!B$2:E$3001,4,FALSE)</f>
        <v>Savings</v>
      </c>
      <c r="M341" s="26">
        <f>VALUE(VLOOKUP(B341,Accounts!B$2:G$3001,6,FALSE))</f>
        <v>2076388125</v>
      </c>
      <c r="N341" s="22">
        <f>IFERROR(VLOOKUP(B341,Loan!B341:D640,3,FALSE), 0)</f>
        <v>0</v>
      </c>
      <c r="O341" s="25">
        <f>VLOOKUP(B341,Transaction!C2:F3001,4,FALSE)</f>
        <v>44585</v>
      </c>
      <c r="P341" s="21" t="str">
        <f>VLOOKUP(B341,Table3[[Account Number]:[Transaction type]],2,FALSE)</f>
        <v>Money Deposit</v>
      </c>
      <c r="Q341" s="21" t="str">
        <f>VLOOKUP(B341,Transaction!C2:E3001,3,FALSE)</f>
        <v>Bank</v>
      </c>
      <c r="R341" s="22">
        <f>Table4[[#This Row],[Bank Deposit2]] - Table4[[#This Row],[Saving Accounts]]</f>
        <v>334449.40159800003</v>
      </c>
      <c r="S341" s="22">
        <f>IF(AND(Table4[[#This Row],[Account Type]]="Current",Table4[[#This Row],[Opening Balance]]&gt;= 500000),Table4[[#This Row],[Opening Balance]] * 0.02, 0)</f>
        <v>0</v>
      </c>
    </row>
    <row r="342" spans="1:19" ht="15.75" x14ac:dyDescent="0.25">
      <c r="A342" s="17" t="s">
        <v>1251</v>
      </c>
      <c r="B342" s="19">
        <v>928702324</v>
      </c>
      <c r="C342" s="17">
        <v>19</v>
      </c>
      <c r="D342" s="24">
        <v>37766.25</v>
      </c>
      <c r="E342" s="17" t="s">
        <v>1094</v>
      </c>
      <c r="F342" s="17" t="s">
        <v>1252</v>
      </c>
      <c r="G342" s="17" t="s">
        <v>14</v>
      </c>
      <c r="H342" s="17" t="s">
        <v>1253</v>
      </c>
      <c r="I342" s="20">
        <f t="shared" si="5"/>
        <v>133990.38784499999</v>
      </c>
      <c r="J342" s="20">
        <v>32637.658651199999</v>
      </c>
      <c r="K342" s="17" t="s">
        <v>1254</v>
      </c>
      <c r="L342" s="21" t="str">
        <f>VLOOKUP(B342,Accounts!B$2:E$3001,4,FALSE)</f>
        <v>Corporate</v>
      </c>
      <c r="M342" s="26">
        <f>VALUE(VLOOKUP(B342,Accounts!B$2:G$3001,6,FALSE))</f>
        <v>910583892</v>
      </c>
      <c r="N342" s="22">
        <f>IFERROR(VLOOKUP(B342,Loan!B342:D641,3,FALSE), 0)</f>
        <v>0</v>
      </c>
      <c r="O342" s="25">
        <f>VLOOKUP(B342,Transaction!C2:F3001,4,FALSE)</f>
        <v>44269</v>
      </c>
      <c r="P342" s="21" t="str">
        <f>VLOOKUP(B342,Table3[[Account Number]:[Transaction type]],2,FALSE)</f>
        <v>Money Transfer</v>
      </c>
      <c r="Q342" s="21" t="str">
        <f>VLOOKUP(B342,Transaction!C2:E3001,3,FALSE)</f>
        <v>Mobile</v>
      </c>
      <c r="R342" s="22">
        <f>Table4[[#This Row],[Bank Deposit2]] - Table4[[#This Row],[Saving Accounts]]</f>
        <v>101352.72919379998</v>
      </c>
      <c r="S342" s="22">
        <f>IF(AND(Table4[[#This Row],[Account Type]]="Current",Table4[[#This Row],[Opening Balance]]&gt;= 500000),Table4[[#This Row],[Opening Balance]] * 0.02, 0)</f>
        <v>0</v>
      </c>
    </row>
    <row r="343" spans="1:19" ht="15.75" x14ac:dyDescent="0.25">
      <c r="A343" s="17" t="s">
        <v>1255</v>
      </c>
      <c r="B343" s="19">
        <v>122621145</v>
      </c>
      <c r="C343" s="17">
        <v>30</v>
      </c>
      <c r="D343" s="24">
        <v>33748.5</v>
      </c>
      <c r="E343" s="17" t="s">
        <v>1094</v>
      </c>
      <c r="F343" s="17" t="s">
        <v>83</v>
      </c>
      <c r="G343" s="17" t="s">
        <v>14</v>
      </c>
      <c r="H343" s="17" t="s">
        <v>1256</v>
      </c>
      <c r="I343" s="20">
        <f t="shared" si="5"/>
        <v>19577.679912</v>
      </c>
      <c r="J343" s="20">
        <v>3719.7591832799999</v>
      </c>
      <c r="K343" s="17" t="s">
        <v>1257</v>
      </c>
      <c r="L343" s="21" t="str">
        <f>VLOOKUP(B343,Accounts!B$2:E$3001,4,FALSE)</f>
        <v>Domiciliary</v>
      </c>
      <c r="M343" s="26">
        <f>VALUE(VLOOKUP(B343,Accounts!B$2:G$3001,6,FALSE))</f>
        <v>25301088</v>
      </c>
      <c r="N343" s="22">
        <f>IFERROR(VLOOKUP(B343,Loan!B343:D642,3,FALSE), 0)</f>
        <v>0</v>
      </c>
      <c r="O343" s="25">
        <f>VLOOKUP(B343,Transaction!C2:F3001,4,FALSE)</f>
        <v>44593</v>
      </c>
      <c r="P343" s="21" t="str">
        <f>VLOOKUP(B343,Table3[[Account Number]:[Transaction type]],2,FALSE)</f>
        <v>Money Deposit</v>
      </c>
      <c r="Q343" s="21" t="str">
        <f>VLOOKUP(B343,Transaction!C2:E3001,3,FALSE)</f>
        <v>Bank</v>
      </c>
      <c r="R343" s="22">
        <f>Table4[[#This Row],[Bank Deposit2]] - Table4[[#This Row],[Saving Accounts]]</f>
        <v>15857.920728720001</v>
      </c>
      <c r="S343" s="22">
        <f>IF(AND(Table4[[#This Row],[Account Type]]="Current",Table4[[#This Row],[Opening Balance]]&gt;= 500000),Table4[[#This Row],[Opening Balance]] * 0.02, 0)</f>
        <v>0</v>
      </c>
    </row>
    <row r="344" spans="1:19" ht="15.75" x14ac:dyDescent="0.25">
      <c r="A344" s="17" t="s">
        <v>1258</v>
      </c>
      <c r="B344" s="19">
        <v>78082765</v>
      </c>
      <c r="C344" s="17">
        <v>78</v>
      </c>
      <c r="D344" s="24">
        <v>16216.5</v>
      </c>
      <c r="E344" s="17" t="s">
        <v>1094</v>
      </c>
      <c r="F344" s="17" t="s">
        <v>274</v>
      </c>
      <c r="G344" s="17" t="s">
        <v>14</v>
      </c>
      <c r="H344" s="17" t="s">
        <v>1259</v>
      </c>
      <c r="I344" s="20">
        <f t="shared" si="5"/>
        <v>192069.95605199999</v>
      </c>
      <c r="J344" s="20">
        <v>55476.950096879998</v>
      </c>
      <c r="K344" s="17" t="s">
        <v>1260</v>
      </c>
      <c r="L344" s="21" t="str">
        <f>VLOOKUP(B344,Accounts!B$2:E$3001,4,FALSE)</f>
        <v>Domiciliary</v>
      </c>
      <c r="M344" s="26">
        <f>VALUE(VLOOKUP(B344,Accounts!B$2:G$3001,6,FALSE))</f>
        <v>1579694733</v>
      </c>
      <c r="N344" s="22">
        <f>IFERROR(VLOOKUP(B344,Loan!B344:D643,3,FALSE), 0)</f>
        <v>0</v>
      </c>
      <c r="O344" s="25">
        <f>VLOOKUP(B344,Transaction!C2:F3001,4,FALSE)</f>
        <v>44403</v>
      </c>
      <c r="P344" s="21" t="str">
        <f>VLOOKUP(B344,Table3[[Account Number]:[Transaction type]],2,FALSE)</f>
        <v>Money Transfer</v>
      </c>
      <c r="Q344" s="21" t="str">
        <f>VLOOKUP(B344,Transaction!C2:E3001,3,FALSE)</f>
        <v>Mobile</v>
      </c>
      <c r="R344" s="22">
        <f>Table4[[#This Row],[Bank Deposit2]] - Table4[[#This Row],[Saving Accounts]]</f>
        <v>136593.00595512</v>
      </c>
      <c r="S344" s="22">
        <f>IF(AND(Table4[[#This Row],[Account Type]]="Current",Table4[[#This Row],[Opening Balance]]&gt;= 500000),Table4[[#This Row],[Opening Balance]] * 0.02, 0)</f>
        <v>0</v>
      </c>
    </row>
    <row r="345" spans="1:19" ht="15.75" x14ac:dyDescent="0.25">
      <c r="A345" s="17" t="s">
        <v>1261</v>
      </c>
      <c r="B345" s="19">
        <v>170783195</v>
      </c>
      <c r="C345" s="17">
        <v>25</v>
      </c>
      <c r="D345" s="24">
        <v>35574.75</v>
      </c>
      <c r="E345" s="17" t="s">
        <v>1094</v>
      </c>
      <c r="F345" s="17" t="s">
        <v>290</v>
      </c>
      <c r="G345" s="17" t="s">
        <v>14</v>
      </c>
      <c r="H345" s="17" t="s">
        <v>1262</v>
      </c>
      <c r="I345" s="20">
        <f t="shared" si="5"/>
        <v>2379512.8210479999</v>
      </c>
      <c r="J345" s="20">
        <v>259385.06171424</v>
      </c>
      <c r="K345" s="17" t="s">
        <v>1263</v>
      </c>
      <c r="L345" s="21" t="str">
        <f>VLOOKUP(B345,Accounts!B$2:E$3001,4,FALSE)</f>
        <v>Fixed Deposit</v>
      </c>
      <c r="M345" s="26">
        <f>VALUE(VLOOKUP(B345,Accounts!B$2:G$3001,6,FALSE))</f>
        <v>3192059145</v>
      </c>
      <c r="N345" s="22">
        <f>IFERROR(VLOOKUP(B345,Loan!B345:D644,3,FALSE), 0)</f>
        <v>0</v>
      </c>
      <c r="O345" s="25">
        <f>VLOOKUP(B345,Transaction!C2:F3001,4,FALSE)</f>
        <v>44322</v>
      </c>
      <c r="P345" s="21" t="str">
        <f>VLOOKUP(B345,Table3[[Account Number]:[Transaction type]],2,FALSE)</f>
        <v>Cash Withdrawal</v>
      </c>
      <c r="Q345" s="21" t="str">
        <f>VLOOKUP(B345,Transaction!C2:E3001,3,FALSE)</f>
        <v>ATM</v>
      </c>
      <c r="R345" s="22">
        <f>Table4[[#This Row],[Bank Deposit2]] - Table4[[#This Row],[Saving Accounts]]</f>
        <v>2120127.75933376</v>
      </c>
      <c r="S345" s="22">
        <f>IF(AND(Table4[[#This Row],[Account Type]]="Current",Table4[[#This Row],[Opening Balance]]&gt;= 500000),Table4[[#This Row],[Opening Balance]] * 0.02, 0)</f>
        <v>0</v>
      </c>
    </row>
    <row r="346" spans="1:19" ht="15.75" x14ac:dyDescent="0.25">
      <c r="A346" s="17" t="s">
        <v>1264</v>
      </c>
      <c r="B346" s="19">
        <v>231990058</v>
      </c>
      <c r="C346" s="17">
        <v>23</v>
      </c>
      <c r="D346" s="24">
        <v>36305.25</v>
      </c>
      <c r="E346" s="17" t="s">
        <v>1094</v>
      </c>
      <c r="F346" s="17" t="s">
        <v>340</v>
      </c>
      <c r="G346" s="17" t="s">
        <v>14</v>
      </c>
      <c r="H346" s="17" t="s">
        <v>1265</v>
      </c>
      <c r="I346" s="20">
        <f t="shared" si="5"/>
        <v>211383.96389499999</v>
      </c>
      <c r="J346" s="20">
        <v>71354.189949899999</v>
      </c>
      <c r="K346" s="17" t="s">
        <v>1266</v>
      </c>
      <c r="L346" s="21" t="str">
        <f>VLOOKUP(B346,Accounts!B$2:E$3001,4,FALSE)</f>
        <v>Domiciliary</v>
      </c>
      <c r="M346" s="26">
        <f>VALUE(VLOOKUP(B346,Accounts!B$2:G$3001,6,FALSE))</f>
        <v>465532125</v>
      </c>
      <c r="N346" s="22">
        <f>IFERROR(VLOOKUP(B346,Loan!B346:D645,3,FALSE), 0)</f>
        <v>0</v>
      </c>
      <c r="O346" s="25">
        <f>VLOOKUP(B346,Transaction!C2:F3001,4,FALSE)</f>
        <v>44397</v>
      </c>
      <c r="P346" s="21" t="str">
        <f>VLOOKUP(B346,Table3[[Account Number]:[Transaction type]],2,FALSE)</f>
        <v>Loan Payment</v>
      </c>
      <c r="Q346" s="21" t="str">
        <f>VLOOKUP(B346,Transaction!C2:E3001,3,FALSE)</f>
        <v>AFT</v>
      </c>
      <c r="R346" s="22">
        <f>Table4[[#This Row],[Bank Deposit2]] - Table4[[#This Row],[Saving Accounts]]</f>
        <v>140029.77394509999</v>
      </c>
      <c r="S346" s="22">
        <f>IF(AND(Table4[[#This Row],[Account Type]]="Current",Table4[[#This Row],[Opening Balance]]&gt;= 500000),Table4[[#This Row],[Opening Balance]] * 0.02, 0)</f>
        <v>0</v>
      </c>
    </row>
    <row r="347" spans="1:19" ht="15.75" x14ac:dyDescent="0.25">
      <c r="A347" s="17" t="s">
        <v>1267</v>
      </c>
      <c r="B347" s="19">
        <v>461991682</v>
      </c>
      <c r="C347" s="17">
        <v>30</v>
      </c>
      <c r="D347" s="24">
        <v>33748.5</v>
      </c>
      <c r="E347" s="17" t="s">
        <v>1094</v>
      </c>
      <c r="F347" s="17" t="s">
        <v>989</v>
      </c>
      <c r="G347" s="17" t="s">
        <v>14</v>
      </c>
      <c r="H347" s="17" t="s">
        <v>1268</v>
      </c>
      <c r="I347" s="20">
        <f t="shared" si="5"/>
        <v>227890.45439999999</v>
      </c>
      <c r="J347" s="20">
        <v>240098.87160000001</v>
      </c>
      <c r="K347" s="17" t="s">
        <v>1269</v>
      </c>
      <c r="L347" s="21" t="str">
        <f>VLOOKUP(B347,Accounts!B$2:E$3001,4,FALSE)</f>
        <v>Joint</v>
      </c>
      <c r="M347" s="26">
        <f>VALUE(VLOOKUP(B347,Accounts!B$2:G$3001,6,FALSE))</f>
        <v>2499628635</v>
      </c>
      <c r="N347" s="22">
        <f>IFERROR(VLOOKUP(B347,Loan!B347:D646,3,FALSE), 0)</f>
        <v>0</v>
      </c>
      <c r="O347" s="25">
        <f>VLOOKUP(B347,Transaction!C2:F3001,4,FALSE)</f>
        <v>44653</v>
      </c>
      <c r="P347" s="21" t="str">
        <f>VLOOKUP(B347,Table3[[Account Number]:[Transaction type]],2,FALSE)</f>
        <v>Checks</v>
      </c>
      <c r="Q347" s="21" t="str">
        <f>VLOOKUP(B347,Transaction!C2:E3001,3,FALSE)</f>
        <v>Informal Services</v>
      </c>
      <c r="R347" s="22">
        <f>Table4[[#This Row],[Bank Deposit2]] - Table4[[#This Row],[Saving Accounts]]</f>
        <v>-12208.417200000025</v>
      </c>
      <c r="S347" s="22">
        <f>IF(AND(Table4[[#This Row],[Account Type]]="Current",Table4[[#This Row],[Opening Balance]]&gt;= 500000),Table4[[#This Row],[Opening Balance]] * 0.02, 0)</f>
        <v>0</v>
      </c>
    </row>
    <row r="348" spans="1:19" ht="15.75" x14ac:dyDescent="0.25">
      <c r="A348" s="17" t="s">
        <v>1270</v>
      </c>
      <c r="B348" s="19">
        <v>812442483</v>
      </c>
      <c r="C348" s="17">
        <v>23</v>
      </c>
      <c r="D348" s="24">
        <v>36305.25</v>
      </c>
      <c r="E348" s="17" t="s">
        <v>1094</v>
      </c>
      <c r="F348" s="17" t="s">
        <v>63</v>
      </c>
      <c r="G348" s="17" t="s">
        <v>14</v>
      </c>
      <c r="H348" s="17" t="s">
        <v>1271</v>
      </c>
      <c r="I348" s="20">
        <f t="shared" si="5"/>
        <v>2937041.9702639999</v>
      </c>
      <c r="J348" s="20">
        <v>1661769.8336102399</v>
      </c>
      <c r="K348" s="17" t="s">
        <v>1272</v>
      </c>
      <c r="L348" s="21" t="str">
        <f>VLOOKUP(B348,Accounts!B$2:E$3001,4,FALSE)</f>
        <v>Current</v>
      </c>
      <c r="M348" s="26">
        <f>VALUE(VLOOKUP(B348,Accounts!B$2:G$3001,6,FALSE))</f>
        <v>50428602</v>
      </c>
      <c r="N348" s="22">
        <f>IFERROR(VLOOKUP(B348,Loan!B348:D647,3,FALSE), 0)</f>
        <v>0</v>
      </c>
      <c r="O348" s="25">
        <f>VLOOKUP(B348,Transaction!C2:F3001,4,FALSE)</f>
        <v>44501</v>
      </c>
      <c r="P348" s="21" t="str">
        <f>VLOOKUP(B348,Table3[[Account Number]:[Transaction type]],2,FALSE)</f>
        <v>Loan Payment</v>
      </c>
      <c r="Q348" s="21" t="str">
        <f>VLOOKUP(B348,Transaction!C2:E3001,3,FALSE)</f>
        <v>AFT</v>
      </c>
      <c r="R348" s="22">
        <f>Table4[[#This Row],[Bank Deposit2]] - Table4[[#This Row],[Saving Accounts]]</f>
        <v>1275272.13665376</v>
      </c>
      <c r="S348" s="22">
        <f>IF(AND(Table4[[#This Row],[Account Type]]="Current",Table4[[#This Row],[Opening Balance]]&gt;= 500000),Table4[[#This Row],[Opening Balance]] * 0.02, 0)</f>
        <v>1008572.04</v>
      </c>
    </row>
    <row r="349" spans="1:19" ht="15.75" x14ac:dyDescent="0.25">
      <c r="A349" s="17" t="s">
        <v>1273</v>
      </c>
      <c r="B349" s="19">
        <v>757646735</v>
      </c>
      <c r="C349" s="17">
        <v>58</v>
      </c>
      <c r="D349" s="24">
        <v>23521.5</v>
      </c>
      <c r="E349" s="17" t="s">
        <v>1094</v>
      </c>
      <c r="F349" s="17" t="s">
        <v>881</v>
      </c>
      <c r="G349" s="17" t="s">
        <v>14</v>
      </c>
      <c r="H349" s="17" t="s">
        <v>1274</v>
      </c>
      <c r="I349" s="20">
        <f t="shared" si="5"/>
        <v>106528.131136</v>
      </c>
      <c r="J349" s="20">
        <v>28706.52796928</v>
      </c>
      <c r="K349" s="17" t="s">
        <v>1275</v>
      </c>
      <c r="L349" s="21" t="str">
        <f>VLOOKUP(B349,Accounts!B$2:E$3001,4,FALSE)</f>
        <v>Domiciliary</v>
      </c>
      <c r="M349" s="26">
        <f>VALUE(VLOOKUP(B349,Accounts!B$2:G$3001,6,FALSE))</f>
        <v>272925312</v>
      </c>
      <c r="N349" s="22">
        <f>IFERROR(VLOOKUP(B349,Loan!B349:D648,3,FALSE), 0)</f>
        <v>0</v>
      </c>
      <c r="O349" s="25">
        <f>VLOOKUP(B349,Transaction!C2:F3001,4,FALSE)</f>
        <v>44459</v>
      </c>
      <c r="P349" s="21" t="str">
        <f>VLOOKUP(B349,Table3[[Account Number]:[Transaction type]],2,FALSE)</f>
        <v>Money Transfer</v>
      </c>
      <c r="Q349" s="21" t="str">
        <f>VLOOKUP(B349,Transaction!C2:E3001,3,FALSE)</f>
        <v>Mobile</v>
      </c>
      <c r="R349" s="22">
        <f>Table4[[#This Row],[Bank Deposit2]] - Table4[[#This Row],[Saving Accounts]]</f>
        <v>77821.60316672</v>
      </c>
      <c r="S349" s="22">
        <f>IF(AND(Table4[[#This Row],[Account Type]]="Current",Table4[[#This Row],[Opening Balance]]&gt;= 500000),Table4[[#This Row],[Opening Balance]] * 0.02, 0)</f>
        <v>0</v>
      </c>
    </row>
    <row r="350" spans="1:19" ht="15.75" x14ac:dyDescent="0.25">
      <c r="A350" s="17" t="s">
        <v>1276</v>
      </c>
      <c r="B350" s="19">
        <v>262138687</v>
      </c>
      <c r="C350" s="17">
        <v>33</v>
      </c>
      <c r="D350" s="24">
        <v>32652.75</v>
      </c>
      <c r="E350" s="17" t="s">
        <v>1094</v>
      </c>
      <c r="F350" s="17" t="s">
        <v>1277</v>
      </c>
      <c r="G350" s="17" t="s">
        <v>14</v>
      </c>
      <c r="H350" s="17" t="s">
        <v>1278</v>
      </c>
      <c r="I350" s="20">
        <f t="shared" si="5"/>
        <v>1818216.15625</v>
      </c>
      <c r="J350" s="20">
        <v>886562.19778749999</v>
      </c>
      <c r="K350" s="17" t="s">
        <v>1279</v>
      </c>
      <c r="L350" s="21" t="str">
        <f>VLOOKUP(B350,Accounts!B$2:E$3001,4,FALSE)</f>
        <v>Corporate</v>
      </c>
      <c r="M350" s="26">
        <f>VALUE(VLOOKUP(B350,Accounts!B$2:G$3001,6,FALSE))</f>
        <v>23413248</v>
      </c>
      <c r="N350" s="22">
        <f>IFERROR(VLOOKUP(B350,Loan!B350:D649,3,FALSE), 0)</f>
        <v>0</v>
      </c>
      <c r="O350" s="25">
        <f>VLOOKUP(B350,Transaction!C2:F3001,4,FALSE)</f>
        <v>44201</v>
      </c>
      <c r="P350" s="21" t="str">
        <f>VLOOKUP(B350,Table3[[Account Number]:[Transaction type]],2,FALSE)</f>
        <v>Money Deposit</v>
      </c>
      <c r="Q350" s="21" t="str">
        <f>VLOOKUP(B350,Transaction!C2:E3001,3,FALSE)</f>
        <v>ATM</v>
      </c>
      <c r="R350" s="22">
        <f>Table4[[#This Row],[Bank Deposit2]] - Table4[[#This Row],[Saving Accounts]]</f>
        <v>931653.95846250001</v>
      </c>
      <c r="S350" s="22">
        <f>IF(AND(Table4[[#This Row],[Account Type]]="Current",Table4[[#This Row],[Opening Balance]]&gt;= 500000),Table4[[#This Row],[Opening Balance]] * 0.02, 0)</f>
        <v>0</v>
      </c>
    </row>
    <row r="351" spans="1:19" ht="15.75" x14ac:dyDescent="0.25">
      <c r="A351" s="17" t="s">
        <v>1280</v>
      </c>
      <c r="B351" s="19">
        <v>547525888</v>
      </c>
      <c r="C351" s="17">
        <v>47</v>
      </c>
      <c r="D351" s="24">
        <v>27539.25</v>
      </c>
      <c r="E351" s="17" t="s">
        <v>1094</v>
      </c>
      <c r="F351" s="17" t="s">
        <v>385</v>
      </c>
      <c r="G351" s="17" t="s">
        <v>14</v>
      </c>
      <c r="H351" s="17" t="s">
        <v>1281</v>
      </c>
      <c r="I351" s="20">
        <f t="shared" si="5"/>
        <v>269460.70070400002</v>
      </c>
      <c r="J351" s="20">
        <v>121257.3153168</v>
      </c>
      <c r="K351" s="17" t="s">
        <v>1282</v>
      </c>
      <c r="L351" s="21" t="str">
        <f>VLOOKUP(B351,Accounts!B$2:E$3001,4,FALSE)</f>
        <v>Domiciliary</v>
      </c>
      <c r="M351" s="26">
        <f>VALUE(VLOOKUP(B351,Accounts!B$2:G$3001,6,FALSE))</f>
        <v>82356126</v>
      </c>
      <c r="N351" s="22">
        <f>IFERROR(VLOOKUP(B351,Loan!B351:D650,3,FALSE), 0)</f>
        <v>0</v>
      </c>
      <c r="O351" s="25">
        <f>VLOOKUP(B351,Transaction!C2:F3001,4,FALSE)</f>
        <v>44479</v>
      </c>
      <c r="P351" s="21" t="str">
        <f>VLOOKUP(B351,Table3[[Account Number]:[Transaction type]],2,FALSE)</f>
        <v>Online Payment</v>
      </c>
      <c r="Q351" s="21" t="str">
        <f>VLOOKUP(B351,Transaction!C2:E3001,3,FALSE)</f>
        <v>Mobile</v>
      </c>
      <c r="R351" s="22">
        <f>Table4[[#This Row],[Bank Deposit2]] - Table4[[#This Row],[Saving Accounts]]</f>
        <v>148203.38538720002</v>
      </c>
      <c r="S351" s="22">
        <f>IF(AND(Table4[[#This Row],[Account Type]]="Current",Table4[[#This Row],[Opening Balance]]&gt;= 500000),Table4[[#This Row],[Opening Balance]] * 0.02, 0)</f>
        <v>0</v>
      </c>
    </row>
    <row r="352" spans="1:19" ht="15.75" x14ac:dyDescent="0.25">
      <c r="A352" s="17" t="s">
        <v>1283</v>
      </c>
      <c r="B352" s="19">
        <v>167654139</v>
      </c>
      <c r="C352" s="17">
        <v>26</v>
      </c>
      <c r="D352" s="24">
        <v>35209.5</v>
      </c>
      <c r="E352" s="17" t="s">
        <v>1094</v>
      </c>
      <c r="F352" s="17" t="s">
        <v>731</v>
      </c>
      <c r="G352" s="17" t="s">
        <v>14</v>
      </c>
      <c r="H352" s="17" t="s">
        <v>1284</v>
      </c>
      <c r="I352" s="20">
        <f t="shared" si="5"/>
        <v>21912.760320000001</v>
      </c>
      <c r="J352" s="20">
        <v>9501.2359199999992</v>
      </c>
      <c r="K352" s="17" t="s">
        <v>1285</v>
      </c>
      <c r="L352" s="21" t="str">
        <f>VLOOKUP(B352,Accounts!B$2:E$3001,4,FALSE)</f>
        <v>Corporate</v>
      </c>
      <c r="M352" s="26">
        <f>VALUE(VLOOKUP(B352,Accounts!B$2:G$3001,6,FALSE))</f>
        <v>24595008</v>
      </c>
      <c r="N352" s="22">
        <f>IFERROR(VLOOKUP(B352,Loan!B352:D651,3,FALSE), 0)</f>
        <v>0</v>
      </c>
      <c r="O352" s="25">
        <f>VLOOKUP(B352,Transaction!C2:F3001,4,FALSE)</f>
        <v>44335</v>
      </c>
      <c r="P352" s="21" t="str">
        <f>VLOOKUP(B352,Table3[[Account Number]:[Transaction type]],2,FALSE)</f>
        <v>Money Deposit</v>
      </c>
      <c r="Q352" s="21" t="str">
        <f>VLOOKUP(B352,Transaction!C2:E3001,3,FALSE)</f>
        <v>Bank</v>
      </c>
      <c r="R352" s="22">
        <f>Table4[[#This Row],[Bank Deposit2]] - Table4[[#This Row],[Saving Accounts]]</f>
        <v>12411.524400000002</v>
      </c>
      <c r="S352" s="22">
        <f>IF(AND(Table4[[#This Row],[Account Type]]="Current",Table4[[#This Row],[Opening Balance]]&gt;= 500000),Table4[[#This Row],[Opening Balance]] * 0.02, 0)</f>
        <v>0</v>
      </c>
    </row>
    <row r="353" spans="1:19" ht="15.75" x14ac:dyDescent="0.25">
      <c r="A353" s="17" t="s">
        <v>1286</v>
      </c>
      <c r="B353" s="19">
        <v>192928937</v>
      </c>
      <c r="C353" s="17">
        <v>63</v>
      </c>
      <c r="D353" s="24">
        <v>21695.25</v>
      </c>
      <c r="E353" s="17" t="s">
        <v>1094</v>
      </c>
      <c r="F353" s="17" t="s">
        <v>675</v>
      </c>
      <c r="G353" s="17" t="s">
        <v>14</v>
      </c>
      <c r="H353" s="17" t="s">
        <v>1287</v>
      </c>
      <c r="I353" s="20">
        <f t="shared" si="5"/>
        <v>499696.30125000002</v>
      </c>
      <c r="J353" s="20">
        <v>367776.47772000002</v>
      </c>
      <c r="K353" s="17" t="s">
        <v>1288</v>
      </c>
      <c r="L353" s="21" t="str">
        <f>VLOOKUP(B353,Accounts!B$2:E$3001,4,FALSE)</f>
        <v>Domiciliary</v>
      </c>
      <c r="M353" s="26">
        <f>VALUE(VLOOKUP(B353,Accounts!B$2:G$3001,6,FALSE))</f>
        <v>299285532</v>
      </c>
      <c r="N353" s="22">
        <f>IFERROR(VLOOKUP(B353,Loan!B353:D652,3,FALSE), 0)</f>
        <v>0</v>
      </c>
      <c r="O353" s="25">
        <f>VLOOKUP(B353,Transaction!C2:F3001,4,FALSE)</f>
        <v>44270</v>
      </c>
      <c r="P353" s="21" t="str">
        <f>VLOOKUP(B353,Table3[[Account Number]:[Transaction type]],2,FALSE)</f>
        <v>Money Transfer</v>
      </c>
      <c r="Q353" s="21" t="str">
        <f>VLOOKUP(B353,Transaction!C2:E3001,3,FALSE)</f>
        <v>Mobile</v>
      </c>
      <c r="R353" s="22">
        <f>Table4[[#This Row],[Bank Deposit2]] - Table4[[#This Row],[Saving Accounts]]</f>
        <v>131919.82352999999</v>
      </c>
      <c r="S353" s="22">
        <f>IF(AND(Table4[[#This Row],[Account Type]]="Current",Table4[[#This Row],[Opening Balance]]&gt;= 500000),Table4[[#This Row],[Opening Balance]] * 0.02, 0)</f>
        <v>0</v>
      </c>
    </row>
    <row r="354" spans="1:19" ht="15.75" x14ac:dyDescent="0.25">
      <c r="A354" s="17" t="s">
        <v>1289</v>
      </c>
      <c r="B354" s="19">
        <v>502376688</v>
      </c>
      <c r="C354" s="17">
        <v>20</v>
      </c>
      <c r="D354" s="24">
        <v>37401</v>
      </c>
      <c r="E354" s="17" t="s">
        <v>1094</v>
      </c>
      <c r="F354" s="17" t="s">
        <v>620</v>
      </c>
      <c r="G354" s="17" t="s">
        <v>14</v>
      </c>
      <c r="H354" s="17" t="s">
        <v>1290</v>
      </c>
      <c r="I354" s="20">
        <f t="shared" si="5"/>
        <v>968531.37343599997</v>
      </c>
      <c r="J354" s="20">
        <v>357956.38859551999</v>
      </c>
      <c r="K354" s="17" t="s">
        <v>1291</v>
      </c>
      <c r="L354" s="21" t="str">
        <f>VLOOKUP(B354,Accounts!B$2:E$3001,4,FALSE)</f>
        <v>Current</v>
      </c>
      <c r="M354" s="26">
        <f>VALUE(VLOOKUP(B354,Accounts!B$2:G$3001,6,FALSE))</f>
        <v>3068856</v>
      </c>
      <c r="N354" s="22">
        <f>IFERROR(VLOOKUP(B354,Loan!B354:D653,3,FALSE), 0)</f>
        <v>0</v>
      </c>
      <c r="O354" s="25">
        <f>VLOOKUP(B354,Transaction!C2:F3001,4,FALSE)</f>
        <v>44363</v>
      </c>
      <c r="P354" s="21" t="str">
        <f>VLOOKUP(B354,Table3[[Account Number]:[Transaction type]],2,FALSE)</f>
        <v>Online Payment</v>
      </c>
      <c r="Q354" s="21" t="str">
        <f>VLOOKUP(B354,Transaction!C2:E3001,3,FALSE)</f>
        <v>Mobile</v>
      </c>
      <c r="R354" s="22">
        <f>Table4[[#This Row],[Bank Deposit2]] - Table4[[#This Row],[Saving Accounts]]</f>
        <v>610574.98484047991</v>
      </c>
      <c r="S354" s="22">
        <f>IF(AND(Table4[[#This Row],[Account Type]]="Current",Table4[[#This Row],[Opening Balance]]&gt;= 500000),Table4[[#This Row],[Opening Balance]] * 0.02, 0)</f>
        <v>61377.120000000003</v>
      </c>
    </row>
    <row r="355" spans="1:19" ht="15.75" x14ac:dyDescent="0.25">
      <c r="A355" s="17" t="s">
        <v>1292</v>
      </c>
      <c r="B355" s="19">
        <v>385409761</v>
      </c>
      <c r="C355" s="17">
        <v>54</v>
      </c>
      <c r="D355" s="24">
        <v>24982.5</v>
      </c>
      <c r="E355" s="17" t="s">
        <v>1094</v>
      </c>
      <c r="F355" s="17" t="s">
        <v>874</v>
      </c>
      <c r="G355" s="17" t="s">
        <v>14</v>
      </c>
      <c r="H355" s="17" t="s">
        <v>1293</v>
      </c>
      <c r="I355" s="20">
        <f t="shared" si="5"/>
        <v>194915.47841400001</v>
      </c>
      <c r="J355" s="20">
        <v>99759.150879840003</v>
      </c>
      <c r="K355" s="17" t="s">
        <v>1294</v>
      </c>
      <c r="L355" s="21" t="str">
        <f>VLOOKUP(B355,Accounts!B$2:E$3001,4,FALSE)</f>
        <v>Corporate</v>
      </c>
      <c r="M355" s="26">
        <f>VALUE(VLOOKUP(B355,Accounts!B$2:G$3001,6,FALSE))</f>
        <v>3554163712</v>
      </c>
      <c r="N355" s="22">
        <f>IFERROR(VLOOKUP(B355,Loan!B355:D654,3,FALSE), 0)</f>
        <v>0</v>
      </c>
      <c r="O355" s="25">
        <f>VLOOKUP(B355,Transaction!C2:F3001,4,FALSE)</f>
        <v>44243</v>
      </c>
      <c r="P355" s="21" t="str">
        <f>VLOOKUP(B355,Table3[[Account Number]:[Transaction type]],2,FALSE)</f>
        <v>Cash Withdrawal</v>
      </c>
      <c r="Q355" s="21" t="str">
        <f>VLOOKUP(B355,Transaction!C2:E3001,3,FALSE)</f>
        <v>ATM</v>
      </c>
      <c r="R355" s="22">
        <f>Table4[[#This Row],[Bank Deposit2]] - Table4[[#This Row],[Saving Accounts]]</f>
        <v>95156.327534160009</v>
      </c>
      <c r="S355" s="22">
        <f>IF(AND(Table4[[#This Row],[Account Type]]="Current",Table4[[#This Row],[Opening Balance]]&gt;= 500000),Table4[[#This Row],[Opening Balance]] * 0.02, 0)</f>
        <v>0</v>
      </c>
    </row>
    <row r="356" spans="1:19" ht="15.75" x14ac:dyDescent="0.25">
      <c r="A356" s="17" t="s">
        <v>1295</v>
      </c>
      <c r="B356" s="19">
        <v>804813466</v>
      </c>
      <c r="C356" s="17">
        <v>56</v>
      </c>
      <c r="D356" s="24">
        <v>24252</v>
      </c>
      <c r="E356" s="17" t="s">
        <v>1094</v>
      </c>
      <c r="F356" s="17" t="s">
        <v>1252</v>
      </c>
      <c r="G356" s="17" t="s">
        <v>14</v>
      </c>
      <c r="H356" s="17" t="s">
        <v>1296</v>
      </c>
      <c r="I356" s="20">
        <f t="shared" si="5"/>
        <v>665273.41353599995</v>
      </c>
      <c r="J356" s="20">
        <v>142584.27484704001</v>
      </c>
      <c r="K356" s="17" t="s">
        <v>1297</v>
      </c>
      <c r="L356" s="21" t="str">
        <f>VLOOKUP(B356,Accounts!B$2:E$3001,4,FALSE)</f>
        <v>Corporate</v>
      </c>
      <c r="M356" s="26">
        <f>VALUE(VLOOKUP(B356,Accounts!B$2:G$3001,6,FALSE))</f>
        <v>690362112</v>
      </c>
      <c r="N356" s="22">
        <f>IFERROR(VLOOKUP(B356,Loan!B356:D655,3,FALSE), 0)</f>
        <v>0</v>
      </c>
      <c r="O356" s="25">
        <f>VLOOKUP(B356,Transaction!C2:F3001,4,FALSE)</f>
        <v>44387</v>
      </c>
      <c r="P356" s="21" t="str">
        <f>VLOOKUP(B356,Table3[[Account Number]:[Transaction type]],2,FALSE)</f>
        <v>Money Transfer</v>
      </c>
      <c r="Q356" s="21" t="str">
        <f>VLOOKUP(B356,Transaction!C2:E3001,3,FALSE)</f>
        <v>Internet Banking</v>
      </c>
      <c r="R356" s="22">
        <f>Table4[[#This Row],[Bank Deposit2]] - Table4[[#This Row],[Saving Accounts]]</f>
        <v>522689.13868895994</v>
      </c>
      <c r="S356" s="22">
        <f>IF(AND(Table4[[#This Row],[Account Type]]="Current",Table4[[#This Row],[Opening Balance]]&gt;= 500000),Table4[[#This Row],[Opening Balance]] * 0.02, 0)</f>
        <v>0</v>
      </c>
    </row>
    <row r="357" spans="1:19" ht="15.75" x14ac:dyDescent="0.25">
      <c r="A357" s="17" t="s">
        <v>1298</v>
      </c>
      <c r="B357" s="19">
        <v>715678008</v>
      </c>
      <c r="C357" s="17">
        <v>84</v>
      </c>
      <c r="D357" s="24">
        <v>14025</v>
      </c>
      <c r="E357" s="17" t="s">
        <v>1094</v>
      </c>
      <c r="F357" s="17" t="s">
        <v>471</v>
      </c>
      <c r="G357" s="17" t="s">
        <v>14</v>
      </c>
      <c r="H357" s="17" t="s">
        <v>1299</v>
      </c>
      <c r="I357" s="20">
        <f t="shared" si="5"/>
        <v>74747.863125000003</v>
      </c>
      <c r="J357" s="20">
        <v>39677.92452</v>
      </c>
      <c r="K357" s="17" t="s">
        <v>1300</v>
      </c>
      <c r="L357" s="21" t="str">
        <f>VLOOKUP(B357,Accounts!B$2:E$3001,4,FALSE)</f>
        <v>Current</v>
      </c>
      <c r="M357" s="26">
        <f>VALUE(VLOOKUP(B357,Accounts!B$2:G$3001,6,FALSE))</f>
        <v>332196915</v>
      </c>
      <c r="N357" s="22">
        <f>IFERROR(VLOOKUP(B357,Loan!B357:D656,3,FALSE), 0)</f>
        <v>0</v>
      </c>
      <c r="O357" s="25">
        <f>VLOOKUP(B357,Transaction!C2:F3001,4,FALSE)</f>
        <v>44438</v>
      </c>
      <c r="P357" s="21" t="str">
        <f>VLOOKUP(B357,Table3[[Account Number]:[Transaction type]],2,FALSE)</f>
        <v>Money Deposit</v>
      </c>
      <c r="Q357" s="21" t="str">
        <f>VLOOKUP(B357,Transaction!C2:E3001,3,FALSE)</f>
        <v>Bank</v>
      </c>
      <c r="R357" s="22">
        <f>Table4[[#This Row],[Bank Deposit2]] - Table4[[#This Row],[Saving Accounts]]</f>
        <v>35069.938605000003</v>
      </c>
      <c r="S357" s="22">
        <f>IF(AND(Table4[[#This Row],[Account Type]]="Current",Table4[[#This Row],[Opening Balance]]&gt;= 500000),Table4[[#This Row],[Opening Balance]] * 0.02, 0)</f>
        <v>6643938.2999999998</v>
      </c>
    </row>
    <row r="358" spans="1:19" ht="15.75" x14ac:dyDescent="0.25">
      <c r="A358" s="17" t="s">
        <v>1301</v>
      </c>
      <c r="B358" s="19">
        <v>258712750</v>
      </c>
      <c r="C358" s="17">
        <v>22</v>
      </c>
      <c r="D358" s="24">
        <v>36670.5</v>
      </c>
      <c r="E358" s="17" t="s">
        <v>1094</v>
      </c>
      <c r="F358" s="17" t="s">
        <v>426</v>
      </c>
      <c r="G358" s="17" t="s">
        <v>14</v>
      </c>
      <c r="H358" s="17">
        <v>0</v>
      </c>
      <c r="I358" s="20">
        <f t="shared" si="5"/>
        <v>0</v>
      </c>
      <c r="J358" s="20"/>
      <c r="K358" s="17" t="s">
        <v>1302</v>
      </c>
      <c r="L358" s="21" t="str">
        <f>VLOOKUP(B358,Accounts!B$2:E$3001,4,FALSE)</f>
        <v>Domiciliary</v>
      </c>
      <c r="M358" s="26">
        <f>VALUE(VLOOKUP(B358,Accounts!B$2:G$3001,6,FALSE))</f>
        <v>7842168</v>
      </c>
      <c r="N358" s="22">
        <f>IFERROR(VLOOKUP(B358,Loan!B358:D657,3,FALSE), 0)</f>
        <v>0</v>
      </c>
      <c r="O358" s="25">
        <f>VLOOKUP(B358,Transaction!C2:F3001,4,FALSE)</f>
        <v>44477</v>
      </c>
      <c r="P358" s="21" t="str">
        <f>VLOOKUP(B358,Table3[[Account Number]:[Transaction type]],2,FALSE)</f>
        <v>Online Payment</v>
      </c>
      <c r="Q358" s="21" t="str">
        <f>VLOOKUP(B358,Transaction!C2:E3001,3,FALSE)</f>
        <v>Mobile</v>
      </c>
      <c r="R358" s="22">
        <f>Table4[[#This Row],[Bank Deposit2]] - Table4[[#This Row],[Saving Accounts]]</f>
        <v>0</v>
      </c>
      <c r="S358" s="22">
        <f>IF(AND(Table4[[#This Row],[Account Type]]="Current",Table4[[#This Row],[Opening Balance]]&gt;= 500000),Table4[[#This Row],[Opening Balance]] * 0.02, 0)</f>
        <v>0</v>
      </c>
    </row>
    <row r="359" spans="1:19" ht="15.75" x14ac:dyDescent="0.25">
      <c r="A359" s="17" t="s">
        <v>1303</v>
      </c>
      <c r="B359" s="19">
        <v>872032299</v>
      </c>
      <c r="C359" s="17">
        <v>38</v>
      </c>
      <c r="D359" s="24">
        <v>30826.5</v>
      </c>
      <c r="E359" s="17" t="s">
        <v>1094</v>
      </c>
      <c r="F359" s="17" t="s">
        <v>1304</v>
      </c>
      <c r="G359" s="17" t="s">
        <v>14</v>
      </c>
      <c r="H359" s="17" t="s">
        <v>1305</v>
      </c>
      <c r="I359" s="20">
        <f t="shared" si="5"/>
        <v>267320.98125000001</v>
      </c>
      <c r="J359" s="20">
        <v>132591.20670000001</v>
      </c>
      <c r="K359" s="17" t="s">
        <v>1306</v>
      </c>
      <c r="L359" s="21" t="str">
        <f>VLOOKUP(B359,Accounts!B$2:E$3001,4,FALSE)</f>
        <v>Domiciliary</v>
      </c>
      <c r="M359" s="26">
        <f>VALUE(VLOOKUP(B359,Accounts!B$2:G$3001,6,FALSE))</f>
        <v>1028071344</v>
      </c>
      <c r="N359" s="22">
        <f>IFERROR(VLOOKUP(B359,Loan!B359:D658,3,FALSE), 0)</f>
        <v>0</v>
      </c>
      <c r="O359" s="25">
        <f>VLOOKUP(B359,Transaction!C2:F3001,4,FALSE)</f>
        <v>44276</v>
      </c>
      <c r="P359" s="21" t="str">
        <f>VLOOKUP(B359,Table3[[Account Number]:[Transaction type]],2,FALSE)</f>
        <v>Checks</v>
      </c>
      <c r="Q359" s="21" t="str">
        <f>VLOOKUP(B359,Transaction!C2:E3001,3,FALSE)</f>
        <v>Informal Services</v>
      </c>
      <c r="R359" s="22">
        <f>Table4[[#This Row],[Bank Deposit2]] - Table4[[#This Row],[Saving Accounts]]</f>
        <v>134729.77455</v>
      </c>
      <c r="S359" s="22">
        <f>IF(AND(Table4[[#This Row],[Account Type]]="Current",Table4[[#This Row],[Opening Balance]]&gt;= 500000),Table4[[#This Row],[Opening Balance]] * 0.02, 0)</f>
        <v>0</v>
      </c>
    </row>
    <row r="360" spans="1:19" ht="15.75" x14ac:dyDescent="0.25">
      <c r="A360" s="17" t="s">
        <v>1307</v>
      </c>
      <c r="B360" s="19">
        <v>729442003</v>
      </c>
      <c r="C360" s="17">
        <v>38</v>
      </c>
      <c r="D360" s="24">
        <v>30826.5</v>
      </c>
      <c r="E360" s="17" t="s">
        <v>1094</v>
      </c>
      <c r="F360" s="17" t="s">
        <v>1308</v>
      </c>
      <c r="G360" s="17" t="s">
        <v>14</v>
      </c>
      <c r="H360" s="17" t="s">
        <v>1309</v>
      </c>
      <c r="I360" s="20">
        <f t="shared" si="5"/>
        <v>1034707.968</v>
      </c>
      <c r="J360" s="20">
        <v>177840.432</v>
      </c>
      <c r="K360" s="17" t="s">
        <v>1310</v>
      </c>
      <c r="L360" s="21" t="str">
        <f>VLOOKUP(B360,Accounts!B$2:E$3001,4,FALSE)</f>
        <v>Savings</v>
      </c>
      <c r="M360" s="26">
        <f>VALUE(VLOOKUP(B360,Accounts!B$2:G$3001,6,FALSE))</f>
        <v>360060255</v>
      </c>
      <c r="N360" s="22">
        <f>IFERROR(VLOOKUP(B360,Loan!B360:D659,3,FALSE), 0)</f>
        <v>0</v>
      </c>
      <c r="O360" s="25">
        <f>VLOOKUP(B360,Transaction!C2:F3001,4,FALSE)</f>
        <v>44351</v>
      </c>
      <c r="P360" s="21" t="str">
        <f>VLOOKUP(B360,Table3[[Account Number]:[Transaction type]],2,FALSE)</f>
        <v>Money Transfer</v>
      </c>
      <c r="Q360" s="21" t="str">
        <f>VLOOKUP(B360,Transaction!C2:E3001,3,FALSE)</f>
        <v>Mobile</v>
      </c>
      <c r="R360" s="22">
        <f>Table4[[#This Row],[Bank Deposit2]] - Table4[[#This Row],[Saving Accounts]]</f>
        <v>856867.53599999996</v>
      </c>
      <c r="S360" s="22">
        <f>IF(AND(Table4[[#This Row],[Account Type]]="Current",Table4[[#This Row],[Opening Balance]]&gt;= 500000),Table4[[#This Row],[Opening Balance]] * 0.02, 0)</f>
        <v>0</v>
      </c>
    </row>
    <row r="361" spans="1:19" ht="15.75" x14ac:dyDescent="0.25">
      <c r="A361" s="17" t="s">
        <v>1311</v>
      </c>
      <c r="B361" s="19">
        <v>449778041</v>
      </c>
      <c r="C361" s="17">
        <v>45</v>
      </c>
      <c r="D361" s="24">
        <v>28269.75</v>
      </c>
      <c r="E361" s="17" t="s">
        <v>1094</v>
      </c>
      <c r="F361" s="17" t="s">
        <v>68</v>
      </c>
      <c r="G361" s="17" t="s">
        <v>14</v>
      </c>
      <c r="H361" s="17" t="s">
        <v>1312</v>
      </c>
      <c r="I361" s="20">
        <f t="shared" si="5"/>
        <v>124384.22504</v>
      </c>
      <c r="J361" s="20">
        <v>40097.54623</v>
      </c>
      <c r="K361" s="17" t="s">
        <v>1313</v>
      </c>
      <c r="L361" s="21" t="str">
        <f>VLOOKUP(B361,Accounts!B$2:E$3001,4,FALSE)</f>
        <v>Current</v>
      </c>
      <c r="M361" s="26">
        <f>VALUE(VLOOKUP(B361,Accounts!B$2:G$3001,6,FALSE))</f>
        <v>332507877</v>
      </c>
      <c r="N361" s="22">
        <f>IFERROR(VLOOKUP(B361,Loan!B361:D660,3,FALSE), 0)</f>
        <v>0</v>
      </c>
      <c r="O361" s="25">
        <f>VLOOKUP(B361,Transaction!C2:F3001,4,FALSE)</f>
        <v>44494</v>
      </c>
      <c r="P361" s="21" t="str">
        <f>VLOOKUP(B361,Table3[[Account Number]:[Transaction type]],2,FALSE)</f>
        <v>Checks</v>
      </c>
      <c r="Q361" s="21" t="str">
        <f>VLOOKUP(B361,Transaction!C2:E3001,3,FALSE)</f>
        <v>Informal Services</v>
      </c>
      <c r="R361" s="22">
        <f>Table4[[#This Row],[Bank Deposit2]] - Table4[[#This Row],[Saving Accounts]]</f>
        <v>84286.678810000012</v>
      </c>
      <c r="S361" s="22">
        <f>IF(AND(Table4[[#This Row],[Account Type]]="Current",Table4[[#This Row],[Opening Balance]]&gt;= 500000),Table4[[#This Row],[Opening Balance]] * 0.02, 0)</f>
        <v>6650157.54</v>
      </c>
    </row>
    <row r="362" spans="1:19" ht="15.75" x14ac:dyDescent="0.25">
      <c r="A362" s="17" t="s">
        <v>1314</v>
      </c>
      <c r="B362" s="19">
        <v>796218942</v>
      </c>
      <c r="C362" s="17">
        <v>82</v>
      </c>
      <c r="D362" s="24">
        <v>14755.5</v>
      </c>
      <c r="E362" s="17" t="s">
        <v>1094</v>
      </c>
      <c r="F362" s="17" t="s">
        <v>483</v>
      </c>
      <c r="G362" s="17" t="s">
        <v>14</v>
      </c>
      <c r="H362" s="17" t="s">
        <v>1315</v>
      </c>
      <c r="I362" s="20">
        <f t="shared" si="5"/>
        <v>298094.80739999999</v>
      </c>
      <c r="J362" s="20">
        <v>81402.812789999996</v>
      </c>
      <c r="K362" s="17" t="s">
        <v>1316</v>
      </c>
      <c r="L362" s="21" t="str">
        <f>VLOOKUP(B362,Accounts!B$2:E$3001,4,FALSE)</f>
        <v>Savings</v>
      </c>
      <c r="M362" s="26">
        <f>VALUE(VLOOKUP(B362,Accounts!B$2:G$3001,6,FALSE))</f>
        <v>654313016</v>
      </c>
      <c r="N362" s="22">
        <f>IFERROR(VLOOKUP(B362,Loan!B362:D661,3,FALSE), 0)</f>
        <v>0</v>
      </c>
      <c r="O362" s="25">
        <f>VLOOKUP(B362,Transaction!C2:F3001,4,FALSE)</f>
        <v>44639</v>
      </c>
      <c r="P362" s="21" t="str">
        <f>VLOOKUP(B362,Table3[[Account Number]:[Transaction type]],2,FALSE)</f>
        <v>Online Payment</v>
      </c>
      <c r="Q362" s="21" t="str">
        <f>VLOOKUP(B362,Transaction!C2:E3001,3,FALSE)</f>
        <v>Internet Banking</v>
      </c>
      <c r="R362" s="22">
        <f>Table4[[#This Row],[Bank Deposit2]] - Table4[[#This Row],[Saving Accounts]]</f>
        <v>216691.99460999999</v>
      </c>
      <c r="S362" s="22">
        <f>IF(AND(Table4[[#This Row],[Account Type]]="Current",Table4[[#This Row],[Opening Balance]]&gt;= 500000),Table4[[#This Row],[Opening Balance]] * 0.02, 0)</f>
        <v>0</v>
      </c>
    </row>
    <row r="363" spans="1:19" ht="15.75" x14ac:dyDescent="0.25">
      <c r="A363" s="17" t="s">
        <v>1317</v>
      </c>
      <c r="B363" s="19">
        <v>900757172</v>
      </c>
      <c r="C363" s="17">
        <v>61</v>
      </c>
      <c r="D363" s="24">
        <v>22425.75</v>
      </c>
      <c r="E363" s="17" t="s">
        <v>1094</v>
      </c>
      <c r="F363" s="17" t="s">
        <v>699</v>
      </c>
      <c r="G363" s="17" t="s">
        <v>14</v>
      </c>
      <c r="H363" s="17" t="s">
        <v>1318</v>
      </c>
      <c r="I363" s="20">
        <f t="shared" si="5"/>
        <v>209516.456871</v>
      </c>
      <c r="J363" s="20">
        <v>248338.62387945</v>
      </c>
      <c r="K363" s="17" t="s">
        <v>1319</v>
      </c>
      <c r="L363" s="21" t="str">
        <f>VLOOKUP(B363,Accounts!B$2:E$3001,4,FALSE)</f>
        <v>Joint</v>
      </c>
      <c r="M363" s="26">
        <f>VALUE(VLOOKUP(B363,Accounts!B$2:G$3001,6,FALSE))</f>
        <v>514866408</v>
      </c>
      <c r="N363" s="22">
        <f>IFERROR(VLOOKUP(B363,Loan!B363:D662,3,FALSE), 0)</f>
        <v>0</v>
      </c>
      <c r="O363" s="25">
        <f>VLOOKUP(B363,Transaction!C2:F3001,4,FALSE)</f>
        <v>44320</v>
      </c>
      <c r="P363" s="21" t="str">
        <f>VLOOKUP(B363,Table3[[Account Number]:[Transaction type]],2,FALSE)</f>
        <v>Loan Payment</v>
      </c>
      <c r="Q363" s="21" t="str">
        <f>VLOOKUP(B363,Transaction!C2:E3001,3,FALSE)</f>
        <v>ACH</v>
      </c>
      <c r="R363" s="22">
        <f>Table4[[#This Row],[Bank Deposit2]] - Table4[[#This Row],[Saving Accounts]]</f>
        <v>-38822.167008449993</v>
      </c>
      <c r="S363" s="22">
        <f>IF(AND(Table4[[#This Row],[Account Type]]="Current",Table4[[#This Row],[Opening Balance]]&gt;= 500000),Table4[[#This Row],[Opening Balance]] * 0.02, 0)</f>
        <v>0</v>
      </c>
    </row>
    <row r="364" spans="1:19" ht="15.75" x14ac:dyDescent="0.25">
      <c r="A364" s="17" t="s">
        <v>1320</v>
      </c>
      <c r="B364" s="19">
        <v>577319707</v>
      </c>
      <c r="C364" s="17">
        <v>39</v>
      </c>
      <c r="D364" s="24">
        <v>30461.25</v>
      </c>
      <c r="E364" s="17" t="s">
        <v>1094</v>
      </c>
      <c r="F364" s="17" t="s">
        <v>951</v>
      </c>
      <c r="G364" s="17" t="s">
        <v>14</v>
      </c>
      <c r="H364" s="17" t="s">
        <v>1321</v>
      </c>
      <c r="I364" s="20">
        <f t="shared" si="5"/>
        <v>303063.201504</v>
      </c>
      <c r="J364" s="20">
        <v>38965.268764799999</v>
      </c>
      <c r="K364" s="17" t="s">
        <v>1322</v>
      </c>
      <c r="L364" s="21" t="str">
        <f>VLOOKUP(B364,Accounts!B$2:E$3001,4,FALSE)</f>
        <v>Domiciliary</v>
      </c>
      <c r="M364" s="26">
        <f>VALUE(VLOOKUP(B364,Accounts!B$2:G$3001,6,FALSE))</f>
        <v>3456965512</v>
      </c>
      <c r="N364" s="22">
        <f>IFERROR(VLOOKUP(B364,Loan!B364:D663,3,FALSE), 0)</f>
        <v>0</v>
      </c>
      <c r="O364" s="25">
        <f>VLOOKUP(B364,Transaction!C2:F3001,4,FALSE)</f>
        <v>44458</v>
      </c>
      <c r="P364" s="21" t="str">
        <f>VLOOKUP(B364,Table3[[Account Number]:[Transaction type]],2,FALSE)</f>
        <v>Money Transfer</v>
      </c>
      <c r="Q364" s="21" t="str">
        <f>VLOOKUP(B364,Transaction!C2:E3001,3,FALSE)</f>
        <v>Mobile</v>
      </c>
      <c r="R364" s="22">
        <f>Table4[[#This Row],[Bank Deposit2]] - Table4[[#This Row],[Saving Accounts]]</f>
        <v>264097.93273920001</v>
      </c>
      <c r="S364" s="22">
        <f>IF(AND(Table4[[#This Row],[Account Type]]="Current",Table4[[#This Row],[Opening Balance]]&gt;= 500000),Table4[[#This Row],[Opening Balance]] * 0.02, 0)</f>
        <v>0</v>
      </c>
    </row>
    <row r="365" spans="1:19" ht="15.75" x14ac:dyDescent="0.25">
      <c r="A365" s="17" t="s">
        <v>1323</v>
      </c>
      <c r="B365" s="19">
        <v>35553470</v>
      </c>
      <c r="C365" s="17">
        <v>73</v>
      </c>
      <c r="D365" s="24">
        <v>18042.75</v>
      </c>
      <c r="E365" s="17" t="s">
        <v>1094</v>
      </c>
      <c r="F365" s="17" t="s">
        <v>430</v>
      </c>
      <c r="G365" s="17" t="s">
        <v>14</v>
      </c>
      <c r="H365" s="17" t="s">
        <v>1324</v>
      </c>
      <c r="I365" s="20">
        <f t="shared" si="5"/>
        <v>289254.17499999999</v>
      </c>
      <c r="J365" s="20">
        <v>101007.55791</v>
      </c>
      <c r="K365" s="17" t="s">
        <v>1325</v>
      </c>
      <c r="L365" s="21" t="str">
        <f>VLOOKUP(B365,Accounts!B$2:E$3001,4,FALSE)</f>
        <v>Corporate</v>
      </c>
      <c r="M365" s="26">
        <f>VALUE(VLOOKUP(B365,Accounts!B$2:G$3001,6,FALSE))</f>
        <v>2369541383</v>
      </c>
      <c r="N365" s="22">
        <f>IFERROR(VLOOKUP(B365,Loan!B365:D664,3,FALSE), 0)</f>
        <v>0</v>
      </c>
      <c r="O365" s="25">
        <f>VLOOKUP(B365,Transaction!C2:F3001,4,FALSE)</f>
        <v>44232</v>
      </c>
      <c r="P365" s="21" t="str">
        <f>VLOOKUP(B365,Table3[[Account Number]:[Transaction type]],2,FALSE)</f>
        <v>Cash Withdrawal</v>
      </c>
      <c r="Q365" s="21" t="str">
        <f>VLOOKUP(B365,Transaction!C2:E3001,3,FALSE)</f>
        <v>ATM</v>
      </c>
      <c r="R365" s="22">
        <f>Table4[[#This Row],[Bank Deposit2]] - Table4[[#This Row],[Saving Accounts]]</f>
        <v>188246.61708999999</v>
      </c>
      <c r="S365" s="22">
        <f>IF(AND(Table4[[#This Row],[Account Type]]="Current",Table4[[#This Row],[Opening Balance]]&gt;= 500000),Table4[[#This Row],[Opening Balance]] * 0.02, 0)</f>
        <v>0</v>
      </c>
    </row>
    <row r="366" spans="1:19" ht="15.75" x14ac:dyDescent="0.25">
      <c r="A366" s="17" t="s">
        <v>1326</v>
      </c>
      <c r="B366" s="19">
        <v>506918699</v>
      </c>
      <c r="C366" s="17">
        <v>84</v>
      </c>
      <c r="D366" s="24">
        <v>14025</v>
      </c>
      <c r="E366" s="17" t="s">
        <v>1094</v>
      </c>
      <c r="F366" s="17" t="s">
        <v>881</v>
      </c>
      <c r="G366" s="17" t="s">
        <v>14</v>
      </c>
      <c r="H366" s="17" t="s">
        <v>1327</v>
      </c>
      <c r="I366" s="20">
        <f t="shared" si="5"/>
        <v>310706.36649500002</v>
      </c>
      <c r="J366" s="20">
        <v>101356.639944</v>
      </c>
      <c r="K366" s="17" t="s">
        <v>1328</v>
      </c>
      <c r="L366" s="21" t="str">
        <f>VLOOKUP(B366,Accounts!B$2:E$3001,4,FALSE)</f>
        <v>Savings</v>
      </c>
      <c r="M366" s="26">
        <f>VALUE(VLOOKUP(B366,Accounts!B$2:G$3001,6,FALSE))</f>
        <v>2688843576</v>
      </c>
      <c r="N366" s="22">
        <f>IFERROR(VLOOKUP(B366,Loan!B366:D665,3,FALSE), 0)</f>
        <v>0</v>
      </c>
      <c r="O366" s="25">
        <f>VLOOKUP(B366,Transaction!C2:F3001,4,FALSE)</f>
        <v>44625</v>
      </c>
      <c r="P366" s="21" t="str">
        <f>VLOOKUP(B366,Table3[[Account Number]:[Transaction type]],2,FALSE)</f>
        <v>Online Payment</v>
      </c>
      <c r="Q366" s="21" t="str">
        <f>VLOOKUP(B366,Transaction!C2:E3001,3,FALSE)</f>
        <v>Mobile</v>
      </c>
      <c r="R366" s="22">
        <f>Table4[[#This Row],[Bank Deposit2]] - Table4[[#This Row],[Saving Accounts]]</f>
        <v>209349.72655100003</v>
      </c>
      <c r="S366" s="22">
        <f>IF(AND(Table4[[#This Row],[Account Type]]="Current",Table4[[#This Row],[Opening Balance]]&gt;= 500000),Table4[[#This Row],[Opening Balance]] * 0.02, 0)</f>
        <v>0</v>
      </c>
    </row>
    <row r="367" spans="1:19" ht="15.75" x14ac:dyDescent="0.25">
      <c r="A367" s="17" t="s">
        <v>1329</v>
      </c>
      <c r="B367" s="19">
        <v>521840446</v>
      </c>
      <c r="C367" s="17">
        <v>37</v>
      </c>
      <c r="D367" s="24">
        <v>31191.75</v>
      </c>
      <c r="E367" s="17" t="s">
        <v>1094</v>
      </c>
      <c r="F367" s="17" t="s">
        <v>344</v>
      </c>
      <c r="G367" s="17" t="s">
        <v>14</v>
      </c>
      <c r="H367" s="17" t="s">
        <v>1330</v>
      </c>
      <c r="I367" s="20">
        <f t="shared" si="5"/>
        <v>382944.19046399998</v>
      </c>
      <c r="J367" s="20">
        <v>202242.4005888</v>
      </c>
      <c r="K367" s="17" t="s">
        <v>1331</v>
      </c>
      <c r="L367" s="21" t="str">
        <f>VLOOKUP(B367,Accounts!B$2:E$3001,4,FALSE)</f>
        <v>Corporate</v>
      </c>
      <c r="M367" s="26">
        <f>VALUE(VLOOKUP(B367,Accounts!B$2:G$3001,6,FALSE))</f>
        <v>1168134825</v>
      </c>
      <c r="N367" s="22">
        <f>IFERROR(VLOOKUP(B367,Loan!B367:D666,3,FALSE), 0)</f>
        <v>0</v>
      </c>
      <c r="O367" s="25">
        <f>VLOOKUP(B367,Transaction!C2:F3001,4,FALSE)</f>
        <v>44629</v>
      </c>
      <c r="P367" s="21" t="str">
        <f>VLOOKUP(B367,Table3[[Account Number]:[Transaction type]],2,FALSE)</f>
        <v>Checks</v>
      </c>
      <c r="Q367" s="21" t="str">
        <f>VLOOKUP(B367,Transaction!C2:E3001,3,FALSE)</f>
        <v>Informal Services</v>
      </c>
      <c r="R367" s="22">
        <f>Table4[[#This Row],[Bank Deposit2]] - Table4[[#This Row],[Saving Accounts]]</f>
        <v>180701.78987519999</v>
      </c>
      <c r="S367" s="22">
        <f>IF(AND(Table4[[#This Row],[Account Type]]="Current",Table4[[#This Row],[Opening Balance]]&gt;= 500000),Table4[[#This Row],[Opening Balance]] * 0.02, 0)</f>
        <v>0</v>
      </c>
    </row>
    <row r="368" spans="1:19" ht="15.75" x14ac:dyDescent="0.25">
      <c r="A368" s="17" t="s">
        <v>1332</v>
      </c>
      <c r="B368" s="19">
        <v>257404688</v>
      </c>
      <c r="C368" s="17">
        <v>48</v>
      </c>
      <c r="D368" s="24">
        <v>27174</v>
      </c>
      <c r="E368" s="17" t="s">
        <v>1094</v>
      </c>
      <c r="F368" s="17" t="s">
        <v>264</v>
      </c>
      <c r="G368" s="17" t="s">
        <v>14</v>
      </c>
      <c r="H368" s="17" t="s">
        <v>1333</v>
      </c>
      <c r="I368" s="20">
        <f t="shared" si="5"/>
        <v>1620762.6378240001</v>
      </c>
      <c r="J368" s="20">
        <v>638850.60640895995</v>
      </c>
      <c r="K368" s="17" t="s">
        <v>1334</v>
      </c>
      <c r="L368" s="21" t="str">
        <f>VLOOKUP(B368,Accounts!B$2:E$3001,4,FALSE)</f>
        <v>Joint</v>
      </c>
      <c r="M368" s="26">
        <f>VALUE(VLOOKUP(B368,Accounts!B$2:G$3001,6,FALSE))</f>
        <v>2099927595</v>
      </c>
      <c r="N368" s="22">
        <f>IFERROR(VLOOKUP(B368,Loan!B368:D667,3,FALSE), 0)</f>
        <v>0</v>
      </c>
      <c r="O368" s="25">
        <f>VLOOKUP(B368,Transaction!C2:F3001,4,FALSE)</f>
        <v>44225</v>
      </c>
      <c r="P368" s="21" t="str">
        <f>VLOOKUP(B368,Table3[[Account Number]:[Transaction type]],2,FALSE)</f>
        <v>Cash Withdrawal</v>
      </c>
      <c r="Q368" s="21" t="str">
        <f>VLOOKUP(B368,Transaction!C2:E3001,3,FALSE)</f>
        <v>POS</v>
      </c>
      <c r="R368" s="22">
        <f>Table4[[#This Row],[Bank Deposit2]] - Table4[[#This Row],[Saving Accounts]]</f>
        <v>981912.03141504014</v>
      </c>
      <c r="S368" s="22">
        <f>IF(AND(Table4[[#This Row],[Account Type]]="Current",Table4[[#This Row],[Opening Balance]]&gt;= 500000),Table4[[#This Row],[Opening Balance]] * 0.02, 0)</f>
        <v>0</v>
      </c>
    </row>
    <row r="369" spans="1:19" ht="15.75" x14ac:dyDescent="0.25">
      <c r="A369" s="17" t="s">
        <v>1335</v>
      </c>
      <c r="B369" s="19">
        <v>719348711</v>
      </c>
      <c r="C369" s="17">
        <v>38</v>
      </c>
      <c r="D369" s="24">
        <v>30826.5</v>
      </c>
      <c r="E369" s="17" t="s">
        <v>1094</v>
      </c>
      <c r="F369" s="17" t="s">
        <v>1336</v>
      </c>
      <c r="G369" s="17" t="s">
        <v>14</v>
      </c>
      <c r="H369" s="17" t="s">
        <v>1337</v>
      </c>
      <c r="I369" s="20">
        <f t="shared" si="5"/>
        <v>1637696.359105</v>
      </c>
      <c r="J369" s="20">
        <v>282767.71668000001</v>
      </c>
      <c r="K369" s="17" t="s">
        <v>1338</v>
      </c>
      <c r="L369" s="21" t="str">
        <f>VLOOKUP(B369,Accounts!B$2:E$3001,4,FALSE)</f>
        <v>Corporate</v>
      </c>
      <c r="M369" s="26">
        <f>VALUE(VLOOKUP(B369,Accounts!B$2:G$3001,6,FALSE))</f>
        <v>4409146368</v>
      </c>
      <c r="N369" s="22">
        <f>IFERROR(VLOOKUP(B369,Loan!B369:D668,3,FALSE), 0)</f>
        <v>0</v>
      </c>
      <c r="O369" s="25">
        <f>VLOOKUP(B369,Transaction!C2:F3001,4,FALSE)</f>
        <v>44337</v>
      </c>
      <c r="P369" s="21" t="str">
        <f>VLOOKUP(B369,Table3[[Account Number]:[Transaction type]],2,FALSE)</f>
        <v>Money Transfer</v>
      </c>
      <c r="Q369" s="21" t="str">
        <f>VLOOKUP(B369,Transaction!C2:E3001,3,FALSE)</f>
        <v>Mobile</v>
      </c>
      <c r="R369" s="22">
        <f>Table4[[#This Row],[Bank Deposit2]] - Table4[[#This Row],[Saving Accounts]]</f>
        <v>1354928.642425</v>
      </c>
      <c r="S369" s="22">
        <f>IF(AND(Table4[[#This Row],[Account Type]]="Current",Table4[[#This Row],[Opening Balance]]&gt;= 500000),Table4[[#This Row],[Opening Balance]] * 0.02, 0)</f>
        <v>0</v>
      </c>
    </row>
    <row r="370" spans="1:19" ht="15.75" x14ac:dyDescent="0.25">
      <c r="A370" s="17" t="s">
        <v>1339</v>
      </c>
      <c r="B370" s="19">
        <v>711108813</v>
      </c>
      <c r="C370" s="17">
        <v>63</v>
      </c>
      <c r="D370" s="24">
        <v>21695.25</v>
      </c>
      <c r="E370" s="17" t="s">
        <v>1094</v>
      </c>
      <c r="F370" s="17" t="s">
        <v>665</v>
      </c>
      <c r="G370" s="17" t="s">
        <v>14</v>
      </c>
      <c r="H370" s="17" t="s">
        <v>1340</v>
      </c>
      <c r="I370" s="20">
        <f t="shared" si="5"/>
        <v>453952.59159600001</v>
      </c>
      <c r="J370" s="20">
        <v>301474.26904896001</v>
      </c>
      <c r="K370" s="17" t="s">
        <v>1341</v>
      </c>
      <c r="L370" s="21" t="str">
        <f>VLOOKUP(B370,Accounts!B$2:E$3001,4,FALSE)</f>
        <v>Domiciliary</v>
      </c>
      <c r="M370" s="26">
        <f>VALUE(VLOOKUP(B370,Accounts!B$2:G$3001,6,FALSE))</f>
        <v>394230375</v>
      </c>
      <c r="N370" s="22">
        <f>IFERROR(VLOOKUP(B370,Loan!B370:D669,3,FALSE), 0)</f>
        <v>0</v>
      </c>
      <c r="O370" s="25">
        <f>VLOOKUP(B370,Transaction!C2:F3001,4,FALSE)</f>
        <v>44615</v>
      </c>
      <c r="P370" s="21" t="str">
        <f>VLOOKUP(B370,Table3[[Account Number]:[Transaction type]],2,FALSE)</f>
        <v>Cash Withdrawal</v>
      </c>
      <c r="Q370" s="21" t="str">
        <f>VLOOKUP(B370,Transaction!C2:E3001,3,FALSE)</f>
        <v>ATM</v>
      </c>
      <c r="R370" s="22">
        <f>Table4[[#This Row],[Bank Deposit2]] - Table4[[#This Row],[Saving Accounts]]</f>
        <v>152478.32254704001</v>
      </c>
      <c r="S370" s="22">
        <f>IF(AND(Table4[[#This Row],[Account Type]]="Current",Table4[[#This Row],[Opening Balance]]&gt;= 500000),Table4[[#This Row],[Opening Balance]] * 0.02, 0)</f>
        <v>0</v>
      </c>
    </row>
    <row r="371" spans="1:19" ht="15.75" x14ac:dyDescent="0.25">
      <c r="A371" s="17" t="s">
        <v>1342</v>
      </c>
      <c r="B371" s="19">
        <v>694422009</v>
      </c>
      <c r="C371" s="17">
        <v>84</v>
      </c>
      <c r="D371" s="24">
        <v>14025</v>
      </c>
      <c r="E371" s="17" t="s">
        <v>1094</v>
      </c>
      <c r="F371" s="17" t="s">
        <v>63</v>
      </c>
      <c r="G371" s="17" t="s">
        <v>14</v>
      </c>
      <c r="H371" s="17" t="s">
        <v>1343</v>
      </c>
      <c r="I371" s="20">
        <f t="shared" si="5"/>
        <v>197645.50597</v>
      </c>
      <c r="J371" s="20">
        <v>205417.32925559999</v>
      </c>
      <c r="K371" s="17" t="s">
        <v>1344</v>
      </c>
      <c r="L371" s="21" t="str">
        <f>VLOOKUP(B371,Accounts!B$2:E$3001,4,FALSE)</f>
        <v>Domiciliary</v>
      </c>
      <c r="M371" s="26">
        <f>VALUE(VLOOKUP(B371,Accounts!B$2:G$3001,6,FALSE))</f>
        <v>2048079316</v>
      </c>
      <c r="N371" s="22">
        <f>IFERROR(VLOOKUP(B371,Loan!B371:D670,3,FALSE), 0)</f>
        <v>0</v>
      </c>
      <c r="O371" s="25">
        <f>VLOOKUP(B371,Transaction!C2:F3001,4,FALSE)</f>
        <v>44508</v>
      </c>
      <c r="P371" s="21" t="str">
        <f>VLOOKUP(B371,Table3[[Account Number]:[Transaction type]],2,FALSE)</f>
        <v>Loan Payment</v>
      </c>
      <c r="Q371" s="21" t="str">
        <f>VLOOKUP(B371,Transaction!C2:E3001,3,FALSE)</f>
        <v>Mobile</v>
      </c>
      <c r="R371" s="22">
        <f>Table4[[#This Row],[Bank Deposit2]] - Table4[[#This Row],[Saving Accounts]]</f>
        <v>-7771.8232855999959</v>
      </c>
      <c r="S371" s="22">
        <f>IF(AND(Table4[[#This Row],[Account Type]]="Current",Table4[[#This Row],[Opening Balance]]&gt;= 500000),Table4[[#This Row],[Opening Balance]] * 0.02, 0)</f>
        <v>0</v>
      </c>
    </row>
    <row r="372" spans="1:19" ht="15.75" x14ac:dyDescent="0.25">
      <c r="A372" s="17" t="s">
        <v>1345</v>
      </c>
      <c r="B372" s="19">
        <v>783832158</v>
      </c>
      <c r="C372" s="17">
        <v>53</v>
      </c>
      <c r="D372" s="24">
        <v>25347.75</v>
      </c>
      <c r="E372" s="17" t="s">
        <v>1094</v>
      </c>
      <c r="F372" s="17" t="s">
        <v>395</v>
      </c>
      <c r="G372" s="17" t="s">
        <v>14</v>
      </c>
      <c r="H372" s="17" t="s">
        <v>1346</v>
      </c>
      <c r="I372" s="20">
        <f t="shared" si="5"/>
        <v>651520.19517199998</v>
      </c>
      <c r="J372" s="20">
        <v>378515.9363986</v>
      </c>
      <c r="K372" s="17" t="s">
        <v>1347</v>
      </c>
      <c r="L372" s="21" t="str">
        <f>VLOOKUP(B372,Accounts!B$2:E$3001,4,FALSE)</f>
        <v>Domiciliary</v>
      </c>
      <c r="M372" s="26">
        <f>VALUE(VLOOKUP(B372,Accounts!B$2:G$3001,6,FALSE))</f>
        <v>268794774</v>
      </c>
      <c r="N372" s="22">
        <f>IFERROR(VLOOKUP(B372,Loan!B372:D671,3,FALSE), 0)</f>
        <v>0</v>
      </c>
      <c r="O372" s="25">
        <f>VLOOKUP(B372,Transaction!C2:F3001,4,FALSE)</f>
        <v>44355</v>
      </c>
      <c r="P372" s="21" t="str">
        <f>VLOOKUP(B372,Table3[[Account Number]:[Transaction type]],2,FALSE)</f>
        <v>Money Deposit</v>
      </c>
      <c r="Q372" s="21" t="str">
        <f>VLOOKUP(B372,Transaction!C2:E3001,3,FALSE)</f>
        <v>Bank</v>
      </c>
      <c r="R372" s="22">
        <f>Table4[[#This Row],[Bank Deposit2]] - Table4[[#This Row],[Saving Accounts]]</f>
        <v>273004.25877339998</v>
      </c>
      <c r="S372" s="22">
        <f>IF(AND(Table4[[#This Row],[Account Type]]="Current",Table4[[#This Row],[Opening Balance]]&gt;= 500000),Table4[[#This Row],[Opening Balance]] * 0.02, 0)</f>
        <v>0</v>
      </c>
    </row>
    <row r="373" spans="1:19" ht="15.75" x14ac:dyDescent="0.25">
      <c r="A373" s="17" t="s">
        <v>1348</v>
      </c>
      <c r="B373" s="19">
        <v>66026445</v>
      </c>
      <c r="C373" s="17">
        <v>28</v>
      </c>
      <c r="D373" s="24">
        <v>34479</v>
      </c>
      <c r="E373" s="17" t="s">
        <v>1094</v>
      </c>
      <c r="F373" s="17" t="s">
        <v>951</v>
      </c>
      <c r="G373" s="17" t="s">
        <v>14</v>
      </c>
      <c r="H373" s="17" t="s">
        <v>1349</v>
      </c>
      <c r="I373" s="20">
        <f t="shared" si="5"/>
        <v>342290.01945600001</v>
      </c>
      <c r="J373" s="20">
        <v>86583.816285120003</v>
      </c>
      <c r="K373" s="17" t="s">
        <v>1350</v>
      </c>
      <c r="L373" s="21" t="str">
        <f>VLOOKUP(B373,Accounts!B$2:E$3001,4,FALSE)</f>
        <v>Domiciliary</v>
      </c>
      <c r="M373" s="26">
        <f>VALUE(VLOOKUP(B373,Accounts!B$2:G$3001,6,FALSE))</f>
        <v>78349893</v>
      </c>
      <c r="N373" s="22">
        <f>IFERROR(VLOOKUP(B373,Loan!B373:D672,3,FALSE), 0)</f>
        <v>0</v>
      </c>
      <c r="O373" s="25">
        <f>VLOOKUP(B373,Transaction!C2:F3001,4,FALSE)</f>
        <v>44598</v>
      </c>
      <c r="P373" s="21" t="str">
        <f>VLOOKUP(B373,Table3[[Account Number]:[Transaction type]],2,FALSE)</f>
        <v>Online Payment</v>
      </c>
      <c r="Q373" s="21" t="str">
        <f>VLOOKUP(B373,Transaction!C2:E3001,3,FALSE)</f>
        <v>Internet Banking</v>
      </c>
      <c r="R373" s="22">
        <f>Table4[[#This Row],[Bank Deposit2]] - Table4[[#This Row],[Saving Accounts]]</f>
        <v>255706.20317088001</v>
      </c>
      <c r="S373" s="22">
        <f>IF(AND(Table4[[#This Row],[Account Type]]="Current",Table4[[#This Row],[Opening Balance]]&gt;= 500000),Table4[[#This Row],[Opening Balance]] * 0.02, 0)</f>
        <v>0</v>
      </c>
    </row>
    <row r="374" spans="1:19" ht="15.75" x14ac:dyDescent="0.25">
      <c r="A374" s="17" t="s">
        <v>1351</v>
      </c>
      <c r="B374" s="19">
        <v>343908925</v>
      </c>
      <c r="C374" s="17">
        <v>34</v>
      </c>
      <c r="D374" s="24">
        <v>32287.5</v>
      </c>
      <c r="E374" s="17" t="s">
        <v>1094</v>
      </c>
      <c r="F374" s="17" t="s">
        <v>73</v>
      </c>
      <c r="G374" s="17" t="s">
        <v>14</v>
      </c>
      <c r="H374" s="17" t="s">
        <v>1352</v>
      </c>
      <c r="I374" s="20">
        <f t="shared" si="5"/>
        <v>127718.624862</v>
      </c>
      <c r="J374" s="20">
        <v>169790.6424636</v>
      </c>
      <c r="K374" s="17" t="s">
        <v>1353</v>
      </c>
      <c r="L374" s="21" t="str">
        <f>VLOOKUP(B374,Accounts!B$2:E$3001,4,FALSE)</f>
        <v>Savings</v>
      </c>
      <c r="M374" s="26">
        <f>VALUE(VLOOKUP(B374,Accounts!B$2:G$3001,6,FALSE))</f>
        <v>15231198</v>
      </c>
      <c r="N374" s="22">
        <f>IFERROR(VLOOKUP(B374,Loan!B374:D673,3,FALSE), 0)</f>
        <v>0</v>
      </c>
      <c r="O374" s="25">
        <f>VLOOKUP(B374,Transaction!C2:F3001,4,FALSE)</f>
        <v>44332</v>
      </c>
      <c r="P374" s="21" t="str">
        <f>VLOOKUP(B374,Table3[[Account Number]:[Transaction type]],2,FALSE)</f>
        <v>Money Deposit</v>
      </c>
      <c r="Q374" s="21" t="str">
        <f>VLOOKUP(B374,Transaction!C2:E3001,3,FALSE)</f>
        <v>ATM</v>
      </c>
      <c r="R374" s="22">
        <f>Table4[[#This Row],[Bank Deposit2]] - Table4[[#This Row],[Saving Accounts]]</f>
        <v>-42072.017601600004</v>
      </c>
      <c r="S374" s="22">
        <f>IF(AND(Table4[[#This Row],[Account Type]]="Current",Table4[[#This Row],[Opening Balance]]&gt;= 500000),Table4[[#This Row],[Opening Balance]] * 0.02, 0)</f>
        <v>0</v>
      </c>
    </row>
    <row r="375" spans="1:19" ht="15.75" x14ac:dyDescent="0.25">
      <c r="A375" s="17" t="s">
        <v>1354</v>
      </c>
      <c r="B375" s="19">
        <v>848268059</v>
      </c>
      <c r="C375" s="17">
        <v>55</v>
      </c>
      <c r="D375" s="24">
        <v>24617.25</v>
      </c>
      <c r="E375" s="17" t="s">
        <v>1094</v>
      </c>
      <c r="F375" s="17" t="s">
        <v>172</v>
      </c>
      <c r="G375" s="17" t="s">
        <v>14</v>
      </c>
      <c r="H375" s="17" t="s">
        <v>1355</v>
      </c>
      <c r="I375" s="20">
        <f t="shared" si="5"/>
        <v>37777.299700000003</v>
      </c>
      <c r="J375" s="20">
        <v>12248.733879199999</v>
      </c>
      <c r="K375" s="17" t="s">
        <v>1356</v>
      </c>
      <c r="L375" s="21" t="str">
        <f>VLOOKUP(B375,Accounts!B$2:E$3001,4,FALSE)</f>
        <v>Corporate</v>
      </c>
      <c r="M375" s="26">
        <f>VALUE(VLOOKUP(B375,Accounts!B$2:G$3001,6,FALSE))</f>
        <v>381528552</v>
      </c>
      <c r="N375" s="22">
        <f>IFERROR(VLOOKUP(B375,Loan!B375:D674,3,FALSE), 0)</f>
        <v>0</v>
      </c>
      <c r="O375" s="25">
        <f>VLOOKUP(B375,Transaction!C2:F3001,4,FALSE)</f>
        <v>44243</v>
      </c>
      <c r="P375" s="21" t="str">
        <f>VLOOKUP(B375,Table3[[Account Number]:[Transaction type]],2,FALSE)</f>
        <v>Money Deposit</v>
      </c>
      <c r="Q375" s="21" t="str">
        <f>VLOOKUP(B375,Transaction!C2:E3001,3,FALSE)</f>
        <v>Bank</v>
      </c>
      <c r="R375" s="22">
        <f>Table4[[#This Row],[Bank Deposit2]] - Table4[[#This Row],[Saving Accounts]]</f>
        <v>25528.565820800002</v>
      </c>
      <c r="S375" s="22">
        <f>IF(AND(Table4[[#This Row],[Account Type]]="Current",Table4[[#This Row],[Opening Balance]]&gt;= 500000),Table4[[#This Row],[Opening Balance]] * 0.02, 0)</f>
        <v>0</v>
      </c>
    </row>
    <row r="376" spans="1:19" ht="15.75" x14ac:dyDescent="0.25">
      <c r="A376" s="17" t="s">
        <v>1357</v>
      </c>
      <c r="B376" s="19">
        <v>213765198</v>
      </c>
      <c r="C376" s="17">
        <v>21</v>
      </c>
      <c r="D376" s="24">
        <v>37035.75</v>
      </c>
      <c r="E376" s="17" t="s">
        <v>1094</v>
      </c>
      <c r="F376" s="17" t="s">
        <v>274</v>
      </c>
      <c r="G376" s="17" t="s">
        <v>14</v>
      </c>
      <c r="H376" s="17">
        <v>0</v>
      </c>
      <c r="I376" s="20">
        <f t="shared" si="5"/>
        <v>0</v>
      </c>
      <c r="J376" s="20"/>
      <c r="K376" s="17" t="s">
        <v>1358</v>
      </c>
      <c r="L376" s="21" t="str">
        <f>VLOOKUP(B376,Accounts!B$2:E$3001,4,FALSE)</f>
        <v>Domiciliary</v>
      </c>
      <c r="M376" s="26">
        <f>VALUE(VLOOKUP(B376,Accounts!B$2:G$3001,6,FALSE))</f>
        <v>4299848</v>
      </c>
      <c r="N376" s="22">
        <f>IFERROR(VLOOKUP(B376,Loan!B376:D675,3,FALSE), 0)</f>
        <v>0</v>
      </c>
      <c r="O376" s="25">
        <f>VLOOKUP(B376,Transaction!C2:F3001,4,FALSE)</f>
        <v>44520</v>
      </c>
      <c r="P376" s="21" t="str">
        <f>VLOOKUP(B376,Table3[[Account Number]:[Transaction type]],2,FALSE)</f>
        <v>Money Transfer</v>
      </c>
      <c r="Q376" s="21" t="str">
        <f>VLOOKUP(B376,Transaction!C2:E3001,3,FALSE)</f>
        <v>Mobile</v>
      </c>
      <c r="R376" s="22">
        <f>Table4[[#This Row],[Bank Deposit2]] - Table4[[#This Row],[Saving Accounts]]</f>
        <v>0</v>
      </c>
      <c r="S376" s="22">
        <f>IF(AND(Table4[[#This Row],[Account Type]]="Current",Table4[[#This Row],[Opening Balance]]&gt;= 500000),Table4[[#This Row],[Opening Balance]] * 0.02, 0)</f>
        <v>0</v>
      </c>
    </row>
    <row r="377" spans="1:19" ht="15.75" x14ac:dyDescent="0.25">
      <c r="A377" s="17" t="s">
        <v>1359</v>
      </c>
      <c r="B377" s="19">
        <v>519706370</v>
      </c>
      <c r="C377" s="17">
        <v>69</v>
      </c>
      <c r="D377" s="24">
        <v>19503.75</v>
      </c>
      <c r="E377" s="17" t="s">
        <v>1094</v>
      </c>
      <c r="F377" s="17" t="s">
        <v>147</v>
      </c>
      <c r="G377" s="17" t="s">
        <v>14</v>
      </c>
      <c r="H377" s="17" t="s">
        <v>1360</v>
      </c>
      <c r="I377" s="20">
        <f t="shared" si="5"/>
        <v>1866884.4862200001</v>
      </c>
      <c r="J377" s="20">
        <v>377737.50334320002</v>
      </c>
      <c r="K377" s="17" t="s">
        <v>1361</v>
      </c>
      <c r="L377" s="21" t="str">
        <f>VLOOKUP(B377,Accounts!B$2:E$3001,4,FALSE)</f>
        <v>Current</v>
      </c>
      <c r="M377" s="26">
        <f>VALUE(VLOOKUP(B377,Accounts!B$2:G$3001,6,FALSE))</f>
        <v>213206395</v>
      </c>
      <c r="N377" s="22">
        <f>IFERROR(VLOOKUP(B377,Loan!B377:D676,3,FALSE), 0)</f>
        <v>0</v>
      </c>
      <c r="O377" s="25">
        <f>VLOOKUP(B377,Transaction!C2:F3001,4,FALSE)</f>
        <v>44487</v>
      </c>
      <c r="P377" s="21" t="str">
        <f>VLOOKUP(B377,Table3[[Account Number]:[Transaction type]],2,FALSE)</f>
        <v>Money Transfer</v>
      </c>
      <c r="Q377" s="21" t="str">
        <f>VLOOKUP(B377,Transaction!C2:E3001,3,FALSE)</f>
        <v>Internet Banking</v>
      </c>
      <c r="R377" s="22">
        <f>Table4[[#This Row],[Bank Deposit2]] - Table4[[#This Row],[Saving Accounts]]</f>
        <v>1489146.9828768</v>
      </c>
      <c r="S377" s="22">
        <f>IF(AND(Table4[[#This Row],[Account Type]]="Current",Table4[[#This Row],[Opening Balance]]&gt;= 500000),Table4[[#This Row],[Opening Balance]] * 0.02, 0)</f>
        <v>4264127.9000000004</v>
      </c>
    </row>
    <row r="378" spans="1:19" ht="15.75" x14ac:dyDescent="0.25">
      <c r="A378" s="17" t="s">
        <v>1362</v>
      </c>
      <c r="B378" s="19">
        <v>7308307</v>
      </c>
      <c r="C378" s="17">
        <v>36</v>
      </c>
      <c r="D378" s="24">
        <v>31557</v>
      </c>
      <c r="E378" s="17" t="s">
        <v>1094</v>
      </c>
      <c r="F378" s="17" t="s">
        <v>13</v>
      </c>
      <c r="G378" s="17" t="s">
        <v>14</v>
      </c>
      <c r="H378" s="17" t="s">
        <v>1363</v>
      </c>
      <c r="I378" s="20">
        <f t="shared" si="5"/>
        <v>668835.41760000004</v>
      </c>
      <c r="J378" s="20">
        <v>343972.50047999999</v>
      </c>
      <c r="K378" s="17" t="s">
        <v>1364</v>
      </c>
      <c r="L378" s="21" t="str">
        <f>VLOOKUP(B378,Accounts!B$2:E$3001,4,FALSE)</f>
        <v>Savings</v>
      </c>
      <c r="M378" s="26">
        <f>VALUE(VLOOKUP(B378,Accounts!B$2:G$3001,6,FALSE))</f>
        <v>19327584</v>
      </c>
      <c r="N378" s="22">
        <f>IFERROR(VLOOKUP(B378,Loan!B378:D677,3,FALSE), 0)</f>
        <v>0</v>
      </c>
      <c r="O378" s="25">
        <f>VLOOKUP(B378,Transaction!C2:F3001,4,FALSE)</f>
        <v>44575</v>
      </c>
      <c r="P378" s="21" t="str">
        <f>VLOOKUP(B378,Table3[[Account Number]:[Transaction type]],2,FALSE)</f>
        <v>Money Transfer</v>
      </c>
      <c r="Q378" s="21" t="str">
        <f>VLOOKUP(B378,Transaction!C2:E3001,3,FALSE)</f>
        <v>Internet Banking</v>
      </c>
      <c r="R378" s="22">
        <f>Table4[[#This Row],[Bank Deposit2]] - Table4[[#This Row],[Saving Accounts]]</f>
        <v>324862.91712000006</v>
      </c>
      <c r="S378" s="22">
        <f>IF(AND(Table4[[#This Row],[Account Type]]="Current",Table4[[#This Row],[Opening Balance]]&gt;= 500000),Table4[[#This Row],[Opening Balance]] * 0.02, 0)</f>
        <v>0</v>
      </c>
    </row>
    <row r="379" spans="1:19" ht="15.75" x14ac:dyDescent="0.25">
      <c r="A379" s="17" t="s">
        <v>1365</v>
      </c>
      <c r="B379" s="19">
        <v>938249145</v>
      </c>
      <c r="C379" s="17">
        <v>37</v>
      </c>
      <c r="D379" s="24">
        <v>31191.75</v>
      </c>
      <c r="E379" s="17" t="s">
        <v>1094</v>
      </c>
      <c r="F379" s="17" t="s">
        <v>227</v>
      </c>
      <c r="G379" s="17" t="s">
        <v>14</v>
      </c>
      <c r="H379" s="17" t="s">
        <v>1366</v>
      </c>
      <c r="I379" s="20">
        <f t="shared" si="5"/>
        <v>674389.1875</v>
      </c>
      <c r="J379" s="20">
        <v>396217.13543999998</v>
      </c>
      <c r="K379" s="17" t="s">
        <v>1367</v>
      </c>
      <c r="L379" s="21" t="str">
        <f>VLOOKUP(B379,Accounts!B$2:E$3001,4,FALSE)</f>
        <v>Current</v>
      </c>
      <c r="M379" s="26">
        <f>VALUE(VLOOKUP(B379,Accounts!B$2:G$3001,6,FALSE))</f>
        <v>1628670144</v>
      </c>
      <c r="N379" s="22">
        <f>IFERROR(VLOOKUP(B379,Loan!B379:D678,3,FALSE), 0)</f>
        <v>0</v>
      </c>
      <c r="O379" s="25">
        <f>VLOOKUP(B379,Transaction!C2:F3001,4,FALSE)</f>
        <v>44512</v>
      </c>
      <c r="P379" s="21" t="str">
        <f>VLOOKUP(B379,Table3[[Account Number]:[Transaction type]],2,FALSE)</f>
        <v>Money Deposit</v>
      </c>
      <c r="Q379" s="21" t="str">
        <f>VLOOKUP(B379,Transaction!C2:E3001,3,FALSE)</f>
        <v>Bank</v>
      </c>
      <c r="R379" s="22">
        <f>Table4[[#This Row],[Bank Deposit2]] - Table4[[#This Row],[Saving Accounts]]</f>
        <v>278172.05206000002</v>
      </c>
      <c r="S379" s="22">
        <f>IF(AND(Table4[[#This Row],[Account Type]]="Current",Table4[[#This Row],[Opening Balance]]&gt;= 500000),Table4[[#This Row],[Opening Balance]] * 0.02, 0)</f>
        <v>32573402.879999999</v>
      </c>
    </row>
    <row r="380" spans="1:19" ht="15.75" x14ac:dyDescent="0.25">
      <c r="A380" s="17" t="s">
        <v>1368</v>
      </c>
      <c r="B380" s="19">
        <v>894934302</v>
      </c>
      <c r="C380" s="17">
        <v>31</v>
      </c>
      <c r="D380" s="24">
        <v>33383.25</v>
      </c>
      <c r="E380" s="17" t="s">
        <v>1094</v>
      </c>
      <c r="F380" s="17" t="s">
        <v>774</v>
      </c>
      <c r="G380" s="17" t="s">
        <v>14</v>
      </c>
      <c r="H380" s="17" t="s">
        <v>1369</v>
      </c>
      <c r="I380" s="20">
        <f t="shared" si="5"/>
        <v>329957.29875999998</v>
      </c>
      <c r="J380" s="20">
        <v>152164.77369999999</v>
      </c>
      <c r="K380" s="17" t="s">
        <v>1370</v>
      </c>
      <c r="L380" s="21" t="str">
        <f>VLOOKUP(B380,Accounts!B$2:E$3001,4,FALSE)</f>
        <v>Joint</v>
      </c>
      <c r="M380" s="26">
        <f>VALUE(VLOOKUP(B380,Accounts!B$2:G$3001,6,FALSE))</f>
        <v>35794404</v>
      </c>
      <c r="N380" s="22">
        <f>IFERROR(VLOOKUP(B380,Loan!B380:D679,3,FALSE), 0)</f>
        <v>0</v>
      </c>
      <c r="O380" s="25">
        <f>VLOOKUP(B380,Transaction!C2:F3001,4,FALSE)</f>
        <v>44318</v>
      </c>
      <c r="P380" s="21" t="str">
        <f>VLOOKUP(B380,Table3[[Account Number]:[Transaction type]],2,FALSE)</f>
        <v>Loan Payment</v>
      </c>
      <c r="Q380" s="21" t="str">
        <f>VLOOKUP(B380,Transaction!C2:E3001,3,FALSE)</f>
        <v>Mobile</v>
      </c>
      <c r="R380" s="22">
        <f>Table4[[#This Row],[Bank Deposit2]] - Table4[[#This Row],[Saving Accounts]]</f>
        <v>177792.52505999999</v>
      </c>
      <c r="S380" s="22">
        <f>IF(AND(Table4[[#This Row],[Account Type]]="Current",Table4[[#This Row],[Opening Balance]]&gt;= 500000),Table4[[#This Row],[Opening Balance]] * 0.02, 0)</f>
        <v>0</v>
      </c>
    </row>
    <row r="381" spans="1:19" ht="15.75" x14ac:dyDescent="0.25">
      <c r="A381" s="17" t="s">
        <v>1371</v>
      </c>
      <c r="B381" s="19">
        <v>62136778</v>
      </c>
      <c r="C381" s="17">
        <v>43</v>
      </c>
      <c r="D381" s="24">
        <v>29000.25</v>
      </c>
      <c r="E381" s="17" t="s">
        <v>1094</v>
      </c>
      <c r="F381" s="17" t="s">
        <v>1372</v>
      </c>
      <c r="G381" s="17" t="s">
        <v>14</v>
      </c>
      <c r="H381" s="17" t="s">
        <v>1373</v>
      </c>
      <c r="I381" s="20">
        <f t="shared" si="5"/>
        <v>360444.89376000001</v>
      </c>
      <c r="J381" s="20">
        <v>153789.82133760001</v>
      </c>
      <c r="K381" s="17" t="s">
        <v>1374</v>
      </c>
      <c r="L381" s="21" t="str">
        <f>VLOOKUP(B381,Accounts!B$2:E$3001,4,FALSE)</f>
        <v>Savings</v>
      </c>
      <c r="M381" s="26">
        <f>VALUE(VLOOKUP(B381,Accounts!B$2:G$3001,6,FALSE))</f>
        <v>1542637707</v>
      </c>
      <c r="N381" s="22">
        <f>IFERROR(VLOOKUP(B381,Loan!B381:D680,3,FALSE), 0)</f>
        <v>0</v>
      </c>
      <c r="O381" s="25">
        <f>VLOOKUP(B381,Transaction!C2:F3001,4,FALSE)</f>
        <v>44270</v>
      </c>
      <c r="P381" s="21" t="str">
        <f>VLOOKUP(B381,Table3[[Account Number]:[Transaction type]],2,FALSE)</f>
        <v>Cash Withdrawal</v>
      </c>
      <c r="Q381" s="21" t="str">
        <f>VLOOKUP(B381,Transaction!C2:E3001,3,FALSE)</f>
        <v>POS</v>
      </c>
      <c r="R381" s="22">
        <f>Table4[[#This Row],[Bank Deposit2]] - Table4[[#This Row],[Saving Accounts]]</f>
        <v>206655.0724224</v>
      </c>
      <c r="S381" s="22">
        <f>IF(AND(Table4[[#This Row],[Account Type]]="Current",Table4[[#This Row],[Opening Balance]]&gt;= 500000),Table4[[#This Row],[Opening Balance]] * 0.02, 0)</f>
        <v>0</v>
      </c>
    </row>
    <row r="382" spans="1:19" ht="15.75" x14ac:dyDescent="0.25">
      <c r="A382" s="17" t="s">
        <v>1375</v>
      </c>
      <c r="B382" s="19">
        <v>104344203</v>
      </c>
      <c r="C382" s="17">
        <v>65</v>
      </c>
      <c r="D382" s="24">
        <v>20964.75</v>
      </c>
      <c r="E382" s="17" t="s">
        <v>1094</v>
      </c>
      <c r="F382" s="17" t="s">
        <v>181</v>
      </c>
      <c r="G382" s="17" t="s">
        <v>14</v>
      </c>
      <c r="H382" s="17" t="s">
        <v>1376</v>
      </c>
      <c r="I382" s="20">
        <f t="shared" si="5"/>
        <v>1636294.103808</v>
      </c>
      <c r="J382" s="20">
        <v>809650.90944192</v>
      </c>
      <c r="K382" s="17" t="s">
        <v>1377</v>
      </c>
      <c r="L382" s="21" t="str">
        <f>VLOOKUP(B382,Accounts!B$2:E$3001,4,FALSE)</f>
        <v>Corporate</v>
      </c>
      <c r="M382" s="26">
        <f>VALUE(VLOOKUP(B382,Accounts!B$2:G$3001,6,FALSE))</f>
        <v>1526056392</v>
      </c>
      <c r="N382" s="22">
        <f>IFERROR(VLOOKUP(B382,Loan!B382:D681,3,FALSE), 0)</f>
        <v>0</v>
      </c>
      <c r="O382" s="25">
        <f>VLOOKUP(B382,Transaction!C2:F3001,4,FALSE)</f>
        <v>44568</v>
      </c>
      <c r="P382" s="21" t="str">
        <f>VLOOKUP(B382,Table3[[Account Number]:[Transaction type]],2,FALSE)</f>
        <v>Cash Withdrawal</v>
      </c>
      <c r="Q382" s="21" t="str">
        <f>VLOOKUP(B382,Transaction!C2:E3001,3,FALSE)</f>
        <v>POS</v>
      </c>
      <c r="R382" s="22">
        <f>Table4[[#This Row],[Bank Deposit2]] - Table4[[#This Row],[Saving Accounts]]</f>
        <v>826643.19436607999</v>
      </c>
      <c r="S382" s="22">
        <f>IF(AND(Table4[[#This Row],[Account Type]]="Current",Table4[[#This Row],[Opening Balance]]&gt;= 500000),Table4[[#This Row],[Opening Balance]] * 0.02, 0)</f>
        <v>0</v>
      </c>
    </row>
    <row r="383" spans="1:19" ht="15.75" x14ac:dyDescent="0.25">
      <c r="A383" s="17" t="s">
        <v>1378</v>
      </c>
      <c r="B383" s="19">
        <v>326543835</v>
      </c>
      <c r="C383" s="17">
        <v>26</v>
      </c>
      <c r="D383" s="24">
        <v>35209.5</v>
      </c>
      <c r="E383" s="17" t="s">
        <v>1094</v>
      </c>
      <c r="F383" s="17" t="s">
        <v>290</v>
      </c>
      <c r="G383" s="17" t="s">
        <v>14</v>
      </c>
      <c r="H383" s="17" t="s">
        <v>1379</v>
      </c>
      <c r="I383" s="20">
        <f t="shared" si="5"/>
        <v>923978.35717199999</v>
      </c>
      <c r="J383" s="20">
        <v>256729.55695920001</v>
      </c>
      <c r="K383" s="17" t="s">
        <v>1380</v>
      </c>
      <c r="L383" s="21" t="str">
        <f>VLOOKUP(B383,Accounts!B$2:E$3001,4,FALSE)</f>
        <v>Current</v>
      </c>
      <c r="M383" s="26">
        <f>VALUE(VLOOKUP(B383,Accounts!B$2:G$3001,6,FALSE))</f>
        <v>4332565518</v>
      </c>
      <c r="N383" s="22">
        <f>IFERROR(VLOOKUP(B383,Loan!B383:D682,3,FALSE), 0)</f>
        <v>0</v>
      </c>
      <c r="O383" s="25">
        <f>VLOOKUP(B383,Transaction!C2:F3001,4,FALSE)</f>
        <v>44253</v>
      </c>
      <c r="P383" s="21" t="str">
        <f>VLOOKUP(B383,Table3[[Account Number]:[Transaction type]],2,FALSE)</f>
        <v>Money Transfer</v>
      </c>
      <c r="Q383" s="21" t="str">
        <f>VLOOKUP(B383,Transaction!C2:E3001,3,FALSE)</f>
        <v>Mobile</v>
      </c>
      <c r="R383" s="22">
        <f>Table4[[#This Row],[Bank Deposit2]] - Table4[[#This Row],[Saving Accounts]]</f>
        <v>667248.80021280004</v>
      </c>
      <c r="S383" s="22">
        <f>IF(AND(Table4[[#This Row],[Account Type]]="Current",Table4[[#This Row],[Opening Balance]]&gt;= 500000),Table4[[#This Row],[Opening Balance]] * 0.02, 0)</f>
        <v>86651310.359999999</v>
      </c>
    </row>
    <row r="384" spans="1:19" ht="15.75" x14ac:dyDescent="0.25">
      <c r="A384" s="17" t="s">
        <v>1381</v>
      </c>
      <c r="B384" s="19">
        <v>618776278</v>
      </c>
      <c r="C384" s="17">
        <v>51</v>
      </c>
      <c r="D384" s="24">
        <v>26078.25</v>
      </c>
      <c r="E384" s="17" t="s">
        <v>1094</v>
      </c>
      <c r="F384" s="17" t="s">
        <v>264</v>
      </c>
      <c r="G384" s="17" t="s">
        <v>14</v>
      </c>
      <c r="H384" s="17" t="s">
        <v>1382</v>
      </c>
      <c r="I384" s="20">
        <f t="shared" si="5"/>
        <v>270036.51020800002</v>
      </c>
      <c r="J384" s="20">
        <v>219513.55023359999</v>
      </c>
      <c r="K384" s="17" t="s">
        <v>1383</v>
      </c>
      <c r="L384" s="21" t="str">
        <f>VLOOKUP(B384,Accounts!B$2:E$3001,4,FALSE)</f>
        <v>Joint</v>
      </c>
      <c r="M384" s="26">
        <f>VALUE(VLOOKUP(B384,Accounts!B$2:G$3001,6,FALSE))</f>
        <v>4463422304</v>
      </c>
      <c r="N384" s="22">
        <f>IFERROR(VLOOKUP(B384,Loan!B384:D683,3,FALSE), 0)</f>
        <v>0</v>
      </c>
      <c r="O384" s="25">
        <f>VLOOKUP(B384,Transaction!C2:F3001,4,FALSE)</f>
        <v>44542</v>
      </c>
      <c r="P384" s="21" t="str">
        <f>VLOOKUP(B384,Table3[[Account Number]:[Transaction type]],2,FALSE)</f>
        <v>Cash Withdrawal</v>
      </c>
      <c r="Q384" s="21" t="str">
        <f>VLOOKUP(B384,Transaction!C2:E3001,3,FALSE)</f>
        <v>ATM</v>
      </c>
      <c r="R384" s="22">
        <f>Table4[[#This Row],[Bank Deposit2]] - Table4[[#This Row],[Saving Accounts]]</f>
        <v>50522.95997440003</v>
      </c>
      <c r="S384" s="22">
        <f>IF(AND(Table4[[#This Row],[Account Type]]="Current",Table4[[#This Row],[Opening Balance]]&gt;= 500000),Table4[[#This Row],[Opening Balance]] * 0.02, 0)</f>
        <v>0</v>
      </c>
    </row>
    <row r="385" spans="1:19" ht="15.75" x14ac:dyDescent="0.25">
      <c r="A385" s="17" t="s">
        <v>1384</v>
      </c>
      <c r="B385" s="19">
        <v>481270841</v>
      </c>
      <c r="C385" s="17">
        <v>67</v>
      </c>
      <c r="D385" s="24">
        <v>20234.25</v>
      </c>
      <c r="E385" s="17" t="s">
        <v>1094</v>
      </c>
      <c r="F385" s="17" t="s">
        <v>48</v>
      </c>
      <c r="G385" s="17" t="s">
        <v>14</v>
      </c>
      <c r="H385" s="17" t="s">
        <v>1385</v>
      </c>
      <c r="I385" s="20">
        <f t="shared" si="5"/>
        <v>2507452.997742</v>
      </c>
      <c r="J385" s="20">
        <v>276331.55485319998</v>
      </c>
      <c r="K385" s="17" t="s">
        <v>1386</v>
      </c>
      <c r="L385" s="21" t="str">
        <f>VLOOKUP(B385,Accounts!B$2:E$3001,4,FALSE)</f>
        <v>Domiciliary</v>
      </c>
      <c r="M385" s="26">
        <f>VALUE(VLOOKUP(B385,Accounts!B$2:G$3001,6,FALSE))</f>
        <v>368356352</v>
      </c>
      <c r="N385" s="22">
        <f>IFERROR(VLOOKUP(B385,Loan!B385:D684,3,FALSE), 0)</f>
        <v>0</v>
      </c>
      <c r="O385" s="25">
        <f>VLOOKUP(B385,Transaction!C2:F3001,4,FALSE)</f>
        <v>44242</v>
      </c>
      <c r="P385" s="21" t="str">
        <f>VLOOKUP(B385,Table3[[Account Number]:[Transaction type]],2,FALSE)</f>
        <v>Money Transfer</v>
      </c>
      <c r="Q385" s="21" t="str">
        <f>VLOOKUP(B385,Transaction!C2:E3001,3,FALSE)</f>
        <v>Internet Banking</v>
      </c>
      <c r="R385" s="22">
        <f>Table4[[#This Row],[Bank Deposit2]] - Table4[[#This Row],[Saving Accounts]]</f>
        <v>2231121.4428888001</v>
      </c>
      <c r="S385" s="22">
        <f>IF(AND(Table4[[#This Row],[Account Type]]="Current",Table4[[#This Row],[Opening Balance]]&gt;= 500000),Table4[[#This Row],[Opening Balance]] * 0.02, 0)</f>
        <v>0</v>
      </c>
    </row>
    <row r="386" spans="1:19" ht="15.75" x14ac:dyDescent="0.25">
      <c r="A386" s="17" t="s">
        <v>1387</v>
      </c>
      <c r="B386" s="19">
        <v>728558350</v>
      </c>
      <c r="C386" s="17">
        <v>22</v>
      </c>
      <c r="D386" s="24">
        <v>36670.5</v>
      </c>
      <c r="E386" s="17" t="s">
        <v>1094</v>
      </c>
      <c r="F386" s="17" t="s">
        <v>1388</v>
      </c>
      <c r="G386" s="17" t="s">
        <v>14</v>
      </c>
      <c r="H386" s="17" t="s">
        <v>1389</v>
      </c>
      <c r="I386" s="20">
        <f t="shared" si="5"/>
        <v>130415.9488</v>
      </c>
      <c r="J386" s="20">
        <v>84900.782668800006</v>
      </c>
      <c r="K386" s="17" t="s">
        <v>1390</v>
      </c>
      <c r="L386" s="21" t="str">
        <f>VLOOKUP(B386,Accounts!B$2:E$3001,4,FALSE)</f>
        <v>Savings</v>
      </c>
      <c r="M386" s="26">
        <f>VALUE(VLOOKUP(B386,Accounts!B$2:G$3001,6,FALSE))</f>
        <v>1177702296</v>
      </c>
      <c r="N386" s="22">
        <f>IFERROR(VLOOKUP(B386,Loan!B386:D685,3,FALSE), 0)</f>
        <v>0</v>
      </c>
      <c r="O386" s="25">
        <f>VLOOKUP(B386,Transaction!C2:F3001,4,FALSE)</f>
        <v>44623</v>
      </c>
      <c r="P386" s="21" t="str">
        <f>VLOOKUP(B386,Table3[[Account Number]:[Transaction type]],2,FALSE)</f>
        <v>Cash Withdrawal</v>
      </c>
      <c r="Q386" s="21" t="str">
        <f>VLOOKUP(B386,Transaction!C2:E3001,3,FALSE)</f>
        <v>POS</v>
      </c>
      <c r="R386" s="22">
        <f>Table4[[#This Row],[Bank Deposit2]] - Table4[[#This Row],[Saving Accounts]]</f>
        <v>45515.166131199992</v>
      </c>
      <c r="S386" s="22">
        <f>IF(AND(Table4[[#This Row],[Account Type]]="Current",Table4[[#This Row],[Opening Balance]]&gt;= 500000),Table4[[#This Row],[Opening Balance]] * 0.02, 0)</f>
        <v>0</v>
      </c>
    </row>
    <row r="387" spans="1:19" ht="15.75" x14ac:dyDescent="0.25">
      <c r="A387" s="17" t="s">
        <v>1391</v>
      </c>
      <c r="B387" s="19">
        <v>385558417</v>
      </c>
      <c r="C387" s="17">
        <v>36</v>
      </c>
      <c r="D387" s="24">
        <v>31557</v>
      </c>
      <c r="E387" s="17" t="s">
        <v>1094</v>
      </c>
      <c r="F387" s="17" t="s">
        <v>48</v>
      </c>
      <c r="G387" s="17" t="s">
        <v>14</v>
      </c>
      <c r="H387" s="17" t="s">
        <v>1392</v>
      </c>
      <c r="I387" s="20">
        <f t="shared" ref="I387:I450" si="6">VALUE(CLEAN(H387))</f>
        <v>289123.0368</v>
      </c>
      <c r="J387" s="20">
        <v>50040.525600000001</v>
      </c>
      <c r="K387" s="17" t="s">
        <v>1393</v>
      </c>
      <c r="L387" s="21" t="str">
        <f>VLOOKUP(B387,Accounts!B$2:E$3001,4,FALSE)</f>
        <v>Domiciliary</v>
      </c>
      <c r="M387" s="26">
        <f>VALUE(VLOOKUP(B387,Accounts!B$2:G$3001,6,FALSE))</f>
        <v>190329696</v>
      </c>
      <c r="N387" s="22">
        <f>IFERROR(VLOOKUP(B387,Loan!B387:D686,3,FALSE), 0)</f>
        <v>0</v>
      </c>
      <c r="O387" s="25">
        <f>VLOOKUP(B387,Transaction!C2:F3001,4,FALSE)</f>
        <v>44536</v>
      </c>
      <c r="P387" s="21" t="str">
        <f>VLOOKUP(B387,Table3[[Account Number]:[Transaction type]],2,FALSE)</f>
        <v>Checks</v>
      </c>
      <c r="Q387" s="21" t="str">
        <f>VLOOKUP(B387,Transaction!C2:E3001,3,FALSE)</f>
        <v>Bank</v>
      </c>
      <c r="R387" s="22">
        <f>Table4[[#This Row],[Bank Deposit2]] - Table4[[#This Row],[Saving Accounts]]</f>
        <v>239082.51120000001</v>
      </c>
      <c r="S387" s="22">
        <f>IF(AND(Table4[[#This Row],[Account Type]]="Current",Table4[[#This Row],[Opening Balance]]&gt;= 500000),Table4[[#This Row],[Opening Balance]] * 0.02, 0)</f>
        <v>0</v>
      </c>
    </row>
    <row r="388" spans="1:19" ht="15.75" x14ac:dyDescent="0.25">
      <c r="A388" s="17" t="s">
        <v>1394</v>
      </c>
      <c r="B388" s="19">
        <v>852176724</v>
      </c>
      <c r="C388" s="17">
        <v>73</v>
      </c>
      <c r="D388" s="24">
        <v>18042.75</v>
      </c>
      <c r="E388" s="17" t="s">
        <v>1094</v>
      </c>
      <c r="F388" s="17" t="s">
        <v>251</v>
      </c>
      <c r="G388" s="17" t="s">
        <v>14</v>
      </c>
      <c r="H388" s="17" t="s">
        <v>1395</v>
      </c>
      <c r="I388" s="20">
        <f t="shared" si="6"/>
        <v>1924837.5447</v>
      </c>
      <c r="J388" s="20">
        <v>503686.52137440001</v>
      </c>
      <c r="K388" s="17" t="s">
        <v>1396</v>
      </c>
      <c r="L388" s="21" t="str">
        <f>VLOOKUP(B388,Accounts!B$2:E$3001,4,FALSE)</f>
        <v>Domiciliary</v>
      </c>
      <c r="M388" s="26">
        <f>VALUE(VLOOKUP(B388,Accounts!B$2:G$3001,6,FALSE))</f>
        <v>37825251</v>
      </c>
      <c r="N388" s="22">
        <f>IFERROR(VLOOKUP(B388,Loan!B388:D687,3,FALSE), 0)</f>
        <v>0</v>
      </c>
      <c r="O388" s="25">
        <f>VLOOKUP(B388,Transaction!C2:F3001,4,FALSE)</f>
        <v>44596</v>
      </c>
      <c r="P388" s="21" t="str">
        <f>VLOOKUP(B388,Table3[[Account Number]:[Transaction type]],2,FALSE)</f>
        <v>Cash Withdrawal</v>
      </c>
      <c r="Q388" s="21" t="str">
        <f>VLOOKUP(B388,Transaction!C2:E3001,3,FALSE)</f>
        <v>ATM</v>
      </c>
      <c r="R388" s="22">
        <f>Table4[[#This Row],[Bank Deposit2]] - Table4[[#This Row],[Saving Accounts]]</f>
        <v>1421151.0233256</v>
      </c>
      <c r="S388" s="22">
        <f>IF(AND(Table4[[#This Row],[Account Type]]="Current",Table4[[#This Row],[Opening Balance]]&gt;= 500000),Table4[[#This Row],[Opening Balance]] * 0.02, 0)</f>
        <v>0</v>
      </c>
    </row>
    <row r="389" spans="1:19" ht="15.75" x14ac:dyDescent="0.25">
      <c r="A389" s="17" t="s">
        <v>1397</v>
      </c>
      <c r="B389" s="19">
        <v>370051676</v>
      </c>
      <c r="C389" s="17">
        <v>60</v>
      </c>
      <c r="D389" s="24">
        <v>22791</v>
      </c>
      <c r="E389" s="17" t="s">
        <v>1094</v>
      </c>
      <c r="F389" s="17" t="s">
        <v>675</v>
      </c>
      <c r="G389" s="17" t="s">
        <v>14</v>
      </c>
      <c r="H389" s="17">
        <v>0</v>
      </c>
      <c r="I389" s="20">
        <f t="shared" si="6"/>
        <v>0</v>
      </c>
      <c r="J389" s="20"/>
      <c r="K389" s="17" t="s">
        <v>1398</v>
      </c>
      <c r="L389" s="21" t="str">
        <f>VLOOKUP(B389,Accounts!B$2:E$3001,4,FALSE)</f>
        <v>Domiciliary</v>
      </c>
      <c r="M389" s="26">
        <f>VALUE(VLOOKUP(B389,Accounts!B$2:G$3001,6,FALSE))</f>
        <v>661448634</v>
      </c>
      <c r="N389" s="22">
        <f>IFERROR(VLOOKUP(B389,Loan!B389:D688,3,FALSE), 0)</f>
        <v>0</v>
      </c>
      <c r="O389" s="25">
        <f>VLOOKUP(B389,Transaction!C2:F3001,4,FALSE)</f>
        <v>44372</v>
      </c>
      <c r="P389" s="21" t="str">
        <f>VLOOKUP(B389,Table3[[Account Number]:[Transaction type]],2,FALSE)</f>
        <v>Loan Payment</v>
      </c>
      <c r="Q389" s="21" t="str">
        <f>VLOOKUP(B389,Transaction!C2:E3001,3,FALSE)</f>
        <v>AFT</v>
      </c>
      <c r="R389" s="22">
        <f>Table4[[#This Row],[Bank Deposit2]] - Table4[[#This Row],[Saving Accounts]]</f>
        <v>0</v>
      </c>
      <c r="S389" s="22">
        <f>IF(AND(Table4[[#This Row],[Account Type]]="Current",Table4[[#This Row],[Opening Balance]]&gt;= 500000),Table4[[#This Row],[Opening Balance]] * 0.02, 0)</f>
        <v>0</v>
      </c>
    </row>
    <row r="390" spans="1:19" ht="15.75" x14ac:dyDescent="0.25">
      <c r="A390" s="17" t="s">
        <v>1399</v>
      </c>
      <c r="B390" s="19">
        <v>449540697</v>
      </c>
      <c r="C390" s="17">
        <v>38</v>
      </c>
      <c r="D390" s="24">
        <v>30826.5</v>
      </c>
      <c r="E390" s="17" t="s">
        <v>1094</v>
      </c>
      <c r="F390" s="17" t="s">
        <v>1400</v>
      </c>
      <c r="G390" s="17" t="s">
        <v>14</v>
      </c>
      <c r="H390" s="17" t="s">
        <v>1401</v>
      </c>
      <c r="I390" s="20">
        <f t="shared" si="6"/>
        <v>2129776.627535</v>
      </c>
      <c r="J390" s="20">
        <v>281734.23104400001</v>
      </c>
      <c r="K390" s="17" t="s">
        <v>1402</v>
      </c>
      <c r="L390" s="21" t="str">
        <f>VLOOKUP(B390,Accounts!B$2:E$3001,4,FALSE)</f>
        <v>Corporate</v>
      </c>
      <c r="M390" s="26">
        <f>VALUE(VLOOKUP(B390,Accounts!B$2:G$3001,6,FALSE))</f>
        <v>1341504306</v>
      </c>
      <c r="N390" s="22">
        <f>IFERROR(VLOOKUP(B390,Loan!B390:D689,3,FALSE), 0)</f>
        <v>0</v>
      </c>
      <c r="O390" s="25">
        <f>VLOOKUP(B390,Transaction!C2:F3001,4,FALSE)</f>
        <v>44537</v>
      </c>
      <c r="P390" s="21" t="str">
        <f>VLOOKUP(B390,Table3[[Account Number]:[Transaction type]],2,FALSE)</f>
        <v>Money Transfer</v>
      </c>
      <c r="Q390" s="21" t="str">
        <f>VLOOKUP(B390,Transaction!C2:E3001,3,FALSE)</f>
        <v>Mobile</v>
      </c>
      <c r="R390" s="22">
        <f>Table4[[#This Row],[Bank Deposit2]] - Table4[[#This Row],[Saving Accounts]]</f>
        <v>1848042.396491</v>
      </c>
      <c r="S390" s="22">
        <f>IF(AND(Table4[[#This Row],[Account Type]]="Current",Table4[[#This Row],[Opening Balance]]&gt;= 500000),Table4[[#This Row],[Opening Balance]] * 0.02, 0)</f>
        <v>0</v>
      </c>
    </row>
    <row r="391" spans="1:19" ht="15.75" x14ac:dyDescent="0.25">
      <c r="A391" s="17" t="s">
        <v>1403</v>
      </c>
      <c r="B391" s="19">
        <v>467194584</v>
      </c>
      <c r="C391" s="17">
        <v>31</v>
      </c>
      <c r="D391" s="24">
        <v>33383.25</v>
      </c>
      <c r="E391" s="17" t="s">
        <v>1094</v>
      </c>
      <c r="F391" s="17" t="s">
        <v>1404</v>
      </c>
      <c r="G391" s="17" t="s">
        <v>14</v>
      </c>
      <c r="H391" s="17" t="s">
        <v>1405</v>
      </c>
      <c r="I391" s="20">
        <f t="shared" si="6"/>
        <v>1913918.67612</v>
      </c>
      <c r="J391" s="20">
        <v>675321.76863359998</v>
      </c>
      <c r="K391" s="17" t="s">
        <v>1406</v>
      </c>
      <c r="L391" s="21" t="str">
        <f>VLOOKUP(B391,Accounts!B$2:E$3001,4,FALSE)</f>
        <v>Current</v>
      </c>
      <c r="M391" s="26">
        <f>VALUE(VLOOKUP(B391,Accounts!B$2:G$3001,6,FALSE))</f>
        <v>2228994612</v>
      </c>
      <c r="N391" s="22">
        <f>IFERROR(VLOOKUP(B391,Loan!B391:D690,3,FALSE), 0)</f>
        <v>0</v>
      </c>
      <c r="O391" s="25">
        <f>VLOOKUP(B391,Transaction!C2:F3001,4,FALSE)</f>
        <v>44614</v>
      </c>
      <c r="P391" s="21" t="str">
        <f>VLOOKUP(B391,Table3[[Account Number]:[Transaction type]],2,FALSE)</f>
        <v>Loan Payment</v>
      </c>
      <c r="Q391" s="21" t="str">
        <f>VLOOKUP(B391,Transaction!C2:E3001,3,FALSE)</f>
        <v>ACH</v>
      </c>
      <c r="R391" s="22">
        <f>Table4[[#This Row],[Bank Deposit2]] - Table4[[#This Row],[Saving Accounts]]</f>
        <v>1238596.9074864001</v>
      </c>
      <c r="S391" s="22">
        <f>IF(AND(Table4[[#This Row],[Account Type]]="Current",Table4[[#This Row],[Opening Balance]]&gt;= 500000),Table4[[#This Row],[Opening Balance]] * 0.02, 0)</f>
        <v>44579892.240000002</v>
      </c>
    </row>
    <row r="392" spans="1:19" ht="15.75" x14ac:dyDescent="0.25">
      <c r="A392" s="17" t="s">
        <v>1407</v>
      </c>
      <c r="B392" s="19">
        <v>761224462</v>
      </c>
      <c r="C392" s="17">
        <v>43</v>
      </c>
      <c r="D392" s="24">
        <v>29000.25</v>
      </c>
      <c r="E392" s="17" t="s">
        <v>1094</v>
      </c>
      <c r="F392" s="17" t="s">
        <v>418</v>
      </c>
      <c r="G392" s="17" t="s">
        <v>14</v>
      </c>
      <c r="H392" s="17" t="s">
        <v>1408</v>
      </c>
      <c r="I392" s="20">
        <f t="shared" si="6"/>
        <v>1463854.8885379999</v>
      </c>
      <c r="J392" s="20">
        <v>312885.01434400002</v>
      </c>
      <c r="K392" s="17" t="s">
        <v>1409</v>
      </c>
      <c r="L392" s="21" t="str">
        <f>VLOOKUP(B392,Accounts!B$2:E$3001,4,FALSE)</f>
        <v>Savings</v>
      </c>
      <c r="M392" s="26">
        <f>VALUE(VLOOKUP(B392,Accounts!B$2:G$3001,6,FALSE))</f>
        <v>1291732224</v>
      </c>
      <c r="N392" s="22">
        <f>IFERROR(VLOOKUP(B392,Loan!B392:D691,3,FALSE), 0)</f>
        <v>0</v>
      </c>
      <c r="O392" s="25">
        <f>VLOOKUP(B392,Transaction!C2:F3001,4,FALSE)</f>
        <v>44497</v>
      </c>
      <c r="P392" s="21" t="str">
        <f>VLOOKUP(B392,Table3[[Account Number]:[Transaction type]],2,FALSE)</f>
        <v>Online Payment</v>
      </c>
      <c r="Q392" s="21" t="str">
        <f>VLOOKUP(B392,Transaction!C2:E3001,3,FALSE)</f>
        <v>Mobile</v>
      </c>
      <c r="R392" s="22">
        <f>Table4[[#This Row],[Bank Deposit2]] - Table4[[#This Row],[Saving Accounts]]</f>
        <v>1150969.8741939999</v>
      </c>
      <c r="S392" s="22">
        <f>IF(AND(Table4[[#This Row],[Account Type]]="Current",Table4[[#This Row],[Opening Balance]]&gt;= 500000),Table4[[#This Row],[Opening Balance]] * 0.02, 0)</f>
        <v>0</v>
      </c>
    </row>
    <row r="393" spans="1:19" ht="15.75" x14ac:dyDescent="0.25">
      <c r="A393" s="17" t="s">
        <v>1410</v>
      </c>
      <c r="B393" s="19">
        <v>863983168</v>
      </c>
      <c r="C393" s="17">
        <v>50</v>
      </c>
      <c r="D393" s="24">
        <v>26443.5</v>
      </c>
      <c r="E393" s="17" t="s">
        <v>1094</v>
      </c>
      <c r="F393" s="17" t="s">
        <v>97</v>
      </c>
      <c r="G393" s="17" t="s">
        <v>14</v>
      </c>
      <c r="H393" s="17" t="s">
        <v>1411</v>
      </c>
      <c r="I393" s="20">
        <f t="shared" si="6"/>
        <v>453483.46367999999</v>
      </c>
      <c r="J393" s="20">
        <v>31743.8424576</v>
      </c>
      <c r="K393" s="17" t="s">
        <v>1412</v>
      </c>
      <c r="L393" s="21" t="str">
        <f>VLOOKUP(B393,Accounts!B$2:E$3001,4,FALSE)</f>
        <v>Corporate</v>
      </c>
      <c r="M393" s="26">
        <f>VALUE(VLOOKUP(B393,Accounts!B$2:G$3001,6,FALSE))</f>
        <v>20485296</v>
      </c>
      <c r="N393" s="22">
        <f>IFERROR(VLOOKUP(B393,Loan!B393:D692,3,FALSE), 0)</f>
        <v>0</v>
      </c>
      <c r="O393" s="25">
        <f>VLOOKUP(B393,Transaction!C2:F3001,4,FALSE)</f>
        <v>44510</v>
      </c>
      <c r="P393" s="21" t="str">
        <f>VLOOKUP(B393,Table3[[Account Number]:[Transaction type]],2,FALSE)</f>
        <v>Online Payment</v>
      </c>
      <c r="Q393" s="21" t="str">
        <f>VLOOKUP(B393,Transaction!C2:E3001,3,FALSE)</f>
        <v>Card</v>
      </c>
      <c r="R393" s="22">
        <f>Table4[[#This Row],[Bank Deposit2]] - Table4[[#This Row],[Saving Accounts]]</f>
        <v>421739.62122239999</v>
      </c>
      <c r="S393" s="22">
        <f>IF(AND(Table4[[#This Row],[Account Type]]="Current",Table4[[#This Row],[Opening Balance]]&gt;= 500000),Table4[[#This Row],[Opening Balance]] * 0.02, 0)</f>
        <v>0</v>
      </c>
    </row>
    <row r="394" spans="1:19" ht="15.75" x14ac:dyDescent="0.25">
      <c r="A394" s="17" t="s">
        <v>1413</v>
      </c>
      <c r="B394" s="19">
        <v>877547043</v>
      </c>
      <c r="C394" s="17">
        <v>54</v>
      </c>
      <c r="D394" s="24">
        <v>24982.5</v>
      </c>
      <c r="E394" s="17" t="s">
        <v>1094</v>
      </c>
      <c r="F394" s="17" t="s">
        <v>602</v>
      </c>
      <c r="G394" s="17" t="s">
        <v>14</v>
      </c>
      <c r="H394" s="17" t="s">
        <v>1414</v>
      </c>
      <c r="I394" s="20">
        <f t="shared" si="6"/>
        <v>93238.895000000004</v>
      </c>
      <c r="J394" s="20">
        <v>25798.796859999999</v>
      </c>
      <c r="K394" s="17" t="s">
        <v>1415</v>
      </c>
      <c r="L394" s="21" t="str">
        <f>VLOOKUP(B394,Accounts!B$2:E$3001,4,FALSE)</f>
        <v>Domiciliary</v>
      </c>
      <c r="M394" s="26">
        <f>VALUE(VLOOKUP(B394,Accounts!B$2:G$3001,6,FALSE))</f>
        <v>850311693</v>
      </c>
      <c r="N394" s="22">
        <f>IFERROR(VLOOKUP(B394,Loan!B394:D693,3,FALSE), 0)</f>
        <v>0</v>
      </c>
      <c r="O394" s="25">
        <f>VLOOKUP(B394,Transaction!C2:F3001,4,FALSE)</f>
        <v>44652</v>
      </c>
      <c r="P394" s="21" t="str">
        <f>VLOOKUP(B394,Table3[[Account Number]:[Transaction type]],2,FALSE)</f>
        <v>Cash Withdrawal</v>
      </c>
      <c r="Q394" s="21" t="str">
        <f>VLOOKUP(B394,Transaction!C2:E3001,3,FALSE)</f>
        <v>POS</v>
      </c>
      <c r="R394" s="22">
        <f>Table4[[#This Row],[Bank Deposit2]] - Table4[[#This Row],[Saving Accounts]]</f>
        <v>67440.098140000002</v>
      </c>
      <c r="S394" s="22">
        <f>IF(AND(Table4[[#This Row],[Account Type]]="Current",Table4[[#This Row],[Opening Balance]]&gt;= 500000),Table4[[#This Row],[Opening Balance]] * 0.02, 0)</f>
        <v>0</v>
      </c>
    </row>
    <row r="395" spans="1:19" ht="15.75" x14ac:dyDescent="0.25">
      <c r="A395" s="17" t="s">
        <v>1416</v>
      </c>
      <c r="B395" s="19">
        <v>763637230</v>
      </c>
      <c r="C395" s="17">
        <v>81</v>
      </c>
      <c r="D395" s="24">
        <v>15120.75</v>
      </c>
      <c r="E395" s="17" t="s">
        <v>1094</v>
      </c>
      <c r="F395" s="17" t="s">
        <v>102</v>
      </c>
      <c r="G395" s="17" t="s">
        <v>14</v>
      </c>
      <c r="H395" s="17" t="s">
        <v>1417</v>
      </c>
      <c r="I395" s="20">
        <f t="shared" si="6"/>
        <v>553673.85639700003</v>
      </c>
      <c r="J395" s="20">
        <v>118725.94034080001</v>
      </c>
      <c r="K395" s="17" t="s">
        <v>1418</v>
      </c>
      <c r="L395" s="21" t="str">
        <f>VLOOKUP(B395,Accounts!B$2:E$3001,4,FALSE)</f>
        <v>Fixed Deposit</v>
      </c>
      <c r="M395" s="26">
        <f>VALUE(VLOOKUP(B395,Accounts!B$2:G$3001,6,FALSE))</f>
        <v>13792408</v>
      </c>
      <c r="N395" s="22">
        <f>IFERROR(VLOOKUP(B395,Loan!B395:D694,3,FALSE), 0)</f>
        <v>0</v>
      </c>
      <c r="O395" s="25">
        <f>VLOOKUP(B395,Transaction!C2:F3001,4,FALSE)</f>
        <v>44255</v>
      </c>
      <c r="P395" s="21" t="str">
        <f>VLOOKUP(B395,Table3[[Account Number]:[Transaction type]],2,FALSE)</f>
        <v>Money Deposit</v>
      </c>
      <c r="Q395" s="21" t="str">
        <f>VLOOKUP(B395,Transaction!C2:E3001,3,FALSE)</f>
        <v>Bank</v>
      </c>
      <c r="R395" s="22">
        <f>Table4[[#This Row],[Bank Deposit2]] - Table4[[#This Row],[Saving Accounts]]</f>
        <v>434947.91605620005</v>
      </c>
      <c r="S395" s="22">
        <f>IF(AND(Table4[[#This Row],[Account Type]]="Current",Table4[[#This Row],[Opening Balance]]&gt;= 500000),Table4[[#This Row],[Opening Balance]] * 0.02, 0)</f>
        <v>0</v>
      </c>
    </row>
    <row r="396" spans="1:19" ht="15.75" x14ac:dyDescent="0.25">
      <c r="A396" s="17" t="s">
        <v>1419</v>
      </c>
      <c r="B396" s="19">
        <v>527024190</v>
      </c>
      <c r="C396" s="17">
        <v>69</v>
      </c>
      <c r="D396" s="24">
        <v>19503.75</v>
      </c>
      <c r="E396" s="17" t="s">
        <v>1094</v>
      </c>
      <c r="F396" s="17" t="s">
        <v>829</v>
      </c>
      <c r="G396" s="17" t="s">
        <v>14</v>
      </c>
      <c r="H396" s="17" t="s">
        <v>1420</v>
      </c>
      <c r="I396" s="20">
        <f t="shared" si="6"/>
        <v>184050.27757599999</v>
      </c>
      <c r="J396" s="20">
        <v>63014.441570080002</v>
      </c>
      <c r="K396" s="17" t="s">
        <v>1421</v>
      </c>
      <c r="L396" s="21" t="str">
        <f>VLOOKUP(B396,Accounts!B$2:E$3001,4,FALSE)</f>
        <v>Domiciliary</v>
      </c>
      <c r="M396" s="26">
        <f>VALUE(VLOOKUP(B396,Accounts!B$2:G$3001,6,FALSE))</f>
        <v>1190029764</v>
      </c>
      <c r="N396" s="22">
        <f>IFERROR(VLOOKUP(B396,Loan!B396:D695,3,FALSE), 0)</f>
        <v>0</v>
      </c>
      <c r="O396" s="25">
        <f>VLOOKUP(B396,Transaction!C2:F3001,4,FALSE)</f>
        <v>44283</v>
      </c>
      <c r="P396" s="21" t="str">
        <f>VLOOKUP(B396,Table3[[Account Number]:[Transaction type]],2,FALSE)</f>
        <v>Money Deposit</v>
      </c>
      <c r="Q396" s="21" t="str">
        <f>VLOOKUP(B396,Transaction!C2:E3001,3,FALSE)</f>
        <v>Bank</v>
      </c>
      <c r="R396" s="22">
        <f>Table4[[#This Row],[Bank Deposit2]] - Table4[[#This Row],[Saving Accounts]]</f>
        <v>121035.83600591999</v>
      </c>
      <c r="S396" s="22">
        <f>IF(AND(Table4[[#This Row],[Account Type]]="Current",Table4[[#This Row],[Opening Balance]]&gt;= 500000),Table4[[#This Row],[Opening Balance]] * 0.02, 0)</f>
        <v>0</v>
      </c>
    </row>
    <row r="397" spans="1:19" ht="15.75" x14ac:dyDescent="0.25">
      <c r="A397" s="17" t="s">
        <v>1422</v>
      </c>
      <c r="B397" s="19">
        <v>842020221</v>
      </c>
      <c r="C397" s="17">
        <v>17</v>
      </c>
      <c r="D397" s="24">
        <v>38496.75</v>
      </c>
      <c r="E397" s="17" t="s">
        <v>1094</v>
      </c>
      <c r="F397" s="17" t="s">
        <v>784</v>
      </c>
      <c r="G397" s="17" t="s">
        <v>14</v>
      </c>
      <c r="H397" s="17" t="s">
        <v>1423</v>
      </c>
      <c r="I397" s="20">
        <f t="shared" si="6"/>
        <v>34697.587158000002</v>
      </c>
      <c r="J397" s="20">
        <v>17439.309023760001</v>
      </c>
      <c r="K397" s="17" t="s">
        <v>1424</v>
      </c>
      <c r="L397" s="21" t="str">
        <f>VLOOKUP(B397,Accounts!B$2:E$3001,4,FALSE)</f>
        <v>Savings</v>
      </c>
      <c r="M397" s="26">
        <f>VALUE(VLOOKUP(B397,Accounts!B$2:G$3001,6,FALSE))</f>
        <v>41071056</v>
      </c>
      <c r="N397" s="22">
        <f>IFERROR(VLOOKUP(B397,Loan!B397:D696,3,FALSE), 0)</f>
        <v>0</v>
      </c>
      <c r="O397" s="25">
        <f>VLOOKUP(B397,Transaction!C2:F3001,4,FALSE)</f>
        <v>44590</v>
      </c>
      <c r="P397" s="21" t="str">
        <f>VLOOKUP(B397,Table3[[Account Number]:[Transaction type]],2,FALSE)</f>
        <v>Online Payment</v>
      </c>
      <c r="Q397" s="21" t="str">
        <f>VLOOKUP(B397,Transaction!C2:E3001,3,FALSE)</f>
        <v>Card</v>
      </c>
      <c r="R397" s="22">
        <f>Table4[[#This Row],[Bank Deposit2]] - Table4[[#This Row],[Saving Accounts]]</f>
        <v>17258.278134240001</v>
      </c>
      <c r="S397" s="22">
        <f>IF(AND(Table4[[#This Row],[Account Type]]="Current",Table4[[#This Row],[Opening Balance]]&gt;= 500000),Table4[[#This Row],[Opening Balance]] * 0.02, 0)</f>
        <v>0</v>
      </c>
    </row>
    <row r="398" spans="1:19" ht="15.75" x14ac:dyDescent="0.25">
      <c r="A398" s="17" t="s">
        <v>1425</v>
      </c>
      <c r="B398" s="19">
        <v>254483229</v>
      </c>
      <c r="C398" s="17">
        <v>29</v>
      </c>
      <c r="D398" s="24">
        <v>34113.75</v>
      </c>
      <c r="E398" s="17" t="s">
        <v>1094</v>
      </c>
      <c r="F398" s="17" t="s">
        <v>1426</v>
      </c>
      <c r="G398" s="17" t="s">
        <v>14</v>
      </c>
      <c r="H398" s="17" t="s">
        <v>1427</v>
      </c>
      <c r="I398" s="20">
        <f t="shared" si="6"/>
        <v>1404992.14362</v>
      </c>
      <c r="J398" s="20">
        <v>780070.85170560004</v>
      </c>
      <c r="K398" s="17" t="s">
        <v>1428</v>
      </c>
      <c r="L398" s="21" t="str">
        <f>VLOOKUP(B398,Accounts!B$2:E$3001,4,FALSE)</f>
        <v>Current</v>
      </c>
      <c r="M398" s="26">
        <f>VALUE(VLOOKUP(B398,Accounts!B$2:G$3001,6,FALSE))</f>
        <v>230267664</v>
      </c>
      <c r="N398" s="22">
        <f>IFERROR(VLOOKUP(B398,Loan!B398:D697,3,FALSE), 0)</f>
        <v>0</v>
      </c>
      <c r="O398" s="25">
        <f>VLOOKUP(B398,Transaction!C2:F3001,4,FALSE)</f>
        <v>44222</v>
      </c>
      <c r="P398" s="21" t="str">
        <f>VLOOKUP(B398,Table3[[Account Number]:[Transaction type]],2,FALSE)</f>
        <v>Money Transfer</v>
      </c>
      <c r="Q398" s="21" t="str">
        <f>VLOOKUP(B398,Transaction!C2:E3001,3,FALSE)</f>
        <v>ATM</v>
      </c>
      <c r="R398" s="22">
        <f>Table4[[#This Row],[Bank Deposit2]] - Table4[[#This Row],[Saving Accounts]]</f>
        <v>624921.29191439995</v>
      </c>
      <c r="S398" s="22">
        <f>IF(AND(Table4[[#This Row],[Account Type]]="Current",Table4[[#This Row],[Opening Balance]]&gt;= 500000),Table4[[#This Row],[Opening Balance]] * 0.02, 0)</f>
        <v>4605353.28</v>
      </c>
    </row>
    <row r="399" spans="1:19" ht="15.75" x14ac:dyDescent="0.25">
      <c r="A399" s="17" t="s">
        <v>1429</v>
      </c>
      <c r="B399" s="19">
        <v>922947867</v>
      </c>
      <c r="C399" s="17">
        <v>34</v>
      </c>
      <c r="D399" s="24">
        <v>32287.5</v>
      </c>
      <c r="E399" s="17" t="s">
        <v>1094</v>
      </c>
      <c r="F399" s="17" t="s">
        <v>139</v>
      </c>
      <c r="G399" s="17" t="s">
        <v>14</v>
      </c>
      <c r="H399" s="17" t="s">
        <v>1430</v>
      </c>
      <c r="I399" s="20">
        <f t="shared" si="6"/>
        <v>3243585.6709199999</v>
      </c>
      <c r="J399" s="20">
        <v>911671.97253719997</v>
      </c>
      <c r="K399" s="17" t="s">
        <v>1431</v>
      </c>
      <c r="L399" s="21" t="str">
        <f>VLOOKUP(B399,Accounts!B$2:E$3001,4,FALSE)</f>
        <v>Savings</v>
      </c>
      <c r="M399" s="26">
        <f>VALUE(VLOOKUP(B399,Accounts!B$2:G$3001,6,FALSE))</f>
        <v>304782624</v>
      </c>
      <c r="N399" s="22">
        <f>IFERROR(VLOOKUP(B399,Loan!B399:D698,3,FALSE), 0)</f>
        <v>0</v>
      </c>
      <c r="O399" s="25">
        <f>VLOOKUP(B399,Transaction!C2:F3001,4,FALSE)</f>
        <v>44579</v>
      </c>
      <c r="P399" s="21" t="str">
        <f>VLOOKUP(B399,Table3[[Account Number]:[Transaction type]],2,FALSE)</f>
        <v>Online Payment</v>
      </c>
      <c r="Q399" s="21" t="str">
        <f>VLOOKUP(B399,Transaction!C2:E3001,3,FALSE)</f>
        <v>Internet Banking</v>
      </c>
      <c r="R399" s="22">
        <f>Table4[[#This Row],[Bank Deposit2]] - Table4[[#This Row],[Saving Accounts]]</f>
        <v>2331913.6983828</v>
      </c>
      <c r="S399" s="22">
        <f>IF(AND(Table4[[#This Row],[Account Type]]="Current",Table4[[#This Row],[Opening Balance]]&gt;= 500000),Table4[[#This Row],[Opening Balance]] * 0.02, 0)</f>
        <v>0</v>
      </c>
    </row>
    <row r="400" spans="1:19" ht="15.75" x14ac:dyDescent="0.25">
      <c r="A400" s="17" t="s">
        <v>1432</v>
      </c>
      <c r="B400" s="19">
        <v>17142593</v>
      </c>
      <c r="C400" s="17">
        <v>28</v>
      </c>
      <c r="D400" s="24">
        <v>34479</v>
      </c>
      <c r="E400" s="17" t="s">
        <v>1094</v>
      </c>
      <c r="F400" s="17" t="s">
        <v>721</v>
      </c>
      <c r="G400" s="17" t="s">
        <v>14</v>
      </c>
      <c r="H400" s="17" t="s">
        <v>1433</v>
      </c>
      <c r="I400" s="20">
        <f t="shared" si="6"/>
        <v>1871808.4916999999</v>
      </c>
      <c r="J400" s="20">
        <v>280771.27375499997</v>
      </c>
      <c r="K400" s="17" t="s">
        <v>1434</v>
      </c>
      <c r="L400" s="21" t="str">
        <f>VLOOKUP(B400,Accounts!B$2:E$3001,4,FALSE)</f>
        <v>Domiciliary</v>
      </c>
      <c r="M400" s="26">
        <f>VALUE(VLOOKUP(B400,Accounts!B$2:G$3001,6,FALSE))</f>
        <v>744086892</v>
      </c>
      <c r="N400" s="22">
        <f>IFERROR(VLOOKUP(B400,Loan!B400:D699,3,FALSE), 0)</f>
        <v>0</v>
      </c>
      <c r="O400" s="25">
        <f>VLOOKUP(B400,Transaction!C2:F3001,4,FALSE)</f>
        <v>44312</v>
      </c>
      <c r="P400" s="21" t="str">
        <f>VLOOKUP(B400,Table3[[Account Number]:[Transaction type]],2,FALSE)</f>
        <v>Checks</v>
      </c>
      <c r="Q400" s="21" t="str">
        <f>VLOOKUP(B400,Transaction!C2:E3001,3,FALSE)</f>
        <v>Informal Services</v>
      </c>
      <c r="R400" s="22">
        <f>Table4[[#This Row],[Bank Deposit2]] - Table4[[#This Row],[Saving Accounts]]</f>
        <v>1591037.2179449999</v>
      </c>
      <c r="S400" s="22">
        <f>IF(AND(Table4[[#This Row],[Account Type]]="Current",Table4[[#This Row],[Opening Balance]]&gt;= 500000),Table4[[#This Row],[Opening Balance]] * 0.02, 0)</f>
        <v>0</v>
      </c>
    </row>
    <row r="401" spans="1:19" ht="15.75" x14ac:dyDescent="0.25">
      <c r="A401" s="17" t="s">
        <v>1435</v>
      </c>
      <c r="B401" s="19">
        <v>283169927</v>
      </c>
      <c r="C401" s="17">
        <v>33</v>
      </c>
      <c r="D401" s="24">
        <v>32652.75</v>
      </c>
      <c r="E401" s="17" t="s">
        <v>1094</v>
      </c>
      <c r="F401" s="17" t="s">
        <v>318</v>
      </c>
      <c r="G401" s="17" t="s">
        <v>14</v>
      </c>
      <c r="H401" s="17" t="s">
        <v>1436</v>
      </c>
      <c r="I401" s="20">
        <f t="shared" si="6"/>
        <v>32128.279083000001</v>
      </c>
      <c r="J401" s="20">
        <v>28723.808808239999</v>
      </c>
      <c r="K401" s="17" t="s">
        <v>1437</v>
      </c>
      <c r="L401" s="21" t="str">
        <f>VLOOKUP(B401,Accounts!B$2:E$3001,4,FALSE)</f>
        <v>Joint</v>
      </c>
      <c r="M401" s="26">
        <f>VALUE(VLOOKUP(B401,Accounts!B$2:G$3001,6,FALSE))</f>
        <v>912430575</v>
      </c>
      <c r="N401" s="22">
        <f>IFERROR(VLOOKUP(B401,Loan!B401:D700,3,FALSE), 0)</f>
        <v>0</v>
      </c>
      <c r="O401" s="25">
        <f>VLOOKUP(B401,Transaction!C2:F3001,4,FALSE)</f>
        <v>44449</v>
      </c>
      <c r="P401" s="21" t="str">
        <f>VLOOKUP(B401,Table3[[Account Number]:[Transaction type]],2,FALSE)</f>
        <v>Online Payment</v>
      </c>
      <c r="Q401" s="21" t="str">
        <f>VLOOKUP(B401,Transaction!C2:E3001,3,FALSE)</f>
        <v>Internet Banking</v>
      </c>
      <c r="R401" s="22">
        <f>Table4[[#This Row],[Bank Deposit2]] - Table4[[#This Row],[Saving Accounts]]</f>
        <v>3404.4702747600022</v>
      </c>
      <c r="S401" s="22">
        <f>IF(AND(Table4[[#This Row],[Account Type]]="Current",Table4[[#This Row],[Opening Balance]]&gt;= 500000),Table4[[#This Row],[Opening Balance]] * 0.02, 0)</f>
        <v>0</v>
      </c>
    </row>
    <row r="402" spans="1:19" ht="15.75" x14ac:dyDescent="0.25">
      <c r="A402" s="17" t="s">
        <v>1438</v>
      </c>
      <c r="B402" s="19">
        <v>800032581</v>
      </c>
      <c r="C402" s="17">
        <v>60</v>
      </c>
      <c r="D402" s="24">
        <v>22791</v>
      </c>
      <c r="E402" s="17" t="s">
        <v>1094</v>
      </c>
      <c r="F402" s="17" t="s">
        <v>256</v>
      </c>
      <c r="G402" s="17" t="s">
        <v>14</v>
      </c>
      <c r="H402" s="17" t="s">
        <v>1439</v>
      </c>
      <c r="I402" s="20">
        <f t="shared" si="6"/>
        <v>657031.98795600003</v>
      </c>
      <c r="J402" s="20">
        <v>291140.56777788</v>
      </c>
      <c r="K402" s="17" t="s">
        <v>1440</v>
      </c>
      <c r="L402" s="21" t="str">
        <f>VLOOKUP(B402,Accounts!B$2:E$3001,4,FALSE)</f>
        <v>Corporate</v>
      </c>
      <c r="M402" s="26">
        <f>VALUE(VLOOKUP(B402,Accounts!B$2:G$3001,6,FALSE))</f>
        <v>89882988</v>
      </c>
      <c r="N402" s="22">
        <f>IFERROR(VLOOKUP(B402,Loan!B402:D701,3,FALSE), 0)</f>
        <v>0</v>
      </c>
      <c r="O402" s="25">
        <f>VLOOKUP(B402,Transaction!C2:F3001,4,FALSE)</f>
        <v>44253</v>
      </c>
      <c r="P402" s="21" t="str">
        <f>VLOOKUP(B402,Table3[[Account Number]:[Transaction type]],2,FALSE)</f>
        <v>Money Deposit</v>
      </c>
      <c r="Q402" s="21" t="str">
        <f>VLOOKUP(B402,Transaction!C2:E3001,3,FALSE)</f>
        <v>Bank</v>
      </c>
      <c r="R402" s="22">
        <f>Table4[[#This Row],[Bank Deposit2]] - Table4[[#This Row],[Saving Accounts]]</f>
        <v>365891.42017812002</v>
      </c>
      <c r="S402" s="22">
        <f>IF(AND(Table4[[#This Row],[Account Type]]="Current",Table4[[#This Row],[Opening Balance]]&gt;= 500000),Table4[[#This Row],[Opening Balance]] * 0.02, 0)</f>
        <v>0</v>
      </c>
    </row>
    <row r="403" spans="1:19" ht="15.75" x14ac:dyDescent="0.25">
      <c r="A403" s="17" t="s">
        <v>892</v>
      </c>
      <c r="B403" s="19">
        <v>721237017</v>
      </c>
      <c r="C403" s="17">
        <v>80</v>
      </c>
      <c r="D403" s="24">
        <v>15486</v>
      </c>
      <c r="E403" s="17" t="s">
        <v>1094</v>
      </c>
      <c r="F403" s="17" t="s">
        <v>1242</v>
      </c>
      <c r="G403" s="17" t="s">
        <v>14</v>
      </c>
      <c r="H403" s="17" t="s">
        <v>1441</v>
      </c>
      <c r="I403" s="20">
        <f t="shared" si="6"/>
        <v>256292.323317</v>
      </c>
      <c r="J403" s="20">
        <v>78786.158649300007</v>
      </c>
      <c r="K403" s="17" t="s">
        <v>1442</v>
      </c>
      <c r="L403" s="21" t="str">
        <f>VLOOKUP(B403,Accounts!B$2:E$3001,4,FALSE)</f>
        <v>Current</v>
      </c>
      <c r="M403" s="26">
        <f>VALUE(VLOOKUP(B403,Accounts!B$2:G$3001,6,FALSE))</f>
        <v>1854537025</v>
      </c>
      <c r="N403" s="22">
        <f>IFERROR(VLOOKUP(B403,Loan!B403:D702,3,FALSE), 0)</f>
        <v>0</v>
      </c>
      <c r="O403" s="25">
        <f>VLOOKUP(B403,Transaction!C2:F3001,4,FALSE)</f>
        <v>44665</v>
      </c>
      <c r="P403" s="21" t="str">
        <f>VLOOKUP(B403,Table3[[Account Number]:[Transaction type]],2,FALSE)</f>
        <v>Cash Withdrawal</v>
      </c>
      <c r="Q403" s="21" t="str">
        <f>VLOOKUP(B403,Transaction!C2:E3001,3,FALSE)</f>
        <v>Bank</v>
      </c>
      <c r="R403" s="22">
        <f>Table4[[#This Row],[Bank Deposit2]] - Table4[[#This Row],[Saving Accounts]]</f>
        <v>177506.16466770001</v>
      </c>
      <c r="S403" s="22">
        <f>IF(AND(Table4[[#This Row],[Account Type]]="Current",Table4[[#This Row],[Opening Balance]]&gt;= 500000),Table4[[#This Row],[Opening Balance]] * 0.02, 0)</f>
        <v>37090740.5</v>
      </c>
    </row>
    <row r="404" spans="1:19" ht="15.75" x14ac:dyDescent="0.25">
      <c r="A404" s="17" t="s">
        <v>1443</v>
      </c>
      <c r="B404" s="19">
        <v>98577196</v>
      </c>
      <c r="C404" s="17">
        <v>46</v>
      </c>
      <c r="D404" s="24">
        <v>27904.5</v>
      </c>
      <c r="E404" s="17" t="s">
        <v>1094</v>
      </c>
      <c r="F404" s="17" t="s">
        <v>399</v>
      </c>
      <c r="G404" s="17" t="s">
        <v>14</v>
      </c>
      <c r="H404" s="17" t="s">
        <v>1444</v>
      </c>
      <c r="I404" s="20">
        <f t="shared" si="6"/>
        <v>123112.6875</v>
      </c>
      <c r="J404" s="20">
        <v>58831.4496</v>
      </c>
      <c r="K404" s="17" t="s">
        <v>1445</v>
      </c>
      <c r="L404" s="21" t="str">
        <f>VLOOKUP(B404,Accounts!B$2:E$3001,4,FALSE)</f>
        <v>Current</v>
      </c>
      <c r="M404" s="26">
        <f>VALUE(VLOOKUP(B404,Accounts!B$2:G$3001,6,FALSE))</f>
        <v>186911361</v>
      </c>
      <c r="N404" s="22">
        <f>IFERROR(VLOOKUP(B404,Loan!B404:D703,3,FALSE), 0)</f>
        <v>0</v>
      </c>
      <c r="O404" s="25">
        <f>VLOOKUP(B404,Transaction!C2:F3001,4,FALSE)</f>
        <v>44300</v>
      </c>
      <c r="P404" s="21" t="str">
        <f>VLOOKUP(B404,Table3[[Account Number]:[Transaction type]],2,FALSE)</f>
        <v>Money Transfer</v>
      </c>
      <c r="Q404" s="21" t="str">
        <f>VLOOKUP(B404,Transaction!C2:E3001,3,FALSE)</f>
        <v>Mobile</v>
      </c>
      <c r="R404" s="22">
        <f>Table4[[#This Row],[Bank Deposit2]] - Table4[[#This Row],[Saving Accounts]]</f>
        <v>64281.2379</v>
      </c>
      <c r="S404" s="22">
        <f>IF(AND(Table4[[#This Row],[Account Type]]="Current",Table4[[#This Row],[Opening Balance]]&gt;= 500000),Table4[[#This Row],[Opening Balance]] * 0.02, 0)</f>
        <v>3738227.22</v>
      </c>
    </row>
    <row r="405" spans="1:19" ht="15.75" x14ac:dyDescent="0.25">
      <c r="A405" s="17" t="s">
        <v>1446</v>
      </c>
      <c r="B405" s="19">
        <v>333129687</v>
      </c>
      <c r="C405" s="17">
        <v>39</v>
      </c>
      <c r="D405" s="24">
        <v>30461.25</v>
      </c>
      <c r="E405" s="17" t="s">
        <v>1094</v>
      </c>
      <c r="F405" s="17" t="s">
        <v>34</v>
      </c>
      <c r="G405" s="17" t="s">
        <v>14</v>
      </c>
      <c r="H405" s="17" t="s">
        <v>1447</v>
      </c>
      <c r="I405" s="20">
        <f t="shared" si="6"/>
        <v>293506.38732799998</v>
      </c>
      <c r="J405" s="20">
        <v>172342.39131648</v>
      </c>
      <c r="K405" s="17" t="s">
        <v>1448</v>
      </c>
      <c r="L405" s="21" t="str">
        <f>VLOOKUP(B405,Accounts!B$2:E$3001,4,FALSE)</f>
        <v>Domiciliary</v>
      </c>
      <c r="M405" s="26">
        <f>VALUE(VLOOKUP(B405,Accounts!B$2:G$3001,6,FALSE))</f>
        <v>326097432</v>
      </c>
      <c r="N405" s="22">
        <f>IFERROR(VLOOKUP(B405,Loan!B405:D704,3,FALSE), 0)</f>
        <v>0</v>
      </c>
      <c r="O405" s="25">
        <f>VLOOKUP(B405,Transaction!C2:F3001,4,FALSE)</f>
        <v>44449</v>
      </c>
      <c r="P405" s="21" t="str">
        <f>VLOOKUP(B405,Table3[[Account Number]:[Transaction type]],2,FALSE)</f>
        <v>Cash Withdrawal</v>
      </c>
      <c r="Q405" s="21" t="str">
        <f>VLOOKUP(B405,Transaction!C2:E3001,3,FALSE)</f>
        <v>ATM</v>
      </c>
      <c r="R405" s="22">
        <f>Table4[[#This Row],[Bank Deposit2]] - Table4[[#This Row],[Saving Accounts]]</f>
        <v>121163.99601151998</v>
      </c>
      <c r="S405" s="22">
        <f>IF(AND(Table4[[#This Row],[Account Type]]="Current",Table4[[#This Row],[Opening Balance]]&gt;= 500000),Table4[[#This Row],[Opening Balance]] * 0.02, 0)</f>
        <v>0</v>
      </c>
    </row>
    <row r="406" spans="1:19" ht="15.75" x14ac:dyDescent="0.25">
      <c r="A406" s="17" t="s">
        <v>1449</v>
      </c>
      <c r="B406" s="19">
        <v>301382196</v>
      </c>
      <c r="C406" s="17">
        <v>50</v>
      </c>
      <c r="D406" s="24">
        <v>26443.5</v>
      </c>
      <c r="E406" s="17" t="s">
        <v>1094</v>
      </c>
      <c r="F406" s="17" t="s">
        <v>1450</v>
      </c>
      <c r="G406" s="17" t="s">
        <v>14</v>
      </c>
      <c r="H406" s="17" t="s">
        <v>1451</v>
      </c>
      <c r="I406" s="20">
        <f t="shared" si="6"/>
        <v>404575.53561600001</v>
      </c>
      <c r="J406" s="20">
        <v>37062.00888768</v>
      </c>
      <c r="K406" s="17" t="s">
        <v>1452</v>
      </c>
      <c r="L406" s="21" t="str">
        <f>VLOOKUP(B406,Accounts!B$2:E$3001,4,FALSE)</f>
        <v>Corporate</v>
      </c>
      <c r="M406" s="26">
        <f>VALUE(VLOOKUP(B406,Accounts!B$2:G$3001,6,FALSE))</f>
        <v>828470272</v>
      </c>
      <c r="N406" s="22">
        <f>IFERROR(VLOOKUP(B406,Loan!B406:D705,3,FALSE), 0)</f>
        <v>0</v>
      </c>
      <c r="O406" s="25">
        <f>VLOOKUP(B406,Transaction!C2:F3001,4,FALSE)</f>
        <v>44207</v>
      </c>
      <c r="P406" s="21" t="str">
        <f>VLOOKUP(B406,Table3[[Account Number]:[Transaction type]],2,FALSE)</f>
        <v>Money Deposit</v>
      </c>
      <c r="Q406" s="21" t="str">
        <f>VLOOKUP(B406,Transaction!C2:E3001,3,FALSE)</f>
        <v>Bank</v>
      </c>
      <c r="R406" s="22">
        <f>Table4[[#This Row],[Bank Deposit2]] - Table4[[#This Row],[Saving Accounts]]</f>
        <v>367513.52672831999</v>
      </c>
      <c r="S406" s="22">
        <f>IF(AND(Table4[[#This Row],[Account Type]]="Current",Table4[[#This Row],[Opening Balance]]&gt;= 500000),Table4[[#This Row],[Opening Balance]] * 0.02, 0)</f>
        <v>0</v>
      </c>
    </row>
    <row r="407" spans="1:19" ht="15.75" x14ac:dyDescent="0.25">
      <c r="A407" s="17" t="s">
        <v>1453</v>
      </c>
      <c r="B407" s="19">
        <v>93214941</v>
      </c>
      <c r="C407" s="17">
        <v>41</v>
      </c>
      <c r="D407" s="24">
        <v>29730.75</v>
      </c>
      <c r="E407" s="17" t="s">
        <v>1094</v>
      </c>
      <c r="F407" s="17" t="s">
        <v>993</v>
      </c>
      <c r="G407" s="17" t="s">
        <v>14</v>
      </c>
      <c r="H407" s="17" t="s">
        <v>1454</v>
      </c>
      <c r="I407" s="20">
        <f t="shared" si="6"/>
        <v>491904.51896299998</v>
      </c>
      <c r="J407" s="20">
        <v>255721.55202594001</v>
      </c>
      <c r="K407" s="17" t="s">
        <v>1455</v>
      </c>
      <c r="L407" s="21" t="str">
        <f>VLOOKUP(B407,Accounts!B$2:E$3001,4,FALSE)</f>
        <v>Domiciliary</v>
      </c>
      <c r="M407" s="26">
        <f>VALUE(VLOOKUP(B407,Accounts!B$2:G$3001,6,FALSE))</f>
        <v>261310764</v>
      </c>
      <c r="N407" s="22">
        <f>IFERROR(VLOOKUP(B407,Loan!B407:D706,3,FALSE), 0)</f>
        <v>0</v>
      </c>
      <c r="O407" s="25">
        <f>VLOOKUP(B407,Transaction!C2:F3001,4,FALSE)</f>
        <v>44496</v>
      </c>
      <c r="P407" s="21" t="str">
        <f>VLOOKUP(B407,Table3[[Account Number]:[Transaction type]],2,FALSE)</f>
        <v>Money Deposit</v>
      </c>
      <c r="Q407" s="21" t="str">
        <f>VLOOKUP(B407,Transaction!C2:E3001,3,FALSE)</f>
        <v>Bank</v>
      </c>
      <c r="R407" s="22">
        <f>Table4[[#This Row],[Bank Deposit2]] - Table4[[#This Row],[Saving Accounts]]</f>
        <v>236182.96693705997</v>
      </c>
      <c r="S407" s="22">
        <f>IF(AND(Table4[[#This Row],[Account Type]]="Current",Table4[[#This Row],[Opening Balance]]&gt;= 500000),Table4[[#This Row],[Opening Balance]] * 0.02, 0)</f>
        <v>0</v>
      </c>
    </row>
    <row r="408" spans="1:19" ht="15.75" x14ac:dyDescent="0.25">
      <c r="A408" s="17" t="s">
        <v>1456</v>
      </c>
      <c r="B408" s="19">
        <v>468672741</v>
      </c>
      <c r="C408" s="17">
        <v>68</v>
      </c>
      <c r="D408" s="24">
        <v>19869</v>
      </c>
      <c r="E408" s="17" t="s">
        <v>1094</v>
      </c>
      <c r="F408" s="17" t="s">
        <v>135</v>
      </c>
      <c r="G408" s="17" t="s">
        <v>14</v>
      </c>
      <c r="H408" s="17" t="s">
        <v>1457</v>
      </c>
      <c r="I408" s="20">
        <f t="shared" si="6"/>
        <v>3049414.7638500002</v>
      </c>
      <c r="J408" s="20">
        <v>569224.08925199998</v>
      </c>
      <c r="K408" s="17" t="s">
        <v>1458</v>
      </c>
      <c r="L408" s="21" t="str">
        <f>VLOOKUP(B408,Accounts!B$2:E$3001,4,FALSE)</f>
        <v>Domiciliary</v>
      </c>
      <c r="M408" s="26">
        <f>VALUE(VLOOKUP(B408,Accounts!B$2:G$3001,6,FALSE))</f>
        <v>1482184704</v>
      </c>
      <c r="N408" s="22">
        <f>IFERROR(VLOOKUP(B408,Loan!B408:D707,3,FALSE), 0)</f>
        <v>0</v>
      </c>
      <c r="O408" s="25">
        <f>VLOOKUP(B408,Transaction!C2:F3001,4,FALSE)</f>
        <v>44275</v>
      </c>
      <c r="P408" s="21" t="str">
        <f>VLOOKUP(B408,Table3[[Account Number]:[Transaction type]],2,FALSE)</f>
        <v>Loan Payment</v>
      </c>
      <c r="Q408" s="21" t="str">
        <f>VLOOKUP(B408,Transaction!C2:E3001,3,FALSE)</f>
        <v>AFT</v>
      </c>
      <c r="R408" s="22">
        <f>Table4[[#This Row],[Bank Deposit2]] - Table4[[#This Row],[Saving Accounts]]</f>
        <v>2480190.674598</v>
      </c>
      <c r="S408" s="22">
        <f>IF(AND(Table4[[#This Row],[Account Type]]="Current",Table4[[#This Row],[Opening Balance]]&gt;= 500000),Table4[[#This Row],[Opening Balance]] * 0.02, 0)</f>
        <v>0</v>
      </c>
    </row>
    <row r="409" spans="1:19" ht="15.75" x14ac:dyDescent="0.25">
      <c r="A409" s="17" t="s">
        <v>1459</v>
      </c>
      <c r="B409" s="19">
        <v>233834163</v>
      </c>
      <c r="C409" s="17">
        <v>25</v>
      </c>
      <c r="D409" s="24">
        <v>35574.75</v>
      </c>
      <c r="E409" s="17" t="s">
        <v>1094</v>
      </c>
      <c r="F409" s="17" t="s">
        <v>1197</v>
      </c>
      <c r="G409" s="17" t="s">
        <v>14</v>
      </c>
      <c r="H409" s="17" t="s">
        <v>1460</v>
      </c>
      <c r="I409" s="20">
        <f t="shared" si="6"/>
        <v>189799.419375</v>
      </c>
      <c r="J409" s="20">
        <v>111956.350842</v>
      </c>
      <c r="K409" s="17" t="s">
        <v>1461</v>
      </c>
      <c r="L409" s="21" t="str">
        <f>VLOOKUP(B409,Accounts!B$2:E$3001,4,FALSE)</f>
        <v>Savings</v>
      </c>
      <c r="M409" s="26">
        <f>VALUE(VLOOKUP(B409,Accounts!B$2:G$3001,6,FALSE))</f>
        <v>1216076928</v>
      </c>
      <c r="N409" s="22">
        <f>IFERROR(VLOOKUP(B409,Loan!B409:D708,3,FALSE), 0)</f>
        <v>0</v>
      </c>
      <c r="O409" s="25">
        <f>VLOOKUP(B409,Transaction!C2:F3001,4,FALSE)</f>
        <v>44631</v>
      </c>
      <c r="P409" s="21" t="str">
        <f>VLOOKUP(B409,Table3[[Account Number]:[Transaction type]],2,FALSE)</f>
        <v>Cash Withdrawal</v>
      </c>
      <c r="Q409" s="21" t="str">
        <f>VLOOKUP(B409,Transaction!C2:E3001,3,FALSE)</f>
        <v>POS</v>
      </c>
      <c r="R409" s="22">
        <f>Table4[[#This Row],[Bank Deposit2]] - Table4[[#This Row],[Saving Accounts]]</f>
        <v>77843.068532999998</v>
      </c>
      <c r="S409" s="22">
        <f>IF(AND(Table4[[#This Row],[Account Type]]="Current",Table4[[#This Row],[Opening Balance]]&gt;= 500000),Table4[[#This Row],[Opening Balance]] * 0.02, 0)</f>
        <v>0</v>
      </c>
    </row>
    <row r="410" spans="1:19" ht="15.75" x14ac:dyDescent="0.25">
      <c r="A410" s="17" t="s">
        <v>1462</v>
      </c>
      <c r="B410" s="19">
        <v>116404368</v>
      </c>
      <c r="C410" s="17">
        <v>75</v>
      </c>
      <c r="D410" s="24">
        <v>17312.25</v>
      </c>
      <c r="E410" s="17" t="s">
        <v>1094</v>
      </c>
      <c r="F410" s="17" t="s">
        <v>947</v>
      </c>
      <c r="G410" s="17" t="s">
        <v>14</v>
      </c>
      <c r="H410" s="17" t="s">
        <v>1463</v>
      </c>
      <c r="I410" s="20">
        <f t="shared" si="6"/>
        <v>888439.60822499997</v>
      </c>
      <c r="J410" s="20">
        <v>108981.92527560001</v>
      </c>
      <c r="K410" s="17" t="s">
        <v>1464</v>
      </c>
      <c r="L410" s="21" t="str">
        <f>VLOOKUP(B410,Accounts!B$2:E$3001,4,FALSE)</f>
        <v>Current</v>
      </c>
      <c r="M410" s="26">
        <f>VALUE(VLOOKUP(B410,Accounts!B$2:G$3001,6,FALSE))</f>
        <v>303263297</v>
      </c>
      <c r="N410" s="22">
        <f>IFERROR(VLOOKUP(B410,Loan!B410:D709,3,FALSE), 0)</f>
        <v>0</v>
      </c>
      <c r="O410" s="25">
        <f>VLOOKUP(B410,Transaction!C2:F3001,4,FALSE)</f>
        <v>44483</v>
      </c>
      <c r="P410" s="21" t="str">
        <f>VLOOKUP(B410,Table3[[Account Number]:[Transaction type]],2,FALSE)</f>
        <v>Loan Payment</v>
      </c>
      <c r="Q410" s="21" t="str">
        <f>VLOOKUP(B410,Transaction!C2:E3001,3,FALSE)</f>
        <v>ACH</v>
      </c>
      <c r="R410" s="22">
        <f>Table4[[#This Row],[Bank Deposit2]] - Table4[[#This Row],[Saving Accounts]]</f>
        <v>779457.68294939992</v>
      </c>
      <c r="S410" s="22">
        <f>IF(AND(Table4[[#This Row],[Account Type]]="Current",Table4[[#This Row],[Opening Balance]]&gt;= 500000),Table4[[#This Row],[Opening Balance]] * 0.02, 0)</f>
        <v>6065265.9400000004</v>
      </c>
    </row>
    <row r="411" spans="1:19" ht="15.75" x14ac:dyDescent="0.25">
      <c r="A411" s="17" t="s">
        <v>1465</v>
      </c>
      <c r="B411" s="19">
        <v>441796382</v>
      </c>
      <c r="C411" s="17">
        <v>21</v>
      </c>
      <c r="D411" s="24">
        <v>37035.75</v>
      </c>
      <c r="E411" s="17" t="s">
        <v>1094</v>
      </c>
      <c r="F411" s="17" t="s">
        <v>438</v>
      </c>
      <c r="G411" s="17" t="s">
        <v>14</v>
      </c>
      <c r="H411" s="17" t="s">
        <v>1466</v>
      </c>
      <c r="I411" s="20">
        <f t="shared" si="6"/>
        <v>343279.51679999998</v>
      </c>
      <c r="J411" s="20">
        <v>530522.88959999999</v>
      </c>
      <c r="K411" s="17" t="s">
        <v>1467</v>
      </c>
      <c r="L411" s="21" t="str">
        <f>VLOOKUP(B411,Accounts!B$2:E$3001,4,FALSE)</f>
        <v>Domiciliary</v>
      </c>
      <c r="M411" s="26">
        <f>VALUE(VLOOKUP(B411,Accounts!B$2:G$3001,6,FALSE))</f>
        <v>2017180746</v>
      </c>
      <c r="N411" s="22">
        <f>IFERROR(VLOOKUP(B411,Loan!B411:D710,3,FALSE), 0)</f>
        <v>0</v>
      </c>
      <c r="O411" s="25">
        <f>VLOOKUP(B411,Transaction!C2:F3001,4,FALSE)</f>
        <v>44392</v>
      </c>
      <c r="P411" s="21" t="str">
        <f>VLOOKUP(B411,Table3[[Account Number]:[Transaction type]],2,FALSE)</f>
        <v>Online Payment</v>
      </c>
      <c r="Q411" s="21" t="str">
        <f>VLOOKUP(B411,Transaction!C2:E3001,3,FALSE)</f>
        <v>Card</v>
      </c>
      <c r="R411" s="22">
        <f>Table4[[#This Row],[Bank Deposit2]] - Table4[[#This Row],[Saving Accounts]]</f>
        <v>-187243.37280000001</v>
      </c>
      <c r="S411" s="22">
        <f>IF(AND(Table4[[#This Row],[Account Type]]="Current",Table4[[#This Row],[Opening Balance]]&gt;= 500000),Table4[[#This Row],[Opening Balance]] * 0.02, 0)</f>
        <v>0</v>
      </c>
    </row>
    <row r="412" spans="1:19" ht="15.75" x14ac:dyDescent="0.25">
      <c r="A412" s="17" t="s">
        <v>1468</v>
      </c>
      <c r="B412" s="19">
        <v>405553613</v>
      </c>
      <c r="C412" s="17">
        <v>84</v>
      </c>
      <c r="D412" s="24">
        <v>14025</v>
      </c>
      <c r="E412" s="17" t="s">
        <v>1094</v>
      </c>
      <c r="F412" s="17" t="s">
        <v>1469</v>
      </c>
      <c r="G412" s="17" t="s">
        <v>14</v>
      </c>
      <c r="H412" s="17" t="s">
        <v>1470</v>
      </c>
      <c r="I412" s="20">
        <f t="shared" si="6"/>
        <v>1765097.85231</v>
      </c>
      <c r="J412" s="20">
        <v>808626.02464800002</v>
      </c>
      <c r="K412" s="17" t="s">
        <v>1471</v>
      </c>
      <c r="L412" s="21" t="str">
        <f>VLOOKUP(B412,Accounts!B$2:E$3001,4,FALSE)</f>
        <v>Domiciliary</v>
      </c>
      <c r="M412" s="26">
        <f>VALUE(VLOOKUP(B412,Accounts!B$2:G$3001,6,FALSE))</f>
        <v>1290361501</v>
      </c>
      <c r="N412" s="22">
        <f>IFERROR(VLOOKUP(B412,Loan!B412:D711,3,FALSE), 0)</f>
        <v>0</v>
      </c>
      <c r="O412" s="25">
        <f>VLOOKUP(B412,Transaction!C2:F3001,4,FALSE)</f>
        <v>44626</v>
      </c>
      <c r="P412" s="21" t="str">
        <f>VLOOKUP(B412,Table3[[Account Number]:[Transaction type]],2,FALSE)</f>
        <v>Cash Withdrawal</v>
      </c>
      <c r="Q412" s="21" t="str">
        <f>VLOOKUP(B412,Transaction!C2:E3001,3,FALSE)</f>
        <v>POS</v>
      </c>
      <c r="R412" s="22">
        <f>Table4[[#This Row],[Bank Deposit2]] - Table4[[#This Row],[Saving Accounts]]</f>
        <v>956471.82766199997</v>
      </c>
      <c r="S412" s="22">
        <f>IF(AND(Table4[[#This Row],[Account Type]]="Current",Table4[[#This Row],[Opening Balance]]&gt;= 500000),Table4[[#This Row],[Opening Balance]] * 0.02, 0)</f>
        <v>0</v>
      </c>
    </row>
    <row r="413" spans="1:19" ht="15.75" x14ac:dyDescent="0.25">
      <c r="A413" s="17" t="s">
        <v>1472</v>
      </c>
      <c r="B413" s="19">
        <v>339310494</v>
      </c>
      <c r="C413" s="17">
        <v>30</v>
      </c>
      <c r="D413" s="24">
        <v>33748.5</v>
      </c>
      <c r="E413" s="17" t="s">
        <v>1094</v>
      </c>
      <c r="F413" s="17" t="s">
        <v>1090</v>
      </c>
      <c r="G413" s="17" t="s">
        <v>14</v>
      </c>
      <c r="H413" s="17" t="s">
        <v>1473</v>
      </c>
      <c r="I413" s="20">
        <f t="shared" si="6"/>
        <v>389773.14399999997</v>
      </c>
      <c r="J413" s="20">
        <v>108315.90528000001</v>
      </c>
      <c r="K413" s="17" t="s">
        <v>1474</v>
      </c>
      <c r="L413" s="21" t="str">
        <f>VLOOKUP(B413,Accounts!B$2:E$3001,4,FALSE)</f>
        <v>Domiciliary</v>
      </c>
      <c r="M413" s="26">
        <f>VALUE(VLOOKUP(B413,Accounts!B$2:G$3001,6,FALSE))</f>
        <v>4101108704</v>
      </c>
      <c r="N413" s="22">
        <f>IFERROR(VLOOKUP(B413,Loan!B413:D712,3,FALSE), 0)</f>
        <v>0</v>
      </c>
      <c r="O413" s="25">
        <f>VLOOKUP(B413,Transaction!C2:F3001,4,FALSE)</f>
        <v>44641</v>
      </c>
      <c r="P413" s="21" t="str">
        <f>VLOOKUP(B413,Table3[[Account Number]:[Transaction type]],2,FALSE)</f>
        <v>Cash Withdrawal</v>
      </c>
      <c r="Q413" s="21" t="str">
        <f>VLOOKUP(B413,Transaction!C2:E3001,3,FALSE)</f>
        <v>ATM</v>
      </c>
      <c r="R413" s="22">
        <f>Table4[[#This Row],[Bank Deposit2]] - Table4[[#This Row],[Saving Accounts]]</f>
        <v>281457.23871999996</v>
      </c>
      <c r="S413" s="22">
        <f>IF(AND(Table4[[#This Row],[Account Type]]="Current",Table4[[#This Row],[Opening Balance]]&gt;= 500000),Table4[[#This Row],[Opening Balance]] * 0.02, 0)</f>
        <v>0</v>
      </c>
    </row>
    <row r="414" spans="1:19" ht="15.75" x14ac:dyDescent="0.25">
      <c r="A414" s="17" t="s">
        <v>1475</v>
      </c>
      <c r="B414" s="19">
        <v>305329337</v>
      </c>
      <c r="C414" s="17">
        <v>85</v>
      </c>
      <c r="D414" s="24">
        <v>13659.75</v>
      </c>
      <c r="E414" s="17" t="s">
        <v>1094</v>
      </c>
      <c r="F414" s="17" t="s">
        <v>310</v>
      </c>
      <c r="G414" s="17" t="s">
        <v>14</v>
      </c>
      <c r="H414" s="17" t="s">
        <v>1476</v>
      </c>
      <c r="I414" s="20">
        <f t="shared" si="6"/>
        <v>195007.85664000001</v>
      </c>
      <c r="J414" s="20">
        <v>102196.3048704</v>
      </c>
      <c r="K414" s="17" t="s">
        <v>1477</v>
      </c>
      <c r="L414" s="21" t="str">
        <f>VLOOKUP(B414,Accounts!B$2:E$3001,4,FALSE)</f>
        <v>Current</v>
      </c>
      <c r="M414" s="26">
        <f>VALUE(VLOOKUP(B414,Accounts!B$2:G$3001,6,FALSE))</f>
        <v>1144306944</v>
      </c>
      <c r="N414" s="22">
        <f>IFERROR(VLOOKUP(B414,Loan!B414:D713,3,FALSE), 0)</f>
        <v>0</v>
      </c>
      <c r="O414" s="25">
        <f>VLOOKUP(B414,Transaction!C2:F3001,4,FALSE)</f>
        <v>44211</v>
      </c>
      <c r="P414" s="21" t="str">
        <f>VLOOKUP(B414,Table3[[Account Number]:[Transaction type]],2,FALSE)</f>
        <v>Checks</v>
      </c>
      <c r="Q414" s="21" t="str">
        <f>VLOOKUP(B414,Transaction!C2:E3001,3,FALSE)</f>
        <v>Informal Services</v>
      </c>
      <c r="R414" s="22">
        <f>Table4[[#This Row],[Bank Deposit2]] - Table4[[#This Row],[Saving Accounts]]</f>
        <v>92811.551769600017</v>
      </c>
      <c r="S414" s="22">
        <f>IF(AND(Table4[[#This Row],[Account Type]]="Current",Table4[[#This Row],[Opening Balance]]&gt;= 500000),Table4[[#This Row],[Opening Balance]] * 0.02, 0)</f>
        <v>22886138.879999999</v>
      </c>
    </row>
    <row r="415" spans="1:19" ht="15.75" x14ac:dyDescent="0.25">
      <c r="A415" s="17" t="s">
        <v>1478</v>
      </c>
      <c r="B415" s="19">
        <v>314669857</v>
      </c>
      <c r="C415" s="17">
        <v>30</v>
      </c>
      <c r="D415" s="24">
        <v>33748.5</v>
      </c>
      <c r="E415" s="17" t="s">
        <v>1094</v>
      </c>
      <c r="F415" s="17" t="s">
        <v>1479</v>
      </c>
      <c r="G415" s="17" t="s">
        <v>14</v>
      </c>
      <c r="H415" s="17" t="s">
        <v>1480</v>
      </c>
      <c r="I415" s="20">
        <f t="shared" si="6"/>
        <v>87355.441800000001</v>
      </c>
      <c r="J415" s="20">
        <v>88086.050949600001</v>
      </c>
      <c r="K415" s="17" t="s">
        <v>1481</v>
      </c>
      <c r="L415" s="21" t="str">
        <f>VLOOKUP(B415,Accounts!B$2:E$3001,4,FALSE)</f>
        <v>Joint</v>
      </c>
      <c r="M415" s="26">
        <f>VALUE(VLOOKUP(B415,Accounts!B$2:G$3001,6,FALSE))</f>
        <v>3782814288</v>
      </c>
      <c r="N415" s="22">
        <f>IFERROR(VLOOKUP(B415,Loan!B415:D714,3,FALSE), 0)</f>
        <v>0</v>
      </c>
      <c r="O415" s="25">
        <f>VLOOKUP(B415,Transaction!C2:F3001,4,FALSE)</f>
        <v>44332</v>
      </c>
      <c r="P415" s="21" t="str">
        <f>VLOOKUP(B415,Table3[[Account Number]:[Transaction type]],2,FALSE)</f>
        <v>Money Deposit</v>
      </c>
      <c r="Q415" s="21" t="str">
        <f>VLOOKUP(B415,Transaction!C2:E3001,3,FALSE)</f>
        <v>Bank</v>
      </c>
      <c r="R415" s="22">
        <f>Table4[[#This Row],[Bank Deposit2]] - Table4[[#This Row],[Saving Accounts]]</f>
        <v>-730.60914960000082</v>
      </c>
      <c r="S415" s="22">
        <f>IF(AND(Table4[[#This Row],[Account Type]]="Current",Table4[[#This Row],[Opening Balance]]&gt;= 500000),Table4[[#This Row],[Opening Balance]] * 0.02, 0)</f>
        <v>0</v>
      </c>
    </row>
    <row r="416" spans="1:19" ht="15.75" x14ac:dyDescent="0.25">
      <c r="A416" s="17" t="s">
        <v>1482</v>
      </c>
      <c r="B416" s="19">
        <v>957223176</v>
      </c>
      <c r="C416" s="17">
        <v>54</v>
      </c>
      <c r="D416" s="24">
        <v>24982.5</v>
      </c>
      <c r="E416" s="17" t="s">
        <v>1094</v>
      </c>
      <c r="F416" s="17" t="s">
        <v>549</v>
      </c>
      <c r="G416" s="17" t="s">
        <v>14</v>
      </c>
      <c r="H416" s="17" t="s">
        <v>1483</v>
      </c>
      <c r="I416" s="20">
        <f t="shared" si="6"/>
        <v>598410.21363799996</v>
      </c>
      <c r="J416" s="20">
        <v>303042.24101331999</v>
      </c>
      <c r="K416" s="17" t="s">
        <v>1484</v>
      </c>
      <c r="L416" s="21" t="str">
        <f>VLOOKUP(B416,Accounts!B$2:E$3001,4,FALSE)</f>
        <v>Joint</v>
      </c>
      <c r="M416" s="26">
        <f>VALUE(VLOOKUP(B416,Accounts!B$2:G$3001,6,FALSE))</f>
        <v>82543125</v>
      </c>
      <c r="N416" s="22">
        <f>IFERROR(VLOOKUP(B416,Loan!B416:D715,3,FALSE), 0)</f>
        <v>0</v>
      </c>
      <c r="O416" s="25">
        <f>VLOOKUP(B416,Transaction!C2:F3001,4,FALSE)</f>
        <v>44356</v>
      </c>
      <c r="P416" s="21" t="str">
        <f>VLOOKUP(B416,Table3[[Account Number]:[Transaction type]],2,FALSE)</f>
        <v>Money Transfer</v>
      </c>
      <c r="Q416" s="21" t="str">
        <f>VLOOKUP(B416,Transaction!C2:E3001,3,FALSE)</f>
        <v>Mobile</v>
      </c>
      <c r="R416" s="22">
        <f>Table4[[#This Row],[Bank Deposit2]] - Table4[[#This Row],[Saving Accounts]]</f>
        <v>295367.97262467997</v>
      </c>
      <c r="S416" s="22">
        <f>IF(AND(Table4[[#This Row],[Account Type]]="Current",Table4[[#This Row],[Opening Balance]]&gt;= 500000),Table4[[#This Row],[Opening Balance]] * 0.02, 0)</f>
        <v>0</v>
      </c>
    </row>
    <row r="417" spans="1:19" ht="15.75" x14ac:dyDescent="0.25">
      <c r="A417" s="17" t="s">
        <v>1485</v>
      </c>
      <c r="B417" s="19">
        <v>286598152</v>
      </c>
      <c r="C417" s="17">
        <v>60</v>
      </c>
      <c r="D417" s="24">
        <v>22791</v>
      </c>
      <c r="E417" s="17" t="s">
        <v>1094</v>
      </c>
      <c r="F417" s="17" t="s">
        <v>19</v>
      </c>
      <c r="G417" s="17" t="s">
        <v>14</v>
      </c>
      <c r="H417" s="17" t="s">
        <v>1486</v>
      </c>
      <c r="I417" s="20">
        <f t="shared" si="6"/>
        <v>895456.59398999996</v>
      </c>
      <c r="J417" s="20">
        <v>359004.15740700002</v>
      </c>
      <c r="K417" s="17" t="s">
        <v>1487</v>
      </c>
      <c r="L417" s="21" t="str">
        <f>VLOOKUP(B417,Accounts!B$2:E$3001,4,FALSE)</f>
        <v>Domiciliary</v>
      </c>
      <c r="M417" s="26">
        <f>VALUE(VLOOKUP(B417,Accounts!B$2:G$3001,6,FALSE))</f>
        <v>1431760512</v>
      </c>
      <c r="N417" s="22">
        <f>IFERROR(VLOOKUP(B417,Loan!B417:D716,3,FALSE), 0)</f>
        <v>0</v>
      </c>
      <c r="O417" s="25">
        <f>VLOOKUP(B417,Transaction!C2:F3001,4,FALSE)</f>
        <v>44632</v>
      </c>
      <c r="P417" s="21" t="str">
        <f>VLOOKUP(B417,Table3[[Account Number]:[Transaction type]],2,FALSE)</f>
        <v>Loan Payment</v>
      </c>
      <c r="Q417" s="21" t="str">
        <f>VLOOKUP(B417,Transaction!C2:E3001,3,FALSE)</f>
        <v>AFT</v>
      </c>
      <c r="R417" s="22">
        <f>Table4[[#This Row],[Bank Deposit2]] - Table4[[#This Row],[Saving Accounts]]</f>
        <v>536452.436583</v>
      </c>
      <c r="S417" s="22">
        <f>IF(AND(Table4[[#This Row],[Account Type]]="Current",Table4[[#This Row],[Opening Balance]]&gt;= 500000),Table4[[#This Row],[Opening Balance]] * 0.02, 0)</f>
        <v>0</v>
      </c>
    </row>
    <row r="418" spans="1:19" ht="15.75" x14ac:dyDescent="0.25">
      <c r="A418" s="17" t="s">
        <v>1488</v>
      </c>
      <c r="B418" s="19">
        <v>253730021</v>
      </c>
      <c r="C418" s="17">
        <v>21</v>
      </c>
      <c r="D418" s="24">
        <v>37035.75</v>
      </c>
      <c r="E418" s="17" t="s">
        <v>1094</v>
      </c>
      <c r="F418" s="17" t="s">
        <v>83</v>
      </c>
      <c r="G418" s="17" t="s">
        <v>14</v>
      </c>
      <c r="H418" s="17" t="s">
        <v>1489</v>
      </c>
      <c r="I418" s="20">
        <f t="shared" si="6"/>
        <v>248235.07555000001</v>
      </c>
      <c r="J418" s="20">
        <v>147006.74604</v>
      </c>
      <c r="K418" s="17" t="s">
        <v>1490</v>
      </c>
      <c r="L418" s="21" t="str">
        <f>VLOOKUP(B418,Accounts!B$2:E$3001,4,FALSE)</f>
        <v>Current</v>
      </c>
      <c r="M418" s="26">
        <f>VALUE(VLOOKUP(B418,Accounts!B$2:G$3001,6,FALSE))</f>
        <v>1916650176</v>
      </c>
      <c r="N418" s="22">
        <f>IFERROR(VLOOKUP(B418,Loan!B418:D717,3,FALSE), 0)</f>
        <v>0</v>
      </c>
      <c r="O418" s="25">
        <f>VLOOKUP(B418,Transaction!C2:F3001,4,FALSE)</f>
        <v>44668</v>
      </c>
      <c r="P418" s="21" t="str">
        <f>VLOOKUP(B418,Table3[[Account Number]:[Transaction type]],2,FALSE)</f>
        <v>Money Transfer</v>
      </c>
      <c r="Q418" s="21" t="str">
        <f>VLOOKUP(B418,Transaction!C2:E3001,3,FALSE)</f>
        <v>Mobile</v>
      </c>
      <c r="R418" s="22">
        <f>Table4[[#This Row],[Bank Deposit2]] - Table4[[#This Row],[Saving Accounts]]</f>
        <v>101228.32951000001</v>
      </c>
      <c r="S418" s="22">
        <f>IF(AND(Table4[[#This Row],[Account Type]]="Current",Table4[[#This Row],[Opening Balance]]&gt;= 500000),Table4[[#This Row],[Opening Balance]] * 0.02, 0)</f>
        <v>38333003.520000003</v>
      </c>
    </row>
    <row r="419" spans="1:19" ht="15.75" x14ac:dyDescent="0.25">
      <c r="A419" s="17" t="s">
        <v>1491</v>
      </c>
      <c r="B419" s="19">
        <v>429910592</v>
      </c>
      <c r="C419" s="17">
        <v>32</v>
      </c>
      <c r="D419" s="24">
        <v>33018</v>
      </c>
      <c r="E419" s="17" t="s">
        <v>1094</v>
      </c>
      <c r="F419" s="17" t="s">
        <v>1308</v>
      </c>
      <c r="G419" s="17" t="s">
        <v>14</v>
      </c>
      <c r="H419" s="17" t="s">
        <v>1492</v>
      </c>
      <c r="I419" s="20">
        <f t="shared" si="6"/>
        <v>1472296.810752</v>
      </c>
      <c r="J419" s="20">
        <v>317638.08896831999</v>
      </c>
      <c r="K419" s="17" t="s">
        <v>1493</v>
      </c>
      <c r="L419" s="21" t="str">
        <f>VLOOKUP(B419,Accounts!B$2:E$3001,4,FALSE)</f>
        <v>Joint</v>
      </c>
      <c r="M419" s="26">
        <f>VALUE(VLOOKUP(B419,Accounts!B$2:G$3001,6,FALSE))</f>
        <v>718223367</v>
      </c>
      <c r="N419" s="22">
        <f>IFERROR(VLOOKUP(B419,Loan!B419:D718,3,FALSE), 0)</f>
        <v>0</v>
      </c>
      <c r="O419" s="25">
        <f>VLOOKUP(B419,Transaction!C2:F3001,4,FALSE)</f>
        <v>44266</v>
      </c>
      <c r="P419" s="21" t="str">
        <f>VLOOKUP(B419,Table3[[Account Number]:[Transaction type]],2,FALSE)</f>
        <v>Money Transfer</v>
      </c>
      <c r="Q419" s="21" t="str">
        <f>VLOOKUP(B419,Transaction!C2:E3001,3,FALSE)</f>
        <v>Mobile</v>
      </c>
      <c r="R419" s="22">
        <f>Table4[[#This Row],[Bank Deposit2]] - Table4[[#This Row],[Saving Accounts]]</f>
        <v>1154658.7217836799</v>
      </c>
      <c r="S419" s="22">
        <f>IF(AND(Table4[[#This Row],[Account Type]]="Current",Table4[[#This Row],[Opening Balance]]&gt;= 500000),Table4[[#This Row],[Opening Balance]] * 0.02, 0)</f>
        <v>0</v>
      </c>
    </row>
    <row r="420" spans="1:19" ht="15.75" x14ac:dyDescent="0.25">
      <c r="A420" s="17" t="s">
        <v>1494</v>
      </c>
      <c r="B420" s="19">
        <v>797693035</v>
      </c>
      <c r="C420" s="17">
        <v>35</v>
      </c>
      <c r="D420" s="24">
        <v>31922.25</v>
      </c>
      <c r="E420" s="17" t="s">
        <v>1094</v>
      </c>
      <c r="F420" s="17" t="s">
        <v>549</v>
      </c>
      <c r="G420" s="17" t="s">
        <v>14</v>
      </c>
      <c r="H420" s="17" t="s">
        <v>1495</v>
      </c>
      <c r="I420" s="20">
        <f t="shared" si="6"/>
        <v>152238.45218399999</v>
      </c>
      <c r="J420" s="20">
        <v>91794.148205759993</v>
      </c>
      <c r="K420" s="17" t="s">
        <v>1496</v>
      </c>
      <c r="L420" s="21" t="str">
        <f>VLOOKUP(B420,Accounts!B$2:E$3001,4,FALSE)</f>
        <v>Fixed Deposit</v>
      </c>
      <c r="M420" s="26">
        <f>VALUE(VLOOKUP(B420,Accounts!B$2:G$3001,6,FALSE))</f>
        <v>227268804</v>
      </c>
      <c r="N420" s="22">
        <f>IFERROR(VLOOKUP(B420,Loan!B420:D719,3,FALSE), 0)</f>
        <v>0</v>
      </c>
      <c r="O420" s="25">
        <f>VLOOKUP(B420,Transaction!C2:F3001,4,FALSE)</f>
        <v>44598</v>
      </c>
      <c r="P420" s="21" t="str">
        <f>VLOOKUP(B420,Table3[[Account Number]:[Transaction type]],2,FALSE)</f>
        <v>Checks</v>
      </c>
      <c r="Q420" s="21" t="str">
        <f>VLOOKUP(B420,Transaction!C2:E3001,3,FALSE)</f>
        <v>Informal Services</v>
      </c>
      <c r="R420" s="22">
        <f>Table4[[#This Row],[Bank Deposit2]] - Table4[[#This Row],[Saving Accounts]]</f>
        <v>60444.303978240001</v>
      </c>
      <c r="S420" s="22">
        <f>IF(AND(Table4[[#This Row],[Account Type]]="Current",Table4[[#This Row],[Opening Balance]]&gt;= 500000),Table4[[#This Row],[Opening Balance]] * 0.02, 0)</f>
        <v>0</v>
      </c>
    </row>
    <row r="421" spans="1:19" ht="15.75" x14ac:dyDescent="0.25">
      <c r="A421" s="17" t="s">
        <v>1497</v>
      </c>
      <c r="B421" s="19">
        <v>598697376</v>
      </c>
      <c r="C421" s="17">
        <v>40</v>
      </c>
      <c r="D421" s="24">
        <v>30096</v>
      </c>
      <c r="E421" s="17" t="s">
        <v>1094</v>
      </c>
      <c r="F421" s="17" t="s">
        <v>1498</v>
      </c>
      <c r="G421" s="17" t="s">
        <v>14</v>
      </c>
      <c r="H421" s="17" t="s">
        <v>1499</v>
      </c>
      <c r="I421" s="20">
        <f t="shared" si="6"/>
        <v>797102.07579999999</v>
      </c>
      <c r="J421" s="20">
        <v>384180.74695599999</v>
      </c>
      <c r="K421" s="17" t="s">
        <v>1500</v>
      </c>
      <c r="L421" s="21" t="str">
        <f>VLOOKUP(B421,Accounts!B$2:E$3001,4,FALSE)</f>
        <v>Joint</v>
      </c>
      <c r="M421" s="26">
        <f>VALUE(VLOOKUP(B421,Accounts!B$2:G$3001,6,FALSE))</f>
        <v>1114490562</v>
      </c>
      <c r="N421" s="22">
        <f>IFERROR(VLOOKUP(B421,Loan!B421:D720,3,FALSE), 0)</f>
        <v>0</v>
      </c>
      <c r="O421" s="25">
        <f>VLOOKUP(B421,Transaction!C2:F3001,4,FALSE)</f>
        <v>44500</v>
      </c>
      <c r="P421" s="21" t="str">
        <f>VLOOKUP(B421,Table3[[Account Number]:[Transaction type]],2,FALSE)</f>
        <v>Money Deposit</v>
      </c>
      <c r="Q421" s="21" t="str">
        <f>VLOOKUP(B421,Transaction!C2:E3001,3,FALSE)</f>
        <v>Bank</v>
      </c>
      <c r="R421" s="22">
        <f>Table4[[#This Row],[Bank Deposit2]] - Table4[[#This Row],[Saving Accounts]]</f>
        <v>412921.328844</v>
      </c>
      <c r="S421" s="22">
        <f>IF(AND(Table4[[#This Row],[Account Type]]="Current",Table4[[#This Row],[Opening Balance]]&gt;= 500000),Table4[[#This Row],[Opening Balance]] * 0.02, 0)</f>
        <v>0</v>
      </c>
    </row>
    <row r="422" spans="1:19" ht="15.75" x14ac:dyDescent="0.25">
      <c r="A422" s="17" t="s">
        <v>1501</v>
      </c>
      <c r="B422" s="19">
        <v>390723336</v>
      </c>
      <c r="C422" s="17">
        <v>26</v>
      </c>
      <c r="D422" s="24">
        <v>35209.5</v>
      </c>
      <c r="E422" s="17" t="s">
        <v>1094</v>
      </c>
      <c r="F422" s="17" t="s">
        <v>404</v>
      </c>
      <c r="G422" s="17" t="s">
        <v>14</v>
      </c>
      <c r="H422" s="17" t="s">
        <v>1502</v>
      </c>
      <c r="I422" s="20">
        <f t="shared" si="6"/>
        <v>49304.064700000003</v>
      </c>
      <c r="J422" s="20">
        <v>37273.872913200001</v>
      </c>
      <c r="K422" s="17" t="s">
        <v>1503</v>
      </c>
      <c r="L422" s="21" t="str">
        <f>VLOOKUP(B422,Accounts!B$2:E$3001,4,FALSE)</f>
        <v>Domiciliary</v>
      </c>
      <c r="M422" s="26">
        <f>VALUE(VLOOKUP(B422,Accounts!B$2:G$3001,6,FALSE))</f>
        <v>74534168</v>
      </c>
      <c r="N422" s="22">
        <f>IFERROR(VLOOKUP(B422,Loan!B422:D721,3,FALSE), 0)</f>
        <v>0</v>
      </c>
      <c r="O422" s="25">
        <f>VLOOKUP(B422,Transaction!C2:F3001,4,FALSE)</f>
        <v>44647</v>
      </c>
      <c r="P422" s="21" t="str">
        <f>VLOOKUP(B422,Table3[[Account Number]:[Transaction type]],2,FALSE)</f>
        <v>Money Deposit</v>
      </c>
      <c r="Q422" s="21" t="str">
        <f>VLOOKUP(B422,Transaction!C2:E3001,3,FALSE)</f>
        <v>ATM</v>
      </c>
      <c r="R422" s="22">
        <f>Table4[[#This Row],[Bank Deposit2]] - Table4[[#This Row],[Saving Accounts]]</f>
        <v>12030.191786800002</v>
      </c>
      <c r="S422" s="22">
        <f>IF(AND(Table4[[#This Row],[Account Type]]="Current",Table4[[#This Row],[Opening Balance]]&gt;= 500000),Table4[[#This Row],[Opening Balance]] * 0.02, 0)</f>
        <v>0</v>
      </c>
    </row>
    <row r="423" spans="1:19" ht="15.75" x14ac:dyDescent="0.25">
      <c r="A423" s="17" t="s">
        <v>1504</v>
      </c>
      <c r="B423" s="19">
        <v>997146843</v>
      </c>
      <c r="C423" s="17">
        <v>36</v>
      </c>
      <c r="D423" s="24">
        <v>31557</v>
      </c>
      <c r="E423" s="17" t="s">
        <v>1094</v>
      </c>
      <c r="F423" s="17" t="s">
        <v>251</v>
      </c>
      <c r="G423" s="17" t="s">
        <v>14</v>
      </c>
      <c r="H423" s="17" t="s">
        <v>1505</v>
      </c>
      <c r="I423" s="20">
        <f t="shared" si="6"/>
        <v>247721.87642399999</v>
      </c>
      <c r="J423" s="20">
        <v>144330.58800071999</v>
      </c>
      <c r="K423" s="17" t="s">
        <v>1506</v>
      </c>
      <c r="L423" s="21" t="str">
        <f>VLOOKUP(B423,Accounts!B$2:E$3001,4,FALSE)</f>
        <v>Domiciliary</v>
      </c>
      <c r="M423" s="26">
        <f>VALUE(VLOOKUP(B423,Accounts!B$2:G$3001,6,FALSE))</f>
        <v>2815723365</v>
      </c>
      <c r="N423" s="22">
        <f>IFERROR(VLOOKUP(B423,Loan!B423:D722,3,FALSE), 0)</f>
        <v>0</v>
      </c>
      <c r="O423" s="25">
        <f>VLOOKUP(B423,Transaction!C2:F3001,4,FALSE)</f>
        <v>44372</v>
      </c>
      <c r="P423" s="21" t="str">
        <f>VLOOKUP(B423,Table3[[Account Number]:[Transaction type]],2,FALSE)</f>
        <v>Money Transfer</v>
      </c>
      <c r="Q423" s="21" t="str">
        <f>VLOOKUP(B423,Transaction!C2:E3001,3,FALSE)</f>
        <v>Mobile</v>
      </c>
      <c r="R423" s="22">
        <f>Table4[[#This Row],[Bank Deposit2]] - Table4[[#This Row],[Saving Accounts]]</f>
        <v>103391.28842328</v>
      </c>
      <c r="S423" s="22">
        <f>IF(AND(Table4[[#This Row],[Account Type]]="Current",Table4[[#This Row],[Opening Balance]]&gt;= 500000),Table4[[#This Row],[Opening Balance]] * 0.02, 0)</f>
        <v>0</v>
      </c>
    </row>
    <row r="424" spans="1:19" ht="15.75" x14ac:dyDescent="0.25">
      <c r="A424" s="17" t="s">
        <v>1507</v>
      </c>
      <c r="B424" s="19">
        <v>777546530</v>
      </c>
      <c r="C424" s="17">
        <v>22</v>
      </c>
      <c r="D424" s="24">
        <v>36670.5</v>
      </c>
      <c r="E424" s="17" t="s">
        <v>1094</v>
      </c>
      <c r="F424" s="17" t="s">
        <v>636</v>
      </c>
      <c r="G424" s="17" t="s">
        <v>14</v>
      </c>
      <c r="H424" s="17" t="s">
        <v>1508</v>
      </c>
      <c r="I424" s="20">
        <f t="shared" si="6"/>
        <v>199009.078676</v>
      </c>
      <c r="J424" s="20">
        <v>89006.353994999998</v>
      </c>
      <c r="K424" s="17" t="s">
        <v>1509</v>
      </c>
      <c r="L424" s="21" t="str">
        <f>VLOOKUP(B424,Accounts!B$2:E$3001,4,FALSE)</f>
        <v>Corporate</v>
      </c>
      <c r="M424" s="26">
        <f>VALUE(VLOOKUP(B424,Accounts!B$2:G$3001,6,FALSE))</f>
        <v>2744757939</v>
      </c>
      <c r="N424" s="22">
        <f>IFERROR(VLOOKUP(B424,Loan!B424:D723,3,FALSE), 0)</f>
        <v>0</v>
      </c>
      <c r="O424" s="25">
        <f>VLOOKUP(B424,Transaction!C2:F3001,4,FALSE)</f>
        <v>44430</v>
      </c>
      <c r="P424" s="21" t="str">
        <f>VLOOKUP(B424,Table3[[Account Number]:[Transaction type]],2,FALSE)</f>
        <v>Money Transfer</v>
      </c>
      <c r="Q424" s="21" t="str">
        <f>VLOOKUP(B424,Transaction!C2:E3001,3,FALSE)</f>
        <v>Mobile</v>
      </c>
      <c r="R424" s="22">
        <f>Table4[[#This Row],[Bank Deposit2]] - Table4[[#This Row],[Saving Accounts]]</f>
        <v>110002.72468100001</v>
      </c>
      <c r="S424" s="22">
        <f>IF(AND(Table4[[#This Row],[Account Type]]="Current",Table4[[#This Row],[Opening Balance]]&gt;= 500000),Table4[[#This Row],[Opening Balance]] * 0.02, 0)</f>
        <v>0</v>
      </c>
    </row>
    <row r="425" spans="1:19" ht="15.75" x14ac:dyDescent="0.25">
      <c r="A425" s="17" t="s">
        <v>1510</v>
      </c>
      <c r="B425" s="19">
        <v>756973402</v>
      </c>
      <c r="C425" s="17">
        <v>76</v>
      </c>
      <c r="D425" s="24">
        <v>16947</v>
      </c>
      <c r="E425" s="17" t="s">
        <v>1094</v>
      </c>
      <c r="F425" s="17" t="s">
        <v>353</v>
      </c>
      <c r="G425" s="17" t="s">
        <v>14</v>
      </c>
      <c r="H425" s="17" t="s">
        <v>1511</v>
      </c>
      <c r="I425" s="20">
        <f t="shared" si="6"/>
        <v>462110.26800400001</v>
      </c>
      <c r="J425" s="20">
        <v>137282.75818949999</v>
      </c>
      <c r="K425" s="17" t="s">
        <v>1512</v>
      </c>
      <c r="L425" s="21" t="str">
        <f>VLOOKUP(B425,Accounts!B$2:E$3001,4,FALSE)</f>
        <v>Domiciliary</v>
      </c>
      <c r="M425" s="26">
        <f>VALUE(VLOOKUP(B425,Accounts!B$2:G$3001,6,FALSE))</f>
        <v>4397399808</v>
      </c>
      <c r="N425" s="22">
        <f>IFERROR(VLOOKUP(B425,Loan!B425:D724,3,FALSE), 0)</f>
        <v>0</v>
      </c>
      <c r="O425" s="25">
        <f>VLOOKUP(B425,Transaction!C2:F3001,4,FALSE)</f>
        <v>44618</v>
      </c>
      <c r="P425" s="21" t="str">
        <f>VLOOKUP(B425,Table3[[Account Number]:[Transaction type]],2,FALSE)</f>
        <v>Money Deposit</v>
      </c>
      <c r="Q425" s="21" t="str">
        <f>VLOOKUP(B425,Transaction!C2:E3001,3,FALSE)</f>
        <v>Bank</v>
      </c>
      <c r="R425" s="22">
        <f>Table4[[#This Row],[Bank Deposit2]] - Table4[[#This Row],[Saving Accounts]]</f>
        <v>324827.50981449999</v>
      </c>
      <c r="S425" s="22">
        <f>IF(AND(Table4[[#This Row],[Account Type]]="Current",Table4[[#This Row],[Opening Balance]]&gt;= 500000),Table4[[#This Row],[Opening Balance]] * 0.02, 0)</f>
        <v>0</v>
      </c>
    </row>
    <row r="426" spans="1:19" ht="15.75" x14ac:dyDescent="0.25">
      <c r="A426" s="17" t="s">
        <v>1513</v>
      </c>
      <c r="B426" s="19">
        <v>78979780</v>
      </c>
      <c r="C426" s="17">
        <v>66</v>
      </c>
      <c r="D426" s="24">
        <v>20599.5</v>
      </c>
      <c r="E426" s="17" t="s">
        <v>1094</v>
      </c>
      <c r="F426" s="17" t="s">
        <v>774</v>
      </c>
      <c r="G426" s="17" t="s">
        <v>14</v>
      </c>
      <c r="H426" s="17" t="s">
        <v>1514</v>
      </c>
      <c r="I426" s="20">
        <f t="shared" si="6"/>
        <v>681503.61600000004</v>
      </c>
      <c r="J426" s="20">
        <v>142689.81959999999</v>
      </c>
      <c r="K426" s="17" t="s">
        <v>1515</v>
      </c>
      <c r="L426" s="21" t="str">
        <f>VLOOKUP(B426,Accounts!B$2:E$3001,4,FALSE)</f>
        <v>Domiciliary</v>
      </c>
      <c r="M426" s="26">
        <f>VALUE(VLOOKUP(B426,Accounts!B$2:G$3001,6,FALSE))</f>
        <v>3271831452</v>
      </c>
      <c r="N426" s="22">
        <f>IFERROR(VLOOKUP(B426,Loan!B426:D725,3,FALSE), 0)</f>
        <v>0</v>
      </c>
      <c r="O426" s="25">
        <f>VLOOKUP(B426,Transaction!C2:F3001,4,FALSE)</f>
        <v>44450</v>
      </c>
      <c r="P426" s="21" t="str">
        <f>VLOOKUP(B426,Table3[[Account Number]:[Transaction type]],2,FALSE)</f>
        <v>Money Transfer</v>
      </c>
      <c r="Q426" s="21" t="str">
        <f>VLOOKUP(B426,Transaction!C2:E3001,3,FALSE)</f>
        <v>Mobile</v>
      </c>
      <c r="R426" s="22">
        <f>Table4[[#This Row],[Bank Deposit2]] - Table4[[#This Row],[Saving Accounts]]</f>
        <v>538813.79640000011</v>
      </c>
      <c r="S426" s="22">
        <f>IF(AND(Table4[[#This Row],[Account Type]]="Current",Table4[[#This Row],[Opening Balance]]&gt;= 500000),Table4[[#This Row],[Opening Balance]] * 0.02, 0)</f>
        <v>0</v>
      </c>
    </row>
    <row r="427" spans="1:19" ht="15.75" x14ac:dyDescent="0.25">
      <c r="A427" s="17" t="s">
        <v>1516</v>
      </c>
      <c r="B427" s="19">
        <v>233064658</v>
      </c>
      <c r="C427" s="17">
        <v>20</v>
      </c>
      <c r="D427" s="24">
        <v>37401</v>
      </c>
      <c r="E427" s="17" t="s">
        <v>1094</v>
      </c>
      <c r="F427" s="17" t="s">
        <v>1517</v>
      </c>
      <c r="G427" s="17" t="s">
        <v>14</v>
      </c>
      <c r="H427" s="17" t="s">
        <v>1518</v>
      </c>
      <c r="I427" s="20">
        <f t="shared" si="6"/>
        <v>54931.972094999997</v>
      </c>
      <c r="J427" s="20">
        <v>21344.9948712</v>
      </c>
      <c r="K427" s="17" t="s">
        <v>1519</v>
      </c>
      <c r="L427" s="21" t="str">
        <f>VLOOKUP(B427,Accounts!B$2:E$3001,4,FALSE)</f>
        <v>Current</v>
      </c>
      <c r="M427" s="26">
        <f>VALUE(VLOOKUP(B427,Accounts!B$2:G$3001,6,FALSE))</f>
        <v>8035794</v>
      </c>
      <c r="N427" s="22">
        <f>IFERROR(VLOOKUP(B427,Loan!B427:D726,3,FALSE), 0)</f>
        <v>0</v>
      </c>
      <c r="O427" s="25">
        <f>VLOOKUP(B427,Transaction!C2:F3001,4,FALSE)</f>
        <v>44661</v>
      </c>
      <c r="P427" s="21" t="str">
        <f>VLOOKUP(B427,Table3[[Account Number]:[Transaction type]],2,FALSE)</f>
        <v>Checks</v>
      </c>
      <c r="Q427" s="21" t="str">
        <f>VLOOKUP(B427,Transaction!C2:E3001,3,FALSE)</f>
        <v>Bank</v>
      </c>
      <c r="R427" s="22">
        <f>Table4[[#This Row],[Bank Deposit2]] - Table4[[#This Row],[Saving Accounts]]</f>
        <v>33586.977223800001</v>
      </c>
      <c r="S427" s="22">
        <f>IF(AND(Table4[[#This Row],[Account Type]]="Current",Table4[[#This Row],[Opening Balance]]&gt;= 500000),Table4[[#This Row],[Opening Balance]] * 0.02, 0)</f>
        <v>160715.88</v>
      </c>
    </row>
    <row r="428" spans="1:19" ht="15.75" x14ac:dyDescent="0.25">
      <c r="A428" s="17" t="s">
        <v>1520</v>
      </c>
      <c r="B428" s="19">
        <v>908541019</v>
      </c>
      <c r="C428" s="17">
        <v>59</v>
      </c>
      <c r="D428" s="24">
        <v>23156.25</v>
      </c>
      <c r="E428" s="17" t="s">
        <v>1094</v>
      </c>
      <c r="F428" s="17" t="s">
        <v>83</v>
      </c>
      <c r="G428" s="17" t="s">
        <v>14</v>
      </c>
      <c r="H428" s="17" t="s">
        <v>1521</v>
      </c>
      <c r="I428" s="20">
        <f t="shared" si="6"/>
        <v>254105.55878399999</v>
      </c>
      <c r="J428" s="20">
        <v>179850.26771712</v>
      </c>
      <c r="K428" s="17" t="s">
        <v>1522</v>
      </c>
      <c r="L428" s="21" t="str">
        <f>VLOOKUP(B428,Accounts!B$2:E$3001,4,FALSE)</f>
        <v>Corporate</v>
      </c>
      <c r="M428" s="26">
        <f>VALUE(VLOOKUP(B428,Accounts!B$2:G$3001,6,FALSE))</f>
        <v>854652414</v>
      </c>
      <c r="N428" s="22">
        <f>IFERROR(VLOOKUP(B428,Loan!B428:D727,3,FALSE), 0)</f>
        <v>0</v>
      </c>
      <c r="O428" s="25">
        <f>VLOOKUP(B428,Transaction!C2:F3001,4,FALSE)</f>
        <v>44197</v>
      </c>
      <c r="P428" s="21" t="str">
        <f>VLOOKUP(B428,Table3[[Account Number]:[Transaction type]],2,FALSE)</f>
        <v>Money Transfer</v>
      </c>
      <c r="Q428" s="21" t="str">
        <f>VLOOKUP(B428,Transaction!C2:E3001,3,FALSE)</f>
        <v>Internet Banking</v>
      </c>
      <c r="R428" s="22">
        <f>Table4[[#This Row],[Bank Deposit2]] - Table4[[#This Row],[Saving Accounts]]</f>
        <v>74255.291066879989</v>
      </c>
      <c r="S428" s="22">
        <f>IF(AND(Table4[[#This Row],[Account Type]]="Current",Table4[[#This Row],[Opening Balance]]&gt;= 500000),Table4[[#This Row],[Opening Balance]] * 0.02, 0)</f>
        <v>0</v>
      </c>
    </row>
    <row r="429" spans="1:19" ht="15.75" x14ac:dyDescent="0.25">
      <c r="A429" s="17" t="s">
        <v>1523</v>
      </c>
      <c r="B429" s="19">
        <v>619982087</v>
      </c>
      <c r="C429" s="17">
        <v>18</v>
      </c>
      <c r="D429" s="24">
        <v>38131.5</v>
      </c>
      <c r="E429" s="17" t="s">
        <v>1094</v>
      </c>
      <c r="F429" s="17" t="s">
        <v>204</v>
      </c>
      <c r="G429" s="17" t="s">
        <v>14</v>
      </c>
      <c r="H429" s="17" t="s">
        <v>1524</v>
      </c>
      <c r="I429" s="20">
        <f t="shared" si="6"/>
        <v>406893.79123199999</v>
      </c>
      <c r="J429" s="20">
        <v>179033.26814207999</v>
      </c>
      <c r="K429" s="17" t="s">
        <v>1525</v>
      </c>
      <c r="L429" s="21" t="str">
        <f>VLOOKUP(B429,Accounts!B$2:E$3001,4,FALSE)</f>
        <v>Current</v>
      </c>
      <c r="M429" s="26">
        <f>VALUE(VLOOKUP(B429,Accounts!B$2:G$3001,6,FALSE))</f>
        <v>1792784148</v>
      </c>
      <c r="N429" s="22">
        <f>IFERROR(VLOOKUP(B429,Loan!B429:D728,3,FALSE), 0)</f>
        <v>0</v>
      </c>
      <c r="O429" s="25">
        <f>VLOOKUP(B429,Transaction!C2:F3001,4,FALSE)</f>
        <v>44613</v>
      </c>
      <c r="P429" s="21" t="str">
        <f>VLOOKUP(B429,Table3[[Account Number]:[Transaction type]],2,FALSE)</f>
        <v>Money Deposit</v>
      </c>
      <c r="Q429" s="21" t="str">
        <f>VLOOKUP(B429,Transaction!C2:E3001,3,FALSE)</f>
        <v>Bank</v>
      </c>
      <c r="R429" s="22">
        <f>Table4[[#This Row],[Bank Deposit2]] - Table4[[#This Row],[Saving Accounts]]</f>
        <v>227860.52308992</v>
      </c>
      <c r="S429" s="22">
        <f>IF(AND(Table4[[#This Row],[Account Type]]="Current",Table4[[#This Row],[Opening Balance]]&gt;= 500000),Table4[[#This Row],[Opening Balance]] * 0.02, 0)</f>
        <v>35855682.960000001</v>
      </c>
    </row>
    <row r="430" spans="1:19" ht="15.75" x14ac:dyDescent="0.25">
      <c r="A430" s="17" t="s">
        <v>1526</v>
      </c>
      <c r="B430" s="19">
        <v>5643565</v>
      </c>
      <c r="C430" s="17">
        <v>74</v>
      </c>
      <c r="D430" s="24">
        <v>17677.5</v>
      </c>
      <c r="E430" s="17" t="s">
        <v>1094</v>
      </c>
      <c r="F430" s="17" t="s">
        <v>1308</v>
      </c>
      <c r="G430" s="17" t="s">
        <v>14</v>
      </c>
      <c r="H430" s="17" t="s">
        <v>1527</v>
      </c>
      <c r="I430" s="20">
        <f t="shared" si="6"/>
        <v>364665.32703099999</v>
      </c>
      <c r="J430" s="20">
        <v>149780.42835942999</v>
      </c>
      <c r="K430" s="17" t="s">
        <v>1528</v>
      </c>
      <c r="L430" s="21" t="str">
        <f>VLOOKUP(B430,Accounts!B$2:E$3001,4,FALSE)</f>
        <v>Current</v>
      </c>
      <c r="M430" s="26">
        <f>VALUE(VLOOKUP(B430,Accounts!B$2:G$3001,6,FALSE))</f>
        <v>52279488</v>
      </c>
      <c r="N430" s="22">
        <f>IFERROR(VLOOKUP(B430,Loan!B430:D729,3,FALSE), 0)</f>
        <v>0</v>
      </c>
      <c r="O430" s="25">
        <f>VLOOKUP(B430,Transaction!C2:F3001,4,FALSE)</f>
        <v>44673</v>
      </c>
      <c r="P430" s="21" t="str">
        <f>VLOOKUP(B430,Table3[[Account Number]:[Transaction type]],2,FALSE)</f>
        <v>Money Deposit</v>
      </c>
      <c r="Q430" s="21" t="str">
        <f>VLOOKUP(B430,Transaction!C2:E3001,3,FALSE)</f>
        <v>Bank</v>
      </c>
      <c r="R430" s="22">
        <f>Table4[[#This Row],[Bank Deposit2]] - Table4[[#This Row],[Saving Accounts]]</f>
        <v>214884.89867157</v>
      </c>
      <c r="S430" s="22">
        <f>IF(AND(Table4[[#This Row],[Account Type]]="Current",Table4[[#This Row],[Opening Balance]]&gt;= 500000),Table4[[#This Row],[Opening Balance]] * 0.02, 0)</f>
        <v>1045589.76</v>
      </c>
    </row>
    <row r="431" spans="1:19" ht="15.75" x14ac:dyDescent="0.25">
      <c r="A431" s="17" t="s">
        <v>1529</v>
      </c>
      <c r="B431" s="19">
        <v>256372944</v>
      </c>
      <c r="C431" s="17">
        <v>50</v>
      </c>
      <c r="D431" s="24">
        <v>26443.5</v>
      </c>
      <c r="E431" s="17" t="s">
        <v>1094</v>
      </c>
      <c r="F431" s="17" t="s">
        <v>519</v>
      </c>
      <c r="G431" s="17" t="s">
        <v>14</v>
      </c>
      <c r="H431" s="17" t="s">
        <v>1530</v>
      </c>
      <c r="I431" s="20">
        <f t="shared" si="6"/>
        <v>95426.122113000005</v>
      </c>
      <c r="J431" s="20">
        <v>39101.435402399999</v>
      </c>
      <c r="K431" s="17" t="s">
        <v>1531</v>
      </c>
      <c r="L431" s="21" t="str">
        <f>VLOOKUP(B431,Accounts!B$2:E$3001,4,FALSE)</f>
        <v>Domiciliary</v>
      </c>
      <c r="M431" s="26">
        <f>VALUE(VLOOKUP(B431,Accounts!B$2:G$3001,6,FALSE))</f>
        <v>412588776</v>
      </c>
      <c r="N431" s="22">
        <f>IFERROR(VLOOKUP(B431,Loan!B431:D730,3,FALSE), 0)</f>
        <v>0</v>
      </c>
      <c r="O431" s="25">
        <f>VLOOKUP(B431,Transaction!C2:F3001,4,FALSE)</f>
        <v>44655</v>
      </c>
      <c r="P431" s="21" t="str">
        <f>VLOOKUP(B431,Table3[[Account Number]:[Transaction type]],2,FALSE)</f>
        <v>Online Payment</v>
      </c>
      <c r="Q431" s="21" t="str">
        <f>VLOOKUP(B431,Transaction!C2:E3001,3,FALSE)</f>
        <v>Card</v>
      </c>
      <c r="R431" s="22">
        <f>Table4[[#This Row],[Bank Deposit2]] - Table4[[#This Row],[Saving Accounts]]</f>
        <v>56324.686710600006</v>
      </c>
      <c r="S431" s="22">
        <f>IF(AND(Table4[[#This Row],[Account Type]]="Current",Table4[[#This Row],[Opening Balance]]&gt;= 500000),Table4[[#This Row],[Opening Balance]] * 0.02, 0)</f>
        <v>0</v>
      </c>
    </row>
    <row r="432" spans="1:19" ht="15.75" x14ac:dyDescent="0.25">
      <c r="A432" s="17" t="s">
        <v>1532</v>
      </c>
      <c r="B432" s="19">
        <v>807984614</v>
      </c>
      <c r="C432" s="17">
        <v>25</v>
      </c>
      <c r="D432" s="24">
        <v>35574.75</v>
      </c>
      <c r="E432" s="17" t="s">
        <v>1094</v>
      </c>
      <c r="F432" s="17" t="s">
        <v>699</v>
      </c>
      <c r="G432" s="17" t="s">
        <v>14</v>
      </c>
      <c r="H432" s="17" t="s">
        <v>1533</v>
      </c>
      <c r="I432" s="20">
        <f t="shared" si="6"/>
        <v>118972.18090799999</v>
      </c>
      <c r="J432" s="20">
        <v>55228.138716239999</v>
      </c>
      <c r="K432" s="17" t="s">
        <v>1534</v>
      </c>
      <c r="L432" s="21" t="str">
        <f>VLOOKUP(B432,Accounts!B$2:E$3001,4,FALSE)</f>
        <v>Current</v>
      </c>
      <c r="M432" s="26">
        <f>VALUE(VLOOKUP(B432,Accounts!B$2:G$3001,6,FALSE))</f>
        <v>1303557948</v>
      </c>
      <c r="N432" s="22">
        <f>IFERROR(VLOOKUP(B432,Loan!B432:D731,3,FALSE), 0)</f>
        <v>0</v>
      </c>
      <c r="O432" s="25">
        <f>VLOOKUP(B432,Transaction!C2:F3001,4,FALSE)</f>
        <v>44605</v>
      </c>
      <c r="P432" s="21" t="str">
        <f>VLOOKUP(B432,Table3[[Account Number]:[Transaction type]],2,FALSE)</f>
        <v>Money Transfer</v>
      </c>
      <c r="Q432" s="21" t="str">
        <f>VLOOKUP(B432,Transaction!C2:E3001,3,FALSE)</f>
        <v>Mobile</v>
      </c>
      <c r="R432" s="22">
        <f>Table4[[#This Row],[Bank Deposit2]] - Table4[[#This Row],[Saving Accounts]]</f>
        <v>63744.042191759996</v>
      </c>
      <c r="S432" s="22">
        <f>IF(AND(Table4[[#This Row],[Account Type]]="Current",Table4[[#This Row],[Opening Balance]]&gt;= 500000),Table4[[#This Row],[Opening Balance]] * 0.02, 0)</f>
        <v>26071158.960000001</v>
      </c>
    </row>
    <row r="433" spans="1:19" ht="15.75" x14ac:dyDescent="0.25">
      <c r="A433" s="17" t="s">
        <v>1535</v>
      </c>
      <c r="B433" s="19">
        <v>437806030</v>
      </c>
      <c r="C433" s="17">
        <v>74</v>
      </c>
      <c r="D433" s="24">
        <v>17677.5</v>
      </c>
      <c r="E433" s="17" t="s">
        <v>1094</v>
      </c>
      <c r="F433" s="17" t="s">
        <v>1536</v>
      </c>
      <c r="G433" s="17" t="s">
        <v>14</v>
      </c>
      <c r="H433" s="17" t="s">
        <v>1537</v>
      </c>
      <c r="I433" s="20">
        <f t="shared" si="6"/>
        <v>1040579.99752</v>
      </c>
      <c r="J433" s="20">
        <v>110516.77215039999</v>
      </c>
      <c r="K433" s="17" t="s">
        <v>1538</v>
      </c>
      <c r="L433" s="21" t="str">
        <f>VLOOKUP(B433,Accounts!B$2:E$3001,4,FALSE)</f>
        <v>Savings</v>
      </c>
      <c r="M433" s="26">
        <f>VALUE(VLOOKUP(B433,Accounts!B$2:G$3001,6,FALSE))</f>
        <v>1503044928</v>
      </c>
      <c r="N433" s="22">
        <f>IFERROR(VLOOKUP(B433,Loan!B433:D732,3,FALSE), 0)</f>
        <v>0</v>
      </c>
      <c r="O433" s="25">
        <f>VLOOKUP(B433,Transaction!C2:F3001,4,FALSE)</f>
        <v>44359</v>
      </c>
      <c r="P433" s="21" t="str">
        <f>VLOOKUP(B433,Table3[[Account Number]:[Transaction type]],2,FALSE)</f>
        <v>Online Payment</v>
      </c>
      <c r="Q433" s="21" t="str">
        <f>VLOOKUP(B433,Transaction!C2:E3001,3,FALSE)</f>
        <v>Internet Banking</v>
      </c>
      <c r="R433" s="22">
        <f>Table4[[#This Row],[Bank Deposit2]] - Table4[[#This Row],[Saving Accounts]]</f>
        <v>930063.2253696</v>
      </c>
      <c r="S433" s="22">
        <f>IF(AND(Table4[[#This Row],[Account Type]]="Current",Table4[[#This Row],[Opening Balance]]&gt;= 500000),Table4[[#This Row],[Opening Balance]] * 0.02, 0)</f>
        <v>0</v>
      </c>
    </row>
    <row r="434" spans="1:19" ht="15.75" x14ac:dyDescent="0.25">
      <c r="A434" s="17" t="s">
        <v>1539</v>
      </c>
      <c r="B434" s="19">
        <v>557237783</v>
      </c>
      <c r="C434" s="17">
        <v>78</v>
      </c>
      <c r="D434" s="24">
        <v>16216.5</v>
      </c>
      <c r="E434" s="17" t="s">
        <v>1094</v>
      </c>
      <c r="F434" s="17" t="s">
        <v>993</v>
      </c>
      <c r="G434" s="17" t="s">
        <v>14</v>
      </c>
      <c r="H434" s="17" t="s">
        <v>1540</v>
      </c>
      <c r="I434" s="20">
        <f t="shared" si="6"/>
        <v>388803.81024000002</v>
      </c>
      <c r="J434" s="20">
        <v>152281.492344</v>
      </c>
      <c r="K434" s="17" t="s">
        <v>1541</v>
      </c>
      <c r="L434" s="21" t="str">
        <f>VLOOKUP(B434,Accounts!B$2:E$3001,4,FALSE)</f>
        <v>Corporate</v>
      </c>
      <c r="M434" s="26">
        <f>VALUE(VLOOKUP(B434,Accounts!B$2:G$3001,6,FALSE))</f>
        <v>700303616</v>
      </c>
      <c r="N434" s="22">
        <f>IFERROR(VLOOKUP(B434,Loan!B434:D733,3,FALSE), 0)</f>
        <v>0</v>
      </c>
      <c r="O434" s="25">
        <f>VLOOKUP(B434,Transaction!C2:F3001,4,FALSE)</f>
        <v>44639</v>
      </c>
      <c r="P434" s="21" t="str">
        <f>VLOOKUP(B434,Table3[[Account Number]:[Transaction type]],2,FALSE)</f>
        <v>Loan Payment</v>
      </c>
      <c r="Q434" s="21" t="str">
        <f>VLOOKUP(B434,Transaction!C2:E3001,3,FALSE)</f>
        <v>AFT</v>
      </c>
      <c r="R434" s="22">
        <f>Table4[[#This Row],[Bank Deposit2]] - Table4[[#This Row],[Saving Accounts]]</f>
        <v>236522.31789600002</v>
      </c>
      <c r="S434" s="22">
        <f>IF(AND(Table4[[#This Row],[Account Type]]="Current",Table4[[#This Row],[Opening Balance]]&gt;= 500000),Table4[[#This Row],[Opening Balance]] * 0.02, 0)</f>
        <v>0</v>
      </c>
    </row>
    <row r="435" spans="1:19" ht="15.75" x14ac:dyDescent="0.25">
      <c r="A435" s="17" t="s">
        <v>1542</v>
      </c>
      <c r="B435" s="19">
        <v>136232022</v>
      </c>
      <c r="C435" s="17">
        <v>75</v>
      </c>
      <c r="D435" s="24">
        <v>17312.25</v>
      </c>
      <c r="E435" s="17" t="s">
        <v>1094</v>
      </c>
      <c r="F435" s="17" t="s">
        <v>1083</v>
      </c>
      <c r="G435" s="17" t="s">
        <v>14</v>
      </c>
      <c r="H435" s="17" t="s">
        <v>1543</v>
      </c>
      <c r="I435" s="20">
        <f t="shared" si="6"/>
        <v>245564.568918</v>
      </c>
      <c r="J435" s="20">
        <v>167388.96182328</v>
      </c>
      <c r="K435" s="17" t="s">
        <v>1544</v>
      </c>
      <c r="L435" s="21" t="str">
        <f>VLOOKUP(B435,Accounts!B$2:E$3001,4,FALSE)</f>
        <v>Corporate</v>
      </c>
      <c r="M435" s="26">
        <f>VALUE(VLOOKUP(B435,Accounts!B$2:G$3001,6,FALSE))</f>
        <v>1090369256</v>
      </c>
      <c r="N435" s="22">
        <f>IFERROR(VLOOKUP(B435,Loan!B435:D734,3,FALSE), 0)</f>
        <v>0</v>
      </c>
      <c r="O435" s="25">
        <f>VLOOKUP(B435,Transaction!C2:F3001,4,FALSE)</f>
        <v>44259</v>
      </c>
      <c r="P435" s="21" t="str">
        <f>VLOOKUP(B435,Table3[[Account Number]:[Transaction type]],2,FALSE)</f>
        <v>Money Deposit</v>
      </c>
      <c r="Q435" s="21" t="str">
        <f>VLOOKUP(B435,Transaction!C2:E3001,3,FALSE)</f>
        <v>Bank</v>
      </c>
      <c r="R435" s="22">
        <f>Table4[[#This Row],[Bank Deposit2]] - Table4[[#This Row],[Saving Accounts]]</f>
        <v>78175.607094720006</v>
      </c>
      <c r="S435" s="22">
        <f>IF(AND(Table4[[#This Row],[Account Type]]="Current",Table4[[#This Row],[Opening Balance]]&gt;= 500000),Table4[[#This Row],[Opening Balance]] * 0.02, 0)</f>
        <v>0</v>
      </c>
    </row>
    <row r="436" spans="1:19" ht="15.75" x14ac:dyDescent="0.25">
      <c r="A436" s="17" t="s">
        <v>1545</v>
      </c>
      <c r="B436" s="19">
        <v>351782665</v>
      </c>
      <c r="C436" s="17">
        <v>62</v>
      </c>
      <c r="D436" s="24">
        <v>22060.5</v>
      </c>
      <c r="E436" s="17" t="s">
        <v>1094</v>
      </c>
      <c r="F436" s="17" t="s">
        <v>471</v>
      </c>
      <c r="G436" s="17" t="s">
        <v>14</v>
      </c>
      <c r="H436" s="17" t="s">
        <v>1546</v>
      </c>
      <c r="I436" s="20">
        <f t="shared" si="6"/>
        <v>550592.00539199996</v>
      </c>
      <c r="J436" s="20">
        <v>78083.957128320006</v>
      </c>
      <c r="K436" s="17" t="s">
        <v>1547</v>
      </c>
      <c r="L436" s="21" t="str">
        <f>VLOOKUP(B436,Accounts!B$2:E$3001,4,FALSE)</f>
        <v>Corporate</v>
      </c>
      <c r="M436" s="26">
        <f>VALUE(VLOOKUP(B436,Accounts!B$2:G$3001,6,FALSE))</f>
        <v>1067363874</v>
      </c>
      <c r="N436" s="22">
        <f>IFERROR(VLOOKUP(B436,Loan!B436:D735,3,FALSE), 0)</f>
        <v>0</v>
      </c>
      <c r="O436" s="25">
        <f>VLOOKUP(B436,Transaction!C2:F3001,4,FALSE)</f>
        <v>44433</v>
      </c>
      <c r="P436" s="21" t="str">
        <f>VLOOKUP(B436,Table3[[Account Number]:[Transaction type]],2,FALSE)</f>
        <v>Money Deposit</v>
      </c>
      <c r="Q436" s="21" t="str">
        <f>VLOOKUP(B436,Transaction!C2:E3001,3,FALSE)</f>
        <v>Bank</v>
      </c>
      <c r="R436" s="22">
        <f>Table4[[#This Row],[Bank Deposit2]] - Table4[[#This Row],[Saving Accounts]]</f>
        <v>472508.04826367996</v>
      </c>
      <c r="S436" s="22">
        <f>IF(AND(Table4[[#This Row],[Account Type]]="Current",Table4[[#This Row],[Opening Balance]]&gt;= 500000),Table4[[#This Row],[Opening Balance]] * 0.02, 0)</f>
        <v>0</v>
      </c>
    </row>
    <row r="437" spans="1:19" ht="15.75" x14ac:dyDescent="0.25">
      <c r="A437" s="17" t="s">
        <v>1548</v>
      </c>
      <c r="B437" s="19">
        <v>683923673</v>
      </c>
      <c r="C437" s="17">
        <v>54</v>
      </c>
      <c r="D437" s="24">
        <v>24982.5</v>
      </c>
      <c r="E437" s="17" t="s">
        <v>1094</v>
      </c>
      <c r="F437" s="17" t="s">
        <v>763</v>
      </c>
      <c r="G437" s="17" t="s">
        <v>14</v>
      </c>
      <c r="H437" s="17" t="s">
        <v>1549</v>
      </c>
      <c r="I437" s="20">
        <f t="shared" si="6"/>
        <v>1908522.1936250001</v>
      </c>
      <c r="J437" s="20">
        <v>672852.78991799999</v>
      </c>
      <c r="K437" s="17" t="s">
        <v>1550</v>
      </c>
      <c r="L437" s="21" t="str">
        <f>VLOOKUP(B437,Accounts!B$2:E$3001,4,FALSE)</f>
        <v>Savings</v>
      </c>
      <c r="M437" s="26">
        <f>VALUE(VLOOKUP(B437,Accounts!B$2:G$3001,6,FALSE))</f>
        <v>3472552512</v>
      </c>
      <c r="N437" s="22">
        <f>IFERROR(VLOOKUP(B437,Loan!B437:D736,3,FALSE), 0)</f>
        <v>0</v>
      </c>
      <c r="O437" s="25">
        <f>VLOOKUP(B437,Transaction!C2:F3001,4,FALSE)</f>
        <v>44450</v>
      </c>
      <c r="P437" s="21" t="str">
        <f>VLOOKUP(B437,Table3[[Account Number]:[Transaction type]],2,FALSE)</f>
        <v>Money Deposit</v>
      </c>
      <c r="Q437" s="21" t="str">
        <f>VLOOKUP(B437,Transaction!C2:E3001,3,FALSE)</f>
        <v>Bank</v>
      </c>
      <c r="R437" s="22">
        <f>Table4[[#This Row],[Bank Deposit2]] - Table4[[#This Row],[Saving Accounts]]</f>
        <v>1235669.403707</v>
      </c>
      <c r="S437" s="22">
        <f>IF(AND(Table4[[#This Row],[Account Type]]="Current",Table4[[#This Row],[Opening Balance]]&gt;= 500000),Table4[[#This Row],[Opening Balance]] * 0.02, 0)</f>
        <v>0</v>
      </c>
    </row>
    <row r="438" spans="1:19" ht="15.75" x14ac:dyDescent="0.25">
      <c r="A438" s="17" t="s">
        <v>1551</v>
      </c>
      <c r="B438" s="19">
        <v>420912357</v>
      </c>
      <c r="C438" s="17">
        <v>44</v>
      </c>
      <c r="D438" s="24">
        <v>28635</v>
      </c>
      <c r="E438" s="17" t="s">
        <v>1094</v>
      </c>
      <c r="F438" s="17" t="s">
        <v>909</v>
      </c>
      <c r="G438" s="17" t="s">
        <v>14</v>
      </c>
      <c r="H438" s="17" t="s">
        <v>1552</v>
      </c>
      <c r="I438" s="20">
        <f t="shared" si="6"/>
        <v>59947.954659000003</v>
      </c>
      <c r="J438" s="20">
        <v>6356.1838450499999</v>
      </c>
      <c r="K438" s="17" t="s">
        <v>1553</v>
      </c>
      <c r="L438" s="21" t="str">
        <f>VLOOKUP(B438,Accounts!B$2:E$3001,4,FALSE)</f>
        <v>Domiciliary</v>
      </c>
      <c r="M438" s="26">
        <f>VALUE(VLOOKUP(B438,Accounts!B$2:G$3001,6,FALSE))</f>
        <v>72706788</v>
      </c>
      <c r="N438" s="22">
        <f>IFERROR(VLOOKUP(B438,Loan!B438:D737,3,FALSE), 0)</f>
        <v>0</v>
      </c>
      <c r="O438" s="25">
        <f>VLOOKUP(B438,Transaction!C2:F3001,4,FALSE)</f>
        <v>44287</v>
      </c>
      <c r="P438" s="21" t="str">
        <f>VLOOKUP(B438,Table3[[Account Number]:[Transaction type]],2,FALSE)</f>
        <v>Cash Withdrawal</v>
      </c>
      <c r="Q438" s="21" t="str">
        <f>VLOOKUP(B438,Transaction!C2:E3001,3,FALSE)</f>
        <v>POS</v>
      </c>
      <c r="R438" s="22">
        <f>Table4[[#This Row],[Bank Deposit2]] - Table4[[#This Row],[Saving Accounts]]</f>
        <v>53591.770813950003</v>
      </c>
      <c r="S438" s="22">
        <f>IF(AND(Table4[[#This Row],[Account Type]]="Current",Table4[[#This Row],[Opening Balance]]&gt;= 500000),Table4[[#This Row],[Opening Balance]] * 0.02, 0)</f>
        <v>0</v>
      </c>
    </row>
    <row r="439" spans="1:19" ht="15.75" x14ac:dyDescent="0.25">
      <c r="A439" s="17" t="s">
        <v>1554</v>
      </c>
      <c r="B439" s="19">
        <v>492942781</v>
      </c>
      <c r="C439" s="17">
        <v>71</v>
      </c>
      <c r="D439" s="24">
        <v>18773.25</v>
      </c>
      <c r="E439" s="17" t="s">
        <v>1094</v>
      </c>
      <c r="F439" s="17" t="s">
        <v>509</v>
      </c>
      <c r="G439" s="17" t="s">
        <v>14</v>
      </c>
      <c r="H439" s="17" t="s">
        <v>1555</v>
      </c>
      <c r="I439" s="20">
        <f t="shared" si="6"/>
        <v>1146047.7124059999</v>
      </c>
      <c r="J439" s="20">
        <v>332718.81994563999</v>
      </c>
      <c r="K439" s="17" t="s">
        <v>1556</v>
      </c>
      <c r="L439" s="21" t="str">
        <f>VLOOKUP(B439,Accounts!B$2:E$3001,4,FALSE)</f>
        <v>Current</v>
      </c>
      <c r="M439" s="26">
        <f>VALUE(VLOOKUP(B439,Accounts!B$2:G$3001,6,FALSE))</f>
        <v>13626928</v>
      </c>
      <c r="N439" s="22">
        <f>IFERROR(VLOOKUP(B439,Loan!B439:D738,3,FALSE), 0)</f>
        <v>0</v>
      </c>
      <c r="O439" s="25">
        <f>VLOOKUP(B439,Transaction!C2:F3001,4,FALSE)</f>
        <v>44307</v>
      </c>
      <c r="P439" s="21" t="str">
        <f>VLOOKUP(B439,Table3[[Account Number]:[Transaction type]],2,FALSE)</f>
        <v>Money Deposit</v>
      </c>
      <c r="Q439" s="21" t="str">
        <f>VLOOKUP(B439,Transaction!C2:E3001,3,FALSE)</f>
        <v>Bank</v>
      </c>
      <c r="R439" s="22">
        <f>Table4[[#This Row],[Bank Deposit2]] - Table4[[#This Row],[Saving Accounts]]</f>
        <v>813328.89246035996</v>
      </c>
      <c r="S439" s="22">
        <f>IF(AND(Table4[[#This Row],[Account Type]]="Current",Table4[[#This Row],[Opening Balance]]&gt;= 500000),Table4[[#This Row],[Opening Balance]] * 0.02, 0)</f>
        <v>272538.56</v>
      </c>
    </row>
    <row r="440" spans="1:19" ht="15.75" x14ac:dyDescent="0.25">
      <c r="A440" s="17" t="s">
        <v>1557</v>
      </c>
      <c r="B440" s="19">
        <v>704858168</v>
      </c>
      <c r="C440" s="17">
        <v>60</v>
      </c>
      <c r="D440" s="24">
        <v>22791</v>
      </c>
      <c r="E440" s="17" t="s">
        <v>1094</v>
      </c>
      <c r="F440" s="17" t="s">
        <v>190</v>
      </c>
      <c r="G440" s="17" t="s">
        <v>14</v>
      </c>
      <c r="H440" s="17" t="s">
        <v>1558</v>
      </c>
      <c r="I440" s="20">
        <f t="shared" si="6"/>
        <v>496487.76192000002</v>
      </c>
      <c r="J440" s="20">
        <v>339783.812064</v>
      </c>
      <c r="K440" s="17" t="s">
        <v>1559</v>
      </c>
      <c r="L440" s="21" t="str">
        <f>VLOOKUP(B440,Accounts!B$2:E$3001,4,FALSE)</f>
        <v>Joint</v>
      </c>
      <c r="M440" s="26">
        <f>VALUE(VLOOKUP(B440,Accounts!B$2:G$3001,6,FALSE))</f>
        <v>896202216</v>
      </c>
      <c r="N440" s="22">
        <f>IFERROR(VLOOKUP(B440,Loan!B440:D739,3,FALSE), 0)</f>
        <v>0</v>
      </c>
      <c r="O440" s="25">
        <f>VLOOKUP(B440,Transaction!C2:F3001,4,FALSE)</f>
        <v>44363</v>
      </c>
      <c r="P440" s="21" t="str">
        <f>VLOOKUP(B440,Table3[[Account Number]:[Transaction type]],2,FALSE)</f>
        <v>Loan Payment</v>
      </c>
      <c r="Q440" s="21" t="str">
        <f>VLOOKUP(B440,Transaction!C2:E3001,3,FALSE)</f>
        <v>AFT</v>
      </c>
      <c r="R440" s="22">
        <f>Table4[[#This Row],[Bank Deposit2]] - Table4[[#This Row],[Saving Accounts]]</f>
        <v>156703.94985600002</v>
      </c>
      <c r="S440" s="22">
        <f>IF(AND(Table4[[#This Row],[Account Type]]="Current",Table4[[#This Row],[Opening Balance]]&gt;= 500000),Table4[[#This Row],[Opening Balance]] * 0.02, 0)</f>
        <v>0</v>
      </c>
    </row>
    <row r="441" spans="1:19" ht="15.75" x14ac:dyDescent="0.25">
      <c r="A441" s="17" t="s">
        <v>1560</v>
      </c>
      <c r="B441" s="19">
        <v>508621987</v>
      </c>
      <c r="C441" s="17">
        <v>32</v>
      </c>
      <c r="D441" s="24">
        <v>33018</v>
      </c>
      <c r="E441" s="17" t="s">
        <v>1094</v>
      </c>
      <c r="F441" s="17" t="s">
        <v>208</v>
      </c>
      <c r="G441" s="17" t="s">
        <v>14</v>
      </c>
      <c r="H441" s="17" t="s">
        <v>1561</v>
      </c>
      <c r="I441" s="20">
        <f t="shared" si="6"/>
        <v>1218779.8700000001</v>
      </c>
      <c r="J441" s="20">
        <v>629134.168894</v>
      </c>
      <c r="K441" s="17" t="s">
        <v>1562</v>
      </c>
      <c r="L441" s="21" t="str">
        <f>VLOOKUP(B441,Accounts!B$2:E$3001,4,FALSE)</f>
        <v>Joint</v>
      </c>
      <c r="M441" s="26">
        <f>VALUE(VLOOKUP(B441,Accounts!B$2:G$3001,6,FALSE))</f>
        <v>1012850208</v>
      </c>
      <c r="N441" s="22">
        <f>IFERROR(VLOOKUP(B441,Loan!B441:D740,3,FALSE), 0)</f>
        <v>0</v>
      </c>
      <c r="O441" s="25">
        <f>VLOOKUP(B441,Transaction!C2:F3001,4,FALSE)</f>
        <v>44277</v>
      </c>
      <c r="P441" s="21" t="str">
        <f>VLOOKUP(B441,Table3[[Account Number]:[Transaction type]],2,FALSE)</f>
        <v>Money Deposit</v>
      </c>
      <c r="Q441" s="21" t="str">
        <f>VLOOKUP(B441,Transaction!C2:E3001,3,FALSE)</f>
        <v>ATM</v>
      </c>
      <c r="R441" s="22">
        <f>Table4[[#This Row],[Bank Deposit2]] - Table4[[#This Row],[Saving Accounts]]</f>
        <v>589645.70110600011</v>
      </c>
      <c r="S441" s="22">
        <f>IF(AND(Table4[[#This Row],[Account Type]]="Current",Table4[[#This Row],[Opening Balance]]&gt;= 500000),Table4[[#This Row],[Opening Balance]] * 0.02, 0)</f>
        <v>0</v>
      </c>
    </row>
    <row r="442" spans="1:19" ht="15.75" x14ac:dyDescent="0.25">
      <c r="A442" s="17" t="s">
        <v>1563</v>
      </c>
      <c r="B442" s="19">
        <v>800899560</v>
      </c>
      <c r="C442" s="17">
        <v>74</v>
      </c>
      <c r="D442" s="24">
        <v>17677.5</v>
      </c>
      <c r="E442" s="17" t="s">
        <v>1094</v>
      </c>
      <c r="F442" s="17" t="s">
        <v>784</v>
      </c>
      <c r="G442" s="17" t="s">
        <v>14</v>
      </c>
      <c r="H442" s="17" t="s">
        <v>1564</v>
      </c>
      <c r="I442" s="20">
        <f t="shared" si="6"/>
        <v>502813.33620000002</v>
      </c>
      <c r="J442" s="20">
        <v>120675.200688</v>
      </c>
      <c r="K442" s="17" t="s">
        <v>1565</v>
      </c>
      <c r="L442" s="21" t="str">
        <f>VLOOKUP(B442,Accounts!B$2:E$3001,4,FALSE)</f>
        <v>Domiciliary</v>
      </c>
      <c r="M442" s="26">
        <f>VALUE(VLOOKUP(B442,Accounts!B$2:G$3001,6,FALSE))</f>
        <v>1248304512</v>
      </c>
      <c r="N442" s="22">
        <f>IFERROR(VLOOKUP(B442,Loan!B442:D741,3,FALSE), 0)</f>
        <v>0</v>
      </c>
      <c r="O442" s="25">
        <f>VLOOKUP(B442,Transaction!C2:F3001,4,FALSE)</f>
        <v>44322</v>
      </c>
      <c r="P442" s="21" t="str">
        <f>VLOOKUP(B442,Table3[[Account Number]:[Transaction type]],2,FALSE)</f>
        <v>Cash Withdrawal</v>
      </c>
      <c r="Q442" s="21" t="str">
        <f>VLOOKUP(B442,Transaction!C2:E3001,3,FALSE)</f>
        <v>POS</v>
      </c>
      <c r="R442" s="22">
        <f>Table4[[#This Row],[Bank Deposit2]] - Table4[[#This Row],[Saving Accounts]]</f>
        <v>382138.13551200001</v>
      </c>
      <c r="S442" s="22">
        <f>IF(AND(Table4[[#This Row],[Account Type]]="Current",Table4[[#This Row],[Opening Balance]]&gt;= 500000),Table4[[#This Row],[Opening Balance]] * 0.02, 0)</f>
        <v>0</v>
      </c>
    </row>
    <row r="443" spans="1:19" ht="15.75" x14ac:dyDescent="0.25">
      <c r="A443" s="17" t="s">
        <v>1566</v>
      </c>
      <c r="B443" s="19">
        <v>649755058</v>
      </c>
      <c r="C443" s="17">
        <v>69</v>
      </c>
      <c r="D443" s="24">
        <v>19503.75</v>
      </c>
      <c r="E443" s="17" t="s">
        <v>1094</v>
      </c>
      <c r="F443" s="17" t="s">
        <v>598</v>
      </c>
      <c r="G443" s="17" t="s">
        <v>14</v>
      </c>
      <c r="H443" s="17" t="s">
        <v>1567</v>
      </c>
      <c r="I443" s="20">
        <f t="shared" si="6"/>
        <v>173003.69512799999</v>
      </c>
      <c r="J443" s="20">
        <v>84444.506324639995</v>
      </c>
      <c r="K443" s="17" t="s">
        <v>1568</v>
      </c>
      <c r="L443" s="21" t="str">
        <f>VLOOKUP(B443,Accounts!B$2:E$3001,4,FALSE)</f>
        <v>Domiciliary</v>
      </c>
      <c r="M443" s="26">
        <f>VALUE(VLOOKUP(B443,Accounts!B$2:G$3001,6,FALSE))</f>
        <v>378710171</v>
      </c>
      <c r="N443" s="22">
        <f>IFERROR(VLOOKUP(B443,Loan!B443:D742,3,FALSE), 0)</f>
        <v>0</v>
      </c>
      <c r="O443" s="25">
        <f>VLOOKUP(B443,Transaction!C2:F3001,4,FALSE)</f>
        <v>44291</v>
      </c>
      <c r="P443" s="21" t="str">
        <f>VLOOKUP(B443,Table3[[Account Number]:[Transaction type]],2,FALSE)</f>
        <v>Loan Payment</v>
      </c>
      <c r="Q443" s="21" t="str">
        <f>VLOOKUP(B443,Transaction!C2:E3001,3,FALSE)</f>
        <v>AFT</v>
      </c>
      <c r="R443" s="22">
        <f>Table4[[#This Row],[Bank Deposit2]] - Table4[[#This Row],[Saving Accounts]]</f>
        <v>88559.188803359997</v>
      </c>
      <c r="S443" s="22">
        <f>IF(AND(Table4[[#This Row],[Account Type]]="Current",Table4[[#This Row],[Opening Balance]]&gt;= 500000),Table4[[#This Row],[Opening Balance]] * 0.02, 0)</f>
        <v>0</v>
      </c>
    </row>
    <row r="444" spans="1:19" ht="15.75" x14ac:dyDescent="0.25">
      <c r="A444" s="17" t="s">
        <v>1569</v>
      </c>
      <c r="B444" s="19">
        <v>812543923</v>
      </c>
      <c r="C444" s="17">
        <v>27</v>
      </c>
      <c r="D444" s="24">
        <v>34844.25</v>
      </c>
      <c r="E444" s="17" t="s">
        <v>1094</v>
      </c>
      <c r="F444" s="17" t="s">
        <v>1308</v>
      </c>
      <c r="G444" s="17" t="s">
        <v>14</v>
      </c>
      <c r="H444" s="17" t="s">
        <v>1570</v>
      </c>
      <c r="I444" s="20">
        <f t="shared" si="6"/>
        <v>332126.045185</v>
      </c>
      <c r="J444" s="20">
        <v>65109.858362999999</v>
      </c>
      <c r="K444" s="17" t="s">
        <v>1571</v>
      </c>
      <c r="L444" s="21" t="str">
        <f>VLOOKUP(B444,Accounts!B$2:E$3001,4,FALSE)</f>
        <v>Domiciliary</v>
      </c>
      <c r="M444" s="26">
        <f>VALUE(VLOOKUP(B444,Accounts!B$2:G$3001,6,FALSE))</f>
        <v>3710471131</v>
      </c>
      <c r="N444" s="22">
        <f>IFERROR(VLOOKUP(B444,Loan!B444:D743,3,FALSE), 0)</f>
        <v>0</v>
      </c>
      <c r="O444" s="25">
        <f>VLOOKUP(B444,Transaction!C2:F3001,4,FALSE)</f>
        <v>44606</v>
      </c>
      <c r="P444" s="21" t="str">
        <f>VLOOKUP(B444,Table3[[Account Number]:[Transaction type]],2,FALSE)</f>
        <v>Money Deposit</v>
      </c>
      <c r="Q444" s="21" t="str">
        <f>VLOOKUP(B444,Transaction!C2:E3001,3,FALSE)</f>
        <v>Bank</v>
      </c>
      <c r="R444" s="22">
        <f>Table4[[#This Row],[Bank Deposit2]] - Table4[[#This Row],[Saving Accounts]]</f>
        <v>267016.18682200002</v>
      </c>
      <c r="S444" s="22">
        <f>IF(AND(Table4[[#This Row],[Account Type]]="Current",Table4[[#This Row],[Opening Balance]]&gt;= 500000),Table4[[#This Row],[Opening Balance]] * 0.02, 0)</f>
        <v>0</v>
      </c>
    </row>
    <row r="445" spans="1:19" ht="15.75" x14ac:dyDescent="0.25">
      <c r="A445" s="17" t="s">
        <v>1572</v>
      </c>
      <c r="B445" s="19">
        <v>676088200</v>
      </c>
      <c r="C445" s="17">
        <v>65</v>
      </c>
      <c r="D445" s="24">
        <v>20964.75</v>
      </c>
      <c r="E445" s="17" t="s">
        <v>1094</v>
      </c>
      <c r="F445" s="17" t="s">
        <v>814</v>
      </c>
      <c r="G445" s="17" t="s">
        <v>14</v>
      </c>
      <c r="H445" s="17" t="s">
        <v>1573</v>
      </c>
      <c r="I445" s="20">
        <f t="shared" si="6"/>
        <v>166042.89387</v>
      </c>
      <c r="J445" s="20">
        <v>77868.391608000005</v>
      </c>
      <c r="K445" s="17" t="s">
        <v>1574</v>
      </c>
      <c r="L445" s="21" t="str">
        <f>VLOOKUP(B445,Accounts!B$2:E$3001,4,FALSE)</f>
        <v>Joint</v>
      </c>
      <c r="M445" s="26">
        <f>VALUE(VLOOKUP(B445,Accounts!B$2:G$3001,6,FALSE))</f>
        <v>867507975</v>
      </c>
      <c r="N445" s="22">
        <f>IFERROR(VLOOKUP(B445,Loan!B445:D744,3,FALSE), 0)</f>
        <v>0</v>
      </c>
      <c r="O445" s="25">
        <f>VLOOKUP(B445,Transaction!C2:F3001,4,FALSE)</f>
        <v>44274</v>
      </c>
      <c r="P445" s="21" t="str">
        <f>VLOOKUP(B445,Table3[[Account Number]:[Transaction type]],2,FALSE)</f>
        <v>Cash Withdrawal</v>
      </c>
      <c r="Q445" s="21" t="str">
        <f>VLOOKUP(B445,Transaction!C2:E3001,3,FALSE)</f>
        <v>Bank</v>
      </c>
      <c r="R445" s="22">
        <f>Table4[[#This Row],[Bank Deposit2]] - Table4[[#This Row],[Saving Accounts]]</f>
        <v>88174.502261999995</v>
      </c>
      <c r="S445" s="22">
        <f>IF(AND(Table4[[#This Row],[Account Type]]="Current",Table4[[#This Row],[Opening Balance]]&gt;= 500000),Table4[[#This Row],[Opening Balance]] * 0.02, 0)</f>
        <v>0</v>
      </c>
    </row>
    <row r="446" spans="1:19" ht="15.75" x14ac:dyDescent="0.25">
      <c r="A446" s="17" t="s">
        <v>1575</v>
      </c>
      <c r="B446" s="19">
        <v>451599744</v>
      </c>
      <c r="C446" s="17">
        <v>65</v>
      </c>
      <c r="D446" s="24">
        <v>20964.75</v>
      </c>
      <c r="E446" s="17" t="s">
        <v>1094</v>
      </c>
      <c r="F446" s="17" t="s">
        <v>1576</v>
      </c>
      <c r="G446" s="17" t="s">
        <v>14</v>
      </c>
      <c r="H446" s="17" t="s">
        <v>1577</v>
      </c>
      <c r="I446" s="20">
        <f t="shared" si="6"/>
        <v>1525936.4455500001</v>
      </c>
      <c r="J446" s="20">
        <v>194125.6538991</v>
      </c>
      <c r="K446" s="17" t="s">
        <v>1578</v>
      </c>
      <c r="L446" s="21" t="str">
        <f>VLOOKUP(B446,Accounts!B$2:E$3001,4,FALSE)</f>
        <v>Corporate</v>
      </c>
      <c r="M446" s="26">
        <f>VALUE(VLOOKUP(B446,Accounts!B$2:G$3001,6,FALSE))</f>
        <v>1295869056</v>
      </c>
      <c r="N446" s="22">
        <f>IFERROR(VLOOKUP(B446,Loan!B446:D745,3,FALSE), 0)</f>
        <v>0</v>
      </c>
      <c r="O446" s="25">
        <f>VLOOKUP(B446,Transaction!C2:F3001,4,FALSE)</f>
        <v>44661</v>
      </c>
      <c r="P446" s="21" t="str">
        <f>VLOOKUP(B446,Table3[[Account Number]:[Transaction type]],2,FALSE)</f>
        <v>Money Transfer</v>
      </c>
      <c r="Q446" s="21" t="str">
        <f>VLOOKUP(B446,Transaction!C2:E3001,3,FALSE)</f>
        <v>Mobile</v>
      </c>
      <c r="R446" s="22">
        <f>Table4[[#This Row],[Bank Deposit2]] - Table4[[#This Row],[Saving Accounts]]</f>
        <v>1331810.7916509002</v>
      </c>
      <c r="S446" s="22">
        <f>IF(AND(Table4[[#This Row],[Account Type]]="Current",Table4[[#This Row],[Opening Balance]]&gt;= 500000),Table4[[#This Row],[Opening Balance]] * 0.02, 0)</f>
        <v>0</v>
      </c>
    </row>
    <row r="447" spans="1:19" ht="15.75" x14ac:dyDescent="0.25">
      <c r="A447" s="17" t="s">
        <v>1579</v>
      </c>
      <c r="B447" s="19">
        <v>93369459</v>
      </c>
      <c r="C447" s="17">
        <v>53</v>
      </c>
      <c r="D447" s="24">
        <v>25347.75</v>
      </c>
      <c r="E447" s="17" t="s">
        <v>1094</v>
      </c>
      <c r="F447" s="17" t="s">
        <v>587</v>
      </c>
      <c r="G447" s="17" t="s">
        <v>14</v>
      </c>
      <c r="H447" s="17" t="s">
        <v>1580</v>
      </c>
      <c r="I447" s="20">
        <f t="shared" si="6"/>
        <v>909407.95017600001</v>
      </c>
      <c r="J447" s="20">
        <v>330336.29325311998</v>
      </c>
      <c r="K447" s="17" t="s">
        <v>1581</v>
      </c>
      <c r="L447" s="21" t="str">
        <f>VLOOKUP(B447,Accounts!B$2:E$3001,4,FALSE)</f>
        <v>Joint</v>
      </c>
      <c r="M447" s="26">
        <f>VALUE(VLOOKUP(B447,Accounts!B$2:G$3001,6,FALSE))</f>
        <v>1557120775</v>
      </c>
      <c r="N447" s="22">
        <f>IFERROR(VLOOKUP(B447,Loan!B447:D746,3,FALSE), 0)</f>
        <v>0</v>
      </c>
      <c r="O447" s="25">
        <f>VLOOKUP(B447,Transaction!C2:F3001,4,FALSE)</f>
        <v>44520</v>
      </c>
      <c r="P447" s="21" t="str">
        <f>VLOOKUP(B447,Table3[[Account Number]:[Transaction type]],2,FALSE)</f>
        <v>Money Deposit</v>
      </c>
      <c r="Q447" s="21" t="str">
        <f>VLOOKUP(B447,Transaction!C2:E3001,3,FALSE)</f>
        <v>Bank</v>
      </c>
      <c r="R447" s="22">
        <f>Table4[[#This Row],[Bank Deposit2]] - Table4[[#This Row],[Saving Accounts]]</f>
        <v>579071.65692288009</v>
      </c>
      <c r="S447" s="22">
        <f>IF(AND(Table4[[#This Row],[Account Type]]="Current",Table4[[#This Row],[Opening Balance]]&gt;= 500000),Table4[[#This Row],[Opening Balance]] * 0.02, 0)</f>
        <v>0</v>
      </c>
    </row>
    <row r="448" spans="1:19" ht="15.75" x14ac:dyDescent="0.25">
      <c r="A448" s="17" t="s">
        <v>1582</v>
      </c>
      <c r="B448" s="19">
        <v>875339308</v>
      </c>
      <c r="C448" s="17">
        <v>46</v>
      </c>
      <c r="D448" s="24">
        <v>27904.5</v>
      </c>
      <c r="E448" s="17" t="s">
        <v>1094</v>
      </c>
      <c r="F448" s="17" t="s">
        <v>574</v>
      </c>
      <c r="G448" s="17" t="s">
        <v>14</v>
      </c>
      <c r="H448" s="17" t="s">
        <v>1583</v>
      </c>
      <c r="I448" s="20">
        <f t="shared" si="6"/>
        <v>78916.104063999999</v>
      </c>
      <c r="J448" s="20">
        <v>52761.052431360004</v>
      </c>
      <c r="K448" s="17" t="s">
        <v>1584</v>
      </c>
      <c r="L448" s="21" t="str">
        <f>VLOOKUP(B448,Accounts!B$2:E$3001,4,FALSE)</f>
        <v>Domiciliary</v>
      </c>
      <c r="M448" s="26">
        <f>VALUE(VLOOKUP(B448,Accounts!B$2:G$3001,6,FALSE))</f>
        <v>3409821988</v>
      </c>
      <c r="N448" s="22">
        <f>IFERROR(VLOOKUP(B448,Loan!B448:D747,3,FALSE), 0)</f>
        <v>0</v>
      </c>
      <c r="O448" s="25">
        <f>VLOOKUP(B448,Transaction!C2:F3001,4,FALSE)</f>
        <v>44357</v>
      </c>
      <c r="P448" s="21" t="str">
        <f>VLOOKUP(B448,Table3[[Account Number]:[Transaction type]],2,FALSE)</f>
        <v>Money Deposit</v>
      </c>
      <c r="Q448" s="21" t="str">
        <f>VLOOKUP(B448,Transaction!C2:E3001,3,FALSE)</f>
        <v>Bank</v>
      </c>
      <c r="R448" s="22">
        <f>Table4[[#This Row],[Bank Deposit2]] - Table4[[#This Row],[Saving Accounts]]</f>
        <v>26155.051632639996</v>
      </c>
      <c r="S448" s="22">
        <f>IF(AND(Table4[[#This Row],[Account Type]]="Current",Table4[[#This Row],[Opening Balance]]&gt;= 500000),Table4[[#This Row],[Opening Balance]] * 0.02, 0)</f>
        <v>0</v>
      </c>
    </row>
    <row r="449" spans="1:19" ht="15.75" x14ac:dyDescent="0.25">
      <c r="A449" s="17" t="s">
        <v>1585</v>
      </c>
      <c r="B449" s="19">
        <v>309409121</v>
      </c>
      <c r="C449" s="17">
        <v>26</v>
      </c>
      <c r="D449" s="24">
        <v>35209.5</v>
      </c>
      <c r="E449" s="17" t="s">
        <v>1094</v>
      </c>
      <c r="F449" s="17" t="s">
        <v>241</v>
      </c>
      <c r="G449" s="17" t="s">
        <v>14</v>
      </c>
      <c r="H449" s="17" t="s">
        <v>1586</v>
      </c>
      <c r="I449" s="20">
        <f t="shared" si="6"/>
        <v>115585.789536</v>
      </c>
      <c r="J449" s="20">
        <v>72984.169964159999</v>
      </c>
      <c r="K449" s="17" t="s">
        <v>1587</v>
      </c>
      <c r="L449" s="21" t="str">
        <f>VLOOKUP(B449,Accounts!B$2:E$3001,4,FALSE)</f>
        <v>Joint</v>
      </c>
      <c r="M449" s="26">
        <f>VALUE(VLOOKUP(B449,Accounts!B$2:G$3001,6,FALSE))</f>
        <v>3249376074</v>
      </c>
      <c r="N449" s="22">
        <f>IFERROR(VLOOKUP(B449,Loan!B449:D748,3,FALSE), 0)</f>
        <v>0</v>
      </c>
      <c r="O449" s="25">
        <f>VLOOKUP(B449,Transaction!C2:F3001,4,FALSE)</f>
        <v>44285</v>
      </c>
      <c r="P449" s="21" t="str">
        <f>VLOOKUP(B449,Table3[[Account Number]:[Transaction type]],2,FALSE)</f>
        <v>Money Deposit</v>
      </c>
      <c r="Q449" s="21" t="str">
        <f>VLOOKUP(B449,Transaction!C2:E3001,3,FALSE)</f>
        <v>Bank</v>
      </c>
      <c r="R449" s="22">
        <f>Table4[[#This Row],[Bank Deposit2]] - Table4[[#This Row],[Saving Accounts]]</f>
        <v>42601.619571839998</v>
      </c>
      <c r="S449" s="22">
        <f>IF(AND(Table4[[#This Row],[Account Type]]="Current",Table4[[#This Row],[Opening Balance]]&gt;= 500000),Table4[[#This Row],[Opening Balance]] * 0.02, 0)</f>
        <v>0</v>
      </c>
    </row>
    <row r="450" spans="1:19" ht="15.75" x14ac:dyDescent="0.25">
      <c r="A450" s="17" t="s">
        <v>1588</v>
      </c>
      <c r="B450" s="19">
        <v>66046046</v>
      </c>
      <c r="C450" s="17">
        <v>74</v>
      </c>
      <c r="D450" s="24">
        <v>17677.5</v>
      </c>
      <c r="E450" s="17" t="s">
        <v>1094</v>
      </c>
      <c r="F450" s="17" t="s">
        <v>172</v>
      </c>
      <c r="G450" s="17" t="s">
        <v>14</v>
      </c>
      <c r="H450" s="17" t="s">
        <v>1589</v>
      </c>
      <c r="I450" s="20">
        <f t="shared" si="6"/>
        <v>73076.617920000004</v>
      </c>
      <c r="J450" s="20">
        <v>52337.658758400001</v>
      </c>
      <c r="K450" s="17" t="s">
        <v>1590</v>
      </c>
      <c r="L450" s="21" t="str">
        <f>VLOOKUP(B450,Accounts!B$2:E$3001,4,FALSE)</f>
        <v>Current</v>
      </c>
      <c r="M450" s="26">
        <f>VALUE(VLOOKUP(B450,Accounts!B$2:G$3001,6,FALSE))</f>
        <v>338807392</v>
      </c>
      <c r="N450" s="22">
        <f>IFERROR(VLOOKUP(B450,Loan!B450:D749,3,FALSE), 0)</f>
        <v>0</v>
      </c>
      <c r="O450" s="25">
        <f>VLOOKUP(B450,Transaction!C2:F3001,4,FALSE)</f>
        <v>44534</v>
      </c>
      <c r="P450" s="21" t="str">
        <f>VLOOKUP(B450,Table3[[Account Number]:[Transaction type]],2,FALSE)</f>
        <v>Money Deposit</v>
      </c>
      <c r="Q450" s="21" t="str">
        <f>VLOOKUP(B450,Transaction!C2:E3001,3,FALSE)</f>
        <v>Bank</v>
      </c>
      <c r="R450" s="22">
        <f>Table4[[#This Row],[Bank Deposit2]] - Table4[[#This Row],[Saving Accounts]]</f>
        <v>20738.959161600003</v>
      </c>
      <c r="S450" s="22">
        <f>IF(AND(Table4[[#This Row],[Account Type]]="Current",Table4[[#This Row],[Opening Balance]]&gt;= 500000),Table4[[#This Row],[Opening Balance]] * 0.02, 0)</f>
        <v>6776147.8399999999</v>
      </c>
    </row>
    <row r="451" spans="1:19" ht="15.75" x14ac:dyDescent="0.25">
      <c r="A451" s="17" t="s">
        <v>1591</v>
      </c>
      <c r="B451" s="19">
        <v>897305315</v>
      </c>
      <c r="C451" s="17">
        <v>36</v>
      </c>
      <c r="D451" s="24">
        <v>31557</v>
      </c>
      <c r="E451" s="17" t="s">
        <v>1094</v>
      </c>
      <c r="F451" s="17" t="s">
        <v>88</v>
      </c>
      <c r="G451" s="17" t="s">
        <v>14</v>
      </c>
      <c r="H451" s="17" t="s">
        <v>1592</v>
      </c>
      <c r="I451" s="20">
        <f t="shared" ref="I451:I514" si="7">VALUE(CLEAN(H451))</f>
        <v>151985.07932399999</v>
      </c>
      <c r="J451" s="20">
        <v>54675.658023479999</v>
      </c>
      <c r="K451" s="17" t="s">
        <v>1593</v>
      </c>
      <c r="L451" s="21" t="str">
        <f>VLOOKUP(B451,Accounts!B$2:E$3001,4,FALSE)</f>
        <v>Current</v>
      </c>
      <c r="M451" s="26">
        <f>VALUE(VLOOKUP(B451,Accounts!B$2:G$3001,6,FALSE))</f>
        <v>20703815</v>
      </c>
      <c r="N451" s="22">
        <f>IFERROR(VLOOKUP(B451,Loan!B451:D750,3,FALSE), 0)</f>
        <v>0</v>
      </c>
      <c r="O451" s="25">
        <f>VLOOKUP(B451,Transaction!C2:F3001,4,FALSE)</f>
        <v>44273</v>
      </c>
      <c r="P451" s="21" t="str">
        <f>VLOOKUP(B451,Table3[[Account Number]:[Transaction type]],2,FALSE)</f>
        <v>Money Transfer</v>
      </c>
      <c r="Q451" s="21" t="str">
        <f>VLOOKUP(B451,Transaction!C2:E3001,3,FALSE)</f>
        <v>Mobile</v>
      </c>
      <c r="R451" s="22">
        <f>Table4[[#This Row],[Bank Deposit2]] - Table4[[#This Row],[Saving Accounts]]</f>
        <v>97309.421300519985</v>
      </c>
      <c r="S451" s="22">
        <f>IF(AND(Table4[[#This Row],[Account Type]]="Current",Table4[[#This Row],[Opening Balance]]&gt;= 500000),Table4[[#This Row],[Opening Balance]] * 0.02, 0)</f>
        <v>414076.3</v>
      </c>
    </row>
    <row r="452" spans="1:19" ht="15.75" x14ac:dyDescent="0.25">
      <c r="A452" s="17" t="s">
        <v>1594</v>
      </c>
      <c r="B452" s="19">
        <v>868759038</v>
      </c>
      <c r="C452" s="17">
        <v>48</v>
      </c>
      <c r="D452" s="24">
        <v>27174</v>
      </c>
      <c r="E452" s="17" t="s">
        <v>1094</v>
      </c>
      <c r="F452" s="17" t="s">
        <v>807</v>
      </c>
      <c r="G452" s="17" t="s">
        <v>14</v>
      </c>
      <c r="H452" s="17" t="s">
        <v>1595</v>
      </c>
      <c r="I452" s="20">
        <f t="shared" si="7"/>
        <v>97403.124750000003</v>
      </c>
      <c r="J452" s="20">
        <v>18434.822979</v>
      </c>
      <c r="K452" s="17" t="s">
        <v>1596</v>
      </c>
      <c r="L452" s="21" t="str">
        <f>VLOOKUP(B452,Accounts!B$2:E$3001,4,FALSE)</f>
        <v>Joint</v>
      </c>
      <c r="M452" s="26">
        <f>VALUE(VLOOKUP(B452,Accounts!B$2:G$3001,6,FALSE))</f>
        <v>4479675</v>
      </c>
      <c r="N452" s="22">
        <f>IFERROR(VLOOKUP(B452,Loan!B452:D751,3,FALSE), 0)</f>
        <v>0</v>
      </c>
      <c r="O452" s="25">
        <f>VLOOKUP(B452,Transaction!C2:F3001,4,FALSE)</f>
        <v>44459</v>
      </c>
      <c r="P452" s="21" t="str">
        <f>VLOOKUP(B452,Table3[[Account Number]:[Transaction type]],2,FALSE)</f>
        <v>Money Transfer</v>
      </c>
      <c r="Q452" s="21" t="str">
        <f>VLOOKUP(B452,Transaction!C2:E3001,3,FALSE)</f>
        <v>Mobile</v>
      </c>
      <c r="R452" s="22">
        <f>Table4[[#This Row],[Bank Deposit2]] - Table4[[#This Row],[Saving Accounts]]</f>
        <v>78968.301770999999</v>
      </c>
      <c r="S452" s="22">
        <f>IF(AND(Table4[[#This Row],[Account Type]]="Current",Table4[[#This Row],[Opening Balance]]&gt;= 500000),Table4[[#This Row],[Opening Balance]] * 0.02, 0)</f>
        <v>0</v>
      </c>
    </row>
    <row r="453" spans="1:19" ht="15.75" x14ac:dyDescent="0.25">
      <c r="A453" s="17" t="s">
        <v>1597</v>
      </c>
      <c r="B453" s="19">
        <v>266586720</v>
      </c>
      <c r="C453" s="17">
        <v>46</v>
      </c>
      <c r="D453" s="24">
        <v>27904.5</v>
      </c>
      <c r="E453" s="17" t="s">
        <v>1094</v>
      </c>
      <c r="F453" s="17" t="s">
        <v>139</v>
      </c>
      <c r="G453" s="17" t="s">
        <v>14</v>
      </c>
      <c r="H453" s="17" t="s">
        <v>1598</v>
      </c>
      <c r="I453" s="20">
        <f t="shared" si="7"/>
        <v>776427.97892400005</v>
      </c>
      <c r="J453" s="20">
        <v>323312.57378784003</v>
      </c>
      <c r="K453" s="17" t="s">
        <v>1599</v>
      </c>
      <c r="L453" s="21" t="str">
        <f>VLOOKUP(B453,Accounts!B$2:E$3001,4,FALSE)</f>
        <v>Current</v>
      </c>
      <c r="M453" s="26">
        <f>VALUE(VLOOKUP(B453,Accounts!B$2:G$3001,6,FALSE))</f>
        <v>3094688025</v>
      </c>
      <c r="N453" s="22">
        <f>IFERROR(VLOOKUP(B453,Loan!B453:D752,3,FALSE), 0)</f>
        <v>0</v>
      </c>
      <c r="O453" s="25">
        <f>VLOOKUP(B453,Transaction!C2:F3001,4,FALSE)</f>
        <v>44555</v>
      </c>
      <c r="P453" s="21" t="str">
        <f>VLOOKUP(B453,Table3[[Account Number]:[Transaction type]],2,FALSE)</f>
        <v>Online Payment</v>
      </c>
      <c r="Q453" s="21" t="str">
        <f>VLOOKUP(B453,Transaction!C2:E3001,3,FALSE)</f>
        <v>Internet Banking</v>
      </c>
      <c r="R453" s="22">
        <f>Table4[[#This Row],[Bank Deposit2]] - Table4[[#This Row],[Saving Accounts]]</f>
        <v>453115.40513616003</v>
      </c>
      <c r="S453" s="22">
        <f>IF(AND(Table4[[#This Row],[Account Type]]="Current",Table4[[#This Row],[Opening Balance]]&gt;= 500000),Table4[[#This Row],[Opening Balance]] * 0.02, 0)</f>
        <v>61893760.5</v>
      </c>
    </row>
    <row r="454" spans="1:19" ht="15.75" x14ac:dyDescent="0.25">
      <c r="A454" s="17" t="s">
        <v>1600</v>
      </c>
      <c r="B454" s="19">
        <v>872703743</v>
      </c>
      <c r="C454" s="17">
        <v>28</v>
      </c>
      <c r="D454" s="24">
        <v>34479</v>
      </c>
      <c r="E454" s="17" t="s">
        <v>1094</v>
      </c>
      <c r="F454" s="17" t="s">
        <v>1469</v>
      </c>
      <c r="G454" s="17" t="s">
        <v>14</v>
      </c>
      <c r="H454" s="17" t="s">
        <v>1601</v>
      </c>
      <c r="I454" s="20">
        <f t="shared" si="7"/>
        <v>2087859.9498680001</v>
      </c>
      <c r="J454" s="20">
        <v>711770.43745500001</v>
      </c>
      <c r="K454" s="17" t="s">
        <v>1602</v>
      </c>
      <c r="L454" s="21" t="str">
        <f>VLOOKUP(B454,Accounts!B$2:E$3001,4,FALSE)</f>
        <v>Current</v>
      </c>
      <c r="M454" s="26">
        <f>VALUE(VLOOKUP(B454,Accounts!B$2:G$3001,6,FALSE))</f>
        <v>719589</v>
      </c>
      <c r="N454" s="22">
        <f>IFERROR(VLOOKUP(B454,Loan!B454:D753,3,FALSE), 0)</f>
        <v>0</v>
      </c>
      <c r="O454" s="25">
        <f>VLOOKUP(B454,Transaction!C2:F3001,4,FALSE)</f>
        <v>44485</v>
      </c>
      <c r="P454" s="21" t="str">
        <f>VLOOKUP(B454,Table3[[Account Number]:[Transaction type]],2,FALSE)</f>
        <v>Loan Payment</v>
      </c>
      <c r="Q454" s="21" t="str">
        <f>VLOOKUP(B454,Transaction!C2:E3001,3,FALSE)</f>
        <v>AFT</v>
      </c>
      <c r="R454" s="22">
        <f>Table4[[#This Row],[Bank Deposit2]] - Table4[[#This Row],[Saving Accounts]]</f>
        <v>1376089.5124130002</v>
      </c>
      <c r="S454" s="22">
        <f>IF(AND(Table4[[#This Row],[Account Type]]="Current",Table4[[#This Row],[Opening Balance]]&gt;= 500000),Table4[[#This Row],[Opening Balance]] * 0.02, 0)</f>
        <v>14391.78</v>
      </c>
    </row>
    <row r="455" spans="1:19" ht="15.75" x14ac:dyDescent="0.25">
      <c r="A455" s="17" t="s">
        <v>1603</v>
      </c>
      <c r="B455" s="19">
        <v>363199695</v>
      </c>
      <c r="C455" s="17">
        <v>59</v>
      </c>
      <c r="D455" s="24">
        <v>23156.25</v>
      </c>
      <c r="E455" s="17" t="s">
        <v>1094</v>
      </c>
      <c r="F455" s="17" t="s">
        <v>404</v>
      </c>
      <c r="G455" s="17" t="s">
        <v>14</v>
      </c>
      <c r="H455" s="17" t="s">
        <v>1604</v>
      </c>
      <c r="I455" s="20">
        <f t="shared" si="7"/>
        <v>150126.27049600001</v>
      </c>
      <c r="J455" s="20">
        <v>54707.779160159997</v>
      </c>
      <c r="K455" s="17" t="s">
        <v>1605</v>
      </c>
      <c r="L455" s="21" t="str">
        <f>VLOOKUP(B455,Accounts!B$2:E$3001,4,FALSE)</f>
        <v>Fixed Deposit</v>
      </c>
      <c r="M455" s="26">
        <f>VALUE(VLOOKUP(B455,Accounts!B$2:G$3001,6,FALSE))</f>
        <v>27923844</v>
      </c>
      <c r="N455" s="22">
        <f>IFERROR(VLOOKUP(B455,Loan!B455:D754,3,FALSE), 0)</f>
        <v>0</v>
      </c>
      <c r="O455" s="25">
        <f>VLOOKUP(B455,Transaction!C2:F3001,4,FALSE)</f>
        <v>44371</v>
      </c>
      <c r="P455" s="21" t="str">
        <f>VLOOKUP(B455,Table3[[Account Number]:[Transaction type]],2,FALSE)</f>
        <v>Money Deposit</v>
      </c>
      <c r="Q455" s="21" t="str">
        <f>VLOOKUP(B455,Transaction!C2:E3001,3,FALSE)</f>
        <v>Bank</v>
      </c>
      <c r="R455" s="22">
        <f>Table4[[#This Row],[Bank Deposit2]] - Table4[[#This Row],[Saving Accounts]]</f>
        <v>95418.491335840023</v>
      </c>
      <c r="S455" s="22">
        <f>IF(AND(Table4[[#This Row],[Account Type]]="Current",Table4[[#This Row],[Opening Balance]]&gt;= 500000),Table4[[#This Row],[Opening Balance]] * 0.02, 0)</f>
        <v>0</v>
      </c>
    </row>
    <row r="456" spans="1:19" ht="15.75" x14ac:dyDescent="0.25">
      <c r="A456" s="17" t="s">
        <v>1606</v>
      </c>
      <c r="B456" s="19">
        <v>983753016</v>
      </c>
      <c r="C456" s="17">
        <v>25</v>
      </c>
      <c r="D456" s="24">
        <v>35574.75</v>
      </c>
      <c r="E456" s="17" t="s">
        <v>1094</v>
      </c>
      <c r="F456" s="17" t="s">
        <v>290</v>
      </c>
      <c r="G456" s="17" t="s">
        <v>14</v>
      </c>
      <c r="H456" s="17" t="s">
        <v>1607</v>
      </c>
      <c r="I456" s="20">
        <f t="shared" si="7"/>
        <v>116891.75948399999</v>
      </c>
      <c r="J456" s="20">
        <v>93055.008530399995</v>
      </c>
      <c r="K456" s="17" t="s">
        <v>1608</v>
      </c>
      <c r="L456" s="21" t="str">
        <f>VLOOKUP(B456,Accounts!B$2:E$3001,4,FALSE)</f>
        <v>Savings</v>
      </c>
      <c r="M456" s="26">
        <f>VALUE(VLOOKUP(B456,Accounts!B$2:G$3001,6,FALSE))</f>
        <v>39077376</v>
      </c>
      <c r="N456" s="22">
        <f>IFERROR(VLOOKUP(B456,Loan!B456:D755,3,FALSE), 0)</f>
        <v>0</v>
      </c>
      <c r="O456" s="25">
        <f>VLOOKUP(B456,Transaction!C2:F3001,4,FALSE)</f>
        <v>44582</v>
      </c>
      <c r="P456" s="21" t="str">
        <f>VLOOKUP(B456,Table3[[Account Number]:[Transaction type]],2,FALSE)</f>
        <v>Money Transfer</v>
      </c>
      <c r="Q456" s="21" t="str">
        <f>VLOOKUP(B456,Transaction!C2:E3001,3,FALSE)</f>
        <v>Internet Banking</v>
      </c>
      <c r="R456" s="22">
        <f>Table4[[#This Row],[Bank Deposit2]] - Table4[[#This Row],[Saving Accounts]]</f>
        <v>23836.7509536</v>
      </c>
      <c r="S456" s="22">
        <f>IF(AND(Table4[[#This Row],[Account Type]]="Current",Table4[[#This Row],[Opening Balance]]&gt;= 500000),Table4[[#This Row],[Opening Balance]] * 0.02, 0)</f>
        <v>0</v>
      </c>
    </row>
    <row r="457" spans="1:19" ht="15.75" x14ac:dyDescent="0.25">
      <c r="A457" s="17" t="s">
        <v>1609</v>
      </c>
      <c r="B457" s="19">
        <v>734281991</v>
      </c>
      <c r="C457" s="17">
        <v>51</v>
      </c>
      <c r="D457" s="24">
        <v>26078.25</v>
      </c>
      <c r="E457" s="17" t="s">
        <v>1094</v>
      </c>
      <c r="F457" s="17" t="s">
        <v>1610</v>
      </c>
      <c r="G457" s="17" t="s">
        <v>14</v>
      </c>
      <c r="H457" s="17" t="s">
        <v>1611</v>
      </c>
      <c r="I457" s="20">
        <f t="shared" si="7"/>
        <v>490144.280256</v>
      </c>
      <c r="J457" s="20">
        <v>112847.1715008</v>
      </c>
      <c r="K457" s="17" t="s">
        <v>1612</v>
      </c>
      <c r="L457" s="21" t="str">
        <f>VLOOKUP(B457,Accounts!B$2:E$3001,4,FALSE)</f>
        <v>Joint</v>
      </c>
      <c r="M457" s="26">
        <f>VALUE(VLOOKUP(B457,Accounts!B$2:G$3001,6,FALSE))</f>
        <v>141549</v>
      </c>
      <c r="N457" s="22">
        <f>IFERROR(VLOOKUP(B457,Loan!B457:D756,3,FALSE), 0)</f>
        <v>0</v>
      </c>
      <c r="O457" s="25">
        <f>VLOOKUP(B457,Transaction!C2:F3001,4,FALSE)</f>
        <v>44243</v>
      </c>
      <c r="P457" s="21" t="str">
        <f>VLOOKUP(B457,Table3[[Account Number]:[Transaction type]],2,FALSE)</f>
        <v>Checks</v>
      </c>
      <c r="Q457" s="21" t="str">
        <f>VLOOKUP(B457,Transaction!C2:E3001,3,FALSE)</f>
        <v>Informal Services</v>
      </c>
      <c r="R457" s="22">
        <f>Table4[[#This Row],[Bank Deposit2]] - Table4[[#This Row],[Saving Accounts]]</f>
        <v>377297.1087552</v>
      </c>
      <c r="S457" s="22">
        <f>IF(AND(Table4[[#This Row],[Account Type]]="Current",Table4[[#This Row],[Opening Balance]]&gt;= 500000),Table4[[#This Row],[Opening Balance]] * 0.02, 0)</f>
        <v>0</v>
      </c>
    </row>
    <row r="458" spans="1:19" ht="15.75" x14ac:dyDescent="0.25">
      <c r="A458" s="17" t="s">
        <v>1613</v>
      </c>
      <c r="B458" s="19">
        <v>447009072</v>
      </c>
      <c r="C458" s="17">
        <v>72</v>
      </c>
      <c r="D458" s="24">
        <v>18408</v>
      </c>
      <c r="E458" s="17" t="s">
        <v>1094</v>
      </c>
      <c r="F458" s="17" t="s">
        <v>636</v>
      </c>
      <c r="G458" s="17" t="s">
        <v>14</v>
      </c>
      <c r="H458" s="17" t="s">
        <v>1614</v>
      </c>
      <c r="I458" s="20">
        <f t="shared" si="7"/>
        <v>1476110.496784</v>
      </c>
      <c r="J458" s="20">
        <v>380338.08124928002</v>
      </c>
      <c r="K458" s="17" t="s">
        <v>1615</v>
      </c>
      <c r="L458" s="21" t="str">
        <f>VLOOKUP(B458,Accounts!B$2:E$3001,4,FALSE)</f>
        <v>Corporate</v>
      </c>
      <c r="M458" s="26">
        <f>VALUE(VLOOKUP(B458,Accounts!B$2:G$3001,6,FALSE))</f>
        <v>685113192</v>
      </c>
      <c r="N458" s="22">
        <f>IFERROR(VLOOKUP(B458,Loan!B458:D757,3,FALSE), 0)</f>
        <v>0</v>
      </c>
      <c r="O458" s="25">
        <f>VLOOKUP(B458,Transaction!C2:F3001,4,FALSE)</f>
        <v>44536</v>
      </c>
      <c r="P458" s="21" t="str">
        <f>VLOOKUP(B458,Table3[[Account Number]:[Transaction type]],2,FALSE)</f>
        <v>Money Deposit</v>
      </c>
      <c r="Q458" s="21" t="str">
        <f>VLOOKUP(B458,Transaction!C2:E3001,3,FALSE)</f>
        <v>Bank</v>
      </c>
      <c r="R458" s="22">
        <f>Table4[[#This Row],[Bank Deposit2]] - Table4[[#This Row],[Saving Accounts]]</f>
        <v>1095772.4155347198</v>
      </c>
      <c r="S458" s="22">
        <f>IF(AND(Table4[[#This Row],[Account Type]]="Current",Table4[[#This Row],[Opening Balance]]&gt;= 500000),Table4[[#This Row],[Opening Balance]] * 0.02, 0)</f>
        <v>0</v>
      </c>
    </row>
    <row r="459" spans="1:19" ht="15.75" x14ac:dyDescent="0.25">
      <c r="A459" s="17" t="s">
        <v>1616</v>
      </c>
      <c r="B459" s="19">
        <v>988169754</v>
      </c>
      <c r="C459" s="17">
        <v>63</v>
      </c>
      <c r="D459" s="24">
        <v>21695.25</v>
      </c>
      <c r="E459" s="17" t="s">
        <v>1094</v>
      </c>
      <c r="F459" s="17" t="s">
        <v>130</v>
      </c>
      <c r="G459" s="17" t="s">
        <v>14</v>
      </c>
      <c r="H459" s="17" t="s">
        <v>1617</v>
      </c>
      <c r="I459" s="20">
        <f t="shared" si="7"/>
        <v>143851.72725</v>
      </c>
      <c r="J459" s="20">
        <v>103573.24361999999</v>
      </c>
      <c r="K459" s="17" t="s">
        <v>1618</v>
      </c>
      <c r="L459" s="21" t="str">
        <f>VLOOKUP(B459,Accounts!B$2:E$3001,4,FALSE)</f>
        <v>Savings</v>
      </c>
      <c r="M459" s="26">
        <f>VALUE(VLOOKUP(B459,Accounts!B$2:G$3001,6,FALSE))</f>
        <v>3903470508</v>
      </c>
      <c r="N459" s="22">
        <f>IFERROR(VLOOKUP(B459,Loan!B459:D758,3,FALSE), 0)</f>
        <v>0</v>
      </c>
      <c r="O459" s="25">
        <f>VLOOKUP(B459,Transaction!C2:F3001,4,FALSE)</f>
        <v>44370</v>
      </c>
      <c r="P459" s="21" t="str">
        <f>VLOOKUP(B459,Table3[[Account Number]:[Transaction type]],2,FALSE)</f>
        <v>Money Transfer</v>
      </c>
      <c r="Q459" s="21" t="str">
        <f>VLOOKUP(B459,Transaction!C2:E3001,3,FALSE)</f>
        <v>ATM</v>
      </c>
      <c r="R459" s="22">
        <f>Table4[[#This Row],[Bank Deposit2]] - Table4[[#This Row],[Saving Accounts]]</f>
        <v>40278.483630000002</v>
      </c>
      <c r="S459" s="22">
        <f>IF(AND(Table4[[#This Row],[Account Type]]="Current",Table4[[#This Row],[Opening Balance]]&gt;= 500000),Table4[[#This Row],[Opening Balance]] * 0.02, 0)</f>
        <v>0</v>
      </c>
    </row>
    <row r="460" spans="1:19" ht="15.75" x14ac:dyDescent="0.25">
      <c r="A460" s="17" t="s">
        <v>1619</v>
      </c>
      <c r="B460" s="19">
        <v>120568684</v>
      </c>
      <c r="C460" s="17">
        <v>37</v>
      </c>
      <c r="D460" s="24">
        <v>31191.75</v>
      </c>
      <c r="E460" s="17" t="s">
        <v>1094</v>
      </c>
      <c r="F460" s="17" t="s">
        <v>807</v>
      </c>
      <c r="G460" s="17" t="s">
        <v>14</v>
      </c>
      <c r="H460" s="17" t="s">
        <v>1620</v>
      </c>
      <c r="I460" s="20">
        <f t="shared" si="7"/>
        <v>65263.547570000002</v>
      </c>
      <c r="J460" s="20">
        <v>46324.804897800001</v>
      </c>
      <c r="K460" s="17" t="s">
        <v>1621</v>
      </c>
      <c r="L460" s="21" t="str">
        <f>VLOOKUP(B460,Accounts!B$2:E$3001,4,FALSE)</f>
        <v>Current</v>
      </c>
      <c r="M460" s="26">
        <f>VALUE(VLOOKUP(B460,Accounts!B$2:G$3001,6,FALSE))</f>
        <v>3880725</v>
      </c>
      <c r="N460" s="22">
        <f>IFERROR(VLOOKUP(B460,Loan!B460:D759,3,FALSE), 0)</f>
        <v>0</v>
      </c>
      <c r="O460" s="25">
        <f>VLOOKUP(B460,Transaction!C2:F3001,4,FALSE)</f>
        <v>44312</v>
      </c>
      <c r="P460" s="21" t="str">
        <f>VLOOKUP(B460,Table3[[Account Number]:[Transaction type]],2,FALSE)</f>
        <v>Cash Withdrawal</v>
      </c>
      <c r="Q460" s="21" t="str">
        <f>VLOOKUP(B460,Transaction!C2:E3001,3,FALSE)</f>
        <v>ATM</v>
      </c>
      <c r="R460" s="22">
        <f>Table4[[#This Row],[Bank Deposit2]] - Table4[[#This Row],[Saving Accounts]]</f>
        <v>18938.742672200002</v>
      </c>
      <c r="S460" s="22">
        <f>IF(AND(Table4[[#This Row],[Account Type]]="Current",Table4[[#This Row],[Opening Balance]]&gt;= 500000),Table4[[#This Row],[Opening Balance]] * 0.02, 0)</f>
        <v>77614.5</v>
      </c>
    </row>
    <row r="461" spans="1:19" ht="15.75" x14ac:dyDescent="0.25">
      <c r="A461" s="17" t="s">
        <v>1622</v>
      </c>
      <c r="B461" s="19">
        <v>608845511</v>
      </c>
      <c r="C461" s="17">
        <v>65</v>
      </c>
      <c r="D461" s="24">
        <v>20964.75</v>
      </c>
      <c r="E461" s="17" t="s">
        <v>1094</v>
      </c>
      <c r="F461" s="17" t="s">
        <v>989</v>
      </c>
      <c r="G461" s="17" t="s">
        <v>14</v>
      </c>
      <c r="H461" s="17" t="s">
        <v>1623</v>
      </c>
      <c r="I461" s="20">
        <f t="shared" si="7"/>
        <v>674919.71360200003</v>
      </c>
      <c r="J461" s="20">
        <v>96594.014056800006</v>
      </c>
      <c r="K461" s="17" t="s">
        <v>1624</v>
      </c>
      <c r="L461" s="21" t="str">
        <f>VLOOKUP(B461,Accounts!B$2:E$3001,4,FALSE)</f>
        <v>Domiciliary</v>
      </c>
      <c r="M461" s="26">
        <f>VALUE(VLOOKUP(B461,Accounts!B$2:G$3001,6,FALSE))</f>
        <v>1597427793</v>
      </c>
      <c r="N461" s="22">
        <f>IFERROR(VLOOKUP(B461,Loan!B461:D760,3,FALSE), 0)</f>
        <v>0</v>
      </c>
      <c r="O461" s="25">
        <f>VLOOKUP(B461,Transaction!C2:F3001,4,FALSE)</f>
        <v>44656</v>
      </c>
      <c r="P461" s="21" t="str">
        <f>VLOOKUP(B461,Table3[[Account Number]:[Transaction type]],2,FALSE)</f>
        <v>Online Payment</v>
      </c>
      <c r="Q461" s="21" t="str">
        <f>VLOOKUP(B461,Transaction!C2:E3001,3,FALSE)</f>
        <v>Internet Banking</v>
      </c>
      <c r="R461" s="22">
        <f>Table4[[#This Row],[Bank Deposit2]] - Table4[[#This Row],[Saving Accounts]]</f>
        <v>578325.69954519998</v>
      </c>
      <c r="S461" s="22">
        <f>IF(AND(Table4[[#This Row],[Account Type]]="Current",Table4[[#This Row],[Opening Balance]]&gt;= 500000),Table4[[#This Row],[Opening Balance]] * 0.02, 0)</f>
        <v>0</v>
      </c>
    </row>
    <row r="462" spans="1:19" ht="15.75" x14ac:dyDescent="0.25">
      <c r="A462" s="17" t="s">
        <v>1625</v>
      </c>
      <c r="B462" s="19">
        <v>665456622</v>
      </c>
      <c r="C462" s="17">
        <v>62</v>
      </c>
      <c r="D462" s="24">
        <v>22060.5</v>
      </c>
      <c r="E462" s="17" t="s">
        <v>1094</v>
      </c>
      <c r="F462" s="17" t="s">
        <v>1626</v>
      </c>
      <c r="G462" s="17" t="s">
        <v>14</v>
      </c>
      <c r="H462" s="17" t="s">
        <v>1627</v>
      </c>
      <c r="I462" s="20">
        <f t="shared" si="7"/>
        <v>396539.88710400002</v>
      </c>
      <c r="J462" s="20">
        <v>144853.68817152001</v>
      </c>
      <c r="K462" s="17" t="s">
        <v>1628</v>
      </c>
      <c r="L462" s="21" t="str">
        <f>VLOOKUP(B462,Accounts!B$2:E$3001,4,FALSE)</f>
        <v>Fixed Deposit</v>
      </c>
      <c r="M462" s="26">
        <f>VALUE(VLOOKUP(B462,Accounts!B$2:G$3001,6,FALSE))</f>
        <v>451992592</v>
      </c>
      <c r="N462" s="22">
        <f>IFERROR(VLOOKUP(B462,Loan!B462:D761,3,FALSE), 0)</f>
        <v>0</v>
      </c>
      <c r="O462" s="25">
        <f>VLOOKUP(B462,Transaction!C2:F3001,4,FALSE)</f>
        <v>44342</v>
      </c>
      <c r="P462" s="21" t="str">
        <f>VLOOKUP(B462,Table3[[Account Number]:[Transaction type]],2,FALSE)</f>
        <v>Money Deposit</v>
      </c>
      <c r="Q462" s="21" t="str">
        <f>VLOOKUP(B462,Transaction!C2:E3001,3,FALSE)</f>
        <v>Bank</v>
      </c>
      <c r="R462" s="22">
        <f>Table4[[#This Row],[Bank Deposit2]] - Table4[[#This Row],[Saving Accounts]]</f>
        <v>251686.19893248001</v>
      </c>
      <c r="S462" s="22">
        <f>IF(AND(Table4[[#This Row],[Account Type]]="Current",Table4[[#This Row],[Opening Balance]]&gt;= 500000),Table4[[#This Row],[Opening Balance]] * 0.02, 0)</f>
        <v>0</v>
      </c>
    </row>
    <row r="463" spans="1:19" ht="15.75" x14ac:dyDescent="0.25">
      <c r="A463" s="17" t="s">
        <v>1629</v>
      </c>
      <c r="B463" s="19">
        <v>61241884</v>
      </c>
      <c r="C463" s="17">
        <v>72</v>
      </c>
      <c r="D463" s="24">
        <v>18408</v>
      </c>
      <c r="E463" s="17" t="s">
        <v>1094</v>
      </c>
      <c r="F463" s="17" t="s">
        <v>1610</v>
      </c>
      <c r="G463" s="17" t="s">
        <v>14</v>
      </c>
      <c r="H463" s="17" t="s">
        <v>1630</v>
      </c>
      <c r="I463" s="20">
        <f t="shared" si="7"/>
        <v>1181619.7888</v>
      </c>
      <c r="J463" s="20">
        <v>182613.96736000001</v>
      </c>
      <c r="K463" s="17" t="s">
        <v>1631</v>
      </c>
      <c r="L463" s="21" t="str">
        <f>VLOOKUP(B463,Accounts!B$2:E$3001,4,FALSE)</f>
        <v>Domiciliary</v>
      </c>
      <c r="M463" s="26">
        <f>VALUE(VLOOKUP(B463,Accounts!B$2:G$3001,6,FALSE))</f>
        <v>2740966319</v>
      </c>
      <c r="N463" s="22">
        <f>IFERROR(VLOOKUP(B463,Loan!B463:D762,3,FALSE), 0)</f>
        <v>0</v>
      </c>
      <c r="O463" s="25">
        <f>VLOOKUP(B463,Transaction!C2:F3001,4,FALSE)</f>
        <v>44230</v>
      </c>
      <c r="P463" s="21" t="str">
        <f>VLOOKUP(B463,Table3[[Account Number]:[Transaction type]],2,FALSE)</f>
        <v>Cash Withdrawal</v>
      </c>
      <c r="Q463" s="21" t="str">
        <f>VLOOKUP(B463,Transaction!C2:E3001,3,FALSE)</f>
        <v>ATM</v>
      </c>
      <c r="R463" s="22">
        <f>Table4[[#This Row],[Bank Deposit2]] - Table4[[#This Row],[Saving Accounts]]</f>
        <v>999005.82143999997</v>
      </c>
      <c r="S463" s="22">
        <f>IF(AND(Table4[[#This Row],[Account Type]]="Current",Table4[[#This Row],[Opening Balance]]&gt;= 500000),Table4[[#This Row],[Opening Balance]] * 0.02, 0)</f>
        <v>0</v>
      </c>
    </row>
    <row r="464" spans="1:19" ht="15.75" x14ac:dyDescent="0.25">
      <c r="A464" s="17" t="s">
        <v>1632</v>
      </c>
      <c r="B464" s="19">
        <v>597098963</v>
      </c>
      <c r="C464" s="17">
        <v>39</v>
      </c>
      <c r="D464" s="24">
        <v>30461.25</v>
      </c>
      <c r="E464" s="17" t="s">
        <v>1094</v>
      </c>
      <c r="F464" s="17" t="s">
        <v>29</v>
      </c>
      <c r="G464" s="17" t="s">
        <v>14</v>
      </c>
      <c r="H464" s="17" t="s">
        <v>1633</v>
      </c>
      <c r="I464" s="20">
        <f t="shared" si="7"/>
        <v>33214.212504000003</v>
      </c>
      <c r="J464" s="20">
        <v>8293.4882131199993</v>
      </c>
      <c r="K464" s="17" t="s">
        <v>1634</v>
      </c>
      <c r="L464" s="21" t="str">
        <f>VLOOKUP(B464,Accounts!B$2:E$3001,4,FALSE)</f>
        <v>Current</v>
      </c>
      <c r="M464" s="26">
        <f>VALUE(VLOOKUP(B464,Accounts!B$2:G$3001,6,FALSE))</f>
        <v>535165593</v>
      </c>
      <c r="N464" s="22">
        <f>IFERROR(VLOOKUP(B464,Loan!B464:D763,3,FALSE), 0)</f>
        <v>0</v>
      </c>
      <c r="O464" s="25">
        <f>VLOOKUP(B464,Transaction!C2:F3001,4,FALSE)</f>
        <v>44320</v>
      </c>
      <c r="P464" s="21" t="str">
        <f>VLOOKUP(B464,Table3[[Account Number]:[Transaction type]],2,FALSE)</f>
        <v>Money Deposit</v>
      </c>
      <c r="Q464" s="21" t="str">
        <f>VLOOKUP(B464,Transaction!C2:E3001,3,FALSE)</f>
        <v>Bank</v>
      </c>
      <c r="R464" s="22">
        <f>Table4[[#This Row],[Bank Deposit2]] - Table4[[#This Row],[Saving Accounts]]</f>
        <v>24920.724290880004</v>
      </c>
      <c r="S464" s="22">
        <f>IF(AND(Table4[[#This Row],[Account Type]]="Current",Table4[[#This Row],[Opening Balance]]&gt;= 500000),Table4[[#This Row],[Opening Balance]] * 0.02, 0)</f>
        <v>10703311.859999999</v>
      </c>
    </row>
    <row r="465" spans="1:19" ht="15.75" x14ac:dyDescent="0.25">
      <c r="A465" s="17" t="s">
        <v>1635</v>
      </c>
      <c r="B465" s="19">
        <v>674382707</v>
      </c>
      <c r="C465" s="17">
        <v>31</v>
      </c>
      <c r="D465" s="24">
        <v>33383.25</v>
      </c>
      <c r="E465" s="17" t="s">
        <v>1094</v>
      </c>
      <c r="F465" s="17" t="s">
        <v>874</v>
      </c>
      <c r="G465" s="17" t="s">
        <v>14</v>
      </c>
      <c r="H465" s="17" t="s">
        <v>1636</v>
      </c>
      <c r="I465" s="20">
        <f t="shared" si="7"/>
        <v>81827.200003999998</v>
      </c>
      <c r="J465" s="20">
        <v>28247.197809599998</v>
      </c>
      <c r="K465" s="17" t="s">
        <v>1637</v>
      </c>
      <c r="L465" s="21" t="str">
        <f>VLOOKUP(B465,Accounts!B$2:E$3001,4,FALSE)</f>
        <v>Corporate</v>
      </c>
      <c r="M465" s="26">
        <f>VALUE(VLOOKUP(B465,Accounts!B$2:G$3001,6,FALSE))</f>
        <v>1728383013</v>
      </c>
      <c r="N465" s="22">
        <f>IFERROR(VLOOKUP(B465,Loan!B465:D764,3,FALSE), 0)</f>
        <v>0</v>
      </c>
      <c r="O465" s="25">
        <f>VLOOKUP(B465,Transaction!C2:F3001,4,FALSE)</f>
        <v>44389</v>
      </c>
      <c r="P465" s="21" t="str">
        <f>VLOOKUP(B465,Table3[[Account Number]:[Transaction type]],2,FALSE)</f>
        <v>Cash Withdrawal</v>
      </c>
      <c r="Q465" s="21" t="str">
        <f>VLOOKUP(B465,Transaction!C2:E3001,3,FALSE)</f>
        <v>Bank</v>
      </c>
      <c r="R465" s="22">
        <f>Table4[[#This Row],[Bank Deposit2]] - Table4[[#This Row],[Saving Accounts]]</f>
        <v>53580.002194400004</v>
      </c>
      <c r="S465" s="22">
        <f>IF(AND(Table4[[#This Row],[Account Type]]="Current",Table4[[#This Row],[Opening Balance]]&gt;= 500000),Table4[[#This Row],[Opening Balance]] * 0.02, 0)</f>
        <v>0</v>
      </c>
    </row>
    <row r="466" spans="1:19" ht="15.75" x14ac:dyDescent="0.25">
      <c r="A466" s="17" t="s">
        <v>1638</v>
      </c>
      <c r="B466" s="19">
        <v>360971387</v>
      </c>
      <c r="C466" s="17">
        <v>26</v>
      </c>
      <c r="D466" s="24">
        <v>35209.5</v>
      </c>
      <c r="E466" s="17" t="s">
        <v>1094</v>
      </c>
      <c r="F466" s="17" t="s">
        <v>453</v>
      </c>
      <c r="G466" s="17" t="s">
        <v>14</v>
      </c>
      <c r="H466" s="17" t="s">
        <v>1639</v>
      </c>
      <c r="I466" s="20">
        <f t="shared" si="7"/>
        <v>145605.379456</v>
      </c>
      <c r="J466" s="20">
        <v>100277.79176448</v>
      </c>
      <c r="K466" s="17" t="s">
        <v>1640</v>
      </c>
      <c r="L466" s="21" t="str">
        <f>VLOOKUP(B466,Accounts!B$2:E$3001,4,FALSE)</f>
        <v>Current</v>
      </c>
      <c r="M466" s="26">
        <f>VALUE(VLOOKUP(B466,Accounts!B$2:G$3001,6,FALSE))</f>
        <v>863091684</v>
      </c>
      <c r="N466" s="22">
        <f>IFERROR(VLOOKUP(B466,Loan!B466:D765,3,FALSE), 0)</f>
        <v>0</v>
      </c>
      <c r="O466" s="25">
        <f>VLOOKUP(B466,Transaction!C2:F3001,4,FALSE)</f>
        <v>44358</v>
      </c>
      <c r="P466" s="21" t="str">
        <f>VLOOKUP(B466,Table3[[Account Number]:[Transaction type]],2,FALSE)</f>
        <v>Money Transfer</v>
      </c>
      <c r="Q466" s="21" t="str">
        <f>VLOOKUP(B466,Transaction!C2:E3001,3,FALSE)</f>
        <v>Mobile</v>
      </c>
      <c r="R466" s="22">
        <f>Table4[[#This Row],[Bank Deposit2]] - Table4[[#This Row],[Saving Accounts]]</f>
        <v>45327.587691519991</v>
      </c>
      <c r="S466" s="22">
        <f>IF(AND(Table4[[#This Row],[Account Type]]="Current",Table4[[#This Row],[Opening Balance]]&gt;= 500000),Table4[[#This Row],[Opening Balance]] * 0.02, 0)</f>
        <v>17261833.68</v>
      </c>
    </row>
    <row r="467" spans="1:19" ht="15.75" x14ac:dyDescent="0.25">
      <c r="A467" s="17" t="s">
        <v>1641</v>
      </c>
      <c r="B467" s="19">
        <v>327147302</v>
      </c>
      <c r="C467" s="17">
        <v>27</v>
      </c>
      <c r="D467" s="24">
        <v>34844.25</v>
      </c>
      <c r="E467" s="17" t="s">
        <v>1094</v>
      </c>
      <c r="F467" s="17" t="s">
        <v>213</v>
      </c>
      <c r="G467" s="17" t="s">
        <v>14</v>
      </c>
      <c r="H467" s="17" t="s">
        <v>1642</v>
      </c>
      <c r="I467" s="20">
        <f t="shared" si="7"/>
        <v>364617.94230400003</v>
      </c>
      <c r="J467" s="20">
        <v>81565.507223199995</v>
      </c>
      <c r="K467" s="17" t="s">
        <v>1643</v>
      </c>
      <c r="L467" s="21" t="str">
        <f>VLOOKUP(B467,Accounts!B$2:E$3001,4,FALSE)</f>
        <v>Savings</v>
      </c>
      <c r="M467" s="26">
        <f>VALUE(VLOOKUP(B467,Accounts!B$2:G$3001,6,FALSE))</f>
        <v>2799873657</v>
      </c>
      <c r="N467" s="22">
        <f>IFERROR(VLOOKUP(B467,Loan!B467:D766,3,FALSE), 0)</f>
        <v>0</v>
      </c>
      <c r="O467" s="25">
        <f>VLOOKUP(B467,Transaction!C2:F3001,4,FALSE)</f>
        <v>44422</v>
      </c>
      <c r="P467" s="21" t="str">
        <f>VLOOKUP(B467,Table3[[Account Number]:[Transaction type]],2,FALSE)</f>
        <v>Money Transfer</v>
      </c>
      <c r="Q467" s="21" t="str">
        <f>VLOOKUP(B467,Transaction!C2:E3001,3,FALSE)</f>
        <v>Mobile</v>
      </c>
      <c r="R467" s="22">
        <f>Table4[[#This Row],[Bank Deposit2]] - Table4[[#This Row],[Saving Accounts]]</f>
        <v>283052.43508080003</v>
      </c>
      <c r="S467" s="22">
        <f>IF(AND(Table4[[#This Row],[Account Type]]="Current",Table4[[#This Row],[Opening Balance]]&gt;= 500000),Table4[[#This Row],[Opening Balance]] * 0.02, 0)</f>
        <v>0</v>
      </c>
    </row>
    <row r="468" spans="1:19" ht="15.75" x14ac:dyDescent="0.25">
      <c r="A468" s="17" t="s">
        <v>1644</v>
      </c>
      <c r="B468" s="19">
        <v>570807611</v>
      </c>
      <c r="C468" s="17">
        <v>36</v>
      </c>
      <c r="D468" s="24">
        <v>31557</v>
      </c>
      <c r="E468" s="17" t="s">
        <v>1094</v>
      </c>
      <c r="F468" s="17" t="s">
        <v>514</v>
      </c>
      <c r="G468" s="17" t="s">
        <v>14</v>
      </c>
      <c r="H468" s="17">
        <v>0</v>
      </c>
      <c r="I468" s="20">
        <f t="shared" si="7"/>
        <v>0</v>
      </c>
      <c r="J468" s="20"/>
      <c r="K468" s="17" t="s">
        <v>1645</v>
      </c>
      <c r="L468" s="21" t="str">
        <f>VLOOKUP(B468,Accounts!B$2:E$3001,4,FALSE)</f>
        <v>Domiciliary</v>
      </c>
      <c r="M468" s="26">
        <f>VALUE(VLOOKUP(B468,Accounts!B$2:G$3001,6,FALSE))</f>
        <v>381201106</v>
      </c>
      <c r="N468" s="22">
        <f>IFERROR(VLOOKUP(B468,Loan!B468:D767,3,FALSE), 0)</f>
        <v>0</v>
      </c>
      <c r="O468" s="25">
        <f>VLOOKUP(B468,Transaction!C2:F3001,4,FALSE)</f>
        <v>44492</v>
      </c>
      <c r="P468" s="21" t="str">
        <f>VLOOKUP(B468,Table3[[Account Number]:[Transaction type]],2,FALSE)</f>
        <v>Loan Payment</v>
      </c>
      <c r="Q468" s="21" t="str">
        <f>VLOOKUP(B468,Transaction!C2:E3001,3,FALSE)</f>
        <v>AFT</v>
      </c>
      <c r="R468" s="22">
        <f>Table4[[#This Row],[Bank Deposit2]] - Table4[[#This Row],[Saving Accounts]]</f>
        <v>0</v>
      </c>
      <c r="S468" s="22">
        <f>IF(AND(Table4[[#This Row],[Account Type]]="Current",Table4[[#This Row],[Opening Balance]]&gt;= 500000),Table4[[#This Row],[Opening Balance]] * 0.02, 0)</f>
        <v>0</v>
      </c>
    </row>
    <row r="469" spans="1:19" ht="15.75" x14ac:dyDescent="0.25">
      <c r="A469" s="17" t="s">
        <v>1646</v>
      </c>
      <c r="B469" s="19">
        <v>418929121</v>
      </c>
      <c r="C469" s="17">
        <v>70</v>
      </c>
      <c r="D469" s="24">
        <v>19138.5</v>
      </c>
      <c r="E469" s="17" t="s">
        <v>1094</v>
      </c>
      <c r="F469" s="17" t="s">
        <v>310</v>
      </c>
      <c r="G469" s="17" t="s">
        <v>14</v>
      </c>
      <c r="H469" s="17" t="s">
        <v>1647</v>
      </c>
      <c r="I469" s="20">
        <f t="shared" si="7"/>
        <v>85130.64</v>
      </c>
      <c r="J469" s="20">
        <v>25539.191999999999</v>
      </c>
      <c r="K469" s="17" t="s">
        <v>1648</v>
      </c>
      <c r="L469" s="21" t="str">
        <f>VLOOKUP(B469,Accounts!B$2:E$3001,4,FALSE)</f>
        <v>Savings</v>
      </c>
      <c r="M469" s="26">
        <f>VALUE(VLOOKUP(B469,Accounts!B$2:G$3001,6,FALSE))</f>
        <v>1429603869</v>
      </c>
      <c r="N469" s="22">
        <f>IFERROR(VLOOKUP(B469,Loan!B469:D768,3,FALSE), 0)</f>
        <v>0</v>
      </c>
      <c r="O469" s="25">
        <f>VLOOKUP(B469,Transaction!C2:F3001,4,FALSE)</f>
        <v>44489</v>
      </c>
      <c r="P469" s="21" t="str">
        <f>VLOOKUP(B469,Table3[[Account Number]:[Transaction type]],2,FALSE)</f>
        <v>Money Transfer</v>
      </c>
      <c r="Q469" s="21" t="str">
        <f>VLOOKUP(B469,Transaction!C2:E3001,3,FALSE)</f>
        <v>ATM</v>
      </c>
      <c r="R469" s="22">
        <f>Table4[[#This Row],[Bank Deposit2]] - Table4[[#This Row],[Saving Accounts]]</f>
        <v>59591.448000000004</v>
      </c>
      <c r="S469" s="22">
        <f>IF(AND(Table4[[#This Row],[Account Type]]="Current",Table4[[#This Row],[Opening Balance]]&gt;= 500000),Table4[[#This Row],[Opening Balance]] * 0.02, 0)</f>
        <v>0</v>
      </c>
    </row>
    <row r="470" spans="1:19" ht="15.75" x14ac:dyDescent="0.25">
      <c r="A470" s="17" t="s">
        <v>1649</v>
      </c>
      <c r="B470" s="19">
        <v>34376216</v>
      </c>
      <c r="C470" s="17">
        <v>69</v>
      </c>
      <c r="D470" s="24">
        <v>19503.75</v>
      </c>
      <c r="E470" s="17" t="s">
        <v>1094</v>
      </c>
      <c r="F470" s="17" t="s">
        <v>199</v>
      </c>
      <c r="G470" s="17" t="s">
        <v>14</v>
      </c>
      <c r="H470" s="17" t="s">
        <v>1650</v>
      </c>
      <c r="I470" s="20">
        <f t="shared" si="7"/>
        <v>659002.46534999995</v>
      </c>
      <c r="J470" s="20">
        <v>118620.443763</v>
      </c>
      <c r="K470" s="17" t="s">
        <v>1651</v>
      </c>
      <c r="L470" s="21" t="str">
        <f>VLOOKUP(B470,Accounts!B$2:E$3001,4,FALSE)</f>
        <v>Current</v>
      </c>
      <c r="M470" s="26">
        <f>VALUE(VLOOKUP(B470,Accounts!B$2:G$3001,6,FALSE))</f>
        <v>754685181</v>
      </c>
      <c r="N470" s="22">
        <f>IFERROR(VLOOKUP(B470,Loan!B470:D769,3,FALSE), 0)</f>
        <v>0</v>
      </c>
      <c r="O470" s="25">
        <f>VLOOKUP(B470,Transaction!C2:F3001,4,FALSE)</f>
        <v>44206</v>
      </c>
      <c r="P470" s="21" t="str">
        <f>VLOOKUP(B470,Table3[[Account Number]:[Transaction type]],2,FALSE)</f>
        <v>Cash Withdrawal</v>
      </c>
      <c r="Q470" s="21" t="str">
        <f>VLOOKUP(B470,Transaction!C2:E3001,3,FALSE)</f>
        <v>POS</v>
      </c>
      <c r="R470" s="22">
        <f>Table4[[#This Row],[Bank Deposit2]] - Table4[[#This Row],[Saving Accounts]]</f>
        <v>540382.021587</v>
      </c>
      <c r="S470" s="22">
        <f>IF(AND(Table4[[#This Row],[Account Type]]="Current",Table4[[#This Row],[Opening Balance]]&gt;= 500000),Table4[[#This Row],[Opening Balance]] * 0.02, 0)</f>
        <v>15093703.620000001</v>
      </c>
    </row>
    <row r="471" spans="1:19" ht="15.75" x14ac:dyDescent="0.25">
      <c r="A471" s="17" t="s">
        <v>1652</v>
      </c>
      <c r="B471" s="19">
        <v>435160243</v>
      </c>
      <c r="C471" s="17">
        <v>59</v>
      </c>
      <c r="D471" s="24">
        <v>23156.25</v>
      </c>
      <c r="E471" s="17" t="s">
        <v>1094</v>
      </c>
      <c r="F471" s="17" t="s">
        <v>1450</v>
      </c>
      <c r="G471" s="17" t="s">
        <v>14</v>
      </c>
      <c r="H471" s="17" t="s">
        <v>1653</v>
      </c>
      <c r="I471" s="20">
        <f t="shared" si="7"/>
        <v>1089441.995904</v>
      </c>
      <c r="J471" s="20">
        <v>601104.39949440002</v>
      </c>
      <c r="K471" s="17" t="s">
        <v>1654</v>
      </c>
      <c r="L471" s="21" t="str">
        <f>VLOOKUP(B471,Accounts!B$2:E$3001,4,FALSE)</f>
        <v>Corporate</v>
      </c>
      <c r="M471" s="26">
        <f>VALUE(VLOOKUP(B471,Accounts!B$2:G$3001,6,FALSE))</f>
        <v>202863468</v>
      </c>
      <c r="N471" s="22">
        <f>IFERROR(VLOOKUP(B471,Loan!B471:D770,3,FALSE), 0)</f>
        <v>0</v>
      </c>
      <c r="O471" s="25">
        <f>VLOOKUP(B471,Transaction!C2:F3001,4,FALSE)</f>
        <v>44351</v>
      </c>
      <c r="P471" s="21" t="str">
        <f>VLOOKUP(B471,Table3[[Account Number]:[Transaction type]],2,FALSE)</f>
        <v>Cash Withdrawal</v>
      </c>
      <c r="Q471" s="21" t="str">
        <f>VLOOKUP(B471,Transaction!C2:E3001,3,FALSE)</f>
        <v>ATM</v>
      </c>
      <c r="R471" s="22">
        <f>Table4[[#This Row],[Bank Deposit2]] - Table4[[#This Row],[Saving Accounts]]</f>
        <v>488337.5964096</v>
      </c>
      <c r="S471" s="22">
        <f>IF(AND(Table4[[#This Row],[Account Type]]="Current",Table4[[#This Row],[Opening Balance]]&gt;= 500000),Table4[[#This Row],[Opening Balance]] * 0.02, 0)</f>
        <v>0</v>
      </c>
    </row>
    <row r="472" spans="1:19" ht="15.75" x14ac:dyDescent="0.25">
      <c r="A472" s="17" t="s">
        <v>1655</v>
      </c>
      <c r="B472" s="19">
        <v>982975265</v>
      </c>
      <c r="C472" s="17">
        <v>85</v>
      </c>
      <c r="D472" s="24">
        <v>13659.75</v>
      </c>
      <c r="E472" s="17" t="s">
        <v>1094</v>
      </c>
      <c r="F472" s="17" t="s">
        <v>825</v>
      </c>
      <c r="G472" s="17" t="s">
        <v>14</v>
      </c>
      <c r="H472" s="17" t="s">
        <v>1656</v>
      </c>
      <c r="I472" s="20">
        <f t="shared" si="7"/>
        <v>374674.97983999999</v>
      </c>
      <c r="J472" s="20">
        <v>337207.48185600003</v>
      </c>
      <c r="K472" s="17" t="s">
        <v>1657</v>
      </c>
      <c r="L472" s="21" t="str">
        <f>VLOOKUP(B472,Accounts!B$2:E$3001,4,FALSE)</f>
        <v>Joint</v>
      </c>
      <c r="M472" s="26">
        <f>VALUE(VLOOKUP(B472,Accounts!B$2:G$3001,6,FALSE))</f>
        <v>568613682</v>
      </c>
      <c r="N472" s="22">
        <f>IFERROR(VLOOKUP(B472,Loan!B472:D771,3,FALSE), 0)</f>
        <v>0</v>
      </c>
      <c r="O472" s="25">
        <f>VLOOKUP(B472,Transaction!C2:F3001,4,FALSE)</f>
        <v>44656</v>
      </c>
      <c r="P472" s="21" t="str">
        <f>VLOOKUP(B472,Table3[[Account Number]:[Transaction type]],2,FALSE)</f>
        <v>Money Transfer</v>
      </c>
      <c r="Q472" s="21" t="str">
        <f>VLOOKUP(B472,Transaction!C2:E3001,3,FALSE)</f>
        <v>Mobile</v>
      </c>
      <c r="R472" s="22">
        <f>Table4[[#This Row],[Bank Deposit2]] - Table4[[#This Row],[Saving Accounts]]</f>
        <v>37467.497983999958</v>
      </c>
      <c r="S472" s="22">
        <f>IF(AND(Table4[[#This Row],[Account Type]]="Current",Table4[[#This Row],[Opening Balance]]&gt;= 500000),Table4[[#This Row],[Opening Balance]] * 0.02, 0)</f>
        <v>0</v>
      </c>
    </row>
    <row r="473" spans="1:19" ht="15.75" x14ac:dyDescent="0.25">
      <c r="A473" s="17" t="s">
        <v>1658</v>
      </c>
      <c r="B473" s="19">
        <v>282834053</v>
      </c>
      <c r="C473" s="17">
        <v>64</v>
      </c>
      <c r="D473" s="24">
        <v>21330</v>
      </c>
      <c r="E473" s="17" t="s">
        <v>1094</v>
      </c>
      <c r="F473" s="17" t="s">
        <v>1197</v>
      </c>
      <c r="G473" s="17" t="s">
        <v>14</v>
      </c>
      <c r="H473" s="17" t="s">
        <v>1659</v>
      </c>
      <c r="I473" s="20">
        <f t="shared" si="7"/>
        <v>502106.33932799997</v>
      </c>
      <c r="J473" s="20">
        <v>379375.57388544001</v>
      </c>
      <c r="K473" s="17" t="s">
        <v>1660</v>
      </c>
      <c r="L473" s="21" t="str">
        <f>VLOOKUP(B473,Accounts!B$2:E$3001,4,FALSE)</f>
        <v>Joint</v>
      </c>
      <c r="M473" s="26">
        <f>VALUE(VLOOKUP(B473,Accounts!B$2:G$3001,6,FALSE))</f>
        <v>4084760953</v>
      </c>
      <c r="N473" s="22">
        <f>IFERROR(VLOOKUP(B473,Loan!B473:D772,3,FALSE), 0)</f>
        <v>0</v>
      </c>
      <c r="O473" s="25">
        <f>VLOOKUP(B473,Transaction!C2:F3001,4,FALSE)</f>
        <v>44377</v>
      </c>
      <c r="P473" s="21" t="str">
        <f>VLOOKUP(B473,Table3[[Account Number]:[Transaction type]],2,FALSE)</f>
        <v>Money Deposit</v>
      </c>
      <c r="Q473" s="21" t="str">
        <f>VLOOKUP(B473,Transaction!C2:E3001,3,FALSE)</f>
        <v>Bank</v>
      </c>
      <c r="R473" s="22">
        <f>Table4[[#This Row],[Bank Deposit2]] - Table4[[#This Row],[Saving Accounts]]</f>
        <v>122730.76544255996</v>
      </c>
      <c r="S473" s="22">
        <f>IF(AND(Table4[[#This Row],[Account Type]]="Current",Table4[[#This Row],[Opening Balance]]&gt;= 500000),Table4[[#This Row],[Opening Balance]] * 0.02, 0)</f>
        <v>0</v>
      </c>
    </row>
    <row r="474" spans="1:19" ht="15.75" x14ac:dyDescent="0.25">
      <c r="A474" s="17" t="s">
        <v>1661</v>
      </c>
      <c r="B474" s="19">
        <v>326185806</v>
      </c>
      <c r="C474" s="17">
        <v>29</v>
      </c>
      <c r="D474" s="24">
        <v>34113.75</v>
      </c>
      <c r="E474" s="17" t="s">
        <v>1094</v>
      </c>
      <c r="F474" s="17" t="s">
        <v>636</v>
      </c>
      <c r="G474" s="17" t="s">
        <v>14</v>
      </c>
      <c r="H474" s="17" t="s">
        <v>1662</v>
      </c>
      <c r="I474" s="20">
        <f t="shared" si="7"/>
        <v>186144.375</v>
      </c>
      <c r="J474" s="20">
        <v>37333.115850000002</v>
      </c>
      <c r="K474" s="17" t="s">
        <v>1663</v>
      </c>
      <c r="L474" s="21" t="str">
        <f>VLOOKUP(B474,Accounts!B$2:E$3001,4,FALSE)</f>
        <v>Savings</v>
      </c>
      <c r="M474" s="26">
        <f>VALUE(VLOOKUP(B474,Accounts!B$2:G$3001,6,FALSE))</f>
        <v>833185278</v>
      </c>
      <c r="N474" s="22">
        <f>IFERROR(VLOOKUP(B474,Loan!B474:D773,3,FALSE), 0)</f>
        <v>0</v>
      </c>
      <c r="O474" s="25">
        <f>VLOOKUP(B474,Transaction!C2:F3001,4,FALSE)</f>
        <v>44200</v>
      </c>
      <c r="P474" s="21" t="str">
        <f>VLOOKUP(B474,Table3[[Account Number]:[Transaction type]],2,FALSE)</f>
        <v>Cash Withdrawal</v>
      </c>
      <c r="Q474" s="21" t="str">
        <f>VLOOKUP(B474,Transaction!C2:E3001,3,FALSE)</f>
        <v>ATM</v>
      </c>
      <c r="R474" s="22">
        <f>Table4[[#This Row],[Bank Deposit2]] - Table4[[#This Row],[Saving Accounts]]</f>
        <v>148811.25915</v>
      </c>
      <c r="S474" s="22">
        <f>IF(AND(Table4[[#This Row],[Account Type]]="Current",Table4[[#This Row],[Opening Balance]]&gt;= 500000),Table4[[#This Row],[Opening Balance]] * 0.02, 0)</f>
        <v>0</v>
      </c>
    </row>
    <row r="475" spans="1:19" ht="15.75" x14ac:dyDescent="0.25">
      <c r="A475" s="17" t="s">
        <v>1664</v>
      </c>
      <c r="B475" s="19">
        <v>72428400</v>
      </c>
      <c r="C475" s="17">
        <v>72</v>
      </c>
      <c r="D475" s="24">
        <v>18408</v>
      </c>
      <c r="E475" s="17" t="s">
        <v>1094</v>
      </c>
      <c r="F475" s="17" t="s">
        <v>602</v>
      </c>
      <c r="G475" s="17" t="s">
        <v>14</v>
      </c>
      <c r="H475" s="17" t="s">
        <v>1665</v>
      </c>
      <c r="I475" s="20">
        <f t="shared" si="7"/>
        <v>398822.424</v>
      </c>
      <c r="J475" s="20">
        <v>93876.662880000003</v>
      </c>
      <c r="K475" s="17" t="s">
        <v>1666</v>
      </c>
      <c r="L475" s="21" t="str">
        <f>VLOOKUP(B475,Accounts!B$2:E$3001,4,FALSE)</f>
        <v>Domiciliary</v>
      </c>
      <c r="M475" s="26">
        <f>VALUE(VLOOKUP(B475,Accounts!B$2:G$3001,6,FALSE))</f>
        <v>1155670464</v>
      </c>
      <c r="N475" s="22">
        <f>IFERROR(VLOOKUP(B475,Loan!B475:D774,3,FALSE), 0)</f>
        <v>0</v>
      </c>
      <c r="O475" s="25">
        <f>VLOOKUP(B475,Transaction!C2:F3001,4,FALSE)</f>
        <v>44467</v>
      </c>
      <c r="P475" s="21" t="str">
        <f>VLOOKUP(B475,Table3[[Account Number]:[Transaction type]],2,FALSE)</f>
        <v>Checks</v>
      </c>
      <c r="Q475" s="21" t="str">
        <f>VLOOKUP(B475,Transaction!C2:E3001,3,FALSE)</f>
        <v>Informal Services</v>
      </c>
      <c r="R475" s="22">
        <f>Table4[[#This Row],[Bank Deposit2]] - Table4[[#This Row],[Saving Accounts]]</f>
        <v>304945.76111999998</v>
      </c>
      <c r="S475" s="22">
        <f>IF(AND(Table4[[#This Row],[Account Type]]="Current",Table4[[#This Row],[Opening Balance]]&gt;= 500000),Table4[[#This Row],[Opening Balance]] * 0.02, 0)</f>
        <v>0</v>
      </c>
    </row>
    <row r="476" spans="1:19" ht="15.75" x14ac:dyDescent="0.25">
      <c r="A476" s="17" t="s">
        <v>1667</v>
      </c>
      <c r="B476" s="19">
        <v>49880986</v>
      </c>
      <c r="C476" s="17">
        <v>64</v>
      </c>
      <c r="D476" s="24">
        <v>21330</v>
      </c>
      <c r="E476" s="17" t="s">
        <v>1094</v>
      </c>
      <c r="F476" s="17" t="s">
        <v>1252</v>
      </c>
      <c r="G476" s="17" t="s">
        <v>14</v>
      </c>
      <c r="H476" s="17" t="s">
        <v>1668</v>
      </c>
      <c r="I476" s="20">
        <f t="shared" si="7"/>
        <v>21065.1175</v>
      </c>
      <c r="J476" s="20">
        <v>12744.396087499999</v>
      </c>
      <c r="K476" s="17" t="s">
        <v>1669</v>
      </c>
      <c r="L476" s="21" t="str">
        <f>VLOOKUP(B476,Accounts!B$2:E$3001,4,FALSE)</f>
        <v>Domiciliary</v>
      </c>
      <c r="M476" s="26">
        <f>VALUE(VLOOKUP(B476,Accounts!B$2:G$3001,6,FALSE))</f>
        <v>333918879</v>
      </c>
      <c r="N476" s="22">
        <f>IFERROR(VLOOKUP(B476,Loan!B476:D775,3,FALSE), 0)</f>
        <v>0</v>
      </c>
      <c r="O476" s="25">
        <f>VLOOKUP(B476,Transaction!C2:F3001,4,FALSE)</f>
        <v>44637</v>
      </c>
      <c r="P476" s="21" t="str">
        <f>VLOOKUP(B476,Table3[[Account Number]:[Transaction type]],2,FALSE)</f>
        <v>Money Deposit</v>
      </c>
      <c r="Q476" s="21" t="str">
        <f>VLOOKUP(B476,Transaction!C2:E3001,3,FALSE)</f>
        <v>Bank</v>
      </c>
      <c r="R476" s="22">
        <f>Table4[[#This Row],[Bank Deposit2]] - Table4[[#This Row],[Saving Accounts]]</f>
        <v>8320.721412500001</v>
      </c>
      <c r="S476" s="22">
        <f>IF(AND(Table4[[#This Row],[Account Type]]="Current",Table4[[#This Row],[Opening Balance]]&gt;= 500000),Table4[[#This Row],[Opening Balance]] * 0.02, 0)</f>
        <v>0</v>
      </c>
    </row>
    <row r="477" spans="1:19" ht="15.75" x14ac:dyDescent="0.25">
      <c r="A477" s="17" t="s">
        <v>1670</v>
      </c>
      <c r="B477" s="19">
        <v>650260310</v>
      </c>
      <c r="C477" s="17">
        <v>83</v>
      </c>
      <c r="D477" s="24">
        <v>14390.25</v>
      </c>
      <c r="E477" s="17" t="s">
        <v>1094</v>
      </c>
      <c r="F477" s="17" t="s">
        <v>172</v>
      </c>
      <c r="G477" s="17" t="s">
        <v>14</v>
      </c>
      <c r="H477" s="17" t="s">
        <v>1671</v>
      </c>
      <c r="I477" s="20">
        <f t="shared" si="7"/>
        <v>140284.196</v>
      </c>
      <c r="J477" s="20">
        <v>29912.907024</v>
      </c>
      <c r="K477" s="17" t="s">
        <v>1672</v>
      </c>
      <c r="L477" s="21" t="str">
        <f>VLOOKUP(B477,Accounts!B$2:E$3001,4,FALSE)</f>
        <v>Current</v>
      </c>
      <c r="M477" s="26">
        <f>VALUE(VLOOKUP(B477,Accounts!B$2:G$3001,6,FALSE))</f>
        <v>916446744</v>
      </c>
      <c r="N477" s="22">
        <f>IFERROR(VLOOKUP(B477,Loan!B477:D776,3,FALSE), 0)</f>
        <v>0</v>
      </c>
      <c r="O477" s="25">
        <f>VLOOKUP(B477,Transaction!C2:F3001,4,FALSE)</f>
        <v>44221</v>
      </c>
      <c r="P477" s="21" t="str">
        <f>VLOOKUP(B477,Table3[[Account Number]:[Transaction type]],2,FALSE)</f>
        <v>Money Transfer</v>
      </c>
      <c r="Q477" s="21" t="str">
        <f>VLOOKUP(B477,Transaction!C2:E3001,3,FALSE)</f>
        <v>Mobile</v>
      </c>
      <c r="R477" s="22">
        <f>Table4[[#This Row],[Bank Deposit2]] - Table4[[#This Row],[Saving Accounts]]</f>
        <v>110371.288976</v>
      </c>
      <c r="S477" s="22">
        <f>IF(AND(Table4[[#This Row],[Account Type]]="Current",Table4[[#This Row],[Opening Balance]]&gt;= 500000),Table4[[#This Row],[Opening Balance]] * 0.02, 0)</f>
        <v>18328934.879999999</v>
      </c>
    </row>
    <row r="478" spans="1:19" ht="15.75" x14ac:dyDescent="0.25">
      <c r="A478" s="17" t="s">
        <v>1673</v>
      </c>
      <c r="B478" s="19">
        <v>880275552</v>
      </c>
      <c r="C478" s="17">
        <v>57</v>
      </c>
      <c r="D478" s="24">
        <v>23886.75</v>
      </c>
      <c r="E478" s="17" t="s">
        <v>1094</v>
      </c>
      <c r="F478" s="17" t="s">
        <v>1426</v>
      </c>
      <c r="G478" s="17" t="s">
        <v>14</v>
      </c>
      <c r="H478" s="17" t="s">
        <v>1674</v>
      </c>
      <c r="I478" s="20">
        <f t="shared" si="7"/>
        <v>253711.480576</v>
      </c>
      <c r="J478" s="20">
        <v>107171.228864</v>
      </c>
      <c r="K478" s="17" t="s">
        <v>1675</v>
      </c>
      <c r="L478" s="21" t="str">
        <f>VLOOKUP(B478,Accounts!B$2:E$3001,4,FALSE)</f>
        <v>Domiciliary</v>
      </c>
      <c r="M478" s="26">
        <f>VALUE(VLOOKUP(B478,Accounts!B$2:G$3001,6,FALSE))</f>
        <v>1571851008</v>
      </c>
      <c r="N478" s="22">
        <f>IFERROR(VLOOKUP(B478,Loan!B478:D777,3,FALSE), 0)</f>
        <v>0</v>
      </c>
      <c r="O478" s="25">
        <f>VLOOKUP(B478,Transaction!C2:F3001,4,FALSE)</f>
        <v>44473</v>
      </c>
      <c r="P478" s="21" t="str">
        <f>VLOOKUP(B478,Table3[[Account Number]:[Transaction type]],2,FALSE)</f>
        <v>Cash Withdrawal</v>
      </c>
      <c r="Q478" s="21" t="str">
        <f>VLOOKUP(B478,Transaction!C2:E3001,3,FALSE)</f>
        <v>ATM</v>
      </c>
      <c r="R478" s="22">
        <f>Table4[[#This Row],[Bank Deposit2]] - Table4[[#This Row],[Saving Accounts]]</f>
        <v>146540.251712</v>
      </c>
      <c r="S478" s="22">
        <f>IF(AND(Table4[[#This Row],[Account Type]]="Current",Table4[[#This Row],[Opening Balance]]&gt;= 500000),Table4[[#This Row],[Opening Balance]] * 0.02, 0)</f>
        <v>0</v>
      </c>
    </row>
    <row r="479" spans="1:19" ht="15.75" x14ac:dyDescent="0.25">
      <c r="A479" s="17" t="s">
        <v>1676</v>
      </c>
      <c r="B479" s="19">
        <v>599636543</v>
      </c>
      <c r="C479" s="17">
        <v>85</v>
      </c>
      <c r="D479" s="24">
        <v>13659.75</v>
      </c>
      <c r="E479" s="17" t="s">
        <v>1094</v>
      </c>
      <c r="F479" s="17" t="s">
        <v>1242</v>
      </c>
      <c r="G479" s="17" t="s">
        <v>14</v>
      </c>
      <c r="H479" s="17" t="s">
        <v>1677</v>
      </c>
      <c r="I479" s="20">
        <f t="shared" si="7"/>
        <v>1239213.4287439999</v>
      </c>
      <c r="J479" s="20">
        <v>318922.09751072002</v>
      </c>
      <c r="K479" s="17" t="s">
        <v>1678</v>
      </c>
      <c r="L479" s="21" t="str">
        <f>VLOOKUP(B479,Accounts!B$2:E$3001,4,FALSE)</f>
        <v>Corporate</v>
      </c>
      <c r="M479" s="26">
        <f>VALUE(VLOOKUP(B479,Accounts!B$2:G$3001,6,FALSE))</f>
        <v>1755201305</v>
      </c>
      <c r="N479" s="22">
        <f>IFERROR(VLOOKUP(B479,Loan!B479:D778,3,FALSE), 0)</f>
        <v>0</v>
      </c>
      <c r="O479" s="25">
        <f>VLOOKUP(B479,Transaction!C2:F3001,4,FALSE)</f>
        <v>44520</v>
      </c>
      <c r="P479" s="21" t="str">
        <f>VLOOKUP(B479,Table3[[Account Number]:[Transaction type]],2,FALSE)</f>
        <v>Money Transfer</v>
      </c>
      <c r="Q479" s="21" t="str">
        <f>VLOOKUP(B479,Transaction!C2:E3001,3,FALSE)</f>
        <v>Mobile</v>
      </c>
      <c r="R479" s="22">
        <f>Table4[[#This Row],[Bank Deposit2]] - Table4[[#This Row],[Saving Accounts]]</f>
        <v>920291.3312332799</v>
      </c>
      <c r="S479" s="22">
        <f>IF(AND(Table4[[#This Row],[Account Type]]="Current",Table4[[#This Row],[Opening Balance]]&gt;= 500000),Table4[[#This Row],[Opening Balance]] * 0.02, 0)</f>
        <v>0</v>
      </c>
    </row>
    <row r="480" spans="1:19" ht="15.75" x14ac:dyDescent="0.25">
      <c r="A480" s="17" t="s">
        <v>1679</v>
      </c>
      <c r="B480" s="19">
        <v>156279764</v>
      </c>
      <c r="C480" s="17">
        <v>60</v>
      </c>
      <c r="D480" s="24">
        <v>22791</v>
      </c>
      <c r="E480" s="17" t="s">
        <v>1094</v>
      </c>
      <c r="F480" s="17" t="s">
        <v>1498</v>
      </c>
      <c r="G480" s="17" t="s">
        <v>14</v>
      </c>
      <c r="H480" s="17" t="s">
        <v>1680</v>
      </c>
      <c r="I480" s="20">
        <f t="shared" si="7"/>
        <v>862058.45440000005</v>
      </c>
      <c r="J480" s="20">
        <v>434013.27569600003</v>
      </c>
      <c r="K480" s="17" t="s">
        <v>1681</v>
      </c>
      <c r="L480" s="21" t="str">
        <f>VLOOKUP(B480,Accounts!B$2:E$3001,4,FALSE)</f>
        <v>Joint</v>
      </c>
      <c r="M480" s="26">
        <f>VALUE(VLOOKUP(B480,Accounts!B$2:G$3001,6,FALSE))</f>
        <v>5970825</v>
      </c>
      <c r="N480" s="22">
        <f>IFERROR(VLOOKUP(B480,Loan!B480:D779,3,FALSE), 0)</f>
        <v>0</v>
      </c>
      <c r="O480" s="25">
        <f>VLOOKUP(B480,Transaction!C2:F3001,4,FALSE)</f>
        <v>44476</v>
      </c>
      <c r="P480" s="21" t="str">
        <f>VLOOKUP(B480,Table3[[Account Number]:[Transaction type]],2,FALSE)</f>
        <v>Loan Payment</v>
      </c>
      <c r="Q480" s="21" t="str">
        <f>VLOOKUP(B480,Transaction!C2:E3001,3,FALSE)</f>
        <v>Mobile</v>
      </c>
      <c r="R480" s="22">
        <f>Table4[[#This Row],[Bank Deposit2]] - Table4[[#This Row],[Saving Accounts]]</f>
        <v>428045.17870400002</v>
      </c>
      <c r="S480" s="22">
        <f>IF(AND(Table4[[#This Row],[Account Type]]="Current",Table4[[#This Row],[Opening Balance]]&gt;= 500000),Table4[[#This Row],[Opening Balance]] * 0.02, 0)</f>
        <v>0</v>
      </c>
    </row>
    <row r="481" spans="1:19" ht="15.75" x14ac:dyDescent="0.25">
      <c r="A481" s="17" t="s">
        <v>1682</v>
      </c>
      <c r="B481" s="19">
        <v>975805483</v>
      </c>
      <c r="C481" s="17">
        <v>40</v>
      </c>
      <c r="D481" s="24">
        <v>30096</v>
      </c>
      <c r="E481" s="17" t="s">
        <v>1094</v>
      </c>
      <c r="F481" s="17" t="s">
        <v>463</v>
      </c>
      <c r="G481" s="17" t="s">
        <v>14</v>
      </c>
      <c r="H481" s="17" t="s">
        <v>1683</v>
      </c>
      <c r="I481" s="20">
        <f t="shared" si="7"/>
        <v>219769.85568000001</v>
      </c>
      <c r="J481" s="20">
        <v>60560.524315199997</v>
      </c>
      <c r="K481" s="17" t="s">
        <v>1684</v>
      </c>
      <c r="L481" s="21" t="str">
        <f>VLOOKUP(B481,Accounts!B$2:E$3001,4,FALSE)</f>
        <v>Joint</v>
      </c>
      <c r="M481" s="26">
        <f>VALUE(VLOOKUP(B481,Accounts!B$2:G$3001,6,FALSE))</f>
        <v>2901955072</v>
      </c>
      <c r="N481" s="22">
        <f>IFERROR(VLOOKUP(B481,Loan!B481:D780,3,FALSE), 0)</f>
        <v>0</v>
      </c>
      <c r="O481" s="25">
        <f>VLOOKUP(B481,Transaction!C2:F3001,4,FALSE)</f>
        <v>44260</v>
      </c>
      <c r="P481" s="21" t="str">
        <f>VLOOKUP(B481,Table3[[Account Number]:[Transaction type]],2,FALSE)</f>
        <v>Online Payment</v>
      </c>
      <c r="Q481" s="21" t="str">
        <f>VLOOKUP(B481,Transaction!C2:E3001,3,FALSE)</f>
        <v>Mobile</v>
      </c>
      <c r="R481" s="22">
        <f>Table4[[#This Row],[Bank Deposit2]] - Table4[[#This Row],[Saving Accounts]]</f>
        <v>159209.33136480002</v>
      </c>
      <c r="S481" s="22">
        <f>IF(AND(Table4[[#This Row],[Account Type]]="Current",Table4[[#This Row],[Opening Balance]]&gt;= 500000),Table4[[#This Row],[Opening Balance]] * 0.02, 0)</f>
        <v>0</v>
      </c>
    </row>
    <row r="482" spans="1:19" ht="15.75" x14ac:dyDescent="0.25">
      <c r="A482" s="17" t="s">
        <v>1685</v>
      </c>
      <c r="B482" s="19">
        <v>536372800</v>
      </c>
      <c r="C482" s="17">
        <v>56</v>
      </c>
      <c r="D482" s="24">
        <v>24252</v>
      </c>
      <c r="E482" s="17" t="s">
        <v>1094</v>
      </c>
      <c r="F482" s="17" t="s">
        <v>115</v>
      </c>
      <c r="G482" s="17" t="s">
        <v>14</v>
      </c>
      <c r="H482" s="17" t="s">
        <v>1686</v>
      </c>
      <c r="I482" s="20">
        <f t="shared" si="7"/>
        <v>1418542.6741480001</v>
      </c>
      <c r="J482" s="20">
        <v>163266.2323076</v>
      </c>
      <c r="K482" s="17" t="s">
        <v>1687</v>
      </c>
      <c r="L482" s="21" t="str">
        <f>VLOOKUP(B482,Accounts!B$2:E$3001,4,FALSE)</f>
        <v>Domiciliary</v>
      </c>
      <c r="M482" s="26">
        <f>VALUE(VLOOKUP(B482,Accounts!B$2:G$3001,6,FALSE))</f>
        <v>2587538044</v>
      </c>
      <c r="N482" s="22">
        <f>IFERROR(VLOOKUP(B482,Loan!B482:D781,3,FALSE), 0)</f>
        <v>0</v>
      </c>
      <c r="O482" s="25">
        <f>VLOOKUP(B482,Transaction!C2:F3001,4,FALSE)</f>
        <v>44656</v>
      </c>
      <c r="P482" s="21" t="str">
        <f>VLOOKUP(B482,Table3[[Account Number]:[Transaction type]],2,FALSE)</f>
        <v>Money Transfer</v>
      </c>
      <c r="Q482" s="21" t="str">
        <f>VLOOKUP(B482,Transaction!C2:E3001,3,FALSE)</f>
        <v>Internet Banking</v>
      </c>
      <c r="R482" s="22">
        <f>Table4[[#This Row],[Bank Deposit2]] - Table4[[#This Row],[Saving Accounts]]</f>
        <v>1255276.4418404</v>
      </c>
      <c r="S482" s="22">
        <f>IF(AND(Table4[[#This Row],[Account Type]]="Current",Table4[[#This Row],[Opening Balance]]&gt;= 500000),Table4[[#This Row],[Opening Balance]] * 0.02, 0)</f>
        <v>0</v>
      </c>
    </row>
    <row r="483" spans="1:19" ht="15.75" x14ac:dyDescent="0.25">
      <c r="A483" s="17" t="s">
        <v>1688</v>
      </c>
      <c r="B483" s="19">
        <v>205617031</v>
      </c>
      <c r="C483" s="17">
        <v>42</v>
      </c>
      <c r="D483" s="24">
        <v>29365.5</v>
      </c>
      <c r="E483" s="17" t="s">
        <v>1094</v>
      </c>
      <c r="F483" s="17" t="s">
        <v>1146</v>
      </c>
      <c r="G483" s="17" t="s">
        <v>14</v>
      </c>
      <c r="H483" s="17" t="s">
        <v>1689</v>
      </c>
      <c r="I483" s="20">
        <f t="shared" si="7"/>
        <v>264557.54324999999</v>
      </c>
      <c r="J483" s="20">
        <v>181323.67002749999</v>
      </c>
      <c r="K483" s="17" t="s">
        <v>1690</v>
      </c>
      <c r="L483" s="21" t="str">
        <f>VLOOKUP(B483,Accounts!B$2:E$3001,4,FALSE)</f>
        <v>Corporate</v>
      </c>
      <c r="M483" s="26">
        <f>VALUE(VLOOKUP(B483,Accounts!B$2:G$3001,6,FALSE))</f>
        <v>900518528</v>
      </c>
      <c r="N483" s="22">
        <f>IFERROR(VLOOKUP(B483,Loan!B483:D782,3,FALSE), 0)</f>
        <v>0</v>
      </c>
      <c r="O483" s="25">
        <f>VLOOKUP(B483,Transaction!C2:F3001,4,FALSE)</f>
        <v>44521</v>
      </c>
      <c r="P483" s="21" t="str">
        <f>VLOOKUP(B483,Table3[[Account Number]:[Transaction type]],2,FALSE)</f>
        <v>Money Transfer</v>
      </c>
      <c r="Q483" s="21" t="str">
        <f>VLOOKUP(B483,Transaction!C2:E3001,3,FALSE)</f>
        <v>Mobile</v>
      </c>
      <c r="R483" s="22">
        <f>Table4[[#This Row],[Bank Deposit2]] - Table4[[#This Row],[Saving Accounts]]</f>
        <v>83233.873222499999</v>
      </c>
      <c r="S483" s="22">
        <f>IF(AND(Table4[[#This Row],[Account Type]]="Current",Table4[[#This Row],[Opening Balance]]&gt;= 500000),Table4[[#This Row],[Opening Balance]] * 0.02, 0)</f>
        <v>0</v>
      </c>
    </row>
    <row r="484" spans="1:19" ht="15.75" x14ac:dyDescent="0.25">
      <c r="A484" s="17" t="s">
        <v>1691</v>
      </c>
      <c r="B484" s="19">
        <v>754637770</v>
      </c>
      <c r="C484" s="17">
        <v>55</v>
      </c>
      <c r="D484" s="24">
        <v>24617.25</v>
      </c>
      <c r="E484" s="17" t="s">
        <v>1094</v>
      </c>
      <c r="F484" s="17" t="s">
        <v>231</v>
      </c>
      <c r="G484" s="17" t="s">
        <v>14</v>
      </c>
      <c r="H484" s="17" t="s">
        <v>1692</v>
      </c>
      <c r="I484" s="20">
        <f t="shared" si="7"/>
        <v>37979.773424999999</v>
      </c>
      <c r="J484" s="20">
        <v>52204.924926</v>
      </c>
      <c r="K484" s="17" t="s">
        <v>1693</v>
      </c>
      <c r="L484" s="21" t="str">
        <f>VLOOKUP(B484,Accounts!B$2:E$3001,4,FALSE)</f>
        <v>Domiciliary</v>
      </c>
      <c r="M484" s="26">
        <f>VALUE(VLOOKUP(B484,Accounts!B$2:G$3001,6,FALSE))</f>
        <v>84024486</v>
      </c>
      <c r="N484" s="22">
        <f>IFERROR(VLOOKUP(B484,Loan!B484:D783,3,FALSE), 0)</f>
        <v>0</v>
      </c>
      <c r="O484" s="25">
        <f>VLOOKUP(B484,Transaction!C2:F3001,4,FALSE)</f>
        <v>44490</v>
      </c>
      <c r="P484" s="21" t="str">
        <f>VLOOKUP(B484,Table3[[Account Number]:[Transaction type]],2,FALSE)</f>
        <v>Checks</v>
      </c>
      <c r="Q484" s="21" t="str">
        <f>VLOOKUP(B484,Transaction!C2:E3001,3,FALSE)</f>
        <v>Informal Services</v>
      </c>
      <c r="R484" s="22">
        <f>Table4[[#This Row],[Bank Deposit2]] - Table4[[#This Row],[Saving Accounts]]</f>
        <v>-14225.151501</v>
      </c>
      <c r="S484" s="22">
        <f>IF(AND(Table4[[#This Row],[Account Type]]="Current",Table4[[#This Row],[Opening Balance]]&gt;= 500000),Table4[[#This Row],[Opening Balance]] * 0.02, 0)</f>
        <v>0</v>
      </c>
    </row>
    <row r="485" spans="1:19" ht="15.75" x14ac:dyDescent="0.25">
      <c r="A485" s="17" t="s">
        <v>1694</v>
      </c>
      <c r="B485" s="19">
        <v>663494133</v>
      </c>
      <c r="C485" s="17">
        <v>32</v>
      </c>
      <c r="D485" s="24">
        <v>33018</v>
      </c>
      <c r="E485" s="17" t="s">
        <v>1094</v>
      </c>
      <c r="F485" s="17" t="s">
        <v>1695</v>
      </c>
      <c r="G485" s="17" t="s">
        <v>14</v>
      </c>
      <c r="H485" s="17" t="s">
        <v>1696</v>
      </c>
      <c r="I485" s="20">
        <f t="shared" si="7"/>
        <v>117381.126282</v>
      </c>
      <c r="J485" s="20">
        <v>116287.71305088</v>
      </c>
      <c r="K485" s="17" t="s">
        <v>1697</v>
      </c>
      <c r="L485" s="21" t="str">
        <f>VLOOKUP(B485,Accounts!B$2:E$3001,4,FALSE)</f>
        <v>Domiciliary</v>
      </c>
      <c r="M485" s="26">
        <f>VALUE(VLOOKUP(B485,Accounts!B$2:G$3001,6,FALSE))</f>
        <v>2665308126</v>
      </c>
      <c r="N485" s="22">
        <f>IFERROR(VLOOKUP(B485,Loan!B485:D784,3,FALSE), 0)</f>
        <v>0</v>
      </c>
      <c r="O485" s="25">
        <f>VLOOKUP(B485,Transaction!C2:F3001,4,FALSE)</f>
        <v>44457</v>
      </c>
      <c r="P485" s="21" t="str">
        <f>VLOOKUP(B485,Table3[[Account Number]:[Transaction type]],2,FALSE)</f>
        <v>Cash Withdrawal</v>
      </c>
      <c r="Q485" s="21" t="str">
        <f>VLOOKUP(B485,Transaction!C2:E3001,3,FALSE)</f>
        <v>POS</v>
      </c>
      <c r="R485" s="22">
        <f>Table4[[#This Row],[Bank Deposit2]] - Table4[[#This Row],[Saving Accounts]]</f>
        <v>1093.4132311199937</v>
      </c>
      <c r="S485" s="22">
        <f>IF(AND(Table4[[#This Row],[Account Type]]="Current",Table4[[#This Row],[Opening Balance]]&gt;= 500000),Table4[[#This Row],[Opening Balance]] * 0.02, 0)</f>
        <v>0</v>
      </c>
    </row>
    <row r="486" spans="1:19" ht="15.75" x14ac:dyDescent="0.25">
      <c r="A486" s="17" t="s">
        <v>1698</v>
      </c>
      <c r="B486" s="19">
        <v>74610243</v>
      </c>
      <c r="C486" s="17">
        <v>28</v>
      </c>
      <c r="D486" s="24">
        <v>34479</v>
      </c>
      <c r="E486" s="17" t="s">
        <v>1094</v>
      </c>
      <c r="F486" s="17" t="s">
        <v>204</v>
      </c>
      <c r="G486" s="17" t="s">
        <v>14</v>
      </c>
      <c r="H486" s="17" t="s">
        <v>1699</v>
      </c>
      <c r="I486" s="20">
        <f t="shared" si="7"/>
        <v>98253.570688000007</v>
      </c>
      <c r="J486" s="20">
        <v>20878.883771199999</v>
      </c>
      <c r="K486" s="17" t="s">
        <v>1700</v>
      </c>
      <c r="L486" s="21" t="str">
        <f>VLOOKUP(B486,Accounts!B$2:E$3001,4,FALSE)</f>
        <v>Domiciliary</v>
      </c>
      <c r="M486" s="26">
        <f>VALUE(VLOOKUP(B486,Accounts!B$2:G$3001,6,FALSE))</f>
        <v>3492373144</v>
      </c>
      <c r="N486" s="22">
        <f>IFERROR(VLOOKUP(B486,Loan!B486:D785,3,FALSE), 0)</f>
        <v>0</v>
      </c>
      <c r="O486" s="25">
        <f>VLOOKUP(B486,Transaction!C2:F3001,4,FALSE)</f>
        <v>44294</v>
      </c>
      <c r="P486" s="21" t="str">
        <f>VLOOKUP(B486,Table3[[Account Number]:[Transaction type]],2,FALSE)</f>
        <v>Money Deposit</v>
      </c>
      <c r="Q486" s="21" t="str">
        <f>VLOOKUP(B486,Transaction!C2:E3001,3,FALSE)</f>
        <v>Bank</v>
      </c>
      <c r="R486" s="22">
        <f>Table4[[#This Row],[Bank Deposit2]] - Table4[[#This Row],[Saving Accounts]]</f>
        <v>77374.686916800012</v>
      </c>
      <c r="S486" s="22">
        <f>IF(AND(Table4[[#This Row],[Account Type]]="Current",Table4[[#This Row],[Opening Balance]]&gt;= 500000),Table4[[#This Row],[Opening Balance]] * 0.02, 0)</f>
        <v>0</v>
      </c>
    </row>
    <row r="487" spans="1:19" ht="15.75" x14ac:dyDescent="0.25">
      <c r="A487" s="17" t="s">
        <v>1701</v>
      </c>
      <c r="B487" s="19">
        <v>951114423</v>
      </c>
      <c r="C487" s="17">
        <v>81</v>
      </c>
      <c r="D487" s="24">
        <v>15120.75</v>
      </c>
      <c r="E487" s="17" t="s">
        <v>1094</v>
      </c>
      <c r="F487" s="17" t="s">
        <v>1702</v>
      </c>
      <c r="G487" s="17" t="s">
        <v>14</v>
      </c>
      <c r="H487" s="17" t="s">
        <v>1703</v>
      </c>
      <c r="I487" s="20">
        <f t="shared" si="7"/>
        <v>528227.02233599999</v>
      </c>
      <c r="J487" s="20">
        <v>268055.50387199997</v>
      </c>
      <c r="K487" s="17" t="s">
        <v>1704</v>
      </c>
      <c r="L487" s="21" t="str">
        <f>VLOOKUP(B487,Accounts!B$2:E$3001,4,FALSE)</f>
        <v>Current</v>
      </c>
      <c r="M487" s="26">
        <f>VALUE(VLOOKUP(B487,Accounts!B$2:G$3001,6,FALSE))</f>
        <v>1169952999</v>
      </c>
      <c r="N487" s="22">
        <f>IFERROR(VLOOKUP(B487,Loan!B487:D786,3,FALSE), 0)</f>
        <v>0</v>
      </c>
      <c r="O487" s="25">
        <f>VLOOKUP(B487,Transaction!C2:F3001,4,FALSE)</f>
        <v>44534</v>
      </c>
      <c r="P487" s="21" t="str">
        <f>VLOOKUP(B487,Table3[[Account Number]:[Transaction type]],2,FALSE)</f>
        <v>Checks</v>
      </c>
      <c r="Q487" s="21" t="str">
        <f>VLOOKUP(B487,Transaction!C2:E3001,3,FALSE)</f>
        <v>Informal Services</v>
      </c>
      <c r="R487" s="22">
        <f>Table4[[#This Row],[Bank Deposit2]] - Table4[[#This Row],[Saving Accounts]]</f>
        <v>260171.51846400002</v>
      </c>
      <c r="S487" s="22">
        <f>IF(AND(Table4[[#This Row],[Account Type]]="Current",Table4[[#This Row],[Opening Balance]]&gt;= 500000),Table4[[#This Row],[Opening Balance]] * 0.02, 0)</f>
        <v>23399059.98</v>
      </c>
    </row>
    <row r="488" spans="1:19" ht="15.75" x14ac:dyDescent="0.25">
      <c r="A488" s="17" t="s">
        <v>1705</v>
      </c>
      <c r="B488" s="19">
        <v>171025223</v>
      </c>
      <c r="C488" s="17">
        <v>61</v>
      </c>
      <c r="D488" s="24">
        <v>22425.75</v>
      </c>
      <c r="E488" s="17" t="s">
        <v>1094</v>
      </c>
      <c r="F488" s="17" t="s">
        <v>549</v>
      </c>
      <c r="G488" s="17" t="s">
        <v>14</v>
      </c>
      <c r="H488" s="17" t="s">
        <v>1706</v>
      </c>
      <c r="I488" s="20">
        <f t="shared" si="7"/>
        <v>918754.75526400004</v>
      </c>
      <c r="J488" s="20">
        <v>198778.04154144</v>
      </c>
      <c r="K488" s="17" t="s">
        <v>1707</v>
      </c>
      <c r="L488" s="21" t="str">
        <f>VLOOKUP(B488,Accounts!B$2:E$3001,4,FALSE)</f>
        <v>Domiciliary</v>
      </c>
      <c r="M488" s="26">
        <f>VALUE(VLOOKUP(B488,Accounts!B$2:G$3001,6,FALSE))</f>
        <v>1912658849</v>
      </c>
      <c r="N488" s="22">
        <f>IFERROR(VLOOKUP(B488,Loan!B488:D787,3,FALSE), 0)</f>
        <v>0</v>
      </c>
      <c r="O488" s="25">
        <f>VLOOKUP(B488,Transaction!C2:F3001,4,FALSE)</f>
        <v>44506</v>
      </c>
      <c r="P488" s="21" t="str">
        <f>VLOOKUP(B488,Table3[[Account Number]:[Transaction type]],2,FALSE)</f>
        <v>Money Deposit</v>
      </c>
      <c r="Q488" s="21" t="str">
        <f>VLOOKUP(B488,Transaction!C2:E3001,3,FALSE)</f>
        <v>Bank</v>
      </c>
      <c r="R488" s="22">
        <f>Table4[[#This Row],[Bank Deposit2]] - Table4[[#This Row],[Saving Accounts]]</f>
        <v>719976.71372256009</v>
      </c>
      <c r="S488" s="22">
        <f>IF(AND(Table4[[#This Row],[Account Type]]="Current",Table4[[#This Row],[Opening Balance]]&gt;= 500000),Table4[[#This Row],[Opening Balance]] * 0.02, 0)</f>
        <v>0</v>
      </c>
    </row>
    <row r="489" spans="1:19" ht="15.75" x14ac:dyDescent="0.25">
      <c r="A489" s="17" t="s">
        <v>1708</v>
      </c>
      <c r="B489" s="19">
        <v>275932122</v>
      </c>
      <c r="C489" s="17">
        <v>19</v>
      </c>
      <c r="D489" s="24">
        <v>37766.25</v>
      </c>
      <c r="E489" s="17" t="s">
        <v>1094</v>
      </c>
      <c r="F489" s="17" t="s">
        <v>1498</v>
      </c>
      <c r="G489" s="17" t="s">
        <v>14</v>
      </c>
      <c r="H489" s="17" t="s">
        <v>1709</v>
      </c>
      <c r="I489" s="20">
        <f t="shared" si="7"/>
        <v>71388.977400000003</v>
      </c>
      <c r="J489" s="20">
        <v>32658.578503199999</v>
      </c>
      <c r="K489" s="17" t="s">
        <v>1710</v>
      </c>
      <c r="L489" s="21" t="str">
        <f>VLOOKUP(B489,Accounts!B$2:E$3001,4,FALSE)</f>
        <v>Corporate</v>
      </c>
      <c r="M489" s="26">
        <f>VALUE(VLOOKUP(B489,Accounts!B$2:G$3001,6,FALSE))</f>
        <v>79374204</v>
      </c>
      <c r="N489" s="22">
        <f>IFERROR(VLOOKUP(B489,Loan!B489:D788,3,FALSE), 0)</f>
        <v>0</v>
      </c>
      <c r="O489" s="25">
        <f>VLOOKUP(B489,Transaction!C2:F3001,4,FALSE)</f>
        <v>44451</v>
      </c>
      <c r="P489" s="21" t="str">
        <f>VLOOKUP(B489,Table3[[Account Number]:[Transaction type]],2,FALSE)</f>
        <v>Checks</v>
      </c>
      <c r="Q489" s="21" t="str">
        <f>VLOOKUP(B489,Transaction!C2:E3001,3,FALSE)</f>
        <v>Informal Services</v>
      </c>
      <c r="R489" s="22">
        <f>Table4[[#This Row],[Bank Deposit2]] - Table4[[#This Row],[Saving Accounts]]</f>
        <v>38730.398896800005</v>
      </c>
      <c r="S489" s="22">
        <f>IF(AND(Table4[[#This Row],[Account Type]]="Current",Table4[[#This Row],[Opening Balance]]&gt;= 500000),Table4[[#This Row],[Opening Balance]] * 0.02, 0)</f>
        <v>0</v>
      </c>
    </row>
    <row r="490" spans="1:19" ht="15.75" x14ac:dyDescent="0.25">
      <c r="A490" s="17" t="s">
        <v>1711</v>
      </c>
      <c r="B490" s="19">
        <v>253960066</v>
      </c>
      <c r="C490" s="17">
        <v>22</v>
      </c>
      <c r="D490" s="24">
        <v>36670.5</v>
      </c>
      <c r="E490" s="17" t="s">
        <v>1094</v>
      </c>
      <c r="F490" s="17" t="s">
        <v>370</v>
      </c>
      <c r="G490" s="17" t="s">
        <v>14</v>
      </c>
      <c r="H490" s="17" t="s">
        <v>1712</v>
      </c>
      <c r="I490" s="20">
        <f t="shared" si="7"/>
        <v>861107.96898000001</v>
      </c>
      <c r="J490" s="20">
        <v>341572.82769539999</v>
      </c>
      <c r="K490" s="17" t="s">
        <v>1713</v>
      </c>
      <c r="L490" s="21" t="str">
        <f>VLOOKUP(B490,Accounts!B$2:E$3001,4,FALSE)</f>
        <v>Current</v>
      </c>
      <c r="M490" s="26">
        <f>VALUE(VLOOKUP(B490,Accounts!B$2:G$3001,6,FALSE))</f>
        <v>149346654</v>
      </c>
      <c r="N490" s="22">
        <f>IFERROR(VLOOKUP(B490,Loan!B490:D789,3,FALSE), 0)</f>
        <v>0</v>
      </c>
      <c r="O490" s="25">
        <f>VLOOKUP(B490,Transaction!C2:F3001,4,FALSE)</f>
        <v>44322</v>
      </c>
      <c r="P490" s="21" t="str">
        <f>VLOOKUP(B490,Table3[[Account Number]:[Transaction type]],2,FALSE)</f>
        <v>Money Deposit</v>
      </c>
      <c r="Q490" s="21" t="str">
        <f>VLOOKUP(B490,Transaction!C2:E3001,3,FALSE)</f>
        <v>Bank</v>
      </c>
      <c r="R490" s="22">
        <f>Table4[[#This Row],[Bank Deposit2]] - Table4[[#This Row],[Saving Accounts]]</f>
        <v>519535.14128460002</v>
      </c>
      <c r="S490" s="22">
        <f>IF(AND(Table4[[#This Row],[Account Type]]="Current",Table4[[#This Row],[Opening Balance]]&gt;= 500000),Table4[[#This Row],[Opening Balance]] * 0.02, 0)</f>
        <v>2986933.08</v>
      </c>
    </row>
    <row r="491" spans="1:19" ht="15.75" x14ac:dyDescent="0.25">
      <c r="A491" s="17" t="s">
        <v>1714</v>
      </c>
      <c r="B491" s="19">
        <v>545998935</v>
      </c>
      <c r="C491" s="17">
        <v>48</v>
      </c>
      <c r="D491" s="24">
        <v>27174</v>
      </c>
      <c r="E491" s="17" t="s">
        <v>1094</v>
      </c>
      <c r="F491" s="17" t="s">
        <v>106</v>
      </c>
      <c r="G491" s="17" t="s">
        <v>14</v>
      </c>
      <c r="H491" s="17" t="s">
        <v>1715</v>
      </c>
      <c r="I491" s="20">
        <f t="shared" si="7"/>
        <v>1122750.57336</v>
      </c>
      <c r="J491" s="20">
        <v>504017.37695399998</v>
      </c>
      <c r="K491" s="17" t="s">
        <v>1716</v>
      </c>
      <c r="L491" s="21" t="str">
        <f>VLOOKUP(B491,Accounts!B$2:E$3001,4,FALSE)</f>
        <v>Domiciliary</v>
      </c>
      <c r="M491" s="26">
        <f>VALUE(VLOOKUP(B491,Accounts!B$2:G$3001,6,FALSE))</f>
        <v>827038107</v>
      </c>
      <c r="N491" s="22">
        <f>IFERROR(VLOOKUP(B491,Loan!B491:D790,3,FALSE), 0)</f>
        <v>0</v>
      </c>
      <c r="O491" s="25">
        <f>VLOOKUP(B491,Transaction!C2:F3001,4,FALSE)</f>
        <v>44536</v>
      </c>
      <c r="P491" s="21" t="str">
        <f>VLOOKUP(B491,Table3[[Account Number]:[Transaction type]],2,FALSE)</f>
        <v>Money Deposit</v>
      </c>
      <c r="Q491" s="21" t="str">
        <f>VLOOKUP(B491,Transaction!C2:E3001,3,FALSE)</f>
        <v>Bank</v>
      </c>
      <c r="R491" s="22">
        <f>Table4[[#This Row],[Bank Deposit2]] - Table4[[#This Row],[Saving Accounts]]</f>
        <v>618733.19640600006</v>
      </c>
      <c r="S491" s="22">
        <f>IF(AND(Table4[[#This Row],[Account Type]]="Current",Table4[[#This Row],[Opening Balance]]&gt;= 500000),Table4[[#This Row],[Opening Balance]] * 0.02, 0)</f>
        <v>0</v>
      </c>
    </row>
    <row r="492" spans="1:19" ht="15.75" x14ac:dyDescent="0.25">
      <c r="A492" s="17" t="s">
        <v>1717</v>
      </c>
      <c r="B492" s="19">
        <v>33056746</v>
      </c>
      <c r="C492" s="17">
        <v>43</v>
      </c>
      <c r="D492" s="24">
        <v>29000.25</v>
      </c>
      <c r="E492" s="17" t="s">
        <v>1094</v>
      </c>
      <c r="F492" s="17" t="s">
        <v>88</v>
      </c>
      <c r="G492" s="17" t="s">
        <v>14</v>
      </c>
      <c r="H492" s="17" t="s">
        <v>1718</v>
      </c>
      <c r="I492" s="20">
        <f t="shared" si="7"/>
        <v>508775.28240000003</v>
      </c>
      <c r="J492" s="20">
        <v>100367.487528</v>
      </c>
      <c r="K492" s="17" t="s">
        <v>1719</v>
      </c>
      <c r="L492" s="21" t="str">
        <f>VLOOKUP(B492,Accounts!B$2:E$3001,4,FALSE)</f>
        <v>Corporate</v>
      </c>
      <c r="M492" s="26">
        <f>VALUE(VLOOKUP(B492,Accounts!B$2:G$3001,6,FALSE))</f>
        <v>611444757</v>
      </c>
      <c r="N492" s="22">
        <f>IFERROR(VLOOKUP(B492,Loan!B492:D791,3,FALSE), 0)</f>
        <v>0</v>
      </c>
      <c r="O492" s="25">
        <f>VLOOKUP(B492,Transaction!C2:F3001,4,FALSE)</f>
        <v>44500</v>
      </c>
      <c r="P492" s="21" t="str">
        <f>VLOOKUP(B492,Table3[[Account Number]:[Transaction type]],2,FALSE)</f>
        <v>Money Deposit</v>
      </c>
      <c r="Q492" s="21" t="str">
        <f>VLOOKUP(B492,Transaction!C2:E3001,3,FALSE)</f>
        <v>Bank</v>
      </c>
      <c r="R492" s="22">
        <f>Table4[[#This Row],[Bank Deposit2]] - Table4[[#This Row],[Saving Accounts]]</f>
        <v>408407.794872</v>
      </c>
      <c r="S492" s="22">
        <f>IF(AND(Table4[[#This Row],[Account Type]]="Current",Table4[[#This Row],[Opening Balance]]&gt;= 500000),Table4[[#This Row],[Opening Balance]] * 0.02, 0)</f>
        <v>0</v>
      </c>
    </row>
    <row r="493" spans="1:19" ht="15.75" x14ac:dyDescent="0.25">
      <c r="A493" s="17" t="s">
        <v>1720</v>
      </c>
      <c r="B493" s="19">
        <v>915295189</v>
      </c>
      <c r="C493" s="17">
        <v>57</v>
      </c>
      <c r="D493" s="24">
        <v>23886.75</v>
      </c>
      <c r="E493" s="17" t="s">
        <v>1094</v>
      </c>
      <c r="F493" s="17" t="s">
        <v>1721</v>
      </c>
      <c r="G493" s="17" t="s">
        <v>14</v>
      </c>
      <c r="H493" s="17" t="s">
        <v>1722</v>
      </c>
      <c r="I493" s="20">
        <f t="shared" si="7"/>
        <v>54596.757214999998</v>
      </c>
      <c r="J493" s="20">
        <v>11453.319727849999</v>
      </c>
      <c r="K493" s="17" t="s">
        <v>1723</v>
      </c>
      <c r="L493" s="21" t="str">
        <f>VLOOKUP(B493,Accounts!B$2:E$3001,4,FALSE)</f>
        <v>Domiciliary</v>
      </c>
      <c r="M493" s="26">
        <f>VALUE(VLOOKUP(B493,Accounts!B$2:G$3001,6,FALSE))</f>
        <v>8253007</v>
      </c>
      <c r="N493" s="22">
        <f>IFERROR(VLOOKUP(B493,Loan!B493:D792,3,FALSE), 0)</f>
        <v>0</v>
      </c>
      <c r="O493" s="25">
        <f>VLOOKUP(B493,Transaction!C2:F3001,4,FALSE)</f>
        <v>44665</v>
      </c>
      <c r="P493" s="21" t="str">
        <f>VLOOKUP(B493,Table3[[Account Number]:[Transaction type]],2,FALSE)</f>
        <v>Cash Withdrawal</v>
      </c>
      <c r="Q493" s="21" t="str">
        <f>VLOOKUP(B493,Transaction!C2:E3001,3,FALSE)</f>
        <v>ATM</v>
      </c>
      <c r="R493" s="22">
        <f>Table4[[#This Row],[Bank Deposit2]] - Table4[[#This Row],[Saving Accounts]]</f>
        <v>43143.437487149997</v>
      </c>
      <c r="S493" s="22">
        <f>IF(AND(Table4[[#This Row],[Account Type]]="Current",Table4[[#This Row],[Opening Balance]]&gt;= 500000),Table4[[#This Row],[Opening Balance]] * 0.02, 0)</f>
        <v>0</v>
      </c>
    </row>
    <row r="494" spans="1:19" ht="15.75" x14ac:dyDescent="0.25">
      <c r="A494" s="17" t="s">
        <v>1724</v>
      </c>
      <c r="B494" s="19">
        <v>620261247</v>
      </c>
      <c r="C494" s="17">
        <v>80</v>
      </c>
      <c r="D494" s="24">
        <v>15486</v>
      </c>
      <c r="E494" s="17" t="s">
        <v>1094</v>
      </c>
      <c r="F494" s="17" t="s">
        <v>176</v>
      </c>
      <c r="G494" s="17" t="s">
        <v>14</v>
      </c>
      <c r="H494" s="17" t="s">
        <v>1725</v>
      </c>
      <c r="I494" s="20">
        <f t="shared" si="7"/>
        <v>105428.925</v>
      </c>
      <c r="J494" s="20">
        <v>64494.387719999999</v>
      </c>
      <c r="K494" s="17" t="s">
        <v>1726</v>
      </c>
      <c r="L494" s="21" t="str">
        <f>VLOOKUP(B494,Accounts!B$2:E$3001,4,FALSE)</f>
        <v>Domiciliary</v>
      </c>
      <c r="M494" s="26">
        <f>VALUE(VLOOKUP(B494,Accounts!B$2:G$3001,6,FALSE))</f>
        <v>537970752</v>
      </c>
      <c r="N494" s="22">
        <f>IFERROR(VLOOKUP(B494,Loan!B494:D793,3,FALSE), 0)</f>
        <v>0</v>
      </c>
      <c r="O494" s="25">
        <f>VLOOKUP(B494,Transaction!C2:F3001,4,FALSE)</f>
        <v>44494</v>
      </c>
      <c r="P494" s="21" t="str">
        <f>VLOOKUP(B494,Table3[[Account Number]:[Transaction type]],2,FALSE)</f>
        <v>Online Payment</v>
      </c>
      <c r="Q494" s="21" t="str">
        <f>VLOOKUP(B494,Transaction!C2:E3001,3,FALSE)</f>
        <v>Mobile</v>
      </c>
      <c r="R494" s="22">
        <f>Table4[[#This Row],[Bank Deposit2]] - Table4[[#This Row],[Saving Accounts]]</f>
        <v>40934.537280000004</v>
      </c>
      <c r="S494" s="22">
        <f>IF(AND(Table4[[#This Row],[Account Type]]="Current",Table4[[#This Row],[Opening Balance]]&gt;= 500000),Table4[[#This Row],[Opening Balance]] * 0.02, 0)</f>
        <v>0</v>
      </c>
    </row>
    <row r="495" spans="1:19" ht="15.75" x14ac:dyDescent="0.25">
      <c r="A495" s="17" t="s">
        <v>1727</v>
      </c>
      <c r="B495" s="19">
        <v>807694195</v>
      </c>
      <c r="C495" s="17">
        <v>47</v>
      </c>
      <c r="D495" s="24">
        <v>27539.25</v>
      </c>
      <c r="E495" s="17" t="s">
        <v>1094</v>
      </c>
      <c r="F495" s="17" t="s">
        <v>807</v>
      </c>
      <c r="G495" s="17" t="s">
        <v>14</v>
      </c>
      <c r="H495" s="17" t="s">
        <v>1728</v>
      </c>
      <c r="I495" s="20">
        <f t="shared" si="7"/>
        <v>525947.01233599999</v>
      </c>
      <c r="J495" s="20">
        <v>165164.32790616</v>
      </c>
      <c r="K495" s="17" t="s">
        <v>1729</v>
      </c>
      <c r="L495" s="21" t="str">
        <f>VLOOKUP(B495,Accounts!B$2:E$3001,4,FALSE)</f>
        <v>Savings</v>
      </c>
      <c r="M495" s="26">
        <f>VALUE(VLOOKUP(B495,Accounts!B$2:G$3001,6,FALSE))</f>
        <v>5132928768</v>
      </c>
      <c r="N495" s="22">
        <f>IFERROR(VLOOKUP(B495,Loan!B495:D794,3,FALSE), 0)</f>
        <v>0</v>
      </c>
      <c r="O495" s="25">
        <f>VLOOKUP(B495,Transaction!C2:F3001,4,FALSE)</f>
        <v>44441</v>
      </c>
      <c r="P495" s="21" t="str">
        <f>VLOOKUP(B495,Table3[[Account Number]:[Transaction type]],2,FALSE)</f>
        <v>Checks</v>
      </c>
      <c r="Q495" s="21" t="str">
        <f>VLOOKUP(B495,Transaction!C2:E3001,3,FALSE)</f>
        <v>Informal Services</v>
      </c>
      <c r="R495" s="22">
        <f>Table4[[#This Row],[Bank Deposit2]] - Table4[[#This Row],[Saving Accounts]]</f>
        <v>360782.68442983995</v>
      </c>
      <c r="S495" s="22">
        <f>IF(AND(Table4[[#This Row],[Account Type]]="Current",Table4[[#This Row],[Opening Balance]]&gt;= 500000),Table4[[#This Row],[Opening Balance]] * 0.02, 0)</f>
        <v>0</v>
      </c>
    </row>
    <row r="496" spans="1:19" ht="15.75" x14ac:dyDescent="0.25">
      <c r="A496" s="17" t="s">
        <v>1730</v>
      </c>
      <c r="B496" s="19">
        <v>214670045</v>
      </c>
      <c r="C496" s="17">
        <v>24</v>
      </c>
      <c r="D496" s="24">
        <v>35940</v>
      </c>
      <c r="E496" s="17" t="s">
        <v>1094</v>
      </c>
      <c r="F496" s="17" t="s">
        <v>1400</v>
      </c>
      <c r="G496" s="17" t="s">
        <v>14</v>
      </c>
      <c r="H496" s="17" t="s">
        <v>1731</v>
      </c>
      <c r="I496" s="20">
        <f t="shared" si="7"/>
        <v>506526.40836</v>
      </c>
      <c r="J496" s="20">
        <v>243793.36263240001</v>
      </c>
      <c r="K496" s="17" t="s">
        <v>1732</v>
      </c>
      <c r="L496" s="21" t="str">
        <f>VLOOKUP(B496,Accounts!B$2:E$3001,4,FALSE)</f>
        <v>Domiciliary</v>
      </c>
      <c r="M496" s="26">
        <f>VALUE(VLOOKUP(B496,Accounts!B$2:G$3001,6,FALSE))</f>
        <v>3082615296</v>
      </c>
      <c r="N496" s="22">
        <f>IFERROR(VLOOKUP(B496,Loan!B496:D795,3,FALSE), 0)</f>
        <v>0</v>
      </c>
      <c r="O496" s="25">
        <f>VLOOKUP(B496,Transaction!C2:F3001,4,FALSE)</f>
        <v>44523</v>
      </c>
      <c r="P496" s="21" t="str">
        <f>VLOOKUP(B496,Table3[[Account Number]:[Transaction type]],2,FALSE)</f>
        <v>Online Payment</v>
      </c>
      <c r="Q496" s="21" t="str">
        <f>VLOOKUP(B496,Transaction!C2:E3001,3,FALSE)</f>
        <v>Mobile</v>
      </c>
      <c r="R496" s="22">
        <f>Table4[[#This Row],[Bank Deposit2]] - Table4[[#This Row],[Saving Accounts]]</f>
        <v>262733.04572759999</v>
      </c>
      <c r="S496" s="22">
        <f>IF(AND(Table4[[#This Row],[Account Type]]="Current",Table4[[#This Row],[Opening Balance]]&gt;= 500000),Table4[[#This Row],[Opening Balance]] * 0.02, 0)</f>
        <v>0</v>
      </c>
    </row>
    <row r="497" spans="1:19" ht="15.75" x14ac:dyDescent="0.25">
      <c r="A497" s="17" t="s">
        <v>1733</v>
      </c>
      <c r="B497" s="19">
        <v>66474835</v>
      </c>
      <c r="C497" s="17">
        <v>35</v>
      </c>
      <c r="D497" s="24">
        <v>31922.25</v>
      </c>
      <c r="E497" s="17" t="s">
        <v>1094</v>
      </c>
      <c r="F497" s="17" t="s">
        <v>514</v>
      </c>
      <c r="G497" s="17" t="s">
        <v>14</v>
      </c>
      <c r="H497" s="17" t="s">
        <v>1734</v>
      </c>
      <c r="I497" s="20">
        <f t="shared" si="7"/>
        <v>640602.90804999997</v>
      </c>
      <c r="J497" s="20">
        <v>223767.035604</v>
      </c>
      <c r="K497" s="17" t="s">
        <v>1735</v>
      </c>
      <c r="L497" s="21" t="str">
        <f>VLOOKUP(B497,Accounts!B$2:E$3001,4,FALSE)</f>
        <v>Savings</v>
      </c>
      <c r="M497" s="26">
        <f>VALUE(VLOOKUP(B497,Accounts!B$2:G$3001,6,FALSE))</f>
        <v>86761116</v>
      </c>
      <c r="N497" s="22">
        <f>IFERROR(VLOOKUP(B497,Loan!B497:D796,3,FALSE), 0)</f>
        <v>0</v>
      </c>
      <c r="O497" s="25">
        <f>VLOOKUP(B497,Transaction!C2:F3001,4,FALSE)</f>
        <v>44395</v>
      </c>
      <c r="P497" s="21" t="str">
        <f>VLOOKUP(B497,Table3[[Account Number]:[Transaction type]],2,FALSE)</f>
        <v>Money Transfer</v>
      </c>
      <c r="Q497" s="21" t="str">
        <f>VLOOKUP(B497,Transaction!C2:E3001,3,FALSE)</f>
        <v>ATM</v>
      </c>
      <c r="R497" s="22">
        <f>Table4[[#This Row],[Bank Deposit2]] - Table4[[#This Row],[Saving Accounts]]</f>
        <v>416835.87244599999</v>
      </c>
      <c r="S497" s="22">
        <f>IF(AND(Table4[[#This Row],[Account Type]]="Current",Table4[[#This Row],[Opening Balance]]&gt;= 500000),Table4[[#This Row],[Opening Balance]] * 0.02, 0)</f>
        <v>0</v>
      </c>
    </row>
    <row r="498" spans="1:19" ht="15.75" x14ac:dyDescent="0.25">
      <c r="A498" s="17" t="s">
        <v>1736</v>
      </c>
      <c r="B498" s="19">
        <v>696887241</v>
      </c>
      <c r="C498" s="17">
        <v>42</v>
      </c>
      <c r="D498" s="24">
        <v>29365.5</v>
      </c>
      <c r="E498" s="17" t="s">
        <v>1094</v>
      </c>
      <c r="F498" s="17" t="s">
        <v>1576</v>
      </c>
      <c r="G498" s="17" t="s">
        <v>14</v>
      </c>
      <c r="H498" s="17" t="s">
        <v>1737</v>
      </c>
      <c r="I498" s="20">
        <f t="shared" si="7"/>
        <v>1932207.606252</v>
      </c>
      <c r="J498" s="20">
        <v>436704.17662872002</v>
      </c>
      <c r="K498" s="17" t="s">
        <v>1738</v>
      </c>
      <c r="L498" s="21" t="str">
        <f>VLOOKUP(B498,Accounts!B$2:E$3001,4,FALSE)</f>
        <v>Savings</v>
      </c>
      <c r="M498" s="26">
        <f>VALUE(VLOOKUP(B498,Accounts!B$2:G$3001,6,FALSE))</f>
        <v>87282</v>
      </c>
      <c r="N498" s="22">
        <f>IFERROR(VLOOKUP(B498,Loan!B498:D797,3,FALSE), 0)</f>
        <v>0</v>
      </c>
      <c r="O498" s="25">
        <f>VLOOKUP(B498,Transaction!C2:F3001,4,FALSE)</f>
        <v>44284</v>
      </c>
      <c r="P498" s="21" t="str">
        <f>VLOOKUP(B498,Table3[[Account Number]:[Transaction type]],2,FALSE)</f>
        <v>Cash Withdrawal</v>
      </c>
      <c r="Q498" s="21" t="str">
        <f>VLOOKUP(B498,Transaction!C2:E3001,3,FALSE)</f>
        <v>POS</v>
      </c>
      <c r="R498" s="22">
        <f>Table4[[#This Row],[Bank Deposit2]] - Table4[[#This Row],[Saving Accounts]]</f>
        <v>1495503.42962328</v>
      </c>
      <c r="S498" s="22">
        <f>IF(AND(Table4[[#This Row],[Account Type]]="Current",Table4[[#This Row],[Opening Balance]]&gt;= 500000),Table4[[#This Row],[Opening Balance]] * 0.02, 0)</f>
        <v>0</v>
      </c>
    </row>
    <row r="499" spans="1:19" ht="15.75" x14ac:dyDescent="0.25">
      <c r="A499" s="17" t="s">
        <v>1739</v>
      </c>
      <c r="B499" s="19">
        <v>177114036</v>
      </c>
      <c r="C499" s="17">
        <v>83</v>
      </c>
      <c r="D499" s="24">
        <v>14390.25</v>
      </c>
      <c r="E499" s="17" t="s">
        <v>1094</v>
      </c>
      <c r="F499" s="17" t="s">
        <v>569</v>
      </c>
      <c r="G499" s="17" t="s">
        <v>14</v>
      </c>
      <c r="H499" s="17" t="s">
        <v>1740</v>
      </c>
      <c r="I499" s="20">
        <f t="shared" si="7"/>
        <v>1099352.8326000001</v>
      </c>
      <c r="J499" s="20">
        <v>402363.13673159998</v>
      </c>
      <c r="K499" s="17" t="s">
        <v>1741</v>
      </c>
      <c r="L499" s="21" t="str">
        <f>VLOOKUP(B499,Accounts!B$2:E$3001,4,FALSE)</f>
        <v>Corporate</v>
      </c>
      <c r="M499" s="26">
        <f>VALUE(VLOOKUP(B499,Accounts!B$2:G$3001,6,FALSE))</f>
        <v>21443205</v>
      </c>
      <c r="N499" s="22">
        <f>IFERROR(VLOOKUP(B499,Loan!B499:D798,3,FALSE), 0)</f>
        <v>0</v>
      </c>
      <c r="O499" s="25">
        <f>VLOOKUP(B499,Transaction!C2:F3001,4,FALSE)</f>
        <v>44514</v>
      </c>
      <c r="P499" s="21" t="str">
        <f>VLOOKUP(B499,Table3[[Account Number]:[Transaction type]],2,FALSE)</f>
        <v>Money Deposit</v>
      </c>
      <c r="Q499" s="21" t="str">
        <f>VLOOKUP(B499,Transaction!C2:E3001,3,FALSE)</f>
        <v>Bank</v>
      </c>
      <c r="R499" s="22">
        <f>Table4[[#This Row],[Bank Deposit2]] - Table4[[#This Row],[Saving Accounts]]</f>
        <v>696989.69586840016</v>
      </c>
      <c r="S499" s="22">
        <f>IF(AND(Table4[[#This Row],[Account Type]]="Current",Table4[[#This Row],[Opening Balance]]&gt;= 500000),Table4[[#This Row],[Opening Balance]] * 0.02, 0)</f>
        <v>0</v>
      </c>
    </row>
    <row r="500" spans="1:19" ht="15.75" x14ac:dyDescent="0.25">
      <c r="A500" s="17" t="s">
        <v>1742</v>
      </c>
      <c r="B500" s="19">
        <v>905339990</v>
      </c>
      <c r="C500" s="17">
        <v>28</v>
      </c>
      <c r="D500" s="24">
        <v>34479</v>
      </c>
      <c r="E500" s="17" t="s">
        <v>1094</v>
      </c>
      <c r="F500" s="17" t="s">
        <v>1308</v>
      </c>
      <c r="G500" s="17" t="s">
        <v>14</v>
      </c>
      <c r="H500" s="17" t="s">
        <v>1743</v>
      </c>
      <c r="I500" s="20">
        <f t="shared" si="7"/>
        <v>34050.75894</v>
      </c>
      <c r="J500" s="20">
        <v>14641.826344200001</v>
      </c>
      <c r="K500" s="17" t="s">
        <v>1744</v>
      </c>
      <c r="L500" s="21" t="str">
        <f>VLOOKUP(B500,Accounts!B$2:E$3001,4,FALSE)</f>
        <v>Domiciliary</v>
      </c>
      <c r="M500" s="26">
        <f>VALUE(VLOOKUP(B500,Accounts!B$2:G$3001,6,FALSE))</f>
        <v>2088788436</v>
      </c>
      <c r="N500" s="22">
        <f>IFERROR(VLOOKUP(B500,Loan!B500:D799,3,FALSE), 0)</f>
        <v>0</v>
      </c>
      <c r="O500" s="25">
        <f>VLOOKUP(B500,Transaction!C2:F3001,4,FALSE)</f>
        <v>44657</v>
      </c>
      <c r="P500" s="21" t="str">
        <f>VLOOKUP(B500,Table3[[Account Number]:[Transaction type]],2,FALSE)</f>
        <v>Money Deposit</v>
      </c>
      <c r="Q500" s="21" t="str">
        <f>VLOOKUP(B500,Transaction!C2:E3001,3,FALSE)</f>
        <v>Bank</v>
      </c>
      <c r="R500" s="22">
        <f>Table4[[#This Row],[Bank Deposit2]] - Table4[[#This Row],[Saving Accounts]]</f>
        <v>19408.932595799997</v>
      </c>
      <c r="S500" s="22">
        <f>IF(AND(Table4[[#This Row],[Account Type]]="Current",Table4[[#This Row],[Opening Balance]]&gt;= 500000),Table4[[#This Row],[Opening Balance]] * 0.02, 0)</f>
        <v>0</v>
      </c>
    </row>
    <row r="501" spans="1:19" ht="15.75" x14ac:dyDescent="0.25">
      <c r="A501" s="17" t="s">
        <v>1745</v>
      </c>
      <c r="B501" s="19">
        <v>720643968</v>
      </c>
      <c r="C501" s="17">
        <v>41</v>
      </c>
      <c r="D501" s="24">
        <v>29730.75</v>
      </c>
      <c r="E501" s="17" t="s">
        <v>1094</v>
      </c>
      <c r="F501" s="17" t="s">
        <v>1746</v>
      </c>
      <c r="G501" s="17" t="s">
        <v>14</v>
      </c>
      <c r="H501" s="17" t="s">
        <v>1747</v>
      </c>
      <c r="I501" s="20">
        <f t="shared" si="7"/>
        <v>254722.42644800001</v>
      </c>
      <c r="J501" s="20">
        <v>63336.387116799997</v>
      </c>
      <c r="K501" s="17" t="s">
        <v>1748</v>
      </c>
      <c r="L501" s="21" t="str">
        <f>VLOOKUP(B501,Accounts!B$2:E$3001,4,FALSE)</f>
        <v>Savings</v>
      </c>
      <c r="M501" s="26">
        <f>VALUE(VLOOKUP(B501,Accounts!B$2:G$3001,6,FALSE))</f>
        <v>2916045816</v>
      </c>
      <c r="N501" s="22">
        <f>IFERROR(VLOOKUP(B501,Loan!B501:D800,3,FALSE), 0)</f>
        <v>0</v>
      </c>
      <c r="O501" s="25">
        <f>VLOOKUP(B501,Transaction!C2:F3001,4,FALSE)</f>
        <v>44471</v>
      </c>
      <c r="P501" s="21" t="str">
        <f>VLOOKUP(B501,Table3[[Account Number]:[Transaction type]],2,FALSE)</f>
        <v>Cash Withdrawal</v>
      </c>
      <c r="Q501" s="21" t="str">
        <f>VLOOKUP(B501,Transaction!C2:E3001,3,FALSE)</f>
        <v>ATM</v>
      </c>
      <c r="R501" s="22">
        <f>Table4[[#This Row],[Bank Deposit2]] - Table4[[#This Row],[Saving Accounts]]</f>
        <v>191386.03933120001</v>
      </c>
      <c r="S501" s="22">
        <f>IF(AND(Table4[[#This Row],[Account Type]]="Current",Table4[[#This Row],[Opening Balance]]&gt;= 500000),Table4[[#This Row],[Opening Balance]] * 0.02, 0)</f>
        <v>0</v>
      </c>
    </row>
    <row r="502" spans="1:19" ht="15.75" x14ac:dyDescent="0.25">
      <c r="A502" s="17" t="s">
        <v>1749</v>
      </c>
      <c r="B502" s="19">
        <v>572868273</v>
      </c>
      <c r="C502" s="17">
        <v>76</v>
      </c>
      <c r="D502" s="24">
        <v>16947</v>
      </c>
      <c r="E502" s="17" t="s">
        <v>1094</v>
      </c>
      <c r="F502" s="17" t="s">
        <v>654</v>
      </c>
      <c r="G502" s="17" t="s">
        <v>14</v>
      </c>
      <c r="H502" s="17" t="s">
        <v>1750</v>
      </c>
      <c r="I502" s="20">
        <f t="shared" si="7"/>
        <v>180482.65015</v>
      </c>
      <c r="J502" s="20">
        <v>123056.352375</v>
      </c>
      <c r="K502" s="17" t="s">
        <v>1751</v>
      </c>
      <c r="L502" s="21" t="str">
        <f>VLOOKUP(B502,Accounts!B$2:E$3001,4,FALSE)</f>
        <v>Domiciliary</v>
      </c>
      <c r="M502" s="26">
        <f>VALUE(VLOOKUP(B502,Accounts!B$2:G$3001,6,FALSE))</f>
        <v>1792148496</v>
      </c>
      <c r="N502" s="22">
        <f>IFERROR(VLOOKUP(B502,Loan!B502:D801,3,FALSE), 0)</f>
        <v>0</v>
      </c>
      <c r="O502" s="25">
        <f>VLOOKUP(B502,Transaction!C2:F3001,4,FALSE)</f>
        <v>44254</v>
      </c>
      <c r="P502" s="21" t="str">
        <f>VLOOKUP(B502,Table3[[Account Number]:[Transaction type]],2,FALSE)</f>
        <v>Checks</v>
      </c>
      <c r="Q502" s="21" t="str">
        <f>VLOOKUP(B502,Transaction!C2:E3001,3,FALSE)</f>
        <v>Informal Services</v>
      </c>
      <c r="R502" s="22">
        <f>Table4[[#This Row],[Bank Deposit2]] - Table4[[#This Row],[Saving Accounts]]</f>
        <v>57426.297774999999</v>
      </c>
      <c r="S502" s="22">
        <f>IF(AND(Table4[[#This Row],[Account Type]]="Current",Table4[[#This Row],[Opening Balance]]&gt;= 500000),Table4[[#This Row],[Opening Balance]] * 0.02, 0)</f>
        <v>0</v>
      </c>
    </row>
    <row r="503" spans="1:19" ht="15.75" x14ac:dyDescent="0.25">
      <c r="A503" s="17" t="s">
        <v>1752</v>
      </c>
      <c r="B503" s="19">
        <v>211010103</v>
      </c>
      <c r="C503" s="17">
        <v>42</v>
      </c>
      <c r="D503" s="24">
        <v>29365.5</v>
      </c>
      <c r="E503" s="17" t="s">
        <v>1094</v>
      </c>
      <c r="F503" s="17" t="s">
        <v>1404</v>
      </c>
      <c r="G503" s="17" t="s">
        <v>14</v>
      </c>
      <c r="H503" s="17" t="s">
        <v>1753</v>
      </c>
      <c r="I503" s="20">
        <f t="shared" si="7"/>
        <v>361468.58617800003</v>
      </c>
      <c r="J503" s="20">
        <v>158013.41052924001</v>
      </c>
      <c r="K503" s="17" t="s">
        <v>1754</v>
      </c>
      <c r="L503" s="21" t="str">
        <f>VLOOKUP(B503,Accounts!B$2:E$3001,4,FALSE)</f>
        <v>Corporate</v>
      </c>
      <c r="M503" s="26">
        <f>VALUE(VLOOKUP(B503,Accounts!B$2:G$3001,6,FALSE))</f>
        <v>2911633692</v>
      </c>
      <c r="N503" s="22">
        <f>IFERROR(VLOOKUP(B503,Loan!B503:D802,3,FALSE), 0)</f>
        <v>0</v>
      </c>
      <c r="O503" s="25">
        <f>VLOOKUP(B503,Transaction!C2:F3001,4,FALSE)</f>
        <v>44419</v>
      </c>
      <c r="P503" s="21" t="str">
        <f>VLOOKUP(B503,Table3[[Account Number]:[Transaction type]],2,FALSE)</f>
        <v>Cash Withdrawal</v>
      </c>
      <c r="Q503" s="21" t="str">
        <f>VLOOKUP(B503,Transaction!C2:E3001,3,FALSE)</f>
        <v>ATM</v>
      </c>
      <c r="R503" s="22">
        <f>Table4[[#This Row],[Bank Deposit2]] - Table4[[#This Row],[Saving Accounts]]</f>
        <v>203455.17564876002</v>
      </c>
      <c r="S503" s="22">
        <f>IF(AND(Table4[[#This Row],[Account Type]]="Current",Table4[[#This Row],[Opening Balance]]&gt;= 500000),Table4[[#This Row],[Opening Balance]] * 0.02, 0)</f>
        <v>0</v>
      </c>
    </row>
    <row r="504" spans="1:19" ht="15.75" x14ac:dyDescent="0.25">
      <c r="A504" s="17" t="s">
        <v>1755</v>
      </c>
      <c r="B504" s="19">
        <v>842344844</v>
      </c>
      <c r="C504" s="17">
        <v>80</v>
      </c>
      <c r="D504" s="24">
        <v>15486</v>
      </c>
      <c r="E504" s="17" t="s">
        <v>1094</v>
      </c>
      <c r="F504" s="17" t="s">
        <v>731</v>
      </c>
      <c r="G504" s="17" t="s">
        <v>14</v>
      </c>
      <c r="H504" s="17" t="s">
        <v>1756</v>
      </c>
      <c r="I504" s="20">
        <f t="shared" si="7"/>
        <v>572485.41893399996</v>
      </c>
      <c r="J504" s="20">
        <v>136755.95741808001</v>
      </c>
      <c r="K504" s="17" t="s">
        <v>1757</v>
      </c>
      <c r="L504" s="21" t="str">
        <f>VLOOKUP(B504,Accounts!B$2:E$3001,4,FALSE)</f>
        <v>Savings</v>
      </c>
      <c r="M504" s="26">
        <f>VALUE(VLOOKUP(B504,Accounts!B$2:G$3001,6,FALSE))</f>
        <v>3307254027</v>
      </c>
      <c r="N504" s="22">
        <f>IFERROR(VLOOKUP(B504,Loan!B504:D803,3,FALSE), 0)</f>
        <v>0</v>
      </c>
      <c r="O504" s="25">
        <f>VLOOKUP(B504,Transaction!C2:F3001,4,FALSE)</f>
        <v>44672</v>
      </c>
      <c r="P504" s="21" t="str">
        <f>VLOOKUP(B504,Table3[[Account Number]:[Transaction type]],2,FALSE)</f>
        <v>Loan Payment</v>
      </c>
      <c r="Q504" s="21" t="str">
        <f>VLOOKUP(B504,Transaction!C2:E3001,3,FALSE)</f>
        <v>ACH</v>
      </c>
      <c r="R504" s="22">
        <f>Table4[[#This Row],[Bank Deposit2]] - Table4[[#This Row],[Saving Accounts]]</f>
        <v>435729.46151591995</v>
      </c>
      <c r="S504" s="22">
        <f>IF(AND(Table4[[#This Row],[Account Type]]="Current",Table4[[#This Row],[Opening Balance]]&gt;= 500000),Table4[[#This Row],[Opening Balance]] * 0.02, 0)</f>
        <v>0</v>
      </c>
    </row>
    <row r="505" spans="1:19" ht="15.75" x14ac:dyDescent="0.25">
      <c r="A505" s="17" t="s">
        <v>1758</v>
      </c>
      <c r="B505" s="19">
        <v>822210306</v>
      </c>
      <c r="C505" s="17">
        <v>19</v>
      </c>
      <c r="D505" s="24">
        <v>37766.25</v>
      </c>
      <c r="E505" s="17" t="s">
        <v>1094</v>
      </c>
      <c r="F505" s="17" t="s">
        <v>471</v>
      </c>
      <c r="G505" s="17" t="s">
        <v>14</v>
      </c>
      <c r="H505" s="17" t="s">
        <v>1759</v>
      </c>
      <c r="I505" s="20">
        <f t="shared" si="7"/>
        <v>451472.91749999998</v>
      </c>
      <c r="J505" s="20">
        <v>120234.36645</v>
      </c>
      <c r="K505" s="17" t="s">
        <v>1760</v>
      </c>
      <c r="L505" s="21" t="str">
        <f>VLOOKUP(B505,Accounts!B$2:E$3001,4,FALSE)</f>
        <v>Domiciliary</v>
      </c>
      <c r="M505" s="26">
        <f>VALUE(VLOOKUP(B505,Accounts!B$2:G$3001,6,FALSE))</f>
        <v>2756206776</v>
      </c>
      <c r="N505" s="22">
        <f>IFERROR(VLOOKUP(B505,Loan!B505:D804,3,FALSE), 0)</f>
        <v>0</v>
      </c>
      <c r="O505" s="25">
        <f>VLOOKUP(B505,Transaction!C2:F3001,4,FALSE)</f>
        <v>44511</v>
      </c>
      <c r="P505" s="21" t="str">
        <f>VLOOKUP(B505,Table3[[Account Number]:[Transaction type]],2,FALSE)</f>
        <v>Money Transfer</v>
      </c>
      <c r="Q505" s="21" t="str">
        <f>VLOOKUP(B505,Transaction!C2:E3001,3,FALSE)</f>
        <v>Mobile</v>
      </c>
      <c r="R505" s="22">
        <f>Table4[[#This Row],[Bank Deposit2]] - Table4[[#This Row],[Saving Accounts]]</f>
        <v>331238.55105000001</v>
      </c>
      <c r="S505" s="22">
        <f>IF(AND(Table4[[#This Row],[Account Type]]="Current",Table4[[#This Row],[Opening Balance]]&gt;= 500000),Table4[[#This Row],[Opening Balance]] * 0.02, 0)</f>
        <v>0</v>
      </c>
    </row>
    <row r="506" spans="1:19" ht="15.75" x14ac:dyDescent="0.25">
      <c r="A506" s="17" t="s">
        <v>1761</v>
      </c>
      <c r="B506" s="19">
        <v>41020835</v>
      </c>
      <c r="C506" s="17">
        <v>18</v>
      </c>
      <c r="D506" s="24">
        <v>38131.5</v>
      </c>
      <c r="E506" s="17" t="s">
        <v>1094</v>
      </c>
      <c r="F506" s="17" t="s">
        <v>340</v>
      </c>
      <c r="G506" s="17" t="s">
        <v>14</v>
      </c>
      <c r="H506" s="17" t="s">
        <v>1762</v>
      </c>
      <c r="I506" s="20">
        <f t="shared" si="7"/>
        <v>110150.1972</v>
      </c>
      <c r="J506" s="20">
        <v>88661.246448000005</v>
      </c>
      <c r="K506" s="17" t="s">
        <v>1763</v>
      </c>
      <c r="L506" s="21" t="str">
        <f>VLOOKUP(B506,Accounts!B$2:E$3001,4,FALSE)</f>
        <v>Domiciliary</v>
      </c>
      <c r="M506" s="26">
        <f>VALUE(VLOOKUP(B506,Accounts!B$2:G$3001,6,FALSE))</f>
        <v>279877455</v>
      </c>
      <c r="N506" s="22">
        <f>IFERROR(VLOOKUP(B506,Loan!B506:D805,3,FALSE), 0)</f>
        <v>0</v>
      </c>
      <c r="O506" s="25">
        <f>VLOOKUP(B506,Transaction!C2:F3001,4,FALSE)</f>
        <v>44357</v>
      </c>
      <c r="P506" s="21" t="str">
        <f>VLOOKUP(B506,Table3[[Account Number]:[Transaction type]],2,FALSE)</f>
        <v>Money Deposit</v>
      </c>
      <c r="Q506" s="21" t="str">
        <f>VLOOKUP(B506,Transaction!C2:E3001,3,FALSE)</f>
        <v>ATM</v>
      </c>
      <c r="R506" s="22">
        <f>Table4[[#This Row],[Bank Deposit2]] - Table4[[#This Row],[Saving Accounts]]</f>
        <v>21488.95075199999</v>
      </c>
      <c r="S506" s="22">
        <f>IF(AND(Table4[[#This Row],[Account Type]]="Current",Table4[[#This Row],[Opening Balance]]&gt;= 500000),Table4[[#This Row],[Opening Balance]] * 0.02, 0)</f>
        <v>0</v>
      </c>
    </row>
    <row r="507" spans="1:19" ht="15.75" x14ac:dyDescent="0.25">
      <c r="A507" s="17" t="s">
        <v>1764</v>
      </c>
      <c r="B507" s="19">
        <v>854757865</v>
      </c>
      <c r="C507" s="17">
        <v>35</v>
      </c>
      <c r="D507" s="24">
        <v>31922.25</v>
      </c>
      <c r="E507" s="17" t="s">
        <v>1094</v>
      </c>
      <c r="F507" s="17" t="s">
        <v>418</v>
      </c>
      <c r="G507" s="17" t="s">
        <v>14</v>
      </c>
      <c r="H507" s="17" t="s">
        <v>1765</v>
      </c>
      <c r="I507" s="20">
        <f t="shared" si="7"/>
        <v>1689110.1020160001</v>
      </c>
      <c r="J507" s="20">
        <v>884436.81730560004</v>
      </c>
      <c r="K507" s="17" t="s">
        <v>1766</v>
      </c>
      <c r="L507" s="21" t="str">
        <f>VLOOKUP(B507,Accounts!B$2:E$3001,4,FALSE)</f>
        <v>Current</v>
      </c>
      <c r="M507" s="26">
        <f>VALUE(VLOOKUP(B507,Accounts!B$2:G$3001,6,FALSE))</f>
        <v>1225794094</v>
      </c>
      <c r="N507" s="22">
        <f>IFERROR(VLOOKUP(B507,Loan!B507:D806,3,FALSE), 0)</f>
        <v>0</v>
      </c>
      <c r="O507" s="25">
        <f>VLOOKUP(B507,Transaction!C2:F3001,4,FALSE)</f>
        <v>44621</v>
      </c>
      <c r="P507" s="21" t="str">
        <f>VLOOKUP(B507,Table3[[Account Number]:[Transaction type]],2,FALSE)</f>
        <v>Money Transfer</v>
      </c>
      <c r="Q507" s="21" t="str">
        <f>VLOOKUP(B507,Transaction!C2:E3001,3,FALSE)</f>
        <v>Mobile</v>
      </c>
      <c r="R507" s="22">
        <f>Table4[[#This Row],[Bank Deposit2]] - Table4[[#This Row],[Saving Accounts]]</f>
        <v>804673.28471040004</v>
      </c>
      <c r="S507" s="22">
        <f>IF(AND(Table4[[#This Row],[Account Type]]="Current",Table4[[#This Row],[Opening Balance]]&gt;= 500000),Table4[[#This Row],[Opening Balance]] * 0.02, 0)</f>
        <v>24515881.879999999</v>
      </c>
    </row>
    <row r="508" spans="1:19" ht="15.75" x14ac:dyDescent="0.25">
      <c r="A508" s="17" t="s">
        <v>1767</v>
      </c>
      <c r="B508" s="19">
        <v>581114473</v>
      </c>
      <c r="C508" s="17">
        <v>47</v>
      </c>
      <c r="D508" s="24">
        <v>27539.25</v>
      </c>
      <c r="E508" s="17" t="s">
        <v>1094</v>
      </c>
      <c r="F508" s="17" t="s">
        <v>1090</v>
      </c>
      <c r="G508" s="17" t="s">
        <v>14</v>
      </c>
      <c r="H508" s="17" t="s">
        <v>1768</v>
      </c>
      <c r="I508" s="20">
        <f t="shared" si="7"/>
        <v>257863.77540000001</v>
      </c>
      <c r="J508" s="20">
        <v>130221.206577</v>
      </c>
      <c r="K508" s="17" t="s">
        <v>1769</v>
      </c>
      <c r="L508" s="21" t="str">
        <f>VLOOKUP(B508,Accounts!B$2:E$3001,4,FALSE)</f>
        <v>Current</v>
      </c>
      <c r="M508" s="26">
        <f>VALUE(VLOOKUP(B508,Accounts!B$2:G$3001,6,FALSE))</f>
        <v>3413253312</v>
      </c>
      <c r="N508" s="22">
        <f>IFERROR(VLOOKUP(B508,Loan!B508:D807,3,FALSE), 0)</f>
        <v>0</v>
      </c>
      <c r="O508" s="25">
        <f>VLOOKUP(B508,Transaction!C2:F3001,4,FALSE)</f>
        <v>44674</v>
      </c>
      <c r="P508" s="21" t="str">
        <f>VLOOKUP(B508,Table3[[Account Number]:[Transaction type]],2,FALSE)</f>
        <v>Online Payment</v>
      </c>
      <c r="Q508" s="21" t="str">
        <f>VLOOKUP(B508,Transaction!C2:E3001,3,FALSE)</f>
        <v>Mobile</v>
      </c>
      <c r="R508" s="22">
        <f>Table4[[#This Row],[Bank Deposit2]] - Table4[[#This Row],[Saving Accounts]]</f>
        <v>127642.56882300001</v>
      </c>
      <c r="S508" s="22">
        <f>IF(AND(Table4[[#This Row],[Account Type]]="Current",Table4[[#This Row],[Opening Balance]]&gt;= 500000),Table4[[#This Row],[Opening Balance]] * 0.02, 0)</f>
        <v>68265066.239999995</v>
      </c>
    </row>
    <row r="509" spans="1:19" ht="15.75" x14ac:dyDescent="0.25">
      <c r="A509" s="17" t="s">
        <v>1770</v>
      </c>
      <c r="B509" s="19">
        <v>496470356</v>
      </c>
      <c r="C509" s="17">
        <v>53</v>
      </c>
      <c r="D509" s="24">
        <v>25347.75</v>
      </c>
      <c r="E509" s="17" t="s">
        <v>1094</v>
      </c>
      <c r="F509" s="17" t="s">
        <v>231</v>
      </c>
      <c r="G509" s="17" t="s">
        <v>14</v>
      </c>
      <c r="H509" s="17" t="s">
        <v>1771</v>
      </c>
      <c r="I509" s="20">
        <f t="shared" si="7"/>
        <v>141945.92499999999</v>
      </c>
      <c r="J509" s="20">
        <v>196878.99797500001</v>
      </c>
      <c r="K509" s="17" t="s">
        <v>1772</v>
      </c>
      <c r="L509" s="21" t="str">
        <f>VLOOKUP(B509,Accounts!B$2:E$3001,4,FALSE)</f>
        <v>Corporate</v>
      </c>
      <c r="M509" s="26">
        <f>VALUE(VLOOKUP(B509,Accounts!B$2:G$3001,6,FALSE))</f>
        <v>3027731076</v>
      </c>
      <c r="N509" s="22">
        <f>IFERROR(VLOOKUP(B509,Loan!B509:D808,3,FALSE), 0)</f>
        <v>0</v>
      </c>
      <c r="O509" s="25">
        <f>VLOOKUP(B509,Transaction!C2:F3001,4,FALSE)</f>
        <v>44406</v>
      </c>
      <c r="P509" s="21" t="str">
        <f>VLOOKUP(B509,Table3[[Account Number]:[Transaction type]],2,FALSE)</f>
        <v>Cash Withdrawal</v>
      </c>
      <c r="Q509" s="21" t="str">
        <f>VLOOKUP(B509,Transaction!C2:E3001,3,FALSE)</f>
        <v>ATM</v>
      </c>
      <c r="R509" s="22">
        <f>Table4[[#This Row],[Bank Deposit2]] - Table4[[#This Row],[Saving Accounts]]</f>
        <v>-54933.072975000017</v>
      </c>
      <c r="S509" s="22">
        <f>IF(AND(Table4[[#This Row],[Account Type]]="Current",Table4[[#This Row],[Opening Balance]]&gt;= 500000),Table4[[#This Row],[Opening Balance]] * 0.02, 0)</f>
        <v>0</v>
      </c>
    </row>
    <row r="510" spans="1:19" ht="15.75" x14ac:dyDescent="0.25">
      <c r="A510" s="17" t="s">
        <v>1773</v>
      </c>
      <c r="B510" s="19">
        <v>662407649</v>
      </c>
      <c r="C510" s="17">
        <v>70</v>
      </c>
      <c r="D510" s="24">
        <v>19138.5</v>
      </c>
      <c r="E510" s="17" t="s">
        <v>1094</v>
      </c>
      <c r="F510" s="17" t="s">
        <v>381</v>
      </c>
      <c r="G510" s="17" t="s">
        <v>14</v>
      </c>
      <c r="H510" s="17" t="s">
        <v>1774</v>
      </c>
      <c r="I510" s="20">
        <f t="shared" si="7"/>
        <v>125832.4875</v>
      </c>
      <c r="J510" s="20">
        <v>76036.377779999995</v>
      </c>
      <c r="K510" s="17" t="s">
        <v>1775</v>
      </c>
      <c r="L510" s="21" t="str">
        <f>VLOOKUP(B510,Accounts!B$2:E$3001,4,FALSE)</f>
        <v>Corporate</v>
      </c>
      <c r="M510" s="26">
        <f>VALUE(VLOOKUP(B510,Accounts!B$2:G$3001,6,FALSE))</f>
        <v>4828944</v>
      </c>
      <c r="N510" s="22">
        <f>IFERROR(VLOOKUP(B510,Loan!B510:D809,3,FALSE), 0)</f>
        <v>0</v>
      </c>
      <c r="O510" s="25">
        <f>VLOOKUP(B510,Transaction!C2:F3001,4,FALSE)</f>
        <v>44651</v>
      </c>
      <c r="P510" s="21" t="str">
        <f>VLOOKUP(B510,Table3[[Account Number]:[Transaction type]],2,FALSE)</f>
        <v>Online Payment</v>
      </c>
      <c r="Q510" s="21" t="str">
        <f>VLOOKUP(B510,Transaction!C2:E3001,3,FALSE)</f>
        <v>Internet Banking</v>
      </c>
      <c r="R510" s="22">
        <f>Table4[[#This Row],[Bank Deposit2]] - Table4[[#This Row],[Saving Accounts]]</f>
        <v>49796.109720000008</v>
      </c>
      <c r="S510" s="22">
        <f>IF(AND(Table4[[#This Row],[Account Type]]="Current",Table4[[#This Row],[Opening Balance]]&gt;= 500000),Table4[[#This Row],[Opening Balance]] * 0.02, 0)</f>
        <v>0</v>
      </c>
    </row>
    <row r="511" spans="1:19" ht="15.75" x14ac:dyDescent="0.25">
      <c r="A511" s="17" t="s">
        <v>1776</v>
      </c>
      <c r="B511" s="19">
        <v>794996007</v>
      </c>
      <c r="C511" s="17">
        <v>49</v>
      </c>
      <c r="D511" s="24">
        <v>26808.75</v>
      </c>
      <c r="E511" s="17" t="s">
        <v>1094</v>
      </c>
      <c r="F511" s="17" t="s">
        <v>385</v>
      </c>
      <c r="G511" s="17" t="s">
        <v>14</v>
      </c>
      <c r="H511" s="17" t="s">
        <v>1777</v>
      </c>
      <c r="I511" s="20">
        <f t="shared" si="7"/>
        <v>2206729.5697920001</v>
      </c>
      <c r="J511" s="20">
        <v>892479.7413312</v>
      </c>
      <c r="K511" s="17" t="s">
        <v>1778</v>
      </c>
      <c r="L511" s="21" t="str">
        <f>VLOOKUP(B511,Accounts!B$2:E$3001,4,FALSE)</f>
        <v>Joint</v>
      </c>
      <c r="M511" s="26">
        <f>VALUE(VLOOKUP(B511,Accounts!B$2:G$3001,6,FALSE))</f>
        <v>1700208174</v>
      </c>
      <c r="N511" s="22">
        <f>IFERROR(VLOOKUP(B511,Loan!B511:D810,3,FALSE), 0)</f>
        <v>0</v>
      </c>
      <c r="O511" s="25">
        <f>VLOOKUP(B511,Transaction!C2:F3001,4,FALSE)</f>
        <v>44640</v>
      </c>
      <c r="P511" s="21" t="str">
        <f>VLOOKUP(B511,Table3[[Account Number]:[Transaction type]],2,FALSE)</f>
        <v>Money Deposit</v>
      </c>
      <c r="Q511" s="21" t="str">
        <f>VLOOKUP(B511,Transaction!C2:E3001,3,FALSE)</f>
        <v>ATM</v>
      </c>
      <c r="R511" s="22">
        <f>Table4[[#This Row],[Bank Deposit2]] - Table4[[#This Row],[Saving Accounts]]</f>
        <v>1314249.8284608</v>
      </c>
      <c r="S511" s="22">
        <f>IF(AND(Table4[[#This Row],[Account Type]]="Current",Table4[[#This Row],[Opening Balance]]&gt;= 500000),Table4[[#This Row],[Opening Balance]] * 0.02, 0)</f>
        <v>0</v>
      </c>
    </row>
    <row r="512" spans="1:19" ht="15.75" x14ac:dyDescent="0.25">
      <c r="A512" s="17" t="s">
        <v>1779</v>
      </c>
      <c r="B512" s="19">
        <v>606950558</v>
      </c>
      <c r="C512" s="17">
        <v>56</v>
      </c>
      <c r="D512" s="24">
        <v>24252</v>
      </c>
      <c r="E512" s="17" t="s">
        <v>1094</v>
      </c>
      <c r="F512" s="17" t="s">
        <v>774</v>
      </c>
      <c r="G512" s="17" t="s">
        <v>14</v>
      </c>
      <c r="H512" s="17" t="s">
        <v>1780</v>
      </c>
      <c r="I512" s="20">
        <f t="shared" si="7"/>
        <v>208470.98438400001</v>
      </c>
      <c r="J512" s="20">
        <v>134675.945664</v>
      </c>
      <c r="K512" s="17" t="s">
        <v>1781</v>
      </c>
      <c r="L512" s="21" t="str">
        <f>VLOOKUP(B512,Accounts!B$2:E$3001,4,FALSE)</f>
        <v>Domiciliary</v>
      </c>
      <c r="M512" s="26">
        <f>VALUE(VLOOKUP(B512,Accounts!B$2:G$3001,6,FALSE))</f>
        <v>2434907328</v>
      </c>
      <c r="N512" s="22">
        <f>IFERROR(VLOOKUP(B512,Loan!B512:D811,3,FALSE), 0)</f>
        <v>0</v>
      </c>
      <c r="O512" s="25">
        <f>VLOOKUP(B512,Transaction!C2:F3001,4,FALSE)</f>
        <v>44408</v>
      </c>
      <c r="P512" s="21" t="str">
        <f>VLOOKUP(B512,Table3[[Account Number]:[Transaction type]],2,FALSE)</f>
        <v>Money Transfer</v>
      </c>
      <c r="Q512" s="21" t="str">
        <f>VLOOKUP(B512,Transaction!C2:E3001,3,FALSE)</f>
        <v>ATM</v>
      </c>
      <c r="R512" s="22">
        <f>Table4[[#This Row],[Bank Deposit2]] - Table4[[#This Row],[Saving Accounts]]</f>
        <v>73795.038720000011</v>
      </c>
      <c r="S512" s="22">
        <f>IF(AND(Table4[[#This Row],[Account Type]]="Current",Table4[[#This Row],[Opening Balance]]&gt;= 500000),Table4[[#This Row],[Opening Balance]] * 0.02, 0)</f>
        <v>0</v>
      </c>
    </row>
    <row r="513" spans="1:19" ht="15.75" x14ac:dyDescent="0.25">
      <c r="A513" s="17" t="s">
        <v>1782</v>
      </c>
      <c r="B513" s="19">
        <v>388867167</v>
      </c>
      <c r="C513" s="17">
        <v>63</v>
      </c>
      <c r="D513" s="24">
        <v>21695.25</v>
      </c>
      <c r="E513" s="17" t="s">
        <v>1094</v>
      </c>
      <c r="F513" s="17" t="s">
        <v>1054</v>
      </c>
      <c r="G513" s="17" t="s">
        <v>14</v>
      </c>
      <c r="H513" s="17" t="s">
        <v>1783</v>
      </c>
      <c r="I513" s="20">
        <f t="shared" si="7"/>
        <v>377600.320656</v>
      </c>
      <c r="J513" s="20">
        <v>262839.43888799998</v>
      </c>
      <c r="K513" s="17" t="s">
        <v>1784</v>
      </c>
      <c r="L513" s="21" t="str">
        <f>VLOOKUP(B513,Accounts!B$2:E$3001,4,FALSE)</f>
        <v>Joint</v>
      </c>
      <c r="M513" s="26">
        <f>VALUE(VLOOKUP(B513,Accounts!B$2:G$3001,6,FALSE))</f>
        <v>2131295712</v>
      </c>
      <c r="N513" s="22">
        <f>IFERROR(VLOOKUP(B513,Loan!B513:D812,3,FALSE), 0)</f>
        <v>0</v>
      </c>
      <c r="O513" s="25">
        <f>VLOOKUP(B513,Transaction!C2:F3001,4,FALSE)</f>
        <v>44387</v>
      </c>
      <c r="P513" s="21" t="str">
        <f>VLOOKUP(B513,Table3[[Account Number]:[Transaction type]],2,FALSE)</f>
        <v>Cash Withdrawal</v>
      </c>
      <c r="Q513" s="21" t="str">
        <f>VLOOKUP(B513,Transaction!C2:E3001,3,FALSE)</f>
        <v>ATM</v>
      </c>
      <c r="R513" s="22">
        <f>Table4[[#This Row],[Bank Deposit2]] - Table4[[#This Row],[Saving Accounts]]</f>
        <v>114760.88176800002</v>
      </c>
      <c r="S513" s="22">
        <f>IF(AND(Table4[[#This Row],[Account Type]]="Current",Table4[[#This Row],[Opening Balance]]&gt;= 500000),Table4[[#This Row],[Opening Balance]] * 0.02, 0)</f>
        <v>0</v>
      </c>
    </row>
    <row r="514" spans="1:19" ht="15.75" x14ac:dyDescent="0.25">
      <c r="A514" s="17" t="s">
        <v>1785</v>
      </c>
      <c r="B514" s="19">
        <v>573219712</v>
      </c>
      <c r="C514" s="17">
        <v>19</v>
      </c>
      <c r="D514" s="24">
        <v>37766.25</v>
      </c>
      <c r="E514" s="17" t="s">
        <v>1094</v>
      </c>
      <c r="F514" s="17" t="s">
        <v>93</v>
      </c>
      <c r="G514" s="17" t="s">
        <v>14</v>
      </c>
      <c r="H514" s="17" t="s">
        <v>1786</v>
      </c>
      <c r="I514" s="20">
        <f t="shared" si="7"/>
        <v>1168395.3078749999</v>
      </c>
      <c r="J514" s="20">
        <v>212728.52502</v>
      </c>
      <c r="K514" s="17" t="s">
        <v>1787</v>
      </c>
      <c r="L514" s="21" t="str">
        <f>VLOOKUP(B514,Accounts!B$2:E$3001,4,FALSE)</f>
        <v>Savings</v>
      </c>
      <c r="M514" s="26">
        <f>VALUE(VLOOKUP(B514,Accounts!B$2:G$3001,6,FALSE))</f>
        <v>330956046</v>
      </c>
      <c r="N514" s="22">
        <f>IFERROR(VLOOKUP(B514,Loan!B514:D813,3,FALSE), 0)</f>
        <v>0</v>
      </c>
      <c r="O514" s="25">
        <f>VLOOKUP(B514,Transaction!C2:F3001,4,FALSE)</f>
        <v>44263</v>
      </c>
      <c r="P514" s="21" t="str">
        <f>VLOOKUP(B514,Table3[[Account Number]:[Transaction type]],2,FALSE)</f>
        <v>Money Transfer</v>
      </c>
      <c r="Q514" s="21" t="str">
        <f>VLOOKUP(B514,Transaction!C2:E3001,3,FALSE)</f>
        <v>ATM</v>
      </c>
      <c r="R514" s="22">
        <f>Table4[[#This Row],[Bank Deposit2]] - Table4[[#This Row],[Saving Accounts]]</f>
        <v>955666.78285499988</v>
      </c>
      <c r="S514" s="22">
        <f>IF(AND(Table4[[#This Row],[Account Type]]="Current",Table4[[#This Row],[Opening Balance]]&gt;= 500000),Table4[[#This Row],[Opening Balance]] * 0.02, 0)</f>
        <v>0</v>
      </c>
    </row>
    <row r="515" spans="1:19" ht="15.75" x14ac:dyDescent="0.25">
      <c r="A515" s="17" t="s">
        <v>1788</v>
      </c>
      <c r="B515" s="19">
        <v>106263958</v>
      </c>
      <c r="C515" s="17">
        <v>57</v>
      </c>
      <c r="D515" s="24">
        <v>23886.75</v>
      </c>
      <c r="E515" s="17" t="s">
        <v>1094</v>
      </c>
      <c r="F515" s="17" t="s">
        <v>1789</v>
      </c>
      <c r="G515" s="17" t="s">
        <v>14</v>
      </c>
      <c r="H515" s="17" t="s">
        <v>1790</v>
      </c>
      <c r="I515" s="20">
        <f t="shared" ref="I515:I578" si="8">VALUE(CLEAN(H515))</f>
        <v>307847.83120000002</v>
      </c>
      <c r="J515" s="20">
        <v>219803.35147679999</v>
      </c>
      <c r="K515" s="17" t="s">
        <v>1791</v>
      </c>
      <c r="L515" s="21" t="str">
        <f>VLOOKUP(B515,Accounts!B$2:E$3001,4,FALSE)</f>
        <v>Domiciliary</v>
      </c>
      <c r="M515" s="26">
        <f>VALUE(VLOOKUP(B515,Accounts!B$2:G$3001,6,FALSE))</f>
        <v>1618840064</v>
      </c>
      <c r="N515" s="22">
        <f>IFERROR(VLOOKUP(B515,Loan!B515:D814,3,FALSE), 0)</f>
        <v>0</v>
      </c>
      <c r="O515" s="25">
        <f>VLOOKUP(B515,Transaction!C2:F3001,4,FALSE)</f>
        <v>44616</v>
      </c>
      <c r="P515" s="21" t="str">
        <f>VLOOKUP(B515,Table3[[Account Number]:[Transaction type]],2,FALSE)</f>
        <v>Money Deposit</v>
      </c>
      <c r="Q515" s="21" t="str">
        <f>VLOOKUP(B515,Transaction!C2:E3001,3,FALSE)</f>
        <v>ATM</v>
      </c>
      <c r="R515" s="22">
        <f>Table4[[#This Row],[Bank Deposit2]] - Table4[[#This Row],[Saving Accounts]]</f>
        <v>88044.479723200027</v>
      </c>
      <c r="S515" s="22">
        <f>IF(AND(Table4[[#This Row],[Account Type]]="Current",Table4[[#This Row],[Opening Balance]]&gt;= 500000),Table4[[#This Row],[Opening Balance]] * 0.02, 0)</f>
        <v>0</v>
      </c>
    </row>
    <row r="516" spans="1:19" ht="15.75" x14ac:dyDescent="0.25">
      <c r="A516" s="17" t="s">
        <v>1792</v>
      </c>
      <c r="B516" s="19">
        <v>738835399</v>
      </c>
      <c r="C516" s="17">
        <v>80</v>
      </c>
      <c r="D516" s="24">
        <v>15486</v>
      </c>
      <c r="E516" s="17" t="s">
        <v>1094</v>
      </c>
      <c r="F516" s="17" t="s">
        <v>487</v>
      </c>
      <c r="G516" s="17" t="s">
        <v>14</v>
      </c>
      <c r="H516" s="17" t="s">
        <v>1793</v>
      </c>
      <c r="I516" s="20">
        <f t="shared" si="8"/>
        <v>345042.49792499997</v>
      </c>
      <c r="J516" s="20">
        <v>123090.7162968</v>
      </c>
      <c r="K516" s="17" t="s">
        <v>1794</v>
      </c>
      <c r="L516" s="21" t="str">
        <f>VLOOKUP(B516,Accounts!B$2:E$3001,4,FALSE)</f>
        <v>Current</v>
      </c>
      <c r="M516" s="26">
        <f>VALUE(VLOOKUP(B516,Accounts!B$2:G$3001,6,FALSE))</f>
        <v>1824584664</v>
      </c>
      <c r="N516" s="22">
        <f>IFERROR(VLOOKUP(B516,Loan!B516:D815,3,FALSE), 0)</f>
        <v>0</v>
      </c>
      <c r="O516" s="25">
        <f>VLOOKUP(B516,Transaction!C2:F3001,4,FALSE)</f>
        <v>44669</v>
      </c>
      <c r="P516" s="21" t="str">
        <f>VLOOKUP(B516,Table3[[Account Number]:[Transaction type]],2,FALSE)</f>
        <v>Online Payment</v>
      </c>
      <c r="Q516" s="21" t="str">
        <f>VLOOKUP(B516,Transaction!C2:E3001,3,FALSE)</f>
        <v>Internet Banking</v>
      </c>
      <c r="R516" s="22">
        <f>Table4[[#This Row],[Bank Deposit2]] - Table4[[#This Row],[Saving Accounts]]</f>
        <v>221951.78162819997</v>
      </c>
      <c r="S516" s="22">
        <f>IF(AND(Table4[[#This Row],[Account Type]]="Current",Table4[[#This Row],[Opening Balance]]&gt;= 500000),Table4[[#This Row],[Opening Balance]] * 0.02, 0)</f>
        <v>36491693.280000001</v>
      </c>
    </row>
    <row r="517" spans="1:19" ht="15.75" x14ac:dyDescent="0.25">
      <c r="A517" s="17" t="s">
        <v>1795</v>
      </c>
      <c r="B517" s="19">
        <v>963840560</v>
      </c>
      <c r="C517" s="17">
        <v>21</v>
      </c>
      <c r="D517" s="24">
        <v>37035.75</v>
      </c>
      <c r="E517" s="17" t="s">
        <v>1094</v>
      </c>
      <c r="F517" s="17" t="s">
        <v>978</v>
      </c>
      <c r="G517" s="17" t="s">
        <v>14</v>
      </c>
      <c r="H517" s="17" t="s">
        <v>1796</v>
      </c>
      <c r="I517" s="20">
        <f t="shared" si="8"/>
        <v>60243.15</v>
      </c>
      <c r="J517" s="20">
        <v>31808.3832</v>
      </c>
      <c r="K517" s="17" t="s">
        <v>1797</v>
      </c>
      <c r="L517" s="21" t="str">
        <f>VLOOKUP(B517,Accounts!B$2:E$3001,4,FALSE)</f>
        <v>Domiciliary</v>
      </c>
      <c r="M517" s="26">
        <f>VALUE(VLOOKUP(B517,Accounts!B$2:G$3001,6,FALSE))</f>
        <v>6375152</v>
      </c>
      <c r="N517" s="22">
        <f>IFERROR(VLOOKUP(B517,Loan!B517:D816,3,FALSE), 0)</f>
        <v>0</v>
      </c>
      <c r="O517" s="25">
        <f>VLOOKUP(B517,Transaction!C2:F3001,4,FALSE)</f>
        <v>44641</v>
      </c>
      <c r="P517" s="21" t="str">
        <f>VLOOKUP(B517,Table3[[Account Number]:[Transaction type]],2,FALSE)</f>
        <v>Money Deposit</v>
      </c>
      <c r="Q517" s="21" t="str">
        <f>VLOOKUP(B517,Transaction!C2:E3001,3,FALSE)</f>
        <v>Bank</v>
      </c>
      <c r="R517" s="22">
        <f>Table4[[#This Row],[Bank Deposit2]] - Table4[[#This Row],[Saving Accounts]]</f>
        <v>28434.766800000001</v>
      </c>
      <c r="S517" s="22">
        <f>IF(AND(Table4[[#This Row],[Account Type]]="Current",Table4[[#This Row],[Opening Balance]]&gt;= 500000),Table4[[#This Row],[Opening Balance]] * 0.02, 0)</f>
        <v>0</v>
      </c>
    </row>
    <row r="518" spans="1:19" ht="15.75" x14ac:dyDescent="0.25">
      <c r="A518" s="17" t="s">
        <v>1798</v>
      </c>
      <c r="B518" s="19">
        <v>369259451</v>
      </c>
      <c r="C518" s="17">
        <v>75</v>
      </c>
      <c r="D518" s="24">
        <v>17312.25</v>
      </c>
      <c r="E518" s="17" t="s">
        <v>1094</v>
      </c>
      <c r="F518" s="17" t="s">
        <v>1799</v>
      </c>
      <c r="G518" s="17" t="s">
        <v>14</v>
      </c>
      <c r="H518" s="17" t="s">
        <v>1800</v>
      </c>
      <c r="I518" s="20">
        <f t="shared" si="8"/>
        <v>952781.82356699998</v>
      </c>
      <c r="J518" s="20">
        <v>313458.82544465997</v>
      </c>
      <c r="K518" s="17" t="s">
        <v>1801</v>
      </c>
      <c r="L518" s="21" t="str">
        <f>VLOOKUP(B518,Accounts!B$2:E$3001,4,FALSE)</f>
        <v>Savings</v>
      </c>
      <c r="M518" s="26">
        <f>VALUE(VLOOKUP(B518,Accounts!B$2:G$3001,6,FALSE))</f>
        <v>5129878047</v>
      </c>
      <c r="N518" s="22">
        <f>IFERROR(VLOOKUP(B518,Loan!B518:D817,3,FALSE), 0)</f>
        <v>0</v>
      </c>
      <c r="O518" s="25">
        <f>VLOOKUP(B518,Transaction!C2:F3001,4,FALSE)</f>
        <v>44551</v>
      </c>
      <c r="P518" s="21" t="str">
        <f>VLOOKUP(B518,Table3[[Account Number]:[Transaction type]],2,FALSE)</f>
        <v>Online Payment</v>
      </c>
      <c r="Q518" s="21" t="str">
        <f>VLOOKUP(B518,Transaction!C2:E3001,3,FALSE)</f>
        <v>Card</v>
      </c>
      <c r="R518" s="22">
        <f>Table4[[#This Row],[Bank Deposit2]] - Table4[[#This Row],[Saving Accounts]]</f>
        <v>639322.99812234007</v>
      </c>
      <c r="S518" s="22">
        <f>IF(AND(Table4[[#This Row],[Account Type]]="Current",Table4[[#This Row],[Opening Balance]]&gt;= 500000),Table4[[#This Row],[Opening Balance]] * 0.02, 0)</f>
        <v>0</v>
      </c>
    </row>
    <row r="519" spans="1:19" ht="15.75" x14ac:dyDescent="0.25">
      <c r="A519" s="17" t="s">
        <v>1802</v>
      </c>
      <c r="B519" s="19">
        <v>206212463</v>
      </c>
      <c r="C519" s="17">
        <v>44</v>
      </c>
      <c r="D519" s="24">
        <v>28635</v>
      </c>
      <c r="E519" s="17" t="s">
        <v>1094</v>
      </c>
      <c r="F519" s="17" t="s">
        <v>1469</v>
      </c>
      <c r="G519" s="17" t="s">
        <v>14</v>
      </c>
      <c r="H519" s="17" t="s">
        <v>1803</v>
      </c>
      <c r="I519" s="20">
        <f t="shared" si="8"/>
        <v>359436.79</v>
      </c>
      <c r="J519" s="20">
        <v>166059.79698000001</v>
      </c>
      <c r="K519" s="17" t="s">
        <v>1804</v>
      </c>
      <c r="L519" s="21" t="str">
        <f>VLOOKUP(B519,Accounts!B$2:E$3001,4,FALSE)</f>
        <v>Domiciliary</v>
      </c>
      <c r="M519" s="26">
        <f>VALUE(VLOOKUP(B519,Accounts!B$2:G$3001,6,FALSE))</f>
        <v>1081252224</v>
      </c>
      <c r="N519" s="22">
        <f>IFERROR(VLOOKUP(B519,Loan!B519:D818,3,FALSE), 0)</f>
        <v>0</v>
      </c>
      <c r="O519" s="25">
        <f>VLOOKUP(B519,Transaction!C2:F3001,4,FALSE)</f>
        <v>44639</v>
      </c>
      <c r="P519" s="21" t="str">
        <f>VLOOKUP(B519,Table3[[Account Number]:[Transaction type]],2,FALSE)</f>
        <v>Online Payment</v>
      </c>
      <c r="Q519" s="21" t="str">
        <f>VLOOKUP(B519,Transaction!C2:E3001,3,FALSE)</f>
        <v>Mobile</v>
      </c>
      <c r="R519" s="22">
        <f>Table4[[#This Row],[Bank Deposit2]] - Table4[[#This Row],[Saving Accounts]]</f>
        <v>193376.99301999997</v>
      </c>
      <c r="S519" s="22">
        <f>IF(AND(Table4[[#This Row],[Account Type]]="Current",Table4[[#This Row],[Opening Balance]]&gt;= 500000),Table4[[#This Row],[Opening Balance]] * 0.02, 0)</f>
        <v>0</v>
      </c>
    </row>
    <row r="520" spans="1:19" ht="15.75" x14ac:dyDescent="0.25">
      <c r="A520" s="17" t="s">
        <v>1805</v>
      </c>
      <c r="B520" s="19">
        <v>517725391</v>
      </c>
      <c r="C520" s="17">
        <v>79</v>
      </c>
      <c r="D520" s="24">
        <v>15851.25</v>
      </c>
      <c r="E520" s="17" t="s">
        <v>1094</v>
      </c>
      <c r="F520" s="17" t="s">
        <v>1242</v>
      </c>
      <c r="G520" s="17" t="s">
        <v>14</v>
      </c>
      <c r="H520" s="17" t="s">
        <v>1806</v>
      </c>
      <c r="I520" s="20">
        <f t="shared" si="8"/>
        <v>108209.2</v>
      </c>
      <c r="J520" s="20">
        <v>88082.288799999995</v>
      </c>
      <c r="K520" s="17" t="s">
        <v>1807</v>
      </c>
      <c r="L520" s="21" t="str">
        <f>VLOOKUP(B520,Accounts!B$2:E$3001,4,FALSE)</f>
        <v>Current</v>
      </c>
      <c r="M520" s="26">
        <f>VALUE(VLOOKUP(B520,Accounts!B$2:G$3001,6,FALSE))</f>
        <v>70540204</v>
      </c>
      <c r="N520" s="22">
        <f>IFERROR(VLOOKUP(B520,Loan!B520:D819,3,FALSE), 0)</f>
        <v>0</v>
      </c>
      <c r="O520" s="25">
        <f>VLOOKUP(B520,Transaction!C2:F3001,4,FALSE)</f>
        <v>44667</v>
      </c>
      <c r="P520" s="21" t="str">
        <f>VLOOKUP(B520,Table3[[Account Number]:[Transaction type]],2,FALSE)</f>
        <v>Loan Payment</v>
      </c>
      <c r="Q520" s="21" t="str">
        <f>VLOOKUP(B520,Transaction!C2:E3001,3,FALSE)</f>
        <v>ACH</v>
      </c>
      <c r="R520" s="22">
        <f>Table4[[#This Row],[Bank Deposit2]] - Table4[[#This Row],[Saving Accounts]]</f>
        <v>20126.911200000002</v>
      </c>
      <c r="S520" s="22">
        <f>IF(AND(Table4[[#This Row],[Account Type]]="Current",Table4[[#This Row],[Opening Balance]]&gt;= 500000),Table4[[#This Row],[Opening Balance]] * 0.02, 0)</f>
        <v>1410804.08</v>
      </c>
    </row>
    <row r="521" spans="1:19" ht="15.75" x14ac:dyDescent="0.25">
      <c r="A521" s="17" t="s">
        <v>1808</v>
      </c>
      <c r="B521" s="19">
        <v>58914684</v>
      </c>
      <c r="C521" s="17">
        <v>46</v>
      </c>
      <c r="D521" s="24">
        <v>27904.5</v>
      </c>
      <c r="E521" s="17" t="s">
        <v>1094</v>
      </c>
      <c r="F521" s="17" t="s">
        <v>83</v>
      </c>
      <c r="G521" s="17" t="s">
        <v>14</v>
      </c>
      <c r="H521" s="17" t="s">
        <v>1809</v>
      </c>
      <c r="I521" s="20">
        <f t="shared" si="8"/>
        <v>275577.72480000003</v>
      </c>
      <c r="J521" s="20">
        <v>89759.601792000001</v>
      </c>
      <c r="K521" s="17" t="s">
        <v>1810</v>
      </c>
      <c r="L521" s="21" t="str">
        <f>VLOOKUP(B521,Accounts!B$2:E$3001,4,FALSE)</f>
        <v>Joint</v>
      </c>
      <c r="M521" s="26">
        <f>VALUE(VLOOKUP(B521,Accounts!B$2:G$3001,6,FALSE))</f>
        <v>2343237408</v>
      </c>
      <c r="N521" s="22">
        <f>IFERROR(VLOOKUP(B521,Loan!B521:D820,3,FALSE), 0)</f>
        <v>0</v>
      </c>
      <c r="O521" s="25">
        <f>VLOOKUP(B521,Transaction!C2:F3001,4,FALSE)</f>
        <v>44524</v>
      </c>
      <c r="P521" s="21" t="str">
        <f>VLOOKUP(B521,Table3[[Account Number]:[Transaction type]],2,FALSE)</f>
        <v>Online Payment</v>
      </c>
      <c r="Q521" s="21" t="str">
        <f>VLOOKUP(B521,Transaction!C2:E3001,3,FALSE)</f>
        <v>Mobile</v>
      </c>
      <c r="R521" s="22">
        <f>Table4[[#This Row],[Bank Deposit2]] - Table4[[#This Row],[Saving Accounts]]</f>
        <v>185818.12300800002</v>
      </c>
      <c r="S521" s="22">
        <f>IF(AND(Table4[[#This Row],[Account Type]]="Current",Table4[[#This Row],[Opening Balance]]&gt;= 500000),Table4[[#This Row],[Opening Balance]] * 0.02, 0)</f>
        <v>0</v>
      </c>
    </row>
    <row r="522" spans="1:19" ht="15.75" x14ac:dyDescent="0.25">
      <c r="A522" s="17" t="s">
        <v>1811</v>
      </c>
      <c r="B522" s="19">
        <v>796857761</v>
      </c>
      <c r="C522" s="17">
        <v>53</v>
      </c>
      <c r="D522" s="24">
        <v>25347.75</v>
      </c>
      <c r="E522" s="17" t="s">
        <v>1094</v>
      </c>
      <c r="F522" s="17" t="s">
        <v>1016</v>
      </c>
      <c r="G522" s="17" t="s">
        <v>14</v>
      </c>
      <c r="H522" s="17" t="s">
        <v>1812</v>
      </c>
      <c r="I522" s="20">
        <f t="shared" si="8"/>
        <v>313186.08333599998</v>
      </c>
      <c r="J522" s="20">
        <v>108026.5041072</v>
      </c>
      <c r="K522" s="17" t="s">
        <v>1813</v>
      </c>
      <c r="L522" s="21" t="str">
        <f>VLOOKUP(B522,Accounts!B$2:E$3001,4,FALSE)</f>
        <v>Domiciliary</v>
      </c>
      <c r="M522" s="26">
        <f>VALUE(VLOOKUP(B522,Accounts!B$2:G$3001,6,FALSE))</f>
        <v>440500638</v>
      </c>
      <c r="N522" s="22">
        <f>IFERROR(VLOOKUP(B522,Loan!B522:D821,3,FALSE), 0)</f>
        <v>0</v>
      </c>
      <c r="O522" s="25">
        <f>VLOOKUP(B522,Transaction!C2:F3001,4,FALSE)</f>
        <v>44508</v>
      </c>
      <c r="P522" s="21" t="str">
        <f>VLOOKUP(B522,Table3[[Account Number]:[Transaction type]],2,FALSE)</f>
        <v>Checks</v>
      </c>
      <c r="Q522" s="21" t="str">
        <f>VLOOKUP(B522,Transaction!C2:E3001,3,FALSE)</f>
        <v>Informal Services</v>
      </c>
      <c r="R522" s="22">
        <f>Table4[[#This Row],[Bank Deposit2]] - Table4[[#This Row],[Saving Accounts]]</f>
        <v>205159.57922879996</v>
      </c>
      <c r="S522" s="22">
        <f>IF(AND(Table4[[#This Row],[Account Type]]="Current",Table4[[#This Row],[Opening Balance]]&gt;= 500000),Table4[[#This Row],[Opening Balance]] * 0.02, 0)</f>
        <v>0</v>
      </c>
    </row>
    <row r="523" spans="1:19" ht="15.75" x14ac:dyDescent="0.25">
      <c r="A523" s="17" t="s">
        <v>1814</v>
      </c>
      <c r="B523" s="19">
        <v>455747410</v>
      </c>
      <c r="C523" s="17">
        <v>83</v>
      </c>
      <c r="D523" s="24">
        <v>14390.25</v>
      </c>
      <c r="E523" s="17" t="s">
        <v>1094</v>
      </c>
      <c r="F523" s="17" t="s">
        <v>1815</v>
      </c>
      <c r="G523" s="17" t="s">
        <v>14</v>
      </c>
      <c r="H523" s="17" t="s">
        <v>1816</v>
      </c>
      <c r="I523" s="20">
        <f t="shared" si="8"/>
        <v>206964.2322</v>
      </c>
      <c r="J523" s="20">
        <v>277520.22045000002</v>
      </c>
      <c r="K523" s="17" t="s">
        <v>1817</v>
      </c>
      <c r="L523" s="21" t="str">
        <f>VLOOKUP(B523,Accounts!B$2:E$3001,4,FALSE)</f>
        <v>Current</v>
      </c>
      <c r="M523" s="26">
        <f>VALUE(VLOOKUP(B523,Accounts!B$2:G$3001,6,FALSE))</f>
        <v>12799976</v>
      </c>
      <c r="N523" s="22">
        <f>IFERROR(VLOOKUP(B523,Loan!B523:D822,3,FALSE), 0)</f>
        <v>0</v>
      </c>
      <c r="O523" s="25">
        <f>VLOOKUP(B523,Transaction!C2:F3001,4,FALSE)</f>
        <v>44442</v>
      </c>
      <c r="P523" s="21" t="str">
        <f>VLOOKUP(B523,Table3[[Account Number]:[Transaction type]],2,FALSE)</f>
        <v>Checks</v>
      </c>
      <c r="Q523" s="21" t="str">
        <f>VLOOKUP(B523,Transaction!C2:E3001,3,FALSE)</f>
        <v>Bank</v>
      </c>
      <c r="R523" s="22">
        <f>Table4[[#This Row],[Bank Deposit2]] - Table4[[#This Row],[Saving Accounts]]</f>
        <v>-70555.988250000024</v>
      </c>
      <c r="S523" s="22">
        <f>IF(AND(Table4[[#This Row],[Account Type]]="Current",Table4[[#This Row],[Opening Balance]]&gt;= 500000),Table4[[#This Row],[Opening Balance]] * 0.02, 0)</f>
        <v>255999.52000000002</v>
      </c>
    </row>
    <row r="524" spans="1:19" ht="15.75" x14ac:dyDescent="0.25">
      <c r="A524" s="17" t="s">
        <v>1818</v>
      </c>
      <c r="B524" s="19">
        <v>595856727</v>
      </c>
      <c r="C524" s="17">
        <v>39</v>
      </c>
      <c r="D524" s="24">
        <v>30461.25</v>
      </c>
      <c r="E524" s="17" t="s">
        <v>1094</v>
      </c>
      <c r="F524" s="17" t="s">
        <v>1426</v>
      </c>
      <c r="G524" s="17" t="s">
        <v>14</v>
      </c>
      <c r="H524" s="17" t="s">
        <v>1819</v>
      </c>
      <c r="I524" s="20">
        <f t="shared" si="8"/>
        <v>1607891.8751999999</v>
      </c>
      <c r="J524" s="20">
        <v>233144.32190400001</v>
      </c>
      <c r="K524" s="17" t="s">
        <v>1820</v>
      </c>
      <c r="L524" s="21" t="str">
        <f>VLOOKUP(B524,Accounts!B$2:E$3001,4,FALSE)</f>
        <v>Corporate</v>
      </c>
      <c r="M524" s="26">
        <f>VALUE(VLOOKUP(B524,Accounts!B$2:G$3001,6,FALSE))</f>
        <v>347410784</v>
      </c>
      <c r="N524" s="22">
        <f>IFERROR(VLOOKUP(B524,Loan!B524:D823,3,FALSE), 0)</f>
        <v>0</v>
      </c>
      <c r="O524" s="25">
        <f>VLOOKUP(B524,Transaction!C2:F3001,4,FALSE)</f>
        <v>44620</v>
      </c>
      <c r="P524" s="21" t="str">
        <f>VLOOKUP(B524,Table3[[Account Number]:[Transaction type]],2,FALSE)</f>
        <v>Money Deposit</v>
      </c>
      <c r="Q524" s="21" t="str">
        <f>VLOOKUP(B524,Transaction!C2:E3001,3,FALSE)</f>
        <v>ATM</v>
      </c>
      <c r="R524" s="22">
        <f>Table4[[#This Row],[Bank Deposit2]] - Table4[[#This Row],[Saving Accounts]]</f>
        <v>1374747.5532959998</v>
      </c>
      <c r="S524" s="22">
        <f>IF(AND(Table4[[#This Row],[Account Type]]="Current",Table4[[#This Row],[Opening Balance]]&gt;= 500000),Table4[[#This Row],[Opening Balance]] * 0.02, 0)</f>
        <v>0</v>
      </c>
    </row>
    <row r="525" spans="1:19" ht="15.75" x14ac:dyDescent="0.25">
      <c r="A525" s="17" t="s">
        <v>1821</v>
      </c>
      <c r="B525" s="19">
        <v>882365290</v>
      </c>
      <c r="C525" s="17">
        <v>72</v>
      </c>
      <c r="D525" s="24">
        <v>18408</v>
      </c>
      <c r="E525" s="17" t="s">
        <v>1094</v>
      </c>
      <c r="F525" s="17" t="s">
        <v>327</v>
      </c>
      <c r="G525" s="17" t="s">
        <v>14</v>
      </c>
      <c r="H525" s="17" t="s">
        <v>1822</v>
      </c>
      <c r="I525" s="20">
        <f t="shared" si="8"/>
        <v>80368.812573999996</v>
      </c>
      <c r="J525" s="20">
        <v>87370.807751679997</v>
      </c>
      <c r="K525" s="17" t="s">
        <v>1823</v>
      </c>
      <c r="L525" s="21" t="str">
        <f>VLOOKUP(B525,Accounts!B$2:E$3001,4,FALSE)</f>
        <v>Joint</v>
      </c>
      <c r="M525" s="26">
        <f>VALUE(VLOOKUP(B525,Accounts!B$2:G$3001,6,FALSE))</f>
        <v>839766816</v>
      </c>
      <c r="N525" s="22">
        <f>IFERROR(VLOOKUP(B525,Loan!B525:D824,3,FALSE), 0)</f>
        <v>0</v>
      </c>
      <c r="O525" s="25">
        <f>VLOOKUP(B525,Transaction!C2:F3001,4,FALSE)</f>
        <v>44364</v>
      </c>
      <c r="P525" s="21" t="str">
        <f>VLOOKUP(B525,Table3[[Account Number]:[Transaction type]],2,FALSE)</f>
        <v>Online Payment</v>
      </c>
      <c r="Q525" s="21" t="str">
        <f>VLOOKUP(B525,Transaction!C2:E3001,3,FALSE)</f>
        <v>Mobile</v>
      </c>
      <c r="R525" s="22">
        <f>Table4[[#This Row],[Bank Deposit2]] - Table4[[#This Row],[Saving Accounts]]</f>
        <v>-7001.9951776800008</v>
      </c>
      <c r="S525" s="22">
        <f>IF(AND(Table4[[#This Row],[Account Type]]="Current",Table4[[#This Row],[Opening Balance]]&gt;= 500000),Table4[[#This Row],[Opening Balance]] * 0.02, 0)</f>
        <v>0</v>
      </c>
    </row>
    <row r="526" spans="1:19" ht="15.75" x14ac:dyDescent="0.25">
      <c r="A526" s="17" t="s">
        <v>1824</v>
      </c>
      <c r="B526" s="19">
        <v>973215190</v>
      </c>
      <c r="C526" s="17">
        <v>34</v>
      </c>
      <c r="D526" s="24">
        <v>32287.5</v>
      </c>
      <c r="E526" s="17" t="s">
        <v>1094</v>
      </c>
      <c r="F526" s="17" t="s">
        <v>195</v>
      </c>
      <c r="G526" s="17" t="s">
        <v>14</v>
      </c>
      <c r="H526" s="17" t="s">
        <v>1825</v>
      </c>
      <c r="I526" s="20">
        <f t="shared" si="8"/>
        <v>228001.87273500001</v>
      </c>
      <c r="J526" s="20">
        <v>156801.287916</v>
      </c>
      <c r="K526" s="17" t="s">
        <v>1826</v>
      </c>
      <c r="L526" s="21" t="str">
        <f>VLOOKUP(B526,Accounts!B$2:E$3001,4,FALSE)</f>
        <v>Domiciliary</v>
      </c>
      <c r="M526" s="26">
        <f>VALUE(VLOOKUP(B526,Accounts!B$2:G$3001,6,FALSE))</f>
        <v>2510720784</v>
      </c>
      <c r="N526" s="22">
        <f>IFERROR(VLOOKUP(B526,Loan!B526:D825,3,FALSE), 0)</f>
        <v>0</v>
      </c>
      <c r="O526" s="25">
        <f>VLOOKUP(B526,Transaction!C2:F3001,4,FALSE)</f>
        <v>44355</v>
      </c>
      <c r="P526" s="21" t="str">
        <f>VLOOKUP(B526,Table3[[Account Number]:[Transaction type]],2,FALSE)</f>
        <v>Cash Withdrawal</v>
      </c>
      <c r="Q526" s="21" t="str">
        <f>VLOOKUP(B526,Transaction!C2:E3001,3,FALSE)</f>
        <v>ATM</v>
      </c>
      <c r="R526" s="22">
        <f>Table4[[#This Row],[Bank Deposit2]] - Table4[[#This Row],[Saving Accounts]]</f>
        <v>71200.584819000011</v>
      </c>
      <c r="S526" s="22">
        <f>IF(AND(Table4[[#This Row],[Account Type]]="Current",Table4[[#This Row],[Opening Balance]]&gt;= 500000),Table4[[#This Row],[Opening Balance]] * 0.02, 0)</f>
        <v>0</v>
      </c>
    </row>
    <row r="527" spans="1:19" ht="15.75" x14ac:dyDescent="0.25">
      <c r="A527" s="17" t="s">
        <v>1827</v>
      </c>
      <c r="B527" s="19">
        <v>275493319</v>
      </c>
      <c r="C527" s="17">
        <v>17</v>
      </c>
      <c r="D527" s="24">
        <v>38496.75</v>
      </c>
      <c r="E527" s="17" t="s">
        <v>1094</v>
      </c>
      <c r="F527" s="17" t="s">
        <v>344</v>
      </c>
      <c r="G527" s="17" t="s">
        <v>14</v>
      </c>
      <c r="H527" s="17" t="s">
        <v>1828</v>
      </c>
      <c r="I527" s="20">
        <f t="shared" si="8"/>
        <v>1109608.7859</v>
      </c>
      <c r="J527" s="20">
        <v>635764.73769900005</v>
      </c>
      <c r="K527" s="17" t="s">
        <v>1829</v>
      </c>
      <c r="L527" s="21" t="str">
        <f>VLOOKUP(B527,Accounts!B$2:E$3001,4,FALSE)</f>
        <v>Corporate</v>
      </c>
      <c r="M527" s="26">
        <f>VALUE(VLOOKUP(B527,Accounts!B$2:G$3001,6,FALSE))</f>
        <v>4029308258</v>
      </c>
      <c r="N527" s="22">
        <f>IFERROR(VLOOKUP(B527,Loan!B527:D826,3,FALSE), 0)</f>
        <v>0</v>
      </c>
      <c r="O527" s="25">
        <f>VLOOKUP(B527,Transaction!C2:F3001,4,FALSE)</f>
        <v>44448</v>
      </c>
      <c r="P527" s="21" t="str">
        <f>VLOOKUP(B527,Table3[[Account Number]:[Transaction type]],2,FALSE)</f>
        <v>Online Payment</v>
      </c>
      <c r="Q527" s="21" t="str">
        <f>VLOOKUP(B527,Transaction!C2:E3001,3,FALSE)</f>
        <v>Mobile</v>
      </c>
      <c r="R527" s="22">
        <f>Table4[[#This Row],[Bank Deposit2]] - Table4[[#This Row],[Saving Accounts]]</f>
        <v>473844.04820099997</v>
      </c>
      <c r="S527" s="22">
        <f>IF(AND(Table4[[#This Row],[Account Type]]="Current",Table4[[#This Row],[Opening Balance]]&gt;= 500000),Table4[[#This Row],[Opening Balance]] * 0.02, 0)</f>
        <v>0</v>
      </c>
    </row>
    <row r="528" spans="1:19" ht="15.75" x14ac:dyDescent="0.25">
      <c r="A528" s="17" t="s">
        <v>1830</v>
      </c>
      <c r="B528" s="19">
        <v>280454740</v>
      </c>
      <c r="C528" s="17">
        <v>63</v>
      </c>
      <c r="D528" s="24">
        <v>21695.25</v>
      </c>
      <c r="E528" s="17" t="s">
        <v>1094</v>
      </c>
      <c r="F528" s="17" t="s">
        <v>636</v>
      </c>
      <c r="G528" s="17" t="s">
        <v>14</v>
      </c>
      <c r="H528" s="17" t="s">
        <v>1831</v>
      </c>
      <c r="I528" s="20">
        <f t="shared" si="8"/>
        <v>147522.02014800001</v>
      </c>
      <c r="J528" s="20">
        <v>46664.436718080004</v>
      </c>
      <c r="K528" s="17" t="s">
        <v>1832</v>
      </c>
      <c r="L528" s="21" t="str">
        <f>VLOOKUP(B528,Accounts!B$2:E$3001,4,FALSE)</f>
        <v>Fixed Deposit</v>
      </c>
      <c r="M528" s="26">
        <f>VALUE(VLOOKUP(B528,Accounts!B$2:G$3001,6,FALSE))</f>
        <v>3079443147</v>
      </c>
      <c r="N528" s="22">
        <f>IFERROR(VLOOKUP(B528,Loan!B528:D827,3,FALSE), 0)</f>
        <v>0</v>
      </c>
      <c r="O528" s="25">
        <f>VLOOKUP(B528,Transaction!C2:F3001,4,FALSE)</f>
        <v>44225</v>
      </c>
      <c r="P528" s="21" t="str">
        <f>VLOOKUP(B528,Table3[[Account Number]:[Transaction type]],2,FALSE)</f>
        <v>Loan Payment</v>
      </c>
      <c r="Q528" s="21" t="str">
        <f>VLOOKUP(B528,Transaction!C2:E3001,3,FALSE)</f>
        <v>ACH</v>
      </c>
      <c r="R528" s="22">
        <f>Table4[[#This Row],[Bank Deposit2]] - Table4[[#This Row],[Saving Accounts]]</f>
        <v>100857.58342992001</v>
      </c>
      <c r="S528" s="22">
        <f>IF(AND(Table4[[#This Row],[Account Type]]="Current",Table4[[#This Row],[Opening Balance]]&gt;= 500000),Table4[[#This Row],[Opening Balance]] * 0.02, 0)</f>
        <v>0</v>
      </c>
    </row>
    <row r="529" spans="1:19" ht="15.75" x14ac:dyDescent="0.25">
      <c r="A529" s="17" t="s">
        <v>1833</v>
      </c>
      <c r="B529" s="19">
        <v>513949179</v>
      </c>
      <c r="C529" s="17">
        <v>72</v>
      </c>
      <c r="D529" s="24">
        <v>18408</v>
      </c>
      <c r="E529" s="17" t="s">
        <v>1094</v>
      </c>
      <c r="F529" s="17" t="s">
        <v>336</v>
      </c>
      <c r="G529" s="17" t="s">
        <v>14</v>
      </c>
      <c r="H529" s="17" t="s">
        <v>1834</v>
      </c>
      <c r="I529" s="20">
        <f t="shared" si="8"/>
        <v>1233484.261776</v>
      </c>
      <c r="J529" s="20">
        <v>174577.81285620001</v>
      </c>
      <c r="K529" s="17" t="s">
        <v>1835</v>
      </c>
      <c r="L529" s="21" t="str">
        <f>VLOOKUP(B529,Accounts!B$2:E$3001,4,FALSE)</f>
        <v>Fixed Deposit</v>
      </c>
      <c r="M529" s="26">
        <f>VALUE(VLOOKUP(B529,Accounts!B$2:G$3001,6,FALSE))</f>
        <v>2801424</v>
      </c>
      <c r="N529" s="22">
        <f>IFERROR(VLOOKUP(B529,Loan!B529:D828,3,FALSE), 0)</f>
        <v>0</v>
      </c>
      <c r="O529" s="25">
        <f>VLOOKUP(B529,Transaction!C2:F3001,4,FALSE)</f>
        <v>44432</v>
      </c>
      <c r="P529" s="21" t="str">
        <f>VLOOKUP(B529,Table3[[Account Number]:[Transaction type]],2,FALSE)</f>
        <v>Money Deposit</v>
      </c>
      <c r="Q529" s="21" t="str">
        <f>VLOOKUP(B529,Transaction!C2:E3001,3,FALSE)</f>
        <v>Bank</v>
      </c>
      <c r="R529" s="22">
        <f>Table4[[#This Row],[Bank Deposit2]] - Table4[[#This Row],[Saving Accounts]]</f>
        <v>1058906.4489198001</v>
      </c>
      <c r="S529" s="22">
        <f>IF(AND(Table4[[#This Row],[Account Type]]="Current",Table4[[#This Row],[Opening Balance]]&gt;= 500000),Table4[[#This Row],[Opening Balance]] * 0.02, 0)</f>
        <v>0</v>
      </c>
    </row>
    <row r="530" spans="1:19" ht="15.75" x14ac:dyDescent="0.25">
      <c r="A530" s="17" t="s">
        <v>1836</v>
      </c>
      <c r="B530" s="19">
        <v>530144089</v>
      </c>
      <c r="C530" s="17">
        <v>58</v>
      </c>
      <c r="D530" s="24">
        <v>23521.5</v>
      </c>
      <c r="E530" s="17" t="s">
        <v>1094</v>
      </c>
      <c r="F530" s="17" t="s">
        <v>665</v>
      </c>
      <c r="G530" s="17" t="s">
        <v>14</v>
      </c>
      <c r="H530" s="17" t="s">
        <v>1837</v>
      </c>
      <c r="I530" s="20">
        <f t="shared" si="8"/>
        <v>1053001.4829480001</v>
      </c>
      <c r="J530" s="20">
        <v>295704.81942786003</v>
      </c>
      <c r="K530" s="17" t="s">
        <v>1838</v>
      </c>
      <c r="L530" s="21" t="str">
        <f>VLOOKUP(B530,Accounts!B$2:E$3001,4,FALSE)</f>
        <v>Domiciliary</v>
      </c>
      <c r="M530" s="26">
        <f>VALUE(VLOOKUP(B530,Accounts!B$2:G$3001,6,FALSE))</f>
        <v>1304684565</v>
      </c>
      <c r="N530" s="22">
        <f>IFERROR(VLOOKUP(B530,Loan!B530:D829,3,FALSE), 0)</f>
        <v>0</v>
      </c>
      <c r="O530" s="25">
        <f>VLOOKUP(B530,Transaction!C2:F3001,4,FALSE)</f>
        <v>44242</v>
      </c>
      <c r="P530" s="21" t="str">
        <f>VLOOKUP(B530,Table3[[Account Number]:[Transaction type]],2,FALSE)</f>
        <v>Checks</v>
      </c>
      <c r="Q530" s="21" t="str">
        <f>VLOOKUP(B530,Transaction!C2:E3001,3,FALSE)</f>
        <v>Informal Services</v>
      </c>
      <c r="R530" s="22">
        <f>Table4[[#This Row],[Bank Deposit2]] - Table4[[#This Row],[Saving Accounts]]</f>
        <v>757296.66352014011</v>
      </c>
      <c r="S530" s="22">
        <f>IF(AND(Table4[[#This Row],[Account Type]]="Current",Table4[[#This Row],[Opening Balance]]&gt;= 500000),Table4[[#This Row],[Opening Balance]] * 0.02, 0)</f>
        <v>0</v>
      </c>
    </row>
    <row r="531" spans="1:19" ht="15.75" x14ac:dyDescent="0.25">
      <c r="A531" s="17" t="s">
        <v>1839</v>
      </c>
      <c r="B531" s="19">
        <v>789761993</v>
      </c>
      <c r="C531" s="17">
        <v>40</v>
      </c>
      <c r="D531" s="24">
        <v>30096</v>
      </c>
      <c r="E531" s="17" t="s">
        <v>1094</v>
      </c>
      <c r="F531" s="17" t="s">
        <v>1840</v>
      </c>
      <c r="G531" s="17" t="s">
        <v>14</v>
      </c>
      <c r="H531" s="17" t="s">
        <v>1841</v>
      </c>
      <c r="I531" s="20">
        <f t="shared" si="8"/>
        <v>297694.65600000002</v>
      </c>
      <c r="J531" s="20">
        <v>192757.28976000001</v>
      </c>
      <c r="K531" s="17" t="s">
        <v>1842</v>
      </c>
      <c r="L531" s="21" t="str">
        <f>VLOOKUP(B531,Accounts!B$2:E$3001,4,FALSE)</f>
        <v>Current</v>
      </c>
      <c r="M531" s="26">
        <f>VALUE(VLOOKUP(B531,Accounts!B$2:G$3001,6,FALSE))</f>
        <v>2431639808</v>
      </c>
      <c r="N531" s="22">
        <f>IFERROR(VLOOKUP(B531,Loan!B531:D830,3,FALSE), 0)</f>
        <v>0</v>
      </c>
      <c r="O531" s="25">
        <f>VLOOKUP(B531,Transaction!C2:F3001,4,FALSE)</f>
        <v>44252</v>
      </c>
      <c r="P531" s="21" t="str">
        <f>VLOOKUP(B531,Table3[[Account Number]:[Transaction type]],2,FALSE)</f>
        <v>Cash Withdrawal</v>
      </c>
      <c r="Q531" s="21" t="str">
        <f>VLOOKUP(B531,Transaction!C2:E3001,3,FALSE)</f>
        <v>POS</v>
      </c>
      <c r="R531" s="22">
        <f>Table4[[#This Row],[Bank Deposit2]] - Table4[[#This Row],[Saving Accounts]]</f>
        <v>104937.36624</v>
      </c>
      <c r="S531" s="22">
        <f>IF(AND(Table4[[#This Row],[Account Type]]="Current",Table4[[#This Row],[Opening Balance]]&gt;= 500000),Table4[[#This Row],[Opening Balance]] * 0.02, 0)</f>
        <v>48632796.160000004</v>
      </c>
    </row>
    <row r="532" spans="1:19" ht="15.75" x14ac:dyDescent="0.25">
      <c r="A532" s="17" t="s">
        <v>1843</v>
      </c>
      <c r="B532" s="19">
        <v>734506196</v>
      </c>
      <c r="C532" s="17">
        <v>34</v>
      </c>
      <c r="D532" s="24">
        <v>32287.5</v>
      </c>
      <c r="E532" s="17" t="s">
        <v>1094</v>
      </c>
      <c r="F532" s="17" t="s">
        <v>208</v>
      </c>
      <c r="G532" s="17" t="s">
        <v>14</v>
      </c>
      <c r="H532" s="17" t="s">
        <v>1844</v>
      </c>
      <c r="I532" s="20">
        <f t="shared" si="8"/>
        <v>828226.52240000002</v>
      </c>
      <c r="J532" s="20">
        <v>127330.82535679999</v>
      </c>
      <c r="K532" s="17" t="s">
        <v>1845</v>
      </c>
      <c r="L532" s="21" t="str">
        <f>VLOOKUP(B532,Accounts!B$2:E$3001,4,FALSE)</f>
        <v>Current</v>
      </c>
      <c r="M532" s="26">
        <f>VALUE(VLOOKUP(B532,Accounts!B$2:G$3001,6,FALSE))</f>
        <v>578253168</v>
      </c>
      <c r="N532" s="22">
        <f>IFERROR(VLOOKUP(B532,Loan!B532:D831,3,FALSE), 0)</f>
        <v>0</v>
      </c>
      <c r="O532" s="25">
        <f>VLOOKUP(B532,Transaction!C2:F3001,4,FALSE)</f>
        <v>44427</v>
      </c>
      <c r="P532" s="21" t="str">
        <f>VLOOKUP(B532,Table3[[Account Number]:[Transaction type]],2,FALSE)</f>
        <v>Online Payment</v>
      </c>
      <c r="Q532" s="21" t="str">
        <f>VLOOKUP(B532,Transaction!C2:E3001,3,FALSE)</f>
        <v>Mobile</v>
      </c>
      <c r="R532" s="22">
        <f>Table4[[#This Row],[Bank Deposit2]] - Table4[[#This Row],[Saving Accounts]]</f>
        <v>700895.69704320002</v>
      </c>
      <c r="S532" s="22">
        <f>IF(AND(Table4[[#This Row],[Account Type]]="Current",Table4[[#This Row],[Opening Balance]]&gt;= 500000),Table4[[#This Row],[Opening Balance]] * 0.02, 0)</f>
        <v>11565063.359999999</v>
      </c>
    </row>
    <row r="533" spans="1:19" ht="15.75" x14ac:dyDescent="0.25">
      <c r="A533" s="17" t="s">
        <v>1846</v>
      </c>
      <c r="B533" s="19">
        <v>821766918</v>
      </c>
      <c r="C533" s="17">
        <v>43</v>
      </c>
      <c r="D533" s="24">
        <v>29000.25</v>
      </c>
      <c r="E533" s="17" t="s">
        <v>1094</v>
      </c>
      <c r="F533" s="17" t="s">
        <v>231</v>
      </c>
      <c r="G533" s="17" t="s">
        <v>14</v>
      </c>
      <c r="H533" s="17" t="s">
        <v>1847</v>
      </c>
      <c r="I533" s="20">
        <f t="shared" si="8"/>
        <v>281401.57500000001</v>
      </c>
      <c r="J533" s="20">
        <v>451930.92945</v>
      </c>
      <c r="K533" s="17" t="s">
        <v>1848</v>
      </c>
      <c r="L533" s="21" t="str">
        <f>VLOOKUP(B533,Accounts!B$2:E$3001,4,FALSE)</f>
        <v>Joint</v>
      </c>
      <c r="M533" s="26">
        <f>VALUE(VLOOKUP(B533,Accounts!B$2:G$3001,6,FALSE))</f>
        <v>357179522</v>
      </c>
      <c r="N533" s="22">
        <f>IFERROR(VLOOKUP(B533,Loan!B533:D832,3,FALSE), 0)</f>
        <v>0</v>
      </c>
      <c r="O533" s="25">
        <f>VLOOKUP(B533,Transaction!C2:F3001,4,FALSE)</f>
        <v>44397</v>
      </c>
      <c r="P533" s="21" t="str">
        <f>VLOOKUP(B533,Table3[[Account Number]:[Transaction type]],2,FALSE)</f>
        <v>Money Transfer</v>
      </c>
      <c r="Q533" s="21" t="str">
        <f>VLOOKUP(B533,Transaction!C2:E3001,3,FALSE)</f>
        <v>ATM</v>
      </c>
      <c r="R533" s="22">
        <f>Table4[[#This Row],[Bank Deposit2]] - Table4[[#This Row],[Saving Accounts]]</f>
        <v>-170529.35444999998</v>
      </c>
      <c r="S533" s="22">
        <f>IF(AND(Table4[[#This Row],[Account Type]]="Current",Table4[[#This Row],[Opening Balance]]&gt;= 500000),Table4[[#This Row],[Opening Balance]] * 0.02, 0)</f>
        <v>0</v>
      </c>
    </row>
    <row r="534" spans="1:19" ht="15.75" x14ac:dyDescent="0.25">
      <c r="A534" s="17" t="s">
        <v>1849</v>
      </c>
      <c r="B534" s="19">
        <v>824553501</v>
      </c>
      <c r="C534" s="17">
        <v>20</v>
      </c>
      <c r="D534" s="24">
        <v>37401</v>
      </c>
      <c r="E534" s="17" t="s">
        <v>1094</v>
      </c>
      <c r="F534" s="17" t="s">
        <v>1004</v>
      </c>
      <c r="G534" s="17" t="s">
        <v>14</v>
      </c>
      <c r="H534" s="17" t="s">
        <v>1850</v>
      </c>
      <c r="I534" s="20">
        <f t="shared" si="8"/>
        <v>1292973.235632</v>
      </c>
      <c r="J534" s="20">
        <v>440971.92457343999</v>
      </c>
      <c r="K534" s="17" t="s">
        <v>1851</v>
      </c>
      <c r="L534" s="21" t="str">
        <f>VLOOKUP(B534,Accounts!B$2:E$3001,4,FALSE)</f>
        <v>Current</v>
      </c>
      <c r="M534" s="26">
        <f>VALUE(VLOOKUP(B534,Accounts!B$2:G$3001,6,FALSE))</f>
        <v>974322628</v>
      </c>
      <c r="N534" s="22">
        <f>IFERROR(VLOOKUP(B534,Loan!B534:D833,3,FALSE), 0)</f>
        <v>0</v>
      </c>
      <c r="O534" s="25">
        <f>VLOOKUP(B534,Transaction!C2:F3001,4,FALSE)</f>
        <v>44368</v>
      </c>
      <c r="P534" s="21" t="str">
        <f>VLOOKUP(B534,Table3[[Account Number]:[Transaction type]],2,FALSE)</f>
        <v>Loan Payment</v>
      </c>
      <c r="Q534" s="21" t="str">
        <f>VLOOKUP(B534,Transaction!C2:E3001,3,FALSE)</f>
        <v>AFT</v>
      </c>
      <c r="R534" s="22">
        <f>Table4[[#This Row],[Bank Deposit2]] - Table4[[#This Row],[Saving Accounts]]</f>
        <v>852001.31105856004</v>
      </c>
      <c r="S534" s="22">
        <f>IF(AND(Table4[[#This Row],[Account Type]]="Current",Table4[[#This Row],[Opening Balance]]&gt;= 500000),Table4[[#This Row],[Opening Balance]] * 0.02, 0)</f>
        <v>19486452.559999999</v>
      </c>
    </row>
    <row r="535" spans="1:19" ht="15.75" x14ac:dyDescent="0.25">
      <c r="A535" s="17" t="s">
        <v>1852</v>
      </c>
      <c r="B535" s="19">
        <v>88801304</v>
      </c>
      <c r="C535" s="17">
        <v>79</v>
      </c>
      <c r="D535" s="24">
        <v>15851.25</v>
      </c>
      <c r="E535" s="17" t="s">
        <v>1094</v>
      </c>
      <c r="F535" s="17" t="s">
        <v>29</v>
      </c>
      <c r="G535" s="17" t="s">
        <v>14</v>
      </c>
      <c r="H535" s="17" t="s">
        <v>1853</v>
      </c>
      <c r="I535" s="20">
        <f t="shared" si="8"/>
        <v>229651.61184</v>
      </c>
      <c r="J535" s="20">
        <v>67033.443455999994</v>
      </c>
      <c r="K535" s="17" t="s">
        <v>1854</v>
      </c>
      <c r="L535" s="21" t="str">
        <f>VLOOKUP(B535,Accounts!B$2:E$3001,4,FALSE)</f>
        <v>Domiciliary</v>
      </c>
      <c r="M535" s="26">
        <f>VALUE(VLOOKUP(B535,Accounts!B$2:G$3001,6,FALSE))</f>
        <v>965075712</v>
      </c>
      <c r="N535" s="22">
        <f>IFERROR(VLOOKUP(B535,Loan!B535:D834,3,FALSE), 0)</f>
        <v>0</v>
      </c>
      <c r="O535" s="25">
        <f>VLOOKUP(B535,Transaction!C2:F3001,4,FALSE)</f>
        <v>44312</v>
      </c>
      <c r="P535" s="21" t="str">
        <f>VLOOKUP(B535,Table3[[Account Number]:[Transaction type]],2,FALSE)</f>
        <v>Money Deposit</v>
      </c>
      <c r="Q535" s="21" t="str">
        <f>VLOOKUP(B535,Transaction!C2:E3001,3,FALSE)</f>
        <v>Bank</v>
      </c>
      <c r="R535" s="22">
        <f>Table4[[#This Row],[Bank Deposit2]] - Table4[[#This Row],[Saving Accounts]]</f>
        <v>162618.16838400002</v>
      </c>
      <c r="S535" s="22">
        <f>IF(AND(Table4[[#This Row],[Account Type]]="Current",Table4[[#This Row],[Opening Balance]]&gt;= 500000),Table4[[#This Row],[Opening Balance]] * 0.02, 0)</f>
        <v>0</v>
      </c>
    </row>
    <row r="536" spans="1:19" ht="15.75" x14ac:dyDescent="0.25">
      <c r="A536" s="17" t="s">
        <v>1855</v>
      </c>
      <c r="B536" s="19">
        <v>975203713</v>
      </c>
      <c r="C536" s="17">
        <v>40</v>
      </c>
      <c r="D536" s="24">
        <v>30096</v>
      </c>
      <c r="E536" s="17" t="s">
        <v>1094</v>
      </c>
      <c r="F536" s="17" t="s">
        <v>336</v>
      </c>
      <c r="G536" s="17" t="s">
        <v>14</v>
      </c>
      <c r="H536" s="17" t="s">
        <v>1856</v>
      </c>
      <c r="I536" s="20">
        <f t="shared" si="8"/>
        <v>1397639.792784</v>
      </c>
      <c r="J536" s="20">
        <v>288362.09686967998</v>
      </c>
      <c r="K536" s="17" t="s">
        <v>1857</v>
      </c>
      <c r="L536" s="21" t="str">
        <f>VLOOKUP(B536,Accounts!B$2:E$3001,4,FALSE)</f>
        <v>Domiciliary</v>
      </c>
      <c r="M536" s="26">
        <f>VALUE(VLOOKUP(B536,Accounts!B$2:G$3001,6,FALSE))</f>
        <v>10471071</v>
      </c>
      <c r="N536" s="22">
        <f>IFERROR(VLOOKUP(B536,Loan!B536:D835,3,FALSE), 0)</f>
        <v>0</v>
      </c>
      <c r="O536" s="25">
        <f>VLOOKUP(B536,Transaction!C2:F3001,4,FALSE)</f>
        <v>44367</v>
      </c>
      <c r="P536" s="21" t="str">
        <f>VLOOKUP(B536,Table3[[Account Number]:[Transaction type]],2,FALSE)</f>
        <v>Loan Payment</v>
      </c>
      <c r="Q536" s="21" t="str">
        <f>VLOOKUP(B536,Transaction!C2:E3001,3,FALSE)</f>
        <v>AFT</v>
      </c>
      <c r="R536" s="22">
        <f>Table4[[#This Row],[Bank Deposit2]] - Table4[[#This Row],[Saving Accounts]]</f>
        <v>1109277.6959143202</v>
      </c>
      <c r="S536" s="22">
        <f>IF(AND(Table4[[#This Row],[Account Type]]="Current",Table4[[#This Row],[Opening Balance]]&gt;= 500000),Table4[[#This Row],[Opening Balance]] * 0.02, 0)</f>
        <v>0</v>
      </c>
    </row>
    <row r="537" spans="1:19" ht="15.75" x14ac:dyDescent="0.25">
      <c r="A537" s="17" t="s">
        <v>1858</v>
      </c>
      <c r="B537" s="19">
        <v>717475855</v>
      </c>
      <c r="C537" s="17">
        <v>78</v>
      </c>
      <c r="D537" s="24">
        <v>16216.5</v>
      </c>
      <c r="E537" s="17" t="s">
        <v>1094</v>
      </c>
      <c r="F537" s="17" t="s">
        <v>1404</v>
      </c>
      <c r="G537" s="17" t="s">
        <v>14</v>
      </c>
      <c r="H537" s="17" t="s">
        <v>1859</v>
      </c>
      <c r="I537" s="20">
        <f t="shared" si="8"/>
        <v>99007.560276999997</v>
      </c>
      <c r="J537" s="20">
        <v>44811.093034960002</v>
      </c>
      <c r="K537" s="17" t="s">
        <v>1860</v>
      </c>
      <c r="L537" s="21" t="str">
        <f>VLOOKUP(B537,Accounts!B$2:E$3001,4,FALSE)</f>
        <v>Joint</v>
      </c>
      <c r="M537" s="26">
        <f>VALUE(VLOOKUP(B537,Accounts!B$2:G$3001,6,FALSE))</f>
        <v>312246</v>
      </c>
      <c r="N537" s="22">
        <f>IFERROR(VLOOKUP(B537,Loan!B537:D836,3,FALSE), 0)</f>
        <v>0</v>
      </c>
      <c r="O537" s="25">
        <f>VLOOKUP(B537,Transaction!C2:F3001,4,FALSE)</f>
        <v>44312</v>
      </c>
      <c r="P537" s="21" t="str">
        <f>VLOOKUP(B537,Table3[[Account Number]:[Transaction type]],2,FALSE)</f>
        <v>Money Deposit</v>
      </c>
      <c r="Q537" s="21" t="str">
        <f>VLOOKUP(B537,Transaction!C2:E3001,3,FALSE)</f>
        <v>Bank</v>
      </c>
      <c r="R537" s="22">
        <f>Table4[[#This Row],[Bank Deposit2]] - Table4[[#This Row],[Saving Accounts]]</f>
        <v>54196.467242039995</v>
      </c>
      <c r="S537" s="22">
        <f>IF(AND(Table4[[#This Row],[Account Type]]="Current",Table4[[#This Row],[Opening Balance]]&gt;= 500000),Table4[[#This Row],[Opening Balance]] * 0.02, 0)</f>
        <v>0</v>
      </c>
    </row>
    <row r="538" spans="1:19" ht="15.75" x14ac:dyDescent="0.25">
      <c r="A538" s="17" t="s">
        <v>1861</v>
      </c>
      <c r="B538" s="19">
        <v>62120508</v>
      </c>
      <c r="C538" s="17">
        <v>85</v>
      </c>
      <c r="D538" s="24">
        <v>13659.75</v>
      </c>
      <c r="E538" s="17" t="s">
        <v>1094</v>
      </c>
      <c r="F538" s="17" t="s">
        <v>73</v>
      </c>
      <c r="G538" s="17" t="s">
        <v>14</v>
      </c>
      <c r="H538" s="17" t="s">
        <v>1862</v>
      </c>
      <c r="I538" s="20">
        <f t="shared" si="8"/>
        <v>198995.42879999999</v>
      </c>
      <c r="J538" s="20">
        <v>68530.235289599994</v>
      </c>
      <c r="K538" s="17" t="s">
        <v>117</v>
      </c>
      <c r="L538" s="21" t="str">
        <f>VLOOKUP(B538,Accounts!B$2:E$3001,4,FALSE)</f>
        <v>Domiciliary</v>
      </c>
      <c r="M538" s="26">
        <f>VALUE(VLOOKUP(B538,Accounts!B$2:G$3001,6,FALSE))</f>
        <v>158603634</v>
      </c>
      <c r="N538" s="22">
        <f>IFERROR(VLOOKUP(B538,Loan!B538:D837,3,FALSE), 0)</f>
        <v>0</v>
      </c>
      <c r="O538" s="25">
        <f>VLOOKUP(B538,Transaction!C2:F3001,4,FALSE)</f>
        <v>44251</v>
      </c>
      <c r="P538" s="21" t="str">
        <f>VLOOKUP(B538,Table3[[Account Number]:[Transaction type]],2,FALSE)</f>
        <v>Cash Withdrawal</v>
      </c>
      <c r="Q538" s="21" t="str">
        <f>VLOOKUP(B538,Transaction!C2:E3001,3,FALSE)</f>
        <v>ATM</v>
      </c>
      <c r="R538" s="22">
        <f>Table4[[#This Row],[Bank Deposit2]] - Table4[[#This Row],[Saving Accounts]]</f>
        <v>130465.1935104</v>
      </c>
      <c r="S538" s="22">
        <f>IF(AND(Table4[[#This Row],[Account Type]]="Current",Table4[[#This Row],[Opening Balance]]&gt;= 500000),Table4[[#This Row],[Opening Balance]] * 0.02, 0)</f>
        <v>0</v>
      </c>
    </row>
    <row r="539" spans="1:19" ht="15.75" x14ac:dyDescent="0.25">
      <c r="A539" s="17" t="s">
        <v>1863</v>
      </c>
      <c r="B539" s="19">
        <v>295650834</v>
      </c>
      <c r="C539" s="17">
        <v>65</v>
      </c>
      <c r="D539" s="24">
        <v>20964.75</v>
      </c>
      <c r="E539" s="17" t="s">
        <v>1094</v>
      </c>
      <c r="F539" s="17" t="s">
        <v>947</v>
      </c>
      <c r="G539" s="17" t="s">
        <v>14</v>
      </c>
      <c r="H539" s="17" t="s">
        <v>1864</v>
      </c>
      <c r="I539" s="20">
        <f t="shared" si="8"/>
        <v>1347664.8442500001</v>
      </c>
      <c r="J539" s="20">
        <v>564485.30712000001</v>
      </c>
      <c r="K539" s="17" t="s">
        <v>1865</v>
      </c>
      <c r="L539" s="21" t="str">
        <f>VLOOKUP(B539,Accounts!B$2:E$3001,4,FALSE)</f>
        <v>Domiciliary</v>
      </c>
      <c r="M539" s="26">
        <f>VALUE(VLOOKUP(B539,Accounts!B$2:G$3001,6,FALSE))</f>
        <v>567075744</v>
      </c>
      <c r="N539" s="22">
        <f>IFERROR(VLOOKUP(B539,Loan!B539:D838,3,FALSE), 0)</f>
        <v>0</v>
      </c>
      <c r="O539" s="25">
        <f>VLOOKUP(B539,Transaction!C2:F3001,4,FALSE)</f>
        <v>44612</v>
      </c>
      <c r="P539" s="21" t="str">
        <f>VLOOKUP(B539,Table3[[Account Number]:[Transaction type]],2,FALSE)</f>
        <v>Cash Withdrawal</v>
      </c>
      <c r="Q539" s="21" t="str">
        <f>VLOOKUP(B539,Transaction!C2:E3001,3,FALSE)</f>
        <v>POS</v>
      </c>
      <c r="R539" s="22">
        <f>Table4[[#This Row],[Bank Deposit2]] - Table4[[#This Row],[Saving Accounts]]</f>
        <v>783179.53713000007</v>
      </c>
      <c r="S539" s="22">
        <f>IF(AND(Table4[[#This Row],[Account Type]]="Current",Table4[[#This Row],[Opening Balance]]&gt;= 500000),Table4[[#This Row],[Opening Balance]] * 0.02, 0)</f>
        <v>0</v>
      </c>
    </row>
    <row r="540" spans="1:19" ht="15.75" x14ac:dyDescent="0.25">
      <c r="A540" s="17" t="s">
        <v>1866</v>
      </c>
      <c r="B540" s="19">
        <v>796966460</v>
      </c>
      <c r="C540" s="17">
        <v>30</v>
      </c>
      <c r="D540" s="24">
        <v>33748.5</v>
      </c>
      <c r="E540" s="17" t="s">
        <v>1094</v>
      </c>
      <c r="F540" s="17" t="s">
        <v>53</v>
      </c>
      <c r="G540" s="17" t="s">
        <v>14</v>
      </c>
      <c r="H540" s="17" t="s">
        <v>1867</v>
      </c>
      <c r="I540" s="20">
        <f t="shared" si="8"/>
        <v>481184.56258600001</v>
      </c>
      <c r="J540" s="20">
        <v>246923.65711649999</v>
      </c>
      <c r="K540" s="17" t="s">
        <v>1868</v>
      </c>
      <c r="L540" s="21" t="str">
        <f>VLOOKUP(B540,Accounts!B$2:E$3001,4,FALSE)</f>
        <v>Savings</v>
      </c>
      <c r="M540" s="26">
        <f>VALUE(VLOOKUP(B540,Accounts!B$2:G$3001,6,FALSE))</f>
        <v>1050305028</v>
      </c>
      <c r="N540" s="22">
        <f>IFERROR(VLOOKUP(B540,Loan!B540:D839,3,FALSE), 0)</f>
        <v>0</v>
      </c>
      <c r="O540" s="25">
        <f>VLOOKUP(B540,Transaction!C2:F3001,4,FALSE)</f>
        <v>44595</v>
      </c>
      <c r="P540" s="21" t="str">
        <f>VLOOKUP(B540,Table3[[Account Number]:[Transaction type]],2,FALSE)</f>
        <v>Online Payment</v>
      </c>
      <c r="Q540" s="21" t="str">
        <f>VLOOKUP(B540,Transaction!C2:E3001,3,FALSE)</f>
        <v>Mobile</v>
      </c>
      <c r="R540" s="22">
        <f>Table4[[#This Row],[Bank Deposit2]] - Table4[[#This Row],[Saving Accounts]]</f>
        <v>234260.90546950002</v>
      </c>
      <c r="S540" s="22">
        <f>IF(AND(Table4[[#This Row],[Account Type]]="Current",Table4[[#This Row],[Opening Balance]]&gt;= 500000),Table4[[#This Row],[Opening Balance]] * 0.02, 0)</f>
        <v>0</v>
      </c>
    </row>
    <row r="541" spans="1:19" ht="15.75" x14ac:dyDescent="0.25">
      <c r="A541" s="17" t="s">
        <v>1869</v>
      </c>
      <c r="B541" s="19">
        <v>487433294</v>
      </c>
      <c r="C541" s="17">
        <v>36</v>
      </c>
      <c r="D541" s="24">
        <v>31557</v>
      </c>
      <c r="E541" s="17" t="s">
        <v>1094</v>
      </c>
      <c r="F541" s="17" t="s">
        <v>829</v>
      </c>
      <c r="G541" s="17" t="s">
        <v>14</v>
      </c>
      <c r="H541" s="17" t="s">
        <v>1870</v>
      </c>
      <c r="I541" s="20">
        <f t="shared" si="8"/>
        <v>521357.752248</v>
      </c>
      <c r="J541" s="20">
        <v>135553.01558447999</v>
      </c>
      <c r="K541" s="17" t="s">
        <v>1871</v>
      </c>
      <c r="L541" s="21" t="str">
        <f>VLOOKUP(B541,Accounts!B$2:E$3001,4,FALSE)</f>
        <v>Corporate</v>
      </c>
      <c r="M541" s="26">
        <f>VALUE(VLOOKUP(B541,Accounts!B$2:G$3001,6,FALSE))</f>
        <v>1085072625</v>
      </c>
      <c r="N541" s="22">
        <f>IFERROR(VLOOKUP(B541,Loan!B541:D840,3,FALSE), 0)</f>
        <v>0</v>
      </c>
      <c r="O541" s="25">
        <f>VLOOKUP(B541,Transaction!C2:F3001,4,FALSE)</f>
        <v>44589</v>
      </c>
      <c r="P541" s="21" t="str">
        <f>VLOOKUP(B541,Table3[[Account Number]:[Transaction type]],2,FALSE)</f>
        <v>Online Payment</v>
      </c>
      <c r="Q541" s="21" t="str">
        <f>VLOOKUP(B541,Transaction!C2:E3001,3,FALSE)</f>
        <v>Internet Banking</v>
      </c>
      <c r="R541" s="22">
        <f>Table4[[#This Row],[Bank Deposit2]] - Table4[[#This Row],[Saving Accounts]]</f>
        <v>385804.73666351999</v>
      </c>
      <c r="S541" s="22">
        <f>IF(AND(Table4[[#This Row],[Account Type]]="Current",Table4[[#This Row],[Opening Balance]]&gt;= 500000),Table4[[#This Row],[Opening Balance]] * 0.02, 0)</f>
        <v>0</v>
      </c>
    </row>
    <row r="542" spans="1:19" ht="15.75" x14ac:dyDescent="0.25">
      <c r="A542" s="17" t="s">
        <v>1872</v>
      </c>
      <c r="B542" s="19">
        <v>752834105</v>
      </c>
      <c r="C542" s="17">
        <v>43</v>
      </c>
      <c r="D542" s="24">
        <v>29000.25</v>
      </c>
      <c r="E542" s="17" t="s">
        <v>1094</v>
      </c>
      <c r="F542" s="17" t="s">
        <v>1536</v>
      </c>
      <c r="G542" s="17" t="s">
        <v>14</v>
      </c>
      <c r="H542" s="17" t="s">
        <v>1873</v>
      </c>
      <c r="I542" s="20">
        <f t="shared" si="8"/>
        <v>175550.16959999999</v>
      </c>
      <c r="J542" s="20">
        <v>74023.654848000006</v>
      </c>
      <c r="K542" s="17" t="s">
        <v>1874</v>
      </c>
      <c r="L542" s="21" t="str">
        <f>VLOOKUP(B542,Accounts!B$2:E$3001,4,FALSE)</f>
        <v>Corporate</v>
      </c>
      <c r="M542" s="26">
        <f>VALUE(VLOOKUP(B542,Accounts!B$2:G$3001,6,FALSE))</f>
        <v>3058970208</v>
      </c>
      <c r="N542" s="22">
        <f>IFERROR(VLOOKUP(B542,Loan!B542:D841,3,FALSE), 0)</f>
        <v>0</v>
      </c>
      <c r="O542" s="25">
        <f>VLOOKUP(B542,Transaction!C2:F3001,4,FALSE)</f>
        <v>44268</v>
      </c>
      <c r="P542" s="21" t="str">
        <f>VLOOKUP(B542,Table3[[Account Number]:[Transaction type]],2,FALSE)</f>
        <v>Online Payment</v>
      </c>
      <c r="Q542" s="21" t="str">
        <f>VLOOKUP(B542,Transaction!C2:E3001,3,FALSE)</f>
        <v>Card</v>
      </c>
      <c r="R542" s="22">
        <f>Table4[[#This Row],[Bank Deposit2]] - Table4[[#This Row],[Saving Accounts]]</f>
        <v>101526.51475199999</v>
      </c>
      <c r="S542" s="22">
        <f>IF(AND(Table4[[#This Row],[Account Type]]="Current",Table4[[#This Row],[Opening Balance]]&gt;= 500000),Table4[[#This Row],[Opening Balance]] * 0.02, 0)</f>
        <v>0</v>
      </c>
    </row>
    <row r="543" spans="1:19" ht="15.75" x14ac:dyDescent="0.25">
      <c r="A543" s="17" t="s">
        <v>1875</v>
      </c>
      <c r="B543" s="19">
        <v>461606094</v>
      </c>
      <c r="C543" s="17">
        <v>67</v>
      </c>
      <c r="D543" s="24">
        <v>20234.25</v>
      </c>
      <c r="E543" s="17" t="s">
        <v>1094</v>
      </c>
      <c r="F543" s="17" t="s">
        <v>947</v>
      </c>
      <c r="G543" s="17" t="s">
        <v>14</v>
      </c>
      <c r="H543" s="17" t="s">
        <v>1876</v>
      </c>
      <c r="I543" s="20">
        <f t="shared" si="8"/>
        <v>339973.41027599998</v>
      </c>
      <c r="J543" s="20">
        <v>161172.57968639999</v>
      </c>
      <c r="K543" s="17" t="s">
        <v>1877</v>
      </c>
      <c r="L543" s="21" t="str">
        <f>VLOOKUP(B543,Accounts!B$2:E$3001,4,FALSE)</f>
        <v>Domiciliary</v>
      </c>
      <c r="M543" s="26">
        <f>VALUE(VLOOKUP(B543,Accounts!B$2:G$3001,6,FALSE))</f>
        <v>1618938812</v>
      </c>
      <c r="N543" s="22">
        <f>IFERROR(VLOOKUP(B543,Loan!B543:D842,3,FALSE), 0)</f>
        <v>0</v>
      </c>
      <c r="O543" s="25">
        <f>VLOOKUP(B543,Transaction!C2:F3001,4,FALSE)</f>
        <v>44497</v>
      </c>
      <c r="P543" s="21" t="str">
        <f>VLOOKUP(B543,Table3[[Account Number]:[Transaction type]],2,FALSE)</f>
        <v>Money Deposit</v>
      </c>
      <c r="Q543" s="21" t="str">
        <f>VLOOKUP(B543,Transaction!C2:E3001,3,FALSE)</f>
        <v>Bank</v>
      </c>
      <c r="R543" s="22">
        <f>Table4[[#This Row],[Bank Deposit2]] - Table4[[#This Row],[Saving Accounts]]</f>
        <v>178800.83058959999</v>
      </c>
      <c r="S543" s="22">
        <f>IF(AND(Table4[[#This Row],[Account Type]]="Current",Table4[[#This Row],[Opening Balance]]&gt;= 500000),Table4[[#This Row],[Opening Balance]] * 0.02, 0)</f>
        <v>0</v>
      </c>
    </row>
    <row r="544" spans="1:19" ht="15.75" x14ac:dyDescent="0.25">
      <c r="A544" s="17" t="s">
        <v>1878</v>
      </c>
      <c r="B544" s="19">
        <v>270121096</v>
      </c>
      <c r="C544" s="17">
        <v>60</v>
      </c>
      <c r="D544" s="24">
        <v>22791</v>
      </c>
      <c r="E544" s="17" t="s">
        <v>1094</v>
      </c>
      <c r="F544" s="17" t="s">
        <v>985</v>
      </c>
      <c r="G544" s="17" t="s">
        <v>14</v>
      </c>
      <c r="H544" s="17" t="s">
        <v>1879</v>
      </c>
      <c r="I544" s="20">
        <f t="shared" si="8"/>
        <v>605550.51827200002</v>
      </c>
      <c r="J544" s="20">
        <v>392268.1233408</v>
      </c>
      <c r="K544" s="17" t="s">
        <v>1880</v>
      </c>
      <c r="L544" s="21" t="str">
        <f>VLOOKUP(B544,Accounts!B$2:E$3001,4,FALSE)</f>
        <v>Current</v>
      </c>
      <c r="M544" s="26">
        <f>VALUE(VLOOKUP(B544,Accounts!B$2:G$3001,6,FALSE))</f>
        <v>2636807712</v>
      </c>
      <c r="N544" s="22">
        <f>IFERROR(VLOOKUP(B544,Loan!B544:D843,3,FALSE), 0)</f>
        <v>0</v>
      </c>
      <c r="O544" s="25">
        <f>VLOOKUP(B544,Transaction!C2:F3001,4,FALSE)</f>
        <v>44412</v>
      </c>
      <c r="P544" s="21" t="str">
        <f>VLOOKUP(B544,Table3[[Account Number]:[Transaction type]],2,FALSE)</f>
        <v>Money Transfer</v>
      </c>
      <c r="Q544" s="21" t="str">
        <f>VLOOKUP(B544,Transaction!C2:E3001,3,FALSE)</f>
        <v>Internet Banking</v>
      </c>
      <c r="R544" s="22">
        <f>Table4[[#This Row],[Bank Deposit2]] - Table4[[#This Row],[Saving Accounts]]</f>
        <v>213282.39493120002</v>
      </c>
      <c r="S544" s="22">
        <f>IF(AND(Table4[[#This Row],[Account Type]]="Current",Table4[[#This Row],[Opening Balance]]&gt;= 500000),Table4[[#This Row],[Opening Balance]] * 0.02, 0)</f>
        <v>52736154.240000002</v>
      </c>
    </row>
    <row r="545" spans="1:19" ht="15.75" x14ac:dyDescent="0.25">
      <c r="A545" s="17" t="s">
        <v>1881</v>
      </c>
      <c r="B545" s="19">
        <v>901283973</v>
      </c>
      <c r="C545" s="17">
        <v>41</v>
      </c>
      <c r="D545" s="24">
        <v>29730.75</v>
      </c>
      <c r="E545" s="17" t="s">
        <v>1094</v>
      </c>
      <c r="F545" s="17" t="s">
        <v>951</v>
      </c>
      <c r="G545" s="17" t="s">
        <v>14</v>
      </c>
      <c r="H545" s="17" t="s">
        <v>1882</v>
      </c>
      <c r="I545" s="20">
        <f t="shared" si="8"/>
        <v>64712.427065999997</v>
      </c>
      <c r="J545" s="20">
        <v>12700.569798</v>
      </c>
      <c r="K545" s="17" t="s">
        <v>1883</v>
      </c>
      <c r="L545" s="21" t="str">
        <f>VLOOKUP(B545,Accounts!B$2:E$3001,4,FALSE)</f>
        <v>Current</v>
      </c>
      <c r="M545" s="26">
        <f>VALUE(VLOOKUP(B545,Accounts!B$2:G$3001,6,FALSE))</f>
        <v>2326303392</v>
      </c>
      <c r="N545" s="22">
        <f>IFERROR(VLOOKUP(B545,Loan!B545:D844,3,FALSE), 0)</f>
        <v>0</v>
      </c>
      <c r="O545" s="25">
        <f>VLOOKUP(B545,Transaction!C2:F3001,4,FALSE)</f>
        <v>44300</v>
      </c>
      <c r="P545" s="21" t="str">
        <f>VLOOKUP(B545,Table3[[Account Number]:[Transaction type]],2,FALSE)</f>
        <v>Online Payment</v>
      </c>
      <c r="Q545" s="21" t="str">
        <f>VLOOKUP(B545,Transaction!C2:E3001,3,FALSE)</f>
        <v>Mobile</v>
      </c>
      <c r="R545" s="22">
        <f>Table4[[#This Row],[Bank Deposit2]] - Table4[[#This Row],[Saving Accounts]]</f>
        <v>52011.857267999992</v>
      </c>
      <c r="S545" s="22">
        <f>IF(AND(Table4[[#This Row],[Account Type]]="Current",Table4[[#This Row],[Opening Balance]]&gt;= 500000),Table4[[#This Row],[Opening Balance]] * 0.02, 0)</f>
        <v>46526067.840000004</v>
      </c>
    </row>
    <row r="546" spans="1:19" ht="15.75" x14ac:dyDescent="0.25">
      <c r="A546" s="17" t="s">
        <v>1884</v>
      </c>
      <c r="B546" s="19">
        <v>55382792</v>
      </c>
      <c r="C546" s="17">
        <v>36</v>
      </c>
      <c r="D546" s="24">
        <v>31557</v>
      </c>
      <c r="E546" s="17" t="s">
        <v>1094</v>
      </c>
      <c r="F546" s="17" t="s">
        <v>807</v>
      </c>
      <c r="G546" s="17" t="s">
        <v>14</v>
      </c>
      <c r="H546" s="17" t="s">
        <v>1885</v>
      </c>
      <c r="I546" s="20">
        <f t="shared" si="8"/>
        <v>280994.88047999999</v>
      </c>
      <c r="J546" s="20">
        <v>177152.59330559999</v>
      </c>
      <c r="K546" s="17" t="s">
        <v>1886</v>
      </c>
      <c r="L546" s="21" t="str">
        <f>VLOOKUP(B546,Accounts!B$2:E$3001,4,FALSE)</f>
        <v>Savings</v>
      </c>
      <c r="M546" s="26">
        <f>VALUE(VLOOKUP(B546,Accounts!B$2:G$3001,6,FALSE))</f>
        <v>552145413</v>
      </c>
      <c r="N546" s="22">
        <f>IFERROR(VLOOKUP(B546,Loan!B546:D845,3,FALSE), 0)</f>
        <v>0</v>
      </c>
      <c r="O546" s="25">
        <f>VLOOKUP(B546,Transaction!C2:F3001,4,FALSE)</f>
        <v>44306</v>
      </c>
      <c r="P546" s="21" t="str">
        <f>VLOOKUP(B546,Table3[[Account Number]:[Transaction type]],2,FALSE)</f>
        <v>Money Deposit</v>
      </c>
      <c r="Q546" s="21" t="str">
        <f>VLOOKUP(B546,Transaction!C2:E3001,3,FALSE)</f>
        <v>Bank</v>
      </c>
      <c r="R546" s="22">
        <f>Table4[[#This Row],[Bank Deposit2]] - Table4[[#This Row],[Saving Accounts]]</f>
        <v>103842.2871744</v>
      </c>
      <c r="S546" s="22">
        <f>IF(AND(Table4[[#This Row],[Account Type]]="Current",Table4[[#This Row],[Opening Balance]]&gt;= 500000),Table4[[#This Row],[Opening Balance]] * 0.02, 0)</f>
        <v>0</v>
      </c>
    </row>
    <row r="547" spans="1:19" ht="15.75" x14ac:dyDescent="0.25">
      <c r="A547" s="17" t="s">
        <v>1887</v>
      </c>
      <c r="B547" s="19">
        <v>125926431</v>
      </c>
      <c r="C547" s="17">
        <v>47</v>
      </c>
      <c r="D547" s="24">
        <v>27539.25</v>
      </c>
      <c r="E547" s="17" t="s">
        <v>1094</v>
      </c>
      <c r="F547" s="17" t="s">
        <v>1146</v>
      </c>
      <c r="G547" s="17" t="s">
        <v>14</v>
      </c>
      <c r="H547" s="17" t="s">
        <v>1888</v>
      </c>
      <c r="I547" s="20">
        <f t="shared" si="8"/>
        <v>277273.39919999999</v>
      </c>
      <c r="J547" s="20">
        <v>109324.940256</v>
      </c>
      <c r="K547" s="17" t="s">
        <v>1889</v>
      </c>
      <c r="L547" s="21" t="str">
        <f>VLOOKUP(B547,Accounts!B$2:E$3001,4,FALSE)</f>
        <v>Joint</v>
      </c>
      <c r="M547" s="26">
        <f>VALUE(VLOOKUP(B547,Accounts!B$2:G$3001,6,FALSE))</f>
        <v>2843712768</v>
      </c>
      <c r="N547" s="22">
        <f>IFERROR(VLOOKUP(B547,Loan!B547:D846,3,FALSE), 0)</f>
        <v>0</v>
      </c>
      <c r="O547" s="25">
        <f>VLOOKUP(B547,Transaction!C2:F3001,4,FALSE)</f>
        <v>44304</v>
      </c>
      <c r="P547" s="21" t="str">
        <f>VLOOKUP(B547,Table3[[Account Number]:[Transaction type]],2,FALSE)</f>
        <v>Online Payment</v>
      </c>
      <c r="Q547" s="21" t="str">
        <f>VLOOKUP(B547,Transaction!C2:E3001,3,FALSE)</f>
        <v>Internet Banking</v>
      </c>
      <c r="R547" s="22">
        <f>Table4[[#This Row],[Bank Deposit2]] - Table4[[#This Row],[Saving Accounts]]</f>
        <v>167948.45894399998</v>
      </c>
      <c r="S547" s="22">
        <f>IF(AND(Table4[[#This Row],[Account Type]]="Current",Table4[[#This Row],[Opening Balance]]&gt;= 500000),Table4[[#This Row],[Opening Balance]] * 0.02, 0)</f>
        <v>0</v>
      </c>
    </row>
    <row r="548" spans="1:19" ht="15.75" x14ac:dyDescent="0.25">
      <c r="A548" s="17" t="s">
        <v>1890</v>
      </c>
      <c r="B548" s="19">
        <v>1830742</v>
      </c>
      <c r="C548" s="17">
        <v>74</v>
      </c>
      <c r="D548" s="24">
        <v>17677.5</v>
      </c>
      <c r="E548" s="17" t="s">
        <v>1094</v>
      </c>
      <c r="F548" s="17" t="s">
        <v>1479</v>
      </c>
      <c r="G548" s="17" t="s">
        <v>14</v>
      </c>
      <c r="H548" s="17" t="s">
        <v>1891</v>
      </c>
      <c r="I548" s="20">
        <f t="shared" si="8"/>
        <v>856873.58848000003</v>
      </c>
      <c r="J548" s="20">
        <v>263982.97860480001</v>
      </c>
      <c r="K548" s="17" t="s">
        <v>1892</v>
      </c>
      <c r="L548" s="21" t="str">
        <f>VLOOKUP(B548,Accounts!B$2:E$3001,4,FALSE)</f>
        <v>Current</v>
      </c>
      <c r="M548" s="26">
        <f>VALUE(VLOOKUP(B548,Accounts!B$2:G$3001,6,FALSE))</f>
        <v>1073558976</v>
      </c>
      <c r="N548" s="22">
        <f>IFERROR(VLOOKUP(B548,Loan!B548:D847,3,FALSE), 0)</f>
        <v>0</v>
      </c>
      <c r="O548" s="25">
        <f>VLOOKUP(B548,Transaction!C2:F3001,4,FALSE)</f>
        <v>44249</v>
      </c>
      <c r="P548" s="21" t="str">
        <f>VLOOKUP(B548,Table3[[Account Number]:[Transaction type]],2,FALSE)</f>
        <v>Money Transfer</v>
      </c>
      <c r="Q548" s="21" t="str">
        <f>VLOOKUP(B548,Transaction!C2:E3001,3,FALSE)</f>
        <v>ATM</v>
      </c>
      <c r="R548" s="22">
        <f>Table4[[#This Row],[Bank Deposit2]] - Table4[[#This Row],[Saving Accounts]]</f>
        <v>592890.60987520008</v>
      </c>
      <c r="S548" s="22">
        <f>IF(AND(Table4[[#This Row],[Account Type]]="Current",Table4[[#This Row],[Opening Balance]]&gt;= 500000),Table4[[#This Row],[Opening Balance]] * 0.02, 0)</f>
        <v>21471179.52</v>
      </c>
    </row>
    <row r="549" spans="1:19" ht="15.75" x14ac:dyDescent="0.25">
      <c r="A549" s="17" t="s">
        <v>1893</v>
      </c>
      <c r="B549" s="19">
        <v>759994906</v>
      </c>
      <c r="C549" s="17">
        <v>18</v>
      </c>
      <c r="D549" s="24">
        <v>38131.5</v>
      </c>
      <c r="E549" s="17" t="s">
        <v>1094</v>
      </c>
      <c r="F549" s="17" t="s">
        <v>893</v>
      </c>
      <c r="G549" s="17" t="s">
        <v>14</v>
      </c>
      <c r="H549" s="17" t="s">
        <v>1894</v>
      </c>
      <c r="I549" s="20">
        <f t="shared" si="8"/>
        <v>408152.38081200002</v>
      </c>
      <c r="J549" s="20">
        <v>190213.08367841999</v>
      </c>
      <c r="K549" s="17" t="s">
        <v>1895</v>
      </c>
      <c r="L549" s="21" t="str">
        <f>VLOOKUP(B549,Accounts!B$2:E$3001,4,FALSE)</f>
        <v>Domiciliary</v>
      </c>
      <c r="M549" s="26">
        <f>VALUE(VLOOKUP(B549,Accounts!B$2:G$3001,6,FALSE))</f>
        <v>180788004</v>
      </c>
      <c r="N549" s="22">
        <f>IFERROR(VLOOKUP(B549,Loan!B549:D848,3,FALSE), 0)</f>
        <v>0</v>
      </c>
      <c r="O549" s="25">
        <f>VLOOKUP(B549,Transaction!C2:F3001,4,FALSE)</f>
        <v>44573</v>
      </c>
      <c r="P549" s="21" t="str">
        <f>VLOOKUP(B549,Table3[[Account Number]:[Transaction type]],2,FALSE)</f>
        <v>Online Payment</v>
      </c>
      <c r="Q549" s="21" t="str">
        <f>VLOOKUP(B549,Transaction!C2:E3001,3,FALSE)</f>
        <v>Card</v>
      </c>
      <c r="R549" s="22">
        <f>Table4[[#This Row],[Bank Deposit2]] - Table4[[#This Row],[Saving Accounts]]</f>
        <v>217939.29713358002</v>
      </c>
      <c r="S549" s="22">
        <f>IF(AND(Table4[[#This Row],[Account Type]]="Current",Table4[[#This Row],[Opening Balance]]&gt;= 500000),Table4[[#This Row],[Opening Balance]] * 0.02, 0)</f>
        <v>0</v>
      </c>
    </row>
    <row r="550" spans="1:19" ht="15.75" x14ac:dyDescent="0.25">
      <c r="A550" s="17" t="s">
        <v>1896</v>
      </c>
      <c r="B550" s="19">
        <v>429559355</v>
      </c>
      <c r="C550" s="17">
        <v>81</v>
      </c>
      <c r="D550" s="24">
        <v>15120.75</v>
      </c>
      <c r="E550" s="17" t="s">
        <v>1094</v>
      </c>
      <c r="F550" s="17" t="s">
        <v>222</v>
      </c>
      <c r="G550" s="17" t="s">
        <v>14</v>
      </c>
      <c r="H550" s="17" t="s">
        <v>1897</v>
      </c>
      <c r="I550" s="20">
        <f t="shared" si="8"/>
        <v>48551.96832</v>
      </c>
      <c r="J550" s="20">
        <v>31690.000943999999</v>
      </c>
      <c r="K550" s="17" t="s">
        <v>1898</v>
      </c>
      <c r="L550" s="21" t="str">
        <f>VLOOKUP(B550,Accounts!B$2:E$3001,4,FALSE)</f>
        <v>Domiciliary</v>
      </c>
      <c r="M550" s="26">
        <f>VALUE(VLOOKUP(B550,Accounts!B$2:G$3001,6,FALSE))</f>
        <v>2788074576</v>
      </c>
      <c r="N550" s="22">
        <f>IFERROR(VLOOKUP(B550,Loan!B550:D849,3,FALSE), 0)</f>
        <v>0</v>
      </c>
      <c r="O550" s="25">
        <f>VLOOKUP(B550,Transaction!C2:F3001,4,FALSE)</f>
        <v>44630</v>
      </c>
      <c r="P550" s="21" t="str">
        <f>VLOOKUP(B550,Table3[[Account Number]:[Transaction type]],2,FALSE)</f>
        <v>Online Payment</v>
      </c>
      <c r="Q550" s="21" t="str">
        <f>VLOOKUP(B550,Transaction!C2:E3001,3,FALSE)</f>
        <v>Card</v>
      </c>
      <c r="R550" s="22">
        <f>Table4[[#This Row],[Bank Deposit2]] - Table4[[#This Row],[Saving Accounts]]</f>
        <v>16861.967376000001</v>
      </c>
      <c r="S550" s="22">
        <f>IF(AND(Table4[[#This Row],[Account Type]]="Current",Table4[[#This Row],[Opening Balance]]&gt;= 500000),Table4[[#This Row],[Opening Balance]] * 0.02, 0)</f>
        <v>0</v>
      </c>
    </row>
    <row r="551" spans="1:19" ht="15.75" x14ac:dyDescent="0.25">
      <c r="A551" s="17" t="s">
        <v>1899</v>
      </c>
      <c r="B551" s="19">
        <v>332064480</v>
      </c>
      <c r="C551" s="17">
        <v>48</v>
      </c>
      <c r="D551" s="24">
        <v>27174</v>
      </c>
      <c r="E551" s="17" t="s">
        <v>1094</v>
      </c>
      <c r="F551" s="17" t="s">
        <v>825</v>
      </c>
      <c r="G551" s="17" t="s">
        <v>14</v>
      </c>
      <c r="H551" s="17" t="s">
        <v>1900</v>
      </c>
      <c r="I551" s="20">
        <f t="shared" si="8"/>
        <v>1393358.9922</v>
      </c>
      <c r="J551" s="20">
        <v>358292.31228000001</v>
      </c>
      <c r="K551" s="17" t="s">
        <v>1901</v>
      </c>
      <c r="L551" s="21" t="str">
        <f>VLOOKUP(B551,Accounts!B$2:E$3001,4,FALSE)</f>
        <v>Domiciliary</v>
      </c>
      <c r="M551" s="26">
        <f>VALUE(VLOOKUP(B551,Accounts!B$2:G$3001,6,FALSE))</f>
        <v>2294607903</v>
      </c>
      <c r="N551" s="22">
        <f>IFERROR(VLOOKUP(B551,Loan!B551:D850,3,FALSE), 0)</f>
        <v>0</v>
      </c>
      <c r="O551" s="25">
        <f>VLOOKUP(B551,Transaction!C2:F3001,4,FALSE)</f>
        <v>44405</v>
      </c>
      <c r="P551" s="21" t="str">
        <f>VLOOKUP(B551,Table3[[Account Number]:[Transaction type]],2,FALSE)</f>
        <v>Money Deposit</v>
      </c>
      <c r="Q551" s="21" t="str">
        <f>VLOOKUP(B551,Transaction!C2:E3001,3,FALSE)</f>
        <v>Bank</v>
      </c>
      <c r="R551" s="22">
        <f>Table4[[#This Row],[Bank Deposit2]] - Table4[[#This Row],[Saving Accounts]]</f>
        <v>1035066.67992</v>
      </c>
      <c r="S551" s="22">
        <f>IF(AND(Table4[[#This Row],[Account Type]]="Current",Table4[[#This Row],[Opening Balance]]&gt;= 500000),Table4[[#This Row],[Opening Balance]] * 0.02, 0)</f>
        <v>0</v>
      </c>
    </row>
    <row r="552" spans="1:19" ht="15.75" x14ac:dyDescent="0.25">
      <c r="A552" s="17" t="s">
        <v>1902</v>
      </c>
      <c r="B552" s="19">
        <v>321167975</v>
      </c>
      <c r="C552" s="17">
        <v>45</v>
      </c>
      <c r="D552" s="24">
        <v>28269.75</v>
      </c>
      <c r="E552" s="17" t="s">
        <v>1094</v>
      </c>
      <c r="F552" s="17" t="s">
        <v>549</v>
      </c>
      <c r="G552" s="17" t="s">
        <v>14</v>
      </c>
      <c r="H552" s="17" t="s">
        <v>1903</v>
      </c>
      <c r="I552" s="20">
        <f t="shared" si="8"/>
        <v>1065811.1322000001</v>
      </c>
      <c r="J552" s="20">
        <v>955148.18911200005</v>
      </c>
      <c r="K552" s="17" t="s">
        <v>1904</v>
      </c>
      <c r="L552" s="21" t="str">
        <f>VLOOKUP(B552,Accounts!B$2:E$3001,4,FALSE)</f>
        <v>Domiciliary</v>
      </c>
      <c r="M552" s="26">
        <f>VALUE(VLOOKUP(B552,Accounts!B$2:G$3001,6,FALSE))</f>
        <v>3117568896</v>
      </c>
      <c r="N552" s="22">
        <f>IFERROR(VLOOKUP(B552,Loan!B552:D851,3,FALSE), 0)</f>
        <v>0</v>
      </c>
      <c r="O552" s="25">
        <f>VLOOKUP(B552,Transaction!C2:F3001,4,FALSE)</f>
        <v>44558</v>
      </c>
      <c r="P552" s="21" t="str">
        <f>VLOOKUP(B552,Table3[[Account Number]:[Transaction type]],2,FALSE)</f>
        <v>Money Transfer</v>
      </c>
      <c r="Q552" s="21" t="str">
        <f>VLOOKUP(B552,Transaction!C2:E3001,3,FALSE)</f>
        <v>Internet Banking</v>
      </c>
      <c r="R552" s="22">
        <f>Table4[[#This Row],[Bank Deposit2]] - Table4[[#This Row],[Saving Accounts]]</f>
        <v>110662.94308800006</v>
      </c>
      <c r="S552" s="22">
        <f>IF(AND(Table4[[#This Row],[Account Type]]="Current",Table4[[#This Row],[Opening Balance]]&gt;= 500000),Table4[[#This Row],[Opening Balance]] * 0.02, 0)</f>
        <v>0</v>
      </c>
    </row>
    <row r="553" spans="1:19" ht="15.75" x14ac:dyDescent="0.25">
      <c r="A553" s="17" t="s">
        <v>1905</v>
      </c>
      <c r="B553" s="19">
        <v>918619771</v>
      </c>
      <c r="C553" s="17">
        <v>42</v>
      </c>
      <c r="D553" s="24">
        <v>29365.5</v>
      </c>
      <c r="E553" s="17" t="s">
        <v>1094</v>
      </c>
      <c r="F553" s="17" t="s">
        <v>1536</v>
      </c>
      <c r="G553" s="17" t="s">
        <v>14</v>
      </c>
      <c r="H553" s="17" t="s">
        <v>1906</v>
      </c>
      <c r="I553" s="20">
        <f t="shared" si="8"/>
        <v>432454.76737000002</v>
      </c>
      <c r="J553" s="20">
        <v>253264.35138549999</v>
      </c>
      <c r="K553" s="17" t="s">
        <v>1907</v>
      </c>
      <c r="L553" s="21" t="str">
        <f>VLOOKUP(B553,Accounts!B$2:E$3001,4,FALSE)</f>
        <v>Current</v>
      </c>
      <c r="M553" s="26">
        <f>VALUE(VLOOKUP(B553,Accounts!B$2:G$3001,6,FALSE))</f>
        <v>2570238279</v>
      </c>
      <c r="N553" s="22">
        <f>IFERROR(VLOOKUP(B553,Loan!B553:D852,3,FALSE), 0)</f>
        <v>0</v>
      </c>
      <c r="O553" s="25">
        <f>VLOOKUP(B553,Transaction!C2:F3001,4,FALSE)</f>
        <v>44403</v>
      </c>
      <c r="P553" s="21" t="str">
        <f>VLOOKUP(B553,Table3[[Account Number]:[Transaction type]],2,FALSE)</f>
        <v>Money Deposit</v>
      </c>
      <c r="Q553" s="21" t="str">
        <f>VLOOKUP(B553,Transaction!C2:E3001,3,FALSE)</f>
        <v>ATM</v>
      </c>
      <c r="R553" s="22">
        <f>Table4[[#This Row],[Bank Deposit2]] - Table4[[#This Row],[Saving Accounts]]</f>
        <v>179190.41598450002</v>
      </c>
      <c r="S553" s="22">
        <f>IF(AND(Table4[[#This Row],[Account Type]]="Current",Table4[[#This Row],[Opening Balance]]&gt;= 500000),Table4[[#This Row],[Opening Balance]] * 0.02, 0)</f>
        <v>51404765.579999998</v>
      </c>
    </row>
    <row r="554" spans="1:19" ht="15.75" x14ac:dyDescent="0.25">
      <c r="A554" s="17" t="s">
        <v>1908</v>
      </c>
      <c r="B554" s="19">
        <v>485114841</v>
      </c>
      <c r="C554" s="17">
        <v>45</v>
      </c>
      <c r="D554" s="24">
        <v>28269.75</v>
      </c>
      <c r="E554" s="17" t="s">
        <v>1094</v>
      </c>
      <c r="F554" s="17" t="s">
        <v>893</v>
      </c>
      <c r="G554" s="17" t="s">
        <v>14</v>
      </c>
      <c r="H554" s="17" t="s">
        <v>1909</v>
      </c>
      <c r="I554" s="20">
        <f t="shared" si="8"/>
        <v>439854.55920000002</v>
      </c>
      <c r="J554" s="20">
        <v>249837.38962559999</v>
      </c>
      <c r="K554" s="17" t="s">
        <v>1910</v>
      </c>
      <c r="L554" s="21" t="str">
        <f>VLOOKUP(B554,Accounts!B$2:E$3001,4,FALSE)</f>
        <v>Current</v>
      </c>
      <c r="M554" s="26">
        <f>VALUE(VLOOKUP(B554,Accounts!B$2:G$3001,6,FALSE))</f>
        <v>1395359244</v>
      </c>
      <c r="N554" s="22">
        <f>IFERROR(VLOOKUP(B554,Loan!B554:D853,3,FALSE), 0)</f>
        <v>0</v>
      </c>
      <c r="O554" s="25">
        <f>VLOOKUP(B554,Transaction!C2:F3001,4,FALSE)</f>
        <v>44373</v>
      </c>
      <c r="P554" s="21" t="str">
        <f>VLOOKUP(B554,Table3[[Account Number]:[Transaction type]],2,FALSE)</f>
        <v>Checks</v>
      </c>
      <c r="Q554" s="21" t="str">
        <f>VLOOKUP(B554,Transaction!C2:E3001,3,FALSE)</f>
        <v>Informal Services</v>
      </c>
      <c r="R554" s="22">
        <f>Table4[[#This Row],[Bank Deposit2]] - Table4[[#This Row],[Saving Accounts]]</f>
        <v>190017.16957440003</v>
      </c>
      <c r="S554" s="22">
        <f>IF(AND(Table4[[#This Row],[Account Type]]="Current",Table4[[#This Row],[Opening Balance]]&gt;= 500000),Table4[[#This Row],[Opening Balance]] * 0.02, 0)</f>
        <v>27907184.879999999</v>
      </c>
    </row>
    <row r="555" spans="1:19" ht="15.75" x14ac:dyDescent="0.25">
      <c r="A555" s="17" t="s">
        <v>1911</v>
      </c>
      <c r="B555" s="19">
        <v>573934545</v>
      </c>
      <c r="C555" s="17">
        <v>80</v>
      </c>
      <c r="D555" s="24">
        <v>15486</v>
      </c>
      <c r="E555" s="17" t="s">
        <v>1094</v>
      </c>
      <c r="F555" s="17" t="s">
        <v>323</v>
      </c>
      <c r="G555" s="17" t="s">
        <v>14</v>
      </c>
      <c r="H555" s="17" t="s">
        <v>1912</v>
      </c>
      <c r="I555" s="20">
        <f t="shared" si="8"/>
        <v>1895319.072768</v>
      </c>
      <c r="J555" s="20">
        <v>415136.01626111998</v>
      </c>
      <c r="K555" s="17" t="s">
        <v>1913</v>
      </c>
      <c r="L555" s="21" t="str">
        <f>VLOOKUP(B555,Accounts!B$2:E$3001,4,FALSE)</f>
        <v>Domiciliary</v>
      </c>
      <c r="M555" s="26">
        <f>VALUE(VLOOKUP(B555,Accounts!B$2:G$3001,6,FALSE))</f>
        <v>99008</v>
      </c>
      <c r="N555" s="22">
        <f>IFERROR(VLOOKUP(B555,Loan!B555:D854,3,FALSE), 0)</f>
        <v>0</v>
      </c>
      <c r="O555" s="25">
        <f>VLOOKUP(B555,Transaction!C2:F3001,4,FALSE)</f>
        <v>44587</v>
      </c>
      <c r="P555" s="21" t="str">
        <f>VLOOKUP(B555,Table3[[Account Number]:[Transaction type]],2,FALSE)</f>
        <v>Money Transfer</v>
      </c>
      <c r="Q555" s="21" t="str">
        <f>VLOOKUP(B555,Transaction!C2:E3001,3,FALSE)</f>
        <v>Mobile</v>
      </c>
      <c r="R555" s="22">
        <f>Table4[[#This Row],[Bank Deposit2]] - Table4[[#This Row],[Saving Accounts]]</f>
        <v>1480183.0565068801</v>
      </c>
      <c r="S555" s="22">
        <f>IF(AND(Table4[[#This Row],[Account Type]]="Current",Table4[[#This Row],[Opening Balance]]&gt;= 500000),Table4[[#This Row],[Opening Balance]] * 0.02, 0)</f>
        <v>0</v>
      </c>
    </row>
    <row r="556" spans="1:19" ht="15.75" x14ac:dyDescent="0.25">
      <c r="A556" s="17" t="s">
        <v>1914</v>
      </c>
      <c r="B556" s="19">
        <v>714585585</v>
      </c>
      <c r="C556" s="17">
        <v>55</v>
      </c>
      <c r="D556" s="24">
        <v>24617.25</v>
      </c>
      <c r="E556" s="17" t="s">
        <v>1094</v>
      </c>
      <c r="F556" s="17" t="s">
        <v>1721</v>
      </c>
      <c r="G556" s="17" t="s">
        <v>14</v>
      </c>
      <c r="H556" s="17" t="s">
        <v>1915</v>
      </c>
      <c r="I556" s="20">
        <f t="shared" si="8"/>
        <v>553397.32281599997</v>
      </c>
      <c r="J556" s="20">
        <v>282805.11462528002</v>
      </c>
      <c r="K556" s="17" t="s">
        <v>1916</v>
      </c>
      <c r="L556" s="21" t="str">
        <f>VLOOKUP(B556,Accounts!B$2:E$3001,4,FALSE)</f>
        <v>Corporate</v>
      </c>
      <c r="M556" s="26">
        <f>VALUE(VLOOKUP(B556,Accounts!B$2:G$3001,6,FALSE))</f>
        <v>2753080876</v>
      </c>
      <c r="N556" s="22">
        <f>IFERROR(VLOOKUP(B556,Loan!B556:D855,3,FALSE), 0)</f>
        <v>0</v>
      </c>
      <c r="O556" s="25">
        <f>VLOOKUP(B556,Transaction!C2:F3001,4,FALSE)</f>
        <v>44276</v>
      </c>
      <c r="P556" s="21" t="str">
        <f>VLOOKUP(B556,Table3[[Account Number]:[Transaction type]],2,FALSE)</f>
        <v>Cash Withdrawal</v>
      </c>
      <c r="Q556" s="21" t="str">
        <f>VLOOKUP(B556,Transaction!C2:E3001,3,FALSE)</f>
        <v>Bank</v>
      </c>
      <c r="R556" s="22">
        <f>Table4[[#This Row],[Bank Deposit2]] - Table4[[#This Row],[Saving Accounts]]</f>
        <v>270592.20819071995</v>
      </c>
      <c r="S556" s="22">
        <f>IF(AND(Table4[[#This Row],[Account Type]]="Current",Table4[[#This Row],[Opening Balance]]&gt;= 500000),Table4[[#This Row],[Opening Balance]] * 0.02, 0)</f>
        <v>0</v>
      </c>
    </row>
    <row r="557" spans="1:19" ht="15.75" x14ac:dyDescent="0.25">
      <c r="A557" s="17" t="s">
        <v>1917</v>
      </c>
      <c r="B557" s="19">
        <v>820706182</v>
      </c>
      <c r="C557" s="17">
        <v>28</v>
      </c>
      <c r="D557" s="24">
        <v>34479</v>
      </c>
      <c r="E557" s="17" t="s">
        <v>1094</v>
      </c>
      <c r="F557" s="17" t="s">
        <v>246</v>
      </c>
      <c r="G557" s="17" t="s">
        <v>14</v>
      </c>
      <c r="H557" s="17" t="s">
        <v>1918</v>
      </c>
      <c r="I557" s="20">
        <f t="shared" si="8"/>
        <v>435820.84960000002</v>
      </c>
      <c r="J557" s="20">
        <v>77862.321935999993</v>
      </c>
      <c r="K557" s="17" t="s">
        <v>1919</v>
      </c>
      <c r="L557" s="21" t="str">
        <f>VLOOKUP(B557,Accounts!B$2:E$3001,4,FALSE)</f>
        <v>Current</v>
      </c>
      <c r="M557" s="26">
        <f>VALUE(VLOOKUP(B557,Accounts!B$2:G$3001,6,FALSE))</f>
        <v>1238546619</v>
      </c>
      <c r="N557" s="22">
        <f>IFERROR(VLOOKUP(B557,Loan!B557:D856,3,FALSE), 0)</f>
        <v>0</v>
      </c>
      <c r="O557" s="25">
        <f>VLOOKUP(B557,Transaction!C2:F3001,4,FALSE)</f>
        <v>44418</v>
      </c>
      <c r="P557" s="21" t="str">
        <f>VLOOKUP(B557,Table3[[Account Number]:[Transaction type]],2,FALSE)</f>
        <v>Money Deposit</v>
      </c>
      <c r="Q557" s="21" t="str">
        <f>VLOOKUP(B557,Transaction!C2:E3001,3,FALSE)</f>
        <v>Bank</v>
      </c>
      <c r="R557" s="22">
        <f>Table4[[#This Row],[Bank Deposit2]] - Table4[[#This Row],[Saving Accounts]]</f>
        <v>357958.52766400005</v>
      </c>
      <c r="S557" s="22">
        <f>IF(AND(Table4[[#This Row],[Account Type]]="Current",Table4[[#This Row],[Opening Balance]]&gt;= 500000),Table4[[#This Row],[Opening Balance]] * 0.02, 0)</f>
        <v>24770932.379999999</v>
      </c>
    </row>
    <row r="558" spans="1:19" ht="15.75" x14ac:dyDescent="0.25">
      <c r="A558" s="17" t="s">
        <v>1920</v>
      </c>
      <c r="B558" s="19">
        <v>305594163</v>
      </c>
      <c r="C558" s="17">
        <v>34</v>
      </c>
      <c r="D558" s="24">
        <v>32287.5</v>
      </c>
      <c r="E558" s="17" t="s">
        <v>1094</v>
      </c>
      <c r="F558" s="17" t="s">
        <v>955</v>
      </c>
      <c r="G558" s="17" t="s">
        <v>14</v>
      </c>
      <c r="H558" s="17" t="s">
        <v>1921</v>
      </c>
      <c r="I558" s="20">
        <f t="shared" si="8"/>
        <v>447804.619695</v>
      </c>
      <c r="J558" s="20">
        <v>271999.84307399997</v>
      </c>
      <c r="K558" s="17" t="s">
        <v>1922</v>
      </c>
      <c r="L558" s="21" t="str">
        <f>VLOOKUP(B558,Accounts!B$2:E$3001,4,FALSE)</f>
        <v>Domiciliary</v>
      </c>
      <c r="M558" s="26">
        <f>VALUE(VLOOKUP(B558,Accounts!B$2:G$3001,6,FALSE))</f>
        <v>4320102798</v>
      </c>
      <c r="N558" s="22">
        <f>IFERROR(VLOOKUP(B558,Loan!B558:D857,3,FALSE), 0)</f>
        <v>0</v>
      </c>
      <c r="O558" s="25">
        <f>VLOOKUP(B558,Transaction!C2:F3001,4,FALSE)</f>
        <v>44572</v>
      </c>
      <c r="P558" s="21" t="str">
        <f>VLOOKUP(B558,Table3[[Account Number]:[Transaction type]],2,FALSE)</f>
        <v>Cash Withdrawal</v>
      </c>
      <c r="Q558" s="21" t="str">
        <f>VLOOKUP(B558,Transaction!C2:E3001,3,FALSE)</f>
        <v>Bank</v>
      </c>
      <c r="R558" s="22">
        <f>Table4[[#This Row],[Bank Deposit2]] - Table4[[#This Row],[Saving Accounts]]</f>
        <v>175804.77662100003</v>
      </c>
      <c r="S558" s="22">
        <f>IF(AND(Table4[[#This Row],[Account Type]]="Current",Table4[[#This Row],[Opening Balance]]&gt;= 500000),Table4[[#This Row],[Opening Balance]] * 0.02, 0)</f>
        <v>0</v>
      </c>
    </row>
    <row r="559" spans="1:19" ht="15.75" x14ac:dyDescent="0.25">
      <c r="A559" s="17" t="s">
        <v>1923</v>
      </c>
      <c r="B559" s="19">
        <v>718752181</v>
      </c>
      <c r="C559" s="17">
        <v>43</v>
      </c>
      <c r="D559" s="24">
        <v>29000.25</v>
      </c>
      <c r="E559" s="17" t="s">
        <v>1094</v>
      </c>
      <c r="F559" s="17" t="s">
        <v>418</v>
      </c>
      <c r="G559" s="17" t="s">
        <v>14</v>
      </c>
      <c r="H559" s="17" t="s">
        <v>1924</v>
      </c>
      <c r="I559" s="20">
        <f t="shared" si="8"/>
        <v>981482.25892499997</v>
      </c>
      <c r="J559" s="20">
        <v>592273.77693749999</v>
      </c>
      <c r="K559" s="17" t="s">
        <v>1925</v>
      </c>
      <c r="L559" s="21" t="str">
        <f>VLOOKUP(B559,Accounts!B$2:E$3001,4,FALSE)</f>
        <v>Corporate</v>
      </c>
      <c r="M559" s="26">
        <f>VALUE(VLOOKUP(B559,Accounts!B$2:G$3001,6,FALSE))</f>
        <v>2517046875</v>
      </c>
      <c r="N559" s="22">
        <f>IFERROR(VLOOKUP(B559,Loan!B559:D858,3,FALSE), 0)</f>
        <v>0</v>
      </c>
      <c r="O559" s="25">
        <f>VLOOKUP(B559,Transaction!C2:F3001,4,FALSE)</f>
        <v>44568</v>
      </c>
      <c r="P559" s="21" t="str">
        <f>VLOOKUP(B559,Table3[[Account Number]:[Transaction type]],2,FALSE)</f>
        <v>Cash Withdrawal</v>
      </c>
      <c r="Q559" s="21" t="str">
        <f>VLOOKUP(B559,Transaction!C2:E3001,3,FALSE)</f>
        <v>ATM</v>
      </c>
      <c r="R559" s="22">
        <f>Table4[[#This Row],[Bank Deposit2]] - Table4[[#This Row],[Saving Accounts]]</f>
        <v>389208.48198749998</v>
      </c>
      <c r="S559" s="22">
        <f>IF(AND(Table4[[#This Row],[Account Type]]="Current",Table4[[#This Row],[Opening Balance]]&gt;= 500000),Table4[[#This Row],[Opening Balance]] * 0.02, 0)</f>
        <v>0</v>
      </c>
    </row>
    <row r="560" spans="1:19" ht="15.75" x14ac:dyDescent="0.25">
      <c r="A560" s="17" t="s">
        <v>1926</v>
      </c>
      <c r="B560" s="19">
        <v>447178999</v>
      </c>
      <c r="C560" s="17">
        <v>23</v>
      </c>
      <c r="D560" s="24">
        <v>36305.25</v>
      </c>
      <c r="E560" s="17" t="s">
        <v>1094</v>
      </c>
      <c r="F560" s="17" t="s">
        <v>1927</v>
      </c>
      <c r="G560" s="17" t="s">
        <v>14</v>
      </c>
      <c r="H560" s="17" t="s">
        <v>1928</v>
      </c>
      <c r="I560" s="20">
        <f t="shared" si="8"/>
        <v>44044.293599999997</v>
      </c>
      <c r="J560" s="20">
        <v>18783.595799999999</v>
      </c>
      <c r="K560" s="17" t="s">
        <v>1929</v>
      </c>
      <c r="L560" s="21" t="str">
        <f>VLOOKUP(B560,Accounts!B$2:E$3001,4,FALSE)</f>
        <v>Corporate</v>
      </c>
      <c r="M560" s="26">
        <f>VALUE(VLOOKUP(B560,Accounts!B$2:G$3001,6,FALSE))</f>
        <v>987643383</v>
      </c>
      <c r="N560" s="22">
        <f>IFERROR(VLOOKUP(B560,Loan!B560:D859,3,FALSE), 0)</f>
        <v>0</v>
      </c>
      <c r="O560" s="25">
        <f>VLOOKUP(B560,Transaction!C2:F3001,4,FALSE)</f>
        <v>44457</v>
      </c>
      <c r="P560" s="21" t="str">
        <f>VLOOKUP(B560,Table3[[Account Number]:[Transaction type]],2,FALSE)</f>
        <v>Cash Withdrawal</v>
      </c>
      <c r="Q560" s="21" t="str">
        <f>VLOOKUP(B560,Transaction!C2:E3001,3,FALSE)</f>
        <v>POS</v>
      </c>
      <c r="R560" s="22">
        <f>Table4[[#This Row],[Bank Deposit2]] - Table4[[#This Row],[Saving Accounts]]</f>
        <v>25260.697799999998</v>
      </c>
      <c r="S560" s="22">
        <f>IF(AND(Table4[[#This Row],[Account Type]]="Current",Table4[[#This Row],[Opening Balance]]&gt;= 500000),Table4[[#This Row],[Opening Balance]] * 0.02, 0)</f>
        <v>0</v>
      </c>
    </row>
    <row r="561" spans="1:19" ht="15.75" x14ac:dyDescent="0.25">
      <c r="A561" s="17" t="s">
        <v>1930</v>
      </c>
      <c r="B561" s="19">
        <v>234611028</v>
      </c>
      <c r="C561" s="17">
        <v>26</v>
      </c>
      <c r="D561" s="24">
        <v>35209.5</v>
      </c>
      <c r="E561" s="17" t="s">
        <v>1094</v>
      </c>
      <c r="F561" s="17" t="s">
        <v>1576</v>
      </c>
      <c r="G561" s="17" t="s">
        <v>14</v>
      </c>
      <c r="H561" s="17" t="s">
        <v>1931</v>
      </c>
      <c r="I561" s="20">
        <f t="shared" si="8"/>
        <v>1325711.6756480001</v>
      </c>
      <c r="J561" s="20">
        <v>500651.11515647999</v>
      </c>
      <c r="K561" s="17" t="s">
        <v>1932</v>
      </c>
      <c r="L561" s="21" t="str">
        <f>VLOOKUP(B561,Accounts!B$2:E$3001,4,FALSE)</f>
        <v>Joint</v>
      </c>
      <c r="M561" s="26">
        <f>VALUE(VLOOKUP(B561,Accounts!B$2:G$3001,6,FALSE))</f>
        <v>91768176</v>
      </c>
      <c r="N561" s="22">
        <f>IFERROR(VLOOKUP(B561,Loan!B561:D860,3,FALSE), 0)</f>
        <v>0</v>
      </c>
      <c r="O561" s="25">
        <f>VLOOKUP(B561,Transaction!C2:F3001,4,FALSE)</f>
        <v>44259</v>
      </c>
      <c r="P561" s="21" t="str">
        <f>VLOOKUP(B561,Table3[[Account Number]:[Transaction type]],2,FALSE)</f>
        <v>Money Deposit</v>
      </c>
      <c r="Q561" s="21" t="str">
        <f>VLOOKUP(B561,Transaction!C2:E3001,3,FALSE)</f>
        <v>ATM</v>
      </c>
      <c r="R561" s="22">
        <f>Table4[[#This Row],[Bank Deposit2]] - Table4[[#This Row],[Saving Accounts]]</f>
        <v>825060.5604915201</v>
      </c>
      <c r="S561" s="22">
        <f>IF(AND(Table4[[#This Row],[Account Type]]="Current",Table4[[#This Row],[Opening Balance]]&gt;= 500000),Table4[[#This Row],[Opening Balance]] * 0.02, 0)</f>
        <v>0</v>
      </c>
    </row>
    <row r="562" spans="1:19" ht="15.75" x14ac:dyDescent="0.25">
      <c r="A562" s="17" t="s">
        <v>1933</v>
      </c>
      <c r="B562" s="19">
        <v>244864582</v>
      </c>
      <c r="C562" s="17">
        <v>27</v>
      </c>
      <c r="D562" s="24">
        <v>34844.25</v>
      </c>
      <c r="E562" s="17" t="s">
        <v>1094</v>
      </c>
      <c r="F562" s="17" t="s">
        <v>483</v>
      </c>
      <c r="G562" s="17" t="s">
        <v>14</v>
      </c>
      <c r="H562" s="17" t="s">
        <v>1934</v>
      </c>
      <c r="I562" s="20">
        <f t="shared" si="8"/>
        <v>322763.98560000001</v>
      </c>
      <c r="J562" s="20">
        <v>360356.49686399999</v>
      </c>
      <c r="K562" s="17" t="s">
        <v>1935</v>
      </c>
      <c r="L562" s="21" t="str">
        <f>VLOOKUP(B562,Accounts!B$2:E$3001,4,FALSE)</f>
        <v>Joint</v>
      </c>
      <c r="M562" s="26">
        <f>VALUE(VLOOKUP(B562,Accounts!B$2:G$3001,6,FALSE))</f>
        <v>2203370813</v>
      </c>
      <c r="N562" s="22">
        <f>IFERROR(VLOOKUP(B562,Loan!B562:D861,3,FALSE), 0)</f>
        <v>0</v>
      </c>
      <c r="O562" s="25">
        <f>VLOOKUP(B562,Transaction!C2:F3001,4,FALSE)</f>
        <v>44280</v>
      </c>
      <c r="P562" s="21" t="str">
        <f>VLOOKUP(B562,Table3[[Account Number]:[Transaction type]],2,FALSE)</f>
        <v>Money Deposit</v>
      </c>
      <c r="Q562" s="21" t="str">
        <f>VLOOKUP(B562,Transaction!C2:E3001,3,FALSE)</f>
        <v>Bank</v>
      </c>
      <c r="R562" s="22">
        <f>Table4[[#This Row],[Bank Deposit2]] - Table4[[#This Row],[Saving Accounts]]</f>
        <v>-37592.511263999972</v>
      </c>
      <c r="S562" s="22">
        <f>IF(AND(Table4[[#This Row],[Account Type]]="Current",Table4[[#This Row],[Opening Balance]]&gt;= 500000),Table4[[#This Row],[Opening Balance]] * 0.02, 0)</f>
        <v>0</v>
      </c>
    </row>
    <row r="563" spans="1:19" ht="15.75" x14ac:dyDescent="0.25">
      <c r="A563" s="17" t="s">
        <v>1936</v>
      </c>
      <c r="B563" s="19">
        <v>882932304</v>
      </c>
      <c r="C563" s="17">
        <v>65</v>
      </c>
      <c r="D563" s="24">
        <v>20964.75</v>
      </c>
      <c r="E563" s="17" t="s">
        <v>1094</v>
      </c>
      <c r="F563" s="17" t="s">
        <v>115</v>
      </c>
      <c r="G563" s="17" t="s">
        <v>14</v>
      </c>
      <c r="H563" s="17" t="s">
        <v>1937</v>
      </c>
      <c r="I563" s="20">
        <f t="shared" si="8"/>
        <v>410491.12050000002</v>
      </c>
      <c r="J563" s="20">
        <v>55971.671606999997</v>
      </c>
      <c r="K563" s="17" t="s">
        <v>1938</v>
      </c>
      <c r="L563" s="21" t="str">
        <f>VLOOKUP(B563,Accounts!B$2:E$3001,4,FALSE)</f>
        <v>Domiciliary</v>
      </c>
      <c r="M563" s="26">
        <f>VALUE(VLOOKUP(B563,Accounts!B$2:G$3001,6,FALSE))</f>
        <v>2022760556</v>
      </c>
      <c r="N563" s="22">
        <f>IFERROR(VLOOKUP(B563,Loan!B563:D862,3,FALSE), 0)</f>
        <v>0</v>
      </c>
      <c r="O563" s="25">
        <f>VLOOKUP(B563,Transaction!C2:F3001,4,FALSE)</f>
        <v>44434</v>
      </c>
      <c r="P563" s="21" t="str">
        <f>VLOOKUP(B563,Table3[[Account Number]:[Transaction type]],2,FALSE)</f>
        <v>Cash Withdrawal</v>
      </c>
      <c r="Q563" s="21" t="str">
        <f>VLOOKUP(B563,Transaction!C2:E3001,3,FALSE)</f>
        <v>POS</v>
      </c>
      <c r="R563" s="22">
        <f>Table4[[#This Row],[Bank Deposit2]] - Table4[[#This Row],[Saving Accounts]]</f>
        <v>354519.44889300002</v>
      </c>
      <c r="S563" s="22">
        <f>IF(AND(Table4[[#This Row],[Account Type]]="Current",Table4[[#This Row],[Opening Balance]]&gt;= 500000),Table4[[#This Row],[Opening Balance]] * 0.02, 0)</f>
        <v>0</v>
      </c>
    </row>
    <row r="564" spans="1:19" ht="15.75" x14ac:dyDescent="0.25">
      <c r="A564" s="17" t="s">
        <v>1939</v>
      </c>
      <c r="B564" s="19">
        <v>129520261</v>
      </c>
      <c r="C564" s="17">
        <v>80</v>
      </c>
      <c r="D564" s="24">
        <v>15486</v>
      </c>
      <c r="E564" s="17" t="s">
        <v>1094</v>
      </c>
      <c r="F564" s="17" t="s">
        <v>381</v>
      </c>
      <c r="G564" s="17" t="s">
        <v>14</v>
      </c>
      <c r="H564" s="17" t="s">
        <v>1940</v>
      </c>
      <c r="I564" s="20">
        <f t="shared" si="8"/>
        <v>342138.31312499999</v>
      </c>
      <c r="J564" s="20">
        <v>174627.39501899999</v>
      </c>
      <c r="K564" s="17" t="s">
        <v>1941</v>
      </c>
      <c r="L564" s="21" t="str">
        <f>VLOOKUP(B564,Accounts!B$2:E$3001,4,FALSE)</f>
        <v>Domiciliary</v>
      </c>
      <c r="M564" s="26">
        <f>VALUE(VLOOKUP(B564,Accounts!B$2:G$3001,6,FALSE))</f>
        <v>7805421</v>
      </c>
      <c r="N564" s="22">
        <f>IFERROR(VLOOKUP(B564,Loan!B564:D863,3,FALSE), 0)</f>
        <v>0</v>
      </c>
      <c r="O564" s="25">
        <f>VLOOKUP(B564,Transaction!C2:F3001,4,FALSE)</f>
        <v>44512</v>
      </c>
      <c r="P564" s="21" t="str">
        <f>VLOOKUP(B564,Table3[[Account Number]:[Transaction type]],2,FALSE)</f>
        <v>Money Transfer</v>
      </c>
      <c r="Q564" s="21" t="str">
        <f>VLOOKUP(B564,Transaction!C2:E3001,3,FALSE)</f>
        <v>ATM</v>
      </c>
      <c r="R564" s="22">
        <f>Table4[[#This Row],[Bank Deposit2]] - Table4[[#This Row],[Saving Accounts]]</f>
        <v>167510.918106</v>
      </c>
      <c r="S564" s="22">
        <f>IF(AND(Table4[[#This Row],[Account Type]]="Current",Table4[[#This Row],[Opening Balance]]&gt;= 500000),Table4[[#This Row],[Opening Balance]] * 0.02, 0)</f>
        <v>0</v>
      </c>
    </row>
    <row r="565" spans="1:19" ht="15.75" x14ac:dyDescent="0.25">
      <c r="A565" s="17" t="s">
        <v>1942</v>
      </c>
      <c r="B565" s="19">
        <v>267946420</v>
      </c>
      <c r="C565" s="17">
        <v>83</v>
      </c>
      <c r="D565" s="24">
        <v>14390.25</v>
      </c>
      <c r="E565" s="17" t="s">
        <v>1094</v>
      </c>
      <c r="F565" s="17" t="s">
        <v>1047</v>
      </c>
      <c r="G565" s="17" t="s">
        <v>14</v>
      </c>
      <c r="H565" s="17" t="s">
        <v>1943</v>
      </c>
      <c r="I565" s="20">
        <f t="shared" si="8"/>
        <v>163980.21023999999</v>
      </c>
      <c r="J565" s="20">
        <v>48829.662604800003</v>
      </c>
      <c r="K565" s="17" t="s">
        <v>1944</v>
      </c>
      <c r="L565" s="21" t="str">
        <f>VLOOKUP(B565,Accounts!B$2:E$3001,4,FALSE)</f>
        <v>Domiciliary</v>
      </c>
      <c r="M565" s="26">
        <f>VALUE(VLOOKUP(B565,Accounts!B$2:G$3001,6,FALSE))</f>
        <v>178715625</v>
      </c>
      <c r="N565" s="22">
        <f>IFERROR(VLOOKUP(B565,Loan!B565:D864,3,FALSE), 0)</f>
        <v>0</v>
      </c>
      <c r="O565" s="25">
        <f>VLOOKUP(B565,Transaction!C2:F3001,4,FALSE)</f>
        <v>44408</v>
      </c>
      <c r="P565" s="21" t="str">
        <f>VLOOKUP(B565,Table3[[Account Number]:[Transaction type]],2,FALSE)</f>
        <v>Money Transfer</v>
      </c>
      <c r="Q565" s="21" t="str">
        <f>VLOOKUP(B565,Transaction!C2:E3001,3,FALSE)</f>
        <v>Mobile</v>
      </c>
      <c r="R565" s="22">
        <f>Table4[[#This Row],[Bank Deposit2]] - Table4[[#This Row],[Saving Accounts]]</f>
        <v>115150.54763519998</v>
      </c>
      <c r="S565" s="22">
        <f>IF(AND(Table4[[#This Row],[Account Type]]="Current",Table4[[#This Row],[Opening Balance]]&gt;= 500000),Table4[[#This Row],[Opening Balance]] * 0.02, 0)</f>
        <v>0</v>
      </c>
    </row>
    <row r="566" spans="1:19" ht="15.75" x14ac:dyDescent="0.25">
      <c r="A566" s="17" t="s">
        <v>1945</v>
      </c>
      <c r="B566" s="19">
        <v>988116148</v>
      </c>
      <c r="C566" s="17">
        <v>74</v>
      </c>
      <c r="D566" s="24">
        <v>17677.5</v>
      </c>
      <c r="E566" s="17" t="s">
        <v>1094</v>
      </c>
      <c r="F566" s="17" t="s">
        <v>442</v>
      </c>
      <c r="G566" s="17" t="s">
        <v>14</v>
      </c>
      <c r="H566" s="17" t="s">
        <v>1946</v>
      </c>
      <c r="I566" s="20">
        <f t="shared" si="8"/>
        <v>243863.03692799999</v>
      </c>
      <c r="J566" s="20">
        <v>108722.2706304</v>
      </c>
      <c r="K566" s="17" t="s">
        <v>1947</v>
      </c>
      <c r="L566" s="21" t="str">
        <f>VLOOKUP(B566,Accounts!B$2:E$3001,4,FALSE)</f>
        <v>Corporate</v>
      </c>
      <c r="M566" s="26">
        <f>VALUE(VLOOKUP(B566,Accounts!B$2:G$3001,6,FALSE))</f>
        <v>11781484</v>
      </c>
      <c r="N566" s="22">
        <f>IFERROR(VLOOKUP(B566,Loan!B566:D865,3,FALSE), 0)</f>
        <v>0</v>
      </c>
      <c r="O566" s="25">
        <f>VLOOKUP(B566,Transaction!C2:F3001,4,FALSE)</f>
        <v>44215</v>
      </c>
      <c r="P566" s="21" t="str">
        <f>VLOOKUP(B566,Table3[[Account Number]:[Transaction type]],2,FALSE)</f>
        <v>Online Payment</v>
      </c>
      <c r="Q566" s="21" t="str">
        <f>VLOOKUP(B566,Transaction!C2:E3001,3,FALSE)</f>
        <v>Internet Banking</v>
      </c>
      <c r="R566" s="22">
        <f>Table4[[#This Row],[Bank Deposit2]] - Table4[[#This Row],[Saving Accounts]]</f>
        <v>135140.7662976</v>
      </c>
      <c r="S566" s="22">
        <f>IF(AND(Table4[[#This Row],[Account Type]]="Current",Table4[[#This Row],[Opening Balance]]&gt;= 500000),Table4[[#This Row],[Opening Balance]] * 0.02, 0)</f>
        <v>0</v>
      </c>
    </row>
    <row r="567" spans="1:19" ht="15.75" x14ac:dyDescent="0.25">
      <c r="A567" s="17" t="s">
        <v>1948</v>
      </c>
      <c r="B567" s="19">
        <v>599020472</v>
      </c>
      <c r="C567" s="17">
        <v>58</v>
      </c>
      <c r="D567" s="24">
        <v>23521.5</v>
      </c>
      <c r="E567" s="17" t="s">
        <v>1094</v>
      </c>
      <c r="F567" s="17" t="s">
        <v>13</v>
      </c>
      <c r="G567" s="17" t="s">
        <v>14</v>
      </c>
      <c r="H567" s="17" t="s">
        <v>1949</v>
      </c>
      <c r="I567" s="20">
        <f t="shared" si="8"/>
        <v>992941.98201799998</v>
      </c>
      <c r="J567" s="20">
        <v>277760.14204945997</v>
      </c>
      <c r="K567" s="17" t="s">
        <v>1950</v>
      </c>
      <c r="L567" s="21" t="str">
        <f>VLOOKUP(B567,Accounts!B$2:E$3001,4,FALSE)</f>
        <v>Domiciliary</v>
      </c>
      <c r="M567" s="26">
        <f>VALUE(VLOOKUP(B567,Accounts!B$2:G$3001,6,FALSE))</f>
        <v>1441094256</v>
      </c>
      <c r="N567" s="22">
        <f>IFERROR(VLOOKUP(B567,Loan!B567:D866,3,FALSE), 0)</f>
        <v>0</v>
      </c>
      <c r="O567" s="25">
        <f>VLOOKUP(B567,Transaction!C2:F3001,4,FALSE)</f>
        <v>44674</v>
      </c>
      <c r="P567" s="21" t="str">
        <f>VLOOKUP(B567,Table3[[Account Number]:[Transaction type]],2,FALSE)</f>
        <v>Checks</v>
      </c>
      <c r="Q567" s="21" t="str">
        <f>VLOOKUP(B567,Transaction!C2:E3001,3,FALSE)</f>
        <v>Informal Services</v>
      </c>
      <c r="R567" s="22">
        <f>Table4[[#This Row],[Bank Deposit2]] - Table4[[#This Row],[Saving Accounts]]</f>
        <v>715181.83996854001</v>
      </c>
      <c r="S567" s="22">
        <f>IF(AND(Table4[[#This Row],[Account Type]]="Current",Table4[[#This Row],[Opening Balance]]&gt;= 500000),Table4[[#This Row],[Opening Balance]] * 0.02, 0)</f>
        <v>0</v>
      </c>
    </row>
    <row r="568" spans="1:19" ht="15.75" x14ac:dyDescent="0.25">
      <c r="A568" s="17" t="s">
        <v>1951</v>
      </c>
      <c r="B568" s="19">
        <v>87812959</v>
      </c>
      <c r="C568" s="17">
        <v>72</v>
      </c>
      <c r="D568" s="24">
        <v>18408</v>
      </c>
      <c r="E568" s="17" t="s">
        <v>1094</v>
      </c>
      <c r="F568" s="17" t="s">
        <v>1054</v>
      </c>
      <c r="G568" s="17" t="s">
        <v>14</v>
      </c>
      <c r="H568" s="17" t="s">
        <v>1952</v>
      </c>
      <c r="I568" s="20">
        <f t="shared" si="8"/>
        <v>1963838.8755570001</v>
      </c>
      <c r="J568" s="20">
        <v>194915.59680761999</v>
      </c>
      <c r="K568" s="17" t="s">
        <v>1953</v>
      </c>
      <c r="L568" s="21" t="str">
        <f>VLOOKUP(B568,Accounts!B$2:E$3001,4,FALSE)</f>
        <v>Corporate</v>
      </c>
      <c r="M568" s="26">
        <f>VALUE(VLOOKUP(B568,Accounts!B$2:G$3001,6,FALSE))</f>
        <v>1291984512</v>
      </c>
      <c r="N568" s="22">
        <f>IFERROR(VLOOKUP(B568,Loan!B568:D867,3,FALSE), 0)</f>
        <v>0</v>
      </c>
      <c r="O568" s="25">
        <f>VLOOKUP(B568,Transaction!C2:F3001,4,FALSE)</f>
        <v>44381</v>
      </c>
      <c r="P568" s="21" t="str">
        <f>VLOOKUP(B568,Table3[[Account Number]:[Transaction type]],2,FALSE)</f>
        <v>Money Deposit</v>
      </c>
      <c r="Q568" s="21" t="str">
        <f>VLOOKUP(B568,Transaction!C2:E3001,3,FALSE)</f>
        <v>Bank</v>
      </c>
      <c r="R568" s="22">
        <f>Table4[[#This Row],[Bank Deposit2]] - Table4[[#This Row],[Saving Accounts]]</f>
        <v>1768923.27874938</v>
      </c>
      <c r="S568" s="22">
        <f>IF(AND(Table4[[#This Row],[Account Type]]="Current",Table4[[#This Row],[Opening Balance]]&gt;= 500000),Table4[[#This Row],[Opening Balance]] * 0.02, 0)</f>
        <v>0</v>
      </c>
    </row>
    <row r="569" spans="1:19" ht="15.75" x14ac:dyDescent="0.25">
      <c r="A569" s="17" t="s">
        <v>1954</v>
      </c>
      <c r="B569" s="19">
        <v>80693210</v>
      </c>
      <c r="C569" s="17">
        <v>53</v>
      </c>
      <c r="D569" s="24">
        <v>25347.75</v>
      </c>
      <c r="E569" s="17" t="s">
        <v>1094</v>
      </c>
      <c r="F569" s="17" t="s">
        <v>1047</v>
      </c>
      <c r="G569" s="17" t="s">
        <v>14</v>
      </c>
      <c r="H569" s="17" t="s">
        <v>1955</v>
      </c>
      <c r="I569" s="20">
        <f t="shared" si="8"/>
        <v>354828.55414000002</v>
      </c>
      <c r="J569" s="20">
        <v>92389.321643999996</v>
      </c>
      <c r="K569" s="17" t="s">
        <v>1956</v>
      </c>
      <c r="L569" s="21" t="str">
        <f>VLOOKUP(B569,Accounts!B$2:E$3001,4,FALSE)</f>
        <v>Current</v>
      </c>
      <c r="M569" s="26">
        <f>VALUE(VLOOKUP(B569,Accounts!B$2:G$3001,6,FALSE))</f>
        <v>2355338916</v>
      </c>
      <c r="N569" s="22">
        <f>IFERROR(VLOOKUP(B569,Loan!B569:D868,3,FALSE), 0)</f>
        <v>0</v>
      </c>
      <c r="O569" s="25">
        <f>VLOOKUP(B569,Transaction!C2:F3001,4,FALSE)</f>
        <v>44527</v>
      </c>
      <c r="P569" s="21" t="str">
        <f>VLOOKUP(B569,Table3[[Account Number]:[Transaction type]],2,FALSE)</f>
        <v>Loan Payment</v>
      </c>
      <c r="Q569" s="21" t="str">
        <f>VLOOKUP(B569,Transaction!C2:E3001,3,FALSE)</f>
        <v>ACH</v>
      </c>
      <c r="R569" s="22">
        <f>Table4[[#This Row],[Bank Deposit2]] - Table4[[#This Row],[Saving Accounts]]</f>
        <v>262439.23249600001</v>
      </c>
      <c r="S569" s="22">
        <f>IF(AND(Table4[[#This Row],[Account Type]]="Current",Table4[[#This Row],[Opening Balance]]&gt;= 500000),Table4[[#This Row],[Opening Balance]] * 0.02, 0)</f>
        <v>47106778.32</v>
      </c>
    </row>
    <row r="570" spans="1:19" ht="15.75" x14ac:dyDescent="0.25">
      <c r="A570" s="17" t="s">
        <v>1957</v>
      </c>
      <c r="B570" s="19">
        <v>49544460</v>
      </c>
      <c r="C570" s="17">
        <v>70</v>
      </c>
      <c r="D570" s="24">
        <v>19138.5</v>
      </c>
      <c r="E570" s="17" t="s">
        <v>1094</v>
      </c>
      <c r="F570" s="17" t="s">
        <v>1197</v>
      </c>
      <c r="G570" s="17" t="s">
        <v>14</v>
      </c>
      <c r="H570" s="17" t="s">
        <v>1958</v>
      </c>
      <c r="I570" s="20">
        <f t="shared" si="8"/>
        <v>459302.33888</v>
      </c>
      <c r="J570" s="20">
        <v>102417.013468</v>
      </c>
      <c r="K570" s="17" t="s">
        <v>1959</v>
      </c>
      <c r="L570" s="21" t="str">
        <f>VLOOKUP(B570,Accounts!B$2:E$3001,4,FALSE)</f>
        <v>Domiciliary</v>
      </c>
      <c r="M570" s="26">
        <f>VALUE(VLOOKUP(B570,Accounts!B$2:G$3001,6,FALSE))</f>
        <v>3627077004</v>
      </c>
      <c r="N570" s="22">
        <f>IFERROR(VLOOKUP(B570,Loan!B570:D869,3,FALSE), 0)</f>
        <v>0</v>
      </c>
      <c r="O570" s="25">
        <f>VLOOKUP(B570,Transaction!C2:F3001,4,FALSE)</f>
        <v>44378</v>
      </c>
      <c r="P570" s="21" t="str">
        <f>VLOOKUP(B570,Table3[[Account Number]:[Transaction type]],2,FALSE)</f>
        <v>Online Payment</v>
      </c>
      <c r="Q570" s="21" t="str">
        <f>VLOOKUP(B570,Transaction!C2:E3001,3,FALSE)</f>
        <v>Card</v>
      </c>
      <c r="R570" s="22">
        <f>Table4[[#This Row],[Bank Deposit2]] - Table4[[#This Row],[Saving Accounts]]</f>
        <v>356885.32541200001</v>
      </c>
      <c r="S570" s="22">
        <f>IF(AND(Table4[[#This Row],[Account Type]]="Current",Table4[[#This Row],[Opening Balance]]&gt;= 500000),Table4[[#This Row],[Opening Balance]] * 0.02, 0)</f>
        <v>0</v>
      </c>
    </row>
    <row r="571" spans="1:19" ht="15.75" x14ac:dyDescent="0.25">
      <c r="A571" s="17" t="s">
        <v>1960</v>
      </c>
      <c r="B571" s="19">
        <v>582912829</v>
      </c>
      <c r="C571" s="17">
        <v>18</v>
      </c>
      <c r="D571" s="24">
        <v>38131.5</v>
      </c>
      <c r="E571" s="17" t="s">
        <v>1094</v>
      </c>
      <c r="F571" s="17" t="s">
        <v>422</v>
      </c>
      <c r="G571" s="17" t="s">
        <v>14</v>
      </c>
      <c r="H571" s="17" t="s">
        <v>1961</v>
      </c>
      <c r="I571" s="20">
        <f t="shared" si="8"/>
        <v>654671.20319999999</v>
      </c>
      <c r="J571" s="20">
        <v>129063.75148799999</v>
      </c>
      <c r="K571" s="17" t="s">
        <v>1962</v>
      </c>
      <c r="L571" s="21" t="str">
        <f>VLOOKUP(B571,Accounts!B$2:E$3001,4,FALSE)</f>
        <v>Current</v>
      </c>
      <c r="M571" s="26">
        <f>VALUE(VLOOKUP(B571,Accounts!B$2:G$3001,6,FALSE))</f>
        <v>1168572636</v>
      </c>
      <c r="N571" s="22">
        <f>IFERROR(VLOOKUP(B571,Loan!B571:D870,3,FALSE), 0)</f>
        <v>0</v>
      </c>
      <c r="O571" s="25">
        <f>VLOOKUP(B571,Transaction!C2:F3001,4,FALSE)</f>
        <v>44405</v>
      </c>
      <c r="P571" s="21" t="str">
        <f>VLOOKUP(B571,Table3[[Account Number]:[Transaction type]],2,FALSE)</f>
        <v>Loan Payment</v>
      </c>
      <c r="Q571" s="21" t="str">
        <f>VLOOKUP(B571,Transaction!C2:E3001,3,FALSE)</f>
        <v>AFT</v>
      </c>
      <c r="R571" s="22">
        <f>Table4[[#This Row],[Bank Deposit2]] - Table4[[#This Row],[Saving Accounts]]</f>
        <v>525607.45171199995</v>
      </c>
      <c r="S571" s="22">
        <f>IF(AND(Table4[[#This Row],[Account Type]]="Current",Table4[[#This Row],[Opening Balance]]&gt;= 500000),Table4[[#This Row],[Opening Balance]] * 0.02, 0)</f>
        <v>23371452.719999999</v>
      </c>
    </row>
    <row r="572" spans="1:19" ht="15.75" x14ac:dyDescent="0.25">
      <c r="A572" s="17" t="s">
        <v>1963</v>
      </c>
      <c r="B572" s="19">
        <v>336343604</v>
      </c>
      <c r="C572" s="17">
        <v>71</v>
      </c>
      <c r="D572" s="24">
        <v>18773.25</v>
      </c>
      <c r="E572" s="17" t="s">
        <v>1094</v>
      </c>
      <c r="F572" s="17" t="s">
        <v>264</v>
      </c>
      <c r="G572" s="17" t="s">
        <v>1964</v>
      </c>
      <c r="H572" s="17" t="s">
        <v>1965</v>
      </c>
      <c r="I572" s="20">
        <f t="shared" si="8"/>
        <v>2066780.5675280001</v>
      </c>
      <c r="J572" s="20">
        <v>395554.64584368002</v>
      </c>
      <c r="K572" s="17" t="s">
        <v>1966</v>
      </c>
      <c r="L572" s="21" t="str">
        <f>VLOOKUP(B572,Accounts!B$2:E$3001,4,FALSE)</f>
        <v>Domiciliary</v>
      </c>
      <c r="M572" s="26">
        <f>VALUE(VLOOKUP(B572,Accounts!B$2:G$3001,6,FALSE))</f>
        <v>5246304</v>
      </c>
      <c r="N572" s="22">
        <f>IFERROR(VLOOKUP(B572,Loan!B572:D871,3,FALSE), 0)</f>
        <v>0</v>
      </c>
      <c r="O572" s="25">
        <f>VLOOKUP(B572,Transaction!C2:F3001,4,FALSE)</f>
        <v>44406</v>
      </c>
      <c r="P572" s="21" t="str">
        <f>VLOOKUP(B572,Table3[[Account Number]:[Transaction type]],2,FALSE)</f>
        <v>Online Payment</v>
      </c>
      <c r="Q572" s="21" t="str">
        <f>VLOOKUP(B572,Transaction!C2:E3001,3,FALSE)</f>
        <v>Internet Banking</v>
      </c>
      <c r="R572" s="22">
        <f>Table4[[#This Row],[Bank Deposit2]] - Table4[[#This Row],[Saving Accounts]]</f>
        <v>1671225.9216843201</v>
      </c>
      <c r="S572" s="22">
        <f>IF(AND(Table4[[#This Row],[Account Type]]="Current",Table4[[#This Row],[Opening Balance]]&gt;= 500000),Table4[[#This Row],[Opening Balance]] * 0.02, 0)</f>
        <v>0</v>
      </c>
    </row>
    <row r="573" spans="1:19" ht="15.75" x14ac:dyDescent="0.25">
      <c r="A573" s="17" t="s">
        <v>1967</v>
      </c>
      <c r="B573" s="19">
        <v>480940191</v>
      </c>
      <c r="C573" s="17">
        <v>38</v>
      </c>
      <c r="D573" s="24">
        <v>30826.5</v>
      </c>
      <c r="E573" s="17" t="s">
        <v>1094</v>
      </c>
      <c r="F573" s="17" t="s">
        <v>1146</v>
      </c>
      <c r="G573" s="17" t="s">
        <v>1964</v>
      </c>
      <c r="H573" s="17" t="s">
        <v>1968</v>
      </c>
      <c r="I573" s="20">
        <f t="shared" si="8"/>
        <v>191858.01749999999</v>
      </c>
      <c r="J573" s="20">
        <v>113272.973532</v>
      </c>
      <c r="K573" s="17" t="s">
        <v>1969</v>
      </c>
      <c r="L573" s="21" t="str">
        <f>VLOOKUP(B573,Accounts!B$2:E$3001,4,FALSE)</f>
        <v>Domiciliary</v>
      </c>
      <c r="M573" s="26">
        <f>VALUE(VLOOKUP(B573,Accounts!B$2:G$3001,6,FALSE))</f>
        <v>1144092096</v>
      </c>
      <c r="N573" s="22">
        <f>IFERROR(VLOOKUP(B573,Loan!B573:D872,3,FALSE), 0)</f>
        <v>0</v>
      </c>
      <c r="O573" s="25">
        <f>VLOOKUP(B573,Transaction!C2:F3001,4,FALSE)</f>
        <v>44478</v>
      </c>
      <c r="P573" s="21" t="str">
        <f>VLOOKUP(B573,Table3[[Account Number]:[Transaction type]],2,FALSE)</f>
        <v>Online Payment</v>
      </c>
      <c r="Q573" s="21" t="str">
        <f>VLOOKUP(B573,Transaction!C2:E3001,3,FALSE)</f>
        <v>Mobile</v>
      </c>
      <c r="R573" s="22">
        <f>Table4[[#This Row],[Bank Deposit2]] - Table4[[#This Row],[Saving Accounts]]</f>
        <v>78585.043967999984</v>
      </c>
      <c r="S573" s="22">
        <f>IF(AND(Table4[[#This Row],[Account Type]]="Current",Table4[[#This Row],[Opening Balance]]&gt;= 500000),Table4[[#This Row],[Opening Balance]] * 0.02, 0)</f>
        <v>0</v>
      </c>
    </row>
    <row r="574" spans="1:19" ht="15.75" x14ac:dyDescent="0.25">
      <c r="A574" s="17" t="s">
        <v>1970</v>
      </c>
      <c r="B574" s="19">
        <v>560038029</v>
      </c>
      <c r="C574" s="17">
        <v>64</v>
      </c>
      <c r="D574" s="24">
        <v>21330</v>
      </c>
      <c r="E574" s="17" t="s">
        <v>1094</v>
      </c>
      <c r="F574" s="17" t="s">
        <v>598</v>
      </c>
      <c r="G574" s="17" t="s">
        <v>1964</v>
      </c>
      <c r="H574" s="17" t="s">
        <v>1971</v>
      </c>
      <c r="I574" s="20">
        <f t="shared" si="8"/>
        <v>315547.37676000001</v>
      </c>
      <c r="J574" s="20">
        <v>115700.704812</v>
      </c>
      <c r="K574" s="17" t="s">
        <v>1972</v>
      </c>
      <c r="L574" s="21" t="str">
        <f>VLOOKUP(B574,Accounts!B$2:E$3001,4,FALSE)</f>
        <v>Domiciliary</v>
      </c>
      <c r="M574" s="26">
        <f>VALUE(VLOOKUP(B574,Accounts!B$2:G$3001,6,FALSE))</f>
        <v>1428412608</v>
      </c>
      <c r="N574" s="22">
        <f>IFERROR(VLOOKUP(B574,Loan!B574:D873,3,FALSE), 0)</f>
        <v>0</v>
      </c>
      <c r="O574" s="25">
        <f>VLOOKUP(B574,Transaction!C2:F3001,4,FALSE)</f>
        <v>44198</v>
      </c>
      <c r="P574" s="21" t="str">
        <f>VLOOKUP(B574,Table3[[Account Number]:[Transaction type]],2,FALSE)</f>
        <v>Loan Payment</v>
      </c>
      <c r="Q574" s="21" t="str">
        <f>VLOOKUP(B574,Transaction!C2:E3001,3,FALSE)</f>
        <v>ACH</v>
      </c>
      <c r="R574" s="22">
        <f>Table4[[#This Row],[Bank Deposit2]] - Table4[[#This Row],[Saving Accounts]]</f>
        <v>199846.67194800003</v>
      </c>
      <c r="S574" s="22">
        <f>IF(AND(Table4[[#This Row],[Account Type]]="Current",Table4[[#This Row],[Opening Balance]]&gt;= 500000),Table4[[#This Row],[Opening Balance]] * 0.02, 0)</f>
        <v>0</v>
      </c>
    </row>
    <row r="575" spans="1:19" ht="15.75" x14ac:dyDescent="0.25">
      <c r="A575" s="17" t="s">
        <v>1973</v>
      </c>
      <c r="B575" s="19">
        <v>149904219</v>
      </c>
      <c r="C575" s="17">
        <v>59</v>
      </c>
      <c r="D575" s="24">
        <v>23156.25</v>
      </c>
      <c r="E575" s="17" t="s">
        <v>1094</v>
      </c>
      <c r="F575" s="17" t="s">
        <v>1146</v>
      </c>
      <c r="G575" s="17" t="s">
        <v>1964</v>
      </c>
      <c r="H575" s="17" t="s">
        <v>1974</v>
      </c>
      <c r="I575" s="20">
        <f t="shared" si="8"/>
        <v>226137.94</v>
      </c>
      <c r="J575" s="20">
        <v>358926.13836799999</v>
      </c>
      <c r="K575" s="17" t="s">
        <v>1975</v>
      </c>
      <c r="L575" s="21" t="str">
        <f>VLOOKUP(B575,Accounts!B$2:E$3001,4,FALSE)</f>
        <v>Corporate</v>
      </c>
      <c r="M575" s="26">
        <f>VALUE(VLOOKUP(B575,Accounts!B$2:G$3001,6,FALSE))</f>
        <v>69789314</v>
      </c>
      <c r="N575" s="22">
        <f>IFERROR(VLOOKUP(B575,Loan!B575:D874,3,FALSE), 0)</f>
        <v>0</v>
      </c>
      <c r="O575" s="25">
        <f>VLOOKUP(B575,Transaction!C2:F3001,4,FALSE)</f>
        <v>44381</v>
      </c>
      <c r="P575" s="21" t="str">
        <f>VLOOKUP(B575,Table3[[Account Number]:[Transaction type]],2,FALSE)</f>
        <v>Money Deposit</v>
      </c>
      <c r="Q575" s="21" t="str">
        <f>VLOOKUP(B575,Transaction!C2:E3001,3,FALSE)</f>
        <v>ATM</v>
      </c>
      <c r="R575" s="22">
        <f>Table4[[#This Row],[Bank Deposit2]] - Table4[[#This Row],[Saving Accounts]]</f>
        <v>-132788.19836799998</v>
      </c>
      <c r="S575" s="22">
        <f>IF(AND(Table4[[#This Row],[Account Type]]="Current",Table4[[#This Row],[Opening Balance]]&gt;= 500000),Table4[[#This Row],[Opening Balance]] * 0.02, 0)</f>
        <v>0</v>
      </c>
    </row>
    <row r="576" spans="1:19" ht="15.75" x14ac:dyDescent="0.25">
      <c r="A576" s="17" t="s">
        <v>1976</v>
      </c>
      <c r="B576" s="19">
        <v>826442367</v>
      </c>
      <c r="C576" s="17">
        <v>25</v>
      </c>
      <c r="D576" s="24">
        <v>35574.75</v>
      </c>
      <c r="E576" s="17" t="s">
        <v>1094</v>
      </c>
      <c r="F576" s="17" t="s">
        <v>163</v>
      </c>
      <c r="G576" s="17" t="s">
        <v>1964</v>
      </c>
      <c r="H576" s="17" t="s">
        <v>1977</v>
      </c>
      <c r="I576" s="20">
        <f t="shared" si="8"/>
        <v>873786.28122500004</v>
      </c>
      <c r="J576" s="20">
        <v>237938.72581050001</v>
      </c>
      <c r="K576" s="17" t="s">
        <v>1978</v>
      </c>
      <c r="L576" s="21" t="str">
        <f>VLOOKUP(B576,Accounts!B$2:E$3001,4,FALSE)</f>
        <v>Corporate</v>
      </c>
      <c r="M576" s="26">
        <f>VALUE(VLOOKUP(B576,Accounts!B$2:G$3001,6,FALSE))</f>
        <v>1736696171</v>
      </c>
      <c r="N576" s="22">
        <f>IFERROR(VLOOKUP(B576,Loan!B576:D875,3,FALSE), 0)</f>
        <v>0</v>
      </c>
      <c r="O576" s="25">
        <f>VLOOKUP(B576,Transaction!C2:F3001,4,FALSE)</f>
        <v>44313</v>
      </c>
      <c r="P576" s="21" t="str">
        <f>VLOOKUP(B576,Table3[[Account Number]:[Transaction type]],2,FALSE)</f>
        <v>Money Deposit</v>
      </c>
      <c r="Q576" s="21" t="str">
        <f>VLOOKUP(B576,Transaction!C2:E3001,3,FALSE)</f>
        <v>ATM</v>
      </c>
      <c r="R576" s="22">
        <f>Table4[[#This Row],[Bank Deposit2]] - Table4[[#This Row],[Saving Accounts]]</f>
        <v>635847.55541450006</v>
      </c>
      <c r="S576" s="22">
        <f>IF(AND(Table4[[#This Row],[Account Type]]="Current",Table4[[#This Row],[Opening Balance]]&gt;= 500000),Table4[[#This Row],[Opening Balance]] * 0.02, 0)</f>
        <v>0</v>
      </c>
    </row>
    <row r="577" spans="1:19" ht="15.75" x14ac:dyDescent="0.25">
      <c r="A577" s="17" t="s">
        <v>1979</v>
      </c>
      <c r="B577" s="19">
        <v>833844484</v>
      </c>
      <c r="C577" s="17">
        <v>24</v>
      </c>
      <c r="D577" s="24">
        <v>35940</v>
      </c>
      <c r="E577" s="17" t="s">
        <v>1094</v>
      </c>
      <c r="F577" s="17" t="s">
        <v>1536</v>
      </c>
      <c r="G577" s="17" t="s">
        <v>1964</v>
      </c>
      <c r="H577" s="17" t="s">
        <v>1980</v>
      </c>
      <c r="I577" s="20">
        <f t="shared" si="8"/>
        <v>1485828.6366719999</v>
      </c>
      <c r="J577" s="20">
        <v>607332.45523968001</v>
      </c>
      <c r="K577" s="17" t="s">
        <v>1981</v>
      </c>
      <c r="L577" s="21" t="str">
        <f>VLOOKUP(B577,Accounts!B$2:E$3001,4,FALSE)</f>
        <v>Domiciliary</v>
      </c>
      <c r="M577" s="26">
        <f>VALUE(VLOOKUP(B577,Accounts!B$2:G$3001,6,FALSE))</f>
        <v>4362288</v>
      </c>
      <c r="N577" s="22">
        <f>IFERROR(VLOOKUP(B577,Loan!B577:D876,3,FALSE), 0)</f>
        <v>0</v>
      </c>
      <c r="O577" s="25">
        <f>VLOOKUP(B577,Transaction!C2:F3001,4,FALSE)</f>
        <v>44342</v>
      </c>
      <c r="P577" s="21" t="str">
        <f>VLOOKUP(B577,Table3[[Account Number]:[Transaction type]],2,FALSE)</f>
        <v>Cash Withdrawal</v>
      </c>
      <c r="Q577" s="21" t="str">
        <f>VLOOKUP(B577,Transaction!C2:E3001,3,FALSE)</f>
        <v>ATM</v>
      </c>
      <c r="R577" s="22">
        <f>Table4[[#This Row],[Bank Deposit2]] - Table4[[#This Row],[Saving Accounts]]</f>
        <v>878496.18143231992</v>
      </c>
      <c r="S577" s="22">
        <f>IF(AND(Table4[[#This Row],[Account Type]]="Current",Table4[[#This Row],[Opening Balance]]&gt;= 500000),Table4[[#This Row],[Opening Balance]] * 0.02, 0)</f>
        <v>0</v>
      </c>
    </row>
    <row r="578" spans="1:19" ht="15.75" x14ac:dyDescent="0.25">
      <c r="A578" s="17" t="s">
        <v>1982</v>
      </c>
      <c r="B578" s="19">
        <v>528154145</v>
      </c>
      <c r="C578" s="17">
        <v>29</v>
      </c>
      <c r="D578" s="24">
        <v>34113.75</v>
      </c>
      <c r="E578" s="17" t="s">
        <v>1094</v>
      </c>
      <c r="F578" s="17" t="s">
        <v>471</v>
      </c>
      <c r="G578" s="17" t="s">
        <v>1964</v>
      </c>
      <c r="H578" s="17" t="s">
        <v>1983</v>
      </c>
      <c r="I578" s="20">
        <f t="shared" si="8"/>
        <v>1619706.1178880001</v>
      </c>
      <c r="J578" s="20">
        <v>306437.94778752001</v>
      </c>
      <c r="K578" s="17" t="s">
        <v>1984</v>
      </c>
      <c r="L578" s="21" t="str">
        <f>VLOOKUP(B578,Accounts!B$2:E$3001,4,FALSE)</f>
        <v>Joint</v>
      </c>
      <c r="M578" s="26">
        <f>VALUE(VLOOKUP(B578,Accounts!B$2:G$3001,6,FALSE))</f>
        <v>856959488</v>
      </c>
      <c r="N578" s="22">
        <f>IFERROR(VLOOKUP(B578,Loan!B578:D877,3,FALSE), 0)</f>
        <v>0</v>
      </c>
      <c r="O578" s="25">
        <f>VLOOKUP(B578,Transaction!C2:F3001,4,FALSE)</f>
        <v>44635</v>
      </c>
      <c r="P578" s="21" t="str">
        <f>VLOOKUP(B578,Table3[[Account Number]:[Transaction type]],2,FALSE)</f>
        <v>Cash Withdrawal</v>
      </c>
      <c r="Q578" s="21" t="str">
        <f>VLOOKUP(B578,Transaction!C2:E3001,3,FALSE)</f>
        <v>ATM</v>
      </c>
      <c r="R578" s="22">
        <f>Table4[[#This Row],[Bank Deposit2]] - Table4[[#This Row],[Saving Accounts]]</f>
        <v>1313268.1701004801</v>
      </c>
      <c r="S578" s="22">
        <f>IF(AND(Table4[[#This Row],[Account Type]]="Current",Table4[[#This Row],[Opening Balance]]&gt;= 500000),Table4[[#This Row],[Opening Balance]] * 0.02, 0)</f>
        <v>0</v>
      </c>
    </row>
    <row r="579" spans="1:19" ht="15.75" x14ac:dyDescent="0.25">
      <c r="A579" s="17" t="s">
        <v>1985</v>
      </c>
      <c r="B579" s="19">
        <v>576840266</v>
      </c>
      <c r="C579" s="17">
        <v>73</v>
      </c>
      <c r="D579" s="24">
        <v>18042.75</v>
      </c>
      <c r="E579" s="17" t="s">
        <v>1094</v>
      </c>
      <c r="F579" s="17" t="s">
        <v>1047</v>
      </c>
      <c r="G579" s="17" t="s">
        <v>1964</v>
      </c>
      <c r="H579" s="17" t="s">
        <v>1986</v>
      </c>
      <c r="I579" s="20">
        <f t="shared" ref="I579:I642" si="9">VALUE(CLEAN(H579))</f>
        <v>373578.97051200003</v>
      </c>
      <c r="J579" s="20">
        <v>72776.96653392</v>
      </c>
      <c r="K579" s="17" t="s">
        <v>1987</v>
      </c>
      <c r="L579" s="21" t="str">
        <f>VLOOKUP(B579,Accounts!B$2:E$3001,4,FALSE)</f>
        <v>Savings</v>
      </c>
      <c r="M579" s="26">
        <f>VALUE(VLOOKUP(B579,Accounts!B$2:G$3001,6,FALSE))</f>
        <v>3372493575</v>
      </c>
      <c r="N579" s="22">
        <f>IFERROR(VLOOKUP(B579,Loan!B579:D878,3,FALSE), 0)</f>
        <v>0</v>
      </c>
      <c r="O579" s="25">
        <f>VLOOKUP(B579,Transaction!C2:F3001,4,FALSE)</f>
        <v>44607</v>
      </c>
      <c r="P579" s="21" t="str">
        <f>VLOOKUP(B579,Table3[[Account Number]:[Transaction type]],2,FALSE)</f>
        <v>Money Transfer</v>
      </c>
      <c r="Q579" s="21" t="str">
        <f>VLOOKUP(B579,Transaction!C2:E3001,3,FALSE)</f>
        <v>ATM</v>
      </c>
      <c r="R579" s="22">
        <f>Table4[[#This Row],[Bank Deposit2]] - Table4[[#This Row],[Saving Accounts]]</f>
        <v>300802.00397808</v>
      </c>
      <c r="S579" s="22">
        <f>IF(AND(Table4[[#This Row],[Account Type]]="Current",Table4[[#This Row],[Opening Balance]]&gt;= 500000),Table4[[#This Row],[Opening Balance]] * 0.02, 0)</f>
        <v>0</v>
      </c>
    </row>
    <row r="580" spans="1:19" ht="15.75" x14ac:dyDescent="0.25">
      <c r="A580" s="17" t="s">
        <v>1988</v>
      </c>
      <c r="B580" s="19">
        <v>23561794</v>
      </c>
      <c r="C580" s="17">
        <v>42</v>
      </c>
      <c r="D580" s="24">
        <v>29365.5</v>
      </c>
      <c r="E580" s="17" t="s">
        <v>1094</v>
      </c>
      <c r="F580" s="17" t="s">
        <v>549</v>
      </c>
      <c r="G580" s="17" t="s">
        <v>1964</v>
      </c>
      <c r="H580" s="17" t="s">
        <v>1989</v>
      </c>
      <c r="I580" s="20">
        <f t="shared" si="9"/>
        <v>2150327.79</v>
      </c>
      <c r="J580" s="20">
        <v>293878.13130000001</v>
      </c>
      <c r="K580" s="17" t="s">
        <v>1990</v>
      </c>
      <c r="L580" s="21" t="str">
        <f>VLOOKUP(B580,Accounts!B$2:E$3001,4,FALSE)</f>
        <v>Domiciliary</v>
      </c>
      <c r="M580" s="26">
        <f>VALUE(VLOOKUP(B580,Accounts!B$2:G$3001,6,FALSE))</f>
        <v>473360384</v>
      </c>
      <c r="N580" s="22">
        <f>IFERROR(VLOOKUP(B580,Loan!B580:D879,3,FALSE), 0)</f>
        <v>0</v>
      </c>
      <c r="O580" s="25">
        <f>VLOOKUP(B580,Transaction!C2:F3001,4,FALSE)</f>
        <v>44604</v>
      </c>
      <c r="P580" s="21" t="str">
        <f>VLOOKUP(B580,Table3[[Account Number]:[Transaction type]],2,FALSE)</f>
        <v>Checks</v>
      </c>
      <c r="Q580" s="21" t="str">
        <f>VLOOKUP(B580,Transaction!C2:E3001,3,FALSE)</f>
        <v>Informal Services</v>
      </c>
      <c r="R580" s="22">
        <f>Table4[[#This Row],[Bank Deposit2]] - Table4[[#This Row],[Saving Accounts]]</f>
        <v>1856449.6587</v>
      </c>
      <c r="S580" s="22">
        <f>IF(AND(Table4[[#This Row],[Account Type]]="Current",Table4[[#This Row],[Opening Balance]]&gt;= 500000),Table4[[#This Row],[Opening Balance]] * 0.02, 0)</f>
        <v>0</v>
      </c>
    </row>
    <row r="581" spans="1:19" ht="15.75" x14ac:dyDescent="0.25">
      <c r="A581" s="17" t="s">
        <v>1991</v>
      </c>
      <c r="B581" s="19">
        <v>87668234</v>
      </c>
      <c r="C581" s="17">
        <v>85</v>
      </c>
      <c r="D581" s="24">
        <v>13659.75</v>
      </c>
      <c r="E581" s="17" t="s">
        <v>1094</v>
      </c>
      <c r="F581" s="17" t="s">
        <v>318</v>
      </c>
      <c r="G581" s="17" t="s">
        <v>1964</v>
      </c>
      <c r="H581" s="17" t="s">
        <v>1992</v>
      </c>
      <c r="I581" s="20">
        <f t="shared" si="9"/>
        <v>433119.984375</v>
      </c>
      <c r="J581" s="20">
        <v>230904.92606999999</v>
      </c>
      <c r="K581" s="17" t="s">
        <v>1993</v>
      </c>
      <c r="L581" s="21" t="str">
        <f>VLOOKUP(B581,Accounts!B$2:E$3001,4,FALSE)</f>
        <v>Current</v>
      </c>
      <c r="M581" s="26">
        <f>VALUE(VLOOKUP(B581,Accounts!B$2:G$3001,6,FALSE))</f>
        <v>1488079296</v>
      </c>
      <c r="N581" s="22">
        <f>IFERROR(VLOOKUP(B581,Loan!B581:D880,3,FALSE), 0)</f>
        <v>0</v>
      </c>
      <c r="O581" s="25">
        <f>VLOOKUP(B581,Transaction!C2:F3001,4,FALSE)</f>
        <v>44209</v>
      </c>
      <c r="P581" s="21" t="str">
        <f>VLOOKUP(B581,Table3[[Account Number]:[Transaction type]],2,FALSE)</f>
        <v>Checks</v>
      </c>
      <c r="Q581" s="21" t="str">
        <f>VLOOKUP(B581,Transaction!C2:E3001,3,FALSE)</f>
        <v>Bank</v>
      </c>
      <c r="R581" s="22">
        <f>Table4[[#This Row],[Bank Deposit2]] - Table4[[#This Row],[Saving Accounts]]</f>
        <v>202215.05830500001</v>
      </c>
      <c r="S581" s="22">
        <f>IF(AND(Table4[[#This Row],[Account Type]]="Current",Table4[[#This Row],[Opening Balance]]&gt;= 500000),Table4[[#This Row],[Opening Balance]] * 0.02, 0)</f>
        <v>29761585.920000002</v>
      </c>
    </row>
    <row r="582" spans="1:19" ht="15.75" x14ac:dyDescent="0.25">
      <c r="A582" s="17" t="s">
        <v>1994</v>
      </c>
      <c r="B582" s="19">
        <v>465359014</v>
      </c>
      <c r="C582" s="17">
        <v>18</v>
      </c>
      <c r="D582" s="24">
        <v>38131.5</v>
      </c>
      <c r="E582" s="17" t="s">
        <v>1094</v>
      </c>
      <c r="F582" s="17" t="s">
        <v>514</v>
      </c>
      <c r="G582" s="17" t="s">
        <v>1964</v>
      </c>
      <c r="H582" s="17" t="s">
        <v>1995</v>
      </c>
      <c r="I582" s="20">
        <f t="shared" si="9"/>
        <v>364000.71859200002</v>
      </c>
      <c r="J582" s="20">
        <v>265214.96801855997</v>
      </c>
      <c r="K582" s="17" t="s">
        <v>1996</v>
      </c>
      <c r="L582" s="21" t="str">
        <f>VLOOKUP(B582,Accounts!B$2:E$3001,4,FALSE)</f>
        <v>Domiciliary</v>
      </c>
      <c r="M582" s="26">
        <f>VALUE(VLOOKUP(B582,Accounts!B$2:G$3001,6,FALSE))</f>
        <v>142307106</v>
      </c>
      <c r="N582" s="22">
        <f>IFERROR(VLOOKUP(B582,Loan!B582:D881,3,FALSE), 0)</f>
        <v>0</v>
      </c>
      <c r="O582" s="25">
        <f>VLOOKUP(B582,Transaction!C2:F3001,4,FALSE)</f>
        <v>44273</v>
      </c>
      <c r="P582" s="21" t="str">
        <f>VLOOKUP(B582,Table3[[Account Number]:[Transaction type]],2,FALSE)</f>
        <v>Loan Payment</v>
      </c>
      <c r="Q582" s="21" t="str">
        <f>VLOOKUP(B582,Transaction!C2:E3001,3,FALSE)</f>
        <v>ACH</v>
      </c>
      <c r="R582" s="22">
        <f>Table4[[#This Row],[Bank Deposit2]] - Table4[[#This Row],[Saving Accounts]]</f>
        <v>98785.750573440047</v>
      </c>
      <c r="S582" s="22">
        <f>IF(AND(Table4[[#This Row],[Account Type]]="Current",Table4[[#This Row],[Opening Balance]]&gt;= 500000),Table4[[#This Row],[Opening Balance]] * 0.02, 0)</f>
        <v>0</v>
      </c>
    </row>
    <row r="583" spans="1:19" ht="15.75" x14ac:dyDescent="0.25">
      <c r="A583" s="17" t="s">
        <v>1997</v>
      </c>
      <c r="B583" s="19">
        <v>424243774</v>
      </c>
      <c r="C583" s="17">
        <v>19</v>
      </c>
      <c r="D583" s="24">
        <v>37766.25</v>
      </c>
      <c r="E583" s="17" t="s">
        <v>1094</v>
      </c>
      <c r="F583" s="17" t="s">
        <v>1016</v>
      </c>
      <c r="G583" s="17" t="s">
        <v>1964</v>
      </c>
      <c r="H583" s="17" t="s">
        <v>1998</v>
      </c>
      <c r="I583" s="20">
        <f t="shared" si="9"/>
        <v>420132.51072000002</v>
      </c>
      <c r="J583" s="20">
        <v>140744.3910912</v>
      </c>
      <c r="K583" s="17" t="s">
        <v>1999</v>
      </c>
      <c r="L583" s="21" t="str">
        <f>VLOOKUP(B583,Accounts!B$2:E$3001,4,FALSE)</f>
        <v>Current</v>
      </c>
      <c r="M583" s="26">
        <f>VALUE(VLOOKUP(B583,Accounts!B$2:G$3001,6,FALSE))</f>
        <v>1942699278</v>
      </c>
      <c r="N583" s="22">
        <f>IFERROR(VLOOKUP(B583,Loan!B583:D882,3,FALSE), 0)</f>
        <v>0</v>
      </c>
      <c r="O583" s="25">
        <f>VLOOKUP(B583,Transaction!C2:F3001,4,FALSE)</f>
        <v>44276</v>
      </c>
      <c r="P583" s="21" t="str">
        <f>VLOOKUP(B583,Table3[[Account Number]:[Transaction type]],2,FALSE)</f>
        <v>Checks</v>
      </c>
      <c r="Q583" s="21" t="str">
        <f>VLOOKUP(B583,Transaction!C2:E3001,3,FALSE)</f>
        <v>Informal Services</v>
      </c>
      <c r="R583" s="22">
        <f>Table4[[#This Row],[Bank Deposit2]] - Table4[[#This Row],[Saving Accounts]]</f>
        <v>279388.11962880002</v>
      </c>
      <c r="S583" s="22">
        <f>IF(AND(Table4[[#This Row],[Account Type]]="Current",Table4[[#This Row],[Opening Balance]]&gt;= 500000),Table4[[#This Row],[Opening Balance]] * 0.02, 0)</f>
        <v>38853985.560000002</v>
      </c>
    </row>
    <row r="584" spans="1:19" ht="15.75" x14ac:dyDescent="0.25">
      <c r="A584" s="17" t="s">
        <v>2000</v>
      </c>
      <c r="B584" s="19">
        <v>749493329</v>
      </c>
      <c r="C584" s="17">
        <v>44</v>
      </c>
      <c r="D584" s="24">
        <v>28635</v>
      </c>
      <c r="E584" s="17" t="s">
        <v>1094</v>
      </c>
      <c r="F584" s="17" t="s">
        <v>361</v>
      </c>
      <c r="G584" s="17" t="s">
        <v>1964</v>
      </c>
      <c r="H584" s="17" t="s">
        <v>2001</v>
      </c>
      <c r="I584" s="20">
        <f t="shared" si="9"/>
        <v>1619690.629248</v>
      </c>
      <c r="J584" s="20">
        <v>260406.07481088</v>
      </c>
      <c r="K584" s="17" t="s">
        <v>2002</v>
      </c>
      <c r="L584" s="21" t="str">
        <f>VLOOKUP(B584,Accounts!B$2:E$3001,4,FALSE)</f>
        <v>Savings</v>
      </c>
      <c r="M584" s="26">
        <f>VALUE(VLOOKUP(B584,Accounts!B$2:G$3001,6,FALSE))</f>
        <v>2136195173</v>
      </c>
      <c r="N584" s="22">
        <f>IFERROR(VLOOKUP(B584,Loan!B584:D883,3,FALSE), 0)</f>
        <v>0</v>
      </c>
      <c r="O584" s="25">
        <f>VLOOKUP(B584,Transaction!C2:F3001,4,FALSE)</f>
        <v>44664</v>
      </c>
      <c r="P584" s="21" t="str">
        <f>VLOOKUP(B584,Table3[[Account Number]:[Transaction type]],2,FALSE)</f>
        <v>Money Deposit</v>
      </c>
      <c r="Q584" s="21" t="str">
        <f>VLOOKUP(B584,Transaction!C2:E3001,3,FALSE)</f>
        <v>Bank</v>
      </c>
      <c r="R584" s="22">
        <f>Table4[[#This Row],[Bank Deposit2]] - Table4[[#This Row],[Saving Accounts]]</f>
        <v>1359284.55443712</v>
      </c>
      <c r="S584" s="22">
        <f>IF(AND(Table4[[#This Row],[Account Type]]="Current",Table4[[#This Row],[Opening Balance]]&gt;= 500000),Table4[[#This Row],[Opening Balance]] * 0.02, 0)</f>
        <v>0</v>
      </c>
    </row>
    <row r="585" spans="1:19" ht="15.75" x14ac:dyDescent="0.25">
      <c r="A585" s="17" t="s">
        <v>2003</v>
      </c>
      <c r="B585" s="19">
        <v>998638943</v>
      </c>
      <c r="C585" s="17">
        <v>53</v>
      </c>
      <c r="D585" s="24">
        <v>25347.75</v>
      </c>
      <c r="E585" s="17" t="s">
        <v>1094</v>
      </c>
      <c r="F585" s="17" t="s">
        <v>260</v>
      </c>
      <c r="G585" s="17" t="s">
        <v>1964</v>
      </c>
      <c r="H585" s="17" t="s">
        <v>2004</v>
      </c>
      <c r="I585" s="20">
        <f t="shared" si="9"/>
        <v>723632.37491999997</v>
      </c>
      <c r="J585" s="20">
        <v>436826.86047000001</v>
      </c>
      <c r="K585" s="17" t="s">
        <v>2005</v>
      </c>
      <c r="L585" s="21" t="str">
        <f>VLOOKUP(B585,Accounts!B$2:E$3001,4,FALSE)</f>
        <v>Savings</v>
      </c>
      <c r="M585" s="26">
        <f>VALUE(VLOOKUP(B585,Accounts!B$2:G$3001,6,FALSE))</f>
        <v>579551148</v>
      </c>
      <c r="N585" s="22">
        <f>IFERROR(VLOOKUP(B585,Loan!B585:D884,3,FALSE), 0)</f>
        <v>0</v>
      </c>
      <c r="O585" s="25">
        <f>VLOOKUP(B585,Transaction!C2:F3001,4,FALSE)</f>
        <v>44282</v>
      </c>
      <c r="P585" s="21" t="str">
        <f>VLOOKUP(B585,Table3[[Account Number]:[Transaction type]],2,FALSE)</f>
        <v>Cash Withdrawal</v>
      </c>
      <c r="Q585" s="21" t="str">
        <f>VLOOKUP(B585,Transaction!C2:E3001,3,FALSE)</f>
        <v>POS</v>
      </c>
      <c r="R585" s="22">
        <f>Table4[[#This Row],[Bank Deposit2]] - Table4[[#This Row],[Saving Accounts]]</f>
        <v>286805.51444999996</v>
      </c>
      <c r="S585" s="22">
        <f>IF(AND(Table4[[#This Row],[Account Type]]="Current",Table4[[#This Row],[Opening Balance]]&gt;= 500000),Table4[[#This Row],[Opening Balance]] * 0.02, 0)</f>
        <v>0</v>
      </c>
    </row>
    <row r="586" spans="1:19" ht="15.75" x14ac:dyDescent="0.25">
      <c r="A586" s="17" t="s">
        <v>2006</v>
      </c>
      <c r="B586" s="19">
        <v>320612377</v>
      </c>
      <c r="C586" s="17">
        <v>31</v>
      </c>
      <c r="D586" s="24">
        <v>33383.25</v>
      </c>
      <c r="E586" s="17" t="s">
        <v>1094</v>
      </c>
      <c r="F586" s="17" t="s">
        <v>147</v>
      </c>
      <c r="G586" s="17" t="s">
        <v>1964</v>
      </c>
      <c r="H586" s="17" t="s">
        <v>2007</v>
      </c>
      <c r="I586" s="20">
        <f t="shared" si="9"/>
        <v>3667387.2776640002</v>
      </c>
      <c r="J586" s="20">
        <v>1507703.6585951999</v>
      </c>
      <c r="K586" s="17" t="s">
        <v>2008</v>
      </c>
      <c r="L586" s="21" t="str">
        <f>VLOOKUP(B586,Accounts!B$2:E$3001,4,FALSE)</f>
        <v>Fixed Deposit</v>
      </c>
      <c r="M586" s="26">
        <f>VALUE(VLOOKUP(B586,Accounts!B$2:G$3001,6,FALSE))</f>
        <v>1560917501</v>
      </c>
      <c r="N586" s="22">
        <f>IFERROR(VLOOKUP(B586,Loan!B586:D885,3,FALSE), 0)</f>
        <v>0</v>
      </c>
      <c r="O586" s="25">
        <f>VLOOKUP(B586,Transaction!C2:F3001,4,FALSE)</f>
        <v>44503</v>
      </c>
      <c r="P586" s="21" t="str">
        <f>VLOOKUP(B586,Table3[[Account Number]:[Transaction type]],2,FALSE)</f>
        <v>Money Deposit</v>
      </c>
      <c r="Q586" s="21" t="str">
        <f>VLOOKUP(B586,Transaction!C2:E3001,3,FALSE)</f>
        <v>ATM</v>
      </c>
      <c r="R586" s="22">
        <f>Table4[[#This Row],[Bank Deposit2]] - Table4[[#This Row],[Saving Accounts]]</f>
        <v>2159683.6190688005</v>
      </c>
      <c r="S586" s="22">
        <f>IF(AND(Table4[[#This Row],[Account Type]]="Current",Table4[[#This Row],[Opening Balance]]&gt;= 500000),Table4[[#This Row],[Opening Balance]] * 0.02, 0)</f>
        <v>0</v>
      </c>
    </row>
    <row r="587" spans="1:19" ht="15.75" x14ac:dyDescent="0.25">
      <c r="A587" s="17" t="s">
        <v>2009</v>
      </c>
      <c r="B587" s="19">
        <v>718505332</v>
      </c>
      <c r="C587" s="17">
        <v>52</v>
      </c>
      <c r="D587" s="24">
        <v>25713</v>
      </c>
      <c r="E587" s="17" t="s">
        <v>1094</v>
      </c>
      <c r="F587" s="17" t="s">
        <v>2010</v>
      </c>
      <c r="G587" s="17" t="s">
        <v>1964</v>
      </c>
      <c r="H587" s="17" t="s">
        <v>2011</v>
      </c>
      <c r="I587" s="20">
        <f t="shared" si="9"/>
        <v>1201314.9456</v>
      </c>
      <c r="J587" s="20">
        <v>119731.0562448</v>
      </c>
      <c r="K587" s="17" t="s">
        <v>2012</v>
      </c>
      <c r="L587" s="21" t="str">
        <f>VLOOKUP(B587,Accounts!B$2:E$3001,4,FALSE)</f>
        <v>Savings</v>
      </c>
      <c r="M587" s="26">
        <f>VALUE(VLOOKUP(B587,Accounts!B$2:G$3001,6,FALSE))</f>
        <v>229771566</v>
      </c>
      <c r="N587" s="22">
        <f>IFERROR(VLOOKUP(B587,Loan!B587:D886,3,FALSE), 0)</f>
        <v>0</v>
      </c>
      <c r="O587" s="25">
        <f>VLOOKUP(B587,Transaction!C2:F3001,4,FALSE)</f>
        <v>44299</v>
      </c>
      <c r="P587" s="21" t="str">
        <f>VLOOKUP(B587,Table3[[Account Number]:[Transaction type]],2,FALSE)</f>
        <v>Loan Payment</v>
      </c>
      <c r="Q587" s="21" t="str">
        <f>VLOOKUP(B587,Transaction!C2:E3001,3,FALSE)</f>
        <v>AFT</v>
      </c>
      <c r="R587" s="22">
        <f>Table4[[#This Row],[Bank Deposit2]] - Table4[[#This Row],[Saving Accounts]]</f>
        <v>1081583.8893551999</v>
      </c>
      <c r="S587" s="22">
        <f>IF(AND(Table4[[#This Row],[Account Type]]="Current",Table4[[#This Row],[Opening Balance]]&gt;= 500000),Table4[[#This Row],[Opening Balance]] * 0.02, 0)</f>
        <v>0</v>
      </c>
    </row>
    <row r="588" spans="1:19" ht="15.75" x14ac:dyDescent="0.25">
      <c r="A588" s="17" t="s">
        <v>2013</v>
      </c>
      <c r="B588" s="19">
        <v>472776950</v>
      </c>
      <c r="C588" s="17">
        <v>62</v>
      </c>
      <c r="D588" s="24">
        <v>22060.5</v>
      </c>
      <c r="E588" s="17" t="s">
        <v>1094</v>
      </c>
      <c r="F588" s="17" t="s">
        <v>78</v>
      </c>
      <c r="G588" s="17" t="s">
        <v>1964</v>
      </c>
      <c r="H588" s="17" t="s">
        <v>2014</v>
      </c>
      <c r="I588" s="20">
        <f t="shared" si="9"/>
        <v>1485080.7777120001</v>
      </c>
      <c r="J588" s="20">
        <v>242423.74948848001</v>
      </c>
      <c r="K588" s="17" t="s">
        <v>2015</v>
      </c>
      <c r="L588" s="21" t="str">
        <f>VLOOKUP(B588,Accounts!B$2:E$3001,4,FALSE)</f>
        <v>Savings</v>
      </c>
      <c r="M588" s="26">
        <f>VALUE(VLOOKUP(B588,Accounts!B$2:G$3001,6,FALSE))</f>
        <v>1105722112</v>
      </c>
      <c r="N588" s="22">
        <f>IFERROR(VLOOKUP(B588,Loan!B588:D887,3,FALSE), 0)</f>
        <v>0</v>
      </c>
      <c r="O588" s="25">
        <f>VLOOKUP(B588,Transaction!C2:F3001,4,FALSE)</f>
        <v>44466</v>
      </c>
      <c r="P588" s="21" t="str">
        <f>VLOOKUP(B588,Table3[[Account Number]:[Transaction type]],2,FALSE)</f>
        <v>Money Transfer</v>
      </c>
      <c r="Q588" s="21" t="str">
        <f>VLOOKUP(B588,Transaction!C2:E3001,3,FALSE)</f>
        <v>Internet Banking</v>
      </c>
      <c r="R588" s="22">
        <f>Table4[[#This Row],[Bank Deposit2]] - Table4[[#This Row],[Saving Accounts]]</f>
        <v>1242657.0282235201</v>
      </c>
      <c r="S588" s="22">
        <f>IF(AND(Table4[[#This Row],[Account Type]]="Current",Table4[[#This Row],[Opening Balance]]&gt;= 500000),Table4[[#This Row],[Opening Balance]] * 0.02, 0)</f>
        <v>0</v>
      </c>
    </row>
    <row r="589" spans="1:19" ht="15.75" x14ac:dyDescent="0.25">
      <c r="A589" s="17" t="s">
        <v>2016</v>
      </c>
      <c r="B589" s="19">
        <v>96082534</v>
      </c>
      <c r="C589" s="17">
        <v>78</v>
      </c>
      <c r="D589" s="24">
        <v>16216.5</v>
      </c>
      <c r="E589" s="17" t="s">
        <v>1094</v>
      </c>
      <c r="F589" s="17" t="s">
        <v>620</v>
      </c>
      <c r="G589" s="17" t="s">
        <v>1964</v>
      </c>
      <c r="H589" s="17" t="s">
        <v>2017</v>
      </c>
      <c r="I589" s="20">
        <f t="shared" si="9"/>
        <v>367026.66833999997</v>
      </c>
      <c r="J589" s="20">
        <v>211869.9151212</v>
      </c>
      <c r="K589" s="17" t="s">
        <v>2018</v>
      </c>
      <c r="L589" s="21" t="str">
        <f>VLOOKUP(B589,Accounts!B$2:E$3001,4,FALSE)</f>
        <v>Joint</v>
      </c>
      <c r="M589" s="26">
        <f>VALUE(VLOOKUP(B589,Accounts!B$2:G$3001,6,FALSE))</f>
        <v>28761705</v>
      </c>
      <c r="N589" s="22">
        <f>IFERROR(VLOOKUP(B589,Loan!B589:D888,3,FALSE), 0)</f>
        <v>0</v>
      </c>
      <c r="O589" s="25">
        <f>VLOOKUP(B589,Transaction!C2:F3001,4,FALSE)</f>
        <v>44466</v>
      </c>
      <c r="P589" s="21" t="str">
        <f>VLOOKUP(B589,Table3[[Account Number]:[Transaction type]],2,FALSE)</f>
        <v>Loan Payment</v>
      </c>
      <c r="Q589" s="21" t="str">
        <f>VLOOKUP(B589,Transaction!C2:E3001,3,FALSE)</f>
        <v>Mobile</v>
      </c>
      <c r="R589" s="22">
        <f>Table4[[#This Row],[Bank Deposit2]] - Table4[[#This Row],[Saving Accounts]]</f>
        <v>155156.75321879998</v>
      </c>
      <c r="S589" s="22">
        <f>IF(AND(Table4[[#This Row],[Account Type]]="Current",Table4[[#This Row],[Opening Balance]]&gt;= 500000),Table4[[#This Row],[Opening Balance]] * 0.02, 0)</f>
        <v>0</v>
      </c>
    </row>
    <row r="590" spans="1:19" ht="15.75" x14ac:dyDescent="0.25">
      <c r="A590" s="17" t="s">
        <v>2019</v>
      </c>
      <c r="B590" s="19">
        <v>399764116</v>
      </c>
      <c r="C590" s="17">
        <v>51</v>
      </c>
      <c r="D590" s="24">
        <v>26078.25</v>
      </c>
      <c r="E590" s="17" t="s">
        <v>1094</v>
      </c>
      <c r="F590" s="17" t="s">
        <v>620</v>
      </c>
      <c r="G590" s="17" t="s">
        <v>1964</v>
      </c>
      <c r="H590" s="17" t="s">
        <v>2020</v>
      </c>
      <c r="I590" s="20">
        <f t="shared" si="9"/>
        <v>917838.78486300004</v>
      </c>
      <c r="J590" s="20">
        <v>117279.40028805</v>
      </c>
      <c r="K590" s="17" t="s">
        <v>2021</v>
      </c>
      <c r="L590" s="21" t="str">
        <f>VLOOKUP(B590,Accounts!B$2:E$3001,4,FALSE)</f>
        <v>Corporate</v>
      </c>
      <c r="M590" s="26">
        <f>VALUE(VLOOKUP(B590,Accounts!B$2:G$3001,6,FALSE))</f>
        <v>861723244</v>
      </c>
      <c r="N590" s="22">
        <f>IFERROR(VLOOKUP(B590,Loan!B590:D889,3,FALSE), 0)</f>
        <v>0</v>
      </c>
      <c r="O590" s="25">
        <f>VLOOKUP(B590,Transaction!C2:F3001,4,FALSE)</f>
        <v>44523</v>
      </c>
      <c r="P590" s="21" t="str">
        <f>VLOOKUP(B590,Table3[[Account Number]:[Transaction type]],2,FALSE)</f>
        <v>Online Payment</v>
      </c>
      <c r="Q590" s="21" t="str">
        <f>VLOOKUP(B590,Transaction!C2:E3001,3,FALSE)</f>
        <v>Mobile</v>
      </c>
      <c r="R590" s="22">
        <f>Table4[[#This Row],[Bank Deposit2]] - Table4[[#This Row],[Saving Accounts]]</f>
        <v>800559.38457494997</v>
      </c>
      <c r="S590" s="22">
        <f>IF(AND(Table4[[#This Row],[Account Type]]="Current",Table4[[#This Row],[Opening Balance]]&gt;= 500000),Table4[[#This Row],[Opening Balance]] * 0.02, 0)</f>
        <v>0</v>
      </c>
    </row>
    <row r="591" spans="1:19" ht="15.75" x14ac:dyDescent="0.25">
      <c r="A591" s="17" t="s">
        <v>2022</v>
      </c>
      <c r="B591" s="19">
        <v>159795410</v>
      </c>
      <c r="C591" s="17">
        <v>56</v>
      </c>
      <c r="D591" s="24">
        <v>24252</v>
      </c>
      <c r="E591" s="17" t="s">
        <v>1094</v>
      </c>
      <c r="F591" s="17" t="s">
        <v>83</v>
      </c>
      <c r="G591" s="17" t="s">
        <v>1964</v>
      </c>
      <c r="H591" s="17" t="s">
        <v>2023</v>
      </c>
      <c r="I591" s="20">
        <f t="shared" si="9"/>
        <v>412699.06490400003</v>
      </c>
      <c r="J591" s="20">
        <v>210771.30814740001</v>
      </c>
      <c r="K591" s="17" t="s">
        <v>2024</v>
      </c>
      <c r="L591" s="21" t="str">
        <f>VLOOKUP(B591,Accounts!B$2:E$3001,4,FALSE)</f>
        <v>Domiciliary</v>
      </c>
      <c r="M591" s="26">
        <f>VALUE(VLOOKUP(B591,Accounts!B$2:G$3001,6,FALSE))</f>
        <v>1839574736</v>
      </c>
      <c r="N591" s="22">
        <f>IFERROR(VLOOKUP(B591,Loan!B591:D890,3,FALSE), 0)</f>
        <v>0</v>
      </c>
      <c r="O591" s="25">
        <f>VLOOKUP(B591,Transaction!C2:F3001,4,FALSE)</f>
        <v>44578</v>
      </c>
      <c r="P591" s="21" t="str">
        <f>VLOOKUP(B591,Table3[[Account Number]:[Transaction type]],2,FALSE)</f>
        <v>Money Transfer</v>
      </c>
      <c r="Q591" s="21" t="str">
        <f>VLOOKUP(B591,Transaction!C2:E3001,3,FALSE)</f>
        <v>Mobile</v>
      </c>
      <c r="R591" s="22">
        <f>Table4[[#This Row],[Bank Deposit2]] - Table4[[#This Row],[Saving Accounts]]</f>
        <v>201927.75675660002</v>
      </c>
      <c r="S591" s="22">
        <f>IF(AND(Table4[[#This Row],[Account Type]]="Current",Table4[[#This Row],[Opening Balance]]&gt;= 500000),Table4[[#This Row],[Opening Balance]] * 0.02, 0)</f>
        <v>0</v>
      </c>
    </row>
    <row r="592" spans="1:19" ht="15.75" x14ac:dyDescent="0.25">
      <c r="A592" s="17" t="s">
        <v>2025</v>
      </c>
      <c r="B592" s="19">
        <v>228862962</v>
      </c>
      <c r="C592" s="17">
        <v>18</v>
      </c>
      <c r="D592" s="24">
        <v>38131.5</v>
      </c>
      <c r="E592" s="17" t="s">
        <v>1094</v>
      </c>
      <c r="F592" s="17" t="s">
        <v>24</v>
      </c>
      <c r="G592" s="17" t="s">
        <v>1964</v>
      </c>
      <c r="H592" s="17" t="s">
        <v>2026</v>
      </c>
      <c r="I592" s="20">
        <f t="shared" si="9"/>
        <v>929108.73563200003</v>
      </c>
      <c r="J592" s="20">
        <v>890617.08801296004</v>
      </c>
      <c r="K592" s="17" t="s">
        <v>2027</v>
      </c>
      <c r="L592" s="21" t="str">
        <f>VLOOKUP(B592,Accounts!B$2:E$3001,4,FALSE)</f>
        <v>Joint</v>
      </c>
      <c r="M592" s="26">
        <f>VALUE(VLOOKUP(B592,Accounts!B$2:G$3001,6,FALSE))</f>
        <v>664776801</v>
      </c>
      <c r="N592" s="22">
        <f>IFERROR(VLOOKUP(B592,Loan!B592:D891,3,FALSE), 0)</f>
        <v>0</v>
      </c>
      <c r="O592" s="25">
        <f>VLOOKUP(B592,Transaction!C2:F3001,4,FALSE)</f>
        <v>44381</v>
      </c>
      <c r="P592" s="21" t="str">
        <f>VLOOKUP(B592,Table3[[Account Number]:[Transaction type]],2,FALSE)</f>
        <v>Online Payment</v>
      </c>
      <c r="Q592" s="21" t="str">
        <f>VLOOKUP(B592,Transaction!C2:E3001,3,FALSE)</f>
        <v>Card</v>
      </c>
      <c r="R592" s="22">
        <f>Table4[[#This Row],[Bank Deposit2]] - Table4[[#This Row],[Saving Accounts]]</f>
        <v>38491.647619039984</v>
      </c>
      <c r="S592" s="22">
        <f>IF(AND(Table4[[#This Row],[Account Type]]="Current",Table4[[#This Row],[Opening Balance]]&gt;= 500000),Table4[[#This Row],[Opening Balance]] * 0.02, 0)</f>
        <v>0</v>
      </c>
    </row>
    <row r="593" spans="1:19" ht="15.75" x14ac:dyDescent="0.25">
      <c r="A593" s="17" t="s">
        <v>2028</v>
      </c>
      <c r="B593" s="19">
        <v>917410375</v>
      </c>
      <c r="C593" s="17">
        <v>23</v>
      </c>
      <c r="D593" s="24">
        <v>36305.25</v>
      </c>
      <c r="E593" s="17" t="s">
        <v>1094</v>
      </c>
      <c r="F593" s="17" t="s">
        <v>1927</v>
      </c>
      <c r="G593" s="17" t="s">
        <v>1964</v>
      </c>
      <c r="H593" s="17" t="s">
        <v>2029</v>
      </c>
      <c r="I593" s="20">
        <f t="shared" si="9"/>
        <v>2195313.278409</v>
      </c>
      <c r="J593" s="20">
        <v>160023.15029409001</v>
      </c>
      <c r="K593" s="17" t="s">
        <v>2030</v>
      </c>
      <c r="L593" s="21" t="str">
        <f>VLOOKUP(B593,Accounts!B$2:E$3001,4,FALSE)</f>
        <v>Domiciliary</v>
      </c>
      <c r="M593" s="26">
        <f>VALUE(VLOOKUP(B593,Accounts!B$2:G$3001,6,FALSE))</f>
        <v>297847225</v>
      </c>
      <c r="N593" s="22">
        <f>IFERROR(VLOOKUP(B593,Loan!B593:D892,3,FALSE), 0)</f>
        <v>0</v>
      </c>
      <c r="O593" s="25">
        <f>VLOOKUP(B593,Transaction!C2:F3001,4,FALSE)</f>
        <v>44490</v>
      </c>
      <c r="P593" s="21" t="str">
        <f>VLOOKUP(B593,Table3[[Account Number]:[Transaction type]],2,FALSE)</f>
        <v>Money Transfer</v>
      </c>
      <c r="Q593" s="21" t="str">
        <f>VLOOKUP(B593,Transaction!C2:E3001,3,FALSE)</f>
        <v>Mobile</v>
      </c>
      <c r="R593" s="22">
        <f>Table4[[#This Row],[Bank Deposit2]] - Table4[[#This Row],[Saving Accounts]]</f>
        <v>2035290.1281149101</v>
      </c>
      <c r="S593" s="22">
        <f>IF(AND(Table4[[#This Row],[Account Type]]="Current",Table4[[#This Row],[Opening Balance]]&gt;= 500000),Table4[[#This Row],[Opening Balance]] * 0.02, 0)</f>
        <v>0</v>
      </c>
    </row>
    <row r="594" spans="1:19" ht="15.75" x14ac:dyDescent="0.25">
      <c r="A594" s="17" t="s">
        <v>2031</v>
      </c>
      <c r="B594" s="19">
        <v>914302353</v>
      </c>
      <c r="C594" s="17">
        <v>84</v>
      </c>
      <c r="D594" s="24">
        <v>14025</v>
      </c>
      <c r="E594" s="17" t="s">
        <v>1094</v>
      </c>
      <c r="F594" s="17" t="s">
        <v>1517</v>
      </c>
      <c r="G594" s="17" t="s">
        <v>1964</v>
      </c>
      <c r="H594" s="17" t="s">
        <v>2032</v>
      </c>
      <c r="I594" s="20">
        <f t="shared" si="9"/>
        <v>307164.55240799999</v>
      </c>
      <c r="J594" s="20">
        <v>221006.79153504001</v>
      </c>
      <c r="K594" s="17" t="s">
        <v>2033</v>
      </c>
      <c r="L594" s="21" t="str">
        <f>VLOOKUP(B594,Accounts!B$2:E$3001,4,FALSE)</f>
        <v>Savings</v>
      </c>
      <c r="M594" s="26">
        <f>VALUE(VLOOKUP(B594,Accounts!B$2:G$3001,6,FALSE))</f>
        <v>2759451408</v>
      </c>
      <c r="N594" s="22">
        <f>IFERROR(VLOOKUP(B594,Loan!B594:D893,3,FALSE), 0)</f>
        <v>0</v>
      </c>
      <c r="O594" s="25">
        <f>VLOOKUP(B594,Transaction!C2:F3001,4,FALSE)</f>
        <v>44639</v>
      </c>
      <c r="P594" s="21" t="str">
        <f>VLOOKUP(B594,Table3[[Account Number]:[Transaction type]],2,FALSE)</f>
        <v>Money Deposit</v>
      </c>
      <c r="Q594" s="21" t="str">
        <f>VLOOKUP(B594,Transaction!C2:E3001,3,FALSE)</f>
        <v>ATM</v>
      </c>
      <c r="R594" s="22">
        <f>Table4[[#This Row],[Bank Deposit2]] - Table4[[#This Row],[Saving Accounts]]</f>
        <v>86157.760872959974</v>
      </c>
      <c r="S594" s="22">
        <f>IF(AND(Table4[[#This Row],[Account Type]]="Current",Table4[[#This Row],[Opening Balance]]&gt;= 500000),Table4[[#This Row],[Opening Balance]] * 0.02, 0)</f>
        <v>0</v>
      </c>
    </row>
    <row r="595" spans="1:19" ht="15.75" x14ac:dyDescent="0.25">
      <c r="A595" s="17" t="s">
        <v>2034</v>
      </c>
      <c r="B595" s="19">
        <v>903350842</v>
      </c>
      <c r="C595" s="17">
        <v>35</v>
      </c>
      <c r="D595" s="24">
        <v>31922.25</v>
      </c>
      <c r="E595" s="17" t="s">
        <v>1094</v>
      </c>
      <c r="F595" s="17" t="s">
        <v>361</v>
      </c>
      <c r="G595" s="17" t="s">
        <v>1964</v>
      </c>
      <c r="H595" s="17" t="s">
        <v>2035</v>
      </c>
      <c r="I595" s="20">
        <f t="shared" si="9"/>
        <v>278287.04392999999</v>
      </c>
      <c r="J595" s="20">
        <v>269977.62797039998</v>
      </c>
      <c r="K595" s="17" t="s">
        <v>2036</v>
      </c>
      <c r="L595" s="21" t="str">
        <f>VLOOKUP(B595,Accounts!B$2:E$3001,4,FALSE)</f>
        <v>Savings</v>
      </c>
      <c r="M595" s="26">
        <f>VALUE(VLOOKUP(B595,Accounts!B$2:G$3001,6,FALSE))</f>
        <v>903497595</v>
      </c>
      <c r="N595" s="22">
        <f>IFERROR(VLOOKUP(B595,Loan!B595:D894,3,FALSE), 0)</f>
        <v>0</v>
      </c>
      <c r="O595" s="25">
        <f>VLOOKUP(B595,Transaction!C2:F3001,4,FALSE)</f>
        <v>44671</v>
      </c>
      <c r="P595" s="21" t="str">
        <f>VLOOKUP(B595,Table3[[Account Number]:[Transaction type]],2,FALSE)</f>
        <v>Money Transfer</v>
      </c>
      <c r="Q595" s="21" t="str">
        <f>VLOOKUP(B595,Transaction!C2:E3001,3,FALSE)</f>
        <v>Mobile</v>
      </c>
      <c r="R595" s="22">
        <f>Table4[[#This Row],[Bank Deposit2]] - Table4[[#This Row],[Saving Accounts]]</f>
        <v>8309.41595960001</v>
      </c>
      <c r="S595" s="22">
        <f>IF(AND(Table4[[#This Row],[Account Type]]="Current",Table4[[#This Row],[Opening Balance]]&gt;= 500000),Table4[[#This Row],[Opening Balance]] * 0.02, 0)</f>
        <v>0</v>
      </c>
    </row>
    <row r="596" spans="1:19" ht="15.75" x14ac:dyDescent="0.25">
      <c r="A596" s="17" t="s">
        <v>2037</v>
      </c>
      <c r="B596" s="19">
        <v>920076730</v>
      </c>
      <c r="C596" s="17">
        <v>42</v>
      </c>
      <c r="D596" s="24">
        <v>29365.5</v>
      </c>
      <c r="E596" s="17" t="s">
        <v>1094</v>
      </c>
      <c r="F596" s="17" t="s">
        <v>881</v>
      </c>
      <c r="G596" s="17" t="s">
        <v>1964</v>
      </c>
      <c r="H596" s="17" t="s">
        <v>2038</v>
      </c>
      <c r="I596" s="20">
        <f t="shared" si="9"/>
        <v>93661.625199999995</v>
      </c>
      <c r="J596" s="20">
        <v>40649.1453368</v>
      </c>
      <c r="K596" s="17" t="s">
        <v>2039</v>
      </c>
      <c r="L596" s="21" t="str">
        <f>VLOOKUP(B596,Accounts!B$2:E$3001,4,FALSE)</f>
        <v>Current</v>
      </c>
      <c r="M596" s="26">
        <f>VALUE(VLOOKUP(B596,Accounts!B$2:G$3001,6,FALSE))</f>
        <v>3563265225</v>
      </c>
      <c r="N596" s="22">
        <f>IFERROR(VLOOKUP(B596,Loan!B596:D895,3,FALSE), 0)</f>
        <v>0</v>
      </c>
      <c r="O596" s="25">
        <f>VLOOKUP(B596,Transaction!C2:F3001,4,FALSE)</f>
        <v>44244</v>
      </c>
      <c r="P596" s="21" t="str">
        <f>VLOOKUP(B596,Table3[[Account Number]:[Transaction type]],2,FALSE)</f>
        <v>Money Deposit</v>
      </c>
      <c r="Q596" s="21" t="str">
        <f>VLOOKUP(B596,Transaction!C2:E3001,3,FALSE)</f>
        <v>Bank</v>
      </c>
      <c r="R596" s="22">
        <f>Table4[[#This Row],[Bank Deposit2]] - Table4[[#This Row],[Saving Accounts]]</f>
        <v>53012.479863199995</v>
      </c>
      <c r="S596" s="22">
        <f>IF(AND(Table4[[#This Row],[Account Type]]="Current",Table4[[#This Row],[Opening Balance]]&gt;= 500000),Table4[[#This Row],[Opening Balance]] * 0.02, 0)</f>
        <v>71265304.5</v>
      </c>
    </row>
    <row r="597" spans="1:19" ht="15.75" x14ac:dyDescent="0.25">
      <c r="A597" s="17" t="s">
        <v>2040</v>
      </c>
      <c r="B597" s="19">
        <v>56426361</v>
      </c>
      <c r="C597" s="17">
        <v>27</v>
      </c>
      <c r="D597" s="24">
        <v>34844.25</v>
      </c>
      <c r="E597" s="17" t="s">
        <v>1094</v>
      </c>
      <c r="F597" s="17" t="s">
        <v>893</v>
      </c>
      <c r="G597" s="17" t="s">
        <v>1964</v>
      </c>
      <c r="H597" s="17" t="s">
        <v>2041</v>
      </c>
      <c r="I597" s="20">
        <f t="shared" si="9"/>
        <v>673491.82300400001</v>
      </c>
      <c r="J597" s="20">
        <v>145106.87459267999</v>
      </c>
      <c r="K597" s="17" t="s">
        <v>2042</v>
      </c>
      <c r="L597" s="21" t="str">
        <f>VLOOKUP(B597,Accounts!B$2:E$3001,4,FALSE)</f>
        <v>Current</v>
      </c>
      <c r="M597" s="26">
        <f>VALUE(VLOOKUP(B597,Accounts!B$2:G$3001,6,FALSE))</f>
        <v>2016482172</v>
      </c>
      <c r="N597" s="22">
        <f>IFERROR(VLOOKUP(B597,Loan!B597:D896,3,FALSE), 0)</f>
        <v>0</v>
      </c>
      <c r="O597" s="25">
        <f>VLOOKUP(B597,Transaction!C2:F3001,4,FALSE)</f>
        <v>44650</v>
      </c>
      <c r="P597" s="21" t="str">
        <f>VLOOKUP(B597,Table3[[Account Number]:[Transaction type]],2,FALSE)</f>
        <v>Loan Payment</v>
      </c>
      <c r="Q597" s="21" t="str">
        <f>VLOOKUP(B597,Transaction!C2:E3001,3,FALSE)</f>
        <v>AFT</v>
      </c>
      <c r="R597" s="22">
        <f>Table4[[#This Row],[Bank Deposit2]] - Table4[[#This Row],[Saving Accounts]]</f>
        <v>528384.94841131999</v>
      </c>
      <c r="S597" s="22">
        <f>IF(AND(Table4[[#This Row],[Account Type]]="Current",Table4[[#This Row],[Opening Balance]]&gt;= 500000),Table4[[#This Row],[Opening Balance]] * 0.02, 0)</f>
        <v>40329643.439999998</v>
      </c>
    </row>
    <row r="598" spans="1:19" ht="15.75" x14ac:dyDescent="0.25">
      <c r="A598" s="17" t="s">
        <v>2043</v>
      </c>
      <c r="B598" s="19">
        <v>868988186</v>
      </c>
      <c r="C598" s="17">
        <v>78</v>
      </c>
      <c r="D598" s="24">
        <v>16216.5</v>
      </c>
      <c r="E598" s="17" t="s">
        <v>1094</v>
      </c>
      <c r="F598" s="17" t="s">
        <v>213</v>
      </c>
      <c r="G598" s="17" t="s">
        <v>1964</v>
      </c>
      <c r="H598" s="17" t="s">
        <v>2044</v>
      </c>
      <c r="I598" s="20">
        <f t="shared" si="9"/>
        <v>155881.10560000001</v>
      </c>
      <c r="J598" s="20">
        <v>60793.631183999998</v>
      </c>
      <c r="K598" s="17" t="s">
        <v>2045</v>
      </c>
      <c r="L598" s="21" t="str">
        <f>VLOOKUP(B598,Accounts!B$2:E$3001,4,FALSE)</f>
        <v>Corporate</v>
      </c>
      <c r="M598" s="26">
        <f>VALUE(VLOOKUP(B598,Accounts!B$2:G$3001,6,FALSE))</f>
        <v>695031264</v>
      </c>
      <c r="N598" s="22">
        <f>IFERROR(VLOOKUP(B598,Loan!B598:D897,3,FALSE), 0)</f>
        <v>0</v>
      </c>
      <c r="O598" s="25">
        <f>VLOOKUP(B598,Transaction!C2:F3001,4,FALSE)</f>
        <v>44615</v>
      </c>
      <c r="P598" s="21" t="str">
        <f>VLOOKUP(B598,Table3[[Account Number]:[Transaction type]],2,FALSE)</f>
        <v>Online Payment</v>
      </c>
      <c r="Q598" s="21" t="str">
        <f>VLOOKUP(B598,Transaction!C2:E3001,3,FALSE)</f>
        <v>Mobile</v>
      </c>
      <c r="R598" s="22">
        <f>Table4[[#This Row],[Bank Deposit2]] - Table4[[#This Row],[Saving Accounts]]</f>
        <v>95087.474416000012</v>
      </c>
      <c r="S598" s="22">
        <f>IF(AND(Table4[[#This Row],[Account Type]]="Current",Table4[[#This Row],[Opening Balance]]&gt;= 500000),Table4[[#This Row],[Opening Balance]] * 0.02, 0)</f>
        <v>0</v>
      </c>
    </row>
    <row r="599" spans="1:19" ht="15.75" x14ac:dyDescent="0.25">
      <c r="A599" s="17" t="s">
        <v>2046</v>
      </c>
      <c r="B599" s="19">
        <v>2751625</v>
      </c>
      <c r="C599" s="17">
        <v>23</v>
      </c>
      <c r="D599" s="24">
        <v>36305.25</v>
      </c>
      <c r="E599" s="17" t="s">
        <v>1094</v>
      </c>
      <c r="F599" s="17" t="s">
        <v>58</v>
      </c>
      <c r="G599" s="17" t="s">
        <v>1964</v>
      </c>
      <c r="H599" s="17" t="s">
        <v>2047</v>
      </c>
      <c r="I599" s="20">
        <f t="shared" si="9"/>
        <v>329191.59110399999</v>
      </c>
      <c r="J599" s="20">
        <v>88665.156182880004</v>
      </c>
      <c r="K599" s="17" t="s">
        <v>2048</v>
      </c>
      <c r="L599" s="21" t="str">
        <f>VLOOKUP(B599,Accounts!B$2:E$3001,4,FALSE)</f>
        <v>Current</v>
      </c>
      <c r="M599" s="26">
        <f>VALUE(VLOOKUP(B599,Accounts!B$2:G$3001,6,FALSE))</f>
        <v>417677911</v>
      </c>
      <c r="N599" s="22">
        <f>IFERROR(VLOOKUP(B599,Loan!B599:D898,3,FALSE), 0)</f>
        <v>0</v>
      </c>
      <c r="O599" s="25">
        <f>VLOOKUP(B599,Transaction!C2:F3001,4,FALSE)</f>
        <v>44446</v>
      </c>
      <c r="P599" s="21" t="str">
        <f>VLOOKUP(B599,Table3[[Account Number]:[Transaction type]],2,FALSE)</f>
        <v>Money Deposit</v>
      </c>
      <c r="Q599" s="21" t="str">
        <f>VLOOKUP(B599,Transaction!C2:E3001,3,FALSE)</f>
        <v>Bank</v>
      </c>
      <c r="R599" s="22">
        <f>Table4[[#This Row],[Bank Deposit2]] - Table4[[#This Row],[Saving Accounts]]</f>
        <v>240526.43492112</v>
      </c>
      <c r="S599" s="22">
        <f>IF(AND(Table4[[#This Row],[Account Type]]="Current",Table4[[#This Row],[Opening Balance]]&gt;= 500000),Table4[[#This Row],[Opening Balance]] * 0.02, 0)</f>
        <v>8353558.2199999997</v>
      </c>
    </row>
    <row r="600" spans="1:19" ht="15.75" x14ac:dyDescent="0.25">
      <c r="A600" s="17" t="s">
        <v>2049</v>
      </c>
      <c r="B600" s="19">
        <v>238274446</v>
      </c>
      <c r="C600" s="17">
        <v>24</v>
      </c>
      <c r="D600" s="24">
        <v>35940</v>
      </c>
      <c r="E600" s="17" t="s">
        <v>1094</v>
      </c>
      <c r="F600" s="17" t="s">
        <v>163</v>
      </c>
      <c r="G600" s="17" t="s">
        <v>1964</v>
      </c>
      <c r="H600" s="17" t="s">
        <v>2050</v>
      </c>
      <c r="I600" s="20">
        <f t="shared" si="9"/>
        <v>1229634.1177119999</v>
      </c>
      <c r="J600" s="20">
        <v>549058.36473488004</v>
      </c>
      <c r="K600" s="17" t="s">
        <v>2051</v>
      </c>
      <c r="L600" s="21" t="str">
        <f>VLOOKUP(B600,Accounts!B$2:E$3001,4,FALSE)</f>
        <v>Domiciliary</v>
      </c>
      <c r="M600" s="26">
        <f>VALUE(VLOOKUP(B600,Accounts!B$2:G$3001,6,FALSE))</f>
        <v>3157691712</v>
      </c>
      <c r="N600" s="22">
        <f>IFERROR(VLOOKUP(B600,Loan!B600:D899,3,FALSE), 0)</f>
        <v>0</v>
      </c>
      <c r="O600" s="25">
        <f>VLOOKUP(B600,Transaction!C2:F3001,4,FALSE)</f>
        <v>44679</v>
      </c>
      <c r="P600" s="21" t="str">
        <f>VLOOKUP(B600,Table3[[Account Number]:[Transaction type]],2,FALSE)</f>
        <v>Loan Payment</v>
      </c>
      <c r="Q600" s="21" t="str">
        <f>VLOOKUP(B600,Transaction!C2:E3001,3,FALSE)</f>
        <v>AFT</v>
      </c>
      <c r="R600" s="22">
        <f>Table4[[#This Row],[Bank Deposit2]] - Table4[[#This Row],[Saving Accounts]]</f>
        <v>680575.75297711988</v>
      </c>
      <c r="S600" s="22">
        <f>IF(AND(Table4[[#This Row],[Account Type]]="Current",Table4[[#This Row],[Opening Balance]]&gt;= 500000),Table4[[#This Row],[Opening Balance]] * 0.02, 0)</f>
        <v>0</v>
      </c>
    </row>
    <row r="601" spans="1:19" ht="15.75" x14ac:dyDescent="0.25">
      <c r="A601" s="17" t="s">
        <v>2052</v>
      </c>
      <c r="B601" s="19">
        <v>827628726</v>
      </c>
      <c r="C601" s="17">
        <v>34</v>
      </c>
      <c r="D601" s="24">
        <v>32287.5</v>
      </c>
      <c r="E601" s="17" t="s">
        <v>1094</v>
      </c>
      <c r="F601" s="17" t="s">
        <v>557</v>
      </c>
      <c r="G601" s="17" t="s">
        <v>1964</v>
      </c>
      <c r="H601" s="17" t="s">
        <v>2053</v>
      </c>
      <c r="I601" s="20">
        <f t="shared" si="9"/>
        <v>3890598.08458</v>
      </c>
      <c r="J601" s="20">
        <v>482631.15479599999</v>
      </c>
      <c r="K601" s="17" t="s">
        <v>2054</v>
      </c>
      <c r="L601" s="21" t="str">
        <f>VLOOKUP(B601,Accounts!B$2:E$3001,4,FALSE)</f>
        <v>Current</v>
      </c>
      <c r="M601" s="26">
        <f>VALUE(VLOOKUP(B601,Accounts!B$2:G$3001,6,FALSE))</f>
        <v>8292645</v>
      </c>
      <c r="N601" s="22">
        <f>IFERROR(VLOOKUP(B601,Loan!B601:D900,3,FALSE), 0)</f>
        <v>0</v>
      </c>
      <c r="O601" s="25">
        <f>VLOOKUP(B601,Transaction!C2:F3001,4,FALSE)</f>
        <v>44481</v>
      </c>
      <c r="P601" s="21" t="str">
        <f>VLOOKUP(B601,Table3[[Account Number]:[Transaction type]],2,FALSE)</f>
        <v>Money Deposit</v>
      </c>
      <c r="Q601" s="21" t="str">
        <f>VLOOKUP(B601,Transaction!C2:E3001,3,FALSE)</f>
        <v>Bank</v>
      </c>
      <c r="R601" s="22">
        <f>Table4[[#This Row],[Bank Deposit2]] - Table4[[#This Row],[Saving Accounts]]</f>
        <v>3407966.9297839999</v>
      </c>
      <c r="S601" s="22">
        <f>IF(AND(Table4[[#This Row],[Account Type]]="Current",Table4[[#This Row],[Opening Balance]]&gt;= 500000),Table4[[#This Row],[Opening Balance]] * 0.02, 0)</f>
        <v>165852.9</v>
      </c>
    </row>
    <row r="602" spans="1:19" ht="15.75" x14ac:dyDescent="0.25">
      <c r="A602" s="17" t="s">
        <v>2055</v>
      </c>
      <c r="B602" s="19">
        <v>812197094</v>
      </c>
      <c r="C602" s="17">
        <v>54</v>
      </c>
      <c r="D602" s="24">
        <v>24982.5</v>
      </c>
      <c r="E602" s="17" t="s">
        <v>1094</v>
      </c>
      <c r="F602" s="17" t="s">
        <v>353</v>
      </c>
      <c r="G602" s="17" t="s">
        <v>1964</v>
      </c>
      <c r="H602" s="17" t="s">
        <v>2056</v>
      </c>
      <c r="I602" s="20">
        <f t="shared" si="9"/>
        <v>189392.61884400001</v>
      </c>
      <c r="J602" s="20">
        <v>22037.079138360001</v>
      </c>
      <c r="K602" s="17" t="s">
        <v>2057</v>
      </c>
      <c r="L602" s="21" t="str">
        <f>VLOOKUP(B602,Accounts!B$2:E$3001,4,FALSE)</f>
        <v>Savings</v>
      </c>
      <c r="M602" s="26">
        <f>VALUE(VLOOKUP(B602,Accounts!B$2:G$3001,6,FALSE))</f>
        <v>1125056736</v>
      </c>
      <c r="N602" s="22">
        <f>IFERROR(VLOOKUP(B602,Loan!B602:D901,3,FALSE), 0)</f>
        <v>0</v>
      </c>
      <c r="O602" s="25">
        <f>VLOOKUP(B602,Transaction!C2:F3001,4,FALSE)</f>
        <v>44569</v>
      </c>
      <c r="P602" s="21" t="str">
        <f>VLOOKUP(B602,Table3[[Account Number]:[Transaction type]],2,FALSE)</f>
        <v>Online Payment</v>
      </c>
      <c r="Q602" s="21" t="str">
        <f>VLOOKUP(B602,Transaction!C2:E3001,3,FALSE)</f>
        <v>Internet Banking</v>
      </c>
      <c r="R602" s="22">
        <f>Table4[[#This Row],[Bank Deposit2]] - Table4[[#This Row],[Saving Accounts]]</f>
        <v>167355.53970564</v>
      </c>
      <c r="S602" s="22">
        <f>IF(AND(Table4[[#This Row],[Account Type]]="Current",Table4[[#This Row],[Opening Balance]]&gt;= 500000),Table4[[#This Row],[Opening Balance]] * 0.02, 0)</f>
        <v>0</v>
      </c>
    </row>
    <row r="603" spans="1:19" ht="15.75" x14ac:dyDescent="0.25">
      <c r="A603" s="17" t="s">
        <v>2058</v>
      </c>
      <c r="B603" s="19">
        <v>325236685</v>
      </c>
      <c r="C603" s="17">
        <v>65</v>
      </c>
      <c r="D603" s="24">
        <v>20964.75</v>
      </c>
      <c r="E603" s="17" t="s">
        <v>1094</v>
      </c>
      <c r="F603" s="17" t="s">
        <v>1450</v>
      </c>
      <c r="G603" s="17" t="s">
        <v>1964</v>
      </c>
      <c r="H603" s="17" t="s">
        <v>2059</v>
      </c>
      <c r="I603" s="20">
        <f t="shared" si="9"/>
        <v>1141059.618</v>
      </c>
      <c r="J603" s="20">
        <v>352168.7598</v>
      </c>
      <c r="K603" s="17" t="s">
        <v>2060</v>
      </c>
      <c r="L603" s="21" t="str">
        <f>VLOOKUP(B603,Accounts!B$2:E$3001,4,FALSE)</f>
        <v>Corporate</v>
      </c>
      <c r="M603" s="26">
        <f>VALUE(VLOOKUP(B603,Accounts!B$2:G$3001,6,FALSE))</f>
        <v>973920024</v>
      </c>
      <c r="N603" s="22">
        <f>IFERROR(VLOOKUP(B603,Loan!B603:D902,3,FALSE), 0)</f>
        <v>0</v>
      </c>
      <c r="O603" s="25">
        <f>VLOOKUP(B603,Transaction!C2:F3001,4,FALSE)</f>
        <v>44549</v>
      </c>
      <c r="P603" s="21" t="str">
        <f>VLOOKUP(B603,Table3[[Account Number]:[Transaction type]],2,FALSE)</f>
        <v>Online Payment</v>
      </c>
      <c r="Q603" s="21" t="str">
        <f>VLOOKUP(B603,Transaction!C2:E3001,3,FALSE)</f>
        <v>Mobile</v>
      </c>
      <c r="R603" s="22">
        <f>Table4[[#This Row],[Bank Deposit2]] - Table4[[#This Row],[Saving Accounts]]</f>
        <v>788890.85820000002</v>
      </c>
      <c r="S603" s="22">
        <f>IF(AND(Table4[[#This Row],[Account Type]]="Current",Table4[[#This Row],[Opening Balance]]&gt;= 500000),Table4[[#This Row],[Opening Balance]] * 0.02, 0)</f>
        <v>0</v>
      </c>
    </row>
    <row r="604" spans="1:19" ht="15.75" x14ac:dyDescent="0.25">
      <c r="A604" s="17" t="s">
        <v>2061</v>
      </c>
      <c r="B604" s="19">
        <v>536250463</v>
      </c>
      <c r="C604" s="17">
        <v>79</v>
      </c>
      <c r="D604" s="24">
        <v>15851.25</v>
      </c>
      <c r="E604" s="17" t="s">
        <v>1094</v>
      </c>
      <c r="F604" s="17" t="s">
        <v>784</v>
      </c>
      <c r="G604" s="17" t="s">
        <v>1964</v>
      </c>
      <c r="H604" s="17" t="s">
        <v>2062</v>
      </c>
      <c r="I604" s="20">
        <f t="shared" si="9"/>
        <v>550849.92000000004</v>
      </c>
      <c r="J604" s="20">
        <v>294704.7072</v>
      </c>
      <c r="K604" s="17" t="s">
        <v>2063</v>
      </c>
      <c r="L604" s="21" t="str">
        <f>VLOOKUP(B604,Accounts!B$2:E$3001,4,FALSE)</f>
        <v>Corporate</v>
      </c>
      <c r="M604" s="26">
        <f>VALUE(VLOOKUP(B604,Accounts!B$2:G$3001,6,FALSE))</f>
        <v>3623061756</v>
      </c>
      <c r="N604" s="22">
        <f>IFERROR(VLOOKUP(B604,Loan!B604:D903,3,FALSE), 0)</f>
        <v>0</v>
      </c>
      <c r="O604" s="25">
        <f>VLOOKUP(B604,Transaction!C2:F3001,4,FALSE)</f>
        <v>44430</v>
      </c>
      <c r="P604" s="21" t="str">
        <f>VLOOKUP(B604,Table3[[Account Number]:[Transaction type]],2,FALSE)</f>
        <v>Money Transfer</v>
      </c>
      <c r="Q604" s="21" t="str">
        <f>VLOOKUP(B604,Transaction!C2:E3001,3,FALSE)</f>
        <v>Mobile</v>
      </c>
      <c r="R604" s="22">
        <f>Table4[[#This Row],[Bank Deposit2]] - Table4[[#This Row],[Saving Accounts]]</f>
        <v>256145.21280000004</v>
      </c>
      <c r="S604" s="22">
        <f>IF(AND(Table4[[#This Row],[Account Type]]="Current",Table4[[#This Row],[Opening Balance]]&gt;= 500000),Table4[[#This Row],[Opening Balance]] * 0.02, 0)</f>
        <v>0</v>
      </c>
    </row>
    <row r="605" spans="1:19" ht="15.75" x14ac:dyDescent="0.25">
      <c r="A605" s="17" t="s">
        <v>2064</v>
      </c>
      <c r="B605" s="19">
        <v>490762884</v>
      </c>
      <c r="C605" s="17">
        <v>25</v>
      </c>
      <c r="D605" s="24">
        <v>35574.75</v>
      </c>
      <c r="E605" s="17" t="s">
        <v>1094</v>
      </c>
      <c r="F605" s="17" t="s">
        <v>222</v>
      </c>
      <c r="G605" s="17" t="s">
        <v>1964</v>
      </c>
      <c r="H605" s="17" t="s">
        <v>2065</v>
      </c>
      <c r="I605" s="20">
        <f t="shared" si="9"/>
        <v>94983.709247999999</v>
      </c>
      <c r="J605" s="20">
        <v>29128.337502720002</v>
      </c>
      <c r="K605" s="17" t="s">
        <v>2066</v>
      </c>
      <c r="L605" s="21" t="str">
        <f>VLOOKUP(B605,Accounts!B$2:E$3001,4,FALSE)</f>
        <v>Domiciliary</v>
      </c>
      <c r="M605" s="26">
        <f>VALUE(VLOOKUP(B605,Accounts!B$2:G$3001,6,FALSE))</f>
        <v>162603456</v>
      </c>
      <c r="N605" s="22">
        <f>IFERROR(VLOOKUP(B605,Loan!B605:D904,3,FALSE), 0)</f>
        <v>0</v>
      </c>
      <c r="O605" s="25">
        <f>VLOOKUP(B605,Transaction!C2:F3001,4,FALSE)</f>
        <v>44271</v>
      </c>
      <c r="P605" s="21" t="str">
        <f>VLOOKUP(B605,Table3[[Account Number]:[Transaction type]],2,FALSE)</f>
        <v>Money Transfer</v>
      </c>
      <c r="Q605" s="21" t="str">
        <f>VLOOKUP(B605,Transaction!C2:E3001,3,FALSE)</f>
        <v>Bank</v>
      </c>
      <c r="R605" s="22">
        <f>Table4[[#This Row],[Bank Deposit2]] - Table4[[#This Row],[Saving Accounts]]</f>
        <v>65855.37174527999</v>
      </c>
      <c r="S605" s="22">
        <f>IF(AND(Table4[[#This Row],[Account Type]]="Current",Table4[[#This Row],[Opening Balance]]&gt;= 500000),Table4[[#This Row],[Opening Balance]] * 0.02, 0)</f>
        <v>0</v>
      </c>
    </row>
    <row r="606" spans="1:19" ht="15.75" x14ac:dyDescent="0.25">
      <c r="A606" s="17" t="s">
        <v>2067</v>
      </c>
      <c r="B606" s="19">
        <v>672369839</v>
      </c>
      <c r="C606" s="17">
        <v>43</v>
      </c>
      <c r="D606" s="24">
        <v>29000.25</v>
      </c>
      <c r="E606" s="17" t="s">
        <v>1094</v>
      </c>
      <c r="F606" s="17" t="s">
        <v>1016</v>
      </c>
      <c r="G606" s="17" t="s">
        <v>1964</v>
      </c>
      <c r="H606" s="17" t="s">
        <v>2068</v>
      </c>
      <c r="I606" s="20">
        <f t="shared" si="9"/>
        <v>881345.76001199998</v>
      </c>
      <c r="J606" s="20">
        <v>501157.39294799999</v>
      </c>
      <c r="K606" s="17" t="s">
        <v>2069</v>
      </c>
      <c r="L606" s="21" t="str">
        <f>VLOOKUP(B606,Accounts!B$2:E$3001,4,FALSE)</f>
        <v>Savings</v>
      </c>
      <c r="M606" s="26">
        <f>VALUE(VLOOKUP(B606,Accounts!B$2:G$3001,6,FALSE))</f>
        <v>761105676</v>
      </c>
      <c r="N606" s="22">
        <f>IFERROR(VLOOKUP(B606,Loan!B606:D905,3,FALSE), 0)</f>
        <v>0</v>
      </c>
      <c r="O606" s="25">
        <f>VLOOKUP(B606,Transaction!C2:F3001,4,FALSE)</f>
        <v>44292</v>
      </c>
      <c r="P606" s="21" t="str">
        <f>VLOOKUP(B606,Table3[[Account Number]:[Transaction type]],2,FALSE)</f>
        <v>Money Deposit</v>
      </c>
      <c r="Q606" s="21" t="str">
        <f>VLOOKUP(B606,Transaction!C2:E3001,3,FALSE)</f>
        <v>Bank</v>
      </c>
      <c r="R606" s="22">
        <f>Table4[[#This Row],[Bank Deposit2]] - Table4[[#This Row],[Saving Accounts]]</f>
        <v>380188.36706399999</v>
      </c>
      <c r="S606" s="22">
        <f>IF(AND(Table4[[#This Row],[Account Type]]="Current",Table4[[#This Row],[Opening Balance]]&gt;= 500000),Table4[[#This Row],[Opening Balance]] * 0.02, 0)</f>
        <v>0</v>
      </c>
    </row>
    <row r="607" spans="1:19" ht="15.75" x14ac:dyDescent="0.25">
      <c r="A607" s="17" t="s">
        <v>2070</v>
      </c>
      <c r="B607" s="19">
        <v>605022139</v>
      </c>
      <c r="C607" s="17">
        <v>49</v>
      </c>
      <c r="D607" s="24">
        <v>26808.75</v>
      </c>
      <c r="E607" s="17" t="s">
        <v>1094</v>
      </c>
      <c r="F607" s="17" t="s">
        <v>274</v>
      </c>
      <c r="G607" s="17" t="s">
        <v>1964</v>
      </c>
      <c r="H607" s="17" t="s">
        <v>2071</v>
      </c>
      <c r="I607" s="20">
        <f t="shared" si="9"/>
        <v>318996.71699300001</v>
      </c>
      <c r="J607" s="20">
        <v>142344.76145065</v>
      </c>
      <c r="K607" s="17" t="s">
        <v>2072</v>
      </c>
      <c r="L607" s="21" t="str">
        <f>VLOOKUP(B607,Accounts!B$2:E$3001,4,FALSE)</f>
        <v>Savings</v>
      </c>
      <c r="M607" s="26">
        <f>VALUE(VLOOKUP(B607,Accounts!B$2:G$3001,6,FALSE))</f>
        <v>955329375</v>
      </c>
      <c r="N607" s="22">
        <f>IFERROR(VLOOKUP(B607,Loan!B607:D906,3,FALSE), 0)</f>
        <v>0</v>
      </c>
      <c r="O607" s="25">
        <f>VLOOKUP(B607,Transaction!C2:F3001,4,FALSE)</f>
        <v>44560</v>
      </c>
      <c r="P607" s="21" t="str">
        <f>VLOOKUP(B607,Table3[[Account Number]:[Transaction type]],2,FALSE)</f>
        <v>Online Payment</v>
      </c>
      <c r="Q607" s="21" t="str">
        <f>VLOOKUP(B607,Transaction!C2:E3001,3,FALSE)</f>
        <v>Mobile</v>
      </c>
      <c r="R607" s="22">
        <f>Table4[[#This Row],[Bank Deposit2]] - Table4[[#This Row],[Saving Accounts]]</f>
        <v>176651.95554235001</v>
      </c>
      <c r="S607" s="22">
        <f>IF(AND(Table4[[#This Row],[Account Type]]="Current",Table4[[#This Row],[Opening Balance]]&gt;= 500000),Table4[[#This Row],[Opening Balance]] * 0.02, 0)</f>
        <v>0</v>
      </c>
    </row>
    <row r="608" spans="1:19" ht="15.75" x14ac:dyDescent="0.25">
      <c r="A608" s="17" t="s">
        <v>2073</v>
      </c>
      <c r="B608" s="19">
        <v>68856654</v>
      </c>
      <c r="C608" s="17">
        <v>53</v>
      </c>
      <c r="D608" s="24">
        <v>25347.75</v>
      </c>
      <c r="E608" s="17" t="s">
        <v>1094</v>
      </c>
      <c r="F608" s="17" t="s">
        <v>852</v>
      </c>
      <c r="G608" s="17" t="s">
        <v>1964</v>
      </c>
      <c r="H608" s="17" t="s">
        <v>2074</v>
      </c>
      <c r="I608" s="20">
        <f t="shared" si="9"/>
        <v>391066.13520000002</v>
      </c>
      <c r="J608" s="20">
        <v>150169.39591679999</v>
      </c>
      <c r="K608" s="17" t="s">
        <v>2075</v>
      </c>
      <c r="L608" s="21" t="str">
        <f>VLOOKUP(B608,Accounts!B$2:E$3001,4,FALSE)</f>
        <v>Domiciliary</v>
      </c>
      <c r="M608" s="26">
        <f>VALUE(VLOOKUP(B608,Accounts!B$2:G$3001,6,FALSE))</f>
        <v>349188</v>
      </c>
      <c r="N608" s="22">
        <f>IFERROR(VLOOKUP(B608,Loan!B608:D907,3,FALSE), 0)</f>
        <v>0</v>
      </c>
      <c r="O608" s="25">
        <f>VLOOKUP(B608,Transaction!C2:F3001,4,FALSE)</f>
        <v>44439</v>
      </c>
      <c r="P608" s="21" t="str">
        <f>VLOOKUP(B608,Table3[[Account Number]:[Transaction type]],2,FALSE)</f>
        <v>Cash Withdrawal</v>
      </c>
      <c r="Q608" s="21" t="str">
        <f>VLOOKUP(B608,Transaction!C2:E3001,3,FALSE)</f>
        <v>POS</v>
      </c>
      <c r="R608" s="22">
        <f>Table4[[#This Row],[Bank Deposit2]] - Table4[[#This Row],[Saving Accounts]]</f>
        <v>240896.73928320003</v>
      </c>
      <c r="S608" s="22">
        <f>IF(AND(Table4[[#This Row],[Account Type]]="Current",Table4[[#This Row],[Opening Balance]]&gt;= 500000),Table4[[#This Row],[Opening Balance]] * 0.02, 0)</f>
        <v>0</v>
      </c>
    </row>
    <row r="609" spans="1:19" ht="15.75" x14ac:dyDescent="0.25">
      <c r="A609" s="17" t="s">
        <v>2076</v>
      </c>
      <c r="B609" s="19">
        <v>954809761</v>
      </c>
      <c r="C609" s="17">
        <v>50</v>
      </c>
      <c r="D609" s="24">
        <v>26443.5</v>
      </c>
      <c r="E609" s="17" t="s">
        <v>1094</v>
      </c>
      <c r="F609" s="17" t="s">
        <v>172</v>
      </c>
      <c r="G609" s="17" t="s">
        <v>1964</v>
      </c>
      <c r="H609" s="17" t="s">
        <v>2077</v>
      </c>
      <c r="I609" s="20">
        <f t="shared" si="9"/>
        <v>281503.38887999998</v>
      </c>
      <c r="J609" s="20">
        <v>66220.321003200006</v>
      </c>
      <c r="K609" s="17" t="s">
        <v>2078</v>
      </c>
      <c r="L609" s="21" t="str">
        <f>VLOOKUP(B609,Accounts!B$2:E$3001,4,FALSE)</f>
        <v>Domiciliary</v>
      </c>
      <c r="M609" s="26">
        <f>VALUE(VLOOKUP(B609,Accounts!B$2:G$3001,6,FALSE))</f>
        <v>4348413243</v>
      </c>
      <c r="N609" s="22">
        <f>IFERROR(VLOOKUP(B609,Loan!B609:D908,3,FALSE), 0)</f>
        <v>0</v>
      </c>
      <c r="O609" s="25">
        <f>VLOOKUP(B609,Transaction!C2:F3001,4,FALSE)</f>
        <v>44432</v>
      </c>
      <c r="P609" s="21" t="str">
        <f>VLOOKUP(B609,Table3[[Account Number]:[Transaction type]],2,FALSE)</f>
        <v>Money Deposit</v>
      </c>
      <c r="Q609" s="21" t="str">
        <f>VLOOKUP(B609,Transaction!C2:E3001,3,FALSE)</f>
        <v>Bank</v>
      </c>
      <c r="R609" s="22">
        <f>Table4[[#This Row],[Bank Deposit2]] - Table4[[#This Row],[Saving Accounts]]</f>
        <v>215283.06787679996</v>
      </c>
      <c r="S609" s="22">
        <f>IF(AND(Table4[[#This Row],[Account Type]]="Current",Table4[[#This Row],[Opening Balance]]&gt;= 500000),Table4[[#This Row],[Opening Balance]] * 0.02, 0)</f>
        <v>0</v>
      </c>
    </row>
    <row r="610" spans="1:19" ht="15.75" x14ac:dyDescent="0.25">
      <c r="A610" s="17" t="s">
        <v>2079</v>
      </c>
      <c r="B610" s="19">
        <v>839479823</v>
      </c>
      <c r="C610" s="17">
        <v>19</v>
      </c>
      <c r="D610" s="24">
        <v>37766.25</v>
      </c>
      <c r="E610" s="17" t="s">
        <v>1094</v>
      </c>
      <c r="F610" s="17" t="s">
        <v>1016</v>
      </c>
      <c r="G610" s="17" t="s">
        <v>1964</v>
      </c>
      <c r="H610" s="17" t="s">
        <v>2080</v>
      </c>
      <c r="I610" s="20">
        <f t="shared" si="9"/>
        <v>153198.483438</v>
      </c>
      <c r="J610" s="20">
        <v>45959.545031399997</v>
      </c>
      <c r="K610" s="17" t="s">
        <v>2081</v>
      </c>
      <c r="L610" s="21" t="str">
        <f>VLOOKUP(B610,Accounts!B$2:E$3001,4,FALSE)</f>
        <v>Joint</v>
      </c>
      <c r="M610" s="26">
        <f>VALUE(VLOOKUP(B610,Accounts!B$2:G$3001,6,FALSE))</f>
        <v>1727411296</v>
      </c>
      <c r="N610" s="22">
        <f>IFERROR(VLOOKUP(B610,Loan!B610:D909,3,FALSE), 0)</f>
        <v>0</v>
      </c>
      <c r="O610" s="25">
        <f>VLOOKUP(B610,Transaction!C2:F3001,4,FALSE)</f>
        <v>44682</v>
      </c>
      <c r="P610" s="21" t="str">
        <f>VLOOKUP(B610,Table3[[Account Number]:[Transaction type]],2,FALSE)</f>
        <v>Checks</v>
      </c>
      <c r="Q610" s="21" t="str">
        <f>VLOOKUP(B610,Transaction!C2:E3001,3,FALSE)</f>
        <v>Bank</v>
      </c>
      <c r="R610" s="22">
        <f>Table4[[#This Row],[Bank Deposit2]] - Table4[[#This Row],[Saving Accounts]]</f>
        <v>107238.93840660001</v>
      </c>
      <c r="S610" s="22">
        <f>IF(AND(Table4[[#This Row],[Account Type]]="Current",Table4[[#This Row],[Opening Balance]]&gt;= 500000),Table4[[#This Row],[Opening Balance]] * 0.02, 0)</f>
        <v>0</v>
      </c>
    </row>
    <row r="611" spans="1:19" ht="15.75" x14ac:dyDescent="0.25">
      <c r="A611" s="17" t="s">
        <v>2082</v>
      </c>
      <c r="B611" s="19">
        <v>587637962</v>
      </c>
      <c r="C611" s="17">
        <v>27</v>
      </c>
      <c r="D611" s="24">
        <v>34844.25</v>
      </c>
      <c r="E611" s="17" t="s">
        <v>1094</v>
      </c>
      <c r="F611" s="17" t="s">
        <v>549</v>
      </c>
      <c r="G611" s="17" t="s">
        <v>1964</v>
      </c>
      <c r="H611" s="17" t="s">
        <v>2083</v>
      </c>
      <c r="I611" s="20">
        <f t="shared" si="9"/>
        <v>1788480.14904</v>
      </c>
      <c r="J611" s="20">
        <v>940520.92048199999</v>
      </c>
      <c r="K611" s="17" t="s">
        <v>2084</v>
      </c>
      <c r="L611" s="21" t="str">
        <f>VLOOKUP(B611,Accounts!B$2:E$3001,4,FALSE)</f>
        <v>Domiciliary</v>
      </c>
      <c r="M611" s="26">
        <f>VALUE(VLOOKUP(B611,Accounts!B$2:G$3001,6,FALSE))</f>
        <v>3941458092</v>
      </c>
      <c r="N611" s="22">
        <f>IFERROR(VLOOKUP(B611,Loan!B611:D910,3,FALSE), 0)</f>
        <v>0</v>
      </c>
      <c r="O611" s="25">
        <f>VLOOKUP(B611,Transaction!C2:F3001,4,FALSE)</f>
        <v>44636</v>
      </c>
      <c r="P611" s="21" t="str">
        <f>VLOOKUP(B611,Table3[[Account Number]:[Transaction type]],2,FALSE)</f>
        <v>Cash Withdrawal</v>
      </c>
      <c r="Q611" s="21" t="str">
        <f>VLOOKUP(B611,Transaction!C2:E3001,3,FALSE)</f>
        <v>ATM</v>
      </c>
      <c r="R611" s="22">
        <f>Table4[[#This Row],[Bank Deposit2]] - Table4[[#This Row],[Saving Accounts]]</f>
        <v>847959.22855800006</v>
      </c>
      <c r="S611" s="22">
        <f>IF(AND(Table4[[#This Row],[Account Type]]="Current",Table4[[#This Row],[Opening Balance]]&gt;= 500000),Table4[[#This Row],[Opening Balance]] * 0.02, 0)</f>
        <v>0</v>
      </c>
    </row>
    <row r="612" spans="1:19" ht="15.75" x14ac:dyDescent="0.25">
      <c r="A612" s="17" t="s">
        <v>2085</v>
      </c>
      <c r="B612" s="19">
        <v>507007205</v>
      </c>
      <c r="C612" s="17">
        <v>74</v>
      </c>
      <c r="D612" s="24">
        <v>17677.5</v>
      </c>
      <c r="E612" s="17" t="s">
        <v>1094</v>
      </c>
      <c r="F612" s="17" t="s">
        <v>399</v>
      </c>
      <c r="G612" s="17" t="s">
        <v>1964</v>
      </c>
      <c r="H612" s="17" t="s">
        <v>2086</v>
      </c>
      <c r="I612" s="20">
        <f t="shared" si="9"/>
        <v>656176.23271200003</v>
      </c>
      <c r="J612" s="20">
        <v>162254.48663423999</v>
      </c>
      <c r="K612" s="17" t="s">
        <v>2087</v>
      </c>
      <c r="L612" s="21" t="str">
        <f>VLOOKUP(B612,Accounts!B$2:E$3001,4,FALSE)</f>
        <v>Corporate</v>
      </c>
      <c r="M612" s="26">
        <f>VALUE(VLOOKUP(B612,Accounts!B$2:G$3001,6,FALSE))</f>
        <v>1583417079</v>
      </c>
      <c r="N612" s="22">
        <f>IFERROR(VLOOKUP(B612,Loan!B612:D911,3,FALSE), 0)</f>
        <v>0</v>
      </c>
      <c r="O612" s="25">
        <f>VLOOKUP(B612,Transaction!C2:F3001,4,FALSE)</f>
        <v>44615</v>
      </c>
      <c r="P612" s="21" t="str">
        <f>VLOOKUP(B612,Table3[[Account Number]:[Transaction type]],2,FALSE)</f>
        <v>Loan Payment</v>
      </c>
      <c r="Q612" s="21" t="str">
        <f>VLOOKUP(B612,Transaction!C2:E3001,3,FALSE)</f>
        <v>ACH</v>
      </c>
      <c r="R612" s="22">
        <f>Table4[[#This Row],[Bank Deposit2]] - Table4[[#This Row],[Saving Accounts]]</f>
        <v>493921.74607776001</v>
      </c>
      <c r="S612" s="22">
        <f>IF(AND(Table4[[#This Row],[Account Type]]="Current",Table4[[#This Row],[Opening Balance]]&gt;= 500000),Table4[[#This Row],[Opening Balance]] * 0.02, 0)</f>
        <v>0</v>
      </c>
    </row>
    <row r="613" spans="1:19" ht="15.75" x14ac:dyDescent="0.25">
      <c r="A613" s="17" t="s">
        <v>2088</v>
      </c>
      <c r="B613" s="19">
        <v>135088606</v>
      </c>
      <c r="C613" s="17">
        <v>59</v>
      </c>
      <c r="D613" s="24">
        <v>23156.25</v>
      </c>
      <c r="E613" s="17" t="s">
        <v>1094</v>
      </c>
      <c r="F613" s="17" t="s">
        <v>1799</v>
      </c>
      <c r="G613" s="17" t="s">
        <v>1964</v>
      </c>
      <c r="H613" s="17" t="s">
        <v>2089</v>
      </c>
      <c r="I613" s="20">
        <f t="shared" si="9"/>
        <v>1087915.4869240001</v>
      </c>
      <c r="J613" s="20">
        <v>440605.77220422</v>
      </c>
      <c r="K613" s="17" t="s">
        <v>2090</v>
      </c>
      <c r="L613" s="21" t="str">
        <f>VLOOKUP(B613,Accounts!B$2:E$3001,4,FALSE)</f>
        <v>Savings</v>
      </c>
      <c r="M613" s="26">
        <f>VALUE(VLOOKUP(B613,Accounts!B$2:G$3001,6,FALSE))</f>
        <v>1090519315</v>
      </c>
      <c r="N613" s="22">
        <f>IFERROR(VLOOKUP(B613,Loan!B613:D912,3,FALSE), 0)</f>
        <v>0</v>
      </c>
      <c r="O613" s="25">
        <f>VLOOKUP(B613,Transaction!C2:F3001,4,FALSE)</f>
        <v>44307</v>
      </c>
      <c r="P613" s="21" t="str">
        <f>VLOOKUP(B613,Table3[[Account Number]:[Transaction type]],2,FALSE)</f>
        <v>Online Payment</v>
      </c>
      <c r="Q613" s="21" t="str">
        <f>VLOOKUP(B613,Transaction!C2:E3001,3,FALSE)</f>
        <v>Internet Banking</v>
      </c>
      <c r="R613" s="22">
        <f>Table4[[#This Row],[Bank Deposit2]] - Table4[[#This Row],[Saving Accounts]]</f>
        <v>647309.71471978002</v>
      </c>
      <c r="S613" s="22">
        <f>IF(AND(Table4[[#This Row],[Account Type]]="Current",Table4[[#This Row],[Opening Balance]]&gt;= 500000),Table4[[#This Row],[Opening Balance]] * 0.02, 0)</f>
        <v>0</v>
      </c>
    </row>
    <row r="614" spans="1:19" ht="15.75" x14ac:dyDescent="0.25">
      <c r="A614" s="17" t="s">
        <v>2091</v>
      </c>
      <c r="B614" s="19">
        <v>531630993</v>
      </c>
      <c r="C614" s="17">
        <v>76</v>
      </c>
      <c r="D614" s="24">
        <v>16947</v>
      </c>
      <c r="E614" s="17" t="s">
        <v>1094</v>
      </c>
      <c r="F614" s="17" t="s">
        <v>483</v>
      </c>
      <c r="G614" s="17" t="s">
        <v>1964</v>
      </c>
      <c r="H614" s="17" t="s">
        <v>2092</v>
      </c>
      <c r="I614" s="20">
        <f t="shared" si="9"/>
        <v>1169129.700032</v>
      </c>
      <c r="J614" s="20">
        <v>414009.45848192001</v>
      </c>
      <c r="K614" s="17" t="s">
        <v>2093</v>
      </c>
      <c r="L614" s="21" t="str">
        <f>VLOOKUP(B614,Accounts!B$2:E$3001,4,FALSE)</f>
        <v>Savings</v>
      </c>
      <c r="M614" s="26">
        <f>VALUE(VLOOKUP(B614,Accounts!B$2:G$3001,6,FALSE))</f>
        <v>1504997775</v>
      </c>
      <c r="N614" s="22">
        <f>IFERROR(VLOOKUP(B614,Loan!B614:D913,3,FALSE), 0)</f>
        <v>0</v>
      </c>
      <c r="O614" s="25">
        <f>VLOOKUP(B614,Transaction!C2:F3001,4,FALSE)</f>
        <v>44270</v>
      </c>
      <c r="P614" s="21" t="str">
        <f>VLOOKUP(B614,Table3[[Account Number]:[Transaction type]],2,FALSE)</f>
        <v>Cash Withdrawal</v>
      </c>
      <c r="Q614" s="21" t="str">
        <f>VLOOKUP(B614,Transaction!C2:E3001,3,FALSE)</f>
        <v>ATM</v>
      </c>
      <c r="R614" s="22">
        <f>Table4[[#This Row],[Bank Deposit2]] - Table4[[#This Row],[Saving Accounts]]</f>
        <v>755120.24155008001</v>
      </c>
      <c r="S614" s="22">
        <f>IF(AND(Table4[[#This Row],[Account Type]]="Current",Table4[[#This Row],[Opening Balance]]&gt;= 500000),Table4[[#This Row],[Opening Balance]] * 0.02, 0)</f>
        <v>0</v>
      </c>
    </row>
    <row r="615" spans="1:19" ht="15.75" x14ac:dyDescent="0.25">
      <c r="A615" s="17" t="s">
        <v>2094</v>
      </c>
      <c r="B615" s="19">
        <v>724200436</v>
      </c>
      <c r="C615" s="17">
        <v>38</v>
      </c>
      <c r="D615" s="24">
        <v>30826.5</v>
      </c>
      <c r="E615" s="17" t="s">
        <v>1094</v>
      </c>
      <c r="F615" s="17" t="s">
        <v>1197</v>
      </c>
      <c r="G615" s="17" t="s">
        <v>1964</v>
      </c>
      <c r="H615" s="17" t="s">
        <v>2095</v>
      </c>
      <c r="I615" s="20">
        <f t="shared" si="9"/>
        <v>484137.84375</v>
      </c>
      <c r="J615" s="20">
        <v>148468.93875</v>
      </c>
      <c r="K615" s="17" t="s">
        <v>2096</v>
      </c>
      <c r="L615" s="21" t="str">
        <f>VLOOKUP(B615,Accounts!B$2:E$3001,4,FALSE)</f>
        <v>Savings</v>
      </c>
      <c r="M615" s="26">
        <f>VALUE(VLOOKUP(B615,Accounts!B$2:G$3001,6,FALSE))</f>
        <v>1053401412</v>
      </c>
      <c r="N615" s="22">
        <f>IFERROR(VLOOKUP(B615,Loan!B615:D914,3,FALSE), 0)</f>
        <v>0</v>
      </c>
      <c r="O615" s="25">
        <f>VLOOKUP(B615,Transaction!C2:F3001,4,FALSE)</f>
        <v>44441</v>
      </c>
      <c r="P615" s="21" t="str">
        <f>VLOOKUP(B615,Table3[[Account Number]:[Transaction type]],2,FALSE)</f>
        <v>Online Payment</v>
      </c>
      <c r="Q615" s="21" t="str">
        <f>VLOOKUP(B615,Transaction!C2:E3001,3,FALSE)</f>
        <v>Internet Banking</v>
      </c>
      <c r="R615" s="22">
        <f>Table4[[#This Row],[Bank Deposit2]] - Table4[[#This Row],[Saving Accounts]]</f>
        <v>335668.90500000003</v>
      </c>
      <c r="S615" s="22">
        <f>IF(AND(Table4[[#This Row],[Account Type]]="Current",Table4[[#This Row],[Opening Balance]]&gt;= 500000),Table4[[#This Row],[Opening Balance]] * 0.02, 0)</f>
        <v>0</v>
      </c>
    </row>
    <row r="616" spans="1:19" ht="15.75" x14ac:dyDescent="0.25">
      <c r="A616" s="17" t="s">
        <v>2097</v>
      </c>
      <c r="B616" s="19">
        <v>279669956</v>
      </c>
      <c r="C616" s="17">
        <v>63</v>
      </c>
      <c r="D616" s="24">
        <v>21695.25</v>
      </c>
      <c r="E616" s="17" t="s">
        <v>1094</v>
      </c>
      <c r="F616" s="17" t="s">
        <v>256</v>
      </c>
      <c r="G616" s="17" t="s">
        <v>1964</v>
      </c>
      <c r="H616" s="17" t="s">
        <v>2098</v>
      </c>
      <c r="I616" s="20">
        <f t="shared" si="9"/>
        <v>934240.45192799997</v>
      </c>
      <c r="J616" s="20">
        <v>660641.46243479999</v>
      </c>
      <c r="K616" s="17" t="s">
        <v>2099</v>
      </c>
      <c r="L616" s="21" t="str">
        <f>VLOOKUP(B616,Accounts!B$2:E$3001,4,FALSE)</f>
        <v>Domiciliary</v>
      </c>
      <c r="M616" s="26">
        <f>VALUE(VLOOKUP(B616,Accounts!B$2:G$3001,6,FALSE))</f>
        <v>2826584893</v>
      </c>
      <c r="N616" s="22">
        <f>IFERROR(VLOOKUP(B616,Loan!B616:D915,3,FALSE), 0)</f>
        <v>0</v>
      </c>
      <c r="O616" s="25">
        <f>VLOOKUP(B616,Transaction!C2:F3001,4,FALSE)</f>
        <v>44518</v>
      </c>
      <c r="P616" s="21" t="str">
        <f>VLOOKUP(B616,Table3[[Account Number]:[Transaction type]],2,FALSE)</f>
        <v>Cash Withdrawal</v>
      </c>
      <c r="Q616" s="21" t="str">
        <f>VLOOKUP(B616,Transaction!C2:E3001,3,FALSE)</f>
        <v>ATM</v>
      </c>
      <c r="R616" s="22">
        <f>Table4[[#This Row],[Bank Deposit2]] - Table4[[#This Row],[Saving Accounts]]</f>
        <v>273598.98949319997</v>
      </c>
      <c r="S616" s="22">
        <f>IF(AND(Table4[[#This Row],[Account Type]]="Current",Table4[[#This Row],[Opening Balance]]&gt;= 500000),Table4[[#This Row],[Opening Balance]] * 0.02, 0)</f>
        <v>0</v>
      </c>
    </row>
    <row r="617" spans="1:19" ht="15.75" x14ac:dyDescent="0.25">
      <c r="A617" s="17" t="s">
        <v>2100</v>
      </c>
      <c r="B617" s="19">
        <v>212430363</v>
      </c>
      <c r="C617" s="17">
        <v>84</v>
      </c>
      <c r="D617" s="24">
        <v>14025</v>
      </c>
      <c r="E617" s="17" t="s">
        <v>1094</v>
      </c>
      <c r="F617" s="17" t="s">
        <v>340</v>
      </c>
      <c r="G617" s="17" t="s">
        <v>1964</v>
      </c>
      <c r="H617" s="17" t="s">
        <v>2101</v>
      </c>
      <c r="I617" s="20">
        <f t="shared" si="9"/>
        <v>1090941.3849599999</v>
      </c>
      <c r="J617" s="20">
        <v>245461.81161599999</v>
      </c>
      <c r="K617" s="17" t="s">
        <v>2102</v>
      </c>
      <c r="L617" s="21" t="str">
        <f>VLOOKUP(B617,Accounts!B$2:E$3001,4,FALSE)</f>
        <v>Corporate</v>
      </c>
      <c r="M617" s="26">
        <f>VALUE(VLOOKUP(B617,Accounts!B$2:G$3001,6,FALSE))</f>
        <v>3697403708</v>
      </c>
      <c r="N617" s="22">
        <f>IFERROR(VLOOKUP(B617,Loan!B617:D916,3,FALSE), 0)</f>
        <v>0</v>
      </c>
      <c r="O617" s="25">
        <f>VLOOKUP(B617,Transaction!C2:F3001,4,FALSE)</f>
        <v>44486</v>
      </c>
      <c r="P617" s="21" t="str">
        <f>VLOOKUP(B617,Table3[[Account Number]:[Transaction type]],2,FALSE)</f>
        <v>Money Transfer</v>
      </c>
      <c r="Q617" s="21" t="str">
        <f>VLOOKUP(B617,Transaction!C2:E3001,3,FALSE)</f>
        <v>Mobile</v>
      </c>
      <c r="R617" s="22">
        <f>Table4[[#This Row],[Bank Deposit2]] - Table4[[#This Row],[Saving Accounts]]</f>
        <v>845479.57334399992</v>
      </c>
      <c r="S617" s="22">
        <f>IF(AND(Table4[[#This Row],[Account Type]]="Current",Table4[[#This Row],[Opening Balance]]&gt;= 500000),Table4[[#This Row],[Opening Balance]] * 0.02, 0)</f>
        <v>0</v>
      </c>
    </row>
    <row r="618" spans="1:19" ht="15.75" x14ac:dyDescent="0.25">
      <c r="A618" s="17" t="s">
        <v>2103</v>
      </c>
      <c r="B618" s="19">
        <v>318683016</v>
      </c>
      <c r="C618" s="17">
        <v>73</v>
      </c>
      <c r="D618" s="24">
        <v>18042.75</v>
      </c>
      <c r="E618" s="17" t="s">
        <v>1094</v>
      </c>
      <c r="F618" s="17" t="s">
        <v>1372</v>
      </c>
      <c r="G618" s="17" t="s">
        <v>1964</v>
      </c>
      <c r="H618" s="17" t="s">
        <v>2104</v>
      </c>
      <c r="I618" s="20">
        <f t="shared" si="9"/>
        <v>154460.69982000001</v>
      </c>
      <c r="J618" s="20">
        <v>107043.7167324</v>
      </c>
      <c r="K618" s="17" t="s">
        <v>2105</v>
      </c>
      <c r="L618" s="21" t="str">
        <f>VLOOKUP(B618,Accounts!B$2:E$3001,4,FALSE)</f>
        <v>Current</v>
      </c>
      <c r="M618" s="26">
        <f>VALUE(VLOOKUP(B618,Accounts!B$2:G$3001,6,FALSE))</f>
        <v>2381713632</v>
      </c>
      <c r="N618" s="22">
        <f>IFERROR(VLOOKUP(B618,Loan!B618:D917,3,FALSE), 0)</f>
        <v>0</v>
      </c>
      <c r="O618" s="25">
        <f>VLOOKUP(B618,Transaction!C2:F3001,4,FALSE)</f>
        <v>44317</v>
      </c>
      <c r="P618" s="21" t="str">
        <f>VLOOKUP(B618,Table3[[Account Number]:[Transaction type]],2,FALSE)</f>
        <v>Loan Payment</v>
      </c>
      <c r="Q618" s="21" t="str">
        <f>VLOOKUP(B618,Transaction!C2:E3001,3,FALSE)</f>
        <v>AFT</v>
      </c>
      <c r="R618" s="22">
        <f>Table4[[#This Row],[Bank Deposit2]] - Table4[[#This Row],[Saving Accounts]]</f>
        <v>47416.983087600005</v>
      </c>
      <c r="S618" s="22">
        <f>IF(AND(Table4[[#This Row],[Account Type]]="Current",Table4[[#This Row],[Opening Balance]]&gt;= 500000),Table4[[#This Row],[Opening Balance]] * 0.02, 0)</f>
        <v>47634272.640000001</v>
      </c>
    </row>
    <row r="619" spans="1:19" ht="15.75" x14ac:dyDescent="0.25">
      <c r="A619" s="17" t="s">
        <v>2106</v>
      </c>
      <c r="B619" s="19">
        <v>442507328</v>
      </c>
      <c r="C619" s="17">
        <v>64</v>
      </c>
      <c r="D619" s="24">
        <v>21330</v>
      </c>
      <c r="E619" s="17" t="s">
        <v>1094</v>
      </c>
      <c r="F619" s="17" t="s">
        <v>993</v>
      </c>
      <c r="G619" s="17" t="s">
        <v>1964</v>
      </c>
      <c r="H619" s="17" t="s">
        <v>2107</v>
      </c>
      <c r="I619" s="20">
        <f t="shared" si="9"/>
        <v>199916.45542799999</v>
      </c>
      <c r="J619" s="20">
        <v>76994.851076999999</v>
      </c>
      <c r="K619" s="17" t="s">
        <v>2108</v>
      </c>
      <c r="L619" s="21" t="str">
        <f>VLOOKUP(B619,Accounts!B$2:E$3001,4,FALSE)</f>
        <v>Joint</v>
      </c>
      <c r="M619" s="26">
        <f>VALUE(VLOOKUP(B619,Accounts!B$2:G$3001,6,FALSE))</f>
        <v>306246875</v>
      </c>
      <c r="N619" s="22">
        <f>IFERROR(VLOOKUP(B619,Loan!B619:D918,3,FALSE), 0)</f>
        <v>0</v>
      </c>
      <c r="O619" s="25">
        <f>VLOOKUP(B619,Transaction!C2:F3001,4,FALSE)</f>
        <v>44664</v>
      </c>
      <c r="P619" s="21" t="str">
        <f>VLOOKUP(B619,Table3[[Account Number]:[Transaction type]],2,FALSE)</f>
        <v>Money Transfer</v>
      </c>
      <c r="Q619" s="21" t="str">
        <f>VLOOKUP(B619,Transaction!C2:E3001,3,FALSE)</f>
        <v>Mobile</v>
      </c>
      <c r="R619" s="22">
        <f>Table4[[#This Row],[Bank Deposit2]] - Table4[[#This Row],[Saving Accounts]]</f>
        <v>122921.60435099999</v>
      </c>
      <c r="S619" s="22">
        <f>IF(AND(Table4[[#This Row],[Account Type]]="Current",Table4[[#This Row],[Opening Balance]]&gt;= 500000),Table4[[#This Row],[Opening Balance]] * 0.02, 0)</f>
        <v>0</v>
      </c>
    </row>
    <row r="620" spans="1:19" ht="15.75" x14ac:dyDescent="0.25">
      <c r="A620" s="17" t="s">
        <v>2109</v>
      </c>
      <c r="B620" s="19">
        <v>194156147</v>
      </c>
      <c r="C620" s="17">
        <v>28</v>
      </c>
      <c r="D620" s="24">
        <v>34479</v>
      </c>
      <c r="E620" s="17" t="s">
        <v>1094</v>
      </c>
      <c r="F620" s="17" t="s">
        <v>318</v>
      </c>
      <c r="G620" s="17" t="s">
        <v>1964</v>
      </c>
      <c r="H620" s="17" t="s">
        <v>2110</v>
      </c>
      <c r="I620" s="20">
        <f t="shared" si="9"/>
        <v>656009.47350900003</v>
      </c>
      <c r="J620" s="20">
        <v>212782.55999715001</v>
      </c>
      <c r="K620" s="17" t="s">
        <v>2111</v>
      </c>
      <c r="L620" s="21" t="str">
        <f>VLOOKUP(B620,Accounts!B$2:E$3001,4,FALSE)</f>
        <v>Fixed Deposit</v>
      </c>
      <c r="M620" s="26">
        <f>VALUE(VLOOKUP(B620,Accounts!B$2:G$3001,6,FALSE))</f>
        <v>1305725124</v>
      </c>
      <c r="N620" s="22">
        <f>IFERROR(VLOOKUP(B620,Loan!B620:D919,3,FALSE), 0)</f>
        <v>0</v>
      </c>
      <c r="O620" s="25">
        <f>VLOOKUP(B620,Transaction!C2:F3001,4,FALSE)</f>
        <v>44559</v>
      </c>
      <c r="P620" s="21" t="str">
        <f>VLOOKUP(B620,Table3[[Account Number]:[Transaction type]],2,FALSE)</f>
        <v>Money Transfer</v>
      </c>
      <c r="Q620" s="21" t="str">
        <f>VLOOKUP(B620,Transaction!C2:E3001,3,FALSE)</f>
        <v>Mobile</v>
      </c>
      <c r="R620" s="22">
        <f>Table4[[#This Row],[Bank Deposit2]] - Table4[[#This Row],[Saving Accounts]]</f>
        <v>443226.91351185006</v>
      </c>
      <c r="S620" s="22">
        <f>IF(AND(Table4[[#This Row],[Account Type]]="Current",Table4[[#This Row],[Opening Balance]]&gt;= 500000),Table4[[#This Row],[Opening Balance]] * 0.02, 0)</f>
        <v>0</v>
      </c>
    </row>
    <row r="621" spans="1:19" ht="15.75" x14ac:dyDescent="0.25">
      <c r="A621" s="17" t="s">
        <v>1917</v>
      </c>
      <c r="B621" s="19">
        <v>316783181</v>
      </c>
      <c r="C621" s="17">
        <v>70</v>
      </c>
      <c r="D621" s="24">
        <v>19138.5</v>
      </c>
      <c r="E621" s="17" t="s">
        <v>1094</v>
      </c>
      <c r="F621" s="17" t="s">
        <v>2112</v>
      </c>
      <c r="G621" s="17" t="s">
        <v>1964</v>
      </c>
      <c r="H621" s="17" t="s">
        <v>2113</v>
      </c>
      <c r="I621" s="20">
        <f t="shared" si="9"/>
        <v>991058.21712000004</v>
      </c>
      <c r="J621" s="20">
        <v>233753.0415552</v>
      </c>
      <c r="K621" s="17" t="s">
        <v>2114</v>
      </c>
      <c r="L621" s="21" t="str">
        <f>VLOOKUP(B621,Accounts!B$2:E$3001,4,FALSE)</f>
        <v>Domiciliary</v>
      </c>
      <c r="M621" s="26">
        <f>VALUE(VLOOKUP(B621,Accounts!B$2:G$3001,6,FALSE))</f>
        <v>934848</v>
      </c>
      <c r="N621" s="22">
        <f>IFERROR(VLOOKUP(B621,Loan!B621:D920,3,FALSE), 0)</f>
        <v>0</v>
      </c>
      <c r="O621" s="25">
        <f>VLOOKUP(B621,Transaction!C2:F3001,4,FALSE)</f>
        <v>44595</v>
      </c>
      <c r="P621" s="21" t="str">
        <f>VLOOKUP(B621,Table3[[Account Number]:[Transaction type]],2,FALSE)</f>
        <v>Cash Withdrawal</v>
      </c>
      <c r="Q621" s="21" t="str">
        <f>VLOOKUP(B621,Transaction!C2:E3001,3,FALSE)</f>
        <v>Bank</v>
      </c>
      <c r="R621" s="22">
        <f>Table4[[#This Row],[Bank Deposit2]] - Table4[[#This Row],[Saving Accounts]]</f>
        <v>757305.17556480004</v>
      </c>
      <c r="S621" s="22">
        <f>IF(AND(Table4[[#This Row],[Account Type]]="Current",Table4[[#This Row],[Opening Balance]]&gt;= 500000),Table4[[#This Row],[Opening Balance]] * 0.02, 0)</f>
        <v>0</v>
      </c>
    </row>
    <row r="622" spans="1:19" ht="15.75" x14ac:dyDescent="0.25">
      <c r="A622" s="17" t="s">
        <v>2115</v>
      </c>
      <c r="B622" s="19">
        <v>54235781</v>
      </c>
      <c r="C622" s="17">
        <v>59</v>
      </c>
      <c r="D622" s="24">
        <v>23156.25</v>
      </c>
      <c r="E622" s="17" t="s">
        <v>1094</v>
      </c>
      <c r="F622" s="17" t="s">
        <v>794</v>
      </c>
      <c r="G622" s="17" t="s">
        <v>1964</v>
      </c>
      <c r="H622" s="17" t="s">
        <v>2116</v>
      </c>
      <c r="I622" s="20">
        <f t="shared" si="9"/>
        <v>380570.29499999998</v>
      </c>
      <c r="J622" s="20">
        <v>258895.00349999999</v>
      </c>
      <c r="K622" s="17" t="s">
        <v>2117</v>
      </c>
      <c r="L622" s="21" t="str">
        <f>VLOOKUP(B622,Accounts!B$2:E$3001,4,FALSE)</f>
        <v>Domiciliary</v>
      </c>
      <c r="M622" s="26">
        <f>VALUE(VLOOKUP(B622,Accounts!B$2:G$3001,6,FALSE))</f>
        <v>1114519653</v>
      </c>
      <c r="N622" s="22">
        <f>IFERROR(VLOOKUP(B622,Loan!B622:D921,3,FALSE), 0)</f>
        <v>0</v>
      </c>
      <c r="O622" s="25">
        <f>VLOOKUP(B622,Transaction!C2:F3001,4,FALSE)</f>
        <v>44528</v>
      </c>
      <c r="P622" s="21" t="str">
        <f>VLOOKUP(B622,Table3[[Account Number]:[Transaction type]],2,FALSE)</f>
        <v>Online Payment</v>
      </c>
      <c r="Q622" s="21" t="str">
        <f>VLOOKUP(B622,Transaction!C2:E3001,3,FALSE)</f>
        <v>Card</v>
      </c>
      <c r="R622" s="22">
        <f>Table4[[#This Row],[Bank Deposit2]] - Table4[[#This Row],[Saving Accounts]]</f>
        <v>121675.29149999999</v>
      </c>
      <c r="S622" s="22">
        <f>IF(AND(Table4[[#This Row],[Account Type]]="Current",Table4[[#This Row],[Opening Balance]]&gt;= 500000),Table4[[#This Row],[Opening Balance]] * 0.02, 0)</f>
        <v>0</v>
      </c>
    </row>
    <row r="623" spans="1:19" ht="15.75" x14ac:dyDescent="0.25">
      <c r="A623" s="17" t="s">
        <v>2118</v>
      </c>
      <c r="B623" s="19">
        <v>848503950</v>
      </c>
      <c r="C623" s="17">
        <v>52</v>
      </c>
      <c r="D623" s="24">
        <v>25713</v>
      </c>
      <c r="E623" s="17" t="s">
        <v>1094</v>
      </c>
      <c r="F623" s="17" t="s">
        <v>208</v>
      </c>
      <c r="G623" s="17" t="s">
        <v>1964</v>
      </c>
      <c r="H623" s="17" t="s">
        <v>2119</v>
      </c>
      <c r="I623" s="20">
        <f t="shared" si="9"/>
        <v>37712.044800000003</v>
      </c>
      <c r="J623" s="20">
        <v>22796.9310816</v>
      </c>
      <c r="K623" s="17" t="s">
        <v>2120</v>
      </c>
      <c r="L623" s="21" t="str">
        <f>VLOOKUP(B623,Accounts!B$2:E$3001,4,FALSE)</f>
        <v>Current</v>
      </c>
      <c r="M623" s="26">
        <f>VALUE(VLOOKUP(B623,Accounts!B$2:G$3001,6,FALSE))</f>
        <v>806943564</v>
      </c>
      <c r="N623" s="22">
        <f>IFERROR(VLOOKUP(B623,Loan!B623:D922,3,FALSE), 0)</f>
        <v>0</v>
      </c>
      <c r="O623" s="25">
        <f>VLOOKUP(B623,Transaction!C2:F3001,4,FALSE)</f>
        <v>44418</v>
      </c>
      <c r="P623" s="21" t="str">
        <f>VLOOKUP(B623,Table3[[Account Number]:[Transaction type]],2,FALSE)</f>
        <v>Money Deposit</v>
      </c>
      <c r="Q623" s="21" t="str">
        <f>VLOOKUP(B623,Transaction!C2:E3001,3,FALSE)</f>
        <v>Bank</v>
      </c>
      <c r="R623" s="22">
        <f>Table4[[#This Row],[Bank Deposit2]] - Table4[[#This Row],[Saving Accounts]]</f>
        <v>14915.113718400004</v>
      </c>
      <c r="S623" s="22">
        <f>IF(AND(Table4[[#This Row],[Account Type]]="Current",Table4[[#This Row],[Opening Balance]]&gt;= 500000),Table4[[#This Row],[Opening Balance]] * 0.02, 0)</f>
        <v>16138871.280000001</v>
      </c>
    </row>
    <row r="624" spans="1:19" ht="15.75" x14ac:dyDescent="0.25">
      <c r="A624" s="17" t="s">
        <v>2121</v>
      </c>
      <c r="B624" s="19">
        <v>533584613</v>
      </c>
      <c r="C624" s="17">
        <v>44</v>
      </c>
      <c r="D624" s="24">
        <v>28635</v>
      </c>
      <c r="E624" s="17" t="s">
        <v>1094</v>
      </c>
      <c r="F624" s="17" t="s">
        <v>453</v>
      </c>
      <c r="G624" s="17" t="s">
        <v>1964</v>
      </c>
      <c r="H624" s="17" t="s">
        <v>2122</v>
      </c>
      <c r="I624" s="20">
        <f t="shared" si="9"/>
        <v>491522.76289999997</v>
      </c>
      <c r="J624" s="20">
        <v>86508.006270400001</v>
      </c>
      <c r="K624" s="17" t="s">
        <v>2123</v>
      </c>
      <c r="L624" s="21" t="str">
        <f>VLOOKUP(B624,Accounts!B$2:E$3001,4,FALSE)</f>
        <v>Domiciliary</v>
      </c>
      <c r="M624" s="26">
        <f>VALUE(VLOOKUP(B624,Accounts!B$2:G$3001,6,FALSE))</f>
        <v>5230875</v>
      </c>
      <c r="N624" s="22">
        <f>IFERROR(VLOOKUP(B624,Loan!B624:D923,3,FALSE), 0)</f>
        <v>0</v>
      </c>
      <c r="O624" s="25">
        <f>VLOOKUP(B624,Transaction!C2:F3001,4,FALSE)</f>
        <v>44199</v>
      </c>
      <c r="P624" s="21" t="str">
        <f>VLOOKUP(B624,Table3[[Account Number]:[Transaction type]],2,FALSE)</f>
        <v>Money Deposit</v>
      </c>
      <c r="Q624" s="21" t="str">
        <f>VLOOKUP(B624,Transaction!C2:E3001,3,FALSE)</f>
        <v>Bank</v>
      </c>
      <c r="R624" s="22">
        <f>Table4[[#This Row],[Bank Deposit2]] - Table4[[#This Row],[Saving Accounts]]</f>
        <v>405014.75662959996</v>
      </c>
      <c r="S624" s="22">
        <f>IF(AND(Table4[[#This Row],[Account Type]]="Current",Table4[[#This Row],[Opening Balance]]&gt;= 500000),Table4[[#This Row],[Opening Balance]] * 0.02, 0)</f>
        <v>0</v>
      </c>
    </row>
    <row r="625" spans="1:19" ht="15.75" x14ac:dyDescent="0.25">
      <c r="A625" s="17" t="s">
        <v>2124</v>
      </c>
      <c r="B625" s="19">
        <v>908010774</v>
      </c>
      <c r="C625" s="17">
        <v>49</v>
      </c>
      <c r="D625" s="24">
        <v>26808.75</v>
      </c>
      <c r="E625" s="17" t="s">
        <v>1094</v>
      </c>
      <c r="F625" s="17" t="s">
        <v>1498</v>
      </c>
      <c r="G625" s="17" t="s">
        <v>1964</v>
      </c>
      <c r="H625" s="17" t="s">
        <v>2125</v>
      </c>
      <c r="I625" s="20">
        <f t="shared" si="9"/>
        <v>589372.98896700004</v>
      </c>
      <c r="J625" s="20">
        <v>227428.63574256</v>
      </c>
      <c r="K625" s="17" t="s">
        <v>2126</v>
      </c>
      <c r="L625" s="21" t="str">
        <f>VLOOKUP(B625,Accounts!B$2:E$3001,4,FALSE)</f>
        <v>Corporate</v>
      </c>
      <c r="M625" s="26">
        <f>VALUE(VLOOKUP(B625,Accounts!B$2:G$3001,6,FALSE))</f>
        <v>1116669312</v>
      </c>
      <c r="N625" s="22">
        <f>IFERROR(VLOOKUP(B625,Loan!B625:D924,3,FALSE), 0)</f>
        <v>0</v>
      </c>
      <c r="O625" s="25">
        <f>VLOOKUP(B625,Transaction!C2:F3001,4,FALSE)</f>
        <v>44583</v>
      </c>
      <c r="P625" s="21" t="str">
        <f>VLOOKUP(B625,Table3[[Account Number]:[Transaction type]],2,FALSE)</f>
        <v>Online Payment</v>
      </c>
      <c r="Q625" s="21" t="str">
        <f>VLOOKUP(B625,Transaction!C2:E3001,3,FALSE)</f>
        <v>Mobile</v>
      </c>
      <c r="R625" s="22">
        <f>Table4[[#This Row],[Bank Deposit2]] - Table4[[#This Row],[Saving Accounts]]</f>
        <v>361944.35322444001</v>
      </c>
      <c r="S625" s="22">
        <f>IF(AND(Table4[[#This Row],[Account Type]]="Current",Table4[[#This Row],[Opening Balance]]&gt;= 500000),Table4[[#This Row],[Opening Balance]] * 0.02, 0)</f>
        <v>0</v>
      </c>
    </row>
    <row r="626" spans="1:19" ht="15.75" x14ac:dyDescent="0.25">
      <c r="A626" s="17" t="s">
        <v>2127</v>
      </c>
      <c r="B626" s="19">
        <v>792457149</v>
      </c>
      <c r="C626" s="17">
        <v>58</v>
      </c>
      <c r="D626" s="24">
        <v>23521.5</v>
      </c>
      <c r="E626" s="17" t="s">
        <v>1094</v>
      </c>
      <c r="F626" s="17" t="s">
        <v>195</v>
      </c>
      <c r="G626" s="17" t="s">
        <v>1964</v>
      </c>
      <c r="H626" s="17" t="s">
        <v>2128</v>
      </c>
      <c r="I626" s="20">
        <f t="shared" si="9"/>
        <v>337430.36469999998</v>
      </c>
      <c r="J626" s="20">
        <v>424057.9419648</v>
      </c>
      <c r="K626" s="17" t="s">
        <v>2129</v>
      </c>
      <c r="L626" s="21" t="str">
        <f>VLOOKUP(B626,Accounts!B$2:E$3001,4,FALSE)</f>
        <v>Current</v>
      </c>
      <c r="M626" s="26">
        <f>VALUE(VLOOKUP(B626,Accounts!B$2:G$3001,6,FALSE))</f>
        <v>1927460646</v>
      </c>
      <c r="N626" s="22">
        <f>IFERROR(VLOOKUP(B626,Loan!B626:D925,3,FALSE), 0)</f>
        <v>0</v>
      </c>
      <c r="O626" s="25">
        <f>VLOOKUP(B626,Transaction!C2:F3001,4,FALSE)</f>
        <v>44666</v>
      </c>
      <c r="P626" s="21" t="str">
        <f>VLOOKUP(B626,Table3[[Account Number]:[Transaction type]],2,FALSE)</f>
        <v>Checks</v>
      </c>
      <c r="Q626" s="21" t="str">
        <f>VLOOKUP(B626,Transaction!C2:E3001,3,FALSE)</f>
        <v>Informal Services</v>
      </c>
      <c r="R626" s="22">
        <f>Table4[[#This Row],[Bank Deposit2]] - Table4[[#This Row],[Saving Accounts]]</f>
        <v>-86627.577264800027</v>
      </c>
      <c r="S626" s="22">
        <f>IF(AND(Table4[[#This Row],[Account Type]]="Current",Table4[[#This Row],[Opening Balance]]&gt;= 500000),Table4[[#This Row],[Opening Balance]] * 0.02, 0)</f>
        <v>38549212.920000002</v>
      </c>
    </row>
    <row r="627" spans="1:19" ht="15.75" x14ac:dyDescent="0.25">
      <c r="A627" s="17" t="s">
        <v>2130</v>
      </c>
      <c r="B627" s="19">
        <v>625733970</v>
      </c>
      <c r="C627" s="17">
        <v>61</v>
      </c>
      <c r="D627" s="24">
        <v>22425.75</v>
      </c>
      <c r="E627" s="17" t="s">
        <v>1094</v>
      </c>
      <c r="F627" s="17" t="s">
        <v>993</v>
      </c>
      <c r="G627" s="17" t="s">
        <v>1964</v>
      </c>
      <c r="H627" s="17" t="s">
        <v>2131</v>
      </c>
      <c r="I627" s="20">
        <f t="shared" si="9"/>
        <v>240865.25958000001</v>
      </c>
      <c r="J627" s="20">
        <v>218785.94411849999</v>
      </c>
      <c r="K627" s="17" t="s">
        <v>2132</v>
      </c>
      <c r="L627" s="21" t="str">
        <f>VLOOKUP(B627,Accounts!B$2:E$3001,4,FALSE)</f>
        <v>Current</v>
      </c>
      <c r="M627" s="26">
        <f>VALUE(VLOOKUP(B627,Accounts!B$2:G$3001,6,FALSE))</f>
        <v>13628832</v>
      </c>
      <c r="N627" s="22">
        <f>IFERROR(VLOOKUP(B627,Loan!B627:D926,3,FALSE), 0)</f>
        <v>0</v>
      </c>
      <c r="O627" s="25">
        <f>VLOOKUP(B627,Transaction!C2:F3001,4,FALSE)</f>
        <v>44333</v>
      </c>
      <c r="P627" s="21" t="str">
        <f>VLOOKUP(B627,Table3[[Account Number]:[Transaction type]],2,FALSE)</f>
        <v>Cash Withdrawal</v>
      </c>
      <c r="Q627" s="21" t="str">
        <f>VLOOKUP(B627,Transaction!C2:E3001,3,FALSE)</f>
        <v>Bank</v>
      </c>
      <c r="R627" s="22">
        <f>Table4[[#This Row],[Bank Deposit2]] - Table4[[#This Row],[Saving Accounts]]</f>
        <v>22079.315461500024</v>
      </c>
      <c r="S627" s="22">
        <f>IF(AND(Table4[[#This Row],[Account Type]]="Current",Table4[[#This Row],[Opening Balance]]&gt;= 500000),Table4[[#This Row],[Opening Balance]] * 0.02, 0)</f>
        <v>272576.64000000001</v>
      </c>
    </row>
    <row r="628" spans="1:19" ht="15.75" x14ac:dyDescent="0.25">
      <c r="A628" s="17" t="s">
        <v>2133</v>
      </c>
      <c r="B628" s="19">
        <v>446791839</v>
      </c>
      <c r="C628" s="17">
        <v>55</v>
      </c>
      <c r="D628" s="24">
        <v>24617.25</v>
      </c>
      <c r="E628" s="17" t="s">
        <v>1094</v>
      </c>
      <c r="F628" s="17" t="s">
        <v>385</v>
      </c>
      <c r="G628" s="17" t="s">
        <v>1964</v>
      </c>
      <c r="H628" s="17" t="s">
        <v>2134</v>
      </c>
      <c r="I628" s="20">
        <f t="shared" si="9"/>
        <v>276501.04943999997</v>
      </c>
      <c r="J628" s="20">
        <v>54941.117616000003</v>
      </c>
      <c r="K628" s="17" t="s">
        <v>2135</v>
      </c>
      <c r="L628" s="21" t="str">
        <f>VLOOKUP(B628,Accounts!B$2:E$3001,4,FALSE)</f>
        <v>Current</v>
      </c>
      <c r="M628" s="26">
        <f>VALUE(VLOOKUP(B628,Accounts!B$2:G$3001,6,FALSE))</f>
        <v>1171254162</v>
      </c>
      <c r="N628" s="22">
        <f>IFERROR(VLOOKUP(B628,Loan!B628:D927,3,FALSE), 0)</f>
        <v>0</v>
      </c>
      <c r="O628" s="25">
        <f>VLOOKUP(B628,Transaction!C2:F3001,4,FALSE)</f>
        <v>44409</v>
      </c>
      <c r="P628" s="21" t="str">
        <f>VLOOKUP(B628,Table3[[Account Number]:[Transaction type]],2,FALSE)</f>
        <v>Money Transfer</v>
      </c>
      <c r="Q628" s="21" t="str">
        <f>VLOOKUP(B628,Transaction!C2:E3001,3,FALSE)</f>
        <v>Mobile</v>
      </c>
      <c r="R628" s="22">
        <f>Table4[[#This Row],[Bank Deposit2]] - Table4[[#This Row],[Saving Accounts]]</f>
        <v>221559.93182399997</v>
      </c>
      <c r="S628" s="22">
        <f>IF(AND(Table4[[#This Row],[Account Type]]="Current",Table4[[#This Row],[Opening Balance]]&gt;= 500000),Table4[[#This Row],[Opening Balance]] * 0.02, 0)</f>
        <v>23425083.240000002</v>
      </c>
    </row>
    <row r="629" spans="1:19" ht="15.75" x14ac:dyDescent="0.25">
      <c r="A629" s="17" t="s">
        <v>2136</v>
      </c>
      <c r="B629" s="19">
        <v>825405328</v>
      </c>
      <c r="C629" s="17">
        <v>55</v>
      </c>
      <c r="D629" s="24">
        <v>24617.25</v>
      </c>
      <c r="E629" s="17" t="s">
        <v>1094</v>
      </c>
      <c r="F629" s="17" t="s">
        <v>135</v>
      </c>
      <c r="G629" s="17" t="s">
        <v>1964</v>
      </c>
      <c r="H629" s="17" t="s">
        <v>2137</v>
      </c>
      <c r="I629" s="20">
        <f t="shared" si="9"/>
        <v>635126.82470999996</v>
      </c>
      <c r="J629" s="20">
        <v>122791.1861106</v>
      </c>
      <c r="K629" s="17" t="s">
        <v>2138</v>
      </c>
      <c r="L629" s="21" t="str">
        <f>VLOOKUP(B629,Accounts!B$2:E$3001,4,FALSE)</f>
        <v>Savings</v>
      </c>
      <c r="M629" s="26">
        <f>VALUE(VLOOKUP(B629,Accounts!B$2:G$3001,6,FALSE))</f>
        <v>1487990244</v>
      </c>
      <c r="N629" s="22">
        <f>IFERROR(VLOOKUP(B629,Loan!B629:D928,3,FALSE), 0)</f>
        <v>0</v>
      </c>
      <c r="O629" s="25">
        <f>VLOOKUP(B629,Transaction!C2:F3001,4,FALSE)</f>
        <v>44376</v>
      </c>
      <c r="P629" s="21" t="str">
        <f>VLOOKUP(B629,Table3[[Account Number]:[Transaction type]],2,FALSE)</f>
        <v>Money Transfer</v>
      </c>
      <c r="Q629" s="21" t="str">
        <f>VLOOKUP(B629,Transaction!C2:E3001,3,FALSE)</f>
        <v>Mobile</v>
      </c>
      <c r="R629" s="22">
        <f>Table4[[#This Row],[Bank Deposit2]] - Table4[[#This Row],[Saving Accounts]]</f>
        <v>512335.63859939994</v>
      </c>
      <c r="S629" s="22">
        <f>IF(AND(Table4[[#This Row],[Account Type]]="Current",Table4[[#This Row],[Opening Balance]]&gt;= 500000),Table4[[#This Row],[Opening Balance]] * 0.02, 0)</f>
        <v>0</v>
      </c>
    </row>
    <row r="630" spans="1:19" ht="15.75" x14ac:dyDescent="0.25">
      <c r="A630" s="17" t="s">
        <v>2139</v>
      </c>
      <c r="B630" s="19">
        <v>169553214</v>
      </c>
      <c r="C630" s="17">
        <v>60</v>
      </c>
      <c r="D630" s="24">
        <v>22791</v>
      </c>
      <c r="E630" s="17" t="s">
        <v>1094</v>
      </c>
      <c r="F630" s="17" t="s">
        <v>135</v>
      </c>
      <c r="G630" s="17" t="s">
        <v>1964</v>
      </c>
      <c r="H630" s="17" t="s">
        <v>2140</v>
      </c>
      <c r="I630" s="20">
        <f t="shared" si="9"/>
        <v>2847399.6316479999</v>
      </c>
      <c r="J630" s="20">
        <v>820159.22301455995</v>
      </c>
      <c r="K630" s="17" t="s">
        <v>2141</v>
      </c>
      <c r="L630" s="21" t="str">
        <f>VLOOKUP(B630,Accounts!B$2:E$3001,4,FALSE)</f>
        <v>Current</v>
      </c>
      <c r="M630" s="26">
        <f>VALUE(VLOOKUP(B630,Accounts!B$2:G$3001,6,FALSE))</f>
        <v>1505105463</v>
      </c>
      <c r="N630" s="22">
        <f>IFERROR(VLOOKUP(B630,Loan!B630:D929,3,FALSE), 0)</f>
        <v>0</v>
      </c>
      <c r="O630" s="25">
        <f>VLOOKUP(B630,Transaction!C2:F3001,4,FALSE)</f>
        <v>44314</v>
      </c>
      <c r="P630" s="21" t="str">
        <f>VLOOKUP(B630,Table3[[Account Number]:[Transaction type]],2,FALSE)</f>
        <v>Online Payment</v>
      </c>
      <c r="Q630" s="21" t="str">
        <f>VLOOKUP(B630,Transaction!C2:E3001,3,FALSE)</f>
        <v>Internet Banking</v>
      </c>
      <c r="R630" s="22">
        <f>Table4[[#This Row],[Bank Deposit2]] - Table4[[#This Row],[Saving Accounts]]</f>
        <v>2027240.4086334398</v>
      </c>
      <c r="S630" s="22">
        <f>IF(AND(Table4[[#This Row],[Account Type]]="Current",Table4[[#This Row],[Opening Balance]]&gt;= 500000),Table4[[#This Row],[Opening Balance]] * 0.02, 0)</f>
        <v>30102109.260000002</v>
      </c>
    </row>
    <row r="631" spans="1:19" ht="15.75" x14ac:dyDescent="0.25">
      <c r="A631" s="17" t="s">
        <v>2142</v>
      </c>
      <c r="B631" s="19">
        <v>204223409</v>
      </c>
      <c r="C631" s="17">
        <v>81</v>
      </c>
      <c r="D631" s="24">
        <v>15120.75</v>
      </c>
      <c r="E631" s="17" t="s">
        <v>1094</v>
      </c>
      <c r="F631" s="17" t="s">
        <v>1610</v>
      </c>
      <c r="G631" s="17" t="s">
        <v>1964</v>
      </c>
      <c r="H631" s="17" t="s">
        <v>2143</v>
      </c>
      <c r="I631" s="20">
        <f t="shared" si="9"/>
        <v>94268.589336999998</v>
      </c>
      <c r="J631" s="20">
        <v>36351.662764560002</v>
      </c>
      <c r="K631" s="17" t="s">
        <v>2144</v>
      </c>
      <c r="L631" s="21" t="str">
        <f>VLOOKUP(B631,Accounts!B$2:E$3001,4,FALSE)</f>
        <v>Current</v>
      </c>
      <c r="M631" s="26">
        <f>VALUE(VLOOKUP(B631,Accounts!B$2:G$3001,6,FALSE))</f>
        <v>316347876</v>
      </c>
      <c r="N631" s="22">
        <f>IFERROR(VLOOKUP(B631,Loan!B631:D930,3,FALSE), 0)</f>
        <v>0</v>
      </c>
      <c r="O631" s="25">
        <f>VLOOKUP(B631,Transaction!C2:F3001,4,FALSE)</f>
        <v>44263</v>
      </c>
      <c r="P631" s="21" t="str">
        <f>VLOOKUP(B631,Table3[[Account Number]:[Transaction type]],2,FALSE)</f>
        <v>Money Transfer</v>
      </c>
      <c r="Q631" s="21" t="str">
        <f>VLOOKUP(B631,Transaction!C2:E3001,3,FALSE)</f>
        <v>Bank</v>
      </c>
      <c r="R631" s="22">
        <f>Table4[[#This Row],[Bank Deposit2]] - Table4[[#This Row],[Saving Accounts]]</f>
        <v>57916.926572439996</v>
      </c>
      <c r="S631" s="22">
        <f>IF(AND(Table4[[#This Row],[Account Type]]="Current",Table4[[#This Row],[Opening Balance]]&gt;= 500000),Table4[[#This Row],[Opening Balance]] * 0.02, 0)</f>
        <v>6326957.5200000005</v>
      </c>
    </row>
    <row r="632" spans="1:19" ht="15.75" x14ac:dyDescent="0.25">
      <c r="A632" s="17" t="s">
        <v>2145</v>
      </c>
      <c r="B632" s="19">
        <v>227174666</v>
      </c>
      <c r="C632" s="17">
        <v>51</v>
      </c>
      <c r="D632" s="24">
        <v>26078.25</v>
      </c>
      <c r="E632" s="17" t="s">
        <v>1094</v>
      </c>
      <c r="F632" s="17" t="s">
        <v>527</v>
      </c>
      <c r="G632" s="17" t="s">
        <v>1964</v>
      </c>
      <c r="H632" s="17" t="s">
        <v>2146</v>
      </c>
      <c r="I632" s="20">
        <f t="shared" si="9"/>
        <v>1378832.699944</v>
      </c>
      <c r="J632" s="20">
        <v>501866.96333676</v>
      </c>
      <c r="K632" s="17" t="s">
        <v>2147</v>
      </c>
      <c r="L632" s="21" t="str">
        <f>VLOOKUP(B632,Accounts!B$2:E$3001,4,FALSE)</f>
        <v>Domiciliary</v>
      </c>
      <c r="M632" s="26">
        <f>VALUE(VLOOKUP(B632,Accounts!B$2:G$3001,6,FALSE))</f>
        <v>597628491</v>
      </c>
      <c r="N632" s="22">
        <f>IFERROR(VLOOKUP(B632,Loan!B632:D931,3,FALSE), 0)</f>
        <v>0</v>
      </c>
      <c r="O632" s="25">
        <f>VLOOKUP(B632,Transaction!C2:F3001,4,FALSE)</f>
        <v>44669</v>
      </c>
      <c r="P632" s="21" t="str">
        <f>VLOOKUP(B632,Table3[[Account Number]:[Transaction type]],2,FALSE)</f>
        <v>Loan Payment</v>
      </c>
      <c r="Q632" s="21" t="str">
        <f>VLOOKUP(B632,Transaction!C2:E3001,3,FALSE)</f>
        <v>AFT</v>
      </c>
      <c r="R632" s="22">
        <f>Table4[[#This Row],[Bank Deposit2]] - Table4[[#This Row],[Saving Accounts]]</f>
        <v>876965.73660724005</v>
      </c>
      <c r="S632" s="22">
        <f>IF(AND(Table4[[#This Row],[Account Type]]="Current",Table4[[#This Row],[Opening Balance]]&gt;= 500000),Table4[[#This Row],[Opening Balance]] * 0.02, 0)</f>
        <v>0</v>
      </c>
    </row>
    <row r="633" spans="1:19" ht="15.75" x14ac:dyDescent="0.25">
      <c r="A633" s="17" t="s">
        <v>2148</v>
      </c>
      <c r="B633" s="19">
        <v>919962728</v>
      </c>
      <c r="C633" s="17">
        <v>70</v>
      </c>
      <c r="D633" s="24">
        <v>19138.5</v>
      </c>
      <c r="E633" s="17" t="s">
        <v>1094</v>
      </c>
      <c r="F633" s="17" t="s">
        <v>1304</v>
      </c>
      <c r="G633" s="17" t="s">
        <v>1964</v>
      </c>
      <c r="H633" s="17" t="s">
        <v>2149</v>
      </c>
      <c r="I633" s="20">
        <f t="shared" si="9"/>
        <v>203854.7628</v>
      </c>
      <c r="J633" s="20">
        <v>73047.95667</v>
      </c>
      <c r="K633" s="17" t="s">
        <v>2150</v>
      </c>
      <c r="L633" s="21" t="str">
        <f>VLOOKUP(B633,Accounts!B$2:E$3001,4,FALSE)</f>
        <v>Corporate</v>
      </c>
      <c r="M633" s="26">
        <f>VALUE(VLOOKUP(B633,Accounts!B$2:G$3001,6,FALSE))</f>
        <v>4325608</v>
      </c>
      <c r="N633" s="22">
        <f>IFERROR(VLOOKUP(B633,Loan!B633:D932,3,FALSE), 0)</f>
        <v>0</v>
      </c>
      <c r="O633" s="25">
        <f>VLOOKUP(B633,Transaction!C2:F3001,4,FALSE)</f>
        <v>44669</v>
      </c>
      <c r="P633" s="21" t="str">
        <f>VLOOKUP(B633,Table3[[Account Number]:[Transaction type]],2,FALSE)</f>
        <v>Money Transfer</v>
      </c>
      <c r="Q633" s="21" t="str">
        <f>VLOOKUP(B633,Transaction!C2:E3001,3,FALSE)</f>
        <v>Internet Banking</v>
      </c>
      <c r="R633" s="22">
        <f>Table4[[#This Row],[Bank Deposit2]] - Table4[[#This Row],[Saving Accounts]]</f>
        <v>130806.80613</v>
      </c>
      <c r="S633" s="22">
        <f>IF(AND(Table4[[#This Row],[Account Type]]="Current",Table4[[#This Row],[Opening Balance]]&gt;= 500000),Table4[[#This Row],[Opening Balance]] * 0.02, 0)</f>
        <v>0</v>
      </c>
    </row>
    <row r="634" spans="1:19" ht="15.75" x14ac:dyDescent="0.25">
      <c r="A634" s="17" t="s">
        <v>2151</v>
      </c>
      <c r="B634" s="19">
        <v>533272771</v>
      </c>
      <c r="C634" s="17">
        <v>51</v>
      </c>
      <c r="D634" s="24">
        <v>26078.25</v>
      </c>
      <c r="E634" s="17" t="s">
        <v>1094</v>
      </c>
      <c r="F634" s="17" t="s">
        <v>176</v>
      </c>
      <c r="G634" s="17" t="s">
        <v>1964</v>
      </c>
      <c r="H634" s="17" t="s">
        <v>2152</v>
      </c>
      <c r="I634" s="20">
        <f t="shared" si="9"/>
        <v>687505.09392500005</v>
      </c>
      <c r="J634" s="20">
        <v>220755.66790095001</v>
      </c>
      <c r="K634" s="17" t="s">
        <v>2153</v>
      </c>
      <c r="L634" s="21" t="str">
        <f>VLOOKUP(B634,Accounts!B$2:E$3001,4,FALSE)</f>
        <v>Savings</v>
      </c>
      <c r="M634" s="26">
        <f>VALUE(VLOOKUP(B634,Accounts!B$2:G$3001,6,FALSE))</f>
        <v>616240012</v>
      </c>
      <c r="N634" s="22">
        <f>IFERROR(VLOOKUP(B634,Loan!B634:D933,3,FALSE), 0)</f>
        <v>0</v>
      </c>
      <c r="O634" s="25">
        <f>VLOOKUP(B634,Transaction!C2:F3001,4,FALSE)</f>
        <v>44472</v>
      </c>
      <c r="P634" s="21" t="str">
        <f>VLOOKUP(B634,Table3[[Account Number]:[Transaction type]],2,FALSE)</f>
        <v>Money Deposit</v>
      </c>
      <c r="Q634" s="21" t="str">
        <f>VLOOKUP(B634,Transaction!C2:E3001,3,FALSE)</f>
        <v>ATM</v>
      </c>
      <c r="R634" s="22">
        <f>Table4[[#This Row],[Bank Deposit2]] - Table4[[#This Row],[Saving Accounts]]</f>
        <v>466749.42602405004</v>
      </c>
      <c r="S634" s="22">
        <f>IF(AND(Table4[[#This Row],[Account Type]]="Current",Table4[[#This Row],[Opening Balance]]&gt;= 500000),Table4[[#This Row],[Opening Balance]] * 0.02, 0)</f>
        <v>0</v>
      </c>
    </row>
    <row r="635" spans="1:19" ht="15.75" x14ac:dyDescent="0.25">
      <c r="A635" s="17" t="s">
        <v>2154</v>
      </c>
      <c r="B635" s="19">
        <v>767656466</v>
      </c>
      <c r="C635" s="17">
        <v>51</v>
      </c>
      <c r="D635" s="24">
        <v>26078.25</v>
      </c>
      <c r="E635" s="17" t="s">
        <v>1094</v>
      </c>
      <c r="F635" s="17" t="s">
        <v>314</v>
      </c>
      <c r="G635" s="17" t="s">
        <v>1964</v>
      </c>
      <c r="H635" s="17" t="s">
        <v>2155</v>
      </c>
      <c r="I635" s="20">
        <f t="shared" si="9"/>
        <v>532977.58285200002</v>
      </c>
      <c r="J635" s="20">
        <v>145394.79375564001</v>
      </c>
      <c r="K635" s="17" t="s">
        <v>2156</v>
      </c>
      <c r="L635" s="21" t="str">
        <f>VLOOKUP(B635,Accounts!B$2:E$3001,4,FALSE)</f>
        <v>Fixed Deposit</v>
      </c>
      <c r="M635" s="26">
        <f>VALUE(VLOOKUP(B635,Accounts!B$2:G$3001,6,FALSE))</f>
        <v>308438512</v>
      </c>
      <c r="N635" s="22">
        <f>IFERROR(VLOOKUP(B635,Loan!B635:D934,3,FALSE), 0)</f>
        <v>0</v>
      </c>
      <c r="O635" s="25">
        <f>VLOOKUP(B635,Transaction!C2:F3001,4,FALSE)</f>
        <v>44206</v>
      </c>
      <c r="P635" s="21" t="str">
        <f>VLOOKUP(B635,Table3[[Account Number]:[Transaction type]],2,FALSE)</f>
        <v>Money Deposit</v>
      </c>
      <c r="Q635" s="21" t="str">
        <f>VLOOKUP(B635,Transaction!C2:E3001,3,FALSE)</f>
        <v>Bank</v>
      </c>
      <c r="R635" s="22">
        <f>Table4[[#This Row],[Bank Deposit2]] - Table4[[#This Row],[Saving Accounts]]</f>
        <v>387582.78909635998</v>
      </c>
      <c r="S635" s="22">
        <f>IF(AND(Table4[[#This Row],[Account Type]]="Current",Table4[[#This Row],[Opening Balance]]&gt;= 500000),Table4[[#This Row],[Opening Balance]] * 0.02, 0)</f>
        <v>0</v>
      </c>
    </row>
    <row r="636" spans="1:19" ht="15.75" x14ac:dyDescent="0.25">
      <c r="A636" s="17" t="s">
        <v>2157</v>
      </c>
      <c r="B636" s="19">
        <v>375431415</v>
      </c>
      <c r="C636" s="17">
        <v>84</v>
      </c>
      <c r="D636" s="24">
        <v>14025</v>
      </c>
      <c r="E636" s="17" t="s">
        <v>1094</v>
      </c>
      <c r="F636" s="17" t="s">
        <v>353</v>
      </c>
      <c r="G636" s="17" t="s">
        <v>1964</v>
      </c>
      <c r="H636" s="17" t="s">
        <v>2158</v>
      </c>
      <c r="I636" s="20">
        <f t="shared" si="9"/>
        <v>530390.60636099998</v>
      </c>
      <c r="J636" s="20">
        <v>141345.65250036001</v>
      </c>
      <c r="K636" s="17" t="s">
        <v>2159</v>
      </c>
      <c r="L636" s="21" t="str">
        <f>VLOOKUP(B636,Accounts!B$2:E$3001,4,FALSE)</f>
        <v>Domiciliary</v>
      </c>
      <c r="M636" s="26">
        <f>VALUE(VLOOKUP(B636,Accounts!B$2:G$3001,6,FALSE))</f>
        <v>4032815072</v>
      </c>
      <c r="N636" s="22">
        <f>IFERROR(VLOOKUP(B636,Loan!B636:D935,3,FALSE), 0)</f>
        <v>0</v>
      </c>
      <c r="O636" s="25">
        <f>VLOOKUP(B636,Transaction!C2:F3001,4,FALSE)</f>
        <v>44411</v>
      </c>
      <c r="P636" s="21" t="str">
        <f>VLOOKUP(B636,Table3[[Account Number]:[Transaction type]],2,FALSE)</f>
        <v>Online Payment</v>
      </c>
      <c r="Q636" s="21" t="str">
        <f>VLOOKUP(B636,Transaction!C2:E3001,3,FALSE)</f>
        <v>Mobile</v>
      </c>
      <c r="R636" s="22">
        <f>Table4[[#This Row],[Bank Deposit2]] - Table4[[#This Row],[Saving Accounts]]</f>
        <v>389044.95386063994</v>
      </c>
      <c r="S636" s="22">
        <f>IF(AND(Table4[[#This Row],[Account Type]]="Current",Table4[[#This Row],[Opening Balance]]&gt;= 500000),Table4[[#This Row],[Opening Balance]] * 0.02, 0)</f>
        <v>0</v>
      </c>
    </row>
    <row r="637" spans="1:19" ht="15.75" x14ac:dyDescent="0.25">
      <c r="A637" s="17" t="s">
        <v>2160</v>
      </c>
      <c r="B637" s="19">
        <v>950004138</v>
      </c>
      <c r="C637" s="17">
        <v>51</v>
      </c>
      <c r="D637" s="24">
        <v>26078.25</v>
      </c>
      <c r="E637" s="17" t="s">
        <v>1094</v>
      </c>
      <c r="F637" s="17" t="s">
        <v>155</v>
      </c>
      <c r="G637" s="17" t="s">
        <v>1964</v>
      </c>
      <c r="H637" s="17" t="s">
        <v>2161</v>
      </c>
      <c r="I637" s="20">
        <f t="shared" si="9"/>
        <v>1795181.910192</v>
      </c>
      <c r="J637" s="20">
        <v>806695.66850399994</v>
      </c>
      <c r="K637" s="17" t="s">
        <v>2162</v>
      </c>
      <c r="L637" s="21" t="str">
        <f>VLOOKUP(B637,Accounts!B$2:E$3001,4,FALSE)</f>
        <v>Joint</v>
      </c>
      <c r="M637" s="26">
        <f>VALUE(VLOOKUP(B637,Accounts!B$2:G$3001,6,FALSE))</f>
        <v>131067008</v>
      </c>
      <c r="N637" s="22">
        <f>IFERROR(VLOOKUP(B637,Loan!B637:D936,3,FALSE), 0)</f>
        <v>0</v>
      </c>
      <c r="O637" s="25">
        <f>VLOOKUP(B637,Transaction!C2:F3001,4,FALSE)</f>
        <v>44267</v>
      </c>
      <c r="P637" s="21" t="str">
        <f>VLOOKUP(B637,Table3[[Account Number]:[Transaction type]],2,FALSE)</f>
        <v>Cash Withdrawal</v>
      </c>
      <c r="Q637" s="21" t="str">
        <f>VLOOKUP(B637,Transaction!C2:E3001,3,FALSE)</f>
        <v>ATM</v>
      </c>
      <c r="R637" s="22">
        <f>Table4[[#This Row],[Bank Deposit2]] - Table4[[#This Row],[Saving Accounts]]</f>
        <v>988486.24168800004</v>
      </c>
      <c r="S637" s="22">
        <f>IF(AND(Table4[[#This Row],[Account Type]]="Current",Table4[[#This Row],[Opening Balance]]&gt;= 500000),Table4[[#This Row],[Opening Balance]] * 0.02, 0)</f>
        <v>0</v>
      </c>
    </row>
    <row r="638" spans="1:19" ht="15.75" x14ac:dyDescent="0.25">
      <c r="A638" s="17" t="s">
        <v>2163</v>
      </c>
      <c r="B638" s="19">
        <v>274472571</v>
      </c>
      <c r="C638" s="17">
        <v>65</v>
      </c>
      <c r="D638" s="24">
        <v>20964.75</v>
      </c>
      <c r="E638" s="17" t="s">
        <v>1094</v>
      </c>
      <c r="F638" s="17" t="s">
        <v>1000</v>
      </c>
      <c r="G638" s="17" t="s">
        <v>1964</v>
      </c>
      <c r="H638" s="17" t="s">
        <v>2164</v>
      </c>
      <c r="I638" s="20">
        <f t="shared" si="9"/>
        <v>152857.32</v>
      </c>
      <c r="J638" s="20">
        <v>70620.081839999999</v>
      </c>
      <c r="K638" s="17" t="s">
        <v>2165</v>
      </c>
      <c r="L638" s="21" t="str">
        <f>VLOOKUP(B638,Accounts!B$2:E$3001,4,FALSE)</f>
        <v>Current</v>
      </c>
      <c r="M638" s="26">
        <f>VALUE(VLOOKUP(B638,Accounts!B$2:G$3001,6,FALSE))</f>
        <v>159565952</v>
      </c>
      <c r="N638" s="22">
        <f>IFERROR(VLOOKUP(B638,Loan!B638:D937,3,FALSE), 0)</f>
        <v>0</v>
      </c>
      <c r="O638" s="25">
        <f>VLOOKUP(B638,Transaction!C2:F3001,4,FALSE)</f>
        <v>44215</v>
      </c>
      <c r="P638" s="21" t="str">
        <f>VLOOKUP(B638,Table3[[Account Number]:[Transaction type]],2,FALSE)</f>
        <v>Money Deposit</v>
      </c>
      <c r="Q638" s="21" t="str">
        <f>VLOOKUP(B638,Transaction!C2:E3001,3,FALSE)</f>
        <v>Bank</v>
      </c>
      <c r="R638" s="22">
        <f>Table4[[#This Row],[Bank Deposit2]] - Table4[[#This Row],[Saving Accounts]]</f>
        <v>82237.238160000008</v>
      </c>
      <c r="S638" s="22">
        <f>IF(AND(Table4[[#This Row],[Account Type]]="Current",Table4[[#This Row],[Opening Balance]]&gt;= 500000),Table4[[#This Row],[Opening Balance]] * 0.02, 0)</f>
        <v>3191319.04</v>
      </c>
    </row>
    <row r="639" spans="1:19" ht="15.75" x14ac:dyDescent="0.25">
      <c r="A639" s="17" t="s">
        <v>2166</v>
      </c>
      <c r="B639" s="19">
        <v>780922230</v>
      </c>
      <c r="C639" s="17">
        <v>26</v>
      </c>
      <c r="D639" s="24">
        <v>35209.5</v>
      </c>
      <c r="E639" s="17" t="s">
        <v>1094</v>
      </c>
      <c r="F639" s="17" t="s">
        <v>331</v>
      </c>
      <c r="G639" s="17" t="s">
        <v>1964</v>
      </c>
      <c r="H639" s="17" t="s">
        <v>2167</v>
      </c>
      <c r="I639" s="20">
        <f t="shared" si="9"/>
        <v>183434.4846</v>
      </c>
      <c r="J639" s="20">
        <v>57781.862649000002</v>
      </c>
      <c r="K639" s="17" t="s">
        <v>2168</v>
      </c>
      <c r="L639" s="21" t="str">
        <f>VLOOKUP(B639,Accounts!B$2:E$3001,4,FALSE)</f>
        <v>Savings</v>
      </c>
      <c r="M639" s="26">
        <f>VALUE(VLOOKUP(B639,Accounts!B$2:G$3001,6,FALSE))</f>
        <v>151936068</v>
      </c>
      <c r="N639" s="22">
        <f>IFERROR(VLOOKUP(B639,Loan!B639:D938,3,FALSE), 0)</f>
        <v>0</v>
      </c>
      <c r="O639" s="25">
        <f>VLOOKUP(B639,Transaction!C2:F3001,4,FALSE)</f>
        <v>44540</v>
      </c>
      <c r="P639" s="21" t="str">
        <f>VLOOKUP(B639,Table3[[Account Number]:[Transaction type]],2,FALSE)</f>
        <v>Cash Withdrawal</v>
      </c>
      <c r="Q639" s="21" t="str">
        <f>VLOOKUP(B639,Transaction!C2:E3001,3,FALSE)</f>
        <v>ATM</v>
      </c>
      <c r="R639" s="22">
        <f>Table4[[#This Row],[Bank Deposit2]] - Table4[[#This Row],[Saving Accounts]]</f>
        <v>125652.62195099999</v>
      </c>
      <c r="S639" s="22">
        <f>IF(AND(Table4[[#This Row],[Account Type]]="Current",Table4[[#This Row],[Opening Balance]]&gt;= 500000),Table4[[#This Row],[Opening Balance]] * 0.02, 0)</f>
        <v>0</v>
      </c>
    </row>
    <row r="640" spans="1:19" ht="15.75" x14ac:dyDescent="0.25">
      <c r="A640" s="17" t="s">
        <v>2169</v>
      </c>
      <c r="B640" s="19">
        <v>266560704</v>
      </c>
      <c r="C640" s="17">
        <v>59</v>
      </c>
      <c r="D640" s="24">
        <v>23156.25</v>
      </c>
      <c r="E640" s="17" t="s">
        <v>1094</v>
      </c>
      <c r="F640" s="17" t="s">
        <v>130</v>
      </c>
      <c r="G640" s="17" t="s">
        <v>1964</v>
      </c>
      <c r="H640" s="17" t="s">
        <v>2170</v>
      </c>
      <c r="I640" s="20">
        <f t="shared" si="9"/>
        <v>871636.94720000005</v>
      </c>
      <c r="J640" s="20">
        <v>138180.092512</v>
      </c>
      <c r="K640" s="17" t="s">
        <v>2171</v>
      </c>
      <c r="L640" s="21" t="str">
        <f>VLOOKUP(B640,Accounts!B$2:E$3001,4,FALSE)</f>
        <v>Savings</v>
      </c>
      <c r="M640" s="26">
        <f>VALUE(VLOOKUP(B640,Accounts!B$2:G$3001,6,FALSE))</f>
        <v>320625228</v>
      </c>
      <c r="N640" s="22">
        <f>IFERROR(VLOOKUP(B640,Loan!B640:D939,3,FALSE), 0)</f>
        <v>0</v>
      </c>
      <c r="O640" s="25">
        <f>VLOOKUP(B640,Transaction!C2:F3001,4,FALSE)</f>
        <v>44321</v>
      </c>
      <c r="P640" s="21" t="str">
        <f>VLOOKUP(B640,Table3[[Account Number]:[Transaction type]],2,FALSE)</f>
        <v>Money Deposit</v>
      </c>
      <c r="Q640" s="21" t="str">
        <f>VLOOKUP(B640,Transaction!C2:E3001,3,FALSE)</f>
        <v>Bank</v>
      </c>
      <c r="R640" s="22">
        <f>Table4[[#This Row],[Bank Deposit2]] - Table4[[#This Row],[Saving Accounts]]</f>
        <v>733456.85468800005</v>
      </c>
      <c r="S640" s="22">
        <f>IF(AND(Table4[[#This Row],[Account Type]]="Current",Table4[[#This Row],[Opening Balance]]&gt;= 500000),Table4[[#This Row],[Opening Balance]] * 0.02, 0)</f>
        <v>0</v>
      </c>
    </row>
    <row r="641" spans="1:19" ht="15.75" x14ac:dyDescent="0.25">
      <c r="A641" s="17" t="s">
        <v>2172</v>
      </c>
      <c r="B641" s="19">
        <v>363597849</v>
      </c>
      <c r="C641" s="17">
        <v>34</v>
      </c>
      <c r="D641" s="24">
        <v>32287.5</v>
      </c>
      <c r="E641" s="17" t="s">
        <v>1094</v>
      </c>
      <c r="F641" s="17" t="s">
        <v>1146</v>
      </c>
      <c r="G641" s="17" t="s">
        <v>1964</v>
      </c>
      <c r="H641" s="17" t="s">
        <v>2173</v>
      </c>
      <c r="I641" s="20">
        <f t="shared" si="9"/>
        <v>590851.31767500006</v>
      </c>
      <c r="J641" s="20">
        <v>86607.367339200006</v>
      </c>
      <c r="K641" s="17" t="s">
        <v>2174</v>
      </c>
      <c r="L641" s="21" t="str">
        <f>VLOOKUP(B641,Accounts!B$2:E$3001,4,FALSE)</f>
        <v>Savings</v>
      </c>
      <c r="M641" s="26">
        <f>VALUE(VLOOKUP(B641,Accounts!B$2:G$3001,6,FALSE))</f>
        <v>616747968</v>
      </c>
      <c r="N641" s="22">
        <f>IFERROR(VLOOKUP(B641,Loan!B641:D940,3,FALSE), 0)</f>
        <v>0</v>
      </c>
      <c r="O641" s="25">
        <f>VLOOKUP(B641,Transaction!C2:F3001,4,FALSE)</f>
        <v>44414</v>
      </c>
      <c r="P641" s="21" t="str">
        <f>VLOOKUP(B641,Table3[[Account Number]:[Transaction type]],2,FALSE)</f>
        <v>Money Deposit</v>
      </c>
      <c r="Q641" s="21" t="str">
        <f>VLOOKUP(B641,Transaction!C2:E3001,3,FALSE)</f>
        <v>Bank</v>
      </c>
      <c r="R641" s="22">
        <f>Table4[[#This Row],[Bank Deposit2]] - Table4[[#This Row],[Saving Accounts]]</f>
        <v>504243.95033580007</v>
      </c>
      <c r="S641" s="22">
        <f>IF(AND(Table4[[#This Row],[Account Type]]="Current",Table4[[#This Row],[Opening Balance]]&gt;= 500000),Table4[[#This Row],[Opening Balance]] * 0.02, 0)</f>
        <v>0</v>
      </c>
    </row>
    <row r="642" spans="1:19" ht="15.75" x14ac:dyDescent="0.25">
      <c r="A642" s="17" t="s">
        <v>2175</v>
      </c>
      <c r="B642" s="19">
        <v>395405823</v>
      </c>
      <c r="C642" s="17">
        <v>28</v>
      </c>
      <c r="D642" s="24">
        <v>34479</v>
      </c>
      <c r="E642" s="17" t="s">
        <v>1094</v>
      </c>
      <c r="F642" s="17" t="s">
        <v>2176</v>
      </c>
      <c r="G642" s="17" t="s">
        <v>1964</v>
      </c>
      <c r="H642" s="17" t="s">
        <v>2177</v>
      </c>
      <c r="I642" s="20">
        <f t="shared" si="9"/>
        <v>842029.374648</v>
      </c>
      <c r="J642" s="20">
        <v>290414.21288880002</v>
      </c>
      <c r="K642" s="17" t="s">
        <v>2178</v>
      </c>
      <c r="L642" s="21" t="str">
        <f>VLOOKUP(B642,Accounts!B$2:E$3001,4,FALSE)</f>
        <v>Savings</v>
      </c>
      <c r="M642" s="26">
        <f>VALUE(VLOOKUP(B642,Accounts!B$2:G$3001,6,FALSE))</f>
        <v>3077100096</v>
      </c>
      <c r="N642" s="22">
        <f>IFERROR(VLOOKUP(B642,Loan!B642:D941,3,FALSE), 0)</f>
        <v>0</v>
      </c>
      <c r="O642" s="25">
        <f>VLOOKUP(B642,Transaction!C2:F3001,4,FALSE)</f>
        <v>44245</v>
      </c>
      <c r="P642" s="21" t="str">
        <f>VLOOKUP(B642,Table3[[Account Number]:[Transaction type]],2,FALSE)</f>
        <v>Money Deposit</v>
      </c>
      <c r="Q642" s="21" t="str">
        <f>VLOOKUP(B642,Transaction!C2:E3001,3,FALSE)</f>
        <v>Bank</v>
      </c>
      <c r="R642" s="22">
        <f>Table4[[#This Row],[Bank Deposit2]] - Table4[[#This Row],[Saving Accounts]]</f>
        <v>551615.16175920004</v>
      </c>
      <c r="S642" s="22">
        <f>IF(AND(Table4[[#This Row],[Account Type]]="Current",Table4[[#This Row],[Opening Balance]]&gt;= 500000),Table4[[#This Row],[Opening Balance]] * 0.02, 0)</f>
        <v>0</v>
      </c>
    </row>
    <row r="643" spans="1:19" ht="15.75" x14ac:dyDescent="0.25">
      <c r="A643" s="17" t="s">
        <v>2179</v>
      </c>
      <c r="B643" s="19">
        <v>740423327</v>
      </c>
      <c r="C643" s="17">
        <v>34</v>
      </c>
      <c r="D643" s="24">
        <v>32287.5</v>
      </c>
      <c r="E643" s="17" t="s">
        <v>1094</v>
      </c>
      <c r="F643" s="17" t="s">
        <v>370</v>
      </c>
      <c r="G643" s="17" t="s">
        <v>1964</v>
      </c>
      <c r="H643" s="17" t="s">
        <v>2180</v>
      </c>
      <c r="I643" s="20">
        <f t="shared" ref="I643:I706" si="10">VALUE(CLEAN(H643))</f>
        <v>185097.76560000001</v>
      </c>
      <c r="J643" s="20">
        <v>105814.222668</v>
      </c>
      <c r="K643" s="17" t="s">
        <v>2181</v>
      </c>
      <c r="L643" s="21" t="str">
        <f>VLOOKUP(B643,Accounts!B$2:E$3001,4,FALSE)</f>
        <v>Savings</v>
      </c>
      <c r="M643" s="26">
        <f>VALUE(VLOOKUP(B643,Accounts!B$2:G$3001,6,FALSE))</f>
        <v>702628521</v>
      </c>
      <c r="N643" s="22">
        <f>IFERROR(VLOOKUP(B643,Loan!B643:D942,3,FALSE), 0)</f>
        <v>0</v>
      </c>
      <c r="O643" s="25">
        <f>VLOOKUP(B643,Transaction!C2:F3001,4,FALSE)</f>
        <v>44296</v>
      </c>
      <c r="P643" s="21" t="str">
        <f>VLOOKUP(B643,Table3[[Account Number]:[Transaction type]],2,FALSE)</f>
        <v>Checks</v>
      </c>
      <c r="Q643" s="21" t="str">
        <f>VLOOKUP(B643,Transaction!C2:E3001,3,FALSE)</f>
        <v>Informal Services</v>
      </c>
      <c r="R643" s="22">
        <f>Table4[[#This Row],[Bank Deposit2]] - Table4[[#This Row],[Saving Accounts]]</f>
        <v>79283.542932000011</v>
      </c>
      <c r="S643" s="22">
        <f>IF(AND(Table4[[#This Row],[Account Type]]="Current",Table4[[#This Row],[Opening Balance]]&gt;= 500000),Table4[[#This Row],[Opening Balance]] * 0.02, 0)</f>
        <v>0</v>
      </c>
    </row>
    <row r="644" spans="1:19" ht="15.75" x14ac:dyDescent="0.25">
      <c r="A644" s="17" t="s">
        <v>2182</v>
      </c>
      <c r="B644" s="19">
        <v>728731078</v>
      </c>
      <c r="C644" s="17">
        <v>80</v>
      </c>
      <c r="D644" s="24">
        <v>15486</v>
      </c>
      <c r="E644" s="17" t="s">
        <v>1094</v>
      </c>
      <c r="F644" s="17" t="s">
        <v>774</v>
      </c>
      <c r="G644" s="17" t="s">
        <v>1964</v>
      </c>
      <c r="H644" s="17" t="s">
        <v>2183</v>
      </c>
      <c r="I644" s="20">
        <f t="shared" si="10"/>
        <v>1838374.29846</v>
      </c>
      <c r="J644" s="20">
        <v>594795.53251439997</v>
      </c>
      <c r="K644" s="17" t="s">
        <v>2184</v>
      </c>
      <c r="L644" s="21" t="str">
        <f>VLOOKUP(B644,Accounts!B$2:E$3001,4,FALSE)</f>
        <v>Domiciliary</v>
      </c>
      <c r="M644" s="26">
        <f>VALUE(VLOOKUP(B644,Accounts!B$2:G$3001,6,FALSE))</f>
        <v>697027968</v>
      </c>
      <c r="N644" s="22">
        <f>IFERROR(VLOOKUP(B644,Loan!B644:D943,3,FALSE), 0)</f>
        <v>0</v>
      </c>
      <c r="O644" s="25">
        <f>VLOOKUP(B644,Transaction!C2:F3001,4,FALSE)</f>
        <v>44387</v>
      </c>
      <c r="P644" s="21" t="str">
        <f>VLOOKUP(B644,Table3[[Account Number]:[Transaction type]],2,FALSE)</f>
        <v>Loan Payment</v>
      </c>
      <c r="Q644" s="21" t="str">
        <f>VLOOKUP(B644,Transaction!C2:E3001,3,FALSE)</f>
        <v>AFT</v>
      </c>
      <c r="R644" s="22">
        <f>Table4[[#This Row],[Bank Deposit2]] - Table4[[#This Row],[Saving Accounts]]</f>
        <v>1243578.7659455999</v>
      </c>
      <c r="S644" s="22">
        <f>IF(AND(Table4[[#This Row],[Account Type]]="Current",Table4[[#This Row],[Opening Balance]]&gt;= 500000),Table4[[#This Row],[Opening Balance]] * 0.02, 0)</f>
        <v>0</v>
      </c>
    </row>
    <row r="645" spans="1:19" ht="15.75" x14ac:dyDescent="0.25">
      <c r="A645" s="17" t="s">
        <v>2185</v>
      </c>
      <c r="B645" s="19">
        <v>936996307</v>
      </c>
      <c r="C645" s="17">
        <v>71</v>
      </c>
      <c r="D645" s="24">
        <v>18773.25</v>
      </c>
      <c r="E645" s="17" t="s">
        <v>1094</v>
      </c>
      <c r="F645" s="17" t="s">
        <v>1004</v>
      </c>
      <c r="G645" s="17" t="s">
        <v>1964</v>
      </c>
      <c r="H645" s="17" t="s">
        <v>2186</v>
      </c>
      <c r="I645" s="20">
        <f t="shared" si="10"/>
        <v>635381.89644799998</v>
      </c>
      <c r="J645" s="20">
        <v>331559.38000224001</v>
      </c>
      <c r="K645" s="17" t="s">
        <v>2187</v>
      </c>
      <c r="L645" s="21" t="str">
        <f>VLOOKUP(B645,Accounts!B$2:E$3001,4,FALSE)</f>
        <v>Savings</v>
      </c>
      <c r="M645" s="26">
        <f>VALUE(VLOOKUP(B645,Accounts!B$2:G$3001,6,FALSE))</f>
        <v>3361207304</v>
      </c>
      <c r="N645" s="22">
        <f>IFERROR(VLOOKUP(B645,Loan!B645:D944,3,FALSE), 0)</f>
        <v>0</v>
      </c>
      <c r="O645" s="25">
        <f>VLOOKUP(B645,Transaction!C2:F3001,4,FALSE)</f>
        <v>44497</v>
      </c>
      <c r="P645" s="21" t="str">
        <f>VLOOKUP(B645,Table3[[Account Number]:[Transaction type]],2,FALSE)</f>
        <v>Checks</v>
      </c>
      <c r="Q645" s="21" t="str">
        <f>VLOOKUP(B645,Transaction!C2:E3001,3,FALSE)</f>
        <v>Informal Services</v>
      </c>
      <c r="R645" s="22">
        <f>Table4[[#This Row],[Bank Deposit2]] - Table4[[#This Row],[Saving Accounts]]</f>
        <v>303822.51644575997</v>
      </c>
      <c r="S645" s="22">
        <f>IF(AND(Table4[[#This Row],[Account Type]]="Current",Table4[[#This Row],[Opening Balance]]&gt;= 500000),Table4[[#This Row],[Opening Balance]] * 0.02, 0)</f>
        <v>0</v>
      </c>
    </row>
    <row r="646" spans="1:19" ht="15.75" x14ac:dyDescent="0.25">
      <c r="A646" s="17" t="s">
        <v>2188</v>
      </c>
      <c r="B646" s="19">
        <v>934718350</v>
      </c>
      <c r="C646" s="17">
        <v>59</v>
      </c>
      <c r="D646" s="24">
        <v>23156.25</v>
      </c>
      <c r="E646" s="17" t="s">
        <v>1094</v>
      </c>
      <c r="F646" s="17" t="s">
        <v>139</v>
      </c>
      <c r="G646" s="17" t="s">
        <v>1964</v>
      </c>
      <c r="H646" s="17" t="s">
        <v>2189</v>
      </c>
      <c r="I646" s="20">
        <f t="shared" si="10"/>
        <v>354030.89926400001</v>
      </c>
      <c r="J646" s="20">
        <v>242444.36771296</v>
      </c>
      <c r="K646" s="17" t="s">
        <v>2190</v>
      </c>
      <c r="L646" s="21" t="str">
        <f>VLOOKUP(B646,Accounts!B$2:E$3001,4,FALSE)</f>
        <v>Joint</v>
      </c>
      <c r="M646" s="26">
        <f>VALUE(VLOOKUP(B646,Accounts!B$2:G$3001,6,FALSE))</f>
        <v>117611364</v>
      </c>
      <c r="N646" s="22">
        <f>IFERROR(VLOOKUP(B646,Loan!B646:D945,3,FALSE), 0)</f>
        <v>0</v>
      </c>
      <c r="O646" s="25">
        <f>VLOOKUP(B646,Transaction!C2:F3001,4,FALSE)</f>
        <v>44573</v>
      </c>
      <c r="P646" s="21" t="str">
        <f>VLOOKUP(B646,Table3[[Account Number]:[Transaction type]],2,FALSE)</f>
        <v>Money Transfer</v>
      </c>
      <c r="Q646" s="21" t="str">
        <f>VLOOKUP(B646,Transaction!C2:E3001,3,FALSE)</f>
        <v>Bank</v>
      </c>
      <c r="R646" s="22">
        <f>Table4[[#This Row],[Bank Deposit2]] - Table4[[#This Row],[Saving Accounts]]</f>
        <v>111586.53155104001</v>
      </c>
      <c r="S646" s="22">
        <f>IF(AND(Table4[[#This Row],[Account Type]]="Current",Table4[[#This Row],[Opening Balance]]&gt;= 500000),Table4[[#This Row],[Opening Balance]] * 0.02, 0)</f>
        <v>0</v>
      </c>
    </row>
    <row r="647" spans="1:19" ht="15.75" x14ac:dyDescent="0.25">
      <c r="A647" s="17" t="s">
        <v>2191</v>
      </c>
      <c r="B647" s="19">
        <v>36351620</v>
      </c>
      <c r="C647" s="17">
        <v>49</v>
      </c>
      <c r="D647" s="24">
        <v>26808.75</v>
      </c>
      <c r="E647" s="17" t="s">
        <v>1094</v>
      </c>
      <c r="F647" s="17" t="s">
        <v>874</v>
      </c>
      <c r="G647" s="17" t="s">
        <v>1964</v>
      </c>
      <c r="H647" s="17" t="s">
        <v>2192</v>
      </c>
      <c r="I647" s="20">
        <f t="shared" si="10"/>
        <v>251496.87255</v>
      </c>
      <c r="J647" s="20">
        <v>182998.26980820001</v>
      </c>
      <c r="K647" s="17" t="s">
        <v>2193</v>
      </c>
      <c r="L647" s="21" t="str">
        <f>VLOOKUP(B647,Accounts!B$2:E$3001,4,FALSE)</f>
        <v>Joint</v>
      </c>
      <c r="M647" s="26">
        <f>VALUE(VLOOKUP(B647,Accounts!B$2:G$3001,6,FALSE))</f>
        <v>2719122208</v>
      </c>
      <c r="N647" s="22">
        <f>IFERROR(VLOOKUP(B647,Loan!B647:D946,3,FALSE), 0)</f>
        <v>0</v>
      </c>
      <c r="O647" s="25">
        <f>VLOOKUP(B647,Transaction!C2:F3001,4,FALSE)</f>
        <v>44369</v>
      </c>
      <c r="P647" s="21" t="str">
        <f>VLOOKUP(B647,Table3[[Account Number]:[Transaction type]],2,FALSE)</f>
        <v>Online Payment</v>
      </c>
      <c r="Q647" s="21" t="str">
        <f>VLOOKUP(B647,Transaction!C2:E3001,3,FALSE)</f>
        <v>Mobile</v>
      </c>
      <c r="R647" s="22">
        <f>Table4[[#This Row],[Bank Deposit2]] - Table4[[#This Row],[Saving Accounts]]</f>
        <v>68498.602741799987</v>
      </c>
      <c r="S647" s="22">
        <f>IF(AND(Table4[[#This Row],[Account Type]]="Current",Table4[[#This Row],[Opening Balance]]&gt;= 500000),Table4[[#This Row],[Opening Balance]] * 0.02, 0)</f>
        <v>0</v>
      </c>
    </row>
    <row r="648" spans="1:19" ht="15.75" x14ac:dyDescent="0.25">
      <c r="A648" s="17" t="s">
        <v>2194</v>
      </c>
      <c r="B648" s="19">
        <v>661401249</v>
      </c>
      <c r="C648" s="17">
        <v>36</v>
      </c>
      <c r="D648" s="24">
        <v>31557</v>
      </c>
      <c r="E648" s="17" t="s">
        <v>1094</v>
      </c>
      <c r="F648" s="17" t="s">
        <v>63</v>
      </c>
      <c r="G648" s="17" t="s">
        <v>1964</v>
      </c>
      <c r="H648" s="17" t="s">
        <v>2195</v>
      </c>
      <c r="I648" s="20">
        <f t="shared" si="10"/>
        <v>815830.63352999999</v>
      </c>
      <c r="J648" s="20">
        <v>339210.24109829997</v>
      </c>
      <c r="K648" s="17" t="s">
        <v>2196</v>
      </c>
      <c r="L648" s="21" t="str">
        <f>VLOOKUP(B648,Accounts!B$2:E$3001,4,FALSE)</f>
        <v>Corporate</v>
      </c>
      <c r="M648" s="26">
        <f>VALUE(VLOOKUP(B648,Accounts!B$2:G$3001,6,FALSE))</f>
        <v>1290608774</v>
      </c>
      <c r="N648" s="22">
        <f>IFERROR(VLOOKUP(B648,Loan!B648:D947,3,FALSE), 0)</f>
        <v>0</v>
      </c>
      <c r="O648" s="25">
        <f>VLOOKUP(B648,Transaction!C2:F3001,4,FALSE)</f>
        <v>44408</v>
      </c>
      <c r="P648" s="21" t="str">
        <f>VLOOKUP(B648,Table3[[Account Number]:[Transaction type]],2,FALSE)</f>
        <v>Online Payment</v>
      </c>
      <c r="Q648" s="21" t="str">
        <f>VLOOKUP(B648,Transaction!C2:E3001,3,FALSE)</f>
        <v>Internet Banking</v>
      </c>
      <c r="R648" s="22">
        <f>Table4[[#This Row],[Bank Deposit2]] - Table4[[#This Row],[Saving Accounts]]</f>
        <v>476620.39243170002</v>
      </c>
      <c r="S648" s="22">
        <f>IF(AND(Table4[[#This Row],[Account Type]]="Current",Table4[[#This Row],[Opening Balance]]&gt;= 500000),Table4[[#This Row],[Opening Balance]] * 0.02, 0)</f>
        <v>0</v>
      </c>
    </row>
    <row r="649" spans="1:19" ht="15.75" x14ac:dyDescent="0.25">
      <c r="A649" s="17" t="s">
        <v>2197</v>
      </c>
      <c r="B649" s="19">
        <v>843399380</v>
      </c>
      <c r="C649" s="17">
        <v>18</v>
      </c>
      <c r="D649" s="24">
        <v>38131.5</v>
      </c>
      <c r="E649" s="17" t="s">
        <v>1094</v>
      </c>
      <c r="F649" s="17" t="s">
        <v>2112</v>
      </c>
      <c r="G649" s="17" t="s">
        <v>1964</v>
      </c>
      <c r="H649" s="17" t="s">
        <v>2198</v>
      </c>
      <c r="I649" s="20">
        <f t="shared" si="10"/>
        <v>141515.99809199999</v>
      </c>
      <c r="J649" s="20">
        <v>65778.06898656</v>
      </c>
      <c r="K649" s="17" t="s">
        <v>2199</v>
      </c>
      <c r="L649" s="21" t="str">
        <f>VLOOKUP(B649,Accounts!B$2:E$3001,4,FALSE)</f>
        <v>Joint</v>
      </c>
      <c r="M649" s="26">
        <f>VALUE(VLOOKUP(B649,Accounts!B$2:G$3001,6,FALSE))</f>
        <v>1970436204</v>
      </c>
      <c r="N649" s="22">
        <f>IFERROR(VLOOKUP(B649,Loan!B649:D948,3,FALSE), 0)</f>
        <v>0</v>
      </c>
      <c r="O649" s="25">
        <f>VLOOKUP(B649,Transaction!C2:F3001,4,FALSE)</f>
        <v>44566</v>
      </c>
      <c r="P649" s="21" t="str">
        <f>VLOOKUP(B649,Table3[[Account Number]:[Transaction type]],2,FALSE)</f>
        <v>Money Transfer</v>
      </c>
      <c r="Q649" s="21" t="str">
        <f>VLOOKUP(B649,Transaction!C2:E3001,3,FALSE)</f>
        <v>Mobile</v>
      </c>
      <c r="R649" s="22">
        <f>Table4[[#This Row],[Bank Deposit2]] - Table4[[#This Row],[Saving Accounts]]</f>
        <v>75737.929105439995</v>
      </c>
      <c r="S649" s="22">
        <f>IF(AND(Table4[[#This Row],[Account Type]]="Current",Table4[[#This Row],[Opening Balance]]&gt;= 500000),Table4[[#This Row],[Opening Balance]] * 0.02, 0)</f>
        <v>0</v>
      </c>
    </row>
    <row r="650" spans="1:19" ht="15.75" x14ac:dyDescent="0.25">
      <c r="A650" s="17" t="s">
        <v>2200</v>
      </c>
      <c r="B650" s="19">
        <v>717143631</v>
      </c>
      <c r="C650" s="17">
        <v>62</v>
      </c>
      <c r="D650" s="24">
        <v>22060.5</v>
      </c>
      <c r="E650" s="17" t="s">
        <v>1094</v>
      </c>
      <c r="F650" s="17" t="s">
        <v>2201</v>
      </c>
      <c r="G650" s="17" t="s">
        <v>1964</v>
      </c>
      <c r="H650" s="17" t="s">
        <v>2202</v>
      </c>
      <c r="I650" s="20">
        <f t="shared" si="10"/>
        <v>590910.22880000004</v>
      </c>
      <c r="J650" s="20">
        <v>218525.29216000001</v>
      </c>
      <c r="K650" s="17" t="s">
        <v>2203</v>
      </c>
      <c r="L650" s="21" t="str">
        <f>VLOOKUP(B650,Accounts!B$2:E$3001,4,FALSE)</f>
        <v>Savings</v>
      </c>
      <c r="M650" s="26">
        <f>VALUE(VLOOKUP(B650,Accounts!B$2:G$3001,6,FALSE))</f>
        <v>3074838</v>
      </c>
      <c r="N650" s="22">
        <f>IFERROR(VLOOKUP(B650,Loan!B650:D949,3,FALSE), 0)</f>
        <v>0</v>
      </c>
      <c r="O650" s="25">
        <f>VLOOKUP(B650,Transaction!C2:F3001,4,FALSE)</f>
        <v>44300</v>
      </c>
      <c r="P650" s="21" t="str">
        <f>VLOOKUP(B650,Table3[[Account Number]:[Transaction type]],2,FALSE)</f>
        <v>Cash Withdrawal</v>
      </c>
      <c r="Q650" s="21" t="str">
        <f>VLOOKUP(B650,Transaction!C2:E3001,3,FALSE)</f>
        <v>POS</v>
      </c>
      <c r="R650" s="22">
        <f>Table4[[#This Row],[Bank Deposit2]] - Table4[[#This Row],[Saving Accounts]]</f>
        <v>372384.93664000003</v>
      </c>
      <c r="S650" s="22">
        <f>IF(AND(Table4[[#This Row],[Account Type]]="Current",Table4[[#This Row],[Opening Balance]]&gt;= 500000),Table4[[#This Row],[Opening Balance]] * 0.02, 0)</f>
        <v>0</v>
      </c>
    </row>
    <row r="651" spans="1:19" ht="15.75" x14ac:dyDescent="0.25">
      <c r="A651" s="17" t="s">
        <v>2204</v>
      </c>
      <c r="B651" s="19">
        <v>564894021</v>
      </c>
      <c r="C651" s="17">
        <v>20</v>
      </c>
      <c r="D651" s="24">
        <v>37401</v>
      </c>
      <c r="E651" s="17" t="s">
        <v>1094</v>
      </c>
      <c r="F651" s="17" t="s">
        <v>53</v>
      </c>
      <c r="G651" s="17" t="s">
        <v>1964</v>
      </c>
      <c r="H651" s="17" t="s">
        <v>2205</v>
      </c>
      <c r="I651" s="20">
        <f t="shared" si="10"/>
        <v>484750.895625</v>
      </c>
      <c r="J651" s="20">
        <v>299640.686949</v>
      </c>
      <c r="K651" s="17" t="s">
        <v>2206</v>
      </c>
      <c r="L651" s="21" t="str">
        <f>VLOOKUP(B651,Accounts!B$2:E$3001,4,FALSE)</f>
        <v>Current</v>
      </c>
      <c r="M651" s="26">
        <f>VALUE(VLOOKUP(B651,Accounts!B$2:G$3001,6,FALSE))</f>
        <v>3260340138</v>
      </c>
      <c r="N651" s="22">
        <f>IFERROR(VLOOKUP(B651,Loan!B651:D950,3,FALSE), 0)</f>
        <v>0</v>
      </c>
      <c r="O651" s="25">
        <f>VLOOKUP(B651,Transaction!C2:F3001,4,FALSE)</f>
        <v>44255</v>
      </c>
      <c r="P651" s="21" t="str">
        <f>VLOOKUP(B651,Table3[[Account Number]:[Transaction type]],2,FALSE)</f>
        <v>Money Transfer</v>
      </c>
      <c r="Q651" s="21" t="str">
        <f>VLOOKUP(B651,Transaction!C2:E3001,3,FALSE)</f>
        <v>Bank</v>
      </c>
      <c r="R651" s="22">
        <f>Table4[[#This Row],[Bank Deposit2]] - Table4[[#This Row],[Saving Accounts]]</f>
        <v>185110.20867600001</v>
      </c>
      <c r="S651" s="22">
        <f>IF(AND(Table4[[#This Row],[Account Type]]="Current",Table4[[#This Row],[Opening Balance]]&gt;= 500000),Table4[[#This Row],[Opening Balance]] * 0.02, 0)</f>
        <v>65206802.759999998</v>
      </c>
    </row>
    <row r="652" spans="1:19" ht="15.75" x14ac:dyDescent="0.25">
      <c r="A652" s="17" t="s">
        <v>2207</v>
      </c>
      <c r="B652" s="19">
        <v>984694071</v>
      </c>
      <c r="C652" s="17">
        <v>67</v>
      </c>
      <c r="D652" s="24">
        <v>20234.25</v>
      </c>
      <c r="E652" s="17" t="s">
        <v>1094</v>
      </c>
      <c r="F652" s="17" t="s">
        <v>2176</v>
      </c>
      <c r="G652" s="17" t="s">
        <v>1964</v>
      </c>
      <c r="H652" s="17" t="s">
        <v>2208</v>
      </c>
      <c r="I652" s="20">
        <f t="shared" si="10"/>
        <v>606505.38494999998</v>
      </c>
      <c r="J652" s="20">
        <v>321804.621897</v>
      </c>
      <c r="K652" s="17" t="s">
        <v>2209</v>
      </c>
      <c r="L652" s="21" t="str">
        <f>VLOOKUP(B652,Accounts!B$2:E$3001,4,FALSE)</f>
        <v>Corporate</v>
      </c>
      <c r="M652" s="26">
        <f>VALUE(VLOOKUP(B652,Accounts!B$2:G$3001,6,FALSE))</f>
        <v>17991372</v>
      </c>
      <c r="N652" s="22">
        <f>IFERROR(VLOOKUP(B652,Loan!B652:D951,3,FALSE), 0)</f>
        <v>0</v>
      </c>
      <c r="O652" s="25">
        <f>VLOOKUP(B652,Transaction!C2:F3001,4,FALSE)</f>
        <v>44437</v>
      </c>
      <c r="P652" s="21" t="str">
        <f>VLOOKUP(B652,Table3[[Account Number]:[Transaction type]],2,FALSE)</f>
        <v>Money Deposit</v>
      </c>
      <c r="Q652" s="21" t="str">
        <f>VLOOKUP(B652,Transaction!C2:E3001,3,FALSE)</f>
        <v>Bank</v>
      </c>
      <c r="R652" s="22">
        <f>Table4[[#This Row],[Bank Deposit2]] - Table4[[#This Row],[Saving Accounts]]</f>
        <v>284700.76305299997</v>
      </c>
      <c r="S652" s="22">
        <f>IF(AND(Table4[[#This Row],[Account Type]]="Current",Table4[[#This Row],[Opening Balance]]&gt;= 500000),Table4[[#This Row],[Opening Balance]] * 0.02, 0)</f>
        <v>0</v>
      </c>
    </row>
    <row r="653" spans="1:19" ht="15.75" x14ac:dyDescent="0.25">
      <c r="A653" s="17" t="s">
        <v>2210</v>
      </c>
      <c r="B653" s="19">
        <v>325234622</v>
      </c>
      <c r="C653" s="17">
        <v>46</v>
      </c>
      <c r="D653" s="24">
        <v>27904.5</v>
      </c>
      <c r="E653" s="17" t="s">
        <v>1094</v>
      </c>
      <c r="F653" s="17" t="s">
        <v>2211</v>
      </c>
      <c r="G653" s="17" t="s">
        <v>1964</v>
      </c>
      <c r="H653" s="17" t="s">
        <v>2212</v>
      </c>
      <c r="I653" s="20">
        <f t="shared" si="10"/>
        <v>372282.66028800001</v>
      </c>
      <c r="J653" s="20">
        <v>45205.751606400001</v>
      </c>
      <c r="K653" s="17" t="s">
        <v>2213</v>
      </c>
      <c r="L653" s="21" t="str">
        <f>VLOOKUP(B653,Accounts!B$2:E$3001,4,FALSE)</f>
        <v>Joint</v>
      </c>
      <c r="M653" s="26">
        <f>VALUE(VLOOKUP(B653,Accounts!B$2:G$3001,6,FALSE))</f>
        <v>652490328</v>
      </c>
      <c r="N653" s="22">
        <f>IFERROR(VLOOKUP(B653,Loan!B653:D952,3,FALSE), 0)</f>
        <v>0</v>
      </c>
      <c r="O653" s="25">
        <f>VLOOKUP(B653,Transaction!C2:F3001,4,FALSE)</f>
        <v>44221</v>
      </c>
      <c r="P653" s="21" t="str">
        <f>VLOOKUP(B653,Table3[[Account Number]:[Transaction type]],2,FALSE)</f>
        <v>Cash Withdrawal</v>
      </c>
      <c r="Q653" s="21" t="str">
        <f>VLOOKUP(B653,Transaction!C2:E3001,3,FALSE)</f>
        <v>ATM</v>
      </c>
      <c r="R653" s="22">
        <f>Table4[[#This Row],[Bank Deposit2]] - Table4[[#This Row],[Saving Accounts]]</f>
        <v>327076.90868160001</v>
      </c>
      <c r="S653" s="22">
        <f>IF(AND(Table4[[#This Row],[Account Type]]="Current",Table4[[#This Row],[Opening Balance]]&gt;= 500000),Table4[[#This Row],[Opening Balance]] * 0.02, 0)</f>
        <v>0</v>
      </c>
    </row>
    <row r="654" spans="1:19" ht="15.75" x14ac:dyDescent="0.25">
      <c r="A654" s="17" t="s">
        <v>2214</v>
      </c>
      <c r="B654" s="19">
        <v>842658068</v>
      </c>
      <c r="C654" s="17">
        <v>52</v>
      </c>
      <c r="D654" s="24">
        <v>25713</v>
      </c>
      <c r="E654" s="17" t="s">
        <v>1094</v>
      </c>
      <c r="F654" s="17" t="s">
        <v>509</v>
      </c>
      <c r="G654" s="17" t="s">
        <v>1964</v>
      </c>
      <c r="H654" s="17" t="s">
        <v>2215</v>
      </c>
      <c r="I654" s="20">
        <f t="shared" si="10"/>
        <v>457214.44300000003</v>
      </c>
      <c r="J654" s="20">
        <v>274328.66580000002</v>
      </c>
      <c r="K654" s="17" t="s">
        <v>2216</v>
      </c>
      <c r="L654" s="21" t="str">
        <f>VLOOKUP(B654,Accounts!B$2:E$3001,4,FALSE)</f>
        <v>Domiciliary</v>
      </c>
      <c r="M654" s="26">
        <f>VALUE(VLOOKUP(B654,Accounts!B$2:G$3001,6,FALSE))</f>
        <v>895812198</v>
      </c>
      <c r="N654" s="22">
        <f>IFERROR(VLOOKUP(B654,Loan!B654:D953,3,FALSE), 0)</f>
        <v>0</v>
      </c>
      <c r="O654" s="25">
        <f>VLOOKUP(B654,Transaction!C2:F3001,4,FALSE)</f>
        <v>44476</v>
      </c>
      <c r="P654" s="21" t="str">
        <f>VLOOKUP(B654,Table3[[Account Number]:[Transaction type]],2,FALSE)</f>
        <v>Money Deposit</v>
      </c>
      <c r="Q654" s="21" t="str">
        <f>VLOOKUP(B654,Transaction!C2:E3001,3,FALSE)</f>
        <v>Bank</v>
      </c>
      <c r="R654" s="22">
        <f>Table4[[#This Row],[Bank Deposit2]] - Table4[[#This Row],[Saving Accounts]]</f>
        <v>182885.77720000001</v>
      </c>
      <c r="S654" s="22">
        <f>IF(AND(Table4[[#This Row],[Account Type]]="Current",Table4[[#This Row],[Opening Balance]]&gt;= 500000),Table4[[#This Row],[Opening Balance]] * 0.02, 0)</f>
        <v>0</v>
      </c>
    </row>
    <row r="655" spans="1:19" ht="15.75" x14ac:dyDescent="0.25">
      <c r="A655" s="17" t="s">
        <v>2217</v>
      </c>
      <c r="B655" s="19">
        <v>577626962</v>
      </c>
      <c r="C655" s="17">
        <v>21</v>
      </c>
      <c r="D655" s="24">
        <v>37035.75</v>
      </c>
      <c r="E655" s="17" t="s">
        <v>1094</v>
      </c>
      <c r="F655" s="17" t="s">
        <v>1721</v>
      </c>
      <c r="G655" s="17" t="s">
        <v>1964</v>
      </c>
      <c r="H655" s="17" t="s">
        <v>2218</v>
      </c>
      <c r="I655" s="20">
        <f t="shared" si="10"/>
        <v>328323.971976</v>
      </c>
      <c r="J655" s="20">
        <v>83573.374684800001</v>
      </c>
      <c r="K655" s="17" t="s">
        <v>2219</v>
      </c>
      <c r="L655" s="21" t="str">
        <f>VLOOKUP(B655,Accounts!B$2:E$3001,4,FALSE)</f>
        <v>Corporate</v>
      </c>
      <c r="M655" s="26">
        <f>VALUE(VLOOKUP(B655,Accounts!B$2:G$3001,6,FALSE))</f>
        <v>1410308172</v>
      </c>
      <c r="N655" s="22">
        <f>IFERROR(VLOOKUP(B655,Loan!B655:D954,3,FALSE), 0)</f>
        <v>0</v>
      </c>
      <c r="O655" s="25">
        <f>VLOOKUP(B655,Transaction!C2:F3001,4,FALSE)</f>
        <v>44408</v>
      </c>
      <c r="P655" s="21" t="str">
        <f>VLOOKUP(B655,Table3[[Account Number]:[Transaction type]],2,FALSE)</f>
        <v>Cash Withdrawal</v>
      </c>
      <c r="Q655" s="21" t="str">
        <f>VLOOKUP(B655,Transaction!C2:E3001,3,FALSE)</f>
        <v>Bank</v>
      </c>
      <c r="R655" s="22">
        <f>Table4[[#This Row],[Bank Deposit2]] - Table4[[#This Row],[Saving Accounts]]</f>
        <v>244750.59729120001</v>
      </c>
      <c r="S655" s="22">
        <f>IF(AND(Table4[[#This Row],[Account Type]]="Current",Table4[[#This Row],[Opening Balance]]&gt;= 500000),Table4[[#This Row],[Opening Balance]] * 0.02, 0)</f>
        <v>0</v>
      </c>
    </row>
    <row r="656" spans="1:19" ht="15.75" x14ac:dyDescent="0.25">
      <c r="A656" s="17" t="s">
        <v>2220</v>
      </c>
      <c r="B656" s="19">
        <v>971201964</v>
      </c>
      <c r="C656" s="17">
        <v>73</v>
      </c>
      <c r="D656" s="24">
        <v>18042.75</v>
      </c>
      <c r="E656" s="17" t="s">
        <v>1094</v>
      </c>
      <c r="F656" s="17" t="s">
        <v>361</v>
      </c>
      <c r="G656" s="17" t="s">
        <v>1964</v>
      </c>
      <c r="H656" s="17" t="s">
        <v>2221</v>
      </c>
      <c r="I656" s="20">
        <f t="shared" si="10"/>
        <v>1701548.2150679999</v>
      </c>
      <c r="J656" s="20">
        <v>743216.38824576</v>
      </c>
      <c r="K656" s="17" t="s">
        <v>2222</v>
      </c>
      <c r="L656" s="21" t="str">
        <f>VLOOKUP(B656,Accounts!B$2:E$3001,4,FALSE)</f>
        <v>Savings</v>
      </c>
      <c r="M656" s="26">
        <f>VALUE(VLOOKUP(B656,Accounts!B$2:G$3001,6,FALSE))</f>
        <v>15142125</v>
      </c>
      <c r="N656" s="22">
        <f>IFERROR(VLOOKUP(B656,Loan!B656:D955,3,FALSE), 0)</f>
        <v>0</v>
      </c>
      <c r="O656" s="25">
        <f>VLOOKUP(B656,Transaction!C2:F3001,4,FALSE)</f>
        <v>44226</v>
      </c>
      <c r="P656" s="21" t="str">
        <f>VLOOKUP(B656,Table3[[Account Number]:[Transaction type]],2,FALSE)</f>
        <v>Cash Withdrawal</v>
      </c>
      <c r="Q656" s="21" t="str">
        <f>VLOOKUP(B656,Transaction!C2:E3001,3,FALSE)</f>
        <v>ATM</v>
      </c>
      <c r="R656" s="22">
        <f>Table4[[#This Row],[Bank Deposit2]] - Table4[[#This Row],[Saving Accounts]]</f>
        <v>958331.82682223991</v>
      </c>
      <c r="S656" s="22">
        <f>IF(AND(Table4[[#This Row],[Account Type]]="Current",Table4[[#This Row],[Opening Balance]]&gt;= 500000),Table4[[#This Row],[Opening Balance]] * 0.02, 0)</f>
        <v>0</v>
      </c>
    </row>
    <row r="657" spans="1:19" ht="15.75" x14ac:dyDescent="0.25">
      <c r="A657" s="17" t="s">
        <v>2223</v>
      </c>
      <c r="B657" s="19">
        <v>714735047</v>
      </c>
      <c r="C657" s="17">
        <v>66</v>
      </c>
      <c r="D657" s="24">
        <v>20599.5</v>
      </c>
      <c r="E657" s="17" t="s">
        <v>1094</v>
      </c>
      <c r="F657" s="17" t="s">
        <v>1815</v>
      </c>
      <c r="G657" s="17" t="s">
        <v>1964</v>
      </c>
      <c r="H657" s="17" t="s">
        <v>2224</v>
      </c>
      <c r="I657" s="20">
        <f t="shared" si="10"/>
        <v>1112405.1103439999</v>
      </c>
      <c r="J657" s="20">
        <v>709354.89511128003</v>
      </c>
      <c r="K657" s="17" t="s">
        <v>2225</v>
      </c>
      <c r="L657" s="21" t="str">
        <f>VLOOKUP(B657,Accounts!B$2:E$3001,4,FALSE)</f>
        <v>Corporate</v>
      </c>
      <c r="M657" s="26">
        <f>VALUE(VLOOKUP(B657,Accounts!B$2:G$3001,6,FALSE))</f>
        <v>2027239466</v>
      </c>
      <c r="N657" s="22">
        <f>IFERROR(VLOOKUP(B657,Loan!B657:D956,3,FALSE), 0)</f>
        <v>0</v>
      </c>
      <c r="O657" s="25">
        <f>VLOOKUP(B657,Transaction!C2:F3001,4,FALSE)</f>
        <v>44416</v>
      </c>
      <c r="P657" s="21" t="str">
        <f>VLOOKUP(B657,Table3[[Account Number]:[Transaction type]],2,FALSE)</f>
        <v>Checks</v>
      </c>
      <c r="Q657" s="21" t="str">
        <f>VLOOKUP(B657,Transaction!C2:E3001,3,FALSE)</f>
        <v>Informal Services</v>
      </c>
      <c r="R657" s="22">
        <f>Table4[[#This Row],[Bank Deposit2]] - Table4[[#This Row],[Saving Accounts]]</f>
        <v>403050.2152327199</v>
      </c>
      <c r="S657" s="22">
        <f>IF(AND(Table4[[#This Row],[Account Type]]="Current",Table4[[#This Row],[Opening Balance]]&gt;= 500000),Table4[[#This Row],[Opening Balance]] * 0.02, 0)</f>
        <v>0</v>
      </c>
    </row>
    <row r="658" spans="1:19" ht="15.75" x14ac:dyDescent="0.25">
      <c r="A658" s="17" t="s">
        <v>2226</v>
      </c>
      <c r="B658" s="19">
        <v>501130001</v>
      </c>
      <c r="C658" s="17">
        <v>67</v>
      </c>
      <c r="D658" s="24">
        <v>20234.25</v>
      </c>
      <c r="E658" s="17" t="s">
        <v>1094</v>
      </c>
      <c r="F658" s="17" t="s">
        <v>256</v>
      </c>
      <c r="G658" s="17" t="s">
        <v>1964</v>
      </c>
      <c r="H658" s="17" t="s">
        <v>2227</v>
      </c>
      <c r="I658" s="20">
        <f t="shared" si="10"/>
        <v>569217.375</v>
      </c>
      <c r="J658" s="20">
        <v>49726.829879999998</v>
      </c>
      <c r="K658" s="17" t="s">
        <v>2228</v>
      </c>
      <c r="L658" s="21" t="str">
        <f>VLOOKUP(B658,Accounts!B$2:E$3001,4,FALSE)</f>
        <v>Corporate</v>
      </c>
      <c r="M658" s="26">
        <f>VALUE(VLOOKUP(B658,Accounts!B$2:G$3001,6,FALSE))</f>
        <v>975630816</v>
      </c>
      <c r="N658" s="22">
        <f>IFERROR(VLOOKUP(B658,Loan!B658:D957,3,FALSE), 0)</f>
        <v>0</v>
      </c>
      <c r="O658" s="25">
        <f>VLOOKUP(B658,Transaction!C2:F3001,4,FALSE)</f>
        <v>44600</v>
      </c>
      <c r="P658" s="21" t="str">
        <f>VLOOKUP(B658,Table3[[Account Number]:[Transaction type]],2,FALSE)</f>
        <v>Money Transfer</v>
      </c>
      <c r="Q658" s="21" t="str">
        <f>VLOOKUP(B658,Transaction!C2:E3001,3,FALSE)</f>
        <v>ATM</v>
      </c>
      <c r="R658" s="22">
        <f>Table4[[#This Row],[Bank Deposit2]] - Table4[[#This Row],[Saving Accounts]]</f>
        <v>519490.54512000002</v>
      </c>
      <c r="S658" s="22">
        <f>IF(AND(Table4[[#This Row],[Account Type]]="Current",Table4[[#This Row],[Opening Balance]]&gt;= 500000),Table4[[#This Row],[Opening Balance]] * 0.02, 0)</f>
        <v>0</v>
      </c>
    </row>
    <row r="659" spans="1:19" ht="15.75" x14ac:dyDescent="0.25">
      <c r="A659" s="17" t="s">
        <v>2229</v>
      </c>
      <c r="B659" s="19">
        <v>908674660</v>
      </c>
      <c r="C659" s="17">
        <v>31</v>
      </c>
      <c r="D659" s="24">
        <v>33383.25</v>
      </c>
      <c r="E659" s="17" t="s">
        <v>1094</v>
      </c>
      <c r="F659" s="17" t="s">
        <v>418</v>
      </c>
      <c r="G659" s="17" t="s">
        <v>1964</v>
      </c>
      <c r="H659" s="17" t="s">
        <v>2230</v>
      </c>
      <c r="I659" s="20">
        <f t="shared" si="10"/>
        <v>148572.30348</v>
      </c>
      <c r="J659" s="20">
        <v>34192.703886000003</v>
      </c>
      <c r="K659" s="17" t="s">
        <v>2231</v>
      </c>
      <c r="L659" s="21" t="str">
        <f>VLOOKUP(B659,Accounts!B$2:E$3001,4,FALSE)</f>
        <v>Joint</v>
      </c>
      <c r="M659" s="26">
        <f>VALUE(VLOOKUP(B659,Accounts!B$2:G$3001,6,FALSE))</f>
        <v>4875234</v>
      </c>
      <c r="N659" s="22">
        <f>IFERROR(VLOOKUP(B659,Loan!B659:D958,3,FALSE), 0)</f>
        <v>0</v>
      </c>
      <c r="O659" s="25">
        <f>VLOOKUP(B659,Transaction!C2:F3001,4,FALSE)</f>
        <v>44537</v>
      </c>
      <c r="P659" s="21" t="str">
        <f>VLOOKUP(B659,Table3[[Account Number]:[Transaction type]],2,FALSE)</f>
        <v>Money Transfer</v>
      </c>
      <c r="Q659" s="21" t="str">
        <f>VLOOKUP(B659,Transaction!C2:E3001,3,FALSE)</f>
        <v>Mobile</v>
      </c>
      <c r="R659" s="22">
        <f>Table4[[#This Row],[Bank Deposit2]] - Table4[[#This Row],[Saving Accounts]]</f>
        <v>114379.599594</v>
      </c>
      <c r="S659" s="22">
        <f>IF(AND(Table4[[#This Row],[Account Type]]="Current",Table4[[#This Row],[Opening Balance]]&gt;= 500000),Table4[[#This Row],[Opening Balance]] * 0.02, 0)</f>
        <v>0</v>
      </c>
    </row>
    <row r="660" spans="1:19" ht="15.75" x14ac:dyDescent="0.25">
      <c r="A660" s="17" t="s">
        <v>2232</v>
      </c>
      <c r="B660" s="19">
        <v>31819356</v>
      </c>
      <c r="C660" s="17">
        <v>18</v>
      </c>
      <c r="D660" s="24">
        <v>38131.5</v>
      </c>
      <c r="E660" s="17" t="s">
        <v>1094</v>
      </c>
      <c r="F660" s="17" t="s">
        <v>825</v>
      </c>
      <c r="G660" s="17" t="s">
        <v>1964</v>
      </c>
      <c r="H660" s="17" t="s">
        <v>2233</v>
      </c>
      <c r="I660" s="20">
        <f t="shared" si="10"/>
        <v>930896.890625</v>
      </c>
      <c r="J660" s="20">
        <v>255735.9937925</v>
      </c>
      <c r="K660" s="17" t="s">
        <v>2234</v>
      </c>
      <c r="L660" s="21" t="str">
        <f>VLOOKUP(B660,Accounts!B$2:E$3001,4,FALSE)</f>
        <v>Domiciliary</v>
      </c>
      <c r="M660" s="26">
        <f>VALUE(VLOOKUP(B660,Accounts!B$2:G$3001,6,FALSE))</f>
        <v>1941180864</v>
      </c>
      <c r="N660" s="22">
        <f>IFERROR(VLOOKUP(B660,Loan!B660:D959,3,FALSE), 0)</f>
        <v>0</v>
      </c>
      <c r="O660" s="25">
        <f>VLOOKUP(B660,Transaction!C2:F3001,4,FALSE)</f>
        <v>44333</v>
      </c>
      <c r="P660" s="21" t="str">
        <f>VLOOKUP(B660,Table3[[Account Number]:[Transaction type]],2,FALSE)</f>
        <v>Loan Payment</v>
      </c>
      <c r="Q660" s="21" t="str">
        <f>VLOOKUP(B660,Transaction!C2:E3001,3,FALSE)</f>
        <v>AFT</v>
      </c>
      <c r="R660" s="22">
        <f>Table4[[#This Row],[Bank Deposit2]] - Table4[[#This Row],[Saving Accounts]]</f>
        <v>675160.8968325</v>
      </c>
      <c r="S660" s="22">
        <f>IF(AND(Table4[[#This Row],[Account Type]]="Current",Table4[[#This Row],[Opening Balance]]&gt;= 500000),Table4[[#This Row],[Opening Balance]] * 0.02, 0)</f>
        <v>0</v>
      </c>
    </row>
    <row r="661" spans="1:19" ht="15.75" x14ac:dyDescent="0.25">
      <c r="A661" s="17" t="s">
        <v>2235</v>
      </c>
      <c r="B661" s="19">
        <v>867117525</v>
      </c>
      <c r="C661" s="17">
        <v>62</v>
      </c>
      <c r="D661" s="24">
        <v>22060.5</v>
      </c>
      <c r="E661" s="17" t="s">
        <v>1094</v>
      </c>
      <c r="F661" s="17" t="s">
        <v>385</v>
      </c>
      <c r="G661" s="17" t="s">
        <v>1964</v>
      </c>
      <c r="H661" s="17" t="s">
        <v>2236</v>
      </c>
      <c r="I661" s="20">
        <f t="shared" si="10"/>
        <v>442236.12848800002</v>
      </c>
      <c r="J661" s="20">
        <v>200257.869504</v>
      </c>
      <c r="K661" s="17" t="s">
        <v>2237</v>
      </c>
      <c r="L661" s="21" t="str">
        <f>VLOOKUP(B661,Accounts!B$2:E$3001,4,FALSE)</f>
        <v>Current</v>
      </c>
      <c r="M661" s="26">
        <f>VALUE(VLOOKUP(B661,Accounts!B$2:G$3001,6,FALSE))</f>
        <v>339789897</v>
      </c>
      <c r="N661" s="22">
        <f>IFERROR(VLOOKUP(B661,Loan!B661:D960,3,FALSE), 0)</f>
        <v>0</v>
      </c>
      <c r="O661" s="25">
        <f>VLOOKUP(B661,Transaction!C2:F3001,4,FALSE)</f>
        <v>44438</v>
      </c>
      <c r="P661" s="21" t="str">
        <f>VLOOKUP(B661,Table3[[Account Number]:[Transaction type]],2,FALSE)</f>
        <v>Cash Withdrawal</v>
      </c>
      <c r="Q661" s="21" t="str">
        <f>VLOOKUP(B661,Transaction!C2:E3001,3,FALSE)</f>
        <v>POS</v>
      </c>
      <c r="R661" s="22">
        <f>Table4[[#This Row],[Bank Deposit2]] - Table4[[#This Row],[Saving Accounts]]</f>
        <v>241978.25898400001</v>
      </c>
      <c r="S661" s="22">
        <f>IF(AND(Table4[[#This Row],[Account Type]]="Current",Table4[[#This Row],[Opening Balance]]&gt;= 500000),Table4[[#This Row],[Opening Balance]] * 0.02, 0)</f>
        <v>6795797.9400000004</v>
      </c>
    </row>
    <row r="662" spans="1:19" ht="15.75" x14ac:dyDescent="0.25">
      <c r="A662" s="17" t="s">
        <v>2238</v>
      </c>
      <c r="B662" s="19">
        <v>101979748</v>
      </c>
      <c r="C662" s="17">
        <v>23</v>
      </c>
      <c r="D662" s="24">
        <v>36305.25</v>
      </c>
      <c r="E662" s="17" t="s">
        <v>1094</v>
      </c>
      <c r="F662" s="17" t="s">
        <v>591</v>
      </c>
      <c r="G662" s="17" t="s">
        <v>1964</v>
      </c>
      <c r="H662" s="17" t="s">
        <v>2239</v>
      </c>
      <c r="I662" s="20">
        <f t="shared" si="10"/>
        <v>1211126.423528</v>
      </c>
      <c r="J662" s="20">
        <v>454672.41514464002</v>
      </c>
      <c r="K662" s="17" t="s">
        <v>2240</v>
      </c>
      <c r="L662" s="21" t="str">
        <f>VLOOKUP(B662,Accounts!B$2:E$3001,4,FALSE)</f>
        <v>Savings</v>
      </c>
      <c r="M662" s="26">
        <f>VALUE(VLOOKUP(B662,Accounts!B$2:G$3001,6,FALSE))</f>
        <v>352957968</v>
      </c>
      <c r="N662" s="22">
        <f>IFERROR(VLOOKUP(B662,Loan!B662:D961,3,FALSE), 0)</f>
        <v>0</v>
      </c>
      <c r="O662" s="25">
        <f>VLOOKUP(B662,Transaction!C2:F3001,4,FALSE)</f>
        <v>44441</v>
      </c>
      <c r="P662" s="21" t="str">
        <f>VLOOKUP(B662,Table3[[Account Number]:[Transaction type]],2,FALSE)</f>
        <v>Loan Payment</v>
      </c>
      <c r="Q662" s="21" t="str">
        <f>VLOOKUP(B662,Transaction!C2:E3001,3,FALSE)</f>
        <v>ACH</v>
      </c>
      <c r="R662" s="22">
        <f>Table4[[#This Row],[Bank Deposit2]] - Table4[[#This Row],[Saving Accounts]]</f>
        <v>756454.00838335999</v>
      </c>
      <c r="S662" s="22">
        <f>IF(AND(Table4[[#This Row],[Account Type]]="Current",Table4[[#This Row],[Opening Balance]]&gt;= 500000),Table4[[#This Row],[Opening Balance]] * 0.02, 0)</f>
        <v>0</v>
      </c>
    </row>
    <row r="663" spans="1:19" ht="15.75" x14ac:dyDescent="0.25">
      <c r="A663" s="17" t="s">
        <v>2241</v>
      </c>
      <c r="B663" s="19">
        <v>530188381</v>
      </c>
      <c r="C663" s="17">
        <v>54</v>
      </c>
      <c r="D663" s="24">
        <v>24982.5</v>
      </c>
      <c r="E663" s="17" t="s">
        <v>1094</v>
      </c>
      <c r="F663" s="17" t="s">
        <v>893</v>
      </c>
      <c r="G663" s="17" t="s">
        <v>1964</v>
      </c>
      <c r="H663" s="17" t="s">
        <v>2242</v>
      </c>
      <c r="I663" s="20">
        <f t="shared" si="10"/>
        <v>105557.72560000001</v>
      </c>
      <c r="J663" s="20">
        <v>20792.880288</v>
      </c>
      <c r="K663" s="17" t="s">
        <v>2243</v>
      </c>
      <c r="L663" s="21" t="str">
        <f>VLOOKUP(B663,Accounts!B$2:E$3001,4,FALSE)</f>
        <v>Savings</v>
      </c>
      <c r="M663" s="26">
        <f>VALUE(VLOOKUP(B663,Accounts!B$2:G$3001,6,FALSE))</f>
        <v>5956384</v>
      </c>
      <c r="N663" s="22">
        <f>IFERROR(VLOOKUP(B663,Loan!B663:D962,3,FALSE), 0)</f>
        <v>0</v>
      </c>
      <c r="O663" s="25">
        <f>VLOOKUP(B663,Transaction!C2:F3001,4,FALSE)</f>
        <v>44211</v>
      </c>
      <c r="P663" s="21" t="str">
        <f>VLOOKUP(B663,Table3[[Account Number]:[Transaction type]],2,FALSE)</f>
        <v>Money Transfer</v>
      </c>
      <c r="Q663" s="21" t="str">
        <f>VLOOKUP(B663,Transaction!C2:E3001,3,FALSE)</f>
        <v>Bank</v>
      </c>
      <c r="R663" s="22">
        <f>Table4[[#This Row],[Bank Deposit2]] - Table4[[#This Row],[Saving Accounts]]</f>
        <v>84764.845312000005</v>
      </c>
      <c r="S663" s="22">
        <f>IF(AND(Table4[[#This Row],[Account Type]]="Current",Table4[[#This Row],[Opening Balance]]&gt;= 500000),Table4[[#This Row],[Opening Balance]] * 0.02, 0)</f>
        <v>0</v>
      </c>
    </row>
    <row r="664" spans="1:19" ht="15.75" x14ac:dyDescent="0.25">
      <c r="A664" s="17" t="s">
        <v>2244</v>
      </c>
      <c r="B664" s="19">
        <v>573737289</v>
      </c>
      <c r="C664" s="17">
        <v>37</v>
      </c>
      <c r="D664" s="24">
        <v>31191.75</v>
      </c>
      <c r="E664" s="17" t="s">
        <v>1094</v>
      </c>
      <c r="F664" s="17" t="s">
        <v>1277</v>
      </c>
      <c r="G664" s="17" t="s">
        <v>1964</v>
      </c>
      <c r="H664" s="17" t="s">
        <v>2245</v>
      </c>
      <c r="I664" s="20">
        <f t="shared" si="10"/>
        <v>133076.74296</v>
      </c>
      <c r="J664" s="20">
        <v>90148.761360000004</v>
      </c>
      <c r="K664" s="17" t="s">
        <v>2246</v>
      </c>
      <c r="L664" s="21" t="str">
        <f>VLOOKUP(B664,Accounts!B$2:E$3001,4,FALSE)</f>
        <v>Fixed Deposit</v>
      </c>
      <c r="M664" s="26">
        <f>VALUE(VLOOKUP(B664,Accounts!B$2:G$3001,6,FALSE))</f>
        <v>668886348</v>
      </c>
      <c r="N664" s="22">
        <f>IFERROR(VLOOKUP(B664,Loan!B664:D963,3,FALSE), 0)</f>
        <v>0</v>
      </c>
      <c r="O664" s="25">
        <f>VLOOKUP(B664,Transaction!C2:F3001,4,FALSE)</f>
        <v>44338</v>
      </c>
      <c r="P664" s="21" t="str">
        <f>VLOOKUP(B664,Table3[[Account Number]:[Transaction type]],2,FALSE)</f>
        <v>Money Transfer</v>
      </c>
      <c r="Q664" s="21" t="str">
        <f>VLOOKUP(B664,Transaction!C2:E3001,3,FALSE)</f>
        <v>Mobile</v>
      </c>
      <c r="R664" s="22">
        <f>Table4[[#This Row],[Bank Deposit2]] - Table4[[#This Row],[Saving Accounts]]</f>
        <v>42927.981599999999</v>
      </c>
      <c r="S664" s="22">
        <f>IF(AND(Table4[[#This Row],[Account Type]]="Current",Table4[[#This Row],[Opening Balance]]&gt;= 500000),Table4[[#This Row],[Opening Balance]] * 0.02, 0)</f>
        <v>0</v>
      </c>
    </row>
    <row r="665" spans="1:19" ht="15.75" x14ac:dyDescent="0.25">
      <c r="A665" s="17" t="s">
        <v>2247</v>
      </c>
      <c r="B665" s="19">
        <v>219463777</v>
      </c>
      <c r="C665" s="17">
        <v>35</v>
      </c>
      <c r="D665" s="24">
        <v>31922.25</v>
      </c>
      <c r="E665" s="17" t="s">
        <v>1094</v>
      </c>
      <c r="F665" s="17" t="s">
        <v>422</v>
      </c>
      <c r="G665" s="17" t="s">
        <v>1964</v>
      </c>
      <c r="H665" s="17" t="s">
        <v>2248</v>
      </c>
      <c r="I665" s="20">
        <f t="shared" si="10"/>
        <v>319805.84736000001</v>
      </c>
      <c r="J665" s="20">
        <v>79346.423750400005</v>
      </c>
      <c r="K665" s="17" t="s">
        <v>2249</v>
      </c>
      <c r="L665" s="21" t="str">
        <f>VLOOKUP(B665,Accounts!B$2:E$3001,4,FALSE)</f>
        <v>Current</v>
      </c>
      <c r="M665" s="26">
        <f>VALUE(VLOOKUP(B665,Accounts!B$2:G$3001,6,FALSE))</f>
        <v>1545993372</v>
      </c>
      <c r="N665" s="22">
        <f>IFERROR(VLOOKUP(B665,Loan!B665:D964,3,FALSE), 0)</f>
        <v>0</v>
      </c>
      <c r="O665" s="25">
        <f>VLOOKUP(B665,Transaction!C2:F3001,4,FALSE)</f>
        <v>44476</v>
      </c>
      <c r="P665" s="21" t="str">
        <f>VLOOKUP(B665,Table3[[Account Number]:[Transaction type]],2,FALSE)</f>
        <v>Checks</v>
      </c>
      <c r="Q665" s="21" t="str">
        <f>VLOOKUP(B665,Transaction!C2:E3001,3,FALSE)</f>
        <v>Bank</v>
      </c>
      <c r="R665" s="22">
        <f>Table4[[#This Row],[Bank Deposit2]] - Table4[[#This Row],[Saving Accounts]]</f>
        <v>240459.42360959999</v>
      </c>
      <c r="S665" s="22">
        <f>IF(AND(Table4[[#This Row],[Account Type]]="Current",Table4[[#This Row],[Opening Balance]]&gt;= 500000),Table4[[#This Row],[Opening Balance]] * 0.02, 0)</f>
        <v>30919867.440000001</v>
      </c>
    </row>
    <row r="666" spans="1:19" ht="15.75" x14ac:dyDescent="0.25">
      <c r="A666" s="17" t="s">
        <v>2250</v>
      </c>
      <c r="B666" s="19">
        <v>315015315</v>
      </c>
      <c r="C666" s="17">
        <v>39</v>
      </c>
      <c r="D666" s="24">
        <v>30461.25</v>
      </c>
      <c r="E666" s="17" t="s">
        <v>1094</v>
      </c>
      <c r="F666" s="17" t="s">
        <v>951</v>
      </c>
      <c r="G666" s="17" t="s">
        <v>1964</v>
      </c>
      <c r="H666" s="17" t="s">
        <v>2251</v>
      </c>
      <c r="I666" s="20">
        <f t="shared" si="10"/>
        <v>137423.97440000001</v>
      </c>
      <c r="J666" s="20">
        <v>75153.736000000004</v>
      </c>
      <c r="K666" s="17" t="s">
        <v>2252</v>
      </c>
      <c r="L666" s="21" t="str">
        <f>VLOOKUP(B666,Accounts!B$2:E$3001,4,FALSE)</f>
        <v>Domiciliary</v>
      </c>
      <c r="M666" s="26">
        <f>VALUE(VLOOKUP(B666,Accounts!B$2:G$3001,6,FALSE))</f>
        <v>2844514374</v>
      </c>
      <c r="N666" s="22">
        <f>IFERROR(VLOOKUP(B666,Loan!B666:D965,3,FALSE), 0)</f>
        <v>0</v>
      </c>
      <c r="O666" s="25">
        <f>VLOOKUP(B666,Transaction!C2:F3001,4,FALSE)</f>
        <v>44528</v>
      </c>
      <c r="P666" s="21" t="str">
        <f>VLOOKUP(B666,Table3[[Account Number]:[Transaction type]],2,FALSE)</f>
        <v>Money Transfer</v>
      </c>
      <c r="Q666" s="21" t="str">
        <f>VLOOKUP(B666,Transaction!C2:E3001,3,FALSE)</f>
        <v>Mobile</v>
      </c>
      <c r="R666" s="22">
        <f>Table4[[#This Row],[Bank Deposit2]] - Table4[[#This Row],[Saving Accounts]]</f>
        <v>62270.238400000002</v>
      </c>
      <c r="S666" s="22">
        <f>IF(AND(Table4[[#This Row],[Account Type]]="Current",Table4[[#This Row],[Opening Balance]]&gt;= 500000),Table4[[#This Row],[Opening Balance]] * 0.02, 0)</f>
        <v>0</v>
      </c>
    </row>
    <row r="667" spans="1:19" ht="15.75" x14ac:dyDescent="0.25">
      <c r="A667" s="17" t="s">
        <v>2253</v>
      </c>
      <c r="B667" s="19">
        <v>119671646</v>
      </c>
      <c r="C667" s="17">
        <v>25</v>
      </c>
      <c r="D667" s="24">
        <v>35574.75</v>
      </c>
      <c r="E667" s="17" t="s">
        <v>1094</v>
      </c>
      <c r="F667" s="17" t="s">
        <v>199</v>
      </c>
      <c r="G667" s="17" t="s">
        <v>1964</v>
      </c>
      <c r="H667" s="17" t="s">
        <v>2254</v>
      </c>
      <c r="I667" s="20">
        <f t="shared" si="10"/>
        <v>177146.436896</v>
      </c>
      <c r="J667" s="20">
        <v>70553.149867200002</v>
      </c>
      <c r="K667" s="17" t="s">
        <v>2255</v>
      </c>
      <c r="L667" s="21" t="str">
        <f>VLOOKUP(B667,Accounts!B$2:E$3001,4,FALSE)</f>
        <v>Current</v>
      </c>
      <c r="M667" s="26">
        <f>VALUE(VLOOKUP(B667,Accounts!B$2:G$3001,6,FALSE))</f>
        <v>2480044392</v>
      </c>
      <c r="N667" s="22">
        <f>IFERROR(VLOOKUP(B667,Loan!B667:D966,3,FALSE), 0)</f>
        <v>0</v>
      </c>
      <c r="O667" s="25">
        <f>VLOOKUP(B667,Transaction!C2:F3001,4,FALSE)</f>
        <v>44438</v>
      </c>
      <c r="P667" s="21" t="str">
        <f>VLOOKUP(B667,Table3[[Account Number]:[Transaction type]],2,FALSE)</f>
        <v>Loan Payment</v>
      </c>
      <c r="Q667" s="21" t="str">
        <f>VLOOKUP(B667,Transaction!C2:E3001,3,FALSE)</f>
        <v>ACH</v>
      </c>
      <c r="R667" s="22">
        <f>Table4[[#This Row],[Bank Deposit2]] - Table4[[#This Row],[Saving Accounts]]</f>
        <v>106593.2870288</v>
      </c>
      <c r="S667" s="22">
        <f>IF(AND(Table4[[#This Row],[Account Type]]="Current",Table4[[#This Row],[Opening Balance]]&gt;= 500000),Table4[[#This Row],[Opening Balance]] * 0.02, 0)</f>
        <v>49600887.840000004</v>
      </c>
    </row>
    <row r="668" spans="1:19" ht="15.75" x14ac:dyDescent="0.25">
      <c r="A668" s="17" t="s">
        <v>2256</v>
      </c>
      <c r="B668" s="19">
        <v>108929038</v>
      </c>
      <c r="C668" s="17">
        <v>69</v>
      </c>
      <c r="D668" s="24">
        <v>19503.75</v>
      </c>
      <c r="E668" s="17" t="s">
        <v>1094</v>
      </c>
      <c r="F668" s="17" t="s">
        <v>102</v>
      </c>
      <c r="G668" s="17" t="s">
        <v>1964</v>
      </c>
      <c r="H668" s="17" t="s">
        <v>2257</v>
      </c>
      <c r="I668" s="20">
        <f t="shared" si="10"/>
        <v>893388.78536400001</v>
      </c>
      <c r="J668" s="20">
        <v>472970.533428</v>
      </c>
      <c r="K668" s="17" t="s">
        <v>2258</v>
      </c>
      <c r="L668" s="21" t="str">
        <f>VLOOKUP(B668,Accounts!B$2:E$3001,4,FALSE)</f>
        <v>Domiciliary</v>
      </c>
      <c r="M668" s="26">
        <f>VALUE(VLOOKUP(B668,Accounts!B$2:G$3001,6,FALSE))</f>
        <v>2260484808</v>
      </c>
      <c r="N668" s="22">
        <f>IFERROR(VLOOKUP(B668,Loan!B668:D967,3,FALSE), 0)</f>
        <v>0</v>
      </c>
      <c r="O668" s="25">
        <f>VLOOKUP(B668,Transaction!C2:F3001,4,FALSE)</f>
        <v>44508</v>
      </c>
      <c r="P668" s="21" t="str">
        <f>VLOOKUP(B668,Table3[[Account Number]:[Transaction type]],2,FALSE)</f>
        <v>Money Deposit</v>
      </c>
      <c r="Q668" s="21" t="str">
        <f>VLOOKUP(B668,Transaction!C2:E3001,3,FALSE)</f>
        <v>ATM</v>
      </c>
      <c r="R668" s="22">
        <f>Table4[[#This Row],[Bank Deposit2]] - Table4[[#This Row],[Saving Accounts]]</f>
        <v>420418.25193600002</v>
      </c>
      <c r="S668" s="22">
        <f>IF(AND(Table4[[#This Row],[Account Type]]="Current",Table4[[#This Row],[Opening Balance]]&gt;= 500000),Table4[[#This Row],[Opening Balance]] * 0.02, 0)</f>
        <v>0</v>
      </c>
    </row>
    <row r="669" spans="1:19" ht="15.75" x14ac:dyDescent="0.25">
      <c r="A669" s="17" t="s">
        <v>2259</v>
      </c>
      <c r="B669" s="19">
        <v>398490470</v>
      </c>
      <c r="C669" s="17">
        <v>76</v>
      </c>
      <c r="D669" s="24">
        <v>16947</v>
      </c>
      <c r="E669" s="17" t="s">
        <v>1094</v>
      </c>
      <c r="F669" s="17" t="s">
        <v>53</v>
      </c>
      <c r="G669" s="17" t="s">
        <v>1964</v>
      </c>
      <c r="H669" s="17" t="s">
        <v>2260</v>
      </c>
      <c r="I669" s="20">
        <f t="shared" si="10"/>
        <v>565070.60250000004</v>
      </c>
      <c r="J669" s="20">
        <v>532673.22129000002</v>
      </c>
      <c r="K669" s="17" t="s">
        <v>2261</v>
      </c>
      <c r="L669" s="21" t="str">
        <f>VLOOKUP(B669,Accounts!B$2:E$3001,4,FALSE)</f>
        <v>Corporate</v>
      </c>
      <c r="M669" s="26">
        <f>VALUE(VLOOKUP(B669,Accounts!B$2:G$3001,6,FALSE))</f>
        <v>3841619712</v>
      </c>
      <c r="N669" s="22">
        <f>IFERROR(VLOOKUP(B669,Loan!B669:D968,3,FALSE), 0)</f>
        <v>0</v>
      </c>
      <c r="O669" s="25">
        <f>VLOOKUP(B669,Transaction!C2:F3001,4,FALSE)</f>
        <v>44389</v>
      </c>
      <c r="P669" s="21" t="str">
        <f>VLOOKUP(B669,Table3[[Account Number]:[Transaction type]],2,FALSE)</f>
        <v>Checks</v>
      </c>
      <c r="Q669" s="21" t="str">
        <f>VLOOKUP(B669,Transaction!C2:E3001,3,FALSE)</f>
        <v>Bank</v>
      </c>
      <c r="R669" s="22">
        <f>Table4[[#This Row],[Bank Deposit2]] - Table4[[#This Row],[Saving Accounts]]</f>
        <v>32397.381210000021</v>
      </c>
      <c r="S669" s="22">
        <f>IF(AND(Table4[[#This Row],[Account Type]]="Current",Table4[[#This Row],[Opening Balance]]&gt;= 500000),Table4[[#This Row],[Opening Balance]] * 0.02, 0)</f>
        <v>0</v>
      </c>
    </row>
    <row r="670" spans="1:19" ht="15.75" x14ac:dyDescent="0.25">
      <c r="A670" s="17" t="s">
        <v>2262</v>
      </c>
      <c r="B670" s="19">
        <v>325519065</v>
      </c>
      <c r="C670" s="17">
        <v>60</v>
      </c>
      <c r="D670" s="24">
        <v>22791</v>
      </c>
      <c r="E670" s="17" t="s">
        <v>1094</v>
      </c>
      <c r="F670" s="17" t="s">
        <v>1610</v>
      </c>
      <c r="G670" s="17" t="s">
        <v>1964</v>
      </c>
      <c r="H670" s="17" t="s">
        <v>2263</v>
      </c>
      <c r="I670" s="20">
        <f t="shared" si="10"/>
        <v>201446.595</v>
      </c>
      <c r="J670" s="20">
        <v>66016.926990000007</v>
      </c>
      <c r="K670" s="17" t="s">
        <v>2264</v>
      </c>
      <c r="L670" s="21" t="str">
        <f>VLOOKUP(B670,Accounts!B$2:E$3001,4,FALSE)</f>
        <v>Joint</v>
      </c>
      <c r="M670" s="26">
        <f>VALUE(VLOOKUP(B670,Accounts!B$2:G$3001,6,FALSE))</f>
        <v>2810977338</v>
      </c>
      <c r="N670" s="22">
        <f>IFERROR(VLOOKUP(B670,Loan!B670:D969,3,FALSE), 0)</f>
        <v>0</v>
      </c>
      <c r="O670" s="25">
        <f>VLOOKUP(B670,Transaction!C2:F3001,4,FALSE)</f>
        <v>44620</v>
      </c>
      <c r="P670" s="21" t="str">
        <f>VLOOKUP(B670,Table3[[Account Number]:[Transaction type]],2,FALSE)</f>
        <v>Cash Withdrawal</v>
      </c>
      <c r="Q670" s="21" t="str">
        <f>VLOOKUP(B670,Transaction!C2:E3001,3,FALSE)</f>
        <v>Bank</v>
      </c>
      <c r="R670" s="22">
        <f>Table4[[#This Row],[Bank Deposit2]] - Table4[[#This Row],[Saving Accounts]]</f>
        <v>135429.66800999999</v>
      </c>
      <c r="S670" s="22">
        <f>IF(AND(Table4[[#This Row],[Account Type]]="Current",Table4[[#This Row],[Opening Balance]]&gt;= 500000),Table4[[#This Row],[Opening Balance]] * 0.02, 0)</f>
        <v>0</v>
      </c>
    </row>
    <row r="671" spans="1:19" ht="15.75" x14ac:dyDescent="0.25">
      <c r="A671" s="17" t="s">
        <v>2265</v>
      </c>
      <c r="B671" s="19">
        <v>552263215</v>
      </c>
      <c r="C671" s="17">
        <v>66</v>
      </c>
      <c r="D671" s="24">
        <v>20599.5</v>
      </c>
      <c r="E671" s="17" t="s">
        <v>1094</v>
      </c>
      <c r="F671" s="17" t="s">
        <v>1197</v>
      </c>
      <c r="G671" s="17" t="s">
        <v>1964</v>
      </c>
      <c r="H671" s="17" t="s">
        <v>2266</v>
      </c>
      <c r="I671" s="20">
        <f t="shared" si="10"/>
        <v>359098.53840000002</v>
      </c>
      <c r="J671" s="20">
        <v>60533.753616000002</v>
      </c>
      <c r="K671" s="17" t="s">
        <v>2267</v>
      </c>
      <c r="L671" s="21" t="str">
        <f>VLOOKUP(B671,Accounts!B$2:E$3001,4,FALSE)</f>
        <v>Domiciliary</v>
      </c>
      <c r="M671" s="26">
        <f>VALUE(VLOOKUP(B671,Accounts!B$2:G$3001,6,FALSE))</f>
        <v>840453125</v>
      </c>
      <c r="N671" s="22">
        <f>IFERROR(VLOOKUP(B671,Loan!B671:D970,3,FALSE), 0)</f>
        <v>0</v>
      </c>
      <c r="O671" s="25">
        <f>VLOOKUP(B671,Transaction!C2:F3001,4,FALSE)</f>
        <v>44652</v>
      </c>
      <c r="P671" s="21" t="str">
        <f>VLOOKUP(B671,Table3[[Account Number]:[Transaction type]],2,FALSE)</f>
        <v>Online Payment</v>
      </c>
      <c r="Q671" s="21" t="str">
        <f>VLOOKUP(B671,Transaction!C2:E3001,3,FALSE)</f>
        <v>Internet Banking</v>
      </c>
      <c r="R671" s="22">
        <f>Table4[[#This Row],[Bank Deposit2]] - Table4[[#This Row],[Saving Accounts]]</f>
        <v>298564.78478400002</v>
      </c>
      <c r="S671" s="22">
        <f>IF(AND(Table4[[#This Row],[Account Type]]="Current",Table4[[#This Row],[Opening Balance]]&gt;= 500000),Table4[[#This Row],[Opening Balance]] * 0.02, 0)</f>
        <v>0</v>
      </c>
    </row>
    <row r="672" spans="1:19" ht="15.75" x14ac:dyDescent="0.25">
      <c r="A672" s="17" t="s">
        <v>2268</v>
      </c>
      <c r="B672" s="19">
        <v>892482644</v>
      </c>
      <c r="C672" s="17">
        <v>37</v>
      </c>
      <c r="D672" s="24">
        <v>31191.75</v>
      </c>
      <c r="E672" s="17" t="s">
        <v>1094</v>
      </c>
      <c r="F672" s="17" t="s">
        <v>1840</v>
      </c>
      <c r="G672" s="17" t="s">
        <v>1964</v>
      </c>
      <c r="H672" s="17" t="s">
        <v>2269</v>
      </c>
      <c r="I672" s="20">
        <f t="shared" si="10"/>
        <v>2258828.4032549998</v>
      </c>
      <c r="J672" s="20">
        <v>234406.7210925</v>
      </c>
      <c r="K672" s="17" t="s">
        <v>2270</v>
      </c>
      <c r="L672" s="21" t="str">
        <f>VLOOKUP(B672,Accounts!B$2:E$3001,4,FALSE)</f>
        <v>Domiciliary</v>
      </c>
      <c r="M672" s="26">
        <f>VALUE(VLOOKUP(B672,Accounts!B$2:G$3001,6,FALSE))</f>
        <v>30942074</v>
      </c>
      <c r="N672" s="22">
        <f>IFERROR(VLOOKUP(B672,Loan!B672:D971,3,FALSE), 0)</f>
        <v>0</v>
      </c>
      <c r="O672" s="25">
        <f>VLOOKUP(B672,Transaction!C2:F3001,4,FALSE)</f>
        <v>44274</v>
      </c>
      <c r="P672" s="21" t="str">
        <f>VLOOKUP(B672,Table3[[Account Number]:[Transaction type]],2,FALSE)</f>
        <v>Money Transfer</v>
      </c>
      <c r="Q672" s="21" t="str">
        <f>VLOOKUP(B672,Transaction!C2:E3001,3,FALSE)</f>
        <v>Mobile</v>
      </c>
      <c r="R672" s="22">
        <f>Table4[[#This Row],[Bank Deposit2]] - Table4[[#This Row],[Saving Accounts]]</f>
        <v>2024421.6821624998</v>
      </c>
      <c r="S672" s="22">
        <f>IF(AND(Table4[[#This Row],[Account Type]]="Current",Table4[[#This Row],[Opening Balance]]&gt;= 500000),Table4[[#This Row],[Opening Balance]] * 0.02, 0)</f>
        <v>0</v>
      </c>
    </row>
    <row r="673" spans="1:19" ht="15.75" x14ac:dyDescent="0.25">
      <c r="A673" s="17" t="s">
        <v>2271</v>
      </c>
      <c r="B673" s="19">
        <v>600474664</v>
      </c>
      <c r="C673" s="17">
        <v>20</v>
      </c>
      <c r="D673" s="24">
        <v>37401</v>
      </c>
      <c r="E673" s="17" t="s">
        <v>1094</v>
      </c>
      <c r="F673" s="17" t="s">
        <v>794</v>
      </c>
      <c r="G673" s="17" t="s">
        <v>1964</v>
      </c>
      <c r="H673" s="17" t="s">
        <v>2272</v>
      </c>
      <c r="I673" s="20">
        <f t="shared" si="10"/>
        <v>234545.71687500001</v>
      </c>
      <c r="J673" s="20">
        <v>61257.822525000003</v>
      </c>
      <c r="K673" s="17" t="s">
        <v>2273</v>
      </c>
      <c r="L673" s="21" t="str">
        <f>VLOOKUP(B673,Accounts!B$2:E$3001,4,FALSE)</f>
        <v>Domiciliary</v>
      </c>
      <c r="M673" s="26">
        <f>VALUE(VLOOKUP(B673,Accounts!B$2:G$3001,6,FALSE))</f>
        <v>2910345069</v>
      </c>
      <c r="N673" s="22">
        <f>IFERROR(VLOOKUP(B673,Loan!B673:D972,3,FALSE), 0)</f>
        <v>0</v>
      </c>
      <c r="O673" s="25">
        <f>VLOOKUP(B673,Transaction!C2:F3001,4,FALSE)</f>
        <v>44198</v>
      </c>
      <c r="P673" s="21" t="str">
        <f>VLOOKUP(B673,Table3[[Account Number]:[Transaction type]],2,FALSE)</f>
        <v>Money Transfer</v>
      </c>
      <c r="Q673" s="21" t="str">
        <f>VLOOKUP(B673,Transaction!C2:E3001,3,FALSE)</f>
        <v>Mobile</v>
      </c>
      <c r="R673" s="22">
        <f>Table4[[#This Row],[Bank Deposit2]] - Table4[[#This Row],[Saving Accounts]]</f>
        <v>173287.89435000002</v>
      </c>
      <c r="S673" s="22">
        <f>IF(AND(Table4[[#This Row],[Account Type]]="Current",Table4[[#This Row],[Opening Balance]]&gt;= 500000),Table4[[#This Row],[Opening Balance]] * 0.02, 0)</f>
        <v>0</v>
      </c>
    </row>
    <row r="674" spans="1:19" ht="15.75" x14ac:dyDescent="0.25">
      <c r="A674" s="17" t="s">
        <v>2274</v>
      </c>
      <c r="B674" s="19">
        <v>291593618</v>
      </c>
      <c r="C674" s="17">
        <v>39</v>
      </c>
      <c r="D674" s="24">
        <v>30461.25</v>
      </c>
      <c r="E674" s="17" t="s">
        <v>1094</v>
      </c>
      <c r="F674" s="17" t="s">
        <v>1721</v>
      </c>
      <c r="G674" s="17" t="s">
        <v>1964</v>
      </c>
      <c r="H674" s="17" t="s">
        <v>2275</v>
      </c>
      <c r="I674" s="20">
        <f t="shared" si="10"/>
        <v>87689.129088000002</v>
      </c>
      <c r="J674" s="20">
        <v>13198.50347376</v>
      </c>
      <c r="K674" s="17" t="s">
        <v>2276</v>
      </c>
      <c r="L674" s="21" t="str">
        <f>VLOOKUP(B674,Accounts!B$2:E$3001,4,FALSE)</f>
        <v>Domiciliary</v>
      </c>
      <c r="M674" s="26">
        <f>VALUE(VLOOKUP(B674,Accounts!B$2:G$3001,6,FALSE))</f>
        <v>2387554125</v>
      </c>
      <c r="N674" s="22">
        <f>IFERROR(VLOOKUP(B674,Loan!B674:D973,3,FALSE), 0)</f>
        <v>0</v>
      </c>
      <c r="O674" s="25">
        <f>VLOOKUP(B674,Transaction!C2:F3001,4,FALSE)</f>
        <v>44198</v>
      </c>
      <c r="P674" s="21" t="str">
        <f>VLOOKUP(B674,Table3[[Account Number]:[Transaction type]],2,FALSE)</f>
        <v>Online Payment</v>
      </c>
      <c r="Q674" s="21" t="str">
        <f>VLOOKUP(B674,Transaction!C2:E3001,3,FALSE)</f>
        <v>Mobile</v>
      </c>
      <c r="R674" s="22">
        <f>Table4[[#This Row],[Bank Deposit2]] - Table4[[#This Row],[Saving Accounts]]</f>
        <v>74490.625614240009</v>
      </c>
      <c r="S674" s="22">
        <f>IF(AND(Table4[[#This Row],[Account Type]]="Current",Table4[[#This Row],[Opening Balance]]&gt;= 500000),Table4[[#This Row],[Opening Balance]] * 0.02, 0)</f>
        <v>0</v>
      </c>
    </row>
    <row r="675" spans="1:19" ht="15.75" x14ac:dyDescent="0.25">
      <c r="A675" s="17" t="s">
        <v>2277</v>
      </c>
      <c r="B675" s="19">
        <v>992396243</v>
      </c>
      <c r="C675" s="17">
        <v>29</v>
      </c>
      <c r="D675" s="24">
        <v>34113.75</v>
      </c>
      <c r="E675" s="17" t="s">
        <v>1094</v>
      </c>
      <c r="F675" s="17" t="s">
        <v>2278</v>
      </c>
      <c r="G675" s="17" t="s">
        <v>1964</v>
      </c>
      <c r="H675" s="17" t="s">
        <v>2279</v>
      </c>
      <c r="I675" s="20">
        <f t="shared" si="10"/>
        <v>434681.42411199998</v>
      </c>
      <c r="J675" s="20">
        <v>135325.34901599999</v>
      </c>
      <c r="K675" s="17" t="s">
        <v>2280</v>
      </c>
      <c r="L675" s="21" t="str">
        <f>VLOOKUP(B675,Accounts!B$2:E$3001,4,FALSE)</f>
        <v>Domiciliary</v>
      </c>
      <c r="M675" s="26">
        <f>VALUE(VLOOKUP(B675,Accounts!B$2:G$3001,6,FALSE))</f>
        <v>600798848</v>
      </c>
      <c r="N675" s="22">
        <f>IFERROR(VLOOKUP(B675,Loan!B675:D974,3,FALSE), 0)</f>
        <v>0</v>
      </c>
      <c r="O675" s="25">
        <f>VLOOKUP(B675,Transaction!C2:F3001,4,FALSE)</f>
        <v>44209</v>
      </c>
      <c r="P675" s="21" t="str">
        <f>VLOOKUP(B675,Table3[[Account Number]:[Transaction type]],2,FALSE)</f>
        <v>Money Transfer</v>
      </c>
      <c r="Q675" s="21" t="str">
        <f>VLOOKUP(B675,Transaction!C2:E3001,3,FALSE)</f>
        <v>Mobile</v>
      </c>
      <c r="R675" s="22">
        <f>Table4[[#This Row],[Bank Deposit2]] - Table4[[#This Row],[Saving Accounts]]</f>
        <v>299356.07509599999</v>
      </c>
      <c r="S675" s="22">
        <f>IF(AND(Table4[[#This Row],[Account Type]]="Current",Table4[[#This Row],[Opening Balance]]&gt;= 500000),Table4[[#This Row],[Opening Balance]] * 0.02, 0)</f>
        <v>0</v>
      </c>
    </row>
    <row r="676" spans="1:19" ht="15.75" x14ac:dyDescent="0.25">
      <c r="A676" s="17" t="s">
        <v>2281</v>
      </c>
      <c r="B676" s="19">
        <v>396766385</v>
      </c>
      <c r="C676" s="17">
        <v>81</v>
      </c>
      <c r="D676" s="24">
        <v>15120.75</v>
      </c>
      <c r="E676" s="17" t="s">
        <v>1094</v>
      </c>
      <c r="F676" s="17" t="s">
        <v>172</v>
      </c>
      <c r="G676" s="17" t="s">
        <v>1964</v>
      </c>
      <c r="H676" s="17" t="s">
        <v>2282</v>
      </c>
      <c r="I676" s="20">
        <f t="shared" si="10"/>
        <v>76925.991999999998</v>
      </c>
      <c r="J676" s="20">
        <v>21923.907719999999</v>
      </c>
      <c r="K676" s="17" t="s">
        <v>2283</v>
      </c>
      <c r="L676" s="21" t="str">
        <f>VLOOKUP(B676,Accounts!B$2:E$3001,4,FALSE)</f>
        <v>Savings</v>
      </c>
      <c r="M676" s="26">
        <f>VALUE(VLOOKUP(B676,Accounts!B$2:G$3001,6,FALSE))</f>
        <v>672064848</v>
      </c>
      <c r="N676" s="22">
        <f>IFERROR(VLOOKUP(B676,Loan!B676:D975,3,FALSE), 0)</f>
        <v>0</v>
      </c>
      <c r="O676" s="25">
        <f>VLOOKUP(B676,Transaction!C2:F3001,4,FALSE)</f>
        <v>44210</v>
      </c>
      <c r="P676" s="21" t="str">
        <f>VLOOKUP(B676,Table3[[Account Number]:[Transaction type]],2,FALSE)</f>
        <v>Checks</v>
      </c>
      <c r="Q676" s="21" t="str">
        <f>VLOOKUP(B676,Transaction!C2:E3001,3,FALSE)</f>
        <v>Bank</v>
      </c>
      <c r="R676" s="22">
        <f>Table4[[#This Row],[Bank Deposit2]] - Table4[[#This Row],[Saving Accounts]]</f>
        <v>55002.084279999995</v>
      </c>
      <c r="S676" s="22">
        <f>IF(AND(Table4[[#This Row],[Account Type]]="Current",Table4[[#This Row],[Opening Balance]]&gt;= 500000),Table4[[#This Row],[Opening Balance]] * 0.02, 0)</f>
        <v>0</v>
      </c>
    </row>
    <row r="677" spans="1:19" ht="15.75" x14ac:dyDescent="0.25">
      <c r="A677" s="17" t="s">
        <v>2284</v>
      </c>
      <c r="B677" s="19">
        <v>876221030</v>
      </c>
      <c r="C677" s="17">
        <v>46</v>
      </c>
      <c r="D677" s="24">
        <v>27904.5</v>
      </c>
      <c r="E677" s="17" t="s">
        <v>1094</v>
      </c>
      <c r="F677" s="17" t="s">
        <v>19</v>
      </c>
      <c r="G677" s="17" t="s">
        <v>1964</v>
      </c>
      <c r="H677" s="17" t="s">
        <v>2285</v>
      </c>
      <c r="I677" s="20">
        <f t="shared" si="10"/>
        <v>490931.67657100002</v>
      </c>
      <c r="J677" s="20">
        <v>133457.15479599999</v>
      </c>
      <c r="K677" s="17" t="s">
        <v>2286</v>
      </c>
      <c r="L677" s="21" t="str">
        <f>VLOOKUP(B677,Accounts!B$2:E$3001,4,FALSE)</f>
        <v>Domiciliary</v>
      </c>
      <c r="M677" s="26">
        <f>VALUE(VLOOKUP(B677,Accounts!B$2:G$3001,6,FALSE))</f>
        <v>66498894</v>
      </c>
      <c r="N677" s="22">
        <f>IFERROR(VLOOKUP(B677,Loan!B677:D976,3,FALSE), 0)</f>
        <v>0</v>
      </c>
      <c r="O677" s="25">
        <f>VLOOKUP(B677,Transaction!C2:F3001,4,FALSE)</f>
        <v>44555</v>
      </c>
      <c r="P677" s="21" t="str">
        <f>VLOOKUP(B677,Table3[[Account Number]:[Transaction type]],2,FALSE)</f>
        <v>Cash Withdrawal</v>
      </c>
      <c r="Q677" s="21" t="str">
        <f>VLOOKUP(B677,Transaction!C2:E3001,3,FALSE)</f>
        <v>Bank</v>
      </c>
      <c r="R677" s="22">
        <f>Table4[[#This Row],[Bank Deposit2]] - Table4[[#This Row],[Saving Accounts]]</f>
        <v>357474.52177500003</v>
      </c>
      <c r="S677" s="22">
        <f>IF(AND(Table4[[#This Row],[Account Type]]="Current",Table4[[#This Row],[Opening Balance]]&gt;= 500000),Table4[[#This Row],[Opening Balance]] * 0.02, 0)</f>
        <v>0</v>
      </c>
    </row>
    <row r="678" spans="1:19" ht="15.75" x14ac:dyDescent="0.25">
      <c r="A678" s="17" t="s">
        <v>2287</v>
      </c>
      <c r="B678" s="19">
        <v>919496575</v>
      </c>
      <c r="C678" s="17">
        <v>64</v>
      </c>
      <c r="D678" s="24">
        <v>21330</v>
      </c>
      <c r="E678" s="17" t="s">
        <v>1094</v>
      </c>
      <c r="F678" s="17" t="s">
        <v>874</v>
      </c>
      <c r="G678" s="17" t="s">
        <v>1964</v>
      </c>
      <c r="H678" s="17">
        <v>0</v>
      </c>
      <c r="I678" s="20">
        <f t="shared" si="10"/>
        <v>0</v>
      </c>
      <c r="J678" s="20"/>
      <c r="K678" s="17" t="s">
        <v>2288</v>
      </c>
      <c r="L678" s="21" t="str">
        <f>VLOOKUP(B678,Accounts!B$2:E$3001,4,FALSE)</f>
        <v>Current</v>
      </c>
      <c r="M678" s="26">
        <f>VALUE(VLOOKUP(B678,Accounts!B$2:G$3001,6,FALSE))</f>
        <v>3624029448</v>
      </c>
      <c r="N678" s="22">
        <f>IFERROR(VLOOKUP(B678,Loan!B678:D977,3,FALSE), 0)</f>
        <v>0</v>
      </c>
      <c r="O678" s="25">
        <f>VLOOKUP(B678,Transaction!C2:F3001,4,FALSE)</f>
        <v>44418</v>
      </c>
      <c r="P678" s="21" t="str">
        <f>VLOOKUP(B678,Table3[[Account Number]:[Transaction type]],2,FALSE)</f>
        <v>Loan Payment</v>
      </c>
      <c r="Q678" s="21" t="str">
        <f>VLOOKUP(B678,Transaction!C2:E3001,3,FALSE)</f>
        <v>AFT</v>
      </c>
      <c r="R678" s="22">
        <f>Table4[[#This Row],[Bank Deposit2]] - Table4[[#This Row],[Saving Accounts]]</f>
        <v>0</v>
      </c>
      <c r="S678" s="22">
        <f>IF(AND(Table4[[#This Row],[Account Type]]="Current",Table4[[#This Row],[Opening Balance]]&gt;= 500000),Table4[[#This Row],[Opening Balance]] * 0.02, 0)</f>
        <v>72480588.960000008</v>
      </c>
    </row>
    <row r="679" spans="1:19" ht="15.75" x14ac:dyDescent="0.25">
      <c r="A679" s="17" t="s">
        <v>2289</v>
      </c>
      <c r="B679" s="19">
        <v>133921993</v>
      </c>
      <c r="C679" s="17">
        <v>32</v>
      </c>
      <c r="D679" s="24">
        <v>33018</v>
      </c>
      <c r="E679" s="17" t="s">
        <v>1094</v>
      </c>
      <c r="F679" s="17" t="s">
        <v>989</v>
      </c>
      <c r="G679" s="17" t="s">
        <v>1964</v>
      </c>
      <c r="H679" s="17" t="s">
        <v>2290</v>
      </c>
      <c r="I679" s="20">
        <f t="shared" si="10"/>
        <v>287770.64976</v>
      </c>
      <c r="J679" s="20">
        <v>53066.858803199997</v>
      </c>
      <c r="K679" s="17" t="s">
        <v>2291</v>
      </c>
      <c r="L679" s="21" t="str">
        <f>VLOOKUP(B679,Accounts!B$2:E$3001,4,FALSE)</f>
        <v>Current</v>
      </c>
      <c r="M679" s="26">
        <f>VALUE(VLOOKUP(B679,Accounts!B$2:G$3001,6,FALSE))</f>
        <v>1595849204</v>
      </c>
      <c r="N679" s="22">
        <f>IFERROR(VLOOKUP(B679,Loan!B679:D978,3,FALSE), 0)</f>
        <v>0</v>
      </c>
      <c r="O679" s="25">
        <f>VLOOKUP(B679,Transaction!C2:F3001,4,FALSE)</f>
        <v>44633</v>
      </c>
      <c r="P679" s="21" t="str">
        <f>VLOOKUP(B679,Table3[[Account Number]:[Transaction type]],2,FALSE)</f>
        <v>Online Payment</v>
      </c>
      <c r="Q679" s="21" t="str">
        <f>VLOOKUP(B679,Transaction!C2:E3001,3,FALSE)</f>
        <v>Mobile</v>
      </c>
      <c r="R679" s="22">
        <f>Table4[[#This Row],[Bank Deposit2]] - Table4[[#This Row],[Saving Accounts]]</f>
        <v>234703.79095679999</v>
      </c>
      <c r="S679" s="22">
        <f>IF(AND(Table4[[#This Row],[Account Type]]="Current",Table4[[#This Row],[Opening Balance]]&gt;= 500000),Table4[[#This Row],[Opening Balance]] * 0.02, 0)</f>
        <v>31916984.080000002</v>
      </c>
    </row>
    <row r="680" spans="1:19" ht="15.75" x14ac:dyDescent="0.25">
      <c r="A680" s="17" t="s">
        <v>2292</v>
      </c>
      <c r="B680" s="19">
        <v>638990797</v>
      </c>
      <c r="C680" s="17">
        <v>61</v>
      </c>
      <c r="D680" s="24">
        <v>22425.75</v>
      </c>
      <c r="E680" s="17" t="s">
        <v>1094</v>
      </c>
      <c r="F680" s="17" t="s">
        <v>73</v>
      </c>
      <c r="G680" s="17" t="s">
        <v>1964</v>
      </c>
      <c r="H680" s="17" t="s">
        <v>2293</v>
      </c>
      <c r="I680" s="20">
        <f t="shared" si="10"/>
        <v>99957.673324999996</v>
      </c>
      <c r="J680" s="20">
        <v>37062.957524999998</v>
      </c>
      <c r="K680" s="17" t="s">
        <v>2294</v>
      </c>
      <c r="L680" s="21" t="str">
        <f>VLOOKUP(B680,Accounts!B$2:E$3001,4,FALSE)</f>
        <v>Domiciliary</v>
      </c>
      <c r="M680" s="26">
        <f>VALUE(VLOOKUP(B680,Accounts!B$2:G$3001,6,FALSE))</f>
        <v>3490199232</v>
      </c>
      <c r="N680" s="22">
        <f>IFERROR(VLOOKUP(B680,Loan!B680:D979,3,FALSE), 0)</f>
        <v>0</v>
      </c>
      <c r="O680" s="25">
        <f>VLOOKUP(B680,Transaction!C2:F3001,4,FALSE)</f>
        <v>44578</v>
      </c>
      <c r="P680" s="21" t="str">
        <f>VLOOKUP(B680,Table3[[Account Number]:[Transaction type]],2,FALSE)</f>
        <v>Loan Payment</v>
      </c>
      <c r="Q680" s="21" t="str">
        <f>VLOOKUP(B680,Transaction!C2:E3001,3,FALSE)</f>
        <v>ACH</v>
      </c>
      <c r="R680" s="22">
        <f>Table4[[#This Row],[Bank Deposit2]] - Table4[[#This Row],[Saving Accounts]]</f>
        <v>62894.715799999998</v>
      </c>
      <c r="S680" s="22">
        <f>IF(AND(Table4[[#This Row],[Account Type]]="Current",Table4[[#This Row],[Opening Balance]]&gt;= 500000),Table4[[#This Row],[Opening Balance]] * 0.02, 0)</f>
        <v>0</v>
      </c>
    </row>
    <row r="681" spans="1:19" ht="15.75" x14ac:dyDescent="0.25">
      <c r="A681" s="17" t="s">
        <v>2295</v>
      </c>
      <c r="B681" s="19">
        <v>380361195</v>
      </c>
      <c r="C681" s="17">
        <v>28</v>
      </c>
      <c r="D681" s="24">
        <v>34479</v>
      </c>
      <c r="E681" s="17" t="s">
        <v>1094</v>
      </c>
      <c r="F681" s="17" t="s">
        <v>78</v>
      </c>
      <c r="G681" s="17" t="s">
        <v>1964</v>
      </c>
      <c r="H681" s="17" t="s">
        <v>2296</v>
      </c>
      <c r="I681" s="20">
        <f t="shared" si="10"/>
        <v>1333557.6381900001</v>
      </c>
      <c r="J681" s="20">
        <v>240797.0033214</v>
      </c>
      <c r="K681" s="17" t="s">
        <v>2297</v>
      </c>
      <c r="L681" s="21" t="str">
        <f>VLOOKUP(B681,Accounts!B$2:E$3001,4,FALSE)</f>
        <v>Joint</v>
      </c>
      <c r="M681" s="26">
        <f>VALUE(VLOOKUP(B681,Accounts!B$2:G$3001,6,FALSE))</f>
        <v>1173758952</v>
      </c>
      <c r="N681" s="22">
        <f>IFERROR(VLOOKUP(B681,Loan!B681:D980,3,FALSE), 0)</f>
        <v>0</v>
      </c>
      <c r="O681" s="25">
        <f>VLOOKUP(B681,Transaction!C2:F3001,4,FALSE)</f>
        <v>44538</v>
      </c>
      <c r="P681" s="21" t="str">
        <f>VLOOKUP(B681,Table3[[Account Number]:[Transaction type]],2,FALSE)</f>
        <v>Online Payment</v>
      </c>
      <c r="Q681" s="21" t="str">
        <f>VLOOKUP(B681,Transaction!C2:E3001,3,FALSE)</f>
        <v>Internet Banking</v>
      </c>
      <c r="R681" s="22">
        <f>Table4[[#This Row],[Bank Deposit2]] - Table4[[#This Row],[Saving Accounts]]</f>
        <v>1092760.6348686002</v>
      </c>
      <c r="S681" s="22">
        <f>IF(AND(Table4[[#This Row],[Account Type]]="Current",Table4[[#This Row],[Opening Balance]]&gt;= 500000),Table4[[#This Row],[Opening Balance]] * 0.02, 0)</f>
        <v>0</v>
      </c>
    </row>
    <row r="682" spans="1:19" ht="15.75" x14ac:dyDescent="0.25">
      <c r="A682" s="17" t="s">
        <v>2298</v>
      </c>
      <c r="B682" s="19">
        <v>959566153</v>
      </c>
      <c r="C682" s="17">
        <v>69</v>
      </c>
      <c r="D682" s="24">
        <v>19503.75</v>
      </c>
      <c r="E682" s="17" t="s">
        <v>1094</v>
      </c>
      <c r="F682" s="17" t="s">
        <v>318</v>
      </c>
      <c r="G682" s="17" t="s">
        <v>1964</v>
      </c>
      <c r="H682" s="17" t="s">
        <v>2299</v>
      </c>
      <c r="I682" s="20">
        <f t="shared" si="10"/>
        <v>950337.24445200001</v>
      </c>
      <c r="J682" s="20">
        <v>146365.32067722001</v>
      </c>
      <c r="K682" s="17" t="s">
        <v>2300</v>
      </c>
      <c r="L682" s="21" t="str">
        <f>VLOOKUP(B682,Accounts!B$2:E$3001,4,FALSE)</f>
        <v>Joint</v>
      </c>
      <c r="M682" s="26">
        <f>VALUE(VLOOKUP(B682,Accounts!B$2:G$3001,6,FALSE))</f>
        <v>1796213664</v>
      </c>
      <c r="N682" s="22">
        <f>IFERROR(VLOOKUP(B682,Loan!B682:D981,3,FALSE), 0)</f>
        <v>0</v>
      </c>
      <c r="O682" s="25">
        <f>VLOOKUP(B682,Transaction!C2:F3001,4,FALSE)</f>
        <v>44594</v>
      </c>
      <c r="P682" s="21" t="str">
        <f>VLOOKUP(B682,Table3[[Account Number]:[Transaction type]],2,FALSE)</f>
        <v>Cash Withdrawal</v>
      </c>
      <c r="Q682" s="21" t="str">
        <f>VLOOKUP(B682,Transaction!C2:E3001,3,FALSE)</f>
        <v>ATM</v>
      </c>
      <c r="R682" s="22">
        <f>Table4[[#This Row],[Bank Deposit2]] - Table4[[#This Row],[Saving Accounts]]</f>
        <v>803971.92377478001</v>
      </c>
      <c r="S682" s="22">
        <f>IF(AND(Table4[[#This Row],[Account Type]]="Current",Table4[[#This Row],[Opening Balance]]&gt;= 500000),Table4[[#This Row],[Opening Balance]] * 0.02, 0)</f>
        <v>0</v>
      </c>
    </row>
    <row r="683" spans="1:19" ht="15.75" x14ac:dyDescent="0.25">
      <c r="A683" s="17" t="s">
        <v>2301</v>
      </c>
      <c r="B683" s="19">
        <v>914636531</v>
      </c>
      <c r="C683" s="17">
        <v>50</v>
      </c>
      <c r="D683" s="24">
        <v>26443.5</v>
      </c>
      <c r="E683" s="17" t="s">
        <v>1094</v>
      </c>
      <c r="F683" s="17" t="s">
        <v>93</v>
      </c>
      <c r="G683" s="17" t="s">
        <v>1964</v>
      </c>
      <c r="H683" s="17" t="s">
        <v>2302</v>
      </c>
      <c r="I683" s="20">
        <f t="shared" si="10"/>
        <v>2211018.053175</v>
      </c>
      <c r="J683" s="20">
        <v>278424.49558500003</v>
      </c>
      <c r="K683" s="17" t="s">
        <v>2303</v>
      </c>
      <c r="L683" s="21" t="str">
        <f>VLOOKUP(B683,Accounts!B$2:E$3001,4,FALSE)</f>
        <v>Joint</v>
      </c>
      <c r="M683" s="26">
        <f>VALUE(VLOOKUP(B683,Accounts!B$2:G$3001,6,FALSE))</f>
        <v>362904256</v>
      </c>
      <c r="N683" s="22">
        <f>IFERROR(VLOOKUP(B683,Loan!B683:D982,3,FALSE), 0)</f>
        <v>0</v>
      </c>
      <c r="O683" s="25">
        <f>VLOOKUP(B683,Transaction!C2:F3001,4,FALSE)</f>
        <v>44299</v>
      </c>
      <c r="P683" s="21" t="str">
        <f>VLOOKUP(B683,Table3[[Account Number]:[Transaction type]],2,FALSE)</f>
        <v>Cash Withdrawal</v>
      </c>
      <c r="Q683" s="21" t="str">
        <f>VLOOKUP(B683,Transaction!C2:E3001,3,FALSE)</f>
        <v>Bank</v>
      </c>
      <c r="R683" s="22">
        <f>Table4[[#This Row],[Bank Deposit2]] - Table4[[#This Row],[Saving Accounts]]</f>
        <v>1932593.5575899999</v>
      </c>
      <c r="S683" s="22">
        <f>IF(AND(Table4[[#This Row],[Account Type]]="Current",Table4[[#This Row],[Opening Balance]]&gt;= 500000),Table4[[#This Row],[Opening Balance]] * 0.02, 0)</f>
        <v>0</v>
      </c>
    </row>
    <row r="684" spans="1:19" ht="15.75" x14ac:dyDescent="0.25">
      <c r="A684" s="17" t="s">
        <v>2304</v>
      </c>
      <c r="B684" s="19">
        <v>983282046</v>
      </c>
      <c r="C684" s="17">
        <v>35</v>
      </c>
      <c r="D684" s="24">
        <v>31922.25</v>
      </c>
      <c r="E684" s="17" t="s">
        <v>1094</v>
      </c>
      <c r="F684" s="17" t="s">
        <v>102</v>
      </c>
      <c r="G684" s="17" t="s">
        <v>1964</v>
      </c>
      <c r="H684" s="17" t="s">
        <v>2305</v>
      </c>
      <c r="I684" s="20">
        <f t="shared" si="10"/>
        <v>2061726.77376</v>
      </c>
      <c r="J684" s="20">
        <v>320999.4046368</v>
      </c>
      <c r="K684" s="17" t="s">
        <v>2306</v>
      </c>
      <c r="L684" s="21" t="str">
        <f>VLOOKUP(B684,Accounts!B$2:E$3001,4,FALSE)</f>
        <v>Joint</v>
      </c>
      <c r="M684" s="26">
        <f>VALUE(VLOOKUP(B684,Accounts!B$2:G$3001,6,FALSE))</f>
        <v>151820916</v>
      </c>
      <c r="N684" s="22">
        <f>IFERROR(VLOOKUP(B684,Loan!B684:D983,3,FALSE), 0)</f>
        <v>0</v>
      </c>
      <c r="O684" s="25">
        <f>VLOOKUP(B684,Transaction!C2:F3001,4,FALSE)</f>
        <v>44436</v>
      </c>
      <c r="P684" s="21" t="str">
        <f>VLOOKUP(B684,Table3[[Account Number]:[Transaction type]],2,FALSE)</f>
        <v>Cash Withdrawal</v>
      </c>
      <c r="Q684" s="21" t="str">
        <f>VLOOKUP(B684,Transaction!C2:E3001,3,FALSE)</f>
        <v>POS</v>
      </c>
      <c r="R684" s="22">
        <f>Table4[[#This Row],[Bank Deposit2]] - Table4[[#This Row],[Saving Accounts]]</f>
        <v>1740727.3691232</v>
      </c>
      <c r="S684" s="22">
        <f>IF(AND(Table4[[#This Row],[Account Type]]="Current",Table4[[#This Row],[Opening Balance]]&gt;= 500000),Table4[[#This Row],[Opening Balance]] * 0.02, 0)</f>
        <v>0</v>
      </c>
    </row>
    <row r="685" spans="1:19" ht="15.75" x14ac:dyDescent="0.25">
      <c r="A685" s="17" t="s">
        <v>2307</v>
      </c>
      <c r="B685" s="19">
        <v>313931055</v>
      </c>
      <c r="C685" s="17">
        <v>69</v>
      </c>
      <c r="D685" s="24">
        <v>19503.75</v>
      </c>
      <c r="E685" s="17" t="s">
        <v>1094</v>
      </c>
      <c r="F685" s="17" t="s">
        <v>1536</v>
      </c>
      <c r="G685" s="17" t="s">
        <v>1964</v>
      </c>
      <c r="H685" s="17" t="s">
        <v>2308</v>
      </c>
      <c r="I685" s="20">
        <f t="shared" si="10"/>
        <v>1388245.0631279999</v>
      </c>
      <c r="J685" s="20">
        <v>437981.54104320001</v>
      </c>
      <c r="K685" s="17" t="s">
        <v>2309</v>
      </c>
      <c r="L685" s="21" t="str">
        <f>VLOOKUP(B685,Accounts!B$2:E$3001,4,FALSE)</f>
        <v>Domiciliary</v>
      </c>
      <c r="M685" s="26">
        <f>VALUE(VLOOKUP(B685,Accounts!B$2:G$3001,6,FALSE))</f>
        <v>1271826864</v>
      </c>
      <c r="N685" s="22">
        <f>IFERROR(VLOOKUP(B685,Loan!B685:D984,3,FALSE), 0)</f>
        <v>0</v>
      </c>
      <c r="O685" s="25">
        <f>VLOOKUP(B685,Transaction!C2:F3001,4,FALSE)</f>
        <v>44426</v>
      </c>
      <c r="P685" s="21" t="str">
        <f>VLOOKUP(B685,Table3[[Account Number]:[Transaction type]],2,FALSE)</f>
        <v>Cash Withdrawal</v>
      </c>
      <c r="Q685" s="21" t="str">
        <f>VLOOKUP(B685,Transaction!C2:E3001,3,FALSE)</f>
        <v>Bank</v>
      </c>
      <c r="R685" s="22">
        <f>Table4[[#This Row],[Bank Deposit2]] - Table4[[#This Row],[Saving Accounts]]</f>
        <v>950263.52208479983</v>
      </c>
      <c r="S685" s="22">
        <f>IF(AND(Table4[[#This Row],[Account Type]]="Current",Table4[[#This Row],[Opening Balance]]&gt;= 500000),Table4[[#This Row],[Opening Balance]] * 0.02, 0)</f>
        <v>0</v>
      </c>
    </row>
    <row r="686" spans="1:19" ht="15.75" x14ac:dyDescent="0.25">
      <c r="A686" s="17" t="s">
        <v>2310</v>
      </c>
      <c r="B686" s="19">
        <v>611034975</v>
      </c>
      <c r="C686" s="17">
        <v>17</v>
      </c>
      <c r="D686" s="24">
        <v>38496.75</v>
      </c>
      <c r="E686" s="17" t="s">
        <v>1094</v>
      </c>
      <c r="F686" s="17" t="s">
        <v>2311</v>
      </c>
      <c r="G686" s="17" t="s">
        <v>1964</v>
      </c>
      <c r="H686" s="17" t="s">
        <v>2312</v>
      </c>
      <c r="I686" s="20">
        <f t="shared" si="10"/>
        <v>208376.05717499999</v>
      </c>
      <c r="J686" s="20">
        <v>82971.557311500001</v>
      </c>
      <c r="K686" s="17" t="s">
        <v>663</v>
      </c>
      <c r="L686" s="21" t="str">
        <f>VLOOKUP(B686,Accounts!B$2:E$3001,4,FALSE)</f>
        <v>Corporate</v>
      </c>
      <c r="M686" s="26">
        <f>VALUE(VLOOKUP(B686,Accounts!B$2:G$3001,6,FALSE))</f>
        <v>2042122752</v>
      </c>
      <c r="N686" s="22">
        <f>IFERROR(VLOOKUP(B686,Loan!B686:D985,3,FALSE), 0)</f>
        <v>0</v>
      </c>
      <c r="O686" s="25">
        <f>VLOOKUP(B686,Transaction!C2:F3001,4,FALSE)</f>
        <v>44221</v>
      </c>
      <c r="P686" s="21" t="str">
        <f>VLOOKUP(B686,Table3[[Account Number]:[Transaction type]],2,FALSE)</f>
        <v>Online Payment</v>
      </c>
      <c r="Q686" s="21" t="str">
        <f>VLOOKUP(B686,Transaction!C2:E3001,3,FALSE)</f>
        <v>Internet Banking</v>
      </c>
      <c r="R686" s="22">
        <f>Table4[[#This Row],[Bank Deposit2]] - Table4[[#This Row],[Saving Accounts]]</f>
        <v>125404.49986349999</v>
      </c>
      <c r="S686" s="22">
        <f>IF(AND(Table4[[#This Row],[Account Type]]="Current",Table4[[#This Row],[Opening Balance]]&gt;= 500000),Table4[[#This Row],[Opening Balance]] * 0.02, 0)</f>
        <v>0</v>
      </c>
    </row>
    <row r="687" spans="1:19" ht="15.75" x14ac:dyDescent="0.25">
      <c r="A687" s="17" t="s">
        <v>2313</v>
      </c>
      <c r="B687" s="19">
        <v>468624168</v>
      </c>
      <c r="C687" s="17">
        <v>50</v>
      </c>
      <c r="D687" s="24">
        <v>26443.5</v>
      </c>
      <c r="E687" s="17" t="s">
        <v>1094</v>
      </c>
      <c r="F687" s="17" t="s">
        <v>19</v>
      </c>
      <c r="G687" s="17" t="s">
        <v>1964</v>
      </c>
      <c r="H687" s="17" t="s">
        <v>2314</v>
      </c>
      <c r="I687" s="20">
        <f t="shared" si="10"/>
        <v>922185.41777399997</v>
      </c>
      <c r="J687" s="20">
        <v>328404.159567</v>
      </c>
      <c r="K687" s="17" t="s">
        <v>2315</v>
      </c>
      <c r="L687" s="21" t="str">
        <f>VLOOKUP(B687,Accounts!B$2:E$3001,4,FALSE)</f>
        <v>Current</v>
      </c>
      <c r="M687" s="26">
        <f>VALUE(VLOOKUP(B687,Accounts!B$2:G$3001,6,FALSE))</f>
        <v>2917922436</v>
      </c>
      <c r="N687" s="22">
        <f>IFERROR(VLOOKUP(B687,Loan!B687:D986,3,FALSE), 0)</f>
        <v>0</v>
      </c>
      <c r="O687" s="25">
        <f>VLOOKUP(B687,Transaction!C2:F3001,4,FALSE)</f>
        <v>44337</v>
      </c>
      <c r="P687" s="21" t="str">
        <f>VLOOKUP(B687,Table3[[Account Number]:[Transaction type]],2,FALSE)</f>
        <v>Money Deposit</v>
      </c>
      <c r="Q687" s="21" t="str">
        <f>VLOOKUP(B687,Transaction!C2:E3001,3,FALSE)</f>
        <v>Bank</v>
      </c>
      <c r="R687" s="22">
        <f>Table4[[#This Row],[Bank Deposit2]] - Table4[[#This Row],[Saving Accounts]]</f>
        <v>593781.25820699998</v>
      </c>
      <c r="S687" s="22">
        <f>IF(AND(Table4[[#This Row],[Account Type]]="Current",Table4[[#This Row],[Opening Balance]]&gt;= 500000),Table4[[#This Row],[Opening Balance]] * 0.02, 0)</f>
        <v>58358448.719999999</v>
      </c>
    </row>
    <row r="688" spans="1:19" ht="15.75" x14ac:dyDescent="0.25">
      <c r="A688" s="17" t="s">
        <v>2316</v>
      </c>
      <c r="B688" s="19">
        <v>638191269</v>
      </c>
      <c r="C688" s="17">
        <v>75</v>
      </c>
      <c r="D688" s="24">
        <v>17312.25</v>
      </c>
      <c r="E688" s="17" t="s">
        <v>1094</v>
      </c>
      <c r="F688" s="17" t="s">
        <v>404</v>
      </c>
      <c r="G688" s="17" t="s">
        <v>1964</v>
      </c>
      <c r="H688" s="17" t="s">
        <v>2317</v>
      </c>
      <c r="I688" s="20">
        <f t="shared" si="10"/>
        <v>407298.35892799997</v>
      </c>
      <c r="J688" s="20">
        <v>118826.49370560001</v>
      </c>
      <c r="K688" s="17" t="s">
        <v>2318</v>
      </c>
      <c r="L688" s="21" t="str">
        <f>VLOOKUP(B688,Accounts!B$2:E$3001,4,FALSE)</f>
        <v>Savings</v>
      </c>
      <c r="M688" s="26">
        <f>VALUE(VLOOKUP(B688,Accounts!B$2:G$3001,6,FALSE))</f>
        <v>3041308659</v>
      </c>
      <c r="N688" s="22">
        <f>IFERROR(VLOOKUP(B688,Loan!B688:D987,3,FALSE), 0)</f>
        <v>0</v>
      </c>
      <c r="O688" s="25">
        <f>VLOOKUP(B688,Transaction!C2:F3001,4,FALSE)</f>
        <v>44448</v>
      </c>
      <c r="P688" s="21" t="str">
        <f>VLOOKUP(B688,Table3[[Account Number]:[Transaction type]],2,FALSE)</f>
        <v>Money Transfer</v>
      </c>
      <c r="Q688" s="21" t="str">
        <f>VLOOKUP(B688,Transaction!C2:E3001,3,FALSE)</f>
        <v>Mobile</v>
      </c>
      <c r="R688" s="22">
        <f>Table4[[#This Row],[Bank Deposit2]] - Table4[[#This Row],[Saving Accounts]]</f>
        <v>288471.86522239994</v>
      </c>
      <c r="S688" s="22">
        <f>IF(AND(Table4[[#This Row],[Account Type]]="Current",Table4[[#This Row],[Opening Balance]]&gt;= 500000),Table4[[#This Row],[Opening Balance]] * 0.02, 0)</f>
        <v>0</v>
      </c>
    </row>
    <row r="689" spans="1:19" ht="15.75" x14ac:dyDescent="0.25">
      <c r="A689" s="17" t="s">
        <v>2319</v>
      </c>
      <c r="B689" s="19">
        <v>29580855</v>
      </c>
      <c r="C689" s="17">
        <v>71</v>
      </c>
      <c r="D689" s="24">
        <v>18773.25</v>
      </c>
      <c r="E689" s="17" t="s">
        <v>1094</v>
      </c>
      <c r="F689" s="17" t="s">
        <v>1626</v>
      </c>
      <c r="G689" s="17" t="s">
        <v>1964</v>
      </c>
      <c r="H689" s="17" t="s">
        <v>2320</v>
      </c>
      <c r="I689" s="20">
        <f t="shared" si="10"/>
        <v>1114277.6365</v>
      </c>
      <c r="J689" s="20">
        <v>453748.46706</v>
      </c>
      <c r="K689" s="17" t="s">
        <v>2321</v>
      </c>
      <c r="L689" s="21" t="str">
        <f>VLOOKUP(B689,Accounts!B$2:E$3001,4,FALSE)</f>
        <v>Current</v>
      </c>
      <c r="M689" s="26">
        <f>VALUE(VLOOKUP(B689,Accounts!B$2:G$3001,6,FALSE))</f>
        <v>989275356</v>
      </c>
      <c r="N689" s="22">
        <f>IFERROR(VLOOKUP(B689,Loan!B689:D988,3,FALSE), 0)</f>
        <v>0</v>
      </c>
      <c r="O689" s="25">
        <f>VLOOKUP(B689,Transaction!C2:F3001,4,FALSE)</f>
        <v>44492</v>
      </c>
      <c r="P689" s="21" t="str">
        <f>VLOOKUP(B689,Table3[[Account Number]:[Transaction type]],2,FALSE)</f>
        <v>Cash Withdrawal</v>
      </c>
      <c r="Q689" s="21" t="str">
        <f>VLOOKUP(B689,Transaction!C2:E3001,3,FALSE)</f>
        <v>ATM</v>
      </c>
      <c r="R689" s="22">
        <f>Table4[[#This Row],[Bank Deposit2]] - Table4[[#This Row],[Saving Accounts]]</f>
        <v>660529.16944000009</v>
      </c>
      <c r="S689" s="22">
        <f>IF(AND(Table4[[#This Row],[Account Type]]="Current",Table4[[#This Row],[Opening Balance]]&gt;= 500000),Table4[[#This Row],[Opening Balance]] * 0.02, 0)</f>
        <v>19785507.120000001</v>
      </c>
    </row>
    <row r="690" spans="1:19" ht="15.75" x14ac:dyDescent="0.25">
      <c r="A690" s="17" t="s">
        <v>2322</v>
      </c>
      <c r="B690" s="19">
        <v>81969081</v>
      </c>
      <c r="C690" s="17">
        <v>85</v>
      </c>
      <c r="D690" s="24">
        <v>13659.75</v>
      </c>
      <c r="E690" s="17" t="s">
        <v>1094</v>
      </c>
      <c r="F690" s="17" t="s">
        <v>978</v>
      </c>
      <c r="G690" s="17" t="s">
        <v>1964</v>
      </c>
      <c r="H690" s="17" t="s">
        <v>2323</v>
      </c>
      <c r="I690" s="20">
        <f t="shared" si="10"/>
        <v>942512.26089999999</v>
      </c>
      <c r="J690" s="20">
        <v>372569.55254399998</v>
      </c>
      <c r="K690" s="17" t="s">
        <v>2324</v>
      </c>
      <c r="L690" s="21" t="str">
        <f>VLOOKUP(B690,Accounts!B$2:E$3001,4,FALSE)</f>
        <v>Corporate</v>
      </c>
      <c r="M690" s="26">
        <f>VALUE(VLOOKUP(B690,Accounts!B$2:G$3001,6,FALSE))</f>
        <v>2348296353</v>
      </c>
      <c r="N690" s="22">
        <f>IFERROR(VLOOKUP(B690,Loan!B690:D989,3,FALSE), 0)</f>
        <v>0</v>
      </c>
      <c r="O690" s="25">
        <f>VLOOKUP(B690,Transaction!C2:F3001,4,FALSE)</f>
        <v>44416</v>
      </c>
      <c r="P690" s="21" t="str">
        <f>VLOOKUP(B690,Table3[[Account Number]:[Transaction type]],2,FALSE)</f>
        <v>Loan Payment</v>
      </c>
      <c r="Q690" s="21" t="str">
        <f>VLOOKUP(B690,Transaction!C2:E3001,3,FALSE)</f>
        <v>AFT</v>
      </c>
      <c r="R690" s="22">
        <f>Table4[[#This Row],[Bank Deposit2]] - Table4[[#This Row],[Saving Accounts]]</f>
        <v>569942.70835600002</v>
      </c>
      <c r="S690" s="22">
        <f>IF(AND(Table4[[#This Row],[Account Type]]="Current",Table4[[#This Row],[Opening Balance]]&gt;= 500000),Table4[[#This Row],[Opening Balance]] * 0.02, 0)</f>
        <v>0</v>
      </c>
    </row>
    <row r="691" spans="1:19" ht="15.75" x14ac:dyDescent="0.25">
      <c r="A691" s="17" t="s">
        <v>2325</v>
      </c>
      <c r="B691" s="19">
        <v>789469598</v>
      </c>
      <c r="C691" s="17">
        <v>54</v>
      </c>
      <c r="D691" s="24">
        <v>24982.5</v>
      </c>
      <c r="E691" s="17" t="s">
        <v>1094</v>
      </c>
      <c r="F691" s="17" t="s">
        <v>115</v>
      </c>
      <c r="G691" s="17" t="s">
        <v>1964</v>
      </c>
      <c r="H691" s="17" t="s">
        <v>2326</v>
      </c>
      <c r="I691" s="20">
        <f t="shared" si="10"/>
        <v>876651.00681599998</v>
      </c>
      <c r="J691" s="20">
        <v>232087.7344968</v>
      </c>
      <c r="K691" s="17" t="s">
        <v>2327</v>
      </c>
      <c r="L691" s="21" t="str">
        <f>VLOOKUP(B691,Accounts!B$2:E$3001,4,FALSE)</f>
        <v>Corporate</v>
      </c>
      <c r="M691" s="26">
        <f>VALUE(VLOOKUP(B691,Accounts!B$2:G$3001,6,FALSE))</f>
        <v>479814776</v>
      </c>
      <c r="N691" s="22">
        <f>IFERROR(VLOOKUP(B691,Loan!B691:D990,3,FALSE), 0)</f>
        <v>0</v>
      </c>
      <c r="O691" s="25">
        <f>VLOOKUP(B691,Transaction!C2:F3001,4,FALSE)</f>
        <v>44461</v>
      </c>
      <c r="P691" s="21" t="str">
        <f>VLOOKUP(B691,Table3[[Account Number]:[Transaction type]],2,FALSE)</f>
        <v>Checks</v>
      </c>
      <c r="Q691" s="21" t="str">
        <f>VLOOKUP(B691,Transaction!C2:E3001,3,FALSE)</f>
        <v>Informal Services</v>
      </c>
      <c r="R691" s="22">
        <f>Table4[[#This Row],[Bank Deposit2]] - Table4[[#This Row],[Saving Accounts]]</f>
        <v>644563.27231919998</v>
      </c>
      <c r="S691" s="22">
        <f>IF(AND(Table4[[#This Row],[Account Type]]="Current",Table4[[#This Row],[Opening Balance]]&gt;= 500000),Table4[[#This Row],[Opening Balance]] * 0.02, 0)</f>
        <v>0</v>
      </c>
    </row>
    <row r="692" spans="1:19" ht="15.75" x14ac:dyDescent="0.25">
      <c r="A692" s="17" t="s">
        <v>2328</v>
      </c>
      <c r="B692" s="19">
        <v>722771004</v>
      </c>
      <c r="C692" s="17">
        <v>33</v>
      </c>
      <c r="D692" s="24">
        <v>32652.75</v>
      </c>
      <c r="E692" s="17" t="s">
        <v>1094</v>
      </c>
      <c r="F692" s="17" t="s">
        <v>1220</v>
      </c>
      <c r="G692" s="17" t="s">
        <v>1964</v>
      </c>
      <c r="H692" s="17" t="s">
        <v>2329</v>
      </c>
      <c r="I692" s="20">
        <f t="shared" si="10"/>
        <v>2704170.3545519998</v>
      </c>
      <c r="J692" s="20">
        <v>1452705.4695383999</v>
      </c>
      <c r="K692" s="17" t="s">
        <v>2330</v>
      </c>
      <c r="L692" s="21" t="str">
        <f>VLOOKUP(B692,Accounts!B$2:E$3001,4,FALSE)</f>
        <v>Joint</v>
      </c>
      <c r="M692" s="26">
        <f>VALUE(VLOOKUP(B692,Accounts!B$2:G$3001,6,FALSE))</f>
        <v>39325536</v>
      </c>
      <c r="N692" s="22">
        <f>IFERROR(VLOOKUP(B692,Loan!B692:D991,3,FALSE), 0)</f>
        <v>0</v>
      </c>
      <c r="O692" s="25">
        <f>VLOOKUP(B692,Transaction!C2:F3001,4,FALSE)</f>
        <v>44426</v>
      </c>
      <c r="P692" s="21" t="str">
        <f>VLOOKUP(B692,Table3[[Account Number]:[Transaction type]],2,FALSE)</f>
        <v>Online Payment</v>
      </c>
      <c r="Q692" s="21" t="str">
        <f>VLOOKUP(B692,Transaction!C2:E3001,3,FALSE)</f>
        <v>Mobile</v>
      </c>
      <c r="R692" s="22">
        <f>Table4[[#This Row],[Bank Deposit2]] - Table4[[#This Row],[Saving Accounts]]</f>
        <v>1251464.8850135999</v>
      </c>
      <c r="S692" s="22">
        <f>IF(AND(Table4[[#This Row],[Account Type]]="Current",Table4[[#This Row],[Opening Balance]]&gt;= 500000),Table4[[#This Row],[Opening Balance]] * 0.02, 0)</f>
        <v>0</v>
      </c>
    </row>
    <row r="693" spans="1:19" ht="15.75" x14ac:dyDescent="0.25">
      <c r="A693" s="17" t="s">
        <v>146</v>
      </c>
      <c r="B693" s="19">
        <v>727349705</v>
      </c>
      <c r="C693" s="17">
        <v>65</v>
      </c>
      <c r="D693" s="24">
        <v>20964.75</v>
      </c>
      <c r="E693" s="17" t="s">
        <v>1094</v>
      </c>
      <c r="F693" s="17" t="s">
        <v>19</v>
      </c>
      <c r="G693" s="17" t="s">
        <v>1964</v>
      </c>
      <c r="H693" s="17" t="s">
        <v>2331</v>
      </c>
      <c r="I693" s="20">
        <f t="shared" si="10"/>
        <v>108528.91009999999</v>
      </c>
      <c r="J693" s="20">
        <v>23522.213252199999</v>
      </c>
      <c r="K693" s="17" t="s">
        <v>2332</v>
      </c>
      <c r="L693" s="21" t="str">
        <f>VLOOKUP(B693,Accounts!B$2:E$3001,4,FALSE)</f>
        <v>Savings</v>
      </c>
      <c r="M693" s="26">
        <f>VALUE(VLOOKUP(B693,Accounts!B$2:G$3001,6,FALSE))</f>
        <v>1484690688</v>
      </c>
      <c r="N693" s="22">
        <f>IFERROR(VLOOKUP(B693,Loan!B693:D992,3,FALSE), 0)</f>
        <v>0</v>
      </c>
      <c r="O693" s="25">
        <f>VLOOKUP(B693,Transaction!C2:F3001,4,FALSE)</f>
        <v>44372</v>
      </c>
      <c r="P693" s="21" t="str">
        <f>VLOOKUP(B693,Table3[[Account Number]:[Transaction type]],2,FALSE)</f>
        <v>Cash Withdrawal</v>
      </c>
      <c r="Q693" s="21" t="str">
        <f>VLOOKUP(B693,Transaction!C2:E3001,3,FALSE)</f>
        <v>POS</v>
      </c>
      <c r="R693" s="22">
        <f>Table4[[#This Row],[Bank Deposit2]] - Table4[[#This Row],[Saving Accounts]]</f>
        <v>85006.696847799991</v>
      </c>
      <c r="S693" s="22">
        <f>IF(AND(Table4[[#This Row],[Account Type]]="Current",Table4[[#This Row],[Opening Balance]]&gt;= 500000),Table4[[#This Row],[Opening Balance]] * 0.02, 0)</f>
        <v>0</v>
      </c>
    </row>
    <row r="694" spans="1:19" ht="15.75" x14ac:dyDescent="0.25">
      <c r="A694" s="17" t="s">
        <v>2333</v>
      </c>
      <c r="B694" s="19">
        <v>370740071</v>
      </c>
      <c r="C694" s="17">
        <v>57</v>
      </c>
      <c r="D694" s="24">
        <v>23886.75</v>
      </c>
      <c r="E694" s="17" t="s">
        <v>1094</v>
      </c>
      <c r="F694" s="17" t="s">
        <v>852</v>
      </c>
      <c r="G694" s="17" t="s">
        <v>1964</v>
      </c>
      <c r="H694" s="17" t="s">
        <v>2334</v>
      </c>
      <c r="I694" s="20">
        <f t="shared" si="10"/>
        <v>984045.53888000001</v>
      </c>
      <c r="J694" s="20">
        <v>383293.80334079999</v>
      </c>
      <c r="K694" s="17" t="s">
        <v>2335</v>
      </c>
      <c r="L694" s="21" t="str">
        <f>VLOOKUP(B694,Accounts!B$2:E$3001,4,FALSE)</f>
        <v>Fixed Deposit</v>
      </c>
      <c r="M694" s="26">
        <f>VALUE(VLOOKUP(B694,Accounts!B$2:G$3001,6,FALSE))</f>
        <v>11367837</v>
      </c>
      <c r="N694" s="22">
        <f>IFERROR(VLOOKUP(B694,Loan!B694:D993,3,FALSE), 0)</f>
        <v>0</v>
      </c>
      <c r="O694" s="25">
        <f>VLOOKUP(B694,Transaction!C2:F3001,4,FALSE)</f>
        <v>44408</v>
      </c>
      <c r="P694" s="21" t="str">
        <f>VLOOKUP(B694,Table3[[Account Number]:[Transaction type]],2,FALSE)</f>
        <v>Checks</v>
      </c>
      <c r="Q694" s="21" t="str">
        <f>VLOOKUP(B694,Transaction!C2:E3001,3,FALSE)</f>
        <v>Bank</v>
      </c>
      <c r="R694" s="22">
        <f>Table4[[#This Row],[Bank Deposit2]] - Table4[[#This Row],[Saving Accounts]]</f>
        <v>600751.73553920002</v>
      </c>
      <c r="S694" s="22">
        <f>IF(AND(Table4[[#This Row],[Account Type]]="Current",Table4[[#This Row],[Opening Balance]]&gt;= 500000),Table4[[#This Row],[Opening Balance]] * 0.02, 0)</f>
        <v>0</v>
      </c>
    </row>
    <row r="695" spans="1:19" ht="15.75" x14ac:dyDescent="0.25">
      <c r="A695" s="17" t="s">
        <v>2336</v>
      </c>
      <c r="B695" s="19">
        <v>89352225</v>
      </c>
      <c r="C695" s="17">
        <v>33</v>
      </c>
      <c r="D695" s="24">
        <v>32652.75</v>
      </c>
      <c r="E695" s="17" t="s">
        <v>1094</v>
      </c>
      <c r="F695" s="17" t="s">
        <v>1054</v>
      </c>
      <c r="G695" s="17" t="s">
        <v>1964</v>
      </c>
      <c r="H695" s="17" t="s">
        <v>2337</v>
      </c>
      <c r="I695" s="20">
        <f t="shared" si="10"/>
        <v>149507.527275</v>
      </c>
      <c r="J695" s="20">
        <v>53822.709819000003</v>
      </c>
      <c r="K695" s="17" t="s">
        <v>2338</v>
      </c>
      <c r="L695" s="21" t="str">
        <f>VLOOKUP(B695,Accounts!B$2:E$3001,4,FALSE)</f>
        <v>Savings</v>
      </c>
      <c r="M695" s="26">
        <f>VALUE(VLOOKUP(B695,Accounts!B$2:G$3001,6,FALSE))</f>
        <v>4323922155</v>
      </c>
      <c r="N695" s="22">
        <f>IFERROR(VLOOKUP(B695,Loan!B695:D994,3,FALSE), 0)</f>
        <v>0</v>
      </c>
      <c r="O695" s="25">
        <f>VLOOKUP(B695,Transaction!C2:F3001,4,FALSE)</f>
        <v>44259</v>
      </c>
      <c r="P695" s="21" t="str">
        <f>VLOOKUP(B695,Table3[[Account Number]:[Transaction type]],2,FALSE)</f>
        <v>Money Transfer</v>
      </c>
      <c r="Q695" s="21" t="str">
        <f>VLOOKUP(B695,Transaction!C2:E3001,3,FALSE)</f>
        <v>ATM</v>
      </c>
      <c r="R695" s="22">
        <f>Table4[[#This Row],[Bank Deposit2]] - Table4[[#This Row],[Saving Accounts]]</f>
        <v>95684.81745599999</v>
      </c>
      <c r="S695" s="22">
        <f>IF(AND(Table4[[#This Row],[Account Type]]="Current",Table4[[#This Row],[Opening Balance]]&gt;= 500000),Table4[[#This Row],[Opening Balance]] * 0.02, 0)</f>
        <v>0</v>
      </c>
    </row>
    <row r="696" spans="1:19" ht="15.75" x14ac:dyDescent="0.25">
      <c r="A696" s="17" t="s">
        <v>2339</v>
      </c>
      <c r="B696" s="19">
        <v>943053239</v>
      </c>
      <c r="C696" s="17">
        <v>18</v>
      </c>
      <c r="D696" s="24">
        <v>38131.5</v>
      </c>
      <c r="E696" s="17" t="s">
        <v>1094</v>
      </c>
      <c r="F696" s="17" t="s">
        <v>172</v>
      </c>
      <c r="G696" s="17" t="s">
        <v>1964</v>
      </c>
      <c r="H696" s="17" t="s">
        <v>2340</v>
      </c>
      <c r="I696" s="20">
        <f t="shared" si="10"/>
        <v>793170.71620799997</v>
      </c>
      <c r="J696" s="20">
        <v>309872.50548072002</v>
      </c>
      <c r="K696" s="17" t="s">
        <v>2341</v>
      </c>
      <c r="L696" s="21" t="str">
        <f>VLOOKUP(B696,Accounts!B$2:E$3001,4,FALSE)</f>
        <v>Joint</v>
      </c>
      <c r="M696" s="26">
        <f>VALUE(VLOOKUP(B696,Accounts!B$2:G$3001,6,FALSE))</f>
        <v>1515593222</v>
      </c>
      <c r="N696" s="22">
        <f>IFERROR(VLOOKUP(B696,Loan!B696:D995,3,FALSE), 0)</f>
        <v>0</v>
      </c>
      <c r="O696" s="25">
        <f>VLOOKUP(B696,Transaction!C2:F3001,4,FALSE)</f>
        <v>44200</v>
      </c>
      <c r="P696" s="21" t="str">
        <f>VLOOKUP(B696,Table3[[Account Number]:[Transaction type]],2,FALSE)</f>
        <v>Money Transfer</v>
      </c>
      <c r="Q696" s="21" t="str">
        <f>VLOOKUP(B696,Transaction!C2:E3001,3,FALSE)</f>
        <v>Mobile</v>
      </c>
      <c r="R696" s="22">
        <f>Table4[[#This Row],[Bank Deposit2]] - Table4[[#This Row],[Saving Accounts]]</f>
        <v>483298.21072727995</v>
      </c>
      <c r="S696" s="22">
        <f>IF(AND(Table4[[#This Row],[Account Type]]="Current",Table4[[#This Row],[Opening Balance]]&gt;= 500000),Table4[[#This Row],[Opening Balance]] * 0.02, 0)</f>
        <v>0</v>
      </c>
    </row>
    <row r="697" spans="1:19" ht="15.75" x14ac:dyDescent="0.25">
      <c r="A697" s="17" t="s">
        <v>2342</v>
      </c>
      <c r="B697" s="19">
        <v>484515047</v>
      </c>
      <c r="C697" s="17">
        <v>22</v>
      </c>
      <c r="D697" s="24">
        <v>36670.5</v>
      </c>
      <c r="E697" s="17" t="s">
        <v>1094</v>
      </c>
      <c r="F697" s="17" t="s">
        <v>1277</v>
      </c>
      <c r="G697" s="17" t="s">
        <v>1964</v>
      </c>
      <c r="H697" s="17" t="s">
        <v>2343</v>
      </c>
      <c r="I697" s="20">
        <f t="shared" si="10"/>
        <v>484219.57045</v>
      </c>
      <c r="J697" s="20">
        <v>134562.07010400001</v>
      </c>
      <c r="K697" s="17" t="s">
        <v>2344</v>
      </c>
      <c r="L697" s="21" t="str">
        <f>VLOOKUP(B697,Accounts!B$2:E$3001,4,FALSE)</f>
        <v>Domiciliary</v>
      </c>
      <c r="M697" s="26">
        <f>VALUE(VLOOKUP(B697,Accounts!B$2:G$3001,6,FALSE))</f>
        <v>2140188052</v>
      </c>
      <c r="N697" s="22">
        <f>IFERROR(VLOOKUP(B697,Loan!B697:D996,3,FALSE), 0)</f>
        <v>0</v>
      </c>
      <c r="O697" s="25">
        <f>VLOOKUP(B697,Transaction!C2:F3001,4,FALSE)</f>
        <v>44593</v>
      </c>
      <c r="P697" s="21" t="str">
        <f>VLOOKUP(B697,Table3[[Account Number]:[Transaction type]],2,FALSE)</f>
        <v>Money Transfer</v>
      </c>
      <c r="Q697" s="21" t="str">
        <f>VLOOKUP(B697,Transaction!C2:E3001,3,FALSE)</f>
        <v>Bank</v>
      </c>
      <c r="R697" s="22">
        <f>Table4[[#This Row],[Bank Deposit2]] - Table4[[#This Row],[Saving Accounts]]</f>
        <v>349657.50034599996</v>
      </c>
      <c r="S697" s="22">
        <f>IF(AND(Table4[[#This Row],[Account Type]]="Current",Table4[[#This Row],[Opening Balance]]&gt;= 500000),Table4[[#This Row],[Opening Balance]] * 0.02, 0)</f>
        <v>0</v>
      </c>
    </row>
    <row r="698" spans="1:19" ht="15.75" x14ac:dyDescent="0.25">
      <c r="A698" s="17" t="s">
        <v>2345</v>
      </c>
      <c r="B698" s="19">
        <v>74546346</v>
      </c>
      <c r="C698" s="17">
        <v>23</v>
      </c>
      <c r="D698" s="24">
        <v>36305.25</v>
      </c>
      <c r="E698" s="17" t="s">
        <v>1094</v>
      </c>
      <c r="F698" s="17" t="s">
        <v>366</v>
      </c>
      <c r="G698" s="17" t="s">
        <v>1964</v>
      </c>
      <c r="H698" s="17" t="s">
        <v>2346</v>
      </c>
      <c r="I698" s="20">
        <f t="shared" si="10"/>
        <v>684283.25397600001</v>
      </c>
      <c r="J698" s="20">
        <v>128077.16753664</v>
      </c>
      <c r="K698" s="17" t="s">
        <v>2347</v>
      </c>
      <c r="L698" s="21" t="str">
        <f>VLOOKUP(B698,Accounts!B$2:E$3001,4,FALSE)</f>
        <v>Savings</v>
      </c>
      <c r="M698" s="26">
        <f>VALUE(VLOOKUP(B698,Accounts!B$2:G$3001,6,FALSE))</f>
        <v>2362974976</v>
      </c>
      <c r="N698" s="22">
        <f>IFERROR(VLOOKUP(B698,Loan!B698:D997,3,FALSE), 0)</f>
        <v>0</v>
      </c>
      <c r="O698" s="25">
        <f>VLOOKUP(B698,Transaction!C2:F3001,4,FALSE)</f>
        <v>44669</v>
      </c>
      <c r="P698" s="21" t="str">
        <f>VLOOKUP(B698,Table3[[Account Number]:[Transaction type]],2,FALSE)</f>
        <v>Loan Payment</v>
      </c>
      <c r="Q698" s="21" t="str">
        <f>VLOOKUP(B698,Transaction!C2:E3001,3,FALSE)</f>
        <v>ACH</v>
      </c>
      <c r="R698" s="22">
        <f>Table4[[#This Row],[Bank Deposit2]] - Table4[[#This Row],[Saving Accounts]]</f>
        <v>556206.08643936005</v>
      </c>
      <c r="S698" s="22">
        <f>IF(AND(Table4[[#This Row],[Account Type]]="Current",Table4[[#This Row],[Opening Balance]]&gt;= 500000),Table4[[#This Row],[Opening Balance]] * 0.02, 0)</f>
        <v>0</v>
      </c>
    </row>
    <row r="699" spans="1:19" ht="15.75" x14ac:dyDescent="0.25">
      <c r="A699" s="17" t="s">
        <v>2348</v>
      </c>
      <c r="B699" s="19">
        <v>343054136</v>
      </c>
      <c r="C699" s="17">
        <v>73</v>
      </c>
      <c r="D699" s="24">
        <v>18042.75</v>
      </c>
      <c r="E699" s="17" t="s">
        <v>1094</v>
      </c>
      <c r="F699" s="17" t="s">
        <v>1076</v>
      </c>
      <c r="G699" s="17" t="s">
        <v>1964</v>
      </c>
      <c r="H699" s="17" t="s">
        <v>2349</v>
      </c>
      <c r="I699" s="20">
        <f t="shared" si="10"/>
        <v>1017631.6578</v>
      </c>
      <c r="J699" s="20">
        <v>264584.23102800001</v>
      </c>
      <c r="K699" s="17" t="s">
        <v>2350</v>
      </c>
      <c r="L699" s="21" t="str">
        <f>VLOOKUP(B699,Accounts!B$2:E$3001,4,FALSE)</f>
        <v>Domiciliary</v>
      </c>
      <c r="M699" s="26">
        <f>VALUE(VLOOKUP(B699,Accounts!B$2:G$3001,6,FALSE))</f>
        <v>1371767709</v>
      </c>
      <c r="N699" s="22">
        <f>IFERROR(VLOOKUP(B699,Loan!B699:D998,3,FALSE), 0)</f>
        <v>0</v>
      </c>
      <c r="O699" s="25">
        <f>VLOOKUP(B699,Transaction!C2:F3001,4,FALSE)</f>
        <v>44324</v>
      </c>
      <c r="P699" s="21" t="str">
        <f>VLOOKUP(B699,Table3[[Account Number]:[Transaction type]],2,FALSE)</f>
        <v>Money Transfer</v>
      </c>
      <c r="Q699" s="21" t="str">
        <f>VLOOKUP(B699,Transaction!C2:E3001,3,FALSE)</f>
        <v>Mobile</v>
      </c>
      <c r="R699" s="22">
        <f>Table4[[#This Row],[Bank Deposit2]] - Table4[[#This Row],[Saving Accounts]]</f>
        <v>753047.42677200004</v>
      </c>
      <c r="S699" s="22">
        <f>IF(AND(Table4[[#This Row],[Account Type]]="Current",Table4[[#This Row],[Opening Balance]]&gt;= 500000),Table4[[#This Row],[Opening Balance]] * 0.02, 0)</f>
        <v>0</v>
      </c>
    </row>
    <row r="700" spans="1:19" ht="15.75" x14ac:dyDescent="0.25">
      <c r="A700" s="17" t="s">
        <v>2351</v>
      </c>
      <c r="B700" s="19">
        <v>356089885</v>
      </c>
      <c r="C700" s="17">
        <v>75</v>
      </c>
      <c r="D700" s="24">
        <v>17312.25</v>
      </c>
      <c r="E700" s="17" t="s">
        <v>1094</v>
      </c>
      <c r="F700" s="17" t="s">
        <v>1927</v>
      </c>
      <c r="G700" s="17" t="s">
        <v>1964</v>
      </c>
      <c r="H700" s="17" t="s">
        <v>2352</v>
      </c>
      <c r="I700" s="20">
        <f t="shared" si="10"/>
        <v>274935.74062499998</v>
      </c>
      <c r="J700" s="20">
        <v>163641.75281999999</v>
      </c>
      <c r="K700" s="17" t="s">
        <v>2353</v>
      </c>
      <c r="L700" s="21" t="str">
        <f>VLOOKUP(B700,Accounts!B$2:E$3001,4,FALSE)</f>
        <v>Savings</v>
      </c>
      <c r="M700" s="26">
        <f>VALUE(VLOOKUP(B700,Accounts!B$2:G$3001,6,FALSE))</f>
        <v>1354709475</v>
      </c>
      <c r="N700" s="22">
        <f>IFERROR(VLOOKUP(B700,Loan!B700:D999,3,FALSE), 0)</f>
        <v>0</v>
      </c>
      <c r="O700" s="25">
        <f>VLOOKUP(B700,Transaction!C2:F3001,4,FALSE)</f>
        <v>44239</v>
      </c>
      <c r="P700" s="21" t="str">
        <f>VLOOKUP(B700,Table3[[Account Number]:[Transaction type]],2,FALSE)</f>
        <v>Money Transfer</v>
      </c>
      <c r="Q700" s="21" t="str">
        <f>VLOOKUP(B700,Transaction!C2:E3001,3,FALSE)</f>
        <v>ATM</v>
      </c>
      <c r="R700" s="22">
        <f>Table4[[#This Row],[Bank Deposit2]] - Table4[[#This Row],[Saving Accounts]]</f>
        <v>111293.98780499998</v>
      </c>
      <c r="S700" s="22">
        <f>IF(AND(Table4[[#This Row],[Account Type]]="Current",Table4[[#This Row],[Opening Balance]]&gt;= 500000),Table4[[#This Row],[Opening Balance]] * 0.02, 0)</f>
        <v>0</v>
      </c>
    </row>
    <row r="701" spans="1:19" ht="15.75" x14ac:dyDescent="0.25">
      <c r="A701" s="17" t="s">
        <v>2354</v>
      </c>
      <c r="B701" s="19">
        <v>536974720</v>
      </c>
      <c r="C701" s="17">
        <v>18</v>
      </c>
      <c r="D701" s="24">
        <v>38131.5</v>
      </c>
      <c r="E701" s="17" t="s">
        <v>1094</v>
      </c>
      <c r="F701" s="17" t="s">
        <v>314</v>
      </c>
      <c r="G701" s="17" t="s">
        <v>1964</v>
      </c>
      <c r="H701" s="17" t="s">
        <v>2355</v>
      </c>
      <c r="I701" s="20">
        <f t="shared" si="10"/>
        <v>205810.17679200001</v>
      </c>
      <c r="J701" s="20">
        <v>29765.934659999999</v>
      </c>
      <c r="K701" s="17" t="s">
        <v>2356</v>
      </c>
      <c r="L701" s="21" t="str">
        <f>VLOOKUP(B701,Accounts!B$2:E$3001,4,FALSE)</f>
        <v>Joint</v>
      </c>
      <c r="M701" s="26">
        <f>VALUE(VLOOKUP(B701,Accounts!B$2:G$3001,6,FALSE))</f>
        <v>4846909968</v>
      </c>
      <c r="N701" s="22">
        <f>IFERROR(VLOOKUP(B701,Loan!B701:D1000,3,FALSE), 0)</f>
        <v>0</v>
      </c>
      <c r="O701" s="25">
        <f>VLOOKUP(B701,Transaction!C2:F3001,4,FALSE)</f>
        <v>44368</v>
      </c>
      <c r="P701" s="21" t="str">
        <f>VLOOKUP(B701,Table3[[Account Number]:[Transaction type]],2,FALSE)</f>
        <v>Checks</v>
      </c>
      <c r="Q701" s="21" t="str">
        <f>VLOOKUP(B701,Transaction!C2:E3001,3,FALSE)</f>
        <v>Informal Services</v>
      </c>
      <c r="R701" s="22">
        <f>Table4[[#This Row],[Bank Deposit2]] - Table4[[#This Row],[Saving Accounts]]</f>
        <v>176044.24213200001</v>
      </c>
      <c r="S701" s="22">
        <f>IF(AND(Table4[[#This Row],[Account Type]]="Current",Table4[[#This Row],[Opening Balance]]&gt;= 500000),Table4[[#This Row],[Opening Balance]] * 0.02, 0)</f>
        <v>0</v>
      </c>
    </row>
    <row r="702" spans="1:19" ht="15.75" x14ac:dyDescent="0.25">
      <c r="A702" s="17" t="s">
        <v>2357</v>
      </c>
      <c r="B702" s="19">
        <v>169849703</v>
      </c>
      <c r="C702" s="17">
        <v>56</v>
      </c>
      <c r="D702" s="24">
        <v>24252</v>
      </c>
      <c r="E702" s="17" t="s">
        <v>1094</v>
      </c>
      <c r="F702" s="17" t="s">
        <v>636</v>
      </c>
      <c r="G702" s="17" t="s">
        <v>1964</v>
      </c>
      <c r="H702" s="17" t="s">
        <v>2358</v>
      </c>
      <c r="I702" s="20">
        <f t="shared" si="10"/>
        <v>1547427.105</v>
      </c>
      <c r="J702" s="20">
        <v>338370.72696</v>
      </c>
      <c r="K702" s="17" t="s">
        <v>2359</v>
      </c>
      <c r="L702" s="21" t="str">
        <f>VLOOKUP(B702,Accounts!B$2:E$3001,4,FALSE)</f>
        <v>Joint</v>
      </c>
      <c r="M702" s="26">
        <f>VALUE(VLOOKUP(B702,Accounts!B$2:G$3001,6,FALSE))</f>
        <v>1399882176</v>
      </c>
      <c r="N702" s="22">
        <f>IFERROR(VLOOKUP(B702,Loan!B702:D1001,3,FALSE), 0)</f>
        <v>0</v>
      </c>
      <c r="O702" s="25">
        <f>VLOOKUP(B702,Transaction!C2:F3001,4,FALSE)</f>
        <v>44282</v>
      </c>
      <c r="P702" s="21" t="str">
        <f>VLOOKUP(B702,Table3[[Account Number]:[Transaction type]],2,FALSE)</f>
        <v>Checks</v>
      </c>
      <c r="Q702" s="21" t="str">
        <f>VLOOKUP(B702,Transaction!C2:E3001,3,FALSE)</f>
        <v>Informal Services</v>
      </c>
      <c r="R702" s="22">
        <f>Table4[[#This Row],[Bank Deposit2]] - Table4[[#This Row],[Saving Accounts]]</f>
        <v>1209056.3780399999</v>
      </c>
      <c r="S702" s="22">
        <f>IF(AND(Table4[[#This Row],[Account Type]]="Current",Table4[[#This Row],[Opening Balance]]&gt;= 500000),Table4[[#This Row],[Opening Balance]] * 0.02, 0)</f>
        <v>0</v>
      </c>
    </row>
    <row r="703" spans="1:19" ht="15.75" x14ac:dyDescent="0.25">
      <c r="A703" s="17" t="s">
        <v>2360</v>
      </c>
      <c r="B703" s="19">
        <v>74276439</v>
      </c>
      <c r="C703" s="17">
        <v>29</v>
      </c>
      <c r="D703" s="24">
        <v>34113.75</v>
      </c>
      <c r="E703" s="17" t="s">
        <v>1094</v>
      </c>
      <c r="F703" s="17" t="s">
        <v>88</v>
      </c>
      <c r="G703" s="17" t="s">
        <v>1964</v>
      </c>
      <c r="H703" s="17" t="s">
        <v>2361</v>
      </c>
      <c r="I703" s="20">
        <f t="shared" si="10"/>
        <v>33299.914751999997</v>
      </c>
      <c r="J703" s="20">
        <v>10562.3167104</v>
      </c>
      <c r="K703" s="17" t="s">
        <v>2362</v>
      </c>
      <c r="L703" s="21" t="str">
        <f>VLOOKUP(B703,Accounts!B$2:E$3001,4,FALSE)</f>
        <v>Domiciliary</v>
      </c>
      <c r="M703" s="26">
        <f>VALUE(VLOOKUP(B703,Accounts!B$2:G$3001,6,FALSE))</f>
        <v>3406209195</v>
      </c>
      <c r="N703" s="22">
        <f>IFERROR(VLOOKUP(B703,Loan!B703:D1002,3,FALSE), 0)</f>
        <v>0</v>
      </c>
      <c r="O703" s="25">
        <f>VLOOKUP(B703,Transaction!C2:F3001,4,FALSE)</f>
        <v>44634</v>
      </c>
      <c r="P703" s="21" t="str">
        <f>VLOOKUP(B703,Table3[[Account Number]:[Transaction type]],2,FALSE)</f>
        <v>Money Transfer</v>
      </c>
      <c r="Q703" s="21" t="str">
        <f>VLOOKUP(B703,Transaction!C2:E3001,3,FALSE)</f>
        <v>Bank</v>
      </c>
      <c r="R703" s="22">
        <f>Table4[[#This Row],[Bank Deposit2]] - Table4[[#This Row],[Saving Accounts]]</f>
        <v>22737.598041599995</v>
      </c>
      <c r="S703" s="22">
        <f>IF(AND(Table4[[#This Row],[Account Type]]="Current",Table4[[#This Row],[Opening Balance]]&gt;= 500000),Table4[[#This Row],[Opening Balance]] * 0.02, 0)</f>
        <v>0</v>
      </c>
    </row>
    <row r="704" spans="1:19" ht="15.75" x14ac:dyDescent="0.25">
      <c r="A704" s="17" t="s">
        <v>2363</v>
      </c>
      <c r="B704" s="19">
        <v>566170679</v>
      </c>
      <c r="C704" s="17">
        <v>73</v>
      </c>
      <c r="D704" s="24">
        <v>18042.75</v>
      </c>
      <c r="E704" s="17" t="s">
        <v>1094</v>
      </c>
      <c r="F704" s="17" t="s">
        <v>2364</v>
      </c>
      <c r="G704" s="17" t="s">
        <v>1964</v>
      </c>
      <c r="H704" s="17" t="s">
        <v>2365</v>
      </c>
      <c r="I704" s="20">
        <f t="shared" si="10"/>
        <v>39921.318449999999</v>
      </c>
      <c r="J704" s="20">
        <v>14653.472184</v>
      </c>
      <c r="K704" s="17" t="s">
        <v>2366</v>
      </c>
      <c r="L704" s="21" t="str">
        <f>VLOOKUP(B704,Accounts!B$2:E$3001,4,FALSE)</f>
        <v>Fixed Deposit</v>
      </c>
      <c r="M704" s="26">
        <f>VALUE(VLOOKUP(B704,Accounts!B$2:G$3001,6,FALSE))</f>
        <v>65006535</v>
      </c>
      <c r="N704" s="22">
        <f>IFERROR(VLOOKUP(B704,Loan!B704:D1003,3,FALSE), 0)</f>
        <v>0</v>
      </c>
      <c r="O704" s="25">
        <f>VLOOKUP(B704,Transaction!C2:F3001,4,FALSE)</f>
        <v>44348</v>
      </c>
      <c r="P704" s="21" t="str">
        <f>VLOOKUP(B704,Table3[[Account Number]:[Transaction type]],2,FALSE)</f>
        <v>Money Transfer</v>
      </c>
      <c r="Q704" s="21" t="str">
        <f>VLOOKUP(B704,Transaction!C2:E3001,3,FALSE)</f>
        <v>Mobile</v>
      </c>
      <c r="R704" s="22">
        <f>Table4[[#This Row],[Bank Deposit2]] - Table4[[#This Row],[Saving Accounts]]</f>
        <v>25267.846266</v>
      </c>
      <c r="S704" s="22">
        <f>IF(AND(Table4[[#This Row],[Account Type]]="Current",Table4[[#This Row],[Opening Balance]]&gt;= 500000),Table4[[#This Row],[Opening Balance]] * 0.02, 0)</f>
        <v>0</v>
      </c>
    </row>
    <row r="705" spans="1:19" ht="15.75" x14ac:dyDescent="0.25">
      <c r="A705" s="17" t="s">
        <v>2367</v>
      </c>
      <c r="B705" s="19">
        <v>8487509</v>
      </c>
      <c r="C705" s="17">
        <v>55</v>
      </c>
      <c r="D705" s="24">
        <v>24617.25</v>
      </c>
      <c r="E705" s="17" t="s">
        <v>1094</v>
      </c>
      <c r="F705" s="17" t="s">
        <v>951</v>
      </c>
      <c r="G705" s="17" t="s">
        <v>1964</v>
      </c>
      <c r="H705" s="17" t="s">
        <v>2368</v>
      </c>
      <c r="I705" s="20">
        <f t="shared" si="10"/>
        <v>294751.52704000002</v>
      </c>
      <c r="J705" s="20">
        <v>51403.649931200001</v>
      </c>
      <c r="K705" s="17" t="s">
        <v>2369</v>
      </c>
      <c r="L705" s="21" t="str">
        <f>VLOOKUP(B705,Accounts!B$2:E$3001,4,FALSE)</f>
        <v>Current</v>
      </c>
      <c r="M705" s="26">
        <f>VALUE(VLOOKUP(B705,Accounts!B$2:G$3001,6,FALSE))</f>
        <v>797824896</v>
      </c>
      <c r="N705" s="22">
        <f>IFERROR(VLOOKUP(B705,Loan!B705:D1004,3,FALSE), 0)</f>
        <v>0</v>
      </c>
      <c r="O705" s="25">
        <f>VLOOKUP(B705,Transaction!C2:F3001,4,FALSE)</f>
        <v>44293</v>
      </c>
      <c r="P705" s="21" t="str">
        <f>VLOOKUP(B705,Table3[[Account Number]:[Transaction type]],2,FALSE)</f>
        <v>Loan Payment</v>
      </c>
      <c r="Q705" s="21" t="str">
        <f>VLOOKUP(B705,Transaction!C2:E3001,3,FALSE)</f>
        <v>AFT</v>
      </c>
      <c r="R705" s="22">
        <f>Table4[[#This Row],[Bank Deposit2]] - Table4[[#This Row],[Saving Accounts]]</f>
        <v>243347.87710880002</v>
      </c>
      <c r="S705" s="22">
        <f>IF(AND(Table4[[#This Row],[Account Type]]="Current",Table4[[#This Row],[Opening Balance]]&gt;= 500000),Table4[[#This Row],[Opening Balance]] * 0.02, 0)</f>
        <v>15956497.92</v>
      </c>
    </row>
    <row r="706" spans="1:19" ht="15.75" x14ac:dyDescent="0.25">
      <c r="A706" s="17" t="s">
        <v>2370</v>
      </c>
      <c r="B706" s="19">
        <v>336449990</v>
      </c>
      <c r="C706" s="17">
        <v>83</v>
      </c>
      <c r="D706" s="24">
        <v>14390.25</v>
      </c>
      <c r="E706" s="17" t="s">
        <v>1094</v>
      </c>
      <c r="F706" s="17" t="s">
        <v>63</v>
      </c>
      <c r="G706" s="17" t="s">
        <v>1964</v>
      </c>
      <c r="H706" s="17" t="s">
        <v>2371</v>
      </c>
      <c r="I706" s="20">
        <f t="shared" si="10"/>
        <v>483549.19149599998</v>
      </c>
      <c r="J706" s="20">
        <v>76431.968978399993</v>
      </c>
      <c r="K706" s="17" t="s">
        <v>2372</v>
      </c>
      <c r="L706" s="21" t="str">
        <f>VLOOKUP(B706,Accounts!B$2:E$3001,4,FALSE)</f>
        <v>Domiciliary</v>
      </c>
      <c r="M706" s="26">
        <f>VALUE(VLOOKUP(B706,Accounts!B$2:G$3001,6,FALSE))</f>
        <v>2135625536</v>
      </c>
      <c r="N706" s="22">
        <f>IFERROR(VLOOKUP(B706,Loan!B706:D1005,3,FALSE), 0)</f>
        <v>0</v>
      </c>
      <c r="O706" s="25">
        <f>VLOOKUP(B706,Transaction!C2:F3001,4,FALSE)</f>
        <v>44428</v>
      </c>
      <c r="P706" s="21" t="str">
        <f>VLOOKUP(B706,Table3[[Account Number]:[Transaction type]],2,FALSE)</f>
        <v>Money Deposit</v>
      </c>
      <c r="Q706" s="21" t="str">
        <f>VLOOKUP(B706,Transaction!C2:E3001,3,FALSE)</f>
        <v>Bank</v>
      </c>
      <c r="R706" s="22">
        <f>Table4[[#This Row],[Bank Deposit2]] - Table4[[#This Row],[Saving Accounts]]</f>
        <v>407117.22251759999</v>
      </c>
      <c r="S706" s="22">
        <f>IF(AND(Table4[[#This Row],[Account Type]]="Current",Table4[[#This Row],[Opening Balance]]&gt;= 500000),Table4[[#This Row],[Opening Balance]] * 0.02, 0)</f>
        <v>0</v>
      </c>
    </row>
    <row r="707" spans="1:19" ht="15.75" x14ac:dyDescent="0.25">
      <c r="A707" s="17" t="s">
        <v>2373</v>
      </c>
      <c r="B707" s="19">
        <v>897973794</v>
      </c>
      <c r="C707" s="17">
        <v>78</v>
      </c>
      <c r="D707" s="24">
        <v>16216.5</v>
      </c>
      <c r="E707" s="17" t="s">
        <v>1094</v>
      </c>
      <c r="F707" s="17" t="s">
        <v>750</v>
      </c>
      <c r="G707" s="17" t="s">
        <v>1964</v>
      </c>
      <c r="H707" s="17" t="s">
        <v>2374</v>
      </c>
      <c r="I707" s="20">
        <f t="shared" ref="I707:I770" si="11">VALUE(CLEAN(H707))</f>
        <v>2856010.5</v>
      </c>
      <c r="J707" s="20">
        <v>265037.77439999999</v>
      </c>
      <c r="K707" s="17" t="s">
        <v>2375</v>
      </c>
      <c r="L707" s="21" t="str">
        <f>VLOOKUP(B707,Accounts!B$2:E$3001,4,FALSE)</f>
        <v>Domiciliary</v>
      </c>
      <c r="M707" s="26">
        <f>VALUE(VLOOKUP(B707,Accounts!B$2:G$3001,6,FALSE))</f>
        <v>10832175</v>
      </c>
      <c r="N707" s="22">
        <f>IFERROR(VLOOKUP(B707,Loan!B707:D1006,3,FALSE), 0)</f>
        <v>0</v>
      </c>
      <c r="O707" s="25">
        <f>VLOOKUP(B707,Transaction!C2:F3001,4,FALSE)</f>
        <v>44451</v>
      </c>
      <c r="P707" s="21" t="str">
        <f>VLOOKUP(B707,Table3[[Account Number]:[Transaction type]],2,FALSE)</f>
        <v>Online Payment</v>
      </c>
      <c r="Q707" s="21" t="str">
        <f>VLOOKUP(B707,Transaction!C2:E3001,3,FALSE)</f>
        <v>Internet Banking</v>
      </c>
      <c r="R707" s="22">
        <f>Table4[[#This Row],[Bank Deposit2]] - Table4[[#This Row],[Saving Accounts]]</f>
        <v>2590972.7256</v>
      </c>
      <c r="S707" s="22">
        <f>IF(AND(Table4[[#This Row],[Account Type]]="Current",Table4[[#This Row],[Opening Balance]]&gt;= 500000),Table4[[#This Row],[Opening Balance]] * 0.02, 0)</f>
        <v>0</v>
      </c>
    </row>
    <row r="708" spans="1:19" ht="15.75" x14ac:dyDescent="0.25">
      <c r="A708" s="17" t="s">
        <v>2376</v>
      </c>
      <c r="B708" s="19">
        <v>563739834</v>
      </c>
      <c r="C708" s="17">
        <v>75</v>
      </c>
      <c r="D708" s="24">
        <v>17312.25</v>
      </c>
      <c r="E708" s="17" t="s">
        <v>1094</v>
      </c>
      <c r="F708" s="17" t="s">
        <v>993</v>
      </c>
      <c r="G708" s="17" t="s">
        <v>1964</v>
      </c>
      <c r="H708" s="17" t="s">
        <v>2377</v>
      </c>
      <c r="I708" s="20">
        <f t="shared" si="11"/>
        <v>119123.35308</v>
      </c>
      <c r="J708" s="20">
        <v>159426.75420540001</v>
      </c>
      <c r="K708" s="17" t="s">
        <v>2378</v>
      </c>
      <c r="L708" s="21" t="str">
        <f>VLOOKUP(B708,Accounts!B$2:E$3001,4,FALSE)</f>
        <v>Corporate</v>
      </c>
      <c r="M708" s="26">
        <f>VALUE(VLOOKUP(B708,Accounts!B$2:G$3001,6,FALSE))</f>
        <v>2019681888</v>
      </c>
      <c r="N708" s="22">
        <f>IFERROR(VLOOKUP(B708,Loan!B708:D1007,3,FALSE), 0)</f>
        <v>0</v>
      </c>
      <c r="O708" s="25">
        <f>VLOOKUP(B708,Transaction!C2:F3001,4,FALSE)</f>
        <v>44427</v>
      </c>
      <c r="P708" s="21" t="str">
        <f>VLOOKUP(B708,Table3[[Account Number]:[Transaction type]],2,FALSE)</f>
        <v>Cash Withdrawal</v>
      </c>
      <c r="Q708" s="21" t="str">
        <f>VLOOKUP(B708,Transaction!C2:E3001,3,FALSE)</f>
        <v>POS</v>
      </c>
      <c r="R708" s="22">
        <f>Table4[[#This Row],[Bank Deposit2]] - Table4[[#This Row],[Saving Accounts]]</f>
        <v>-40303.401125400007</v>
      </c>
      <c r="S708" s="22">
        <f>IF(AND(Table4[[#This Row],[Account Type]]="Current",Table4[[#This Row],[Opening Balance]]&gt;= 500000),Table4[[#This Row],[Opening Balance]] * 0.02, 0)</f>
        <v>0</v>
      </c>
    </row>
    <row r="709" spans="1:19" ht="15.75" x14ac:dyDescent="0.25">
      <c r="A709" s="17" t="s">
        <v>2379</v>
      </c>
      <c r="B709" s="19">
        <v>815025476</v>
      </c>
      <c r="C709" s="17">
        <v>38</v>
      </c>
      <c r="D709" s="24">
        <v>30826.5</v>
      </c>
      <c r="E709" s="17" t="s">
        <v>1094</v>
      </c>
      <c r="F709" s="17" t="s">
        <v>848</v>
      </c>
      <c r="G709" s="17" t="s">
        <v>1964</v>
      </c>
      <c r="H709" s="17" t="s">
        <v>2380</v>
      </c>
      <c r="I709" s="20">
        <f t="shared" si="11"/>
        <v>701987.985216</v>
      </c>
      <c r="J709" s="20">
        <v>267555.94699680002</v>
      </c>
      <c r="K709" s="17" t="s">
        <v>2381</v>
      </c>
      <c r="L709" s="21" t="str">
        <f>VLOOKUP(B709,Accounts!B$2:E$3001,4,FALSE)</f>
        <v>Corporate</v>
      </c>
      <c r="M709" s="26">
        <f>VALUE(VLOOKUP(B709,Accounts!B$2:G$3001,6,FALSE))</f>
        <v>1709204175</v>
      </c>
      <c r="N709" s="22">
        <f>IFERROR(VLOOKUP(B709,Loan!B709:D1008,3,FALSE), 0)</f>
        <v>0</v>
      </c>
      <c r="O709" s="25">
        <f>VLOOKUP(B709,Transaction!C2:F3001,4,FALSE)</f>
        <v>44252</v>
      </c>
      <c r="P709" s="21" t="str">
        <f>VLOOKUP(B709,Table3[[Account Number]:[Transaction type]],2,FALSE)</f>
        <v>Online Payment</v>
      </c>
      <c r="Q709" s="21" t="str">
        <f>VLOOKUP(B709,Transaction!C2:E3001,3,FALSE)</f>
        <v>Card</v>
      </c>
      <c r="R709" s="22">
        <f>Table4[[#This Row],[Bank Deposit2]] - Table4[[#This Row],[Saving Accounts]]</f>
        <v>434432.03821919998</v>
      </c>
      <c r="S709" s="22">
        <f>IF(AND(Table4[[#This Row],[Account Type]]="Current",Table4[[#This Row],[Opening Balance]]&gt;= 500000),Table4[[#This Row],[Opening Balance]] * 0.02, 0)</f>
        <v>0</v>
      </c>
    </row>
    <row r="710" spans="1:19" ht="15.75" x14ac:dyDescent="0.25">
      <c r="A710" s="17" t="s">
        <v>2382</v>
      </c>
      <c r="B710" s="19">
        <v>200536311</v>
      </c>
      <c r="C710" s="17">
        <v>38</v>
      </c>
      <c r="D710" s="24">
        <v>30826.5</v>
      </c>
      <c r="E710" s="17" t="s">
        <v>1094</v>
      </c>
      <c r="F710" s="17" t="s">
        <v>340</v>
      </c>
      <c r="G710" s="17" t="s">
        <v>1964</v>
      </c>
      <c r="H710" s="17" t="s">
        <v>2383</v>
      </c>
      <c r="I710" s="20">
        <f t="shared" si="11"/>
        <v>774807.11659999995</v>
      </c>
      <c r="J710" s="20">
        <v>218354.73285999999</v>
      </c>
      <c r="K710" s="17" t="s">
        <v>1741</v>
      </c>
      <c r="L710" s="21" t="str">
        <f>VLOOKUP(B710,Accounts!B$2:E$3001,4,FALSE)</f>
        <v>Corporate</v>
      </c>
      <c r="M710" s="26">
        <f>VALUE(VLOOKUP(B710,Accounts!B$2:G$3001,6,FALSE))</f>
        <v>10012392</v>
      </c>
      <c r="N710" s="22">
        <f>IFERROR(VLOOKUP(B710,Loan!B710:D1009,3,FALSE), 0)</f>
        <v>0</v>
      </c>
      <c r="O710" s="25">
        <f>VLOOKUP(B710,Transaction!C2:F3001,4,FALSE)</f>
        <v>44630</v>
      </c>
      <c r="P710" s="21" t="str">
        <f>VLOOKUP(B710,Table3[[Account Number]:[Transaction type]],2,FALSE)</f>
        <v>Checks</v>
      </c>
      <c r="Q710" s="21" t="str">
        <f>VLOOKUP(B710,Transaction!C2:E3001,3,FALSE)</f>
        <v>Informal Services</v>
      </c>
      <c r="R710" s="22">
        <f>Table4[[#This Row],[Bank Deposit2]] - Table4[[#This Row],[Saving Accounts]]</f>
        <v>556452.38373999996</v>
      </c>
      <c r="S710" s="22">
        <f>IF(AND(Table4[[#This Row],[Account Type]]="Current",Table4[[#This Row],[Opening Balance]]&gt;= 500000),Table4[[#This Row],[Opening Balance]] * 0.02, 0)</f>
        <v>0</v>
      </c>
    </row>
    <row r="711" spans="1:19" ht="15.75" x14ac:dyDescent="0.25">
      <c r="A711" s="17" t="s">
        <v>2384</v>
      </c>
      <c r="B711" s="19">
        <v>223296755</v>
      </c>
      <c r="C711" s="17">
        <v>36</v>
      </c>
      <c r="D711" s="24">
        <v>31557</v>
      </c>
      <c r="E711" s="17" t="s">
        <v>1094</v>
      </c>
      <c r="F711" s="17" t="s">
        <v>130</v>
      </c>
      <c r="G711" s="17" t="s">
        <v>1964</v>
      </c>
      <c r="H711" s="17" t="s">
        <v>2385</v>
      </c>
      <c r="I711" s="20">
        <f t="shared" si="11"/>
        <v>346860.25919999997</v>
      </c>
      <c r="J711" s="20">
        <v>190897.021224</v>
      </c>
      <c r="K711" s="17" t="s">
        <v>2386</v>
      </c>
      <c r="L711" s="21" t="str">
        <f>VLOOKUP(B711,Accounts!B$2:E$3001,4,FALSE)</f>
        <v>Fixed Deposit</v>
      </c>
      <c r="M711" s="26">
        <f>VALUE(VLOOKUP(B711,Accounts!B$2:G$3001,6,FALSE))</f>
        <v>3740048424</v>
      </c>
      <c r="N711" s="22">
        <f>IFERROR(VLOOKUP(B711,Loan!B711:D1010,3,FALSE), 0)</f>
        <v>0</v>
      </c>
      <c r="O711" s="25">
        <f>VLOOKUP(B711,Transaction!C2:F3001,4,FALSE)</f>
        <v>44236</v>
      </c>
      <c r="P711" s="21" t="str">
        <f>VLOOKUP(B711,Table3[[Account Number]:[Transaction type]],2,FALSE)</f>
        <v>Online Payment</v>
      </c>
      <c r="Q711" s="21" t="str">
        <f>VLOOKUP(B711,Transaction!C2:E3001,3,FALSE)</f>
        <v>Mobile</v>
      </c>
      <c r="R711" s="22">
        <f>Table4[[#This Row],[Bank Deposit2]] - Table4[[#This Row],[Saving Accounts]]</f>
        <v>155963.23797599997</v>
      </c>
      <c r="S711" s="22">
        <f>IF(AND(Table4[[#This Row],[Account Type]]="Current",Table4[[#This Row],[Opening Balance]]&gt;= 500000),Table4[[#This Row],[Opening Balance]] * 0.02, 0)</f>
        <v>0</v>
      </c>
    </row>
    <row r="712" spans="1:19" ht="15.75" x14ac:dyDescent="0.25">
      <c r="A712" s="17" t="s">
        <v>2387</v>
      </c>
      <c r="B712" s="19">
        <v>523480343</v>
      </c>
      <c r="C712" s="17">
        <v>22</v>
      </c>
      <c r="D712" s="24">
        <v>36670.5</v>
      </c>
      <c r="E712" s="17" t="s">
        <v>1094</v>
      </c>
      <c r="F712" s="17" t="s">
        <v>978</v>
      </c>
      <c r="G712" s="17" t="s">
        <v>1964</v>
      </c>
      <c r="H712" s="17" t="s">
        <v>2388</v>
      </c>
      <c r="I712" s="20">
        <f t="shared" si="11"/>
        <v>780674.58050399995</v>
      </c>
      <c r="J712" s="20">
        <v>229271.79785328</v>
      </c>
      <c r="K712" s="17" t="s">
        <v>2389</v>
      </c>
      <c r="L712" s="21" t="str">
        <f>VLOOKUP(B712,Accounts!B$2:E$3001,4,FALSE)</f>
        <v>Domiciliary</v>
      </c>
      <c r="M712" s="26">
        <f>VALUE(VLOOKUP(B712,Accounts!B$2:G$3001,6,FALSE))</f>
        <v>3431986635</v>
      </c>
      <c r="N712" s="22">
        <f>IFERROR(VLOOKUP(B712,Loan!B712:D1011,3,FALSE), 0)</f>
        <v>0</v>
      </c>
      <c r="O712" s="25">
        <f>VLOOKUP(B712,Transaction!C2:F3001,4,FALSE)</f>
        <v>44411</v>
      </c>
      <c r="P712" s="21" t="str">
        <f>VLOOKUP(B712,Table3[[Account Number]:[Transaction type]],2,FALSE)</f>
        <v>Money Transfer</v>
      </c>
      <c r="Q712" s="21" t="str">
        <f>VLOOKUP(B712,Transaction!C2:E3001,3,FALSE)</f>
        <v>Internet Banking</v>
      </c>
      <c r="R712" s="22">
        <f>Table4[[#This Row],[Bank Deposit2]] - Table4[[#This Row],[Saving Accounts]]</f>
        <v>551402.78265071998</v>
      </c>
      <c r="S712" s="22">
        <f>IF(AND(Table4[[#This Row],[Account Type]]="Current",Table4[[#This Row],[Opening Balance]]&gt;= 500000),Table4[[#This Row],[Opening Balance]] * 0.02, 0)</f>
        <v>0</v>
      </c>
    </row>
    <row r="713" spans="1:19" ht="15.75" x14ac:dyDescent="0.25">
      <c r="A713" s="17" t="s">
        <v>2390</v>
      </c>
      <c r="B713" s="19">
        <v>709825618</v>
      </c>
      <c r="C713" s="17">
        <v>71</v>
      </c>
      <c r="D713" s="24">
        <v>18773.25</v>
      </c>
      <c r="E713" s="17" t="s">
        <v>1094</v>
      </c>
      <c r="F713" s="17" t="s">
        <v>438</v>
      </c>
      <c r="G713" s="17" t="s">
        <v>1964</v>
      </c>
      <c r="H713" s="17" t="s">
        <v>2391</v>
      </c>
      <c r="I713" s="20">
        <f t="shared" si="11"/>
        <v>97133.478749999995</v>
      </c>
      <c r="J713" s="20">
        <v>27793.126053</v>
      </c>
      <c r="K713" s="17" t="s">
        <v>2392</v>
      </c>
      <c r="L713" s="21" t="str">
        <f>VLOOKUP(B713,Accounts!B$2:E$3001,4,FALSE)</f>
        <v>Joint</v>
      </c>
      <c r="M713" s="26">
        <f>VALUE(VLOOKUP(B713,Accounts!B$2:G$3001,6,FALSE))</f>
        <v>1036451328</v>
      </c>
      <c r="N713" s="22">
        <f>IFERROR(VLOOKUP(B713,Loan!B713:D1012,3,FALSE), 0)</f>
        <v>0</v>
      </c>
      <c r="O713" s="25">
        <f>VLOOKUP(B713,Transaction!C2:F3001,4,FALSE)</f>
        <v>44354</v>
      </c>
      <c r="P713" s="21" t="str">
        <f>VLOOKUP(B713,Table3[[Account Number]:[Transaction type]],2,FALSE)</f>
        <v>Money Deposit</v>
      </c>
      <c r="Q713" s="21" t="str">
        <f>VLOOKUP(B713,Transaction!C2:E3001,3,FALSE)</f>
        <v>Bank</v>
      </c>
      <c r="R713" s="22">
        <f>Table4[[#This Row],[Bank Deposit2]] - Table4[[#This Row],[Saving Accounts]]</f>
        <v>69340.352696999995</v>
      </c>
      <c r="S713" s="22">
        <f>IF(AND(Table4[[#This Row],[Account Type]]="Current",Table4[[#This Row],[Opening Balance]]&gt;= 500000),Table4[[#This Row],[Opening Balance]] * 0.02, 0)</f>
        <v>0</v>
      </c>
    </row>
    <row r="714" spans="1:19" ht="15.75" x14ac:dyDescent="0.25">
      <c r="A714" s="17" t="s">
        <v>2393</v>
      </c>
      <c r="B714" s="19">
        <v>228197315</v>
      </c>
      <c r="C714" s="17">
        <v>35</v>
      </c>
      <c r="D714" s="24">
        <v>31922.25</v>
      </c>
      <c r="E714" s="17" t="s">
        <v>1094</v>
      </c>
      <c r="F714" s="17" t="s">
        <v>53</v>
      </c>
      <c r="G714" s="17" t="s">
        <v>1964</v>
      </c>
      <c r="H714" s="17" t="s">
        <v>2394</v>
      </c>
      <c r="I714" s="20">
        <f t="shared" si="11"/>
        <v>292403.23638000002</v>
      </c>
      <c r="J714" s="20">
        <v>155982.00230339999</v>
      </c>
      <c r="K714" s="17" t="s">
        <v>2395</v>
      </c>
      <c r="L714" s="21" t="str">
        <f>VLOOKUP(B714,Accounts!B$2:E$3001,4,FALSE)</f>
        <v>Domiciliary</v>
      </c>
      <c r="M714" s="26">
        <f>VALUE(VLOOKUP(B714,Accounts!B$2:G$3001,6,FALSE))</f>
        <v>780985899</v>
      </c>
      <c r="N714" s="22">
        <f>IFERROR(VLOOKUP(B714,Loan!B714:D1013,3,FALSE), 0)</f>
        <v>0</v>
      </c>
      <c r="O714" s="25">
        <f>VLOOKUP(B714,Transaction!C2:F3001,4,FALSE)</f>
        <v>44278</v>
      </c>
      <c r="P714" s="21" t="str">
        <f>VLOOKUP(B714,Table3[[Account Number]:[Transaction type]],2,FALSE)</f>
        <v>Money Deposit</v>
      </c>
      <c r="Q714" s="21" t="str">
        <f>VLOOKUP(B714,Transaction!C2:E3001,3,FALSE)</f>
        <v>Bank</v>
      </c>
      <c r="R714" s="22">
        <f>Table4[[#This Row],[Bank Deposit2]] - Table4[[#This Row],[Saving Accounts]]</f>
        <v>136421.23407660003</v>
      </c>
      <c r="S714" s="22">
        <f>IF(AND(Table4[[#This Row],[Account Type]]="Current",Table4[[#This Row],[Opening Balance]]&gt;= 500000),Table4[[#This Row],[Opening Balance]] * 0.02, 0)</f>
        <v>0</v>
      </c>
    </row>
    <row r="715" spans="1:19" ht="15.75" x14ac:dyDescent="0.25">
      <c r="A715" s="17" t="s">
        <v>2396</v>
      </c>
      <c r="B715" s="19">
        <v>281638263</v>
      </c>
      <c r="C715" s="17">
        <v>73</v>
      </c>
      <c r="D715" s="24">
        <v>18042.75</v>
      </c>
      <c r="E715" s="17" t="s">
        <v>12</v>
      </c>
      <c r="F715" s="17" t="s">
        <v>1536</v>
      </c>
      <c r="G715" s="17" t="s">
        <v>1964</v>
      </c>
      <c r="H715" s="17" t="s">
        <v>2397</v>
      </c>
      <c r="I715" s="20">
        <f t="shared" si="11"/>
        <v>170188.98620000001</v>
      </c>
      <c r="J715" s="20">
        <v>54500.054418</v>
      </c>
      <c r="K715" s="17" t="s">
        <v>2398</v>
      </c>
      <c r="L715" s="21" t="str">
        <f>VLOOKUP(B715,Accounts!B$2:E$3001,4,FALSE)</f>
        <v>Fixed Deposit</v>
      </c>
      <c r="M715" s="26">
        <f>VALUE(VLOOKUP(B715,Accounts!B$2:G$3001,6,FALSE))</f>
        <v>1242917676</v>
      </c>
      <c r="N715" s="22">
        <f>IFERROR(VLOOKUP(B715,Loan!B715:D1014,3,FALSE), 0)</f>
        <v>0</v>
      </c>
      <c r="O715" s="25">
        <f>VLOOKUP(B715,Transaction!C2:F3001,4,FALSE)</f>
        <v>44452</v>
      </c>
      <c r="P715" s="21" t="str">
        <f>VLOOKUP(B715,Table3[[Account Number]:[Transaction type]],2,FALSE)</f>
        <v>Money Transfer</v>
      </c>
      <c r="Q715" s="21" t="str">
        <f>VLOOKUP(B715,Transaction!C2:E3001,3,FALSE)</f>
        <v>Internet Banking</v>
      </c>
      <c r="R715" s="22">
        <f>Table4[[#This Row],[Bank Deposit2]] - Table4[[#This Row],[Saving Accounts]]</f>
        <v>115688.93178200001</v>
      </c>
      <c r="S715" s="22">
        <f>IF(AND(Table4[[#This Row],[Account Type]]="Current",Table4[[#This Row],[Opening Balance]]&gt;= 500000),Table4[[#This Row],[Opening Balance]] * 0.02, 0)</f>
        <v>0</v>
      </c>
    </row>
    <row r="716" spans="1:19" ht="15.75" x14ac:dyDescent="0.25">
      <c r="A716" s="17" t="s">
        <v>2399</v>
      </c>
      <c r="B716" s="19">
        <v>659116764</v>
      </c>
      <c r="C716" s="17">
        <v>56</v>
      </c>
      <c r="D716" s="24">
        <v>24252</v>
      </c>
      <c r="E716" s="17" t="s">
        <v>12</v>
      </c>
      <c r="F716" s="17" t="s">
        <v>2278</v>
      </c>
      <c r="G716" s="17" t="s">
        <v>1964</v>
      </c>
      <c r="H716" s="17" t="s">
        <v>2400</v>
      </c>
      <c r="I716" s="20">
        <f t="shared" si="11"/>
        <v>478878.83084800001</v>
      </c>
      <c r="J716" s="20">
        <v>436704.84290400002</v>
      </c>
      <c r="K716" s="17" t="s">
        <v>2401</v>
      </c>
      <c r="L716" s="21" t="str">
        <f>VLOOKUP(B716,Accounts!B$2:E$3001,4,FALSE)</f>
        <v>Savings</v>
      </c>
      <c r="M716" s="26">
        <f>VALUE(VLOOKUP(B716,Accounts!B$2:G$3001,6,FALSE))</f>
        <v>725753184</v>
      </c>
      <c r="N716" s="22">
        <f>IFERROR(VLOOKUP(B716,Loan!B716:D1015,3,FALSE), 0)</f>
        <v>0</v>
      </c>
      <c r="O716" s="25">
        <f>VLOOKUP(B716,Transaction!C2:F3001,4,FALSE)</f>
        <v>44370</v>
      </c>
      <c r="P716" s="21" t="str">
        <f>VLOOKUP(B716,Table3[[Account Number]:[Transaction type]],2,FALSE)</f>
        <v>Money Deposit</v>
      </c>
      <c r="Q716" s="21" t="str">
        <f>VLOOKUP(B716,Transaction!C2:E3001,3,FALSE)</f>
        <v>Bank</v>
      </c>
      <c r="R716" s="22">
        <f>Table4[[#This Row],[Bank Deposit2]] - Table4[[#This Row],[Saving Accounts]]</f>
        <v>42173.987943999993</v>
      </c>
      <c r="S716" s="22">
        <f>IF(AND(Table4[[#This Row],[Account Type]]="Current",Table4[[#This Row],[Opening Balance]]&gt;= 500000),Table4[[#This Row],[Opening Balance]] * 0.02, 0)</f>
        <v>0</v>
      </c>
    </row>
    <row r="717" spans="1:19" ht="15.75" x14ac:dyDescent="0.25">
      <c r="A717" s="17" t="s">
        <v>2402</v>
      </c>
      <c r="B717" s="19">
        <v>40542685</v>
      </c>
      <c r="C717" s="17">
        <v>50</v>
      </c>
      <c r="D717" s="24">
        <v>26443.5</v>
      </c>
      <c r="E717" s="17" t="s">
        <v>12</v>
      </c>
      <c r="F717" s="17" t="s">
        <v>63</v>
      </c>
      <c r="G717" s="17" t="s">
        <v>1964</v>
      </c>
      <c r="H717" s="17" t="s">
        <v>2403</v>
      </c>
      <c r="I717" s="20">
        <f t="shared" si="11"/>
        <v>594917.14049999998</v>
      </c>
      <c r="J717" s="20">
        <v>215129.714355</v>
      </c>
      <c r="K717" s="17" t="s">
        <v>2404</v>
      </c>
      <c r="L717" s="21" t="str">
        <f>VLOOKUP(B717,Accounts!B$2:E$3001,4,FALSE)</f>
        <v>Domiciliary</v>
      </c>
      <c r="M717" s="26">
        <f>VALUE(VLOOKUP(B717,Accounts!B$2:G$3001,6,FALSE))</f>
        <v>2338196608</v>
      </c>
      <c r="N717" s="22">
        <f>IFERROR(VLOOKUP(B717,Loan!B717:D1016,3,FALSE), 0)</f>
        <v>0</v>
      </c>
      <c r="O717" s="25">
        <f>VLOOKUP(B717,Transaction!C2:F3001,4,FALSE)</f>
        <v>44511</v>
      </c>
      <c r="P717" s="21" t="str">
        <f>VLOOKUP(B717,Table3[[Account Number]:[Transaction type]],2,FALSE)</f>
        <v>Money Transfer</v>
      </c>
      <c r="Q717" s="21" t="str">
        <f>VLOOKUP(B717,Transaction!C2:E3001,3,FALSE)</f>
        <v>Mobile</v>
      </c>
      <c r="R717" s="22">
        <f>Table4[[#This Row],[Bank Deposit2]] - Table4[[#This Row],[Saving Accounts]]</f>
        <v>379787.42614499998</v>
      </c>
      <c r="S717" s="22">
        <f>IF(AND(Table4[[#This Row],[Account Type]]="Current",Table4[[#This Row],[Opening Balance]]&gt;= 500000),Table4[[#This Row],[Opening Balance]] * 0.02, 0)</f>
        <v>0</v>
      </c>
    </row>
    <row r="718" spans="1:19" ht="15.75" x14ac:dyDescent="0.25">
      <c r="A718" s="17" t="s">
        <v>2405</v>
      </c>
      <c r="B718" s="19">
        <v>832256671</v>
      </c>
      <c r="C718" s="17">
        <v>55</v>
      </c>
      <c r="D718" s="24">
        <v>24617.25</v>
      </c>
      <c r="E718" s="17" t="s">
        <v>12</v>
      </c>
      <c r="F718" s="17" t="s">
        <v>385</v>
      </c>
      <c r="G718" s="17" t="s">
        <v>1964</v>
      </c>
      <c r="H718" s="17" t="s">
        <v>2406</v>
      </c>
      <c r="I718" s="20">
        <f t="shared" si="11"/>
        <v>38471.755140000001</v>
      </c>
      <c r="J718" s="20">
        <v>8825.8732380000001</v>
      </c>
      <c r="K718" s="17" t="s">
        <v>2407</v>
      </c>
      <c r="L718" s="21" t="str">
        <f>VLOOKUP(B718,Accounts!B$2:E$3001,4,FALSE)</f>
        <v>Domiciliary</v>
      </c>
      <c r="M718" s="26">
        <f>VALUE(VLOOKUP(B718,Accounts!B$2:G$3001,6,FALSE))</f>
        <v>486763956</v>
      </c>
      <c r="N718" s="22">
        <f>IFERROR(VLOOKUP(B718,Loan!B718:D1017,3,FALSE), 0)</f>
        <v>0</v>
      </c>
      <c r="O718" s="25">
        <f>VLOOKUP(B718,Transaction!C2:F3001,4,FALSE)</f>
        <v>44597</v>
      </c>
      <c r="P718" s="21" t="str">
        <f>VLOOKUP(B718,Table3[[Account Number]:[Transaction type]],2,FALSE)</f>
        <v>Money Deposit</v>
      </c>
      <c r="Q718" s="21" t="str">
        <f>VLOOKUP(B718,Transaction!C2:E3001,3,FALSE)</f>
        <v>Bank</v>
      </c>
      <c r="R718" s="22">
        <f>Table4[[#This Row],[Bank Deposit2]] - Table4[[#This Row],[Saving Accounts]]</f>
        <v>29645.881902000001</v>
      </c>
      <c r="S718" s="22">
        <f>IF(AND(Table4[[#This Row],[Account Type]]="Current",Table4[[#This Row],[Opening Balance]]&gt;= 500000),Table4[[#This Row],[Opening Balance]] * 0.02, 0)</f>
        <v>0</v>
      </c>
    </row>
    <row r="719" spans="1:19" ht="15.75" x14ac:dyDescent="0.25">
      <c r="A719" s="17" t="s">
        <v>2408</v>
      </c>
      <c r="B719" s="19">
        <v>238742168</v>
      </c>
      <c r="C719" s="17">
        <v>61</v>
      </c>
      <c r="D719" s="24">
        <v>22425.75</v>
      </c>
      <c r="E719" s="17" t="s">
        <v>12</v>
      </c>
      <c r="F719" s="17" t="s">
        <v>39</v>
      </c>
      <c r="G719" s="17" t="s">
        <v>1964</v>
      </c>
      <c r="H719" s="17" t="s">
        <v>2409</v>
      </c>
      <c r="I719" s="20">
        <f t="shared" si="11"/>
        <v>2446251.5723760002</v>
      </c>
      <c r="J719" s="20">
        <v>253337.83407072001</v>
      </c>
      <c r="K719" s="17" t="s">
        <v>2410</v>
      </c>
      <c r="L719" s="21" t="str">
        <f>VLOOKUP(B719,Accounts!B$2:E$3001,4,FALSE)</f>
        <v>Domiciliary</v>
      </c>
      <c r="M719" s="26">
        <f>VALUE(VLOOKUP(B719,Accounts!B$2:G$3001,6,FALSE))</f>
        <v>546493248</v>
      </c>
      <c r="N719" s="22">
        <f>IFERROR(VLOOKUP(B719,Loan!B719:D1018,3,FALSE), 0)</f>
        <v>0</v>
      </c>
      <c r="O719" s="25">
        <f>VLOOKUP(B719,Transaction!C2:F3001,4,FALSE)</f>
        <v>44506</v>
      </c>
      <c r="P719" s="21" t="str">
        <f>VLOOKUP(B719,Table3[[Account Number]:[Transaction type]],2,FALSE)</f>
        <v>Money Transfer</v>
      </c>
      <c r="Q719" s="21" t="str">
        <f>VLOOKUP(B719,Transaction!C2:E3001,3,FALSE)</f>
        <v>Mobile</v>
      </c>
      <c r="R719" s="22">
        <f>Table4[[#This Row],[Bank Deposit2]] - Table4[[#This Row],[Saving Accounts]]</f>
        <v>2192913.73830528</v>
      </c>
      <c r="S719" s="22">
        <f>IF(AND(Table4[[#This Row],[Account Type]]="Current",Table4[[#This Row],[Opening Balance]]&gt;= 500000),Table4[[#This Row],[Opening Balance]] * 0.02, 0)</f>
        <v>0</v>
      </c>
    </row>
    <row r="720" spans="1:19" ht="15.75" x14ac:dyDescent="0.25">
      <c r="A720" s="17" t="s">
        <v>2411</v>
      </c>
      <c r="B720" s="19">
        <v>143713603</v>
      </c>
      <c r="C720" s="17">
        <v>67</v>
      </c>
      <c r="D720" s="24">
        <v>20234.25</v>
      </c>
      <c r="E720" s="17" t="s">
        <v>12</v>
      </c>
      <c r="F720" s="17" t="s">
        <v>665</v>
      </c>
      <c r="G720" s="17" t="s">
        <v>1964</v>
      </c>
      <c r="H720" s="17" t="s">
        <v>2412</v>
      </c>
      <c r="I720" s="20">
        <f t="shared" si="11"/>
        <v>295345.61293499998</v>
      </c>
      <c r="J720" s="20">
        <v>86634.7131276</v>
      </c>
      <c r="K720" s="17" t="s">
        <v>2413</v>
      </c>
      <c r="L720" s="21" t="str">
        <f>VLOOKUP(B720,Accounts!B$2:E$3001,4,FALSE)</f>
        <v>Domiciliary</v>
      </c>
      <c r="M720" s="26">
        <f>VALUE(VLOOKUP(B720,Accounts!B$2:G$3001,6,FALSE))</f>
        <v>568741971</v>
      </c>
      <c r="N720" s="22">
        <f>IFERROR(VLOOKUP(B720,Loan!B720:D1019,3,FALSE), 0)</f>
        <v>0</v>
      </c>
      <c r="O720" s="25">
        <f>VLOOKUP(B720,Transaction!C2:F3001,4,FALSE)</f>
        <v>44362</v>
      </c>
      <c r="P720" s="21" t="str">
        <f>VLOOKUP(B720,Table3[[Account Number]:[Transaction type]],2,FALSE)</f>
        <v>Money Deposit</v>
      </c>
      <c r="Q720" s="21" t="str">
        <f>VLOOKUP(B720,Transaction!C2:E3001,3,FALSE)</f>
        <v>Bank</v>
      </c>
      <c r="R720" s="22">
        <f>Table4[[#This Row],[Bank Deposit2]] - Table4[[#This Row],[Saving Accounts]]</f>
        <v>208710.89980739998</v>
      </c>
      <c r="S720" s="22">
        <f>IF(AND(Table4[[#This Row],[Account Type]]="Current",Table4[[#This Row],[Opening Balance]]&gt;= 500000),Table4[[#This Row],[Opening Balance]] * 0.02, 0)</f>
        <v>0</v>
      </c>
    </row>
    <row r="721" spans="1:19" ht="15.75" x14ac:dyDescent="0.25">
      <c r="A721" s="17" t="s">
        <v>2414</v>
      </c>
      <c r="B721" s="19">
        <v>600960976</v>
      </c>
      <c r="C721" s="17">
        <v>45</v>
      </c>
      <c r="D721" s="24">
        <v>28269.75</v>
      </c>
      <c r="E721" s="17" t="s">
        <v>12</v>
      </c>
      <c r="F721" s="17" t="s">
        <v>34</v>
      </c>
      <c r="G721" s="17" t="s">
        <v>1964</v>
      </c>
      <c r="H721" s="17" t="s">
        <v>2415</v>
      </c>
      <c r="I721" s="20">
        <f t="shared" si="11"/>
        <v>359180.22742399998</v>
      </c>
      <c r="J721" s="20">
        <v>181853.44117248</v>
      </c>
      <c r="K721" s="17" t="s">
        <v>2416</v>
      </c>
      <c r="L721" s="21" t="str">
        <f>VLOOKUP(B721,Accounts!B$2:E$3001,4,FALSE)</f>
        <v>Savings</v>
      </c>
      <c r="M721" s="26">
        <f>VALUE(VLOOKUP(B721,Accounts!B$2:G$3001,6,FALSE))</f>
        <v>2018674688</v>
      </c>
      <c r="N721" s="22">
        <f>IFERROR(VLOOKUP(B721,Loan!B721:D1020,3,FALSE), 0)</f>
        <v>0</v>
      </c>
      <c r="O721" s="25">
        <f>VLOOKUP(B721,Transaction!C2:F3001,4,FALSE)</f>
        <v>44447</v>
      </c>
      <c r="P721" s="21" t="str">
        <f>VLOOKUP(B721,Table3[[Account Number]:[Transaction type]],2,FALSE)</f>
        <v>Online Payment</v>
      </c>
      <c r="Q721" s="21" t="str">
        <f>VLOOKUP(B721,Transaction!C2:E3001,3,FALSE)</f>
        <v>Card</v>
      </c>
      <c r="R721" s="22">
        <f>Table4[[#This Row],[Bank Deposit2]] - Table4[[#This Row],[Saving Accounts]]</f>
        <v>177326.78625151998</v>
      </c>
      <c r="S721" s="22">
        <f>IF(AND(Table4[[#This Row],[Account Type]]="Current",Table4[[#This Row],[Opening Balance]]&gt;= 500000),Table4[[#This Row],[Opening Balance]] * 0.02, 0)</f>
        <v>0</v>
      </c>
    </row>
    <row r="722" spans="1:19" ht="15.75" x14ac:dyDescent="0.25">
      <c r="A722" s="17" t="s">
        <v>2417</v>
      </c>
      <c r="B722" s="19">
        <v>764436046</v>
      </c>
      <c r="C722" s="17">
        <v>49</v>
      </c>
      <c r="D722" s="24">
        <v>26808.75</v>
      </c>
      <c r="E722" s="17" t="s">
        <v>12</v>
      </c>
      <c r="F722" s="17" t="s">
        <v>527</v>
      </c>
      <c r="G722" s="17" t="s">
        <v>1964</v>
      </c>
      <c r="H722" s="17" t="s">
        <v>2418</v>
      </c>
      <c r="I722" s="20">
        <f t="shared" si="11"/>
        <v>106097.8688</v>
      </c>
      <c r="J722" s="20">
        <v>35341.565951999997</v>
      </c>
      <c r="K722" s="17" t="s">
        <v>2419</v>
      </c>
      <c r="L722" s="21" t="str">
        <f>VLOOKUP(B722,Accounts!B$2:E$3001,4,FALSE)</f>
        <v>Domiciliary</v>
      </c>
      <c r="M722" s="26">
        <f>VALUE(VLOOKUP(B722,Accounts!B$2:G$3001,6,FALSE))</f>
        <v>3343318125</v>
      </c>
      <c r="N722" s="22">
        <f>IFERROR(VLOOKUP(B722,Loan!B722:D1021,3,FALSE), 0)</f>
        <v>0</v>
      </c>
      <c r="O722" s="25">
        <f>VLOOKUP(B722,Transaction!C2:F3001,4,FALSE)</f>
        <v>44470</v>
      </c>
      <c r="P722" s="21" t="str">
        <f>VLOOKUP(B722,Table3[[Account Number]:[Transaction type]],2,FALSE)</f>
        <v>Loan Payment</v>
      </c>
      <c r="Q722" s="21" t="str">
        <f>VLOOKUP(B722,Transaction!C2:E3001,3,FALSE)</f>
        <v>ACH</v>
      </c>
      <c r="R722" s="22">
        <f>Table4[[#This Row],[Bank Deposit2]] - Table4[[#This Row],[Saving Accounts]]</f>
        <v>70756.302847999992</v>
      </c>
      <c r="S722" s="22">
        <f>IF(AND(Table4[[#This Row],[Account Type]]="Current",Table4[[#This Row],[Opening Balance]]&gt;= 500000),Table4[[#This Row],[Opening Balance]] * 0.02, 0)</f>
        <v>0</v>
      </c>
    </row>
    <row r="723" spans="1:19" ht="15.75" x14ac:dyDescent="0.25">
      <c r="A723" s="17" t="s">
        <v>2420</v>
      </c>
      <c r="B723" s="19">
        <v>623024154</v>
      </c>
      <c r="C723" s="17">
        <v>45</v>
      </c>
      <c r="D723" s="24">
        <v>28269.75</v>
      </c>
      <c r="E723" s="17" t="s">
        <v>12</v>
      </c>
      <c r="F723" s="17" t="s">
        <v>1146</v>
      </c>
      <c r="G723" s="17" t="s">
        <v>1964</v>
      </c>
      <c r="H723" s="17" t="s">
        <v>2421</v>
      </c>
      <c r="I723" s="20">
        <f t="shared" si="11"/>
        <v>1559547.3581999999</v>
      </c>
      <c r="J723" s="20">
        <v>633733.946352</v>
      </c>
      <c r="K723" s="17" t="s">
        <v>2422</v>
      </c>
      <c r="L723" s="21" t="str">
        <f>VLOOKUP(B723,Accounts!B$2:E$3001,4,FALSE)</f>
        <v>Domiciliary</v>
      </c>
      <c r="M723" s="26">
        <f>VALUE(VLOOKUP(B723,Accounts!B$2:G$3001,6,FALSE))</f>
        <v>676956033</v>
      </c>
      <c r="N723" s="22">
        <f>IFERROR(VLOOKUP(B723,Loan!B723:D1022,3,FALSE), 0)</f>
        <v>0</v>
      </c>
      <c r="O723" s="25">
        <f>VLOOKUP(B723,Transaction!C2:F3001,4,FALSE)</f>
        <v>44575</v>
      </c>
      <c r="P723" s="21" t="str">
        <f>VLOOKUP(B723,Table3[[Account Number]:[Transaction type]],2,FALSE)</f>
        <v>Money Deposit</v>
      </c>
      <c r="Q723" s="21" t="str">
        <f>VLOOKUP(B723,Transaction!C2:E3001,3,FALSE)</f>
        <v>Bank</v>
      </c>
      <c r="R723" s="22">
        <f>Table4[[#This Row],[Bank Deposit2]] - Table4[[#This Row],[Saving Accounts]]</f>
        <v>925813.4118479999</v>
      </c>
      <c r="S723" s="22">
        <f>IF(AND(Table4[[#This Row],[Account Type]]="Current",Table4[[#This Row],[Opening Balance]]&gt;= 500000),Table4[[#This Row],[Opening Balance]] * 0.02, 0)</f>
        <v>0</v>
      </c>
    </row>
    <row r="724" spans="1:19" ht="15.75" x14ac:dyDescent="0.25">
      <c r="A724" s="17" t="s">
        <v>2423</v>
      </c>
      <c r="B724" s="19">
        <v>663436500</v>
      </c>
      <c r="C724" s="17">
        <v>30</v>
      </c>
      <c r="D724" s="24">
        <v>33748.5</v>
      </c>
      <c r="E724" s="17" t="s">
        <v>12</v>
      </c>
      <c r="F724" s="17" t="s">
        <v>1927</v>
      </c>
      <c r="G724" s="17" t="s">
        <v>1964</v>
      </c>
      <c r="H724" s="17" t="s">
        <v>2424</v>
      </c>
      <c r="I724" s="20">
        <f t="shared" si="11"/>
        <v>1252407.5711999999</v>
      </c>
      <c r="J724" s="20">
        <v>405478.05407999997</v>
      </c>
      <c r="K724" s="17" t="s">
        <v>2425</v>
      </c>
      <c r="L724" s="21" t="str">
        <f>VLOOKUP(B724,Accounts!B$2:E$3001,4,FALSE)</f>
        <v>Current</v>
      </c>
      <c r="M724" s="26">
        <f>VALUE(VLOOKUP(B724,Accounts!B$2:G$3001,6,FALSE))</f>
        <v>5470024</v>
      </c>
      <c r="N724" s="22">
        <f>IFERROR(VLOOKUP(B724,Loan!B724:D1023,3,FALSE), 0)</f>
        <v>0</v>
      </c>
      <c r="O724" s="25">
        <f>VLOOKUP(B724,Transaction!C2:F3001,4,FALSE)</f>
        <v>44374</v>
      </c>
      <c r="P724" s="21" t="str">
        <f>VLOOKUP(B724,Table3[[Account Number]:[Transaction type]],2,FALSE)</f>
        <v>Cash Withdrawal</v>
      </c>
      <c r="Q724" s="21" t="str">
        <f>VLOOKUP(B724,Transaction!C2:E3001,3,FALSE)</f>
        <v>POS</v>
      </c>
      <c r="R724" s="22">
        <f>Table4[[#This Row],[Bank Deposit2]] - Table4[[#This Row],[Saving Accounts]]</f>
        <v>846929.51711999997</v>
      </c>
      <c r="S724" s="22">
        <f>IF(AND(Table4[[#This Row],[Account Type]]="Current",Table4[[#This Row],[Opening Balance]]&gt;= 500000),Table4[[#This Row],[Opening Balance]] * 0.02, 0)</f>
        <v>109400.48</v>
      </c>
    </row>
    <row r="725" spans="1:19" ht="15.75" x14ac:dyDescent="0.25">
      <c r="A725" s="17" t="s">
        <v>2426</v>
      </c>
      <c r="B725" s="19">
        <v>895923214</v>
      </c>
      <c r="C725" s="17">
        <v>21</v>
      </c>
      <c r="D725" s="24">
        <v>37035.75</v>
      </c>
      <c r="E725" s="17" t="s">
        <v>12</v>
      </c>
      <c r="F725" s="17" t="s">
        <v>294</v>
      </c>
      <c r="G725" s="17" t="s">
        <v>1964</v>
      </c>
      <c r="H725" s="17">
        <v>0</v>
      </c>
      <c r="I725" s="20">
        <f t="shared" si="11"/>
        <v>0</v>
      </c>
      <c r="J725" s="20"/>
      <c r="K725" s="17" t="s">
        <v>2427</v>
      </c>
      <c r="L725" s="21" t="str">
        <f>VLOOKUP(B725,Accounts!B$2:E$3001,4,FALSE)</f>
        <v>Current</v>
      </c>
      <c r="M725" s="26">
        <f>VALUE(VLOOKUP(B725,Accounts!B$2:G$3001,6,FALSE))</f>
        <v>490431277</v>
      </c>
      <c r="N725" s="22">
        <f>IFERROR(VLOOKUP(B725,Loan!B725:D1024,3,FALSE), 0)</f>
        <v>0</v>
      </c>
      <c r="O725" s="25">
        <f>VLOOKUP(B725,Transaction!C2:F3001,4,FALSE)</f>
        <v>44454</v>
      </c>
      <c r="P725" s="21" t="str">
        <f>VLOOKUP(B725,Table3[[Account Number]:[Transaction type]],2,FALSE)</f>
        <v>Money Transfer</v>
      </c>
      <c r="Q725" s="21" t="str">
        <f>VLOOKUP(B725,Transaction!C2:E3001,3,FALSE)</f>
        <v>Mobile</v>
      </c>
      <c r="R725" s="22">
        <f>Table4[[#This Row],[Bank Deposit2]] - Table4[[#This Row],[Saving Accounts]]</f>
        <v>0</v>
      </c>
      <c r="S725" s="22">
        <f>IF(AND(Table4[[#This Row],[Account Type]]="Current",Table4[[#This Row],[Opening Balance]]&gt;= 500000),Table4[[#This Row],[Opening Balance]] * 0.02, 0)</f>
        <v>9808625.540000001</v>
      </c>
    </row>
    <row r="726" spans="1:19" ht="15.75" x14ac:dyDescent="0.25">
      <c r="A726" s="17" t="s">
        <v>2428</v>
      </c>
      <c r="B726" s="19">
        <v>219303195</v>
      </c>
      <c r="C726" s="17">
        <v>29</v>
      </c>
      <c r="D726" s="24">
        <v>34113.75</v>
      </c>
      <c r="E726" s="17" t="s">
        <v>12</v>
      </c>
      <c r="F726" s="17" t="s">
        <v>199</v>
      </c>
      <c r="G726" s="17" t="s">
        <v>1964</v>
      </c>
      <c r="H726" s="17" t="s">
        <v>2429</v>
      </c>
      <c r="I726" s="20">
        <f t="shared" si="11"/>
        <v>405245.56800000003</v>
      </c>
      <c r="J726" s="20">
        <v>26594.240399999999</v>
      </c>
      <c r="K726" s="17" t="s">
        <v>2430</v>
      </c>
      <c r="L726" s="21" t="str">
        <f>VLOOKUP(B726,Accounts!B$2:E$3001,4,FALSE)</f>
        <v>Corporate</v>
      </c>
      <c r="M726" s="26">
        <f>VALUE(VLOOKUP(B726,Accounts!B$2:G$3001,6,FALSE))</f>
        <v>91339992</v>
      </c>
      <c r="N726" s="22">
        <f>IFERROR(VLOOKUP(B726,Loan!B726:D1025,3,FALSE), 0)</f>
        <v>0</v>
      </c>
      <c r="O726" s="25">
        <f>VLOOKUP(B726,Transaction!C2:F3001,4,FALSE)</f>
        <v>44374</v>
      </c>
      <c r="P726" s="21" t="str">
        <f>VLOOKUP(B726,Table3[[Account Number]:[Transaction type]],2,FALSE)</f>
        <v>Checks</v>
      </c>
      <c r="Q726" s="21" t="str">
        <f>VLOOKUP(B726,Transaction!C2:E3001,3,FALSE)</f>
        <v>Bank</v>
      </c>
      <c r="R726" s="22">
        <f>Table4[[#This Row],[Bank Deposit2]] - Table4[[#This Row],[Saving Accounts]]</f>
        <v>378651.32760000002</v>
      </c>
      <c r="S726" s="22">
        <f>IF(AND(Table4[[#This Row],[Account Type]]="Current",Table4[[#This Row],[Opening Balance]]&gt;= 500000),Table4[[#This Row],[Opening Balance]] * 0.02, 0)</f>
        <v>0</v>
      </c>
    </row>
    <row r="727" spans="1:19" ht="15.75" x14ac:dyDescent="0.25">
      <c r="A727" s="17" t="s">
        <v>2431</v>
      </c>
      <c r="B727" s="19">
        <v>860575496</v>
      </c>
      <c r="C727" s="17">
        <v>37</v>
      </c>
      <c r="D727" s="24">
        <v>31191.75</v>
      </c>
      <c r="E727" s="17" t="s">
        <v>12</v>
      </c>
      <c r="F727" s="17" t="s">
        <v>408</v>
      </c>
      <c r="G727" s="17" t="s">
        <v>1964</v>
      </c>
      <c r="H727" s="17" t="s">
        <v>2432</v>
      </c>
      <c r="I727" s="20">
        <f t="shared" si="11"/>
        <v>467665.08964100003</v>
      </c>
      <c r="J727" s="20">
        <v>171943.72675341001</v>
      </c>
      <c r="K727" s="17" t="s">
        <v>2433</v>
      </c>
      <c r="L727" s="21" t="str">
        <f>VLOOKUP(B727,Accounts!B$2:E$3001,4,FALSE)</f>
        <v>Domiciliary</v>
      </c>
      <c r="M727" s="26">
        <f>VALUE(VLOOKUP(B727,Accounts!B$2:G$3001,6,FALSE))</f>
        <v>627011924</v>
      </c>
      <c r="N727" s="22">
        <f>IFERROR(VLOOKUP(B727,Loan!B727:D1026,3,FALSE), 0)</f>
        <v>0</v>
      </c>
      <c r="O727" s="25">
        <f>VLOOKUP(B727,Transaction!C2:F3001,4,FALSE)</f>
        <v>44467</v>
      </c>
      <c r="P727" s="21" t="str">
        <f>VLOOKUP(B727,Table3[[Account Number]:[Transaction type]],2,FALSE)</f>
        <v>Money Transfer</v>
      </c>
      <c r="Q727" s="21" t="str">
        <f>VLOOKUP(B727,Transaction!C2:E3001,3,FALSE)</f>
        <v>Mobile</v>
      </c>
      <c r="R727" s="22">
        <f>Table4[[#This Row],[Bank Deposit2]] - Table4[[#This Row],[Saving Accounts]]</f>
        <v>295721.36288759002</v>
      </c>
      <c r="S727" s="22">
        <f>IF(AND(Table4[[#This Row],[Account Type]]="Current",Table4[[#This Row],[Opening Balance]]&gt;= 500000),Table4[[#This Row],[Opening Balance]] * 0.02, 0)</f>
        <v>0</v>
      </c>
    </row>
    <row r="728" spans="1:19" ht="15.75" x14ac:dyDescent="0.25">
      <c r="A728" s="17" t="s">
        <v>2434</v>
      </c>
      <c r="B728" s="19">
        <v>75736460</v>
      </c>
      <c r="C728" s="17">
        <v>17</v>
      </c>
      <c r="D728" s="24">
        <v>38496.75</v>
      </c>
      <c r="E728" s="17" t="s">
        <v>12</v>
      </c>
      <c r="F728" s="17" t="s">
        <v>1695</v>
      </c>
      <c r="G728" s="17" t="s">
        <v>1964</v>
      </c>
      <c r="H728" s="17" t="s">
        <v>2435</v>
      </c>
      <c r="I728" s="20">
        <f t="shared" si="11"/>
        <v>930137.40019199997</v>
      </c>
      <c r="J728" s="20">
        <v>421098.56845055998</v>
      </c>
      <c r="K728" s="17" t="s">
        <v>2436</v>
      </c>
      <c r="L728" s="21" t="str">
        <f>VLOOKUP(B728,Accounts!B$2:E$3001,4,FALSE)</f>
        <v>Current</v>
      </c>
      <c r="M728" s="26">
        <f>VALUE(VLOOKUP(B728,Accounts!B$2:G$3001,6,FALSE))</f>
        <v>2228151744</v>
      </c>
      <c r="N728" s="22">
        <f>IFERROR(VLOOKUP(B728,Loan!B728:D1027,3,FALSE), 0)</f>
        <v>0</v>
      </c>
      <c r="O728" s="25">
        <f>VLOOKUP(B728,Transaction!C2:F3001,4,FALSE)</f>
        <v>44459</v>
      </c>
      <c r="P728" s="21" t="str">
        <f>VLOOKUP(B728,Table3[[Account Number]:[Transaction type]],2,FALSE)</f>
        <v>Money Transfer</v>
      </c>
      <c r="Q728" s="21" t="str">
        <f>VLOOKUP(B728,Transaction!C2:E3001,3,FALSE)</f>
        <v>Bank</v>
      </c>
      <c r="R728" s="22">
        <f>Table4[[#This Row],[Bank Deposit2]] - Table4[[#This Row],[Saving Accounts]]</f>
        <v>509038.83174143999</v>
      </c>
      <c r="S728" s="22">
        <f>IF(AND(Table4[[#This Row],[Account Type]]="Current",Table4[[#This Row],[Opening Balance]]&gt;= 500000),Table4[[#This Row],[Opening Balance]] * 0.02, 0)</f>
        <v>44563034.880000003</v>
      </c>
    </row>
    <row r="729" spans="1:19" ht="15.75" x14ac:dyDescent="0.25">
      <c r="A729" s="17" t="s">
        <v>2437</v>
      </c>
      <c r="B729" s="19">
        <v>971310478</v>
      </c>
      <c r="C729" s="17">
        <v>48</v>
      </c>
      <c r="D729" s="24">
        <v>27174</v>
      </c>
      <c r="E729" s="17" t="s">
        <v>12</v>
      </c>
      <c r="F729" s="17" t="s">
        <v>574</v>
      </c>
      <c r="G729" s="17" t="s">
        <v>1964</v>
      </c>
      <c r="H729" s="17" t="s">
        <v>2438</v>
      </c>
      <c r="I729" s="20">
        <f t="shared" si="11"/>
        <v>921893.168328</v>
      </c>
      <c r="J729" s="20">
        <v>284659.38693983998</v>
      </c>
      <c r="K729" s="17" t="s">
        <v>2439</v>
      </c>
      <c r="L729" s="21" t="str">
        <f>VLOOKUP(B729,Accounts!B$2:E$3001,4,FALSE)</f>
        <v>Domiciliary</v>
      </c>
      <c r="M729" s="26">
        <f>VALUE(VLOOKUP(B729,Accounts!B$2:G$3001,6,FALSE))</f>
        <v>726889531</v>
      </c>
      <c r="N729" s="22">
        <f>IFERROR(VLOOKUP(B729,Loan!B729:D1028,3,FALSE), 0)</f>
        <v>0</v>
      </c>
      <c r="O729" s="25">
        <f>VLOOKUP(B729,Transaction!C2:F3001,4,FALSE)</f>
        <v>44456</v>
      </c>
      <c r="P729" s="21" t="str">
        <f>VLOOKUP(B729,Table3[[Account Number]:[Transaction type]],2,FALSE)</f>
        <v>Loan Payment</v>
      </c>
      <c r="Q729" s="21" t="str">
        <f>VLOOKUP(B729,Transaction!C2:E3001,3,FALSE)</f>
        <v>ACH</v>
      </c>
      <c r="R729" s="22">
        <f>Table4[[#This Row],[Bank Deposit2]] - Table4[[#This Row],[Saving Accounts]]</f>
        <v>637233.78138816007</v>
      </c>
      <c r="S729" s="22">
        <f>IF(AND(Table4[[#This Row],[Account Type]]="Current",Table4[[#This Row],[Opening Balance]]&gt;= 500000),Table4[[#This Row],[Opening Balance]] * 0.02, 0)</f>
        <v>0</v>
      </c>
    </row>
    <row r="730" spans="1:19" ht="15.75" x14ac:dyDescent="0.25">
      <c r="A730" s="17" t="s">
        <v>2440</v>
      </c>
      <c r="B730" s="19">
        <v>144814850</v>
      </c>
      <c r="C730" s="17">
        <v>38</v>
      </c>
      <c r="D730" s="24">
        <v>30826.5</v>
      </c>
      <c r="E730" s="17" t="s">
        <v>12</v>
      </c>
      <c r="F730" s="17" t="s">
        <v>1426</v>
      </c>
      <c r="G730" s="17" t="s">
        <v>1964</v>
      </c>
      <c r="H730" s="17" t="s">
        <v>2441</v>
      </c>
      <c r="I730" s="20">
        <f t="shared" si="11"/>
        <v>584732.43691199995</v>
      </c>
      <c r="J730" s="20">
        <v>35983.534579200001</v>
      </c>
      <c r="K730" s="17" t="s">
        <v>2442</v>
      </c>
      <c r="L730" s="21" t="str">
        <f>VLOOKUP(B730,Accounts!B$2:E$3001,4,FALSE)</f>
        <v>Current</v>
      </c>
      <c r="M730" s="26">
        <f>VALUE(VLOOKUP(B730,Accounts!B$2:G$3001,6,FALSE))</f>
        <v>655803148</v>
      </c>
      <c r="N730" s="22">
        <f>IFERROR(VLOOKUP(B730,Loan!B730:D1029,3,FALSE), 0)</f>
        <v>0</v>
      </c>
      <c r="O730" s="25">
        <f>VLOOKUP(B730,Transaction!C2:F3001,4,FALSE)</f>
        <v>44266</v>
      </c>
      <c r="P730" s="21" t="str">
        <f>VLOOKUP(B730,Table3[[Account Number]:[Transaction type]],2,FALSE)</f>
        <v>Cash Withdrawal</v>
      </c>
      <c r="Q730" s="21" t="str">
        <f>VLOOKUP(B730,Transaction!C2:E3001,3,FALSE)</f>
        <v>ATM</v>
      </c>
      <c r="R730" s="22">
        <f>Table4[[#This Row],[Bank Deposit2]] - Table4[[#This Row],[Saving Accounts]]</f>
        <v>548748.90233279997</v>
      </c>
      <c r="S730" s="22">
        <f>IF(AND(Table4[[#This Row],[Account Type]]="Current",Table4[[#This Row],[Opening Balance]]&gt;= 500000),Table4[[#This Row],[Opening Balance]] * 0.02, 0)</f>
        <v>13116062.960000001</v>
      </c>
    </row>
    <row r="731" spans="1:19" ht="15.75" x14ac:dyDescent="0.25">
      <c r="A731" s="17" t="s">
        <v>2443</v>
      </c>
      <c r="B731" s="19">
        <v>838500892</v>
      </c>
      <c r="C731" s="17">
        <v>40</v>
      </c>
      <c r="D731" s="24">
        <v>30096</v>
      </c>
      <c r="E731" s="17" t="s">
        <v>12</v>
      </c>
      <c r="F731" s="17" t="s">
        <v>385</v>
      </c>
      <c r="G731" s="17" t="s">
        <v>1964</v>
      </c>
      <c r="H731" s="17" t="s">
        <v>2444</v>
      </c>
      <c r="I731" s="20">
        <f t="shared" si="11"/>
        <v>604936.99358400004</v>
      </c>
      <c r="J731" s="20">
        <v>186717.86607936001</v>
      </c>
      <c r="K731" s="17" t="s">
        <v>2445</v>
      </c>
      <c r="L731" s="21" t="str">
        <f>VLOOKUP(B731,Accounts!B$2:E$3001,4,FALSE)</f>
        <v>Domiciliary</v>
      </c>
      <c r="M731" s="26">
        <f>VALUE(VLOOKUP(B731,Accounts!B$2:G$3001,6,FALSE))</f>
        <v>769479228</v>
      </c>
      <c r="N731" s="22">
        <f>IFERROR(VLOOKUP(B731,Loan!B731:D1030,3,FALSE), 0)</f>
        <v>0</v>
      </c>
      <c r="O731" s="25">
        <f>VLOOKUP(B731,Transaction!C2:F3001,4,FALSE)</f>
        <v>44662</v>
      </c>
      <c r="P731" s="21" t="str">
        <f>VLOOKUP(B731,Table3[[Account Number]:[Transaction type]],2,FALSE)</f>
        <v>Money Transfer</v>
      </c>
      <c r="Q731" s="21" t="str">
        <f>VLOOKUP(B731,Transaction!C2:E3001,3,FALSE)</f>
        <v>ATM</v>
      </c>
      <c r="R731" s="22">
        <f>Table4[[#This Row],[Bank Deposit2]] - Table4[[#This Row],[Saving Accounts]]</f>
        <v>418219.12750464003</v>
      </c>
      <c r="S731" s="22">
        <f>IF(AND(Table4[[#This Row],[Account Type]]="Current",Table4[[#This Row],[Opening Balance]]&gt;= 500000),Table4[[#This Row],[Opening Balance]] * 0.02, 0)</f>
        <v>0</v>
      </c>
    </row>
    <row r="732" spans="1:19" ht="15.75" x14ac:dyDescent="0.25">
      <c r="A732" s="17" t="s">
        <v>2446</v>
      </c>
      <c r="B732" s="19">
        <v>915416749</v>
      </c>
      <c r="C732" s="17">
        <v>48</v>
      </c>
      <c r="D732" s="24">
        <v>27174</v>
      </c>
      <c r="E732" s="17" t="s">
        <v>12</v>
      </c>
      <c r="F732" s="17" t="s">
        <v>602</v>
      </c>
      <c r="G732" s="17" t="s">
        <v>1964</v>
      </c>
      <c r="H732" s="17" t="s">
        <v>2447</v>
      </c>
      <c r="I732" s="20">
        <f t="shared" si="11"/>
        <v>1190649.7464320001</v>
      </c>
      <c r="J732" s="20">
        <v>163201.1290368</v>
      </c>
      <c r="K732" s="17" t="s">
        <v>2448</v>
      </c>
      <c r="L732" s="21" t="str">
        <f>VLOOKUP(B732,Accounts!B$2:E$3001,4,FALSE)</f>
        <v>Current</v>
      </c>
      <c r="M732" s="26">
        <f>VALUE(VLOOKUP(B732,Accounts!B$2:G$3001,6,FALSE))</f>
        <v>3627224064</v>
      </c>
      <c r="N732" s="22">
        <f>IFERROR(VLOOKUP(B732,Loan!B732:D1031,3,FALSE), 0)</f>
        <v>0</v>
      </c>
      <c r="O732" s="25">
        <f>VLOOKUP(B732,Transaction!C2:F3001,4,FALSE)</f>
        <v>44346</v>
      </c>
      <c r="P732" s="21" t="str">
        <f>VLOOKUP(B732,Table3[[Account Number]:[Transaction type]],2,FALSE)</f>
        <v>Money Deposit</v>
      </c>
      <c r="Q732" s="21" t="str">
        <f>VLOOKUP(B732,Transaction!C2:E3001,3,FALSE)</f>
        <v>Bank</v>
      </c>
      <c r="R732" s="22">
        <f>Table4[[#This Row],[Bank Deposit2]] - Table4[[#This Row],[Saving Accounts]]</f>
        <v>1027448.6173952001</v>
      </c>
      <c r="S732" s="22">
        <f>IF(AND(Table4[[#This Row],[Account Type]]="Current",Table4[[#This Row],[Opening Balance]]&gt;= 500000),Table4[[#This Row],[Opening Balance]] * 0.02, 0)</f>
        <v>72544481.280000001</v>
      </c>
    </row>
    <row r="733" spans="1:19" ht="15.75" x14ac:dyDescent="0.25">
      <c r="A733" s="17" t="s">
        <v>2449</v>
      </c>
      <c r="B733" s="19">
        <v>590390340</v>
      </c>
      <c r="C733" s="17">
        <v>70</v>
      </c>
      <c r="D733" s="24">
        <v>19138.5</v>
      </c>
      <c r="E733" s="17" t="s">
        <v>12</v>
      </c>
      <c r="F733" s="17" t="s">
        <v>408</v>
      </c>
      <c r="G733" s="17" t="s">
        <v>1964</v>
      </c>
      <c r="H733" s="17" t="s">
        <v>2450</v>
      </c>
      <c r="I733" s="20">
        <f t="shared" si="11"/>
        <v>284288.86483199999</v>
      </c>
      <c r="J733" s="20">
        <v>218902.42592064</v>
      </c>
      <c r="K733" s="17" t="s">
        <v>2451</v>
      </c>
      <c r="L733" s="21" t="str">
        <f>VLOOKUP(B733,Accounts!B$2:E$3001,4,FALSE)</f>
        <v>Savings</v>
      </c>
      <c r="M733" s="26">
        <f>VALUE(VLOOKUP(B733,Accounts!B$2:G$3001,6,FALSE))</f>
        <v>1117396764</v>
      </c>
      <c r="N733" s="22">
        <f>IFERROR(VLOOKUP(B733,Loan!B733:D1032,3,FALSE), 0)</f>
        <v>0</v>
      </c>
      <c r="O733" s="25">
        <f>VLOOKUP(B733,Transaction!C2:F3001,4,FALSE)</f>
        <v>44547</v>
      </c>
      <c r="P733" s="21" t="str">
        <f>VLOOKUP(B733,Table3[[Account Number]:[Transaction type]],2,FALSE)</f>
        <v>Money Transfer</v>
      </c>
      <c r="Q733" s="21" t="str">
        <f>VLOOKUP(B733,Transaction!C2:E3001,3,FALSE)</f>
        <v>Mobile</v>
      </c>
      <c r="R733" s="22">
        <f>Table4[[#This Row],[Bank Deposit2]] - Table4[[#This Row],[Saving Accounts]]</f>
        <v>65386.43891135999</v>
      </c>
      <c r="S733" s="22">
        <f>IF(AND(Table4[[#This Row],[Account Type]]="Current",Table4[[#This Row],[Opening Balance]]&gt;= 500000),Table4[[#This Row],[Opening Balance]] * 0.02, 0)</f>
        <v>0</v>
      </c>
    </row>
    <row r="734" spans="1:19" ht="15.75" x14ac:dyDescent="0.25">
      <c r="A734" s="17" t="s">
        <v>2452</v>
      </c>
      <c r="B734" s="19">
        <v>45533935</v>
      </c>
      <c r="C734" s="17">
        <v>56</v>
      </c>
      <c r="D734" s="24">
        <v>24252</v>
      </c>
      <c r="E734" s="17" t="s">
        <v>12</v>
      </c>
      <c r="F734" s="17" t="s">
        <v>955</v>
      </c>
      <c r="G734" s="17" t="s">
        <v>1964</v>
      </c>
      <c r="H734" s="17" t="s">
        <v>2453</v>
      </c>
      <c r="I734" s="20">
        <f t="shared" si="11"/>
        <v>2248046.7200099998</v>
      </c>
      <c r="J734" s="20">
        <v>458785.04489999998</v>
      </c>
      <c r="K734" s="17" t="s">
        <v>2454</v>
      </c>
      <c r="L734" s="21" t="str">
        <f>VLOOKUP(B734,Accounts!B$2:E$3001,4,FALSE)</f>
        <v>Domiciliary</v>
      </c>
      <c r="M734" s="26">
        <f>VALUE(VLOOKUP(B734,Accounts!B$2:G$3001,6,FALSE))</f>
        <v>620860416</v>
      </c>
      <c r="N734" s="22">
        <f>IFERROR(VLOOKUP(B734,Loan!B734:D1033,3,FALSE), 0)</f>
        <v>0</v>
      </c>
      <c r="O734" s="25">
        <f>VLOOKUP(B734,Transaction!C2:F3001,4,FALSE)</f>
        <v>44353</v>
      </c>
      <c r="P734" s="21" t="str">
        <f>VLOOKUP(B734,Table3[[Account Number]:[Transaction type]],2,FALSE)</f>
        <v>Cash Withdrawal</v>
      </c>
      <c r="Q734" s="21" t="str">
        <f>VLOOKUP(B734,Transaction!C2:E3001,3,FALSE)</f>
        <v>ATM</v>
      </c>
      <c r="R734" s="22">
        <f>Table4[[#This Row],[Bank Deposit2]] - Table4[[#This Row],[Saving Accounts]]</f>
        <v>1789261.6751099997</v>
      </c>
      <c r="S734" s="22">
        <f>IF(AND(Table4[[#This Row],[Account Type]]="Current",Table4[[#This Row],[Opening Balance]]&gt;= 500000),Table4[[#This Row],[Opening Balance]] * 0.02, 0)</f>
        <v>0</v>
      </c>
    </row>
    <row r="735" spans="1:19" ht="15.75" x14ac:dyDescent="0.25">
      <c r="A735" s="17" t="s">
        <v>2455</v>
      </c>
      <c r="B735" s="19">
        <v>704270517</v>
      </c>
      <c r="C735" s="17">
        <v>82</v>
      </c>
      <c r="D735" s="24">
        <v>14755.5</v>
      </c>
      <c r="E735" s="17" t="s">
        <v>12</v>
      </c>
      <c r="F735" s="17" t="s">
        <v>620</v>
      </c>
      <c r="G735" s="17" t="s">
        <v>1964</v>
      </c>
      <c r="H735" s="17" t="s">
        <v>2456</v>
      </c>
      <c r="I735" s="20">
        <f t="shared" si="11"/>
        <v>1484654.39227</v>
      </c>
      <c r="J735" s="20">
        <v>539466.01614920003</v>
      </c>
      <c r="K735" s="17" t="s">
        <v>2457</v>
      </c>
      <c r="L735" s="21" t="str">
        <f>VLOOKUP(B735,Accounts!B$2:E$3001,4,FALSE)</f>
        <v>Domiciliary</v>
      </c>
      <c r="M735" s="26">
        <f>VALUE(VLOOKUP(B735,Accounts!B$2:G$3001,6,FALSE))</f>
        <v>517784328</v>
      </c>
      <c r="N735" s="22">
        <f>IFERROR(VLOOKUP(B735,Loan!B735:D1034,3,FALSE), 0)</f>
        <v>0</v>
      </c>
      <c r="O735" s="25">
        <f>VLOOKUP(B735,Transaction!C2:F3001,4,FALSE)</f>
        <v>44334</v>
      </c>
      <c r="P735" s="21" t="str">
        <f>VLOOKUP(B735,Table3[[Account Number]:[Transaction type]],2,FALSE)</f>
        <v>Checks</v>
      </c>
      <c r="Q735" s="21" t="str">
        <f>VLOOKUP(B735,Transaction!C2:E3001,3,FALSE)</f>
        <v>Informal Services</v>
      </c>
      <c r="R735" s="22">
        <f>Table4[[#This Row],[Bank Deposit2]] - Table4[[#This Row],[Saving Accounts]]</f>
        <v>945188.37612079992</v>
      </c>
      <c r="S735" s="22">
        <f>IF(AND(Table4[[#This Row],[Account Type]]="Current",Table4[[#This Row],[Opening Balance]]&gt;= 500000),Table4[[#This Row],[Opening Balance]] * 0.02, 0)</f>
        <v>0</v>
      </c>
    </row>
    <row r="736" spans="1:19" ht="15.75" x14ac:dyDescent="0.25">
      <c r="A736" s="17" t="s">
        <v>2458</v>
      </c>
      <c r="B736" s="19">
        <v>922352562</v>
      </c>
      <c r="C736" s="17">
        <v>69</v>
      </c>
      <c r="D736" s="24">
        <v>19503.75</v>
      </c>
      <c r="E736" s="17" t="s">
        <v>12</v>
      </c>
      <c r="F736" s="17" t="s">
        <v>1789</v>
      </c>
      <c r="G736" s="17" t="s">
        <v>1964</v>
      </c>
      <c r="H736" s="17" t="s">
        <v>2459</v>
      </c>
      <c r="I736" s="20">
        <f t="shared" si="11"/>
        <v>2609169.92</v>
      </c>
      <c r="J736" s="20">
        <v>397898.41279999999</v>
      </c>
      <c r="K736" s="17" t="s">
        <v>2460</v>
      </c>
      <c r="L736" s="21" t="str">
        <f>VLOOKUP(B736,Accounts!B$2:E$3001,4,FALSE)</f>
        <v>Domiciliary</v>
      </c>
      <c r="M736" s="26">
        <f>VALUE(VLOOKUP(B736,Accounts!B$2:G$3001,6,FALSE))</f>
        <v>27745263</v>
      </c>
      <c r="N736" s="22">
        <f>IFERROR(VLOOKUP(B736,Loan!B736:D1035,3,FALSE), 0)</f>
        <v>0</v>
      </c>
      <c r="O736" s="25">
        <f>VLOOKUP(B736,Transaction!C2:F3001,4,FALSE)</f>
        <v>44526</v>
      </c>
      <c r="P736" s="21" t="str">
        <f>VLOOKUP(B736,Table3[[Account Number]:[Transaction type]],2,FALSE)</f>
        <v>Cash Withdrawal</v>
      </c>
      <c r="Q736" s="21" t="str">
        <f>VLOOKUP(B736,Transaction!C2:E3001,3,FALSE)</f>
        <v>POS</v>
      </c>
      <c r="R736" s="22">
        <f>Table4[[#This Row],[Bank Deposit2]] - Table4[[#This Row],[Saving Accounts]]</f>
        <v>2211271.5071999999</v>
      </c>
      <c r="S736" s="22">
        <f>IF(AND(Table4[[#This Row],[Account Type]]="Current",Table4[[#This Row],[Opening Balance]]&gt;= 500000),Table4[[#This Row],[Opening Balance]] * 0.02, 0)</f>
        <v>0</v>
      </c>
    </row>
    <row r="737" spans="1:19" ht="15.75" x14ac:dyDescent="0.25">
      <c r="A737" s="17" t="s">
        <v>2461</v>
      </c>
      <c r="B737" s="19">
        <v>740796578</v>
      </c>
      <c r="C737" s="17">
        <v>75</v>
      </c>
      <c r="D737" s="24">
        <v>17312.25</v>
      </c>
      <c r="E737" s="17" t="s">
        <v>12</v>
      </c>
      <c r="F737" s="17" t="s">
        <v>527</v>
      </c>
      <c r="G737" s="17" t="s">
        <v>1964</v>
      </c>
      <c r="H737" s="17" t="s">
        <v>2462</v>
      </c>
      <c r="I737" s="20">
        <f t="shared" si="11"/>
        <v>104336.326656</v>
      </c>
      <c r="J737" s="20">
        <v>25584.136765439998</v>
      </c>
      <c r="K737" s="17" t="s">
        <v>2463</v>
      </c>
      <c r="L737" s="21" t="str">
        <f>VLOOKUP(B737,Accounts!B$2:E$3001,4,FALSE)</f>
        <v>Domiciliary</v>
      </c>
      <c r="M737" s="26">
        <f>VALUE(VLOOKUP(B737,Accounts!B$2:G$3001,6,FALSE))</f>
        <v>5211599844</v>
      </c>
      <c r="N737" s="22">
        <f>IFERROR(VLOOKUP(B737,Loan!B737:D1036,3,FALSE), 0)</f>
        <v>0</v>
      </c>
      <c r="O737" s="25">
        <f>VLOOKUP(B737,Transaction!C2:F3001,4,FALSE)</f>
        <v>44262</v>
      </c>
      <c r="P737" s="21" t="str">
        <f>VLOOKUP(B737,Table3[[Account Number]:[Transaction type]],2,FALSE)</f>
        <v>Cash Withdrawal</v>
      </c>
      <c r="Q737" s="21" t="str">
        <f>VLOOKUP(B737,Transaction!C2:E3001,3,FALSE)</f>
        <v>POS</v>
      </c>
      <c r="R737" s="22">
        <f>Table4[[#This Row],[Bank Deposit2]] - Table4[[#This Row],[Saving Accounts]]</f>
        <v>78752.18989056001</v>
      </c>
      <c r="S737" s="22">
        <f>IF(AND(Table4[[#This Row],[Account Type]]="Current",Table4[[#This Row],[Opening Balance]]&gt;= 500000),Table4[[#This Row],[Opening Balance]] * 0.02, 0)</f>
        <v>0</v>
      </c>
    </row>
    <row r="738" spans="1:19" ht="15.75" x14ac:dyDescent="0.25">
      <c r="A738" s="17" t="s">
        <v>2464</v>
      </c>
      <c r="B738" s="19">
        <v>572282309</v>
      </c>
      <c r="C738" s="17">
        <v>30</v>
      </c>
      <c r="D738" s="24">
        <v>33748.5</v>
      </c>
      <c r="E738" s="17" t="s">
        <v>12</v>
      </c>
      <c r="F738" s="17" t="s">
        <v>665</v>
      </c>
      <c r="G738" s="17" t="s">
        <v>1964</v>
      </c>
      <c r="H738" s="17" t="s">
        <v>2465</v>
      </c>
      <c r="I738" s="20">
        <f t="shared" si="11"/>
        <v>496049.8725</v>
      </c>
      <c r="J738" s="20">
        <v>51589.186739999997</v>
      </c>
      <c r="K738" s="17" t="s">
        <v>2466</v>
      </c>
      <c r="L738" s="21" t="str">
        <f>VLOOKUP(B738,Accounts!B$2:E$3001,4,FALSE)</f>
        <v>Domiciliary</v>
      </c>
      <c r="M738" s="26">
        <f>VALUE(VLOOKUP(B738,Accounts!B$2:G$3001,6,FALSE))</f>
        <v>2150816976</v>
      </c>
      <c r="N738" s="22">
        <f>IFERROR(VLOOKUP(B738,Loan!B738:D1037,3,FALSE), 0)</f>
        <v>0</v>
      </c>
      <c r="O738" s="25">
        <f>VLOOKUP(B738,Transaction!C2:F3001,4,FALSE)</f>
        <v>44560</v>
      </c>
      <c r="P738" s="21" t="str">
        <f>VLOOKUP(B738,Table3[[Account Number]:[Transaction type]],2,FALSE)</f>
        <v>Money Deposit</v>
      </c>
      <c r="Q738" s="21" t="str">
        <f>VLOOKUP(B738,Transaction!C2:E3001,3,FALSE)</f>
        <v>Bank</v>
      </c>
      <c r="R738" s="22">
        <f>Table4[[#This Row],[Bank Deposit2]] - Table4[[#This Row],[Saving Accounts]]</f>
        <v>444460.68576000002</v>
      </c>
      <c r="S738" s="22">
        <f>IF(AND(Table4[[#This Row],[Account Type]]="Current",Table4[[#This Row],[Opening Balance]]&gt;= 500000),Table4[[#This Row],[Opening Balance]] * 0.02, 0)</f>
        <v>0</v>
      </c>
    </row>
    <row r="739" spans="1:19" ht="15.75" x14ac:dyDescent="0.25">
      <c r="A739" s="17" t="s">
        <v>2467</v>
      </c>
      <c r="B739" s="19">
        <v>951603348</v>
      </c>
      <c r="C739" s="17">
        <v>21</v>
      </c>
      <c r="D739" s="24">
        <v>37035.75</v>
      </c>
      <c r="E739" s="17" t="s">
        <v>12</v>
      </c>
      <c r="F739" s="17" t="s">
        <v>509</v>
      </c>
      <c r="G739" s="17" t="s">
        <v>1964</v>
      </c>
      <c r="H739" s="17" t="s">
        <v>2468</v>
      </c>
      <c r="I739" s="20">
        <f t="shared" si="11"/>
        <v>603125.12908800005</v>
      </c>
      <c r="J739" s="20">
        <v>248286.51147455999</v>
      </c>
      <c r="K739" s="17" t="s">
        <v>2469</v>
      </c>
      <c r="L739" s="21" t="str">
        <f>VLOOKUP(B739,Accounts!B$2:E$3001,4,FALSE)</f>
        <v>Domiciliary</v>
      </c>
      <c r="M739" s="26">
        <f>VALUE(VLOOKUP(B739,Accounts!B$2:G$3001,6,FALSE))</f>
        <v>6740547</v>
      </c>
      <c r="N739" s="22">
        <f>IFERROR(VLOOKUP(B739,Loan!B739:D1038,3,FALSE), 0)</f>
        <v>0</v>
      </c>
      <c r="O739" s="25">
        <f>VLOOKUP(B739,Transaction!C2:F3001,4,FALSE)</f>
        <v>44206</v>
      </c>
      <c r="P739" s="21" t="str">
        <f>VLOOKUP(B739,Table3[[Account Number]:[Transaction type]],2,FALSE)</f>
        <v>Money Deposit</v>
      </c>
      <c r="Q739" s="21" t="str">
        <f>VLOOKUP(B739,Transaction!C2:E3001,3,FALSE)</f>
        <v>Bank</v>
      </c>
      <c r="R739" s="22">
        <f>Table4[[#This Row],[Bank Deposit2]] - Table4[[#This Row],[Saving Accounts]]</f>
        <v>354838.61761344003</v>
      </c>
      <c r="S739" s="22">
        <f>IF(AND(Table4[[#This Row],[Account Type]]="Current",Table4[[#This Row],[Opening Balance]]&gt;= 500000),Table4[[#This Row],[Opening Balance]] * 0.02, 0)</f>
        <v>0</v>
      </c>
    </row>
    <row r="740" spans="1:19" ht="15.75" x14ac:dyDescent="0.25">
      <c r="A740" s="17" t="s">
        <v>2470</v>
      </c>
      <c r="B740" s="19">
        <v>851449860</v>
      </c>
      <c r="C740" s="17">
        <v>36</v>
      </c>
      <c r="D740" s="24">
        <v>31557</v>
      </c>
      <c r="E740" s="17" t="s">
        <v>12</v>
      </c>
      <c r="F740" s="17" t="s">
        <v>731</v>
      </c>
      <c r="G740" s="17" t="s">
        <v>1964</v>
      </c>
      <c r="H740" s="17" t="s">
        <v>2471</v>
      </c>
      <c r="I740" s="20">
        <f t="shared" si="11"/>
        <v>1601165.6333000001</v>
      </c>
      <c r="J740" s="20">
        <v>136357.33135200001</v>
      </c>
      <c r="K740" s="17" t="s">
        <v>2472</v>
      </c>
      <c r="L740" s="21" t="str">
        <f>VLOOKUP(B740,Accounts!B$2:E$3001,4,FALSE)</f>
        <v>Joint</v>
      </c>
      <c r="M740" s="26">
        <f>VALUE(VLOOKUP(B740,Accounts!B$2:G$3001,6,FALSE))</f>
        <v>185421504</v>
      </c>
      <c r="N740" s="22">
        <f>IFERROR(VLOOKUP(B740,Loan!B740:D1039,3,FALSE), 0)</f>
        <v>0</v>
      </c>
      <c r="O740" s="25">
        <f>VLOOKUP(B740,Transaction!C2:F3001,4,FALSE)</f>
        <v>44269</v>
      </c>
      <c r="P740" s="21" t="str">
        <f>VLOOKUP(B740,Table3[[Account Number]:[Transaction type]],2,FALSE)</f>
        <v>Money Deposit</v>
      </c>
      <c r="Q740" s="21" t="str">
        <f>VLOOKUP(B740,Transaction!C2:E3001,3,FALSE)</f>
        <v>ATM</v>
      </c>
      <c r="R740" s="22">
        <f>Table4[[#This Row],[Bank Deposit2]] - Table4[[#This Row],[Saving Accounts]]</f>
        <v>1464808.3019480002</v>
      </c>
      <c r="S740" s="22">
        <f>IF(AND(Table4[[#This Row],[Account Type]]="Current",Table4[[#This Row],[Opening Balance]]&gt;= 500000),Table4[[#This Row],[Opening Balance]] * 0.02, 0)</f>
        <v>0</v>
      </c>
    </row>
    <row r="741" spans="1:19" ht="15.75" x14ac:dyDescent="0.25">
      <c r="A741" s="17" t="s">
        <v>2473</v>
      </c>
      <c r="B741" s="19">
        <v>116907456</v>
      </c>
      <c r="C741" s="17">
        <v>66</v>
      </c>
      <c r="D741" s="24">
        <v>20599.5</v>
      </c>
      <c r="E741" s="17" t="s">
        <v>12</v>
      </c>
      <c r="F741" s="17" t="s">
        <v>181</v>
      </c>
      <c r="G741" s="17" t="s">
        <v>1964</v>
      </c>
      <c r="H741" s="17" t="s">
        <v>2474</v>
      </c>
      <c r="I741" s="20">
        <f t="shared" si="11"/>
        <v>68399.886719999995</v>
      </c>
      <c r="J741" s="20">
        <v>50833.552175999997</v>
      </c>
      <c r="K741" s="17" t="s">
        <v>2475</v>
      </c>
      <c r="L741" s="21" t="str">
        <f>VLOOKUP(B741,Accounts!B$2:E$3001,4,FALSE)</f>
        <v>Domiciliary</v>
      </c>
      <c r="M741" s="26">
        <f>VALUE(VLOOKUP(B741,Accounts!B$2:G$3001,6,FALSE))</f>
        <v>557186913</v>
      </c>
      <c r="N741" s="22">
        <f>IFERROR(VLOOKUP(B741,Loan!B741:D1040,3,FALSE), 0)</f>
        <v>0</v>
      </c>
      <c r="O741" s="25">
        <f>VLOOKUP(B741,Transaction!C2:F3001,4,FALSE)</f>
        <v>44443</v>
      </c>
      <c r="P741" s="21" t="str">
        <f>VLOOKUP(B741,Table3[[Account Number]:[Transaction type]],2,FALSE)</f>
        <v>Money Deposit</v>
      </c>
      <c r="Q741" s="21" t="str">
        <f>VLOOKUP(B741,Transaction!C2:E3001,3,FALSE)</f>
        <v>ATM</v>
      </c>
      <c r="R741" s="22">
        <f>Table4[[#This Row],[Bank Deposit2]] - Table4[[#This Row],[Saving Accounts]]</f>
        <v>17566.334543999998</v>
      </c>
      <c r="S741" s="22">
        <f>IF(AND(Table4[[#This Row],[Account Type]]="Current",Table4[[#This Row],[Opening Balance]]&gt;= 500000),Table4[[#This Row],[Opening Balance]] * 0.02, 0)</f>
        <v>0</v>
      </c>
    </row>
    <row r="742" spans="1:19" ht="15.75" x14ac:dyDescent="0.25">
      <c r="A742" s="17" t="s">
        <v>2476</v>
      </c>
      <c r="B742" s="19">
        <v>15136507</v>
      </c>
      <c r="C742" s="17">
        <v>68</v>
      </c>
      <c r="D742" s="24">
        <v>19869</v>
      </c>
      <c r="E742" s="17" t="s">
        <v>12</v>
      </c>
      <c r="F742" s="17" t="s">
        <v>344</v>
      </c>
      <c r="G742" s="17" t="s">
        <v>1964</v>
      </c>
      <c r="H742" s="17" t="s">
        <v>2477</v>
      </c>
      <c r="I742" s="20">
        <f t="shared" si="11"/>
        <v>68640.032351999995</v>
      </c>
      <c r="J742" s="20">
        <v>49420.82329344</v>
      </c>
      <c r="K742" s="17" t="s">
        <v>2478</v>
      </c>
      <c r="L742" s="21" t="str">
        <f>VLOOKUP(B742,Accounts!B$2:E$3001,4,FALSE)</f>
        <v>Corporate</v>
      </c>
      <c r="M742" s="26">
        <f>VALUE(VLOOKUP(B742,Accounts!B$2:G$3001,6,FALSE))</f>
        <v>437883804</v>
      </c>
      <c r="N742" s="22">
        <f>IFERROR(VLOOKUP(B742,Loan!B742:D1041,3,FALSE), 0)</f>
        <v>0</v>
      </c>
      <c r="O742" s="25">
        <f>VLOOKUP(B742,Transaction!C2:F3001,4,FALSE)</f>
        <v>44354</v>
      </c>
      <c r="P742" s="21" t="str">
        <f>VLOOKUP(B742,Table3[[Account Number]:[Transaction type]],2,FALSE)</f>
        <v>Loan Payment</v>
      </c>
      <c r="Q742" s="21" t="str">
        <f>VLOOKUP(B742,Transaction!C2:E3001,3,FALSE)</f>
        <v>AFT</v>
      </c>
      <c r="R742" s="22">
        <f>Table4[[#This Row],[Bank Deposit2]] - Table4[[#This Row],[Saving Accounts]]</f>
        <v>19219.209058559994</v>
      </c>
      <c r="S742" s="22">
        <f>IF(AND(Table4[[#This Row],[Account Type]]="Current",Table4[[#This Row],[Opening Balance]]&gt;= 500000),Table4[[#This Row],[Opening Balance]] * 0.02, 0)</f>
        <v>0</v>
      </c>
    </row>
    <row r="743" spans="1:19" ht="15.75" x14ac:dyDescent="0.25">
      <c r="A743" s="17" t="s">
        <v>2479</v>
      </c>
      <c r="B743" s="19">
        <v>280950175</v>
      </c>
      <c r="C743" s="17">
        <v>18</v>
      </c>
      <c r="D743" s="24">
        <v>38131.5</v>
      </c>
      <c r="E743" s="17" t="s">
        <v>12</v>
      </c>
      <c r="F743" s="17" t="s">
        <v>274</v>
      </c>
      <c r="G743" s="17" t="s">
        <v>1964</v>
      </c>
      <c r="H743" s="17" t="s">
        <v>2480</v>
      </c>
      <c r="I743" s="20">
        <f t="shared" si="11"/>
        <v>24813.983231999999</v>
      </c>
      <c r="J743" s="20">
        <v>13120.393633920001</v>
      </c>
      <c r="K743" s="17" t="s">
        <v>2481</v>
      </c>
      <c r="L743" s="21" t="str">
        <f>VLOOKUP(B743,Accounts!B$2:E$3001,4,FALSE)</f>
        <v>Current</v>
      </c>
      <c r="M743" s="26">
        <f>VALUE(VLOOKUP(B743,Accounts!B$2:G$3001,6,FALSE))</f>
        <v>37368117</v>
      </c>
      <c r="N743" s="22">
        <f>IFERROR(VLOOKUP(B743,Loan!B743:D1042,3,FALSE), 0)</f>
        <v>0</v>
      </c>
      <c r="O743" s="25">
        <f>VLOOKUP(B743,Transaction!C2:F3001,4,FALSE)</f>
        <v>44502</v>
      </c>
      <c r="P743" s="21" t="str">
        <f>VLOOKUP(B743,Table3[[Account Number]:[Transaction type]],2,FALSE)</f>
        <v>Money Transfer</v>
      </c>
      <c r="Q743" s="21" t="str">
        <f>VLOOKUP(B743,Transaction!C2:E3001,3,FALSE)</f>
        <v>ATM</v>
      </c>
      <c r="R743" s="22">
        <f>Table4[[#This Row],[Bank Deposit2]] - Table4[[#This Row],[Saving Accounts]]</f>
        <v>11693.589598079998</v>
      </c>
      <c r="S743" s="22">
        <f>IF(AND(Table4[[#This Row],[Account Type]]="Current",Table4[[#This Row],[Opening Balance]]&gt;= 500000),Table4[[#This Row],[Opening Balance]] * 0.02, 0)</f>
        <v>747362.34</v>
      </c>
    </row>
    <row r="744" spans="1:19" ht="15.75" x14ac:dyDescent="0.25">
      <c r="A744" s="17" t="s">
        <v>2482</v>
      </c>
      <c r="B744" s="19">
        <v>662985666</v>
      </c>
      <c r="C744" s="17">
        <v>29</v>
      </c>
      <c r="D744" s="24">
        <v>34113.75</v>
      </c>
      <c r="E744" s="17" t="s">
        <v>12</v>
      </c>
      <c r="F744" s="17" t="s">
        <v>93</v>
      </c>
      <c r="G744" s="17" t="s">
        <v>1964</v>
      </c>
      <c r="H744" s="17" t="s">
        <v>2483</v>
      </c>
      <c r="I744" s="20">
        <f t="shared" si="11"/>
        <v>105527.85</v>
      </c>
      <c r="J744" s="20">
        <v>68561.444145000001</v>
      </c>
      <c r="K744" s="17" t="s">
        <v>2484</v>
      </c>
      <c r="L744" s="21" t="str">
        <f>VLOOKUP(B744,Accounts!B$2:E$3001,4,FALSE)</f>
        <v>Corporate</v>
      </c>
      <c r="M744" s="26">
        <f>VALUE(VLOOKUP(B744,Accounts!B$2:G$3001,6,FALSE))</f>
        <v>417117077</v>
      </c>
      <c r="N744" s="22">
        <f>IFERROR(VLOOKUP(B744,Loan!B744:D1043,3,FALSE), 0)</f>
        <v>0</v>
      </c>
      <c r="O744" s="25">
        <f>VLOOKUP(B744,Transaction!C2:F3001,4,FALSE)</f>
        <v>44310</v>
      </c>
      <c r="P744" s="21" t="str">
        <f>VLOOKUP(B744,Table3[[Account Number]:[Transaction type]],2,FALSE)</f>
        <v>Cash Withdrawal</v>
      </c>
      <c r="Q744" s="21" t="str">
        <f>VLOOKUP(B744,Transaction!C2:E3001,3,FALSE)</f>
        <v>POS</v>
      </c>
      <c r="R744" s="22">
        <f>Table4[[#This Row],[Bank Deposit2]] - Table4[[#This Row],[Saving Accounts]]</f>
        <v>36966.405855000005</v>
      </c>
      <c r="S744" s="22">
        <f>IF(AND(Table4[[#This Row],[Account Type]]="Current",Table4[[#This Row],[Opening Balance]]&gt;= 500000),Table4[[#This Row],[Opening Balance]] * 0.02, 0)</f>
        <v>0</v>
      </c>
    </row>
    <row r="745" spans="1:19" ht="15.75" x14ac:dyDescent="0.25">
      <c r="A745" s="17" t="s">
        <v>2485</v>
      </c>
      <c r="B745" s="19">
        <v>102923023</v>
      </c>
      <c r="C745" s="17">
        <v>26</v>
      </c>
      <c r="D745" s="24">
        <v>35209.5</v>
      </c>
      <c r="E745" s="17" t="s">
        <v>12</v>
      </c>
      <c r="F745" s="17" t="s">
        <v>699</v>
      </c>
      <c r="G745" s="17" t="s">
        <v>1964</v>
      </c>
      <c r="H745" s="17" t="s">
        <v>2486</v>
      </c>
      <c r="I745" s="20">
        <f t="shared" si="11"/>
        <v>606032.72</v>
      </c>
      <c r="J745" s="20">
        <v>103025.5624</v>
      </c>
      <c r="K745" s="17" t="s">
        <v>2487</v>
      </c>
      <c r="L745" s="21" t="str">
        <f>VLOOKUP(B745,Accounts!B$2:E$3001,4,FALSE)</f>
        <v>Joint</v>
      </c>
      <c r="M745" s="26">
        <f>VALUE(VLOOKUP(B745,Accounts!B$2:G$3001,6,FALSE))</f>
        <v>122710896</v>
      </c>
      <c r="N745" s="22">
        <f>IFERROR(VLOOKUP(B745,Loan!B745:D1044,3,FALSE), 0)</f>
        <v>0</v>
      </c>
      <c r="O745" s="25">
        <f>VLOOKUP(B745,Transaction!C2:F3001,4,FALSE)</f>
        <v>44362</v>
      </c>
      <c r="P745" s="21" t="str">
        <f>VLOOKUP(B745,Table3[[Account Number]:[Transaction type]],2,FALSE)</f>
        <v>Cash Withdrawal</v>
      </c>
      <c r="Q745" s="21" t="str">
        <f>VLOOKUP(B745,Transaction!C2:E3001,3,FALSE)</f>
        <v>ATM</v>
      </c>
      <c r="R745" s="22">
        <f>Table4[[#This Row],[Bank Deposit2]] - Table4[[#This Row],[Saving Accounts]]</f>
        <v>503007.15759999998</v>
      </c>
      <c r="S745" s="22">
        <f>IF(AND(Table4[[#This Row],[Account Type]]="Current",Table4[[#This Row],[Opening Balance]]&gt;= 500000),Table4[[#This Row],[Opening Balance]] * 0.02, 0)</f>
        <v>0</v>
      </c>
    </row>
    <row r="746" spans="1:19" ht="15.75" x14ac:dyDescent="0.25">
      <c r="A746" s="17" t="s">
        <v>2488</v>
      </c>
      <c r="B746" s="19">
        <v>596666418</v>
      </c>
      <c r="C746" s="17">
        <v>85</v>
      </c>
      <c r="D746" s="24">
        <v>13659.75</v>
      </c>
      <c r="E746" s="17" t="s">
        <v>12</v>
      </c>
      <c r="F746" s="17" t="s">
        <v>422</v>
      </c>
      <c r="G746" s="17" t="s">
        <v>1964</v>
      </c>
      <c r="H746" s="17" t="s">
        <v>2489</v>
      </c>
      <c r="I746" s="20">
        <f t="shared" si="11"/>
        <v>1012792.29633</v>
      </c>
      <c r="J746" s="20">
        <v>466378.50133439997</v>
      </c>
      <c r="K746" s="17" t="s">
        <v>2490</v>
      </c>
      <c r="L746" s="21" t="str">
        <f>VLOOKUP(B746,Accounts!B$2:E$3001,4,FALSE)</f>
        <v>Current</v>
      </c>
      <c r="M746" s="26">
        <f>VALUE(VLOOKUP(B746,Accounts!B$2:G$3001,6,FALSE))</f>
        <v>1697546752</v>
      </c>
      <c r="N746" s="22">
        <f>IFERROR(VLOOKUP(B746,Loan!B746:D1045,3,FALSE), 0)</f>
        <v>0</v>
      </c>
      <c r="O746" s="25">
        <f>VLOOKUP(B746,Transaction!C2:F3001,4,FALSE)</f>
        <v>44629</v>
      </c>
      <c r="P746" s="21" t="str">
        <f>VLOOKUP(B746,Table3[[Account Number]:[Transaction type]],2,FALSE)</f>
        <v>Money Deposit</v>
      </c>
      <c r="Q746" s="21" t="str">
        <f>VLOOKUP(B746,Transaction!C2:E3001,3,FALSE)</f>
        <v>ATM</v>
      </c>
      <c r="R746" s="22">
        <f>Table4[[#This Row],[Bank Deposit2]] - Table4[[#This Row],[Saving Accounts]]</f>
        <v>546413.79499560012</v>
      </c>
      <c r="S746" s="22">
        <f>IF(AND(Table4[[#This Row],[Account Type]]="Current",Table4[[#This Row],[Opening Balance]]&gt;= 500000),Table4[[#This Row],[Opening Balance]] * 0.02, 0)</f>
        <v>33950935.039999999</v>
      </c>
    </row>
    <row r="747" spans="1:19" ht="15.75" x14ac:dyDescent="0.25">
      <c r="A747" s="17" t="s">
        <v>2491</v>
      </c>
      <c r="B747" s="19">
        <v>447232108</v>
      </c>
      <c r="C747" s="17">
        <v>55</v>
      </c>
      <c r="D747" s="24">
        <v>24617.25</v>
      </c>
      <c r="E747" s="17" t="s">
        <v>12</v>
      </c>
      <c r="F747" s="17" t="s">
        <v>794</v>
      </c>
      <c r="G747" s="17" t="s">
        <v>1964</v>
      </c>
      <c r="H747" s="17" t="s">
        <v>2492</v>
      </c>
      <c r="I747" s="20">
        <f t="shared" si="11"/>
        <v>622135.22515199997</v>
      </c>
      <c r="J747" s="20">
        <v>182723.41983167999</v>
      </c>
      <c r="K747" s="17" t="s">
        <v>2493</v>
      </c>
      <c r="L747" s="21" t="str">
        <f>VLOOKUP(B747,Accounts!B$2:E$3001,4,FALSE)</f>
        <v>Current</v>
      </c>
      <c r="M747" s="26">
        <f>VALUE(VLOOKUP(B747,Accounts!B$2:G$3001,6,FALSE))</f>
        <v>1426087768</v>
      </c>
      <c r="N747" s="22">
        <f>IFERROR(VLOOKUP(B747,Loan!B747:D1046,3,FALSE), 0)</f>
        <v>0</v>
      </c>
      <c r="O747" s="25">
        <f>VLOOKUP(B747,Transaction!C2:F3001,4,FALSE)</f>
        <v>44625</v>
      </c>
      <c r="P747" s="21" t="str">
        <f>VLOOKUP(B747,Table3[[Account Number]:[Transaction type]],2,FALSE)</f>
        <v>Cash Withdrawal</v>
      </c>
      <c r="Q747" s="21" t="str">
        <f>VLOOKUP(B747,Transaction!C2:E3001,3,FALSE)</f>
        <v>Bank</v>
      </c>
      <c r="R747" s="22">
        <f>Table4[[#This Row],[Bank Deposit2]] - Table4[[#This Row],[Saving Accounts]]</f>
        <v>439411.80532031995</v>
      </c>
      <c r="S747" s="22">
        <f>IF(AND(Table4[[#This Row],[Account Type]]="Current",Table4[[#This Row],[Opening Balance]]&gt;= 500000),Table4[[#This Row],[Opening Balance]] * 0.02, 0)</f>
        <v>28521755.359999999</v>
      </c>
    </row>
    <row r="748" spans="1:19" ht="15.75" x14ac:dyDescent="0.25">
      <c r="A748" s="17" t="s">
        <v>2494</v>
      </c>
      <c r="B748" s="19">
        <v>680754600</v>
      </c>
      <c r="C748" s="17">
        <v>76</v>
      </c>
      <c r="D748" s="24">
        <v>16947</v>
      </c>
      <c r="E748" s="17" t="s">
        <v>12</v>
      </c>
      <c r="F748" s="17" t="s">
        <v>336</v>
      </c>
      <c r="G748" s="17" t="s">
        <v>1964</v>
      </c>
      <c r="H748" s="17" t="s">
        <v>2495</v>
      </c>
      <c r="I748" s="20">
        <f t="shared" si="11"/>
        <v>650421.08031400002</v>
      </c>
      <c r="J748" s="20">
        <v>518191.14522335998</v>
      </c>
      <c r="K748" s="17" t="s">
        <v>2496</v>
      </c>
      <c r="L748" s="21" t="str">
        <f>VLOOKUP(B748,Accounts!B$2:E$3001,4,FALSE)</f>
        <v>Domiciliary</v>
      </c>
      <c r="M748" s="26">
        <f>VALUE(VLOOKUP(B748,Accounts!B$2:G$3001,6,FALSE))</f>
        <v>369720576</v>
      </c>
      <c r="N748" s="22">
        <f>IFERROR(VLOOKUP(B748,Loan!B748:D1047,3,FALSE), 0)</f>
        <v>0</v>
      </c>
      <c r="O748" s="25">
        <f>VLOOKUP(B748,Transaction!C2:F3001,4,FALSE)</f>
        <v>44670</v>
      </c>
      <c r="P748" s="21" t="str">
        <f>VLOOKUP(B748,Table3[[Account Number]:[Transaction type]],2,FALSE)</f>
        <v>Cash Withdrawal</v>
      </c>
      <c r="Q748" s="21" t="str">
        <f>VLOOKUP(B748,Transaction!C2:E3001,3,FALSE)</f>
        <v>POS</v>
      </c>
      <c r="R748" s="22">
        <f>Table4[[#This Row],[Bank Deposit2]] - Table4[[#This Row],[Saving Accounts]]</f>
        <v>132229.93509064004</v>
      </c>
      <c r="S748" s="22">
        <f>IF(AND(Table4[[#This Row],[Account Type]]="Current",Table4[[#This Row],[Opening Balance]]&gt;= 500000),Table4[[#This Row],[Opening Balance]] * 0.02, 0)</f>
        <v>0</v>
      </c>
    </row>
    <row r="749" spans="1:19" ht="15.75" x14ac:dyDescent="0.25">
      <c r="A749" s="17" t="s">
        <v>2497</v>
      </c>
      <c r="B749" s="19">
        <v>864260743</v>
      </c>
      <c r="C749" s="17">
        <v>69</v>
      </c>
      <c r="D749" s="24">
        <v>19503.75</v>
      </c>
      <c r="E749" s="17" t="s">
        <v>12</v>
      </c>
      <c r="F749" s="17" t="s">
        <v>294</v>
      </c>
      <c r="G749" s="17" t="s">
        <v>1964</v>
      </c>
      <c r="H749" s="17" t="s">
        <v>2498</v>
      </c>
      <c r="I749" s="20">
        <f t="shared" si="11"/>
        <v>295130.1654</v>
      </c>
      <c r="J749" s="20">
        <v>52561.277075999998</v>
      </c>
      <c r="K749" s="17" t="s">
        <v>2499</v>
      </c>
      <c r="L749" s="21" t="str">
        <f>VLOOKUP(B749,Accounts!B$2:E$3001,4,FALSE)</f>
        <v>Corporate</v>
      </c>
      <c r="M749" s="26">
        <f>VALUE(VLOOKUP(B749,Accounts!B$2:G$3001,6,FALSE))</f>
        <v>1581820672</v>
      </c>
      <c r="N749" s="22">
        <f>IFERROR(VLOOKUP(B749,Loan!B749:D1048,3,FALSE), 0)</f>
        <v>0</v>
      </c>
      <c r="O749" s="25">
        <f>VLOOKUP(B749,Transaction!C2:F3001,4,FALSE)</f>
        <v>44456</v>
      </c>
      <c r="P749" s="21" t="str">
        <f>VLOOKUP(B749,Table3[[Account Number]:[Transaction type]],2,FALSE)</f>
        <v>Money Deposit</v>
      </c>
      <c r="Q749" s="21" t="str">
        <f>VLOOKUP(B749,Transaction!C2:E3001,3,FALSE)</f>
        <v>Bank</v>
      </c>
      <c r="R749" s="22">
        <f>Table4[[#This Row],[Bank Deposit2]] - Table4[[#This Row],[Saving Accounts]]</f>
        <v>242568.888324</v>
      </c>
      <c r="S749" s="22">
        <f>IF(AND(Table4[[#This Row],[Account Type]]="Current",Table4[[#This Row],[Opening Balance]]&gt;= 500000),Table4[[#This Row],[Opening Balance]] * 0.02, 0)</f>
        <v>0</v>
      </c>
    </row>
    <row r="750" spans="1:19" ht="15.75" x14ac:dyDescent="0.25">
      <c r="A750" s="17" t="s">
        <v>2500</v>
      </c>
      <c r="B750" s="19">
        <v>870188039</v>
      </c>
      <c r="C750" s="17">
        <v>34</v>
      </c>
      <c r="D750" s="24">
        <v>32287.5</v>
      </c>
      <c r="E750" s="17" t="s">
        <v>12</v>
      </c>
      <c r="F750" s="17" t="s">
        <v>2501</v>
      </c>
      <c r="G750" s="17" t="s">
        <v>1964</v>
      </c>
      <c r="H750" s="17" t="s">
        <v>2502</v>
      </c>
      <c r="I750" s="20">
        <f t="shared" si="11"/>
        <v>1013382</v>
      </c>
      <c r="J750" s="20">
        <v>96473.966400000005</v>
      </c>
      <c r="K750" s="17" t="s">
        <v>2503</v>
      </c>
      <c r="L750" s="21" t="str">
        <f>VLOOKUP(B750,Accounts!B$2:E$3001,4,FALSE)</f>
        <v>Joint</v>
      </c>
      <c r="M750" s="26">
        <f>VALUE(VLOOKUP(B750,Accounts!B$2:G$3001,6,FALSE))</f>
        <v>1383406674</v>
      </c>
      <c r="N750" s="22">
        <f>IFERROR(VLOOKUP(B750,Loan!B750:D1049,3,FALSE), 0)</f>
        <v>0</v>
      </c>
      <c r="O750" s="25">
        <f>VLOOKUP(B750,Transaction!C2:F3001,4,FALSE)</f>
        <v>44639</v>
      </c>
      <c r="P750" s="21" t="str">
        <f>VLOOKUP(B750,Table3[[Account Number]:[Transaction type]],2,FALSE)</f>
        <v>Online Payment</v>
      </c>
      <c r="Q750" s="21" t="str">
        <f>VLOOKUP(B750,Transaction!C2:E3001,3,FALSE)</f>
        <v>Mobile</v>
      </c>
      <c r="R750" s="22">
        <f>Table4[[#This Row],[Bank Deposit2]] - Table4[[#This Row],[Saving Accounts]]</f>
        <v>916908.03359999997</v>
      </c>
      <c r="S750" s="22">
        <f>IF(AND(Table4[[#This Row],[Account Type]]="Current",Table4[[#This Row],[Opening Balance]]&gt;= 500000),Table4[[#This Row],[Opening Balance]] * 0.02, 0)</f>
        <v>0</v>
      </c>
    </row>
    <row r="751" spans="1:19" ht="15.75" x14ac:dyDescent="0.25">
      <c r="A751" s="17" t="s">
        <v>2504</v>
      </c>
      <c r="B751" s="19">
        <v>341172486</v>
      </c>
      <c r="C751" s="17">
        <v>37</v>
      </c>
      <c r="D751" s="24">
        <v>31191.75</v>
      </c>
      <c r="E751" s="17" t="s">
        <v>12</v>
      </c>
      <c r="F751" s="17" t="s">
        <v>110</v>
      </c>
      <c r="G751" s="17" t="s">
        <v>1964</v>
      </c>
      <c r="H751" s="17" t="s">
        <v>2505</v>
      </c>
      <c r="I751" s="20">
        <f t="shared" si="11"/>
        <v>81662.323634999993</v>
      </c>
      <c r="J751" s="20">
        <v>25142.458473899998</v>
      </c>
      <c r="K751" s="17" t="s">
        <v>2506</v>
      </c>
      <c r="L751" s="21" t="str">
        <f>VLOOKUP(B751,Accounts!B$2:E$3001,4,FALSE)</f>
        <v>Joint</v>
      </c>
      <c r="M751" s="26">
        <f>VALUE(VLOOKUP(B751,Accounts!B$2:G$3001,6,FALSE))</f>
        <v>28088118</v>
      </c>
      <c r="N751" s="22">
        <f>IFERROR(VLOOKUP(B751,Loan!B751:D1050,3,FALSE), 0)</f>
        <v>0</v>
      </c>
      <c r="O751" s="25">
        <f>VLOOKUP(B751,Transaction!C2:F3001,4,FALSE)</f>
        <v>44564</v>
      </c>
      <c r="P751" s="21" t="str">
        <f>VLOOKUP(B751,Table3[[Account Number]:[Transaction type]],2,FALSE)</f>
        <v>Cash Withdrawal</v>
      </c>
      <c r="Q751" s="21" t="str">
        <f>VLOOKUP(B751,Transaction!C2:E3001,3,FALSE)</f>
        <v>ATM</v>
      </c>
      <c r="R751" s="22">
        <f>Table4[[#This Row],[Bank Deposit2]] - Table4[[#This Row],[Saving Accounts]]</f>
        <v>56519.865161099995</v>
      </c>
      <c r="S751" s="22">
        <f>IF(AND(Table4[[#This Row],[Account Type]]="Current",Table4[[#This Row],[Opening Balance]]&gt;= 500000),Table4[[#This Row],[Opening Balance]] * 0.02, 0)</f>
        <v>0</v>
      </c>
    </row>
    <row r="752" spans="1:19" ht="15.75" x14ac:dyDescent="0.25">
      <c r="A752" s="17" t="s">
        <v>2507</v>
      </c>
      <c r="B752" s="19">
        <v>52532596</v>
      </c>
      <c r="C752" s="17">
        <v>59</v>
      </c>
      <c r="D752" s="24">
        <v>23156.25</v>
      </c>
      <c r="E752" s="17" t="s">
        <v>12</v>
      </c>
      <c r="F752" s="17" t="s">
        <v>327</v>
      </c>
      <c r="G752" s="17" t="s">
        <v>1964</v>
      </c>
      <c r="H752" s="17" t="s">
        <v>2508</v>
      </c>
      <c r="I752" s="20">
        <f t="shared" si="11"/>
        <v>321400.45804599999</v>
      </c>
      <c r="J752" s="20">
        <v>94176.805357639998</v>
      </c>
      <c r="K752" s="17" t="s">
        <v>2509</v>
      </c>
      <c r="L752" s="21" t="str">
        <f>VLOOKUP(B752,Accounts!B$2:E$3001,4,FALSE)</f>
        <v>Domiciliary</v>
      </c>
      <c r="M752" s="26">
        <f>VALUE(VLOOKUP(B752,Accounts!B$2:G$3001,6,FALSE))</f>
        <v>4027181082</v>
      </c>
      <c r="N752" s="22">
        <f>IFERROR(VLOOKUP(B752,Loan!B752:D1051,3,FALSE), 0)</f>
        <v>0</v>
      </c>
      <c r="O752" s="25">
        <f>VLOOKUP(B752,Transaction!C2:F3001,4,FALSE)</f>
        <v>44286</v>
      </c>
      <c r="P752" s="21" t="str">
        <f>VLOOKUP(B752,Table3[[Account Number]:[Transaction type]],2,FALSE)</f>
        <v>Online Payment</v>
      </c>
      <c r="Q752" s="21" t="str">
        <f>VLOOKUP(B752,Transaction!C2:E3001,3,FALSE)</f>
        <v>Mobile</v>
      </c>
      <c r="R752" s="22">
        <f>Table4[[#This Row],[Bank Deposit2]] - Table4[[#This Row],[Saving Accounts]]</f>
        <v>227223.65268835999</v>
      </c>
      <c r="S752" s="22">
        <f>IF(AND(Table4[[#This Row],[Account Type]]="Current",Table4[[#This Row],[Opening Balance]]&gt;= 500000),Table4[[#This Row],[Opening Balance]] * 0.02, 0)</f>
        <v>0</v>
      </c>
    </row>
    <row r="753" spans="1:19" ht="15.75" x14ac:dyDescent="0.25">
      <c r="A753" s="17" t="s">
        <v>2510</v>
      </c>
      <c r="B753" s="19">
        <v>217297578</v>
      </c>
      <c r="C753" s="17">
        <v>63</v>
      </c>
      <c r="D753" s="24">
        <v>21695.25</v>
      </c>
      <c r="E753" s="17" t="s">
        <v>12</v>
      </c>
      <c r="F753" s="17" t="s">
        <v>115</v>
      </c>
      <c r="G753" s="17" t="s">
        <v>1964</v>
      </c>
      <c r="H753" s="17" t="s">
        <v>2511</v>
      </c>
      <c r="I753" s="20">
        <f t="shared" si="11"/>
        <v>168330.37336</v>
      </c>
      <c r="J753" s="20">
        <v>14733.074262399999</v>
      </c>
      <c r="K753" s="17" t="s">
        <v>2512</v>
      </c>
      <c r="L753" s="21" t="str">
        <f>VLOOKUP(B753,Accounts!B$2:E$3001,4,FALSE)</f>
        <v>Domiciliary</v>
      </c>
      <c r="M753" s="26">
        <f>VALUE(VLOOKUP(B753,Accounts!B$2:G$3001,6,FALSE))</f>
        <v>2712000403</v>
      </c>
      <c r="N753" s="22">
        <f>IFERROR(VLOOKUP(B753,Loan!B753:D1052,3,FALSE), 0)</f>
        <v>0</v>
      </c>
      <c r="O753" s="25">
        <f>VLOOKUP(B753,Transaction!C2:F3001,4,FALSE)</f>
        <v>44649</v>
      </c>
      <c r="P753" s="21" t="str">
        <f>VLOOKUP(B753,Table3[[Account Number]:[Transaction type]],2,FALSE)</f>
        <v>Online Payment</v>
      </c>
      <c r="Q753" s="21" t="str">
        <f>VLOOKUP(B753,Transaction!C2:E3001,3,FALSE)</f>
        <v>Card</v>
      </c>
      <c r="R753" s="22">
        <f>Table4[[#This Row],[Bank Deposit2]] - Table4[[#This Row],[Saving Accounts]]</f>
        <v>153597.29909759999</v>
      </c>
      <c r="S753" s="22">
        <f>IF(AND(Table4[[#This Row],[Account Type]]="Current",Table4[[#This Row],[Opening Balance]]&gt;= 500000),Table4[[#This Row],[Opening Balance]] * 0.02, 0)</f>
        <v>0</v>
      </c>
    </row>
    <row r="754" spans="1:19" ht="15.75" x14ac:dyDescent="0.25">
      <c r="A754" s="17" t="s">
        <v>2513</v>
      </c>
      <c r="B754" s="19">
        <v>625915971</v>
      </c>
      <c r="C754" s="17">
        <v>75</v>
      </c>
      <c r="D754" s="24">
        <v>17312.25</v>
      </c>
      <c r="E754" s="17" t="s">
        <v>12</v>
      </c>
      <c r="F754" s="17" t="s">
        <v>404</v>
      </c>
      <c r="G754" s="17" t="s">
        <v>1964</v>
      </c>
      <c r="H754" s="17" t="s">
        <v>2514</v>
      </c>
      <c r="I754" s="20">
        <f t="shared" si="11"/>
        <v>2134158.43456</v>
      </c>
      <c r="J754" s="20">
        <v>1096077.7059328</v>
      </c>
      <c r="K754" s="17" t="s">
        <v>1886</v>
      </c>
      <c r="L754" s="21" t="str">
        <f>VLOOKUP(B754,Accounts!B$2:E$3001,4,FALSE)</f>
        <v>Domiciliary</v>
      </c>
      <c r="M754" s="26">
        <f>VALUE(VLOOKUP(B754,Accounts!B$2:G$3001,6,FALSE))</f>
        <v>1135304352</v>
      </c>
      <c r="N754" s="22">
        <f>IFERROR(VLOOKUP(B754,Loan!B754:D1053,3,FALSE), 0)</f>
        <v>0</v>
      </c>
      <c r="O754" s="25">
        <f>VLOOKUP(B754,Transaction!C2:F3001,4,FALSE)</f>
        <v>44264</v>
      </c>
      <c r="P754" s="21" t="str">
        <f>VLOOKUP(B754,Table3[[Account Number]:[Transaction type]],2,FALSE)</f>
        <v>Checks</v>
      </c>
      <c r="Q754" s="21" t="str">
        <f>VLOOKUP(B754,Transaction!C2:E3001,3,FALSE)</f>
        <v>Informal Services</v>
      </c>
      <c r="R754" s="22">
        <f>Table4[[#This Row],[Bank Deposit2]] - Table4[[#This Row],[Saving Accounts]]</f>
        <v>1038080.7286272</v>
      </c>
      <c r="S754" s="22">
        <f>IF(AND(Table4[[#This Row],[Account Type]]="Current",Table4[[#This Row],[Opening Balance]]&gt;= 500000),Table4[[#This Row],[Opening Balance]] * 0.02, 0)</f>
        <v>0</v>
      </c>
    </row>
    <row r="755" spans="1:19" ht="15.75" x14ac:dyDescent="0.25">
      <c r="A755" s="17" t="s">
        <v>2515</v>
      </c>
      <c r="B755" s="19">
        <v>33666856</v>
      </c>
      <c r="C755" s="17">
        <v>61</v>
      </c>
      <c r="D755" s="24">
        <v>22425.75</v>
      </c>
      <c r="E755" s="17" t="s">
        <v>12</v>
      </c>
      <c r="F755" s="17" t="s">
        <v>172</v>
      </c>
      <c r="G755" s="17" t="s">
        <v>1964</v>
      </c>
      <c r="H755" s="17" t="s">
        <v>2516</v>
      </c>
      <c r="I755" s="20">
        <f t="shared" si="11"/>
        <v>367693.54714799998</v>
      </c>
      <c r="J755" s="20">
        <v>96444.209088000003</v>
      </c>
      <c r="K755" s="17" t="s">
        <v>2517</v>
      </c>
      <c r="L755" s="21" t="str">
        <f>VLOOKUP(B755,Accounts!B$2:E$3001,4,FALSE)</f>
        <v>Corporate</v>
      </c>
      <c r="M755" s="26">
        <f>VALUE(VLOOKUP(B755,Accounts!B$2:G$3001,6,FALSE))</f>
        <v>773858475</v>
      </c>
      <c r="N755" s="22">
        <f>IFERROR(VLOOKUP(B755,Loan!B755:D1054,3,FALSE), 0)</f>
        <v>0</v>
      </c>
      <c r="O755" s="25">
        <f>VLOOKUP(B755,Transaction!C2:F3001,4,FALSE)</f>
        <v>44407</v>
      </c>
      <c r="P755" s="21" t="str">
        <f>VLOOKUP(B755,Table3[[Account Number]:[Transaction type]],2,FALSE)</f>
        <v>Online Payment</v>
      </c>
      <c r="Q755" s="21" t="str">
        <f>VLOOKUP(B755,Transaction!C2:E3001,3,FALSE)</f>
        <v>Mobile</v>
      </c>
      <c r="R755" s="22">
        <f>Table4[[#This Row],[Bank Deposit2]] - Table4[[#This Row],[Saving Accounts]]</f>
        <v>271249.33805999998</v>
      </c>
      <c r="S755" s="22">
        <f>IF(AND(Table4[[#This Row],[Account Type]]="Current",Table4[[#This Row],[Opening Balance]]&gt;= 500000),Table4[[#This Row],[Opening Balance]] * 0.02, 0)</f>
        <v>0</v>
      </c>
    </row>
    <row r="756" spans="1:19" ht="15.75" x14ac:dyDescent="0.25">
      <c r="A756" s="17" t="s">
        <v>2518</v>
      </c>
      <c r="B756" s="19">
        <v>702117442</v>
      </c>
      <c r="C756" s="17">
        <v>27</v>
      </c>
      <c r="D756" s="24">
        <v>34844.25</v>
      </c>
      <c r="E756" s="17" t="s">
        <v>12</v>
      </c>
      <c r="F756" s="17" t="s">
        <v>110</v>
      </c>
      <c r="G756" s="17" t="s">
        <v>1964</v>
      </c>
      <c r="H756" s="17" t="s">
        <v>2519</v>
      </c>
      <c r="I756" s="20">
        <f t="shared" si="11"/>
        <v>2662747.8674320001</v>
      </c>
      <c r="J756" s="20">
        <v>1326814.4339429999</v>
      </c>
      <c r="K756" s="17" t="s">
        <v>2520</v>
      </c>
      <c r="L756" s="21" t="str">
        <f>VLOOKUP(B756,Accounts!B$2:E$3001,4,FALSE)</f>
        <v>Domiciliary</v>
      </c>
      <c r="M756" s="26">
        <f>VALUE(VLOOKUP(B756,Accounts!B$2:G$3001,6,FALSE))</f>
        <v>662704935</v>
      </c>
      <c r="N756" s="22">
        <f>IFERROR(VLOOKUP(B756,Loan!B756:D1055,3,FALSE), 0)</f>
        <v>0</v>
      </c>
      <c r="O756" s="25">
        <f>VLOOKUP(B756,Transaction!C2:F3001,4,FALSE)</f>
        <v>44552</v>
      </c>
      <c r="P756" s="21" t="str">
        <f>VLOOKUP(B756,Table3[[Account Number]:[Transaction type]],2,FALSE)</f>
        <v>Online Payment</v>
      </c>
      <c r="Q756" s="21" t="str">
        <f>VLOOKUP(B756,Transaction!C2:E3001,3,FALSE)</f>
        <v>Internet Banking</v>
      </c>
      <c r="R756" s="22">
        <f>Table4[[#This Row],[Bank Deposit2]] - Table4[[#This Row],[Saving Accounts]]</f>
        <v>1335933.4334890002</v>
      </c>
      <c r="S756" s="22">
        <f>IF(AND(Table4[[#This Row],[Account Type]]="Current",Table4[[#This Row],[Opening Balance]]&gt;= 500000),Table4[[#This Row],[Opening Balance]] * 0.02, 0)</f>
        <v>0</v>
      </c>
    </row>
    <row r="757" spans="1:19" ht="15.75" x14ac:dyDescent="0.25">
      <c r="A757" s="17" t="s">
        <v>2521</v>
      </c>
      <c r="B757" s="19">
        <v>309510957</v>
      </c>
      <c r="C757" s="17">
        <v>23</v>
      </c>
      <c r="D757" s="24">
        <v>36305.25</v>
      </c>
      <c r="E757" s="17" t="s">
        <v>12</v>
      </c>
      <c r="F757" s="17" t="s">
        <v>852</v>
      </c>
      <c r="G757" s="17" t="s">
        <v>1964</v>
      </c>
      <c r="H757" s="17" t="s">
        <v>2522</v>
      </c>
      <c r="I757" s="20">
        <f t="shared" si="11"/>
        <v>74432.027520000003</v>
      </c>
      <c r="J757" s="20">
        <v>55824.020640000002</v>
      </c>
      <c r="K757" s="17" t="s">
        <v>2523</v>
      </c>
      <c r="L757" s="21" t="str">
        <f>VLOOKUP(B757,Accounts!B$2:E$3001,4,FALSE)</f>
        <v>Corporate</v>
      </c>
      <c r="M757" s="26">
        <f>VALUE(VLOOKUP(B757,Accounts!B$2:G$3001,6,FALSE))</f>
        <v>924876506</v>
      </c>
      <c r="N757" s="22">
        <f>IFERROR(VLOOKUP(B757,Loan!B757:D1056,3,FALSE), 0)</f>
        <v>0</v>
      </c>
      <c r="O757" s="25">
        <f>VLOOKUP(B757,Transaction!C2:F3001,4,FALSE)</f>
        <v>44652</v>
      </c>
      <c r="P757" s="21" t="str">
        <f>VLOOKUP(B757,Table3[[Account Number]:[Transaction type]],2,FALSE)</f>
        <v>Money Transfer</v>
      </c>
      <c r="Q757" s="21" t="str">
        <f>VLOOKUP(B757,Transaction!C2:E3001,3,FALSE)</f>
        <v>ATM</v>
      </c>
      <c r="R757" s="22">
        <f>Table4[[#This Row],[Bank Deposit2]] - Table4[[#This Row],[Saving Accounts]]</f>
        <v>18608.006880000001</v>
      </c>
      <c r="S757" s="22">
        <f>IF(AND(Table4[[#This Row],[Account Type]]="Current",Table4[[#This Row],[Opening Balance]]&gt;= 500000),Table4[[#This Row],[Opening Balance]] * 0.02, 0)</f>
        <v>0</v>
      </c>
    </row>
    <row r="758" spans="1:19" ht="15.75" x14ac:dyDescent="0.25">
      <c r="A758" s="17" t="s">
        <v>2524</v>
      </c>
      <c r="B758" s="19">
        <v>72373489</v>
      </c>
      <c r="C758" s="17">
        <v>58</v>
      </c>
      <c r="D758" s="24">
        <v>23521.5</v>
      </c>
      <c r="E758" s="17" t="s">
        <v>12</v>
      </c>
      <c r="F758" s="17" t="s">
        <v>385</v>
      </c>
      <c r="G758" s="17" t="s">
        <v>1964</v>
      </c>
      <c r="H758" s="17" t="s">
        <v>2525</v>
      </c>
      <c r="I758" s="20">
        <f t="shared" si="11"/>
        <v>77019.887168000001</v>
      </c>
      <c r="J758" s="20">
        <v>31433.379514880002</v>
      </c>
      <c r="K758" s="17" t="s">
        <v>2526</v>
      </c>
      <c r="L758" s="21" t="str">
        <f>VLOOKUP(B758,Accounts!B$2:E$3001,4,FALSE)</f>
        <v>Current</v>
      </c>
      <c r="M758" s="26">
        <f>VALUE(VLOOKUP(B758,Accounts!B$2:G$3001,6,FALSE))</f>
        <v>1926086712</v>
      </c>
      <c r="N758" s="22">
        <f>IFERROR(VLOOKUP(B758,Loan!B758:D1057,3,FALSE), 0)</f>
        <v>0</v>
      </c>
      <c r="O758" s="25">
        <f>VLOOKUP(B758,Transaction!C2:F3001,4,FALSE)</f>
        <v>44336</v>
      </c>
      <c r="P758" s="21" t="str">
        <f>VLOOKUP(B758,Table3[[Account Number]:[Transaction type]],2,FALSE)</f>
        <v>Money Transfer</v>
      </c>
      <c r="Q758" s="21" t="str">
        <f>VLOOKUP(B758,Transaction!C2:E3001,3,FALSE)</f>
        <v>Mobile</v>
      </c>
      <c r="R758" s="22">
        <f>Table4[[#This Row],[Bank Deposit2]] - Table4[[#This Row],[Saving Accounts]]</f>
        <v>45586.507653120003</v>
      </c>
      <c r="S758" s="22">
        <f>IF(AND(Table4[[#This Row],[Account Type]]="Current",Table4[[#This Row],[Opening Balance]]&gt;= 500000),Table4[[#This Row],[Opening Balance]] * 0.02, 0)</f>
        <v>38521734.240000002</v>
      </c>
    </row>
    <row r="759" spans="1:19" ht="15.75" x14ac:dyDescent="0.25">
      <c r="A759" s="17" t="s">
        <v>2527</v>
      </c>
      <c r="B759" s="19">
        <v>111973946</v>
      </c>
      <c r="C759" s="17">
        <v>84</v>
      </c>
      <c r="D759" s="24">
        <v>14025</v>
      </c>
      <c r="E759" s="17" t="s">
        <v>12</v>
      </c>
      <c r="F759" s="17" t="s">
        <v>1000</v>
      </c>
      <c r="G759" s="17" t="s">
        <v>1964</v>
      </c>
      <c r="H759" s="17" t="s">
        <v>2528</v>
      </c>
      <c r="I759" s="20">
        <f t="shared" si="11"/>
        <v>313284.24</v>
      </c>
      <c r="J759" s="20">
        <v>23433.661152000001</v>
      </c>
      <c r="K759" s="17" t="s">
        <v>2529</v>
      </c>
      <c r="L759" s="21" t="str">
        <f>VLOOKUP(B759,Accounts!B$2:E$3001,4,FALSE)</f>
        <v>Corporate</v>
      </c>
      <c r="M759" s="26">
        <f>VALUE(VLOOKUP(B759,Accounts!B$2:G$3001,6,FALSE))</f>
        <v>1119564685</v>
      </c>
      <c r="N759" s="22">
        <f>IFERROR(VLOOKUP(B759,Loan!B759:D1058,3,FALSE), 0)</f>
        <v>0</v>
      </c>
      <c r="O759" s="25">
        <f>VLOOKUP(B759,Transaction!C2:F3001,4,FALSE)</f>
        <v>44269</v>
      </c>
      <c r="P759" s="21" t="str">
        <f>VLOOKUP(B759,Table3[[Account Number]:[Transaction type]],2,FALSE)</f>
        <v>Loan Payment</v>
      </c>
      <c r="Q759" s="21" t="str">
        <f>VLOOKUP(B759,Transaction!C2:E3001,3,FALSE)</f>
        <v>Mobile</v>
      </c>
      <c r="R759" s="22">
        <f>Table4[[#This Row],[Bank Deposit2]] - Table4[[#This Row],[Saving Accounts]]</f>
        <v>289850.57884799998</v>
      </c>
      <c r="S759" s="22">
        <f>IF(AND(Table4[[#This Row],[Account Type]]="Current",Table4[[#This Row],[Opening Balance]]&gt;= 500000),Table4[[#This Row],[Opening Balance]] * 0.02, 0)</f>
        <v>0</v>
      </c>
    </row>
    <row r="760" spans="1:19" ht="15.75" x14ac:dyDescent="0.25">
      <c r="A760" s="17" t="s">
        <v>2530</v>
      </c>
      <c r="B760" s="19">
        <v>683244157</v>
      </c>
      <c r="C760" s="17">
        <v>57</v>
      </c>
      <c r="D760" s="24">
        <v>23886.75</v>
      </c>
      <c r="E760" s="17" t="s">
        <v>12</v>
      </c>
      <c r="F760" s="17" t="s">
        <v>327</v>
      </c>
      <c r="G760" s="17" t="s">
        <v>1964</v>
      </c>
      <c r="H760" s="17" t="s">
        <v>2531</v>
      </c>
      <c r="I760" s="20">
        <f t="shared" si="11"/>
        <v>349048.33416000003</v>
      </c>
      <c r="J760" s="20">
        <v>154240.88592959999</v>
      </c>
      <c r="K760" s="17" t="s">
        <v>2532</v>
      </c>
      <c r="L760" s="21" t="str">
        <f>VLOOKUP(B760,Accounts!B$2:E$3001,4,FALSE)</f>
        <v>Corporate</v>
      </c>
      <c r="M760" s="26">
        <f>VALUE(VLOOKUP(B760,Accounts!B$2:G$3001,6,FALSE))</f>
        <v>14792526</v>
      </c>
      <c r="N760" s="22">
        <f>IFERROR(VLOOKUP(B760,Loan!B760:D1059,3,FALSE), 0)</f>
        <v>0</v>
      </c>
      <c r="O760" s="25">
        <f>VLOOKUP(B760,Transaction!C2:F3001,4,FALSE)</f>
        <v>44628</v>
      </c>
      <c r="P760" s="21" t="str">
        <f>VLOOKUP(B760,Table3[[Account Number]:[Transaction type]],2,FALSE)</f>
        <v>Online Payment</v>
      </c>
      <c r="Q760" s="21" t="str">
        <f>VLOOKUP(B760,Transaction!C2:E3001,3,FALSE)</f>
        <v>Card</v>
      </c>
      <c r="R760" s="22">
        <f>Table4[[#This Row],[Bank Deposit2]] - Table4[[#This Row],[Saving Accounts]]</f>
        <v>194807.44823040004</v>
      </c>
      <c r="S760" s="22">
        <f>IF(AND(Table4[[#This Row],[Account Type]]="Current",Table4[[#This Row],[Opening Balance]]&gt;= 500000),Table4[[#This Row],[Opening Balance]] * 0.02, 0)</f>
        <v>0</v>
      </c>
    </row>
    <row r="761" spans="1:19" ht="15.75" x14ac:dyDescent="0.25">
      <c r="A761" s="17" t="s">
        <v>2533</v>
      </c>
      <c r="B761" s="19">
        <v>329567273</v>
      </c>
      <c r="C761" s="17">
        <v>58</v>
      </c>
      <c r="D761" s="24">
        <v>23521.5</v>
      </c>
      <c r="E761" s="17" t="s">
        <v>12</v>
      </c>
      <c r="F761" s="17" t="s">
        <v>989</v>
      </c>
      <c r="G761" s="17" t="s">
        <v>1964</v>
      </c>
      <c r="H761" s="17">
        <v>0</v>
      </c>
      <c r="I761" s="20">
        <f t="shared" si="11"/>
        <v>0</v>
      </c>
      <c r="J761" s="20"/>
      <c r="K761" s="17" t="s">
        <v>2534</v>
      </c>
      <c r="L761" s="21" t="str">
        <f>VLOOKUP(B761,Accounts!B$2:E$3001,4,FALSE)</f>
        <v>Domiciliary</v>
      </c>
      <c r="M761" s="26">
        <f>VALUE(VLOOKUP(B761,Accounts!B$2:G$3001,6,FALSE))</f>
        <v>2530500777</v>
      </c>
      <c r="N761" s="22">
        <f>IFERROR(VLOOKUP(B761,Loan!B761:D1060,3,FALSE), 0)</f>
        <v>0</v>
      </c>
      <c r="O761" s="25">
        <f>VLOOKUP(B761,Transaction!C2:F3001,4,FALSE)</f>
        <v>44470</v>
      </c>
      <c r="P761" s="21" t="str">
        <f>VLOOKUP(B761,Table3[[Account Number]:[Transaction type]],2,FALSE)</f>
        <v>Loan Payment</v>
      </c>
      <c r="Q761" s="21" t="str">
        <f>VLOOKUP(B761,Transaction!C2:E3001,3,FALSE)</f>
        <v>ACH</v>
      </c>
      <c r="R761" s="22">
        <f>Table4[[#This Row],[Bank Deposit2]] - Table4[[#This Row],[Saving Accounts]]</f>
        <v>0</v>
      </c>
      <c r="S761" s="22">
        <f>IF(AND(Table4[[#This Row],[Account Type]]="Current",Table4[[#This Row],[Opening Balance]]&gt;= 500000),Table4[[#This Row],[Opening Balance]] * 0.02, 0)</f>
        <v>0</v>
      </c>
    </row>
    <row r="762" spans="1:19" ht="15.75" x14ac:dyDescent="0.25">
      <c r="A762" s="17" t="s">
        <v>2535</v>
      </c>
      <c r="B762" s="19">
        <v>928229617</v>
      </c>
      <c r="C762" s="17">
        <v>22</v>
      </c>
      <c r="D762" s="24">
        <v>36670.5</v>
      </c>
      <c r="E762" s="17" t="s">
        <v>12</v>
      </c>
      <c r="F762" s="17" t="s">
        <v>294</v>
      </c>
      <c r="G762" s="17" t="s">
        <v>1964</v>
      </c>
      <c r="H762" s="17" t="s">
        <v>2536</v>
      </c>
      <c r="I762" s="20">
        <f t="shared" si="11"/>
        <v>193003.45845899999</v>
      </c>
      <c r="J762" s="20">
        <v>18255.51509334</v>
      </c>
      <c r="K762" s="17" t="s">
        <v>2537</v>
      </c>
      <c r="L762" s="21" t="str">
        <f>VLOOKUP(B762,Accounts!B$2:E$3001,4,FALSE)</f>
        <v>Current</v>
      </c>
      <c r="M762" s="26">
        <f>VALUE(VLOOKUP(B762,Accounts!B$2:G$3001,6,FALSE))</f>
        <v>3322484514</v>
      </c>
      <c r="N762" s="22">
        <f>IFERROR(VLOOKUP(B762,Loan!B762:D1061,3,FALSE), 0)</f>
        <v>0</v>
      </c>
      <c r="O762" s="25">
        <f>VLOOKUP(B762,Transaction!C2:F3001,4,FALSE)</f>
        <v>44331</v>
      </c>
      <c r="P762" s="21" t="str">
        <f>VLOOKUP(B762,Table3[[Account Number]:[Transaction type]],2,FALSE)</f>
        <v>Checks</v>
      </c>
      <c r="Q762" s="21" t="str">
        <f>VLOOKUP(B762,Transaction!C2:E3001,3,FALSE)</f>
        <v>Informal Services</v>
      </c>
      <c r="R762" s="22">
        <f>Table4[[#This Row],[Bank Deposit2]] - Table4[[#This Row],[Saving Accounts]]</f>
        <v>174747.94336565997</v>
      </c>
      <c r="S762" s="22">
        <f>IF(AND(Table4[[#This Row],[Account Type]]="Current",Table4[[#This Row],[Opening Balance]]&gt;= 500000),Table4[[#This Row],[Opening Balance]] * 0.02, 0)</f>
        <v>66449690.280000001</v>
      </c>
    </row>
    <row r="763" spans="1:19" ht="15.75" x14ac:dyDescent="0.25">
      <c r="A763" s="17" t="s">
        <v>2538</v>
      </c>
      <c r="B763" s="19">
        <v>765711387</v>
      </c>
      <c r="C763" s="17">
        <v>31</v>
      </c>
      <c r="D763" s="24">
        <v>33383.25</v>
      </c>
      <c r="E763" s="17" t="s">
        <v>12</v>
      </c>
      <c r="F763" s="17" t="s">
        <v>58</v>
      </c>
      <c r="G763" s="17" t="s">
        <v>1964</v>
      </c>
      <c r="H763" s="17" t="s">
        <v>2539</v>
      </c>
      <c r="I763" s="20">
        <f t="shared" si="11"/>
        <v>1769348.3625</v>
      </c>
      <c r="J763" s="20">
        <v>536905.71</v>
      </c>
      <c r="K763" s="17" t="s">
        <v>2540</v>
      </c>
      <c r="L763" s="21" t="str">
        <f>VLOOKUP(B763,Accounts!B$2:E$3001,4,FALSE)</f>
        <v>Corporate</v>
      </c>
      <c r="M763" s="26">
        <f>VALUE(VLOOKUP(B763,Accounts!B$2:G$3001,6,FALSE))</f>
        <v>3565540539</v>
      </c>
      <c r="N763" s="22">
        <f>IFERROR(VLOOKUP(B763,Loan!B763:D1062,3,FALSE), 0)</f>
        <v>0</v>
      </c>
      <c r="O763" s="25">
        <f>VLOOKUP(B763,Transaction!C2:F3001,4,FALSE)</f>
        <v>44631</v>
      </c>
      <c r="P763" s="21" t="str">
        <f>VLOOKUP(B763,Table3[[Account Number]:[Transaction type]],2,FALSE)</f>
        <v>Money Transfer</v>
      </c>
      <c r="Q763" s="21" t="str">
        <f>VLOOKUP(B763,Transaction!C2:E3001,3,FALSE)</f>
        <v>Internet Banking</v>
      </c>
      <c r="R763" s="22">
        <f>Table4[[#This Row],[Bank Deposit2]] - Table4[[#This Row],[Saving Accounts]]</f>
        <v>1232442.6525000001</v>
      </c>
      <c r="S763" s="22">
        <f>IF(AND(Table4[[#This Row],[Account Type]]="Current",Table4[[#This Row],[Opening Balance]]&gt;= 500000),Table4[[#This Row],[Opening Balance]] * 0.02, 0)</f>
        <v>0</v>
      </c>
    </row>
    <row r="764" spans="1:19" ht="15.75" x14ac:dyDescent="0.25">
      <c r="A764" s="17" t="s">
        <v>2541</v>
      </c>
      <c r="B764" s="19">
        <v>22285799</v>
      </c>
      <c r="C764" s="17">
        <v>73</v>
      </c>
      <c r="D764" s="24">
        <v>18042.75</v>
      </c>
      <c r="E764" s="17" t="s">
        <v>12</v>
      </c>
      <c r="F764" s="17" t="s">
        <v>110</v>
      </c>
      <c r="G764" s="17" t="s">
        <v>1964</v>
      </c>
      <c r="H764" s="17" t="s">
        <v>2542</v>
      </c>
      <c r="I764" s="20">
        <f t="shared" si="11"/>
        <v>1051950.5252799999</v>
      </c>
      <c r="J764" s="20">
        <v>624309.76826399995</v>
      </c>
      <c r="K764" s="17" t="s">
        <v>2543</v>
      </c>
      <c r="L764" s="21" t="str">
        <f>VLOOKUP(B764,Accounts!B$2:E$3001,4,FALSE)</f>
        <v>Current</v>
      </c>
      <c r="M764" s="26">
        <f>VALUE(VLOOKUP(B764,Accounts!B$2:G$3001,6,FALSE))</f>
        <v>3430755072</v>
      </c>
      <c r="N764" s="22">
        <f>IFERROR(VLOOKUP(B764,Loan!B764:D1063,3,FALSE), 0)</f>
        <v>0</v>
      </c>
      <c r="O764" s="25">
        <f>VLOOKUP(B764,Transaction!C2:F3001,4,FALSE)</f>
        <v>44521</v>
      </c>
      <c r="P764" s="21" t="str">
        <f>VLOOKUP(B764,Table3[[Account Number]:[Transaction type]],2,FALSE)</f>
        <v>Money Transfer</v>
      </c>
      <c r="Q764" s="21" t="str">
        <f>VLOOKUP(B764,Transaction!C2:E3001,3,FALSE)</f>
        <v>Mobile</v>
      </c>
      <c r="R764" s="22">
        <f>Table4[[#This Row],[Bank Deposit2]] - Table4[[#This Row],[Saving Accounts]]</f>
        <v>427640.75701599999</v>
      </c>
      <c r="S764" s="22">
        <f>IF(AND(Table4[[#This Row],[Account Type]]="Current",Table4[[#This Row],[Opening Balance]]&gt;= 500000),Table4[[#This Row],[Opening Balance]] * 0.02, 0)</f>
        <v>68615101.439999998</v>
      </c>
    </row>
    <row r="765" spans="1:19" ht="15.75" x14ac:dyDescent="0.25">
      <c r="A765" s="17" t="s">
        <v>2544</v>
      </c>
      <c r="B765" s="19">
        <v>566928383</v>
      </c>
      <c r="C765" s="17">
        <v>50</v>
      </c>
      <c r="D765" s="24">
        <v>26443.5</v>
      </c>
      <c r="E765" s="17" t="s">
        <v>12</v>
      </c>
      <c r="F765" s="17" t="s">
        <v>353</v>
      </c>
      <c r="G765" s="17" t="s">
        <v>1964</v>
      </c>
      <c r="H765" s="17" t="s">
        <v>2545</v>
      </c>
      <c r="I765" s="20">
        <f t="shared" si="11"/>
        <v>1052777.803968</v>
      </c>
      <c r="J765" s="20">
        <v>161425.92994176</v>
      </c>
      <c r="K765" s="17" t="s">
        <v>2546</v>
      </c>
      <c r="L765" s="21" t="str">
        <f>VLOOKUP(B765,Accounts!B$2:E$3001,4,FALSE)</f>
        <v>Current</v>
      </c>
      <c r="M765" s="26">
        <f>VALUE(VLOOKUP(B765,Accounts!B$2:G$3001,6,FALSE))</f>
        <v>1069180713</v>
      </c>
      <c r="N765" s="22">
        <f>IFERROR(VLOOKUP(B765,Loan!B765:D1064,3,FALSE), 0)</f>
        <v>0</v>
      </c>
      <c r="O765" s="25">
        <f>VLOOKUP(B765,Transaction!C2:F3001,4,FALSE)</f>
        <v>44532</v>
      </c>
      <c r="P765" s="21" t="str">
        <f>VLOOKUP(B765,Table3[[Account Number]:[Transaction type]],2,FALSE)</f>
        <v>Money Deposit</v>
      </c>
      <c r="Q765" s="21" t="str">
        <f>VLOOKUP(B765,Transaction!C2:E3001,3,FALSE)</f>
        <v>Bank</v>
      </c>
      <c r="R765" s="22">
        <f>Table4[[#This Row],[Bank Deposit2]] - Table4[[#This Row],[Saving Accounts]]</f>
        <v>891351.87402623997</v>
      </c>
      <c r="S765" s="22">
        <f>IF(AND(Table4[[#This Row],[Account Type]]="Current",Table4[[#This Row],[Opening Balance]]&gt;= 500000),Table4[[#This Row],[Opening Balance]] * 0.02, 0)</f>
        <v>21383614.260000002</v>
      </c>
    </row>
    <row r="766" spans="1:19" ht="15.75" x14ac:dyDescent="0.25">
      <c r="A766" s="17" t="s">
        <v>2547</v>
      </c>
      <c r="B766" s="19">
        <v>993143234</v>
      </c>
      <c r="C766" s="17">
        <v>42</v>
      </c>
      <c r="D766" s="24">
        <v>29365.5</v>
      </c>
      <c r="E766" s="17" t="s">
        <v>12</v>
      </c>
      <c r="F766" s="17" t="s">
        <v>314</v>
      </c>
      <c r="G766" s="17" t="s">
        <v>1964</v>
      </c>
      <c r="H766" s="17" t="s">
        <v>2548</v>
      </c>
      <c r="I766" s="20">
        <f t="shared" si="11"/>
        <v>72449.063808000006</v>
      </c>
      <c r="J766" s="20">
        <v>13914.94519008</v>
      </c>
      <c r="K766" s="17" t="s">
        <v>2549</v>
      </c>
      <c r="L766" s="21" t="str">
        <f>VLOOKUP(B766,Accounts!B$2:E$3001,4,FALSE)</f>
        <v>Domiciliary</v>
      </c>
      <c r="M766" s="26">
        <f>VALUE(VLOOKUP(B766,Accounts!B$2:G$3001,6,FALSE))</f>
        <v>978623366</v>
      </c>
      <c r="N766" s="22">
        <f>IFERROR(VLOOKUP(B766,Loan!B766:D1065,3,FALSE), 0)</f>
        <v>0</v>
      </c>
      <c r="O766" s="25">
        <f>VLOOKUP(B766,Transaction!C2:F3001,4,FALSE)</f>
        <v>44634</v>
      </c>
      <c r="P766" s="21" t="str">
        <f>VLOOKUP(B766,Table3[[Account Number]:[Transaction type]],2,FALSE)</f>
        <v>Checks</v>
      </c>
      <c r="Q766" s="21" t="str">
        <f>VLOOKUP(B766,Transaction!C2:E3001,3,FALSE)</f>
        <v>Informal Services</v>
      </c>
      <c r="R766" s="22">
        <f>Table4[[#This Row],[Bank Deposit2]] - Table4[[#This Row],[Saving Accounts]]</f>
        <v>58534.118617920009</v>
      </c>
      <c r="S766" s="22">
        <f>IF(AND(Table4[[#This Row],[Account Type]]="Current",Table4[[#This Row],[Opening Balance]]&gt;= 500000),Table4[[#This Row],[Opening Balance]] * 0.02, 0)</f>
        <v>0</v>
      </c>
    </row>
    <row r="767" spans="1:19" ht="15.75" x14ac:dyDescent="0.25">
      <c r="A767" s="17" t="s">
        <v>2550</v>
      </c>
      <c r="B767" s="19">
        <v>947182432</v>
      </c>
      <c r="C767" s="17">
        <v>19</v>
      </c>
      <c r="D767" s="24">
        <v>37766.25</v>
      </c>
      <c r="E767" s="17" t="s">
        <v>12</v>
      </c>
      <c r="F767" s="17" t="s">
        <v>569</v>
      </c>
      <c r="G767" s="17" t="s">
        <v>1964</v>
      </c>
      <c r="H767" s="17" t="s">
        <v>2551</v>
      </c>
      <c r="I767" s="20">
        <f t="shared" si="11"/>
        <v>111178.81125</v>
      </c>
      <c r="J767" s="20">
        <v>67359.535776000004</v>
      </c>
      <c r="K767" s="17" t="s">
        <v>2552</v>
      </c>
      <c r="L767" s="21" t="str">
        <f>VLOOKUP(B767,Accounts!B$2:E$3001,4,FALSE)</f>
        <v>Domiciliary</v>
      </c>
      <c r="M767" s="26">
        <f>VALUE(VLOOKUP(B767,Accounts!B$2:G$3001,6,FALSE))</f>
        <v>1401158304</v>
      </c>
      <c r="N767" s="22">
        <f>IFERROR(VLOOKUP(B767,Loan!B767:D1066,3,FALSE), 0)</f>
        <v>0</v>
      </c>
      <c r="O767" s="25">
        <f>VLOOKUP(B767,Transaction!C2:F3001,4,FALSE)</f>
        <v>44488</v>
      </c>
      <c r="P767" s="21" t="str">
        <f>VLOOKUP(B767,Table3[[Account Number]:[Transaction type]],2,FALSE)</f>
        <v>Money Transfer</v>
      </c>
      <c r="Q767" s="21" t="str">
        <f>VLOOKUP(B767,Transaction!C2:E3001,3,FALSE)</f>
        <v>Mobile</v>
      </c>
      <c r="R767" s="22">
        <f>Table4[[#This Row],[Bank Deposit2]] - Table4[[#This Row],[Saving Accounts]]</f>
        <v>43819.275473999995</v>
      </c>
      <c r="S767" s="22">
        <f>IF(AND(Table4[[#This Row],[Account Type]]="Current",Table4[[#This Row],[Opening Balance]]&gt;= 500000),Table4[[#This Row],[Opening Balance]] * 0.02, 0)</f>
        <v>0</v>
      </c>
    </row>
    <row r="768" spans="1:19" ht="15.75" x14ac:dyDescent="0.25">
      <c r="A768" s="17" t="s">
        <v>2553</v>
      </c>
      <c r="B768" s="19">
        <v>419235443</v>
      </c>
      <c r="C768" s="17">
        <v>26</v>
      </c>
      <c r="D768" s="24">
        <v>35209.5</v>
      </c>
      <c r="E768" s="17" t="s">
        <v>12</v>
      </c>
      <c r="F768" s="17" t="s">
        <v>1220</v>
      </c>
      <c r="G768" s="17" t="s">
        <v>1964</v>
      </c>
      <c r="H768" s="17" t="s">
        <v>2554</v>
      </c>
      <c r="I768" s="20">
        <f t="shared" si="11"/>
        <v>110588.52142799999</v>
      </c>
      <c r="J768" s="20">
        <v>127074.4028631</v>
      </c>
      <c r="K768" s="17" t="s">
        <v>2555</v>
      </c>
      <c r="L768" s="21" t="str">
        <f>VLOOKUP(B768,Accounts!B$2:E$3001,4,FALSE)</f>
        <v>Domiciliary</v>
      </c>
      <c r="M768" s="26">
        <f>VALUE(VLOOKUP(B768,Accounts!B$2:G$3001,6,FALSE))</f>
        <v>2571202197</v>
      </c>
      <c r="N768" s="22">
        <f>IFERROR(VLOOKUP(B768,Loan!B768:D1067,3,FALSE), 0)</f>
        <v>0</v>
      </c>
      <c r="O768" s="25">
        <f>VLOOKUP(B768,Transaction!C2:F3001,4,FALSE)</f>
        <v>44239</v>
      </c>
      <c r="P768" s="21" t="str">
        <f>VLOOKUP(B768,Table3[[Account Number]:[Transaction type]],2,FALSE)</f>
        <v>Checks</v>
      </c>
      <c r="Q768" s="21" t="str">
        <f>VLOOKUP(B768,Transaction!C2:E3001,3,FALSE)</f>
        <v>Bank</v>
      </c>
      <c r="R768" s="22">
        <f>Table4[[#This Row],[Bank Deposit2]] - Table4[[#This Row],[Saving Accounts]]</f>
        <v>-16485.881435100004</v>
      </c>
      <c r="S768" s="22">
        <f>IF(AND(Table4[[#This Row],[Account Type]]="Current",Table4[[#This Row],[Opening Balance]]&gt;= 500000),Table4[[#This Row],[Opening Balance]] * 0.02, 0)</f>
        <v>0</v>
      </c>
    </row>
    <row r="769" spans="1:19" ht="15.75" x14ac:dyDescent="0.25">
      <c r="A769" s="17" t="s">
        <v>2556</v>
      </c>
      <c r="B769" s="19">
        <v>345576680</v>
      </c>
      <c r="C769" s="17">
        <v>32</v>
      </c>
      <c r="D769" s="24">
        <v>33018</v>
      </c>
      <c r="E769" s="17" t="s">
        <v>12</v>
      </c>
      <c r="F769" s="17" t="s">
        <v>199</v>
      </c>
      <c r="G769" s="17" t="s">
        <v>1964</v>
      </c>
      <c r="H769" s="17" t="s">
        <v>2557</v>
      </c>
      <c r="I769" s="20">
        <f t="shared" si="11"/>
        <v>670840.54118399997</v>
      </c>
      <c r="J769" s="20">
        <v>93765.212006400005</v>
      </c>
      <c r="K769" s="17" t="s">
        <v>2558</v>
      </c>
      <c r="L769" s="21" t="str">
        <f>VLOOKUP(B769,Accounts!B$2:E$3001,4,FALSE)</f>
        <v>Current</v>
      </c>
      <c r="M769" s="26">
        <f>VALUE(VLOOKUP(B769,Accounts!B$2:G$3001,6,FALSE))</f>
        <v>4710523488</v>
      </c>
      <c r="N769" s="22">
        <f>IFERROR(VLOOKUP(B769,Loan!B769:D1068,3,FALSE), 0)</f>
        <v>0</v>
      </c>
      <c r="O769" s="25">
        <f>VLOOKUP(B769,Transaction!C2:F3001,4,FALSE)</f>
        <v>44617</v>
      </c>
      <c r="P769" s="21" t="str">
        <f>VLOOKUP(B769,Table3[[Account Number]:[Transaction type]],2,FALSE)</f>
        <v>Checks</v>
      </c>
      <c r="Q769" s="21" t="str">
        <f>VLOOKUP(B769,Transaction!C2:E3001,3,FALSE)</f>
        <v>Bank</v>
      </c>
      <c r="R769" s="22">
        <f>Table4[[#This Row],[Bank Deposit2]] - Table4[[#This Row],[Saving Accounts]]</f>
        <v>577075.32917759998</v>
      </c>
      <c r="S769" s="22">
        <f>IF(AND(Table4[[#This Row],[Account Type]]="Current",Table4[[#This Row],[Opening Balance]]&gt;= 500000),Table4[[#This Row],[Opening Balance]] * 0.02, 0)</f>
        <v>94210469.760000005</v>
      </c>
    </row>
    <row r="770" spans="1:19" ht="15.75" x14ac:dyDescent="0.25">
      <c r="A770" s="17" t="s">
        <v>2559</v>
      </c>
      <c r="B770" s="19">
        <v>231279389</v>
      </c>
      <c r="C770" s="17">
        <v>41</v>
      </c>
      <c r="D770" s="24">
        <v>29730.75</v>
      </c>
      <c r="E770" s="17" t="s">
        <v>12</v>
      </c>
      <c r="F770" s="17" t="s">
        <v>885</v>
      </c>
      <c r="G770" s="17" t="s">
        <v>1964</v>
      </c>
      <c r="H770" s="17" t="s">
        <v>2560</v>
      </c>
      <c r="I770" s="20">
        <f t="shared" si="11"/>
        <v>164323.59867000001</v>
      </c>
      <c r="J770" s="20">
        <v>64064.862754200003</v>
      </c>
      <c r="K770" s="17" t="s">
        <v>2561</v>
      </c>
      <c r="L770" s="21" t="str">
        <f>VLOOKUP(B770,Accounts!B$2:E$3001,4,FALSE)</f>
        <v>Corporate</v>
      </c>
      <c r="M770" s="26">
        <f>VALUE(VLOOKUP(B770,Accounts!B$2:G$3001,6,FALSE))</f>
        <v>1530748128</v>
      </c>
      <c r="N770" s="22">
        <f>IFERROR(VLOOKUP(B770,Loan!B770:D1069,3,FALSE), 0)</f>
        <v>0</v>
      </c>
      <c r="O770" s="25">
        <f>VLOOKUP(B770,Transaction!C2:F3001,4,FALSE)</f>
        <v>44637</v>
      </c>
      <c r="P770" s="21" t="str">
        <f>VLOOKUP(B770,Table3[[Account Number]:[Transaction type]],2,FALSE)</f>
        <v>Online Payment</v>
      </c>
      <c r="Q770" s="21" t="str">
        <f>VLOOKUP(B770,Transaction!C2:E3001,3,FALSE)</f>
        <v>Mobile</v>
      </c>
      <c r="R770" s="22">
        <f>Table4[[#This Row],[Bank Deposit2]] - Table4[[#This Row],[Saving Accounts]]</f>
        <v>100258.7359158</v>
      </c>
      <c r="S770" s="22">
        <f>IF(AND(Table4[[#This Row],[Account Type]]="Current",Table4[[#This Row],[Opening Balance]]&gt;= 500000),Table4[[#This Row],[Opening Balance]] * 0.02, 0)</f>
        <v>0</v>
      </c>
    </row>
    <row r="771" spans="1:19" ht="15.75" x14ac:dyDescent="0.25">
      <c r="A771" s="17" t="s">
        <v>2562</v>
      </c>
      <c r="B771" s="19">
        <v>682802685</v>
      </c>
      <c r="C771" s="17">
        <v>43</v>
      </c>
      <c r="D771" s="24">
        <v>29000.25</v>
      </c>
      <c r="E771" s="17" t="s">
        <v>12</v>
      </c>
      <c r="F771" s="17" t="s">
        <v>463</v>
      </c>
      <c r="G771" s="17" t="s">
        <v>1964</v>
      </c>
      <c r="H771" s="17" t="s">
        <v>2563</v>
      </c>
      <c r="I771" s="20">
        <f t="shared" ref="I771:I834" si="12">VALUE(CLEAN(H771))</f>
        <v>39778.775919</v>
      </c>
      <c r="J771" s="20">
        <v>6978.1411993499996</v>
      </c>
      <c r="K771" s="17" t="s">
        <v>2564</v>
      </c>
      <c r="L771" s="21" t="str">
        <f>VLOOKUP(B771,Accounts!B$2:E$3001,4,FALSE)</f>
        <v>Savings</v>
      </c>
      <c r="M771" s="26">
        <f>VALUE(VLOOKUP(B771,Accounts!B$2:G$3001,6,FALSE))</f>
        <v>2311779425</v>
      </c>
      <c r="N771" s="22">
        <f>IFERROR(VLOOKUP(B771,Loan!B771:D1070,3,FALSE), 0)</f>
        <v>0</v>
      </c>
      <c r="O771" s="25">
        <f>VLOOKUP(B771,Transaction!C2:F3001,4,FALSE)</f>
        <v>44202</v>
      </c>
      <c r="P771" s="21" t="str">
        <f>VLOOKUP(B771,Table3[[Account Number]:[Transaction type]],2,FALSE)</f>
        <v>Online Payment</v>
      </c>
      <c r="Q771" s="21" t="str">
        <f>VLOOKUP(B771,Transaction!C2:E3001,3,FALSE)</f>
        <v>Card</v>
      </c>
      <c r="R771" s="22">
        <f>Table4[[#This Row],[Bank Deposit2]] - Table4[[#This Row],[Saving Accounts]]</f>
        <v>32800.634719649999</v>
      </c>
      <c r="S771" s="22">
        <f>IF(AND(Table4[[#This Row],[Account Type]]="Current",Table4[[#This Row],[Opening Balance]]&gt;= 500000),Table4[[#This Row],[Opening Balance]] * 0.02, 0)</f>
        <v>0</v>
      </c>
    </row>
    <row r="772" spans="1:19" ht="15.75" x14ac:dyDescent="0.25">
      <c r="A772" s="17" t="s">
        <v>2565</v>
      </c>
      <c r="B772" s="19">
        <v>307334489</v>
      </c>
      <c r="C772" s="17">
        <v>53</v>
      </c>
      <c r="D772" s="24">
        <v>25347.75</v>
      </c>
      <c r="E772" s="17" t="s">
        <v>12</v>
      </c>
      <c r="F772" s="17" t="s">
        <v>989</v>
      </c>
      <c r="G772" s="17" t="s">
        <v>1964</v>
      </c>
      <c r="H772" s="17" t="s">
        <v>2566</v>
      </c>
      <c r="I772" s="20">
        <f t="shared" si="12"/>
        <v>748509.9375</v>
      </c>
      <c r="J772" s="20">
        <v>373656.16080000001</v>
      </c>
      <c r="K772" s="17" t="s">
        <v>2567</v>
      </c>
      <c r="L772" s="21" t="str">
        <f>VLOOKUP(B772,Accounts!B$2:E$3001,4,FALSE)</f>
        <v>Corporate</v>
      </c>
      <c r="M772" s="26">
        <f>VALUE(VLOOKUP(B772,Accounts!B$2:G$3001,6,FALSE))</f>
        <v>839946624</v>
      </c>
      <c r="N772" s="22">
        <f>IFERROR(VLOOKUP(B772,Loan!B772:D1071,3,FALSE), 0)</f>
        <v>0</v>
      </c>
      <c r="O772" s="25">
        <f>VLOOKUP(B772,Transaction!C2:F3001,4,FALSE)</f>
        <v>44550</v>
      </c>
      <c r="P772" s="21" t="str">
        <f>VLOOKUP(B772,Table3[[Account Number]:[Transaction type]],2,FALSE)</f>
        <v>Checks</v>
      </c>
      <c r="Q772" s="21" t="str">
        <f>VLOOKUP(B772,Transaction!C2:E3001,3,FALSE)</f>
        <v>Bank</v>
      </c>
      <c r="R772" s="22">
        <f>Table4[[#This Row],[Bank Deposit2]] - Table4[[#This Row],[Saving Accounts]]</f>
        <v>374853.77669999999</v>
      </c>
      <c r="S772" s="22">
        <f>IF(AND(Table4[[#This Row],[Account Type]]="Current",Table4[[#This Row],[Opening Balance]]&gt;= 500000),Table4[[#This Row],[Opening Balance]] * 0.02, 0)</f>
        <v>0</v>
      </c>
    </row>
    <row r="773" spans="1:19" ht="15.75" x14ac:dyDescent="0.25">
      <c r="A773" s="17" t="s">
        <v>2568</v>
      </c>
      <c r="B773" s="19">
        <v>204385263</v>
      </c>
      <c r="C773" s="17">
        <v>43</v>
      </c>
      <c r="D773" s="24">
        <v>29000.25</v>
      </c>
      <c r="E773" s="17" t="s">
        <v>12</v>
      </c>
      <c r="F773" s="17" t="s">
        <v>305</v>
      </c>
      <c r="G773" s="17" t="s">
        <v>1964</v>
      </c>
      <c r="H773" s="17" t="s">
        <v>2569</v>
      </c>
      <c r="I773" s="20">
        <f t="shared" si="12"/>
        <v>204450.82800000001</v>
      </c>
      <c r="J773" s="20">
        <v>35877.822719999996</v>
      </c>
      <c r="K773" s="17" t="s">
        <v>2570</v>
      </c>
      <c r="L773" s="21" t="str">
        <f>VLOOKUP(B773,Accounts!B$2:E$3001,4,FALSE)</f>
        <v>Corporate</v>
      </c>
      <c r="M773" s="26">
        <f>VALUE(VLOOKUP(B773,Accounts!B$2:G$3001,6,FALSE))</f>
        <v>3217926351</v>
      </c>
      <c r="N773" s="22">
        <f>IFERROR(VLOOKUP(B773,Loan!B773:D1072,3,FALSE), 0)</f>
        <v>0</v>
      </c>
      <c r="O773" s="25">
        <f>VLOOKUP(B773,Transaction!C2:F3001,4,FALSE)</f>
        <v>44433</v>
      </c>
      <c r="P773" s="21" t="str">
        <f>VLOOKUP(B773,Table3[[Account Number]:[Transaction type]],2,FALSE)</f>
        <v>Money Deposit</v>
      </c>
      <c r="Q773" s="21" t="str">
        <f>VLOOKUP(B773,Transaction!C2:E3001,3,FALSE)</f>
        <v>ATM</v>
      </c>
      <c r="R773" s="22">
        <f>Table4[[#This Row],[Bank Deposit2]] - Table4[[#This Row],[Saving Accounts]]</f>
        <v>168573.00528000001</v>
      </c>
      <c r="S773" s="22">
        <f>IF(AND(Table4[[#This Row],[Account Type]]="Current",Table4[[#This Row],[Opening Balance]]&gt;= 500000),Table4[[#This Row],[Opening Balance]] * 0.02, 0)</f>
        <v>0</v>
      </c>
    </row>
    <row r="774" spans="1:19" ht="15.75" x14ac:dyDescent="0.25">
      <c r="A774" s="17" t="s">
        <v>2571</v>
      </c>
      <c r="B774" s="19">
        <v>75043522</v>
      </c>
      <c r="C774" s="17">
        <v>71</v>
      </c>
      <c r="D774" s="24">
        <v>18773.25</v>
      </c>
      <c r="E774" s="17" t="s">
        <v>12</v>
      </c>
      <c r="F774" s="17" t="s">
        <v>251</v>
      </c>
      <c r="G774" s="17" t="s">
        <v>1964</v>
      </c>
      <c r="H774" s="17" t="s">
        <v>2572</v>
      </c>
      <c r="I774" s="20">
        <f t="shared" si="12"/>
        <v>312542.572032</v>
      </c>
      <c r="J774" s="20">
        <v>26913.388147199999</v>
      </c>
      <c r="K774" s="17" t="s">
        <v>2573</v>
      </c>
      <c r="L774" s="21" t="str">
        <f>VLOOKUP(B774,Accounts!B$2:E$3001,4,FALSE)</f>
        <v>Current</v>
      </c>
      <c r="M774" s="26">
        <f>VALUE(VLOOKUP(B774,Accounts!B$2:G$3001,6,FALSE))</f>
        <v>3608002112</v>
      </c>
      <c r="N774" s="22">
        <f>IFERROR(VLOOKUP(B774,Loan!B774:D1073,3,FALSE), 0)</f>
        <v>0</v>
      </c>
      <c r="O774" s="25">
        <f>VLOOKUP(B774,Transaction!C2:F3001,4,FALSE)</f>
        <v>44534</v>
      </c>
      <c r="P774" s="21" t="str">
        <f>VLOOKUP(B774,Table3[[Account Number]:[Transaction type]],2,FALSE)</f>
        <v>Cash Withdrawal</v>
      </c>
      <c r="Q774" s="21" t="str">
        <f>VLOOKUP(B774,Transaction!C2:E3001,3,FALSE)</f>
        <v>ATM</v>
      </c>
      <c r="R774" s="22">
        <f>Table4[[#This Row],[Bank Deposit2]] - Table4[[#This Row],[Saving Accounts]]</f>
        <v>285629.1838848</v>
      </c>
      <c r="S774" s="22">
        <f>IF(AND(Table4[[#This Row],[Account Type]]="Current",Table4[[#This Row],[Opening Balance]]&gt;= 500000),Table4[[#This Row],[Opening Balance]] * 0.02, 0)</f>
        <v>72160042.239999995</v>
      </c>
    </row>
    <row r="775" spans="1:19" ht="15.75" x14ac:dyDescent="0.25">
      <c r="A775" s="17" t="s">
        <v>2574</v>
      </c>
      <c r="B775" s="19">
        <v>336282253</v>
      </c>
      <c r="C775" s="17">
        <v>19</v>
      </c>
      <c r="D775" s="24">
        <v>37766.25</v>
      </c>
      <c r="E775" s="17" t="s">
        <v>12</v>
      </c>
      <c r="F775" s="17" t="s">
        <v>870</v>
      </c>
      <c r="G775" s="17" t="s">
        <v>1964</v>
      </c>
      <c r="H775" s="17" t="s">
        <v>2575</v>
      </c>
      <c r="I775" s="20">
        <f t="shared" si="12"/>
        <v>396416.24985600001</v>
      </c>
      <c r="J775" s="20">
        <v>189398.8749312</v>
      </c>
      <c r="K775" s="17" t="s">
        <v>2576</v>
      </c>
      <c r="L775" s="21" t="str">
        <f>VLOOKUP(B775,Accounts!B$2:E$3001,4,FALSE)</f>
        <v>Domiciliary</v>
      </c>
      <c r="M775" s="26">
        <f>VALUE(VLOOKUP(B775,Accounts!B$2:G$3001,6,FALSE))</f>
        <v>420527646</v>
      </c>
      <c r="N775" s="22">
        <f>IFERROR(VLOOKUP(B775,Loan!B775:D1074,3,FALSE), 0)</f>
        <v>0</v>
      </c>
      <c r="O775" s="25">
        <f>VLOOKUP(B775,Transaction!C2:F3001,4,FALSE)</f>
        <v>44646</v>
      </c>
      <c r="P775" s="21" t="str">
        <f>VLOOKUP(B775,Table3[[Account Number]:[Transaction type]],2,FALSE)</f>
        <v>Money Transfer</v>
      </c>
      <c r="Q775" s="21" t="str">
        <f>VLOOKUP(B775,Transaction!C2:E3001,3,FALSE)</f>
        <v>Mobile</v>
      </c>
      <c r="R775" s="22">
        <f>Table4[[#This Row],[Bank Deposit2]] - Table4[[#This Row],[Saving Accounts]]</f>
        <v>207017.37492480001</v>
      </c>
      <c r="S775" s="22">
        <f>IF(AND(Table4[[#This Row],[Account Type]]="Current",Table4[[#This Row],[Opening Balance]]&gt;= 500000),Table4[[#This Row],[Opening Balance]] * 0.02, 0)</f>
        <v>0</v>
      </c>
    </row>
    <row r="776" spans="1:19" ht="15.75" x14ac:dyDescent="0.25">
      <c r="A776" s="17" t="s">
        <v>2577</v>
      </c>
      <c r="B776" s="19">
        <v>312719421</v>
      </c>
      <c r="C776" s="17">
        <v>52</v>
      </c>
      <c r="D776" s="24">
        <v>25713</v>
      </c>
      <c r="E776" s="17" t="s">
        <v>12</v>
      </c>
      <c r="F776" s="17" t="s">
        <v>699</v>
      </c>
      <c r="G776" s="17" t="s">
        <v>1964</v>
      </c>
      <c r="H776" s="17" t="s">
        <v>2578</v>
      </c>
      <c r="I776" s="20">
        <f t="shared" si="12"/>
        <v>319150.19492799998</v>
      </c>
      <c r="J776" s="20">
        <v>62104.902796800001</v>
      </c>
      <c r="K776" s="17" t="s">
        <v>2579</v>
      </c>
      <c r="L776" s="21" t="str">
        <f>VLOOKUP(B776,Accounts!B$2:E$3001,4,FALSE)</f>
        <v>Current</v>
      </c>
      <c r="M776" s="26">
        <f>VALUE(VLOOKUP(B776,Accounts!B$2:G$3001,6,FALSE))</f>
        <v>210907648</v>
      </c>
      <c r="N776" s="22">
        <f>IFERROR(VLOOKUP(B776,Loan!B776:D1075,3,FALSE), 0)</f>
        <v>0</v>
      </c>
      <c r="O776" s="25">
        <f>VLOOKUP(B776,Transaction!C2:F3001,4,FALSE)</f>
        <v>44231</v>
      </c>
      <c r="P776" s="21" t="str">
        <f>VLOOKUP(B776,Table3[[Account Number]:[Transaction type]],2,FALSE)</f>
        <v>Cash Withdrawal</v>
      </c>
      <c r="Q776" s="21" t="str">
        <f>VLOOKUP(B776,Transaction!C2:E3001,3,FALSE)</f>
        <v>ATM</v>
      </c>
      <c r="R776" s="22">
        <f>Table4[[#This Row],[Bank Deposit2]] - Table4[[#This Row],[Saving Accounts]]</f>
        <v>257045.29213119997</v>
      </c>
      <c r="S776" s="22">
        <f>IF(AND(Table4[[#This Row],[Account Type]]="Current",Table4[[#This Row],[Opening Balance]]&gt;= 500000),Table4[[#This Row],[Opening Balance]] * 0.02, 0)</f>
        <v>4218152.96</v>
      </c>
    </row>
    <row r="777" spans="1:19" ht="15.75" x14ac:dyDescent="0.25">
      <c r="A777" s="17" t="s">
        <v>2580</v>
      </c>
      <c r="B777" s="19">
        <v>795837717</v>
      </c>
      <c r="C777" s="17">
        <v>52</v>
      </c>
      <c r="D777" s="24">
        <v>25713</v>
      </c>
      <c r="E777" s="17" t="s">
        <v>12</v>
      </c>
      <c r="F777" s="17" t="s">
        <v>29</v>
      </c>
      <c r="G777" s="17" t="s">
        <v>1964</v>
      </c>
      <c r="H777" s="17" t="s">
        <v>2581</v>
      </c>
      <c r="I777" s="20">
        <f t="shared" si="12"/>
        <v>55923.374592</v>
      </c>
      <c r="J777" s="20">
        <v>65492.485355520002</v>
      </c>
      <c r="K777" s="17" t="s">
        <v>2582</v>
      </c>
      <c r="L777" s="21" t="str">
        <f>VLOOKUP(B777,Accounts!B$2:E$3001,4,FALSE)</f>
        <v>Domiciliary</v>
      </c>
      <c r="M777" s="26">
        <f>VALUE(VLOOKUP(B777,Accounts!B$2:G$3001,6,FALSE))</f>
        <v>782343936</v>
      </c>
      <c r="N777" s="22">
        <f>IFERROR(VLOOKUP(B777,Loan!B777:D1076,3,FALSE), 0)</f>
        <v>0</v>
      </c>
      <c r="O777" s="25">
        <f>VLOOKUP(B777,Transaction!C2:F3001,4,FALSE)</f>
        <v>44478</v>
      </c>
      <c r="P777" s="21" t="str">
        <f>VLOOKUP(B777,Table3[[Account Number]:[Transaction type]],2,FALSE)</f>
        <v>Cash Withdrawal</v>
      </c>
      <c r="Q777" s="21" t="str">
        <f>VLOOKUP(B777,Transaction!C2:E3001,3,FALSE)</f>
        <v>ATM</v>
      </c>
      <c r="R777" s="22">
        <f>Table4[[#This Row],[Bank Deposit2]] - Table4[[#This Row],[Saving Accounts]]</f>
        <v>-9569.1107635200024</v>
      </c>
      <c r="S777" s="22">
        <f>IF(AND(Table4[[#This Row],[Account Type]]="Current",Table4[[#This Row],[Opening Balance]]&gt;= 500000),Table4[[#This Row],[Opening Balance]] * 0.02, 0)</f>
        <v>0</v>
      </c>
    </row>
    <row r="778" spans="1:19" ht="15.75" x14ac:dyDescent="0.25">
      <c r="A778" s="17" t="s">
        <v>2583</v>
      </c>
      <c r="B778" s="19">
        <v>484146094</v>
      </c>
      <c r="C778" s="17">
        <v>58</v>
      </c>
      <c r="D778" s="24">
        <v>23521.5</v>
      </c>
      <c r="E778" s="17" t="s">
        <v>12</v>
      </c>
      <c r="F778" s="17" t="s">
        <v>807</v>
      </c>
      <c r="G778" s="17" t="s">
        <v>1964</v>
      </c>
      <c r="H778" s="17" t="s">
        <v>2584</v>
      </c>
      <c r="I778" s="20">
        <f t="shared" si="12"/>
        <v>60794.495999999999</v>
      </c>
      <c r="J778" s="20">
        <v>34044.917759999997</v>
      </c>
      <c r="K778" s="17" t="s">
        <v>2585</v>
      </c>
      <c r="L778" s="21" t="str">
        <f>VLOOKUP(B778,Accounts!B$2:E$3001,4,FALSE)</f>
        <v>Joint</v>
      </c>
      <c r="M778" s="26">
        <f>VALUE(VLOOKUP(B778,Accounts!B$2:G$3001,6,FALSE))</f>
        <v>473610064</v>
      </c>
      <c r="N778" s="22">
        <f>IFERROR(VLOOKUP(B778,Loan!B778:D1077,3,FALSE), 0)</f>
        <v>0</v>
      </c>
      <c r="O778" s="25">
        <f>VLOOKUP(B778,Transaction!C2:F3001,4,FALSE)</f>
        <v>44253</v>
      </c>
      <c r="P778" s="21" t="str">
        <f>VLOOKUP(B778,Table3[[Account Number]:[Transaction type]],2,FALSE)</f>
        <v>Cash Withdrawal</v>
      </c>
      <c r="Q778" s="21" t="str">
        <f>VLOOKUP(B778,Transaction!C2:E3001,3,FALSE)</f>
        <v>POS</v>
      </c>
      <c r="R778" s="22">
        <f>Table4[[#This Row],[Bank Deposit2]] - Table4[[#This Row],[Saving Accounts]]</f>
        <v>26749.578240000003</v>
      </c>
      <c r="S778" s="22">
        <f>IF(AND(Table4[[#This Row],[Account Type]]="Current",Table4[[#This Row],[Opening Balance]]&gt;= 500000),Table4[[#This Row],[Opening Balance]] * 0.02, 0)</f>
        <v>0</v>
      </c>
    </row>
    <row r="779" spans="1:19" ht="15.75" x14ac:dyDescent="0.25">
      <c r="A779" s="17" t="s">
        <v>2586</v>
      </c>
      <c r="B779" s="19">
        <v>767138580</v>
      </c>
      <c r="C779" s="17">
        <v>85</v>
      </c>
      <c r="D779" s="24">
        <v>13659.75</v>
      </c>
      <c r="E779" s="17" t="s">
        <v>12</v>
      </c>
      <c r="F779" s="17" t="s">
        <v>874</v>
      </c>
      <c r="G779" s="17" t="s">
        <v>1964</v>
      </c>
      <c r="H779" s="17" t="s">
        <v>2587</v>
      </c>
      <c r="I779" s="20">
        <f t="shared" si="12"/>
        <v>173410.991744</v>
      </c>
      <c r="J779" s="20">
        <v>94741.615001600003</v>
      </c>
      <c r="K779" s="17" t="s">
        <v>2588</v>
      </c>
      <c r="L779" s="21" t="str">
        <f>VLOOKUP(B779,Accounts!B$2:E$3001,4,FALSE)</f>
        <v>Savings</v>
      </c>
      <c r="M779" s="26">
        <f>VALUE(VLOOKUP(B779,Accounts!B$2:G$3001,6,FALSE))</f>
        <v>102452224</v>
      </c>
      <c r="N779" s="22">
        <f>IFERROR(VLOOKUP(B779,Loan!B779:D1078,3,FALSE), 0)</f>
        <v>0</v>
      </c>
      <c r="O779" s="25">
        <f>VLOOKUP(B779,Transaction!C2:F3001,4,FALSE)</f>
        <v>44264</v>
      </c>
      <c r="P779" s="21" t="str">
        <f>VLOOKUP(B779,Table3[[Account Number]:[Transaction type]],2,FALSE)</f>
        <v>Cash Withdrawal</v>
      </c>
      <c r="Q779" s="21" t="str">
        <f>VLOOKUP(B779,Transaction!C2:E3001,3,FALSE)</f>
        <v>ATM</v>
      </c>
      <c r="R779" s="22">
        <f>Table4[[#This Row],[Bank Deposit2]] - Table4[[#This Row],[Saving Accounts]]</f>
        <v>78669.376742399996</v>
      </c>
      <c r="S779" s="22">
        <f>IF(AND(Table4[[#This Row],[Account Type]]="Current",Table4[[#This Row],[Opening Balance]]&gt;= 500000),Table4[[#This Row],[Opening Balance]] * 0.02, 0)</f>
        <v>0</v>
      </c>
    </row>
    <row r="780" spans="1:19" ht="15.75" x14ac:dyDescent="0.25">
      <c r="A780" s="17" t="s">
        <v>2589</v>
      </c>
      <c r="B780" s="19">
        <v>63450113</v>
      </c>
      <c r="C780" s="17">
        <v>38</v>
      </c>
      <c r="D780" s="24">
        <v>30826.5</v>
      </c>
      <c r="E780" s="17" t="s">
        <v>12</v>
      </c>
      <c r="F780" s="17" t="s">
        <v>750</v>
      </c>
      <c r="G780" s="17" t="s">
        <v>1964</v>
      </c>
      <c r="H780" s="17" t="s">
        <v>2590</v>
      </c>
      <c r="I780" s="20">
        <f t="shared" si="12"/>
        <v>244297.86381000001</v>
      </c>
      <c r="J780" s="20">
        <v>61208.695548000003</v>
      </c>
      <c r="K780" s="17" t="s">
        <v>2591</v>
      </c>
      <c r="L780" s="21" t="str">
        <f>VLOOKUP(B780,Accounts!B$2:E$3001,4,FALSE)</f>
        <v>Savings</v>
      </c>
      <c r="M780" s="26">
        <f>VALUE(VLOOKUP(B780,Accounts!B$2:G$3001,6,FALSE))</f>
        <v>4097823288</v>
      </c>
      <c r="N780" s="22">
        <f>IFERROR(VLOOKUP(B780,Loan!B780:D1079,3,FALSE), 0)</f>
        <v>0</v>
      </c>
      <c r="O780" s="25">
        <f>VLOOKUP(B780,Transaction!C2:F3001,4,FALSE)</f>
        <v>44478</v>
      </c>
      <c r="P780" s="21" t="str">
        <f>VLOOKUP(B780,Table3[[Account Number]:[Transaction type]],2,FALSE)</f>
        <v>Cash Withdrawal</v>
      </c>
      <c r="Q780" s="21" t="str">
        <f>VLOOKUP(B780,Transaction!C2:E3001,3,FALSE)</f>
        <v>POS</v>
      </c>
      <c r="R780" s="22">
        <f>Table4[[#This Row],[Bank Deposit2]] - Table4[[#This Row],[Saving Accounts]]</f>
        <v>183089.16826200002</v>
      </c>
      <c r="S780" s="22">
        <f>IF(AND(Table4[[#This Row],[Account Type]]="Current",Table4[[#This Row],[Opening Balance]]&gt;= 500000),Table4[[#This Row],[Opening Balance]] * 0.02, 0)</f>
        <v>0</v>
      </c>
    </row>
    <row r="781" spans="1:19" ht="15.75" x14ac:dyDescent="0.25">
      <c r="A781" s="17" t="s">
        <v>2592</v>
      </c>
      <c r="B781" s="19">
        <v>434049617</v>
      </c>
      <c r="C781" s="17">
        <v>61</v>
      </c>
      <c r="D781" s="24">
        <v>22425.75</v>
      </c>
      <c r="E781" s="17" t="s">
        <v>12</v>
      </c>
      <c r="F781" s="17" t="s">
        <v>1308</v>
      </c>
      <c r="G781" s="17" t="s">
        <v>1964</v>
      </c>
      <c r="H781" s="17" t="s">
        <v>2593</v>
      </c>
      <c r="I781" s="20">
        <f t="shared" si="12"/>
        <v>1713018.715478</v>
      </c>
      <c r="J781" s="20">
        <v>382273.65019088</v>
      </c>
      <c r="K781" s="17" t="s">
        <v>2594</v>
      </c>
      <c r="L781" s="21" t="str">
        <f>VLOOKUP(B781,Accounts!B$2:E$3001,4,FALSE)</f>
        <v>Corporate</v>
      </c>
      <c r="M781" s="26">
        <f>VALUE(VLOOKUP(B781,Accounts!B$2:G$3001,6,FALSE))</f>
        <v>670099567</v>
      </c>
      <c r="N781" s="22">
        <f>IFERROR(VLOOKUP(B781,Loan!B781:D1080,3,FALSE), 0)</f>
        <v>0</v>
      </c>
      <c r="O781" s="25">
        <f>VLOOKUP(B781,Transaction!C2:F3001,4,FALSE)</f>
        <v>44487</v>
      </c>
      <c r="P781" s="21" t="str">
        <f>VLOOKUP(B781,Table3[[Account Number]:[Transaction type]],2,FALSE)</f>
        <v>Cash Withdrawal</v>
      </c>
      <c r="Q781" s="21" t="str">
        <f>VLOOKUP(B781,Transaction!C2:E3001,3,FALSE)</f>
        <v>ATM</v>
      </c>
      <c r="R781" s="22">
        <f>Table4[[#This Row],[Bank Deposit2]] - Table4[[#This Row],[Saving Accounts]]</f>
        <v>1330745.0652871199</v>
      </c>
      <c r="S781" s="22">
        <f>IF(AND(Table4[[#This Row],[Account Type]]="Current",Table4[[#This Row],[Opening Balance]]&gt;= 500000),Table4[[#This Row],[Opening Balance]] * 0.02, 0)</f>
        <v>0</v>
      </c>
    </row>
    <row r="782" spans="1:19" ht="15.75" x14ac:dyDescent="0.25">
      <c r="A782" s="17" t="s">
        <v>2595</v>
      </c>
      <c r="B782" s="19">
        <v>551016266</v>
      </c>
      <c r="C782" s="17">
        <v>21</v>
      </c>
      <c r="D782" s="24">
        <v>37035.75</v>
      </c>
      <c r="E782" s="17" t="s">
        <v>12</v>
      </c>
      <c r="F782" s="17" t="s">
        <v>53</v>
      </c>
      <c r="G782" s="17" t="s">
        <v>1964</v>
      </c>
      <c r="H782" s="17" t="s">
        <v>2596</v>
      </c>
      <c r="I782" s="20">
        <f t="shared" si="12"/>
        <v>207162.43187199999</v>
      </c>
      <c r="J782" s="20">
        <v>115792.89613056</v>
      </c>
      <c r="K782" s="17" t="s">
        <v>2597</v>
      </c>
      <c r="L782" s="21" t="str">
        <f>VLOOKUP(B782,Accounts!B$2:E$3001,4,FALSE)</f>
        <v>Corporate</v>
      </c>
      <c r="M782" s="26">
        <f>VALUE(VLOOKUP(B782,Accounts!B$2:G$3001,6,FALSE))</f>
        <v>495037683</v>
      </c>
      <c r="N782" s="22">
        <f>IFERROR(VLOOKUP(B782,Loan!B782:D1081,3,FALSE), 0)</f>
        <v>0</v>
      </c>
      <c r="O782" s="25">
        <f>VLOOKUP(B782,Transaction!C2:F3001,4,FALSE)</f>
        <v>44369</v>
      </c>
      <c r="P782" s="21" t="str">
        <f>VLOOKUP(B782,Table3[[Account Number]:[Transaction type]],2,FALSE)</f>
        <v>Money Deposit</v>
      </c>
      <c r="Q782" s="21" t="str">
        <f>VLOOKUP(B782,Transaction!C2:E3001,3,FALSE)</f>
        <v>Bank</v>
      </c>
      <c r="R782" s="22">
        <f>Table4[[#This Row],[Bank Deposit2]] - Table4[[#This Row],[Saving Accounts]]</f>
        <v>91369.535741439991</v>
      </c>
      <c r="S782" s="22">
        <f>IF(AND(Table4[[#This Row],[Account Type]]="Current",Table4[[#This Row],[Opening Balance]]&gt;= 500000),Table4[[#This Row],[Opening Balance]] * 0.02, 0)</f>
        <v>0</v>
      </c>
    </row>
    <row r="783" spans="1:19" ht="15.75" x14ac:dyDescent="0.25">
      <c r="A783" s="17" t="s">
        <v>2598</v>
      </c>
      <c r="B783" s="19">
        <v>163998692</v>
      </c>
      <c r="C783" s="17">
        <v>75</v>
      </c>
      <c r="D783" s="24">
        <v>17312.25</v>
      </c>
      <c r="E783" s="17" t="s">
        <v>12</v>
      </c>
      <c r="F783" s="17" t="s">
        <v>814</v>
      </c>
      <c r="G783" s="17" t="s">
        <v>1964</v>
      </c>
      <c r="H783" s="17" t="s">
        <v>2599</v>
      </c>
      <c r="I783" s="20">
        <f t="shared" si="12"/>
        <v>52990.536845000002</v>
      </c>
      <c r="J783" s="20">
        <v>20368.6912859</v>
      </c>
      <c r="K783" s="17" t="s">
        <v>2600</v>
      </c>
      <c r="L783" s="21" t="str">
        <f>VLOOKUP(B783,Accounts!B$2:E$3001,4,FALSE)</f>
        <v>Savings</v>
      </c>
      <c r="M783" s="26">
        <f>VALUE(VLOOKUP(B783,Accounts!B$2:G$3001,6,FALSE))</f>
        <v>960596847</v>
      </c>
      <c r="N783" s="22">
        <f>IFERROR(VLOOKUP(B783,Loan!B783:D1082,3,FALSE), 0)</f>
        <v>0</v>
      </c>
      <c r="O783" s="25">
        <f>VLOOKUP(B783,Transaction!C2:F3001,4,FALSE)</f>
        <v>44597</v>
      </c>
      <c r="P783" s="21" t="str">
        <f>VLOOKUP(B783,Table3[[Account Number]:[Transaction type]],2,FALSE)</f>
        <v>Money Deposit</v>
      </c>
      <c r="Q783" s="21" t="str">
        <f>VLOOKUP(B783,Transaction!C2:E3001,3,FALSE)</f>
        <v>Bank</v>
      </c>
      <c r="R783" s="22">
        <f>Table4[[#This Row],[Bank Deposit2]] - Table4[[#This Row],[Saving Accounts]]</f>
        <v>32621.845559100002</v>
      </c>
      <c r="S783" s="22">
        <f>IF(AND(Table4[[#This Row],[Account Type]]="Current",Table4[[#This Row],[Opening Balance]]&gt;= 500000),Table4[[#This Row],[Opening Balance]] * 0.02, 0)</f>
        <v>0</v>
      </c>
    </row>
    <row r="784" spans="1:19" ht="15.75" x14ac:dyDescent="0.25">
      <c r="A784" s="17" t="s">
        <v>2601</v>
      </c>
      <c r="B784" s="19">
        <v>136816964</v>
      </c>
      <c r="C784" s="17">
        <v>47</v>
      </c>
      <c r="D784" s="24">
        <v>27539.25</v>
      </c>
      <c r="E784" s="17" t="s">
        <v>12</v>
      </c>
      <c r="F784" s="17" t="s">
        <v>2602</v>
      </c>
      <c r="G784" s="17" t="s">
        <v>1964</v>
      </c>
      <c r="H784" s="17" t="s">
        <v>2603</v>
      </c>
      <c r="I784" s="20">
        <f t="shared" si="12"/>
        <v>266295.04563200002</v>
      </c>
      <c r="J784" s="20">
        <v>303148.37783999997</v>
      </c>
      <c r="K784" s="17" t="s">
        <v>2604</v>
      </c>
      <c r="L784" s="21" t="str">
        <f>VLOOKUP(B784,Accounts!B$2:E$3001,4,FALSE)</f>
        <v>Domiciliary</v>
      </c>
      <c r="M784" s="26">
        <f>VALUE(VLOOKUP(B784,Accounts!B$2:G$3001,6,FALSE))</f>
        <v>465503896</v>
      </c>
      <c r="N784" s="22">
        <f>IFERROR(VLOOKUP(B784,Loan!B784:D1083,3,FALSE), 0)</f>
        <v>0</v>
      </c>
      <c r="O784" s="25">
        <f>VLOOKUP(B784,Transaction!C2:F3001,4,FALSE)</f>
        <v>44605</v>
      </c>
      <c r="P784" s="21" t="str">
        <f>VLOOKUP(B784,Table3[[Account Number]:[Transaction type]],2,FALSE)</f>
        <v>Money Deposit</v>
      </c>
      <c r="Q784" s="21" t="str">
        <f>VLOOKUP(B784,Transaction!C2:E3001,3,FALSE)</f>
        <v>ATM</v>
      </c>
      <c r="R784" s="22">
        <f>Table4[[#This Row],[Bank Deposit2]] - Table4[[#This Row],[Saving Accounts]]</f>
        <v>-36853.332207999949</v>
      </c>
      <c r="S784" s="22">
        <f>IF(AND(Table4[[#This Row],[Account Type]]="Current",Table4[[#This Row],[Opening Balance]]&gt;= 500000),Table4[[#This Row],[Opening Balance]] * 0.02, 0)</f>
        <v>0</v>
      </c>
    </row>
    <row r="785" spans="1:19" ht="15.75" x14ac:dyDescent="0.25">
      <c r="A785" s="17" t="s">
        <v>2605</v>
      </c>
      <c r="B785" s="19">
        <v>711840914</v>
      </c>
      <c r="C785" s="17">
        <v>31</v>
      </c>
      <c r="D785" s="24">
        <v>33383.25</v>
      </c>
      <c r="E785" s="17" t="s">
        <v>12</v>
      </c>
      <c r="F785" s="17" t="s">
        <v>314</v>
      </c>
      <c r="G785" s="17" t="s">
        <v>1964</v>
      </c>
      <c r="H785" s="17" t="s">
        <v>2606</v>
      </c>
      <c r="I785" s="20">
        <f t="shared" si="12"/>
        <v>572524.48511999997</v>
      </c>
      <c r="J785" s="20">
        <v>100191.784896</v>
      </c>
      <c r="K785" s="17" t="s">
        <v>2607</v>
      </c>
      <c r="L785" s="21" t="str">
        <f>VLOOKUP(B785,Accounts!B$2:E$3001,4,FALSE)</f>
        <v>Fixed Deposit</v>
      </c>
      <c r="M785" s="26">
        <f>VALUE(VLOOKUP(B785,Accounts!B$2:G$3001,6,FALSE))</f>
        <v>10106784</v>
      </c>
      <c r="N785" s="22">
        <f>IFERROR(VLOOKUP(B785,Loan!B785:D1084,3,FALSE), 0)</f>
        <v>0</v>
      </c>
      <c r="O785" s="25">
        <f>VLOOKUP(B785,Transaction!C2:F3001,4,FALSE)</f>
        <v>44537</v>
      </c>
      <c r="P785" s="21" t="str">
        <f>VLOOKUP(B785,Table3[[Account Number]:[Transaction type]],2,FALSE)</f>
        <v>Money Transfer</v>
      </c>
      <c r="Q785" s="21" t="str">
        <f>VLOOKUP(B785,Transaction!C2:E3001,3,FALSE)</f>
        <v>Mobile</v>
      </c>
      <c r="R785" s="22">
        <f>Table4[[#This Row],[Bank Deposit2]] - Table4[[#This Row],[Saving Accounts]]</f>
        <v>472332.70022399997</v>
      </c>
      <c r="S785" s="22">
        <f>IF(AND(Table4[[#This Row],[Account Type]]="Current",Table4[[#This Row],[Opening Balance]]&gt;= 500000),Table4[[#This Row],[Opening Balance]] * 0.02, 0)</f>
        <v>0</v>
      </c>
    </row>
    <row r="786" spans="1:19" ht="15.75" x14ac:dyDescent="0.25">
      <c r="A786" s="17" t="s">
        <v>2608</v>
      </c>
      <c r="B786" s="19">
        <v>609763632</v>
      </c>
      <c r="C786" s="17">
        <v>59</v>
      </c>
      <c r="D786" s="24">
        <v>23156.25</v>
      </c>
      <c r="E786" s="17" t="s">
        <v>12</v>
      </c>
      <c r="F786" s="17" t="s">
        <v>767</v>
      </c>
      <c r="G786" s="17" t="s">
        <v>1964</v>
      </c>
      <c r="H786" s="17" t="s">
        <v>2609</v>
      </c>
      <c r="I786" s="20">
        <f t="shared" si="12"/>
        <v>407859.6</v>
      </c>
      <c r="J786" s="20">
        <v>199688.06015999999</v>
      </c>
      <c r="K786" s="17" t="s">
        <v>2610</v>
      </c>
      <c r="L786" s="21" t="str">
        <f>VLOOKUP(B786,Accounts!B$2:E$3001,4,FALSE)</f>
        <v>Domiciliary</v>
      </c>
      <c r="M786" s="26">
        <f>VALUE(VLOOKUP(B786,Accounts!B$2:G$3001,6,FALSE))</f>
        <v>499326914</v>
      </c>
      <c r="N786" s="22">
        <f>IFERROR(VLOOKUP(B786,Loan!B786:D1085,3,FALSE), 0)</f>
        <v>0</v>
      </c>
      <c r="O786" s="25">
        <f>VLOOKUP(B786,Transaction!C2:F3001,4,FALSE)</f>
        <v>44570</v>
      </c>
      <c r="P786" s="21" t="str">
        <f>VLOOKUP(B786,Table3[[Account Number]:[Transaction type]],2,FALSE)</f>
        <v>Money Deposit</v>
      </c>
      <c r="Q786" s="21" t="str">
        <f>VLOOKUP(B786,Transaction!C2:E3001,3,FALSE)</f>
        <v>Bank</v>
      </c>
      <c r="R786" s="22">
        <f>Table4[[#This Row],[Bank Deposit2]] - Table4[[#This Row],[Saving Accounts]]</f>
        <v>208171.53983999998</v>
      </c>
      <c r="S786" s="22">
        <f>IF(AND(Table4[[#This Row],[Account Type]]="Current",Table4[[#This Row],[Opening Balance]]&gt;= 500000),Table4[[#This Row],[Opening Balance]] * 0.02, 0)</f>
        <v>0</v>
      </c>
    </row>
    <row r="787" spans="1:19" ht="15.75" x14ac:dyDescent="0.25">
      <c r="A787" s="17" t="s">
        <v>2611</v>
      </c>
      <c r="B787" s="19">
        <v>703426561</v>
      </c>
      <c r="C787" s="17">
        <v>18</v>
      </c>
      <c r="D787" s="24">
        <v>38131.5</v>
      </c>
      <c r="E787" s="17" t="s">
        <v>12</v>
      </c>
      <c r="F787" s="17" t="s">
        <v>893</v>
      </c>
      <c r="G787" s="17" t="s">
        <v>1964</v>
      </c>
      <c r="H787" s="17" t="s">
        <v>2612</v>
      </c>
      <c r="I787" s="20">
        <f t="shared" si="12"/>
        <v>620185.11807600001</v>
      </c>
      <c r="J787" s="20">
        <v>234582.30080207999</v>
      </c>
      <c r="K787" s="17" t="s">
        <v>2613</v>
      </c>
      <c r="L787" s="21" t="str">
        <f>VLOOKUP(B787,Accounts!B$2:E$3001,4,FALSE)</f>
        <v>Corporate</v>
      </c>
      <c r="M787" s="26">
        <f>VALUE(VLOOKUP(B787,Accounts!B$2:G$3001,6,FALSE))</f>
        <v>280091007</v>
      </c>
      <c r="N787" s="22">
        <f>IFERROR(VLOOKUP(B787,Loan!B787:D1086,3,FALSE), 0)</f>
        <v>0</v>
      </c>
      <c r="O787" s="25">
        <f>VLOOKUP(B787,Transaction!C2:F3001,4,FALSE)</f>
        <v>44669</v>
      </c>
      <c r="P787" s="21" t="str">
        <f>VLOOKUP(B787,Table3[[Account Number]:[Transaction type]],2,FALSE)</f>
        <v>Online Payment</v>
      </c>
      <c r="Q787" s="21" t="str">
        <f>VLOOKUP(B787,Transaction!C2:E3001,3,FALSE)</f>
        <v>Mobile</v>
      </c>
      <c r="R787" s="22">
        <f>Table4[[#This Row],[Bank Deposit2]] - Table4[[#This Row],[Saving Accounts]]</f>
        <v>385602.81727392005</v>
      </c>
      <c r="S787" s="22">
        <f>IF(AND(Table4[[#This Row],[Account Type]]="Current",Table4[[#This Row],[Opening Balance]]&gt;= 500000),Table4[[#This Row],[Opening Balance]] * 0.02, 0)</f>
        <v>0</v>
      </c>
    </row>
    <row r="788" spans="1:19" ht="15.75" x14ac:dyDescent="0.25">
      <c r="A788" s="17" t="s">
        <v>2614</v>
      </c>
      <c r="B788" s="19">
        <v>514798396</v>
      </c>
      <c r="C788" s="17">
        <v>49</v>
      </c>
      <c r="D788" s="24">
        <v>26808.75</v>
      </c>
      <c r="E788" s="17" t="s">
        <v>12</v>
      </c>
      <c r="F788" s="17" t="s">
        <v>499</v>
      </c>
      <c r="G788" s="17" t="s">
        <v>1964</v>
      </c>
      <c r="H788" s="17" t="s">
        <v>2615</v>
      </c>
      <c r="I788" s="20">
        <f t="shared" si="12"/>
        <v>1988033.0019479999</v>
      </c>
      <c r="J788" s="20">
        <v>783688.37178239995</v>
      </c>
      <c r="K788" s="17" t="s">
        <v>2616</v>
      </c>
      <c r="L788" s="21" t="str">
        <f>VLOOKUP(B788,Accounts!B$2:E$3001,4,FALSE)</f>
        <v>Domiciliary</v>
      </c>
      <c r="M788" s="26">
        <f>VALUE(VLOOKUP(B788,Accounts!B$2:G$3001,6,FALSE))</f>
        <v>258591243</v>
      </c>
      <c r="N788" s="22">
        <f>IFERROR(VLOOKUP(B788,Loan!B788:D1087,3,FALSE), 0)</f>
        <v>0</v>
      </c>
      <c r="O788" s="25">
        <f>VLOOKUP(B788,Transaction!C2:F3001,4,FALSE)</f>
        <v>44202</v>
      </c>
      <c r="P788" s="21" t="str">
        <f>VLOOKUP(B788,Table3[[Account Number]:[Transaction type]],2,FALSE)</f>
        <v>Money Transfer</v>
      </c>
      <c r="Q788" s="21" t="str">
        <f>VLOOKUP(B788,Transaction!C2:E3001,3,FALSE)</f>
        <v>Mobile</v>
      </c>
      <c r="R788" s="22">
        <f>Table4[[#This Row],[Bank Deposit2]] - Table4[[#This Row],[Saving Accounts]]</f>
        <v>1204344.6301656</v>
      </c>
      <c r="S788" s="22">
        <f>IF(AND(Table4[[#This Row],[Account Type]]="Current",Table4[[#This Row],[Opening Balance]]&gt;= 500000),Table4[[#This Row],[Opening Balance]] * 0.02, 0)</f>
        <v>0</v>
      </c>
    </row>
    <row r="789" spans="1:19" ht="15.75" x14ac:dyDescent="0.25">
      <c r="A789" s="17" t="s">
        <v>2617</v>
      </c>
      <c r="B789" s="19">
        <v>542215836</v>
      </c>
      <c r="C789" s="17">
        <v>84</v>
      </c>
      <c r="D789" s="24">
        <v>14025</v>
      </c>
      <c r="E789" s="17" t="s">
        <v>12</v>
      </c>
      <c r="F789" s="17" t="s">
        <v>1336</v>
      </c>
      <c r="G789" s="17" t="s">
        <v>1964</v>
      </c>
      <c r="H789" s="17" t="s">
        <v>2618</v>
      </c>
      <c r="I789" s="20">
        <f t="shared" si="12"/>
        <v>303177.13776000001</v>
      </c>
      <c r="J789" s="20">
        <v>81560.594707199998</v>
      </c>
      <c r="K789" s="17" t="s">
        <v>2619</v>
      </c>
      <c r="L789" s="21" t="str">
        <f>VLOOKUP(B789,Accounts!B$2:E$3001,4,FALSE)</f>
        <v>Savings</v>
      </c>
      <c r="M789" s="26">
        <f>VALUE(VLOOKUP(B789,Accounts!B$2:G$3001,6,FALSE))</f>
        <v>607651956</v>
      </c>
      <c r="N789" s="22">
        <f>IFERROR(VLOOKUP(B789,Loan!B789:D1088,3,FALSE), 0)</f>
        <v>0</v>
      </c>
      <c r="O789" s="25">
        <f>VLOOKUP(B789,Transaction!C2:F3001,4,FALSE)</f>
        <v>44459</v>
      </c>
      <c r="P789" s="21" t="str">
        <f>VLOOKUP(B789,Table3[[Account Number]:[Transaction type]],2,FALSE)</f>
        <v>Money Deposit</v>
      </c>
      <c r="Q789" s="21" t="str">
        <f>VLOOKUP(B789,Transaction!C2:E3001,3,FALSE)</f>
        <v>Bank</v>
      </c>
      <c r="R789" s="22">
        <f>Table4[[#This Row],[Bank Deposit2]] - Table4[[#This Row],[Saving Accounts]]</f>
        <v>221616.5430528</v>
      </c>
      <c r="S789" s="22">
        <f>IF(AND(Table4[[#This Row],[Account Type]]="Current",Table4[[#This Row],[Opening Balance]]&gt;= 500000),Table4[[#This Row],[Opening Balance]] * 0.02, 0)</f>
        <v>0</v>
      </c>
    </row>
    <row r="790" spans="1:19" ht="15.75" x14ac:dyDescent="0.25">
      <c r="A790" s="17" t="s">
        <v>2620</v>
      </c>
      <c r="B790" s="19">
        <v>313918958</v>
      </c>
      <c r="C790" s="17">
        <v>23</v>
      </c>
      <c r="D790" s="24">
        <v>36305.25</v>
      </c>
      <c r="E790" s="17" t="s">
        <v>12</v>
      </c>
      <c r="F790" s="17" t="s">
        <v>1610</v>
      </c>
      <c r="G790" s="17" t="s">
        <v>1964</v>
      </c>
      <c r="H790" s="17" t="s">
        <v>2621</v>
      </c>
      <c r="I790" s="20">
        <f t="shared" si="12"/>
        <v>149314.45024599999</v>
      </c>
      <c r="J790" s="20">
        <v>53879.383314120001</v>
      </c>
      <c r="K790" s="17" t="s">
        <v>2622</v>
      </c>
      <c r="L790" s="21" t="str">
        <f>VLOOKUP(B790,Accounts!B$2:E$3001,4,FALSE)</f>
        <v>Domiciliary</v>
      </c>
      <c r="M790" s="26">
        <f>VALUE(VLOOKUP(B790,Accounts!B$2:G$3001,6,FALSE))</f>
        <v>837693396</v>
      </c>
      <c r="N790" s="22">
        <f>IFERROR(VLOOKUP(B790,Loan!B790:D1089,3,FALSE), 0)</f>
        <v>0</v>
      </c>
      <c r="O790" s="25">
        <f>VLOOKUP(B790,Transaction!C2:F3001,4,FALSE)</f>
        <v>44223</v>
      </c>
      <c r="P790" s="21" t="str">
        <f>VLOOKUP(B790,Table3[[Account Number]:[Transaction type]],2,FALSE)</f>
        <v>Money Transfer</v>
      </c>
      <c r="Q790" s="21" t="str">
        <f>VLOOKUP(B790,Transaction!C2:E3001,3,FALSE)</f>
        <v>Bank</v>
      </c>
      <c r="R790" s="22">
        <f>Table4[[#This Row],[Bank Deposit2]] - Table4[[#This Row],[Saving Accounts]]</f>
        <v>95435.066931879992</v>
      </c>
      <c r="S790" s="22">
        <f>IF(AND(Table4[[#This Row],[Account Type]]="Current",Table4[[#This Row],[Opening Balance]]&gt;= 500000),Table4[[#This Row],[Opening Balance]] * 0.02, 0)</f>
        <v>0</v>
      </c>
    </row>
    <row r="791" spans="1:19" ht="15.75" x14ac:dyDescent="0.25">
      <c r="A791" s="17" t="s">
        <v>2623</v>
      </c>
      <c r="B791" s="19">
        <v>333256287</v>
      </c>
      <c r="C791" s="17">
        <v>51</v>
      </c>
      <c r="D791" s="24">
        <v>26078.25</v>
      </c>
      <c r="E791" s="17" t="s">
        <v>12</v>
      </c>
      <c r="F791" s="17" t="s">
        <v>106</v>
      </c>
      <c r="G791" s="17" t="s">
        <v>1964</v>
      </c>
      <c r="H791" s="17" t="s">
        <v>2624</v>
      </c>
      <c r="I791" s="20">
        <f t="shared" si="12"/>
        <v>665784.05422499997</v>
      </c>
      <c r="J791" s="20">
        <v>290972.29036500002</v>
      </c>
      <c r="K791" s="17" t="s">
        <v>2625</v>
      </c>
      <c r="L791" s="21" t="str">
        <f>VLOOKUP(B791,Accounts!B$2:E$3001,4,FALSE)</f>
        <v>Domiciliary</v>
      </c>
      <c r="M791" s="26">
        <f>VALUE(VLOOKUP(B791,Accounts!B$2:G$3001,6,FALSE))</f>
        <v>255576672</v>
      </c>
      <c r="N791" s="22">
        <f>IFERROR(VLOOKUP(B791,Loan!B791:D1090,3,FALSE), 0)</f>
        <v>0</v>
      </c>
      <c r="O791" s="25">
        <f>VLOOKUP(B791,Transaction!C2:F3001,4,FALSE)</f>
        <v>44547</v>
      </c>
      <c r="P791" s="21" t="str">
        <f>VLOOKUP(B791,Table3[[Account Number]:[Transaction type]],2,FALSE)</f>
        <v>Loan Payment</v>
      </c>
      <c r="Q791" s="21" t="str">
        <f>VLOOKUP(B791,Transaction!C2:E3001,3,FALSE)</f>
        <v>AFT</v>
      </c>
      <c r="R791" s="22">
        <f>Table4[[#This Row],[Bank Deposit2]] - Table4[[#This Row],[Saving Accounts]]</f>
        <v>374811.76385999995</v>
      </c>
      <c r="S791" s="22">
        <f>IF(AND(Table4[[#This Row],[Account Type]]="Current",Table4[[#This Row],[Opening Balance]]&gt;= 500000),Table4[[#This Row],[Opening Balance]] * 0.02, 0)</f>
        <v>0</v>
      </c>
    </row>
    <row r="792" spans="1:19" ht="15.75" x14ac:dyDescent="0.25">
      <c r="A792" s="17" t="s">
        <v>2626</v>
      </c>
      <c r="B792" s="19">
        <v>837917753</v>
      </c>
      <c r="C792" s="17">
        <v>60</v>
      </c>
      <c r="D792" s="24">
        <v>22791</v>
      </c>
      <c r="E792" s="17" t="s">
        <v>12</v>
      </c>
      <c r="F792" s="17" t="s">
        <v>147</v>
      </c>
      <c r="G792" s="17" t="s">
        <v>1964</v>
      </c>
      <c r="H792" s="17" t="s">
        <v>2627</v>
      </c>
      <c r="I792" s="20">
        <f t="shared" si="12"/>
        <v>125695.253088</v>
      </c>
      <c r="J792" s="20">
        <v>51954.037943039999</v>
      </c>
      <c r="K792" s="17" t="s">
        <v>2628</v>
      </c>
      <c r="L792" s="21" t="str">
        <f>VLOOKUP(B792,Accounts!B$2:E$3001,4,FALSE)</f>
        <v>Corporate</v>
      </c>
      <c r="M792" s="26">
        <f>VALUE(VLOOKUP(B792,Accounts!B$2:G$3001,6,FALSE))</f>
        <v>511043928</v>
      </c>
      <c r="N792" s="22">
        <f>IFERROR(VLOOKUP(B792,Loan!B792:D1091,3,FALSE), 0)</f>
        <v>0</v>
      </c>
      <c r="O792" s="25">
        <f>VLOOKUP(B792,Transaction!C2:F3001,4,FALSE)</f>
        <v>44333</v>
      </c>
      <c r="P792" s="21" t="str">
        <f>VLOOKUP(B792,Table3[[Account Number]:[Transaction type]],2,FALSE)</f>
        <v>Online Payment</v>
      </c>
      <c r="Q792" s="21" t="str">
        <f>VLOOKUP(B792,Transaction!C2:E3001,3,FALSE)</f>
        <v>Internet Banking</v>
      </c>
      <c r="R792" s="22">
        <f>Table4[[#This Row],[Bank Deposit2]] - Table4[[#This Row],[Saving Accounts]]</f>
        <v>73741.215144960006</v>
      </c>
      <c r="S792" s="22">
        <f>IF(AND(Table4[[#This Row],[Account Type]]="Current",Table4[[#This Row],[Opening Balance]]&gt;= 500000),Table4[[#This Row],[Opening Balance]] * 0.02, 0)</f>
        <v>0</v>
      </c>
    </row>
    <row r="793" spans="1:19" ht="15.75" x14ac:dyDescent="0.25">
      <c r="A793" s="17" t="s">
        <v>2629</v>
      </c>
      <c r="B793" s="19">
        <v>653396680</v>
      </c>
      <c r="C793" s="17">
        <v>50</v>
      </c>
      <c r="D793" s="24">
        <v>26443.5</v>
      </c>
      <c r="E793" s="17" t="s">
        <v>12</v>
      </c>
      <c r="F793" s="17" t="s">
        <v>767</v>
      </c>
      <c r="G793" s="17" t="s">
        <v>1964</v>
      </c>
      <c r="H793" s="17" t="s">
        <v>2630</v>
      </c>
      <c r="I793" s="20">
        <f t="shared" si="12"/>
        <v>193153.03113600001</v>
      </c>
      <c r="J793" s="20">
        <v>60174.598161599999</v>
      </c>
      <c r="K793" s="17" t="s">
        <v>2631</v>
      </c>
      <c r="L793" s="21" t="str">
        <f>VLOOKUP(B793,Accounts!B$2:E$3001,4,FALSE)</f>
        <v>Current</v>
      </c>
      <c r="M793" s="26">
        <f>VALUE(VLOOKUP(B793,Accounts!B$2:G$3001,6,FALSE))</f>
        <v>1021320441</v>
      </c>
      <c r="N793" s="22">
        <f>IFERROR(VLOOKUP(B793,Loan!B793:D1092,3,FALSE), 0)</f>
        <v>0</v>
      </c>
      <c r="O793" s="25">
        <f>VLOOKUP(B793,Transaction!C2:F3001,4,FALSE)</f>
        <v>44322</v>
      </c>
      <c r="P793" s="21" t="str">
        <f>VLOOKUP(B793,Table3[[Account Number]:[Transaction type]],2,FALSE)</f>
        <v>Money Deposit</v>
      </c>
      <c r="Q793" s="21" t="str">
        <f>VLOOKUP(B793,Transaction!C2:E3001,3,FALSE)</f>
        <v>Bank</v>
      </c>
      <c r="R793" s="22">
        <f>Table4[[#This Row],[Bank Deposit2]] - Table4[[#This Row],[Saving Accounts]]</f>
        <v>132978.4329744</v>
      </c>
      <c r="S793" s="22">
        <f>IF(AND(Table4[[#This Row],[Account Type]]="Current",Table4[[#This Row],[Opening Balance]]&gt;= 500000),Table4[[#This Row],[Opening Balance]] * 0.02, 0)</f>
        <v>20426408.82</v>
      </c>
    </row>
    <row r="794" spans="1:19" ht="15.75" x14ac:dyDescent="0.25">
      <c r="A794" s="17" t="s">
        <v>2632</v>
      </c>
      <c r="B794" s="19">
        <v>481741910</v>
      </c>
      <c r="C794" s="17">
        <v>79</v>
      </c>
      <c r="D794" s="24">
        <v>15851.25</v>
      </c>
      <c r="E794" s="17" t="s">
        <v>12</v>
      </c>
      <c r="F794" s="17" t="s">
        <v>1076</v>
      </c>
      <c r="G794" s="17" t="s">
        <v>1964</v>
      </c>
      <c r="H794" s="17" t="s">
        <v>2633</v>
      </c>
      <c r="I794" s="20">
        <f t="shared" si="12"/>
        <v>758995.41209799994</v>
      </c>
      <c r="J794" s="20">
        <v>306509.38011848001</v>
      </c>
      <c r="K794" s="17" t="s">
        <v>2634</v>
      </c>
      <c r="L794" s="21" t="str">
        <f>VLOOKUP(B794,Accounts!B$2:E$3001,4,FALSE)</f>
        <v>Joint</v>
      </c>
      <c r="M794" s="26">
        <f>VALUE(VLOOKUP(B794,Accounts!B$2:G$3001,6,FALSE))</f>
        <v>47448225</v>
      </c>
      <c r="N794" s="22">
        <f>IFERROR(VLOOKUP(B794,Loan!B794:D1093,3,FALSE), 0)</f>
        <v>0</v>
      </c>
      <c r="O794" s="25">
        <f>VLOOKUP(B794,Transaction!C2:F3001,4,FALSE)</f>
        <v>44626</v>
      </c>
      <c r="P794" s="21" t="str">
        <f>VLOOKUP(B794,Table3[[Account Number]:[Transaction type]],2,FALSE)</f>
        <v>Checks</v>
      </c>
      <c r="Q794" s="21" t="str">
        <f>VLOOKUP(B794,Transaction!C2:E3001,3,FALSE)</f>
        <v>Informal Services</v>
      </c>
      <c r="R794" s="22">
        <f>Table4[[#This Row],[Bank Deposit2]] - Table4[[#This Row],[Saving Accounts]]</f>
        <v>452486.03197951993</v>
      </c>
      <c r="S794" s="22">
        <f>IF(AND(Table4[[#This Row],[Account Type]]="Current",Table4[[#This Row],[Opening Balance]]&gt;= 500000),Table4[[#This Row],[Opening Balance]] * 0.02, 0)</f>
        <v>0</v>
      </c>
    </row>
    <row r="795" spans="1:19" ht="15.75" x14ac:dyDescent="0.25">
      <c r="A795" s="17" t="s">
        <v>2635</v>
      </c>
      <c r="B795" s="19">
        <v>475767486</v>
      </c>
      <c r="C795" s="17">
        <v>31</v>
      </c>
      <c r="D795" s="24">
        <v>33383.25</v>
      </c>
      <c r="E795" s="17" t="s">
        <v>12</v>
      </c>
      <c r="F795" s="17" t="s">
        <v>767</v>
      </c>
      <c r="G795" s="17" t="s">
        <v>1964</v>
      </c>
      <c r="H795" s="17" t="s">
        <v>2636</v>
      </c>
      <c r="I795" s="20">
        <f t="shared" si="12"/>
        <v>1340823.2175360001</v>
      </c>
      <c r="J795" s="20">
        <v>885755.94370559999</v>
      </c>
      <c r="K795" s="17" t="s">
        <v>2637</v>
      </c>
      <c r="L795" s="21" t="str">
        <f>VLOOKUP(B795,Accounts!B$2:E$3001,4,FALSE)</f>
        <v>Current</v>
      </c>
      <c r="M795" s="26">
        <f>VALUE(VLOOKUP(B795,Accounts!B$2:G$3001,6,FALSE))</f>
        <v>13522208</v>
      </c>
      <c r="N795" s="22">
        <f>IFERROR(VLOOKUP(B795,Loan!B795:D1094,3,FALSE), 0)</f>
        <v>0</v>
      </c>
      <c r="O795" s="25">
        <f>VLOOKUP(B795,Transaction!C2:F3001,4,FALSE)</f>
        <v>44666</v>
      </c>
      <c r="P795" s="21" t="str">
        <f>VLOOKUP(B795,Table3[[Account Number]:[Transaction type]],2,FALSE)</f>
        <v>Cash Withdrawal</v>
      </c>
      <c r="Q795" s="21" t="str">
        <f>VLOOKUP(B795,Transaction!C2:E3001,3,FALSE)</f>
        <v>Bank</v>
      </c>
      <c r="R795" s="22">
        <f>Table4[[#This Row],[Bank Deposit2]] - Table4[[#This Row],[Saving Accounts]]</f>
        <v>455067.27383040008</v>
      </c>
      <c r="S795" s="22">
        <f>IF(AND(Table4[[#This Row],[Account Type]]="Current",Table4[[#This Row],[Opening Balance]]&gt;= 500000),Table4[[#This Row],[Opening Balance]] * 0.02, 0)</f>
        <v>270444.16000000003</v>
      </c>
    </row>
    <row r="796" spans="1:19" ht="15.75" x14ac:dyDescent="0.25">
      <c r="A796" s="17" t="s">
        <v>2638</v>
      </c>
      <c r="B796" s="19">
        <v>739195463</v>
      </c>
      <c r="C796" s="17">
        <v>49</v>
      </c>
      <c r="D796" s="24">
        <v>26808.75</v>
      </c>
      <c r="E796" s="17" t="s">
        <v>12</v>
      </c>
      <c r="F796" s="17" t="s">
        <v>587</v>
      </c>
      <c r="G796" s="17" t="s">
        <v>1964</v>
      </c>
      <c r="H796" s="17" t="s">
        <v>2639</v>
      </c>
      <c r="I796" s="20">
        <f t="shared" si="12"/>
        <v>1429313.7320000001</v>
      </c>
      <c r="J796" s="20">
        <v>438288.84653400001</v>
      </c>
      <c r="K796" s="17" t="s">
        <v>2640</v>
      </c>
      <c r="L796" s="21" t="str">
        <f>VLOOKUP(B796,Accounts!B$2:E$3001,4,FALSE)</f>
        <v>Domiciliary</v>
      </c>
      <c r="M796" s="26">
        <f>VALUE(VLOOKUP(B796,Accounts!B$2:G$3001,6,FALSE))</f>
        <v>7593417</v>
      </c>
      <c r="N796" s="22">
        <f>IFERROR(VLOOKUP(B796,Loan!B796:D1095,3,FALSE), 0)</f>
        <v>0</v>
      </c>
      <c r="O796" s="25">
        <f>VLOOKUP(B796,Transaction!C2:F3001,4,FALSE)</f>
        <v>44601</v>
      </c>
      <c r="P796" s="21" t="str">
        <f>VLOOKUP(B796,Table3[[Account Number]:[Transaction type]],2,FALSE)</f>
        <v>Loan Payment</v>
      </c>
      <c r="Q796" s="21" t="str">
        <f>VLOOKUP(B796,Transaction!C2:E3001,3,FALSE)</f>
        <v>AFT</v>
      </c>
      <c r="R796" s="22">
        <f>Table4[[#This Row],[Bank Deposit2]] - Table4[[#This Row],[Saving Accounts]]</f>
        <v>991024.88546600007</v>
      </c>
      <c r="S796" s="22">
        <f>IF(AND(Table4[[#This Row],[Account Type]]="Current",Table4[[#This Row],[Opening Balance]]&gt;= 500000),Table4[[#This Row],[Opening Balance]] * 0.02, 0)</f>
        <v>0</v>
      </c>
    </row>
    <row r="797" spans="1:19" ht="15.75" x14ac:dyDescent="0.25">
      <c r="A797" s="17" t="s">
        <v>2641</v>
      </c>
      <c r="B797" s="19">
        <v>359280637</v>
      </c>
      <c r="C797" s="17">
        <v>19</v>
      </c>
      <c r="D797" s="24">
        <v>37766.25</v>
      </c>
      <c r="E797" s="17" t="s">
        <v>12</v>
      </c>
      <c r="F797" s="17" t="s">
        <v>274</v>
      </c>
      <c r="G797" s="17" t="s">
        <v>1964</v>
      </c>
      <c r="H797" s="17" t="s">
        <v>2642</v>
      </c>
      <c r="I797" s="20">
        <f t="shared" si="12"/>
        <v>1532568.0025800001</v>
      </c>
      <c r="J797" s="20">
        <v>951687.34989479999</v>
      </c>
      <c r="K797" s="17" t="s">
        <v>2643</v>
      </c>
      <c r="L797" s="21" t="str">
        <f>VLOOKUP(B797,Accounts!B$2:E$3001,4,FALSE)</f>
        <v>Corporate</v>
      </c>
      <c r="M797" s="26">
        <f>VALUE(VLOOKUP(B797,Accounts!B$2:G$3001,6,FALSE))</f>
        <v>727405728</v>
      </c>
      <c r="N797" s="22">
        <f>IFERROR(VLOOKUP(B797,Loan!B797:D1096,3,FALSE), 0)</f>
        <v>0</v>
      </c>
      <c r="O797" s="25">
        <f>VLOOKUP(B797,Transaction!C2:F3001,4,FALSE)</f>
        <v>44657</v>
      </c>
      <c r="P797" s="21" t="str">
        <f>VLOOKUP(B797,Table3[[Account Number]:[Transaction type]],2,FALSE)</f>
        <v>Money Deposit</v>
      </c>
      <c r="Q797" s="21" t="str">
        <f>VLOOKUP(B797,Transaction!C2:E3001,3,FALSE)</f>
        <v>ATM</v>
      </c>
      <c r="R797" s="22">
        <f>Table4[[#This Row],[Bank Deposit2]] - Table4[[#This Row],[Saving Accounts]]</f>
        <v>580880.6526852001</v>
      </c>
      <c r="S797" s="22">
        <f>IF(AND(Table4[[#This Row],[Account Type]]="Current",Table4[[#This Row],[Opening Balance]]&gt;= 500000),Table4[[#This Row],[Opening Balance]] * 0.02, 0)</f>
        <v>0</v>
      </c>
    </row>
    <row r="798" spans="1:19" ht="15.75" x14ac:dyDescent="0.25">
      <c r="A798" s="17" t="s">
        <v>2644</v>
      </c>
      <c r="B798" s="19">
        <v>1668456</v>
      </c>
      <c r="C798" s="17">
        <v>26</v>
      </c>
      <c r="D798" s="24">
        <v>35209.5</v>
      </c>
      <c r="E798" s="17" t="s">
        <v>12</v>
      </c>
      <c r="F798" s="17" t="s">
        <v>591</v>
      </c>
      <c r="G798" s="17" t="s">
        <v>1964</v>
      </c>
      <c r="H798" s="17" t="s">
        <v>2645</v>
      </c>
      <c r="I798" s="20">
        <f t="shared" si="12"/>
        <v>103871.63325</v>
      </c>
      <c r="J798" s="20">
        <v>133711.12062</v>
      </c>
      <c r="K798" s="17" t="s">
        <v>2646</v>
      </c>
      <c r="L798" s="21" t="str">
        <f>VLOOKUP(B798,Accounts!B$2:E$3001,4,FALSE)</f>
        <v>Domiciliary</v>
      </c>
      <c r="M798" s="26">
        <f>VALUE(VLOOKUP(B798,Accounts!B$2:G$3001,6,FALSE))</f>
        <v>1609410825</v>
      </c>
      <c r="N798" s="22">
        <f>IFERROR(VLOOKUP(B798,Loan!B798:D1097,3,FALSE), 0)</f>
        <v>0</v>
      </c>
      <c r="O798" s="25">
        <f>VLOOKUP(B798,Transaction!C2:F3001,4,FALSE)</f>
        <v>44291</v>
      </c>
      <c r="P798" s="21" t="str">
        <f>VLOOKUP(B798,Table3[[Account Number]:[Transaction type]],2,FALSE)</f>
        <v>Money Transfer</v>
      </c>
      <c r="Q798" s="21" t="str">
        <f>VLOOKUP(B798,Transaction!C2:E3001,3,FALSE)</f>
        <v>Mobile</v>
      </c>
      <c r="R798" s="22">
        <f>Table4[[#This Row],[Bank Deposit2]] - Table4[[#This Row],[Saving Accounts]]</f>
        <v>-29839.487370000003</v>
      </c>
      <c r="S798" s="22">
        <f>IF(AND(Table4[[#This Row],[Account Type]]="Current",Table4[[#This Row],[Opening Balance]]&gt;= 500000),Table4[[#This Row],[Opening Balance]] * 0.02, 0)</f>
        <v>0</v>
      </c>
    </row>
    <row r="799" spans="1:19" ht="15.75" x14ac:dyDescent="0.25">
      <c r="A799" s="17" t="s">
        <v>2647</v>
      </c>
      <c r="B799" s="19">
        <v>761624255</v>
      </c>
      <c r="C799" s="17">
        <v>38</v>
      </c>
      <c r="D799" s="24">
        <v>30826.5</v>
      </c>
      <c r="E799" s="17" t="s">
        <v>12</v>
      </c>
      <c r="F799" s="17" t="s">
        <v>527</v>
      </c>
      <c r="G799" s="17" t="s">
        <v>1964</v>
      </c>
      <c r="H799" s="17" t="s">
        <v>2648</v>
      </c>
      <c r="I799" s="20">
        <f t="shared" si="12"/>
        <v>369716.663176</v>
      </c>
      <c r="J799" s="20">
        <v>188455.57479727999</v>
      </c>
      <c r="K799" s="17" t="s">
        <v>1959</v>
      </c>
      <c r="L799" s="21" t="str">
        <f>VLOOKUP(B799,Accounts!B$2:E$3001,4,FALSE)</f>
        <v>Domiciliary</v>
      </c>
      <c r="M799" s="26">
        <f>VALUE(VLOOKUP(B799,Accounts!B$2:G$3001,6,FALSE))</f>
        <v>1332805287</v>
      </c>
      <c r="N799" s="22">
        <f>IFERROR(VLOOKUP(B799,Loan!B799:D1098,3,FALSE), 0)</f>
        <v>0</v>
      </c>
      <c r="O799" s="25">
        <f>VLOOKUP(B799,Transaction!C2:F3001,4,FALSE)</f>
        <v>44605</v>
      </c>
      <c r="P799" s="21" t="str">
        <f>VLOOKUP(B799,Table3[[Account Number]:[Transaction type]],2,FALSE)</f>
        <v>Checks</v>
      </c>
      <c r="Q799" s="21" t="str">
        <f>VLOOKUP(B799,Transaction!C2:E3001,3,FALSE)</f>
        <v>Informal Services</v>
      </c>
      <c r="R799" s="22">
        <f>Table4[[#This Row],[Bank Deposit2]] - Table4[[#This Row],[Saving Accounts]]</f>
        <v>181261.08837872001</v>
      </c>
      <c r="S799" s="22">
        <f>IF(AND(Table4[[#This Row],[Account Type]]="Current",Table4[[#This Row],[Opening Balance]]&gt;= 500000),Table4[[#This Row],[Opening Balance]] * 0.02, 0)</f>
        <v>0</v>
      </c>
    </row>
    <row r="800" spans="1:19" ht="15.75" x14ac:dyDescent="0.25">
      <c r="A800" s="17" t="s">
        <v>2649</v>
      </c>
      <c r="B800" s="19">
        <v>261781838</v>
      </c>
      <c r="C800" s="17">
        <v>53</v>
      </c>
      <c r="D800" s="24">
        <v>25347.75</v>
      </c>
      <c r="E800" s="17" t="s">
        <v>12</v>
      </c>
      <c r="F800" s="17" t="s">
        <v>336</v>
      </c>
      <c r="G800" s="17" t="s">
        <v>1964</v>
      </c>
      <c r="H800" s="17" t="s">
        <v>2650</v>
      </c>
      <c r="I800" s="20">
        <f t="shared" si="12"/>
        <v>88823.512596</v>
      </c>
      <c r="J800" s="20">
        <v>24284.013160679999</v>
      </c>
      <c r="K800" s="17" t="s">
        <v>2651</v>
      </c>
      <c r="L800" s="21" t="str">
        <f>VLOOKUP(B800,Accounts!B$2:E$3001,4,FALSE)</f>
        <v>Savings</v>
      </c>
      <c r="M800" s="26">
        <f>VALUE(VLOOKUP(B800,Accounts!B$2:G$3001,6,FALSE))</f>
        <v>3119775642</v>
      </c>
      <c r="N800" s="22">
        <f>IFERROR(VLOOKUP(B800,Loan!B800:D1099,3,FALSE), 0)</f>
        <v>0</v>
      </c>
      <c r="O800" s="25">
        <f>VLOOKUP(B800,Transaction!C2:F3001,4,FALSE)</f>
        <v>44465</v>
      </c>
      <c r="P800" s="21" t="str">
        <f>VLOOKUP(B800,Table3[[Account Number]:[Transaction type]],2,FALSE)</f>
        <v>Money Transfer</v>
      </c>
      <c r="Q800" s="21" t="str">
        <f>VLOOKUP(B800,Transaction!C2:E3001,3,FALSE)</f>
        <v>Mobile</v>
      </c>
      <c r="R800" s="22">
        <f>Table4[[#This Row],[Bank Deposit2]] - Table4[[#This Row],[Saving Accounts]]</f>
        <v>64539.499435320002</v>
      </c>
      <c r="S800" s="22">
        <f>IF(AND(Table4[[#This Row],[Account Type]]="Current",Table4[[#This Row],[Opening Balance]]&gt;= 500000),Table4[[#This Row],[Opening Balance]] * 0.02, 0)</f>
        <v>0</v>
      </c>
    </row>
    <row r="801" spans="1:19" ht="15.75" x14ac:dyDescent="0.25">
      <c r="A801" s="17" t="s">
        <v>2652</v>
      </c>
      <c r="B801" s="19">
        <v>924626830</v>
      </c>
      <c r="C801" s="17">
        <v>76</v>
      </c>
      <c r="D801" s="24">
        <v>16947</v>
      </c>
      <c r="E801" s="17" t="s">
        <v>12</v>
      </c>
      <c r="F801" s="17" t="s">
        <v>130</v>
      </c>
      <c r="G801" s="17" t="s">
        <v>1964</v>
      </c>
      <c r="H801" s="17" t="s">
        <v>2653</v>
      </c>
      <c r="I801" s="20">
        <f t="shared" si="12"/>
        <v>96969.337920000005</v>
      </c>
      <c r="J801" s="20">
        <v>124259.2801632</v>
      </c>
      <c r="K801" s="17" t="s">
        <v>2654</v>
      </c>
      <c r="L801" s="21" t="str">
        <f>VLOOKUP(B801,Accounts!B$2:E$3001,4,FALSE)</f>
        <v>Corporate</v>
      </c>
      <c r="M801" s="26">
        <f>VALUE(VLOOKUP(B801,Accounts!B$2:G$3001,6,FALSE))</f>
        <v>1289598597</v>
      </c>
      <c r="N801" s="22">
        <f>IFERROR(VLOOKUP(B801,Loan!B801:D1100,3,FALSE), 0)</f>
        <v>0</v>
      </c>
      <c r="O801" s="25">
        <f>VLOOKUP(B801,Transaction!C2:F3001,4,FALSE)</f>
        <v>44519</v>
      </c>
      <c r="P801" s="21" t="str">
        <f>VLOOKUP(B801,Table3[[Account Number]:[Transaction type]],2,FALSE)</f>
        <v>Money Deposit</v>
      </c>
      <c r="Q801" s="21" t="str">
        <f>VLOOKUP(B801,Transaction!C2:E3001,3,FALSE)</f>
        <v>Bank</v>
      </c>
      <c r="R801" s="22">
        <f>Table4[[#This Row],[Bank Deposit2]] - Table4[[#This Row],[Saving Accounts]]</f>
        <v>-27289.942243199999</v>
      </c>
      <c r="S801" s="22">
        <f>IF(AND(Table4[[#This Row],[Account Type]]="Current",Table4[[#This Row],[Opening Balance]]&gt;= 500000),Table4[[#This Row],[Opening Balance]] * 0.02, 0)</f>
        <v>0</v>
      </c>
    </row>
    <row r="802" spans="1:19" ht="15.75" x14ac:dyDescent="0.25">
      <c r="A802" s="17" t="s">
        <v>2655</v>
      </c>
      <c r="B802" s="19">
        <v>255843040</v>
      </c>
      <c r="C802" s="17">
        <v>29</v>
      </c>
      <c r="D802" s="24">
        <v>34113.75</v>
      </c>
      <c r="E802" s="17" t="s">
        <v>12</v>
      </c>
      <c r="F802" s="17" t="s">
        <v>591</v>
      </c>
      <c r="G802" s="17" t="s">
        <v>1964</v>
      </c>
      <c r="H802" s="17" t="s">
        <v>2656</v>
      </c>
      <c r="I802" s="20">
        <f t="shared" si="12"/>
        <v>507310.62681599997</v>
      </c>
      <c r="J802" s="20">
        <v>145851.80520959999</v>
      </c>
      <c r="K802" s="17" t="s">
        <v>2657</v>
      </c>
      <c r="L802" s="21" t="str">
        <f>VLOOKUP(B802,Accounts!B$2:E$3001,4,FALSE)</f>
        <v>Savings</v>
      </c>
      <c r="M802" s="26">
        <f>VALUE(VLOOKUP(B802,Accounts!B$2:G$3001,6,FALSE))</f>
        <v>1845170514</v>
      </c>
      <c r="N802" s="22">
        <f>IFERROR(VLOOKUP(B802,Loan!B802:D1101,3,FALSE), 0)</f>
        <v>0</v>
      </c>
      <c r="O802" s="25">
        <f>VLOOKUP(B802,Transaction!C2:F3001,4,FALSE)</f>
        <v>44408</v>
      </c>
      <c r="P802" s="21" t="str">
        <f>VLOOKUP(B802,Table3[[Account Number]:[Transaction type]],2,FALSE)</f>
        <v>Online Payment</v>
      </c>
      <c r="Q802" s="21" t="str">
        <f>VLOOKUP(B802,Transaction!C2:E3001,3,FALSE)</f>
        <v>Mobile</v>
      </c>
      <c r="R802" s="22">
        <f>Table4[[#This Row],[Bank Deposit2]] - Table4[[#This Row],[Saving Accounts]]</f>
        <v>361458.82160639996</v>
      </c>
      <c r="S802" s="22">
        <f>IF(AND(Table4[[#This Row],[Account Type]]="Current",Table4[[#This Row],[Opening Balance]]&gt;= 500000),Table4[[#This Row],[Opening Balance]] * 0.02, 0)</f>
        <v>0</v>
      </c>
    </row>
    <row r="803" spans="1:19" ht="15.75" x14ac:dyDescent="0.25">
      <c r="A803" s="17" t="s">
        <v>2658</v>
      </c>
      <c r="B803" s="19">
        <v>601011399</v>
      </c>
      <c r="C803" s="17">
        <v>52</v>
      </c>
      <c r="D803" s="24">
        <v>25713</v>
      </c>
      <c r="E803" s="17" t="s">
        <v>12</v>
      </c>
      <c r="F803" s="17" t="s">
        <v>404</v>
      </c>
      <c r="G803" s="17" t="s">
        <v>1964</v>
      </c>
      <c r="H803" s="17" t="s">
        <v>2659</v>
      </c>
      <c r="I803" s="20">
        <f t="shared" si="12"/>
        <v>738171.45497600001</v>
      </c>
      <c r="J803" s="20">
        <v>132558.958464</v>
      </c>
      <c r="K803" s="17" t="s">
        <v>2660</v>
      </c>
      <c r="L803" s="21" t="str">
        <f>VLOOKUP(B803,Accounts!B$2:E$3001,4,FALSE)</f>
        <v>Domiciliary</v>
      </c>
      <c r="M803" s="26">
        <f>VALUE(VLOOKUP(B803,Accounts!B$2:G$3001,6,FALSE))</f>
        <v>1364554989</v>
      </c>
      <c r="N803" s="22">
        <f>IFERROR(VLOOKUP(B803,Loan!B803:D1102,3,FALSE), 0)</f>
        <v>0</v>
      </c>
      <c r="O803" s="25">
        <f>VLOOKUP(B803,Transaction!C2:F3001,4,FALSE)</f>
        <v>44371</v>
      </c>
      <c r="P803" s="21" t="str">
        <f>VLOOKUP(B803,Table3[[Account Number]:[Transaction type]],2,FALSE)</f>
        <v>Online Payment</v>
      </c>
      <c r="Q803" s="21" t="str">
        <f>VLOOKUP(B803,Transaction!C2:E3001,3,FALSE)</f>
        <v>Mobile</v>
      </c>
      <c r="R803" s="22">
        <f>Table4[[#This Row],[Bank Deposit2]] - Table4[[#This Row],[Saving Accounts]]</f>
        <v>605612.49651199998</v>
      </c>
      <c r="S803" s="22">
        <f>IF(AND(Table4[[#This Row],[Account Type]]="Current",Table4[[#This Row],[Opening Balance]]&gt;= 500000),Table4[[#This Row],[Opening Balance]] * 0.02, 0)</f>
        <v>0</v>
      </c>
    </row>
    <row r="804" spans="1:19" ht="15.75" x14ac:dyDescent="0.25">
      <c r="A804" s="17" t="s">
        <v>2661</v>
      </c>
      <c r="B804" s="19">
        <v>535286617</v>
      </c>
      <c r="C804" s="17">
        <v>65</v>
      </c>
      <c r="D804" s="24">
        <v>20964.75</v>
      </c>
      <c r="E804" s="17" t="s">
        <v>12</v>
      </c>
      <c r="F804" s="17" t="s">
        <v>569</v>
      </c>
      <c r="G804" s="17" t="s">
        <v>1964</v>
      </c>
      <c r="H804" s="17" t="s">
        <v>2662</v>
      </c>
      <c r="I804" s="20">
        <f t="shared" si="12"/>
        <v>613776.67639200005</v>
      </c>
      <c r="J804" s="20">
        <v>136354.70085336</v>
      </c>
      <c r="K804" s="17" t="s">
        <v>2663</v>
      </c>
      <c r="L804" s="21" t="str">
        <f>VLOOKUP(B804,Accounts!B$2:E$3001,4,FALSE)</f>
        <v>Current</v>
      </c>
      <c r="M804" s="26">
        <f>VALUE(VLOOKUP(B804,Accounts!B$2:G$3001,6,FALSE))</f>
        <v>3237984288</v>
      </c>
      <c r="N804" s="22">
        <f>IFERROR(VLOOKUP(B804,Loan!B804:D1103,3,FALSE), 0)</f>
        <v>0</v>
      </c>
      <c r="O804" s="25">
        <f>VLOOKUP(B804,Transaction!C2:F3001,4,FALSE)</f>
        <v>44225</v>
      </c>
      <c r="P804" s="21" t="str">
        <f>VLOOKUP(B804,Table3[[Account Number]:[Transaction type]],2,FALSE)</f>
        <v>Money Transfer</v>
      </c>
      <c r="Q804" s="21" t="str">
        <f>VLOOKUP(B804,Transaction!C2:E3001,3,FALSE)</f>
        <v>Internet Banking</v>
      </c>
      <c r="R804" s="22">
        <f>Table4[[#This Row],[Bank Deposit2]] - Table4[[#This Row],[Saving Accounts]]</f>
        <v>477421.97553864005</v>
      </c>
      <c r="S804" s="22">
        <f>IF(AND(Table4[[#This Row],[Account Type]]="Current",Table4[[#This Row],[Opening Balance]]&gt;= 500000),Table4[[#This Row],[Opening Balance]] * 0.02, 0)</f>
        <v>64759685.759999998</v>
      </c>
    </row>
    <row r="805" spans="1:19" ht="15.75" x14ac:dyDescent="0.25">
      <c r="A805" s="17" t="s">
        <v>2664</v>
      </c>
      <c r="B805" s="19">
        <v>626802694</v>
      </c>
      <c r="C805" s="17">
        <v>25</v>
      </c>
      <c r="D805" s="24">
        <v>35574.75</v>
      </c>
      <c r="E805" s="17" t="s">
        <v>12</v>
      </c>
      <c r="F805" s="17" t="s">
        <v>1004</v>
      </c>
      <c r="G805" s="17" t="s">
        <v>1964</v>
      </c>
      <c r="H805" s="17" t="s">
        <v>2665</v>
      </c>
      <c r="I805" s="20">
        <f t="shared" si="12"/>
        <v>277509.67204400001</v>
      </c>
      <c r="J805" s="20">
        <v>70386.544091160002</v>
      </c>
      <c r="K805" s="17" t="s">
        <v>2666</v>
      </c>
      <c r="L805" s="21" t="str">
        <f>VLOOKUP(B805,Accounts!B$2:E$3001,4,FALSE)</f>
        <v>Joint</v>
      </c>
      <c r="M805" s="26">
        <f>VALUE(VLOOKUP(B805,Accounts!B$2:G$3001,6,FALSE))</f>
        <v>1276463108</v>
      </c>
      <c r="N805" s="22">
        <f>IFERROR(VLOOKUP(B805,Loan!B805:D1104,3,FALSE), 0)</f>
        <v>0</v>
      </c>
      <c r="O805" s="25">
        <f>VLOOKUP(B805,Transaction!C2:F3001,4,FALSE)</f>
        <v>44306</v>
      </c>
      <c r="P805" s="21" t="str">
        <f>VLOOKUP(B805,Table3[[Account Number]:[Transaction type]],2,FALSE)</f>
        <v>Money Deposit</v>
      </c>
      <c r="Q805" s="21" t="str">
        <f>VLOOKUP(B805,Transaction!C2:E3001,3,FALSE)</f>
        <v>Bank</v>
      </c>
      <c r="R805" s="22">
        <f>Table4[[#This Row],[Bank Deposit2]] - Table4[[#This Row],[Saving Accounts]]</f>
        <v>207123.12795284</v>
      </c>
      <c r="S805" s="22">
        <f>IF(AND(Table4[[#This Row],[Account Type]]="Current",Table4[[#This Row],[Opening Balance]]&gt;= 500000),Table4[[#This Row],[Opening Balance]] * 0.02, 0)</f>
        <v>0</v>
      </c>
    </row>
    <row r="806" spans="1:19" ht="15.75" x14ac:dyDescent="0.25">
      <c r="A806" s="17" t="s">
        <v>2667</v>
      </c>
      <c r="B806" s="19">
        <v>936697768</v>
      </c>
      <c r="C806" s="17">
        <v>42</v>
      </c>
      <c r="D806" s="24">
        <v>29365.5</v>
      </c>
      <c r="E806" s="17" t="s">
        <v>12</v>
      </c>
      <c r="F806" s="17" t="s">
        <v>951</v>
      </c>
      <c r="G806" s="17" t="s">
        <v>1964</v>
      </c>
      <c r="H806" s="17" t="s">
        <v>2668</v>
      </c>
      <c r="I806" s="20">
        <f t="shared" si="12"/>
        <v>3808500.2610559999</v>
      </c>
      <c r="J806" s="20">
        <v>1724118.361424</v>
      </c>
      <c r="K806" s="17" t="s">
        <v>2669</v>
      </c>
      <c r="L806" s="21" t="str">
        <f>VLOOKUP(B806,Accounts!B$2:E$3001,4,FALSE)</f>
        <v>Domiciliary</v>
      </c>
      <c r="M806" s="26">
        <f>VALUE(VLOOKUP(B806,Accounts!B$2:G$3001,6,FALSE))</f>
        <v>594048</v>
      </c>
      <c r="N806" s="22">
        <f>IFERROR(VLOOKUP(B806,Loan!B806:D1105,3,FALSE), 0)</f>
        <v>0</v>
      </c>
      <c r="O806" s="25">
        <f>VLOOKUP(B806,Transaction!C2:F3001,4,FALSE)</f>
        <v>44246</v>
      </c>
      <c r="P806" s="21" t="str">
        <f>VLOOKUP(B806,Table3[[Account Number]:[Transaction type]],2,FALSE)</f>
        <v>Money Transfer</v>
      </c>
      <c r="Q806" s="21" t="str">
        <f>VLOOKUP(B806,Transaction!C2:E3001,3,FALSE)</f>
        <v>Bank</v>
      </c>
      <c r="R806" s="22">
        <f>Table4[[#This Row],[Bank Deposit2]] - Table4[[#This Row],[Saving Accounts]]</f>
        <v>2084381.8996319999</v>
      </c>
      <c r="S806" s="22">
        <f>IF(AND(Table4[[#This Row],[Account Type]]="Current",Table4[[#This Row],[Opening Balance]]&gt;= 500000),Table4[[#This Row],[Opening Balance]] * 0.02, 0)</f>
        <v>0</v>
      </c>
    </row>
    <row r="807" spans="1:19" ht="15.75" x14ac:dyDescent="0.25">
      <c r="A807" s="17" t="s">
        <v>2670</v>
      </c>
      <c r="B807" s="19">
        <v>586624757</v>
      </c>
      <c r="C807" s="17">
        <v>66</v>
      </c>
      <c r="D807" s="24">
        <v>20599.5</v>
      </c>
      <c r="E807" s="17" t="s">
        <v>12</v>
      </c>
      <c r="F807" s="17" t="s">
        <v>381</v>
      </c>
      <c r="G807" s="17" t="s">
        <v>1964</v>
      </c>
      <c r="H807" s="17" t="s">
        <v>2671</v>
      </c>
      <c r="I807" s="20">
        <f t="shared" si="12"/>
        <v>239846.50443599999</v>
      </c>
      <c r="J807" s="20">
        <v>109893.30748704</v>
      </c>
      <c r="K807" s="17" t="s">
        <v>2672</v>
      </c>
      <c r="L807" s="21" t="str">
        <f>VLOOKUP(B807,Accounts!B$2:E$3001,4,FALSE)</f>
        <v>Current</v>
      </c>
      <c r="M807" s="26">
        <f>VALUE(VLOOKUP(B807,Accounts!B$2:G$3001,6,FALSE))</f>
        <v>14864976</v>
      </c>
      <c r="N807" s="22">
        <f>IFERROR(VLOOKUP(B807,Loan!B807:D1106,3,FALSE), 0)</f>
        <v>0</v>
      </c>
      <c r="O807" s="25">
        <f>VLOOKUP(B807,Transaction!C2:F3001,4,FALSE)</f>
        <v>44536</v>
      </c>
      <c r="P807" s="21" t="str">
        <f>VLOOKUP(B807,Table3[[Account Number]:[Transaction type]],2,FALSE)</f>
        <v>Money Transfer</v>
      </c>
      <c r="Q807" s="21" t="str">
        <f>VLOOKUP(B807,Transaction!C2:E3001,3,FALSE)</f>
        <v>Mobile</v>
      </c>
      <c r="R807" s="22">
        <f>Table4[[#This Row],[Bank Deposit2]] - Table4[[#This Row],[Saving Accounts]]</f>
        <v>129953.19694895999</v>
      </c>
      <c r="S807" s="22">
        <f>IF(AND(Table4[[#This Row],[Account Type]]="Current",Table4[[#This Row],[Opening Balance]]&gt;= 500000),Table4[[#This Row],[Opening Balance]] * 0.02, 0)</f>
        <v>297299.52</v>
      </c>
    </row>
    <row r="808" spans="1:19" ht="15.75" x14ac:dyDescent="0.25">
      <c r="A808" s="17" t="s">
        <v>2673</v>
      </c>
      <c r="B808" s="19">
        <v>45087532</v>
      </c>
      <c r="C808" s="17">
        <v>38</v>
      </c>
      <c r="D808" s="24">
        <v>30826.5</v>
      </c>
      <c r="E808" s="17" t="s">
        <v>12</v>
      </c>
      <c r="F808" s="17" t="s">
        <v>1076</v>
      </c>
      <c r="G808" s="17" t="s">
        <v>1964</v>
      </c>
      <c r="H808" s="17" t="s">
        <v>2674</v>
      </c>
      <c r="I808" s="20">
        <f t="shared" si="12"/>
        <v>463600.46250000002</v>
      </c>
      <c r="J808" s="20">
        <v>58413.658275000002</v>
      </c>
      <c r="K808" s="17" t="s">
        <v>2675</v>
      </c>
      <c r="L808" s="21" t="str">
        <f>VLOOKUP(B808,Accounts!B$2:E$3001,4,FALSE)</f>
        <v>Joint</v>
      </c>
      <c r="M808" s="26">
        <f>VALUE(VLOOKUP(B808,Accounts!B$2:G$3001,6,FALSE))</f>
        <v>672753382</v>
      </c>
      <c r="N808" s="22">
        <f>IFERROR(VLOOKUP(B808,Loan!B808:D1107,3,FALSE), 0)</f>
        <v>0</v>
      </c>
      <c r="O808" s="25">
        <f>VLOOKUP(B808,Transaction!C2:F3001,4,FALSE)</f>
        <v>44377</v>
      </c>
      <c r="P808" s="21" t="str">
        <f>VLOOKUP(B808,Table3[[Account Number]:[Transaction type]],2,FALSE)</f>
        <v>Money Deposit</v>
      </c>
      <c r="Q808" s="21" t="str">
        <f>VLOOKUP(B808,Transaction!C2:E3001,3,FALSE)</f>
        <v>Bank</v>
      </c>
      <c r="R808" s="22">
        <f>Table4[[#This Row],[Bank Deposit2]] - Table4[[#This Row],[Saving Accounts]]</f>
        <v>405186.80422500003</v>
      </c>
      <c r="S808" s="22">
        <f>IF(AND(Table4[[#This Row],[Account Type]]="Current",Table4[[#This Row],[Opening Balance]]&gt;= 500000),Table4[[#This Row],[Opening Balance]] * 0.02, 0)</f>
        <v>0</v>
      </c>
    </row>
    <row r="809" spans="1:19" ht="15.75" x14ac:dyDescent="0.25">
      <c r="A809" s="17" t="s">
        <v>2676</v>
      </c>
      <c r="B809" s="19">
        <v>756575263</v>
      </c>
      <c r="C809" s="17">
        <v>47</v>
      </c>
      <c r="D809" s="24">
        <v>27539.25</v>
      </c>
      <c r="E809" s="17" t="s">
        <v>12</v>
      </c>
      <c r="F809" s="17" t="s">
        <v>286</v>
      </c>
      <c r="G809" s="17" t="s">
        <v>1964</v>
      </c>
      <c r="H809" s="17" t="s">
        <v>2677</v>
      </c>
      <c r="I809" s="20">
        <f t="shared" si="12"/>
        <v>2181586.3916159999</v>
      </c>
      <c r="J809" s="20">
        <v>593637.31107071997</v>
      </c>
      <c r="K809" s="17" t="s">
        <v>2678</v>
      </c>
      <c r="L809" s="21" t="str">
        <f>VLOOKUP(B809,Accounts!B$2:E$3001,4,FALSE)</f>
        <v>Domiciliary</v>
      </c>
      <c r="M809" s="26">
        <f>VALUE(VLOOKUP(B809,Accounts!B$2:G$3001,6,FALSE))</f>
        <v>1915104453</v>
      </c>
      <c r="N809" s="22">
        <f>IFERROR(VLOOKUP(B809,Loan!B809:D1108,3,FALSE), 0)</f>
        <v>0</v>
      </c>
      <c r="O809" s="25">
        <f>VLOOKUP(B809,Transaction!C2:F3001,4,FALSE)</f>
        <v>44574</v>
      </c>
      <c r="P809" s="21" t="str">
        <f>VLOOKUP(B809,Table3[[Account Number]:[Transaction type]],2,FALSE)</f>
        <v>Cash Withdrawal</v>
      </c>
      <c r="Q809" s="21" t="str">
        <f>VLOOKUP(B809,Transaction!C2:E3001,3,FALSE)</f>
        <v>POS</v>
      </c>
      <c r="R809" s="22">
        <f>Table4[[#This Row],[Bank Deposit2]] - Table4[[#This Row],[Saving Accounts]]</f>
        <v>1587949.0805452799</v>
      </c>
      <c r="S809" s="22">
        <f>IF(AND(Table4[[#This Row],[Account Type]]="Current",Table4[[#This Row],[Opening Balance]]&gt;= 500000),Table4[[#This Row],[Opening Balance]] * 0.02, 0)</f>
        <v>0</v>
      </c>
    </row>
    <row r="810" spans="1:19" ht="15.75" x14ac:dyDescent="0.25">
      <c r="A810" s="17" t="s">
        <v>2679</v>
      </c>
      <c r="B810" s="19">
        <v>968346736</v>
      </c>
      <c r="C810" s="17">
        <v>28</v>
      </c>
      <c r="D810" s="24">
        <v>34479</v>
      </c>
      <c r="E810" s="17" t="s">
        <v>12</v>
      </c>
      <c r="F810" s="17" t="s">
        <v>404</v>
      </c>
      <c r="G810" s="17" t="s">
        <v>1964</v>
      </c>
      <c r="H810" s="17" t="s">
        <v>2680</v>
      </c>
      <c r="I810" s="20">
        <f t="shared" si="12"/>
        <v>607089.96432000003</v>
      </c>
      <c r="J810" s="20">
        <v>270462.97830720001</v>
      </c>
      <c r="K810" s="17" t="s">
        <v>2681</v>
      </c>
      <c r="L810" s="21" t="str">
        <f>VLOOKUP(B810,Accounts!B$2:E$3001,4,FALSE)</f>
        <v>Domiciliary</v>
      </c>
      <c r="M810" s="26">
        <f>VALUE(VLOOKUP(B810,Accounts!B$2:G$3001,6,FALSE))</f>
        <v>1159166437</v>
      </c>
      <c r="N810" s="22">
        <f>IFERROR(VLOOKUP(B810,Loan!B810:D1109,3,FALSE), 0)</f>
        <v>0</v>
      </c>
      <c r="O810" s="25">
        <f>VLOOKUP(B810,Transaction!C2:F3001,4,FALSE)</f>
        <v>44632</v>
      </c>
      <c r="P810" s="21" t="str">
        <f>VLOOKUP(B810,Table3[[Account Number]:[Transaction type]],2,FALSE)</f>
        <v>Money Deposit</v>
      </c>
      <c r="Q810" s="21" t="str">
        <f>VLOOKUP(B810,Transaction!C2:E3001,3,FALSE)</f>
        <v>Bank</v>
      </c>
      <c r="R810" s="22">
        <f>Table4[[#This Row],[Bank Deposit2]] - Table4[[#This Row],[Saving Accounts]]</f>
        <v>336626.98601280001</v>
      </c>
      <c r="S810" s="22">
        <f>IF(AND(Table4[[#This Row],[Account Type]]="Current",Table4[[#This Row],[Opening Balance]]&gt;= 500000),Table4[[#This Row],[Opening Balance]] * 0.02, 0)</f>
        <v>0</v>
      </c>
    </row>
    <row r="811" spans="1:19" ht="15.75" x14ac:dyDescent="0.25">
      <c r="A811" s="17" t="s">
        <v>2682</v>
      </c>
      <c r="B811" s="19">
        <v>506590361</v>
      </c>
      <c r="C811" s="17">
        <v>34</v>
      </c>
      <c r="D811" s="24">
        <v>32287.5</v>
      </c>
      <c r="E811" s="17" t="s">
        <v>12</v>
      </c>
      <c r="F811" s="17" t="s">
        <v>993</v>
      </c>
      <c r="G811" s="17" t="s">
        <v>1964</v>
      </c>
      <c r="H811" s="17" t="s">
        <v>2683</v>
      </c>
      <c r="I811" s="20">
        <f t="shared" si="12"/>
        <v>1510274.8420200001</v>
      </c>
      <c r="J811" s="20">
        <v>725329.36491749994</v>
      </c>
      <c r="K811" s="17" t="s">
        <v>2684</v>
      </c>
      <c r="L811" s="21" t="str">
        <f>VLOOKUP(B811,Accounts!B$2:E$3001,4,FALSE)</f>
        <v>Domiciliary</v>
      </c>
      <c r="M811" s="26">
        <f>VALUE(VLOOKUP(B811,Accounts!B$2:G$3001,6,FALSE))</f>
        <v>720707328</v>
      </c>
      <c r="N811" s="22">
        <f>IFERROR(VLOOKUP(B811,Loan!B811:D1110,3,FALSE), 0)</f>
        <v>0</v>
      </c>
      <c r="O811" s="25">
        <f>VLOOKUP(B811,Transaction!C2:F3001,4,FALSE)</f>
        <v>44449</v>
      </c>
      <c r="P811" s="21" t="str">
        <f>VLOOKUP(B811,Table3[[Account Number]:[Transaction type]],2,FALSE)</f>
        <v>Online Payment</v>
      </c>
      <c r="Q811" s="21" t="str">
        <f>VLOOKUP(B811,Transaction!C2:E3001,3,FALSE)</f>
        <v>Card</v>
      </c>
      <c r="R811" s="22">
        <f>Table4[[#This Row],[Bank Deposit2]] - Table4[[#This Row],[Saving Accounts]]</f>
        <v>784945.47710250015</v>
      </c>
      <c r="S811" s="22">
        <f>IF(AND(Table4[[#This Row],[Account Type]]="Current",Table4[[#This Row],[Opening Balance]]&gt;= 500000),Table4[[#This Row],[Opening Balance]] * 0.02, 0)</f>
        <v>0</v>
      </c>
    </row>
    <row r="812" spans="1:19" ht="15.75" x14ac:dyDescent="0.25">
      <c r="A812" s="17" t="s">
        <v>2685</v>
      </c>
      <c r="B812" s="19">
        <v>844008963</v>
      </c>
      <c r="C812" s="17">
        <v>18</v>
      </c>
      <c r="D812" s="24">
        <v>38131.5</v>
      </c>
      <c r="E812" s="17" t="s">
        <v>12</v>
      </c>
      <c r="F812" s="17" t="s">
        <v>1927</v>
      </c>
      <c r="G812" s="17" t="s">
        <v>1964</v>
      </c>
      <c r="H812" s="17" t="s">
        <v>2686</v>
      </c>
      <c r="I812" s="20">
        <f t="shared" si="12"/>
        <v>1011369.954672</v>
      </c>
      <c r="J812" s="20">
        <v>411133.64668991999</v>
      </c>
      <c r="K812" s="17" t="s">
        <v>2687</v>
      </c>
      <c r="L812" s="21" t="str">
        <f>VLOOKUP(B812,Accounts!B$2:E$3001,4,FALSE)</f>
        <v>Domiciliary</v>
      </c>
      <c r="M812" s="26">
        <f>VALUE(VLOOKUP(B812,Accounts!B$2:G$3001,6,FALSE))</f>
        <v>20009952</v>
      </c>
      <c r="N812" s="22">
        <f>IFERROR(VLOOKUP(B812,Loan!B812:D1111,3,FALSE), 0)</f>
        <v>0</v>
      </c>
      <c r="O812" s="25">
        <f>VLOOKUP(B812,Transaction!C2:F3001,4,FALSE)</f>
        <v>44242</v>
      </c>
      <c r="P812" s="21" t="str">
        <f>VLOOKUP(B812,Table3[[Account Number]:[Transaction type]],2,FALSE)</f>
        <v>Cash Withdrawal</v>
      </c>
      <c r="Q812" s="21" t="str">
        <f>VLOOKUP(B812,Transaction!C2:E3001,3,FALSE)</f>
        <v>POS</v>
      </c>
      <c r="R812" s="22">
        <f>Table4[[#This Row],[Bank Deposit2]] - Table4[[#This Row],[Saving Accounts]]</f>
        <v>600236.30798208003</v>
      </c>
      <c r="S812" s="22">
        <f>IF(AND(Table4[[#This Row],[Account Type]]="Current",Table4[[#This Row],[Opening Balance]]&gt;= 500000),Table4[[#This Row],[Opening Balance]] * 0.02, 0)</f>
        <v>0</v>
      </c>
    </row>
    <row r="813" spans="1:19" ht="15.75" x14ac:dyDescent="0.25">
      <c r="A813" s="17" t="s">
        <v>2688</v>
      </c>
      <c r="B813" s="19">
        <v>61180880</v>
      </c>
      <c r="C813" s="17">
        <v>18</v>
      </c>
      <c r="D813" s="24">
        <v>38131.5</v>
      </c>
      <c r="E813" s="17" t="s">
        <v>12</v>
      </c>
      <c r="F813" s="17" t="s">
        <v>269</v>
      </c>
      <c r="G813" s="17" t="s">
        <v>1964</v>
      </c>
      <c r="H813" s="17" t="s">
        <v>2689</v>
      </c>
      <c r="I813" s="20">
        <f t="shared" si="12"/>
        <v>661146.89707199996</v>
      </c>
      <c r="J813" s="20">
        <v>203526.03128783999</v>
      </c>
      <c r="K813" s="17" t="s">
        <v>2690</v>
      </c>
      <c r="L813" s="21" t="str">
        <f>VLOOKUP(B813,Accounts!B$2:E$3001,4,FALSE)</f>
        <v>Current</v>
      </c>
      <c r="M813" s="26">
        <f>VALUE(VLOOKUP(B813,Accounts!B$2:G$3001,6,FALSE))</f>
        <v>24408888</v>
      </c>
      <c r="N813" s="22">
        <f>IFERROR(VLOOKUP(B813,Loan!B813:D1112,3,FALSE), 0)</f>
        <v>0</v>
      </c>
      <c r="O813" s="25">
        <f>VLOOKUP(B813,Transaction!C2:F3001,4,FALSE)</f>
        <v>44633</v>
      </c>
      <c r="P813" s="21" t="str">
        <f>VLOOKUP(B813,Table3[[Account Number]:[Transaction type]],2,FALSE)</f>
        <v>Checks</v>
      </c>
      <c r="Q813" s="21" t="str">
        <f>VLOOKUP(B813,Transaction!C2:E3001,3,FALSE)</f>
        <v>Informal Services</v>
      </c>
      <c r="R813" s="22">
        <f>Table4[[#This Row],[Bank Deposit2]] - Table4[[#This Row],[Saving Accounts]]</f>
        <v>457620.86578415998</v>
      </c>
      <c r="S813" s="22">
        <f>IF(AND(Table4[[#This Row],[Account Type]]="Current",Table4[[#This Row],[Opening Balance]]&gt;= 500000),Table4[[#This Row],[Opening Balance]] * 0.02, 0)</f>
        <v>488177.76</v>
      </c>
    </row>
    <row r="814" spans="1:19" ht="15.75" x14ac:dyDescent="0.25">
      <c r="A814" s="17" t="s">
        <v>2691</v>
      </c>
      <c r="B814" s="19">
        <v>331172887</v>
      </c>
      <c r="C814" s="17">
        <v>82</v>
      </c>
      <c r="D814" s="24">
        <v>14755.5</v>
      </c>
      <c r="E814" s="17" t="s">
        <v>12</v>
      </c>
      <c r="F814" s="17" t="s">
        <v>955</v>
      </c>
      <c r="G814" s="17" t="s">
        <v>1964</v>
      </c>
      <c r="H814" s="17" t="s">
        <v>2692</v>
      </c>
      <c r="I814" s="20">
        <f t="shared" si="12"/>
        <v>638236.75769999996</v>
      </c>
      <c r="J814" s="20">
        <v>217056.97874699999</v>
      </c>
      <c r="K814" s="17" t="s">
        <v>2693</v>
      </c>
      <c r="L814" s="21" t="str">
        <f>VLOOKUP(B814,Accounts!B$2:E$3001,4,FALSE)</f>
        <v>Domiciliary</v>
      </c>
      <c r="M814" s="26">
        <f>VALUE(VLOOKUP(B814,Accounts!B$2:G$3001,6,FALSE))</f>
        <v>3545542935</v>
      </c>
      <c r="N814" s="22">
        <f>IFERROR(VLOOKUP(B814,Loan!B814:D1113,3,FALSE), 0)</f>
        <v>0</v>
      </c>
      <c r="O814" s="25">
        <f>VLOOKUP(B814,Transaction!C2:F3001,4,FALSE)</f>
        <v>44220</v>
      </c>
      <c r="P814" s="21" t="str">
        <f>VLOOKUP(B814,Table3[[Account Number]:[Transaction type]],2,FALSE)</f>
        <v>Money Deposit</v>
      </c>
      <c r="Q814" s="21" t="str">
        <f>VLOOKUP(B814,Transaction!C2:E3001,3,FALSE)</f>
        <v>Bank</v>
      </c>
      <c r="R814" s="22">
        <f>Table4[[#This Row],[Bank Deposit2]] - Table4[[#This Row],[Saving Accounts]]</f>
        <v>421179.77895299997</v>
      </c>
      <c r="S814" s="22">
        <f>IF(AND(Table4[[#This Row],[Account Type]]="Current",Table4[[#This Row],[Opening Balance]]&gt;= 500000),Table4[[#This Row],[Opening Balance]] * 0.02, 0)</f>
        <v>0</v>
      </c>
    </row>
    <row r="815" spans="1:19" ht="15.75" x14ac:dyDescent="0.25">
      <c r="A815" s="17" t="s">
        <v>2694</v>
      </c>
      <c r="B815" s="19">
        <v>85031129</v>
      </c>
      <c r="C815" s="17">
        <v>69</v>
      </c>
      <c r="D815" s="24">
        <v>19503.75</v>
      </c>
      <c r="E815" s="17" t="s">
        <v>12</v>
      </c>
      <c r="F815" s="17" t="s">
        <v>29</v>
      </c>
      <c r="G815" s="17" t="s">
        <v>1964</v>
      </c>
      <c r="H815" s="17" t="s">
        <v>2695</v>
      </c>
      <c r="I815" s="20">
        <f t="shared" si="12"/>
        <v>509618.03983999998</v>
      </c>
      <c r="J815" s="20">
        <v>180326.383328</v>
      </c>
      <c r="K815" s="17" t="s">
        <v>2696</v>
      </c>
      <c r="L815" s="21" t="str">
        <f>VLOOKUP(B815,Accounts!B$2:E$3001,4,FALSE)</f>
        <v>Domiciliary</v>
      </c>
      <c r="M815" s="26">
        <f>VALUE(VLOOKUP(B815,Accounts!B$2:G$3001,6,FALSE))</f>
        <v>102526035</v>
      </c>
      <c r="N815" s="22">
        <f>IFERROR(VLOOKUP(B815,Loan!B815:D1114,3,FALSE), 0)</f>
        <v>0</v>
      </c>
      <c r="O815" s="25">
        <f>VLOOKUP(B815,Transaction!C2:F3001,4,FALSE)</f>
        <v>44604</v>
      </c>
      <c r="P815" s="21" t="str">
        <f>VLOOKUP(B815,Table3[[Account Number]:[Transaction type]],2,FALSE)</f>
        <v>Money Transfer</v>
      </c>
      <c r="Q815" s="21" t="str">
        <f>VLOOKUP(B815,Transaction!C2:E3001,3,FALSE)</f>
        <v>Internet Banking</v>
      </c>
      <c r="R815" s="22">
        <f>Table4[[#This Row],[Bank Deposit2]] - Table4[[#This Row],[Saving Accounts]]</f>
        <v>329291.65651200002</v>
      </c>
      <c r="S815" s="22">
        <f>IF(AND(Table4[[#This Row],[Account Type]]="Current",Table4[[#This Row],[Opening Balance]]&gt;= 500000),Table4[[#This Row],[Opening Balance]] * 0.02, 0)</f>
        <v>0</v>
      </c>
    </row>
    <row r="816" spans="1:19" ht="15.75" x14ac:dyDescent="0.25">
      <c r="A816" s="17" t="s">
        <v>2697</v>
      </c>
      <c r="B816" s="19">
        <v>510476419</v>
      </c>
      <c r="C816" s="17">
        <v>83</v>
      </c>
      <c r="D816" s="24">
        <v>14390.25</v>
      </c>
      <c r="E816" s="17" t="s">
        <v>12</v>
      </c>
      <c r="F816" s="17" t="s">
        <v>893</v>
      </c>
      <c r="G816" s="17" t="s">
        <v>1964</v>
      </c>
      <c r="H816" s="17" t="s">
        <v>2698</v>
      </c>
      <c r="I816" s="20">
        <f t="shared" si="12"/>
        <v>705779.69817600003</v>
      </c>
      <c r="J816" s="20">
        <v>181088.21203200001</v>
      </c>
      <c r="K816" s="17" t="s">
        <v>2699</v>
      </c>
      <c r="L816" s="21" t="str">
        <f>VLOOKUP(B816,Accounts!B$2:E$3001,4,FALSE)</f>
        <v>Domiciliary</v>
      </c>
      <c r="M816" s="26">
        <f>VALUE(VLOOKUP(B816,Accounts!B$2:G$3001,6,FALSE))</f>
        <v>1033267941</v>
      </c>
      <c r="N816" s="22">
        <f>IFERROR(VLOOKUP(B816,Loan!B816:D1115,3,FALSE), 0)</f>
        <v>0</v>
      </c>
      <c r="O816" s="25">
        <f>VLOOKUP(B816,Transaction!C2:F3001,4,FALSE)</f>
        <v>44414</v>
      </c>
      <c r="P816" s="21" t="str">
        <f>VLOOKUP(B816,Table3[[Account Number]:[Transaction type]],2,FALSE)</f>
        <v>Money Transfer</v>
      </c>
      <c r="Q816" s="21" t="str">
        <f>VLOOKUP(B816,Transaction!C2:E3001,3,FALSE)</f>
        <v>Bank</v>
      </c>
      <c r="R816" s="22">
        <f>Table4[[#This Row],[Bank Deposit2]] - Table4[[#This Row],[Saving Accounts]]</f>
        <v>524691.48614399997</v>
      </c>
      <c r="S816" s="22">
        <f>IF(AND(Table4[[#This Row],[Account Type]]="Current",Table4[[#This Row],[Opening Balance]]&gt;= 500000),Table4[[#This Row],[Opening Balance]] * 0.02, 0)</f>
        <v>0</v>
      </c>
    </row>
    <row r="817" spans="1:19" ht="15.75" x14ac:dyDescent="0.25">
      <c r="A817" s="17" t="s">
        <v>2700</v>
      </c>
      <c r="B817" s="19">
        <v>824314669</v>
      </c>
      <c r="C817" s="17">
        <v>55</v>
      </c>
      <c r="D817" s="24">
        <v>24617.25</v>
      </c>
      <c r="E817" s="17" t="s">
        <v>12</v>
      </c>
      <c r="F817" s="17" t="s">
        <v>438</v>
      </c>
      <c r="G817" s="17" t="s">
        <v>1964</v>
      </c>
      <c r="H817" s="17" t="s">
        <v>2701</v>
      </c>
      <c r="I817" s="20">
        <f t="shared" si="12"/>
        <v>1166846.934532</v>
      </c>
      <c r="J817" s="20">
        <v>363970.60343199997</v>
      </c>
      <c r="K817" s="17" t="s">
        <v>2702</v>
      </c>
      <c r="L817" s="21" t="str">
        <f>VLOOKUP(B817,Accounts!B$2:E$3001,4,FALSE)</f>
        <v>Joint</v>
      </c>
      <c r="M817" s="26">
        <f>VALUE(VLOOKUP(B817,Accounts!B$2:G$3001,6,FALSE))</f>
        <v>1441484352</v>
      </c>
      <c r="N817" s="22">
        <f>IFERROR(VLOOKUP(B817,Loan!B817:D1116,3,FALSE), 0)</f>
        <v>0</v>
      </c>
      <c r="O817" s="25">
        <f>VLOOKUP(B817,Transaction!C2:F3001,4,FALSE)</f>
        <v>44416</v>
      </c>
      <c r="P817" s="21" t="str">
        <f>VLOOKUP(B817,Table3[[Account Number]:[Transaction type]],2,FALSE)</f>
        <v>Online Payment</v>
      </c>
      <c r="Q817" s="21" t="str">
        <f>VLOOKUP(B817,Transaction!C2:E3001,3,FALSE)</f>
        <v>Mobile</v>
      </c>
      <c r="R817" s="22">
        <f>Table4[[#This Row],[Bank Deposit2]] - Table4[[#This Row],[Saving Accounts]]</f>
        <v>802876.33110000007</v>
      </c>
      <c r="S817" s="22">
        <f>IF(AND(Table4[[#This Row],[Account Type]]="Current",Table4[[#This Row],[Opening Balance]]&gt;= 500000),Table4[[#This Row],[Opening Balance]] * 0.02, 0)</f>
        <v>0</v>
      </c>
    </row>
    <row r="818" spans="1:19" ht="15.75" x14ac:dyDescent="0.25">
      <c r="A818" s="17" t="s">
        <v>2703</v>
      </c>
      <c r="B818" s="19">
        <v>768022253</v>
      </c>
      <c r="C818" s="17">
        <v>18</v>
      </c>
      <c r="D818" s="24">
        <v>38131.5</v>
      </c>
      <c r="E818" s="17" t="s">
        <v>12</v>
      </c>
      <c r="F818" s="17" t="s">
        <v>721</v>
      </c>
      <c r="G818" s="17" t="s">
        <v>1964</v>
      </c>
      <c r="H818" s="17" t="s">
        <v>2704</v>
      </c>
      <c r="I818" s="20">
        <f t="shared" si="12"/>
        <v>2434167.7776000001</v>
      </c>
      <c r="J818" s="20">
        <v>668783.21889599995</v>
      </c>
      <c r="K818" s="17" t="s">
        <v>2705</v>
      </c>
      <c r="L818" s="21" t="str">
        <f>VLOOKUP(B818,Accounts!B$2:E$3001,4,FALSE)</f>
        <v>Domiciliary</v>
      </c>
      <c r="M818" s="26">
        <f>VALUE(VLOOKUP(B818,Accounts!B$2:G$3001,6,FALSE))</f>
        <v>3874372675</v>
      </c>
      <c r="N818" s="22">
        <f>IFERROR(VLOOKUP(B818,Loan!B818:D1117,3,FALSE), 0)</f>
        <v>0</v>
      </c>
      <c r="O818" s="25">
        <f>VLOOKUP(B818,Transaction!C2:F3001,4,FALSE)</f>
        <v>44329</v>
      </c>
      <c r="P818" s="21" t="str">
        <f>VLOOKUP(B818,Table3[[Account Number]:[Transaction type]],2,FALSE)</f>
        <v>Money Deposit</v>
      </c>
      <c r="Q818" s="21" t="str">
        <f>VLOOKUP(B818,Transaction!C2:E3001,3,FALSE)</f>
        <v>Bank</v>
      </c>
      <c r="R818" s="22">
        <f>Table4[[#This Row],[Bank Deposit2]] - Table4[[#This Row],[Saving Accounts]]</f>
        <v>1765384.5587040002</v>
      </c>
      <c r="S818" s="22">
        <f>IF(AND(Table4[[#This Row],[Account Type]]="Current",Table4[[#This Row],[Opening Balance]]&gt;= 500000),Table4[[#This Row],[Opening Balance]] * 0.02, 0)</f>
        <v>0</v>
      </c>
    </row>
    <row r="819" spans="1:19" ht="15.75" x14ac:dyDescent="0.25">
      <c r="A819" s="17" t="s">
        <v>2706</v>
      </c>
      <c r="B819" s="19">
        <v>874847372</v>
      </c>
      <c r="C819" s="17">
        <v>32</v>
      </c>
      <c r="D819" s="24">
        <v>33018</v>
      </c>
      <c r="E819" s="17" t="s">
        <v>12</v>
      </c>
      <c r="F819" s="17" t="s">
        <v>139</v>
      </c>
      <c r="G819" s="17" t="s">
        <v>1964</v>
      </c>
      <c r="H819" s="17" t="s">
        <v>2707</v>
      </c>
      <c r="I819" s="20">
        <f t="shared" si="12"/>
        <v>2569398.6094920002</v>
      </c>
      <c r="J819" s="20">
        <v>359536.12710444001</v>
      </c>
      <c r="K819" s="17" t="s">
        <v>2708</v>
      </c>
      <c r="L819" s="21" t="str">
        <f>VLOOKUP(B819,Accounts!B$2:E$3001,4,FALSE)</f>
        <v>Fixed Deposit</v>
      </c>
      <c r="M819" s="26">
        <f>VALUE(VLOOKUP(B819,Accounts!B$2:G$3001,6,FALSE))</f>
        <v>902624008</v>
      </c>
      <c r="N819" s="22">
        <f>IFERROR(VLOOKUP(B819,Loan!B819:D1118,3,FALSE), 0)</f>
        <v>0</v>
      </c>
      <c r="O819" s="25">
        <f>VLOOKUP(B819,Transaction!C2:F3001,4,FALSE)</f>
        <v>44536</v>
      </c>
      <c r="P819" s="21" t="str">
        <f>VLOOKUP(B819,Table3[[Account Number]:[Transaction type]],2,FALSE)</f>
        <v>Cash Withdrawal</v>
      </c>
      <c r="Q819" s="21" t="str">
        <f>VLOOKUP(B819,Transaction!C2:E3001,3,FALSE)</f>
        <v>Bank</v>
      </c>
      <c r="R819" s="22">
        <f>Table4[[#This Row],[Bank Deposit2]] - Table4[[#This Row],[Saving Accounts]]</f>
        <v>2209862.4823875604</v>
      </c>
      <c r="S819" s="22">
        <f>IF(AND(Table4[[#This Row],[Account Type]]="Current",Table4[[#This Row],[Opening Balance]]&gt;= 500000),Table4[[#This Row],[Opening Balance]] * 0.02, 0)</f>
        <v>0</v>
      </c>
    </row>
    <row r="820" spans="1:19" ht="15.75" x14ac:dyDescent="0.25">
      <c r="A820" s="17" t="s">
        <v>2709</v>
      </c>
      <c r="B820" s="19">
        <v>479252612</v>
      </c>
      <c r="C820" s="17">
        <v>38</v>
      </c>
      <c r="D820" s="24">
        <v>30826.5</v>
      </c>
      <c r="E820" s="17" t="s">
        <v>12</v>
      </c>
      <c r="F820" s="17" t="s">
        <v>246</v>
      </c>
      <c r="G820" s="17" t="s">
        <v>1964</v>
      </c>
      <c r="H820" s="17" t="s">
        <v>2710</v>
      </c>
      <c r="I820" s="20">
        <f t="shared" si="12"/>
        <v>656372.92146500002</v>
      </c>
      <c r="J820" s="20">
        <v>141350.11767345</v>
      </c>
      <c r="K820" s="17" t="s">
        <v>2711</v>
      </c>
      <c r="L820" s="21" t="str">
        <f>VLOOKUP(B820,Accounts!B$2:E$3001,4,FALSE)</f>
        <v>Corporate</v>
      </c>
      <c r="M820" s="26">
        <f>VALUE(VLOOKUP(B820,Accounts!B$2:G$3001,6,FALSE))</f>
        <v>863987391</v>
      </c>
      <c r="N820" s="22">
        <f>IFERROR(VLOOKUP(B820,Loan!B820:D1119,3,FALSE), 0)</f>
        <v>0</v>
      </c>
      <c r="O820" s="25">
        <f>VLOOKUP(B820,Transaction!C2:F3001,4,FALSE)</f>
        <v>44233</v>
      </c>
      <c r="P820" s="21" t="str">
        <f>VLOOKUP(B820,Table3[[Account Number]:[Transaction type]],2,FALSE)</f>
        <v>Money Deposit</v>
      </c>
      <c r="Q820" s="21" t="str">
        <f>VLOOKUP(B820,Transaction!C2:E3001,3,FALSE)</f>
        <v>Bank</v>
      </c>
      <c r="R820" s="22">
        <f>Table4[[#This Row],[Bank Deposit2]] - Table4[[#This Row],[Saving Accounts]]</f>
        <v>515022.80379154999</v>
      </c>
      <c r="S820" s="22">
        <f>IF(AND(Table4[[#This Row],[Account Type]]="Current",Table4[[#This Row],[Opening Balance]]&gt;= 500000),Table4[[#This Row],[Opening Balance]] * 0.02, 0)</f>
        <v>0</v>
      </c>
    </row>
    <row r="821" spans="1:19" ht="15.75" x14ac:dyDescent="0.25">
      <c r="A821" s="17" t="s">
        <v>2712</v>
      </c>
      <c r="B821" s="19">
        <v>859095392</v>
      </c>
      <c r="C821" s="17">
        <v>60</v>
      </c>
      <c r="D821" s="24">
        <v>22791</v>
      </c>
      <c r="E821" s="17" t="s">
        <v>12</v>
      </c>
      <c r="F821" s="17" t="s">
        <v>774</v>
      </c>
      <c r="G821" s="17" t="s">
        <v>1964</v>
      </c>
      <c r="H821" s="17" t="s">
        <v>2713</v>
      </c>
      <c r="I821" s="20">
        <f t="shared" si="12"/>
        <v>535094.20317600004</v>
      </c>
      <c r="J821" s="20">
        <v>124934.33642507999</v>
      </c>
      <c r="K821" s="17" t="s">
        <v>2714</v>
      </c>
      <c r="L821" s="21" t="str">
        <f>VLOOKUP(B821,Accounts!B$2:E$3001,4,FALSE)</f>
        <v>Corporate</v>
      </c>
      <c r="M821" s="26">
        <f>VALUE(VLOOKUP(B821,Accounts!B$2:G$3001,6,FALSE))</f>
        <v>4826965</v>
      </c>
      <c r="N821" s="22">
        <f>IFERROR(VLOOKUP(B821,Loan!B821:D1120,3,FALSE), 0)</f>
        <v>0</v>
      </c>
      <c r="O821" s="25">
        <f>VLOOKUP(B821,Transaction!C2:F3001,4,FALSE)</f>
        <v>44489</v>
      </c>
      <c r="P821" s="21" t="str">
        <f>VLOOKUP(B821,Table3[[Account Number]:[Transaction type]],2,FALSE)</f>
        <v>Money Transfer</v>
      </c>
      <c r="Q821" s="21" t="str">
        <f>VLOOKUP(B821,Transaction!C2:E3001,3,FALSE)</f>
        <v>Bank</v>
      </c>
      <c r="R821" s="22">
        <f>Table4[[#This Row],[Bank Deposit2]] - Table4[[#This Row],[Saving Accounts]]</f>
        <v>410159.86675092007</v>
      </c>
      <c r="S821" s="22">
        <f>IF(AND(Table4[[#This Row],[Account Type]]="Current",Table4[[#This Row],[Opening Balance]]&gt;= 500000),Table4[[#This Row],[Opening Balance]] * 0.02, 0)</f>
        <v>0</v>
      </c>
    </row>
    <row r="822" spans="1:19" ht="15.75" x14ac:dyDescent="0.25">
      <c r="A822" s="17" t="s">
        <v>2715</v>
      </c>
      <c r="B822" s="19">
        <v>355991638</v>
      </c>
      <c r="C822" s="17">
        <v>69</v>
      </c>
      <c r="D822" s="24">
        <v>19503.75</v>
      </c>
      <c r="E822" s="17" t="s">
        <v>12</v>
      </c>
      <c r="F822" s="17" t="s">
        <v>58</v>
      </c>
      <c r="G822" s="17" t="s">
        <v>1964</v>
      </c>
      <c r="H822" s="17" t="s">
        <v>2716</v>
      </c>
      <c r="I822" s="20">
        <f t="shared" si="12"/>
        <v>408104.61283200001</v>
      </c>
      <c r="J822" s="20">
        <v>90023.076360000006</v>
      </c>
      <c r="K822" s="17" t="s">
        <v>2717</v>
      </c>
      <c r="L822" s="21" t="str">
        <f>VLOOKUP(B822,Accounts!B$2:E$3001,4,FALSE)</f>
        <v>Joint</v>
      </c>
      <c r="M822" s="26">
        <f>VALUE(VLOOKUP(B822,Accounts!B$2:G$3001,6,FALSE))</f>
        <v>2515127356</v>
      </c>
      <c r="N822" s="22">
        <f>IFERROR(VLOOKUP(B822,Loan!B822:D1121,3,FALSE), 0)</f>
        <v>0</v>
      </c>
      <c r="O822" s="25">
        <f>VLOOKUP(B822,Transaction!C2:F3001,4,FALSE)</f>
        <v>44604</v>
      </c>
      <c r="P822" s="21" t="str">
        <f>VLOOKUP(B822,Table3[[Account Number]:[Transaction type]],2,FALSE)</f>
        <v>Loan Payment</v>
      </c>
      <c r="Q822" s="21" t="str">
        <f>VLOOKUP(B822,Transaction!C2:E3001,3,FALSE)</f>
        <v>ACH</v>
      </c>
      <c r="R822" s="22">
        <f>Table4[[#This Row],[Bank Deposit2]] - Table4[[#This Row],[Saving Accounts]]</f>
        <v>318081.53647200001</v>
      </c>
      <c r="S822" s="22">
        <f>IF(AND(Table4[[#This Row],[Account Type]]="Current",Table4[[#This Row],[Opening Balance]]&gt;= 500000),Table4[[#This Row],[Opening Balance]] * 0.02, 0)</f>
        <v>0</v>
      </c>
    </row>
    <row r="823" spans="1:19" ht="15.75" x14ac:dyDescent="0.25">
      <c r="A823" s="17" t="s">
        <v>2718</v>
      </c>
      <c r="B823" s="19">
        <v>566590562</v>
      </c>
      <c r="C823" s="17">
        <v>25</v>
      </c>
      <c r="D823" s="24">
        <v>35574.75</v>
      </c>
      <c r="E823" s="17" t="s">
        <v>12</v>
      </c>
      <c r="F823" s="17" t="s">
        <v>1702</v>
      </c>
      <c r="G823" s="17" t="s">
        <v>1964</v>
      </c>
      <c r="H823" s="17" t="s">
        <v>2719</v>
      </c>
      <c r="I823" s="20">
        <f t="shared" si="12"/>
        <v>37028.980439999999</v>
      </c>
      <c r="J823" s="20">
        <v>22362.599952</v>
      </c>
      <c r="K823" s="17" t="s">
        <v>2720</v>
      </c>
      <c r="L823" s="21" t="str">
        <f>VLOOKUP(B823,Accounts!B$2:E$3001,4,FALSE)</f>
        <v>Corporate</v>
      </c>
      <c r="M823" s="26">
        <f>VALUE(VLOOKUP(B823,Accounts!B$2:G$3001,6,FALSE))</f>
        <v>1781504307</v>
      </c>
      <c r="N823" s="22">
        <f>IFERROR(VLOOKUP(B823,Loan!B823:D1122,3,FALSE), 0)</f>
        <v>0</v>
      </c>
      <c r="O823" s="25">
        <f>VLOOKUP(B823,Transaction!C2:F3001,4,FALSE)</f>
        <v>44502</v>
      </c>
      <c r="P823" s="21" t="str">
        <f>VLOOKUP(B823,Table3[[Account Number]:[Transaction type]],2,FALSE)</f>
        <v>Money Transfer</v>
      </c>
      <c r="Q823" s="21" t="str">
        <f>VLOOKUP(B823,Transaction!C2:E3001,3,FALSE)</f>
        <v>Bank</v>
      </c>
      <c r="R823" s="22">
        <f>Table4[[#This Row],[Bank Deposit2]] - Table4[[#This Row],[Saving Accounts]]</f>
        <v>14666.380487999999</v>
      </c>
      <c r="S823" s="22">
        <f>IF(AND(Table4[[#This Row],[Account Type]]="Current",Table4[[#This Row],[Opening Balance]]&gt;= 500000),Table4[[#This Row],[Opening Balance]] * 0.02, 0)</f>
        <v>0</v>
      </c>
    </row>
    <row r="824" spans="1:19" ht="15.75" x14ac:dyDescent="0.25">
      <c r="A824" s="17" t="s">
        <v>2721</v>
      </c>
      <c r="B824" s="19">
        <v>59844378</v>
      </c>
      <c r="C824" s="17">
        <v>39</v>
      </c>
      <c r="D824" s="24">
        <v>30461.25</v>
      </c>
      <c r="E824" s="17" t="s">
        <v>12</v>
      </c>
      <c r="F824" s="17" t="s">
        <v>1840</v>
      </c>
      <c r="G824" s="17" t="s">
        <v>1964</v>
      </c>
      <c r="H824" s="17" t="s">
        <v>2722</v>
      </c>
      <c r="I824" s="20">
        <f t="shared" si="12"/>
        <v>1572704.6484360001</v>
      </c>
      <c r="J824" s="20">
        <v>605843.38770347997</v>
      </c>
      <c r="K824" s="17" t="s">
        <v>2723</v>
      </c>
      <c r="L824" s="21" t="str">
        <f>VLOOKUP(B824,Accounts!B$2:E$3001,4,FALSE)</f>
        <v>Fixed Deposit</v>
      </c>
      <c r="M824" s="26">
        <f>VALUE(VLOOKUP(B824,Accounts!B$2:G$3001,6,FALSE))</f>
        <v>3733015719</v>
      </c>
      <c r="N824" s="22">
        <f>IFERROR(VLOOKUP(B824,Loan!B824:D1123,3,FALSE), 0)</f>
        <v>0</v>
      </c>
      <c r="O824" s="25">
        <f>VLOOKUP(B824,Transaction!C2:F3001,4,FALSE)</f>
        <v>44654</v>
      </c>
      <c r="P824" s="21" t="str">
        <f>VLOOKUP(B824,Table3[[Account Number]:[Transaction type]],2,FALSE)</f>
        <v>Money Deposit</v>
      </c>
      <c r="Q824" s="21" t="str">
        <f>VLOOKUP(B824,Transaction!C2:E3001,3,FALSE)</f>
        <v>Bank</v>
      </c>
      <c r="R824" s="22">
        <f>Table4[[#This Row],[Bank Deposit2]] - Table4[[#This Row],[Saving Accounts]]</f>
        <v>966861.26073252014</v>
      </c>
      <c r="S824" s="22">
        <f>IF(AND(Table4[[#This Row],[Account Type]]="Current",Table4[[#This Row],[Opening Balance]]&gt;= 500000),Table4[[#This Row],[Opening Balance]] * 0.02, 0)</f>
        <v>0</v>
      </c>
    </row>
    <row r="825" spans="1:19" ht="15.75" x14ac:dyDescent="0.25">
      <c r="A825" s="17" t="s">
        <v>2724</v>
      </c>
      <c r="B825" s="19">
        <v>417867882</v>
      </c>
      <c r="C825" s="17">
        <v>32</v>
      </c>
      <c r="D825" s="24">
        <v>33018</v>
      </c>
      <c r="E825" s="17" t="s">
        <v>12</v>
      </c>
      <c r="F825" s="17" t="s">
        <v>1304</v>
      </c>
      <c r="G825" s="17" t="s">
        <v>1964</v>
      </c>
      <c r="H825" s="17" t="s">
        <v>2725</v>
      </c>
      <c r="I825" s="20">
        <f t="shared" si="12"/>
        <v>410883.31547999999</v>
      </c>
      <c r="J825" s="20">
        <v>303742.37821619998</v>
      </c>
      <c r="K825" s="17" t="s">
        <v>2726</v>
      </c>
      <c r="L825" s="21" t="str">
        <f>VLOOKUP(B825,Accounts!B$2:E$3001,4,FALSE)</f>
        <v>Corporate</v>
      </c>
      <c r="M825" s="26">
        <f>VALUE(VLOOKUP(B825,Accounts!B$2:G$3001,6,FALSE))</f>
        <v>2533681916</v>
      </c>
      <c r="N825" s="22">
        <f>IFERROR(VLOOKUP(B825,Loan!B825:D1124,3,FALSE), 0)</f>
        <v>0</v>
      </c>
      <c r="O825" s="25">
        <f>VLOOKUP(B825,Transaction!C2:F3001,4,FALSE)</f>
        <v>44348</v>
      </c>
      <c r="P825" s="21" t="str">
        <f>VLOOKUP(B825,Table3[[Account Number]:[Transaction type]],2,FALSE)</f>
        <v>Online Payment</v>
      </c>
      <c r="Q825" s="21" t="str">
        <f>VLOOKUP(B825,Transaction!C2:E3001,3,FALSE)</f>
        <v>Mobile</v>
      </c>
      <c r="R825" s="22">
        <f>Table4[[#This Row],[Bank Deposit2]] - Table4[[#This Row],[Saving Accounts]]</f>
        <v>107140.93726380001</v>
      </c>
      <c r="S825" s="22">
        <f>IF(AND(Table4[[#This Row],[Account Type]]="Current",Table4[[#This Row],[Opening Balance]]&gt;= 500000),Table4[[#This Row],[Opening Balance]] * 0.02, 0)</f>
        <v>0</v>
      </c>
    </row>
    <row r="826" spans="1:19" ht="15.75" x14ac:dyDescent="0.25">
      <c r="A826" s="17" t="s">
        <v>2727</v>
      </c>
      <c r="B826" s="19">
        <v>665812247</v>
      </c>
      <c r="C826" s="17">
        <v>42</v>
      </c>
      <c r="D826" s="24">
        <v>29365.5</v>
      </c>
      <c r="E826" s="17" t="s">
        <v>12</v>
      </c>
      <c r="F826" s="17" t="s">
        <v>1469</v>
      </c>
      <c r="G826" s="17" t="s">
        <v>1964</v>
      </c>
      <c r="H826" s="17" t="s">
        <v>2728</v>
      </c>
      <c r="I826" s="20">
        <f t="shared" si="12"/>
        <v>403053.66285600001</v>
      </c>
      <c r="J826" s="20">
        <v>117057.0744252</v>
      </c>
      <c r="K826" s="17" t="s">
        <v>2729</v>
      </c>
      <c r="L826" s="21" t="str">
        <f>VLOOKUP(B826,Accounts!B$2:E$3001,4,FALSE)</f>
        <v>Savings</v>
      </c>
      <c r="M826" s="26">
        <f>VALUE(VLOOKUP(B826,Accounts!B$2:G$3001,6,FALSE))</f>
        <v>3800272</v>
      </c>
      <c r="N826" s="22">
        <f>IFERROR(VLOOKUP(B826,Loan!B826:D1125,3,FALSE), 0)</f>
        <v>0</v>
      </c>
      <c r="O826" s="25">
        <f>VLOOKUP(B826,Transaction!C2:F3001,4,FALSE)</f>
        <v>44540</v>
      </c>
      <c r="P826" s="21" t="str">
        <f>VLOOKUP(B826,Table3[[Account Number]:[Transaction type]],2,FALSE)</f>
        <v>Money Transfer</v>
      </c>
      <c r="Q826" s="21" t="str">
        <f>VLOOKUP(B826,Transaction!C2:E3001,3,FALSE)</f>
        <v>Internet Banking</v>
      </c>
      <c r="R826" s="22">
        <f>Table4[[#This Row],[Bank Deposit2]] - Table4[[#This Row],[Saving Accounts]]</f>
        <v>285996.58843080001</v>
      </c>
      <c r="S826" s="22">
        <f>IF(AND(Table4[[#This Row],[Account Type]]="Current",Table4[[#This Row],[Opening Balance]]&gt;= 500000),Table4[[#This Row],[Opening Balance]] * 0.02, 0)</f>
        <v>0</v>
      </c>
    </row>
    <row r="827" spans="1:19" ht="15.75" x14ac:dyDescent="0.25">
      <c r="A827" s="17" t="s">
        <v>2730</v>
      </c>
      <c r="B827" s="19">
        <v>131637976</v>
      </c>
      <c r="C827" s="17">
        <v>27</v>
      </c>
      <c r="D827" s="24">
        <v>34844.25</v>
      </c>
      <c r="E827" s="17" t="s">
        <v>12</v>
      </c>
      <c r="F827" s="17" t="s">
        <v>246</v>
      </c>
      <c r="G827" s="17" t="s">
        <v>1964</v>
      </c>
      <c r="H827" s="17" t="s">
        <v>2731</v>
      </c>
      <c r="I827" s="20">
        <f t="shared" si="12"/>
        <v>226872.98934299999</v>
      </c>
      <c r="J827" s="20">
        <v>112199.00563872</v>
      </c>
      <c r="K827" s="17" t="s">
        <v>2732</v>
      </c>
      <c r="L827" s="21" t="str">
        <f>VLOOKUP(B827,Accounts!B$2:E$3001,4,FALSE)</f>
        <v>Current</v>
      </c>
      <c r="M827" s="26">
        <f>VALUE(VLOOKUP(B827,Accounts!B$2:G$3001,6,FALSE))</f>
        <v>1568576073</v>
      </c>
      <c r="N827" s="22">
        <f>IFERROR(VLOOKUP(B827,Loan!B827:D1126,3,FALSE), 0)</f>
        <v>0</v>
      </c>
      <c r="O827" s="25">
        <f>VLOOKUP(B827,Transaction!C2:F3001,4,FALSE)</f>
        <v>44557</v>
      </c>
      <c r="P827" s="21" t="str">
        <f>VLOOKUP(B827,Table3[[Account Number]:[Transaction type]],2,FALSE)</f>
        <v>Money Deposit</v>
      </c>
      <c r="Q827" s="21" t="str">
        <f>VLOOKUP(B827,Transaction!C2:E3001,3,FALSE)</f>
        <v>Bank</v>
      </c>
      <c r="R827" s="22">
        <f>Table4[[#This Row],[Bank Deposit2]] - Table4[[#This Row],[Saving Accounts]]</f>
        <v>114673.98370427999</v>
      </c>
      <c r="S827" s="22">
        <f>IF(AND(Table4[[#This Row],[Account Type]]="Current",Table4[[#This Row],[Opening Balance]]&gt;= 500000),Table4[[#This Row],[Opening Balance]] * 0.02, 0)</f>
        <v>31371521.460000001</v>
      </c>
    </row>
    <row r="828" spans="1:19" ht="15.75" x14ac:dyDescent="0.25">
      <c r="A828" s="17" t="s">
        <v>2733</v>
      </c>
      <c r="B828" s="19">
        <v>716638231</v>
      </c>
      <c r="C828" s="17">
        <v>56</v>
      </c>
      <c r="D828" s="24">
        <v>24252</v>
      </c>
      <c r="E828" s="17" t="s">
        <v>12</v>
      </c>
      <c r="F828" s="17" t="s">
        <v>163</v>
      </c>
      <c r="G828" s="17" t="s">
        <v>1964</v>
      </c>
      <c r="H828" s="17" t="s">
        <v>2734</v>
      </c>
      <c r="I828" s="20">
        <f t="shared" si="12"/>
        <v>585929.24759599997</v>
      </c>
      <c r="J828" s="20">
        <v>282214.51694127999</v>
      </c>
      <c r="K828" s="17" t="s">
        <v>2735</v>
      </c>
      <c r="L828" s="21" t="str">
        <f>VLOOKUP(B828,Accounts!B$2:E$3001,4,FALSE)</f>
        <v>Savings</v>
      </c>
      <c r="M828" s="26">
        <f>VALUE(VLOOKUP(B828,Accounts!B$2:G$3001,6,FALSE))</f>
        <v>1225629704</v>
      </c>
      <c r="N828" s="22">
        <f>IFERROR(VLOOKUP(B828,Loan!B828:D1127,3,FALSE), 0)</f>
        <v>0</v>
      </c>
      <c r="O828" s="25">
        <f>VLOOKUP(B828,Transaction!C2:F3001,4,FALSE)</f>
        <v>44240</v>
      </c>
      <c r="P828" s="21" t="str">
        <f>VLOOKUP(B828,Table3[[Account Number]:[Transaction type]],2,FALSE)</f>
        <v>Money Transfer</v>
      </c>
      <c r="Q828" s="21" t="str">
        <f>VLOOKUP(B828,Transaction!C2:E3001,3,FALSE)</f>
        <v>Mobile</v>
      </c>
      <c r="R828" s="22">
        <f>Table4[[#This Row],[Bank Deposit2]] - Table4[[#This Row],[Saving Accounts]]</f>
        <v>303714.73065471998</v>
      </c>
      <c r="S828" s="22">
        <f>IF(AND(Table4[[#This Row],[Account Type]]="Current",Table4[[#This Row],[Opening Balance]]&gt;= 500000),Table4[[#This Row],[Opening Balance]] * 0.02, 0)</f>
        <v>0</v>
      </c>
    </row>
    <row r="829" spans="1:19" ht="15.75" x14ac:dyDescent="0.25">
      <c r="A829" s="17" t="s">
        <v>2736</v>
      </c>
      <c r="B829" s="19">
        <v>600924230</v>
      </c>
      <c r="C829" s="17">
        <v>34</v>
      </c>
      <c r="D829" s="24">
        <v>32287.5</v>
      </c>
      <c r="E829" s="17" t="s">
        <v>12</v>
      </c>
      <c r="F829" s="17" t="s">
        <v>176</v>
      </c>
      <c r="G829" s="17" t="s">
        <v>1964</v>
      </c>
      <c r="H829" s="17" t="s">
        <v>2737</v>
      </c>
      <c r="I829" s="20">
        <f t="shared" si="12"/>
        <v>519403.26508799999</v>
      </c>
      <c r="J829" s="20">
        <v>179262.46899024001</v>
      </c>
      <c r="K829" s="17" t="s">
        <v>2738</v>
      </c>
      <c r="L829" s="21" t="str">
        <f>VLOOKUP(B829,Accounts!B$2:E$3001,4,FALSE)</f>
        <v>Savings</v>
      </c>
      <c r="M829" s="26">
        <f>VALUE(VLOOKUP(B829,Accounts!B$2:G$3001,6,FALSE))</f>
        <v>567423657</v>
      </c>
      <c r="N829" s="22">
        <f>IFERROR(VLOOKUP(B829,Loan!B829:D1128,3,FALSE), 0)</f>
        <v>0</v>
      </c>
      <c r="O829" s="25">
        <f>VLOOKUP(B829,Transaction!C2:F3001,4,FALSE)</f>
        <v>44432</v>
      </c>
      <c r="P829" s="21" t="str">
        <f>VLOOKUP(B829,Table3[[Account Number]:[Transaction type]],2,FALSE)</f>
        <v>Money Deposit</v>
      </c>
      <c r="Q829" s="21" t="str">
        <f>VLOOKUP(B829,Transaction!C2:E3001,3,FALSE)</f>
        <v>Bank</v>
      </c>
      <c r="R829" s="22">
        <f>Table4[[#This Row],[Bank Deposit2]] - Table4[[#This Row],[Saving Accounts]]</f>
        <v>340140.79609775997</v>
      </c>
      <c r="S829" s="22">
        <f>IF(AND(Table4[[#This Row],[Account Type]]="Current",Table4[[#This Row],[Opening Balance]]&gt;= 500000),Table4[[#This Row],[Opening Balance]] * 0.02, 0)</f>
        <v>0</v>
      </c>
    </row>
    <row r="830" spans="1:19" ht="15.75" x14ac:dyDescent="0.25">
      <c r="A830" s="17" t="s">
        <v>2739</v>
      </c>
      <c r="B830" s="19">
        <v>877103671</v>
      </c>
      <c r="C830" s="17">
        <v>29</v>
      </c>
      <c r="D830" s="24">
        <v>34113.75</v>
      </c>
      <c r="E830" s="17" t="s">
        <v>12</v>
      </c>
      <c r="F830" s="17" t="s">
        <v>491</v>
      </c>
      <c r="G830" s="17" t="s">
        <v>1964</v>
      </c>
      <c r="H830" s="17" t="s">
        <v>2740</v>
      </c>
      <c r="I830" s="20">
        <f t="shared" si="12"/>
        <v>205426.24299999999</v>
      </c>
      <c r="J830" s="20">
        <v>36406.831581999999</v>
      </c>
      <c r="K830" s="17" t="s">
        <v>2741</v>
      </c>
      <c r="L830" s="21" t="str">
        <f>VLOOKUP(B830,Accounts!B$2:E$3001,4,FALSE)</f>
        <v>Corporate</v>
      </c>
      <c r="M830" s="26">
        <f>VALUE(VLOOKUP(B830,Accounts!B$2:G$3001,6,FALSE))</f>
        <v>1775195136</v>
      </c>
      <c r="N830" s="22">
        <f>IFERROR(VLOOKUP(B830,Loan!B830:D1129,3,FALSE), 0)</f>
        <v>0</v>
      </c>
      <c r="O830" s="25">
        <f>VLOOKUP(B830,Transaction!C2:F3001,4,FALSE)</f>
        <v>44272</v>
      </c>
      <c r="P830" s="21" t="str">
        <f>VLOOKUP(B830,Table3[[Account Number]:[Transaction type]],2,FALSE)</f>
        <v>Cash Withdrawal</v>
      </c>
      <c r="Q830" s="21" t="str">
        <f>VLOOKUP(B830,Transaction!C2:E3001,3,FALSE)</f>
        <v>Bank</v>
      </c>
      <c r="R830" s="22">
        <f>Table4[[#This Row],[Bank Deposit2]] - Table4[[#This Row],[Saving Accounts]]</f>
        <v>169019.411418</v>
      </c>
      <c r="S830" s="22">
        <f>IF(AND(Table4[[#This Row],[Account Type]]="Current",Table4[[#This Row],[Opening Balance]]&gt;= 500000),Table4[[#This Row],[Opening Balance]] * 0.02, 0)</f>
        <v>0</v>
      </c>
    </row>
    <row r="831" spans="1:19" ht="15.75" x14ac:dyDescent="0.25">
      <c r="A831" s="17" t="s">
        <v>2742</v>
      </c>
      <c r="B831" s="19">
        <v>131306401</v>
      </c>
      <c r="C831" s="17">
        <v>46</v>
      </c>
      <c r="D831" s="24">
        <v>27904.5</v>
      </c>
      <c r="E831" s="17" t="s">
        <v>12</v>
      </c>
      <c r="F831" s="17" t="s">
        <v>422</v>
      </c>
      <c r="G831" s="17" t="s">
        <v>1964</v>
      </c>
      <c r="H831" s="17" t="s">
        <v>2743</v>
      </c>
      <c r="I831" s="20">
        <f t="shared" si="12"/>
        <v>1133099.2650240001</v>
      </c>
      <c r="J831" s="20">
        <v>618955.47351935995</v>
      </c>
      <c r="K831" s="17" t="s">
        <v>2744</v>
      </c>
      <c r="L831" s="21" t="str">
        <f>VLOOKUP(B831,Accounts!B$2:E$3001,4,FALSE)</f>
        <v>Domiciliary</v>
      </c>
      <c r="M831" s="26">
        <f>VALUE(VLOOKUP(B831,Accounts!B$2:G$3001,6,FALSE))</f>
        <v>3711545847</v>
      </c>
      <c r="N831" s="22">
        <f>IFERROR(VLOOKUP(B831,Loan!B831:D1130,3,FALSE), 0)</f>
        <v>0</v>
      </c>
      <c r="O831" s="25">
        <f>VLOOKUP(B831,Transaction!C2:F3001,4,FALSE)</f>
        <v>44268</v>
      </c>
      <c r="P831" s="21" t="str">
        <f>VLOOKUP(B831,Table3[[Account Number]:[Transaction type]],2,FALSE)</f>
        <v>Cash Withdrawal</v>
      </c>
      <c r="Q831" s="21" t="str">
        <f>VLOOKUP(B831,Transaction!C2:E3001,3,FALSE)</f>
        <v>ATM</v>
      </c>
      <c r="R831" s="22">
        <f>Table4[[#This Row],[Bank Deposit2]] - Table4[[#This Row],[Saving Accounts]]</f>
        <v>514143.79150464013</v>
      </c>
      <c r="S831" s="22">
        <f>IF(AND(Table4[[#This Row],[Account Type]]="Current",Table4[[#This Row],[Opening Balance]]&gt;= 500000),Table4[[#This Row],[Opening Balance]] * 0.02, 0)</f>
        <v>0</v>
      </c>
    </row>
    <row r="832" spans="1:19" ht="15.75" x14ac:dyDescent="0.25">
      <c r="A832" s="17" t="s">
        <v>2745</v>
      </c>
      <c r="B832" s="19">
        <v>740328280</v>
      </c>
      <c r="C832" s="17">
        <v>82</v>
      </c>
      <c r="D832" s="24">
        <v>14755.5</v>
      </c>
      <c r="E832" s="17" t="s">
        <v>12</v>
      </c>
      <c r="F832" s="17" t="s">
        <v>1536</v>
      </c>
      <c r="G832" s="17" t="s">
        <v>1964</v>
      </c>
      <c r="H832" s="17" t="s">
        <v>2746</v>
      </c>
      <c r="I832" s="20">
        <f t="shared" si="12"/>
        <v>59044.118616</v>
      </c>
      <c r="J832" s="20">
        <v>30440.523375360001</v>
      </c>
      <c r="K832" s="17" t="s">
        <v>2747</v>
      </c>
      <c r="L832" s="21" t="str">
        <f>VLOOKUP(B832,Accounts!B$2:E$3001,4,FALSE)</f>
        <v>Savings</v>
      </c>
      <c r="M832" s="26">
        <f>VALUE(VLOOKUP(B832,Accounts!B$2:G$3001,6,FALSE))</f>
        <v>11427039</v>
      </c>
      <c r="N832" s="22">
        <f>IFERROR(VLOOKUP(B832,Loan!B832:D1131,3,FALSE), 0)</f>
        <v>0</v>
      </c>
      <c r="O832" s="25">
        <f>VLOOKUP(B832,Transaction!C2:F3001,4,FALSE)</f>
        <v>44459</v>
      </c>
      <c r="P832" s="21" t="str">
        <f>VLOOKUP(B832,Table3[[Account Number]:[Transaction type]],2,FALSE)</f>
        <v>Money Deposit</v>
      </c>
      <c r="Q832" s="21" t="str">
        <f>VLOOKUP(B832,Transaction!C2:E3001,3,FALSE)</f>
        <v>ATM</v>
      </c>
      <c r="R832" s="22">
        <f>Table4[[#This Row],[Bank Deposit2]] - Table4[[#This Row],[Saving Accounts]]</f>
        <v>28603.595240639999</v>
      </c>
      <c r="S832" s="22">
        <f>IF(AND(Table4[[#This Row],[Account Type]]="Current",Table4[[#This Row],[Opening Balance]]&gt;= 500000),Table4[[#This Row],[Opening Balance]] * 0.02, 0)</f>
        <v>0</v>
      </c>
    </row>
    <row r="833" spans="1:19" ht="15.75" x14ac:dyDescent="0.25">
      <c r="A833" s="17" t="s">
        <v>2748</v>
      </c>
      <c r="B833" s="19">
        <v>506706025</v>
      </c>
      <c r="C833" s="17">
        <v>30</v>
      </c>
      <c r="D833" s="24">
        <v>33748.5</v>
      </c>
      <c r="E833" s="17" t="s">
        <v>12</v>
      </c>
      <c r="F833" s="17" t="s">
        <v>1695</v>
      </c>
      <c r="G833" s="17" t="s">
        <v>1964</v>
      </c>
      <c r="H833" s="17" t="s">
        <v>2749</v>
      </c>
      <c r="I833" s="20">
        <f t="shared" si="12"/>
        <v>897649.48033799999</v>
      </c>
      <c r="J833" s="20">
        <v>424949.11481568002</v>
      </c>
      <c r="K833" s="17" t="s">
        <v>2750</v>
      </c>
      <c r="L833" s="21" t="str">
        <f>VLOOKUP(B833,Accounts!B$2:E$3001,4,FALSE)</f>
        <v>Current</v>
      </c>
      <c r="M833" s="26">
        <f>VALUE(VLOOKUP(B833,Accounts!B$2:G$3001,6,FALSE))</f>
        <v>2783251284</v>
      </c>
      <c r="N833" s="22">
        <f>IFERROR(VLOOKUP(B833,Loan!B833:D1132,3,FALSE), 0)</f>
        <v>0</v>
      </c>
      <c r="O833" s="25">
        <f>VLOOKUP(B833,Transaction!C2:F3001,4,FALSE)</f>
        <v>44494</v>
      </c>
      <c r="P833" s="21" t="str">
        <f>VLOOKUP(B833,Table3[[Account Number]:[Transaction type]],2,FALSE)</f>
        <v>Money Deposit</v>
      </c>
      <c r="Q833" s="21" t="str">
        <f>VLOOKUP(B833,Transaction!C2:E3001,3,FALSE)</f>
        <v>Bank</v>
      </c>
      <c r="R833" s="22">
        <f>Table4[[#This Row],[Bank Deposit2]] - Table4[[#This Row],[Saving Accounts]]</f>
        <v>472700.36552231997</v>
      </c>
      <c r="S833" s="22">
        <f>IF(AND(Table4[[#This Row],[Account Type]]="Current",Table4[[#This Row],[Opening Balance]]&gt;= 500000),Table4[[#This Row],[Opening Balance]] * 0.02, 0)</f>
        <v>55665025.68</v>
      </c>
    </row>
    <row r="834" spans="1:19" ht="15.75" x14ac:dyDescent="0.25">
      <c r="A834" s="17" t="s">
        <v>2751</v>
      </c>
      <c r="B834" s="19">
        <v>265864878</v>
      </c>
      <c r="C834" s="17">
        <v>21</v>
      </c>
      <c r="D834" s="24">
        <v>37035.75</v>
      </c>
      <c r="E834" s="17" t="s">
        <v>12</v>
      </c>
      <c r="F834" s="17" t="s">
        <v>1702</v>
      </c>
      <c r="G834" s="17" t="s">
        <v>1964</v>
      </c>
      <c r="H834" s="17" t="s">
        <v>2752</v>
      </c>
      <c r="I834" s="20">
        <f t="shared" si="12"/>
        <v>834515.64067500003</v>
      </c>
      <c r="J834" s="20">
        <v>388708.60105125001</v>
      </c>
      <c r="K834" s="17" t="s">
        <v>2753</v>
      </c>
      <c r="L834" s="21" t="str">
        <f>VLOOKUP(B834,Accounts!B$2:E$3001,4,FALSE)</f>
        <v>Domiciliary</v>
      </c>
      <c r="M834" s="26">
        <f>VALUE(VLOOKUP(B834,Accounts!B$2:G$3001,6,FALSE))</f>
        <v>2034949322</v>
      </c>
      <c r="N834" s="22">
        <f>IFERROR(VLOOKUP(B834,Loan!B834:D1133,3,FALSE), 0)</f>
        <v>0</v>
      </c>
      <c r="O834" s="25">
        <f>VLOOKUP(B834,Transaction!C2:F3001,4,FALSE)</f>
        <v>44238</v>
      </c>
      <c r="P834" s="21" t="str">
        <f>VLOOKUP(B834,Table3[[Account Number]:[Transaction type]],2,FALSE)</f>
        <v>Money Deposit</v>
      </c>
      <c r="Q834" s="21" t="str">
        <f>VLOOKUP(B834,Transaction!C2:E3001,3,FALSE)</f>
        <v>Bank</v>
      </c>
      <c r="R834" s="22">
        <f>Table4[[#This Row],[Bank Deposit2]] - Table4[[#This Row],[Saving Accounts]]</f>
        <v>445807.03962375002</v>
      </c>
      <c r="S834" s="22">
        <f>IF(AND(Table4[[#This Row],[Account Type]]="Current",Table4[[#This Row],[Opening Balance]]&gt;= 500000),Table4[[#This Row],[Opening Balance]] * 0.02, 0)</f>
        <v>0</v>
      </c>
    </row>
    <row r="835" spans="1:19" ht="15.75" x14ac:dyDescent="0.25">
      <c r="A835" s="17" t="s">
        <v>2754</v>
      </c>
      <c r="B835" s="19">
        <v>735527609</v>
      </c>
      <c r="C835" s="17">
        <v>24</v>
      </c>
      <c r="D835" s="24">
        <v>35940</v>
      </c>
      <c r="E835" s="17" t="s">
        <v>12</v>
      </c>
      <c r="F835" s="17" t="s">
        <v>195</v>
      </c>
      <c r="G835" s="17" t="s">
        <v>1964</v>
      </c>
      <c r="H835" s="17" t="s">
        <v>2755</v>
      </c>
      <c r="I835" s="20">
        <f t="shared" ref="I835:I898" si="13">VALUE(CLEAN(H835))</f>
        <v>2542970.7295200001</v>
      </c>
      <c r="J835" s="20">
        <v>1038705.7364424</v>
      </c>
      <c r="K835" s="17" t="s">
        <v>2756</v>
      </c>
      <c r="L835" s="21" t="str">
        <f>VLOOKUP(B835,Accounts!B$2:E$3001,4,FALSE)</f>
        <v>Current</v>
      </c>
      <c r="M835" s="26">
        <f>VALUE(VLOOKUP(B835,Accounts!B$2:G$3001,6,FALSE))</f>
        <v>1844297088</v>
      </c>
      <c r="N835" s="22">
        <f>IFERROR(VLOOKUP(B835,Loan!B835:D1134,3,FALSE), 0)</f>
        <v>0</v>
      </c>
      <c r="O835" s="25">
        <f>VLOOKUP(B835,Transaction!C2:F3001,4,FALSE)</f>
        <v>44536</v>
      </c>
      <c r="P835" s="21" t="str">
        <f>VLOOKUP(B835,Table3[[Account Number]:[Transaction type]],2,FALSE)</f>
        <v>Loan Payment</v>
      </c>
      <c r="Q835" s="21" t="str">
        <f>VLOOKUP(B835,Transaction!C2:E3001,3,FALSE)</f>
        <v>ACH</v>
      </c>
      <c r="R835" s="22">
        <f>Table4[[#This Row],[Bank Deposit2]] - Table4[[#This Row],[Saving Accounts]]</f>
        <v>1504264.9930775999</v>
      </c>
      <c r="S835" s="22">
        <f>IF(AND(Table4[[#This Row],[Account Type]]="Current",Table4[[#This Row],[Opening Balance]]&gt;= 500000),Table4[[#This Row],[Opening Balance]] * 0.02, 0)</f>
        <v>36885941.759999998</v>
      </c>
    </row>
    <row r="836" spans="1:19" ht="15.75" x14ac:dyDescent="0.25">
      <c r="A836" s="17" t="s">
        <v>2757</v>
      </c>
      <c r="B836" s="19">
        <v>319678340</v>
      </c>
      <c r="C836" s="17">
        <v>73</v>
      </c>
      <c r="D836" s="24">
        <v>18042.75</v>
      </c>
      <c r="E836" s="17" t="s">
        <v>12</v>
      </c>
      <c r="F836" s="17" t="s">
        <v>874</v>
      </c>
      <c r="G836" s="17" t="s">
        <v>1964</v>
      </c>
      <c r="H836" s="17" t="s">
        <v>2758</v>
      </c>
      <c r="I836" s="20">
        <f t="shared" si="13"/>
        <v>260575.308315</v>
      </c>
      <c r="J836" s="20">
        <v>123090.8123088</v>
      </c>
      <c r="K836" s="17" t="s">
        <v>2759</v>
      </c>
      <c r="L836" s="21" t="str">
        <f>VLOOKUP(B836,Accounts!B$2:E$3001,4,FALSE)</f>
        <v>Current</v>
      </c>
      <c r="M836" s="26">
        <f>VALUE(VLOOKUP(B836,Accounts!B$2:G$3001,6,FALSE))</f>
        <v>851947008</v>
      </c>
      <c r="N836" s="22">
        <f>IFERROR(VLOOKUP(B836,Loan!B836:D1135,3,FALSE), 0)</f>
        <v>0</v>
      </c>
      <c r="O836" s="25">
        <f>VLOOKUP(B836,Transaction!C2:F3001,4,FALSE)</f>
        <v>44244</v>
      </c>
      <c r="P836" s="21" t="str">
        <f>VLOOKUP(B836,Table3[[Account Number]:[Transaction type]],2,FALSE)</f>
        <v>Money Deposit</v>
      </c>
      <c r="Q836" s="21" t="str">
        <f>VLOOKUP(B836,Transaction!C2:E3001,3,FALSE)</f>
        <v>Bank</v>
      </c>
      <c r="R836" s="22">
        <f>Table4[[#This Row],[Bank Deposit2]] - Table4[[#This Row],[Saving Accounts]]</f>
        <v>137484.4960062</v>
      </c>
      <c r="S836" s="22">
        <f>IF(AND(Table4[[#This Row],[Account Type]]="Current",Table4[[#This Row],[Opening Balance]]&gt;= 500000),Table4[[#This Row],[Opening Balance]] * 0.02, 0)</f>
        <v>17038940.16</v>
      </c>
    </row>
    <row r="837" spans="1:19" ht="15.75" x14ac:dyDescent="0.25">
      <c r="A837" s="17" t="s">
        <v>2760</v>
      </c>
      <c r="B837" s="19">
        <v>971704687</v>
      </c>
      <c r="C837" s="17">
        <v>48</v>
      </c>
      <c r="D837" s="24">
        <v>27174</v>
      </c>
      <c r="E837" s="17" t="s">
        <v>12</v>
      </c>
      <c r="F837" s="17" t="s">
        <v>286</v>
      </c>
      <c r="G837" s="17" t="s">
        <v>1964</v>
      </c>
      <c r="H837" s="17" t="s">
        <v>2761</v>
      </c>
      <c r="I837" s="20">
        <f t="shared" si="13"/>
        <v>1781157.8022400001</v>
      </c>
      <c r="J837" s="20">
        <v>187942.85775359999</v>
      </c>
      <c r="K837" s="17" t="s">
        <v>2762</v>
      </c>
      <c r="L837" s="21" t="str">
        <f>VLOOKUP(B837,Accounts!B$2:E$3001,4,FALSE)</f>
        <v>Current</v>
      </c>
      <c r="M837" s="26">
        <f>VALUE(VLOOKUP(B837,Accounts!B$2:G$3001,6,FALSE))</f>
        <v>570849216</v>
      </c>
      <c r="N837" s="22">
        <f>IFERROR(VLOOKUP(B837,Loan!B837:D1136,3,FALSE), 0)</f>
        <v>0</v>
      </c>
      <c r="O837" s="25">
        <f>VLOOKUP(B837,Transaction!C2:F3001,4,FALSE)</f>
        <v>44368</v>
      </c>
      <c r="P837" s="21" t="str">
        <f>VLOOKUP(B837,Table3[[Account Number]:[Transaction type]],2,FALSE)</f>
        <v>Online Payment</v>
      </c>
      <c r="Q837" s="21" t="str">
        <f>VLOOKUP(B837,Transaction!C2:E3001,3,FALSE)</f>
        <v>Mobile</v>
      </c>
      <c r="R837" s="22">
        <f>Table4[[#This Row],[Bank Deposit2]] - Table4[[#This Row],[Saving Accounts]]</f>
        <v>1593214.9444864001</v>
      </c>
      <c r="S837" s="22">
        <f>IF(AND(Table4[[#This Row],[Account Type]]="Current",Table4[[#This Row],[Opening Balance]]&gt;= 500000),Table4[[#This Row],[Opening Balance]] * 0.02, 0)</f>
        <v>11416984.32</v>
      </c>
    </row>
    <row r="838" spans="1:19" ht="15.75" x14ac:dyDescent="0.25">
      <c r="A838" s="17" t="s">
        <v>2763</v>
      </c>
      <c r="B838" s="19">
        <v>334726039</v>
      </c>
      <c r="C838" s="17">
        <v>28</v>
      </c>
      <c r="D838" s="24">
        <v>34479</v>
      </c>
      <c r="E838" s="17" t="s">
        <v>12</v>
      </c>
      <c r="F838" s="17" t="s">
        <v>818</v>
      </c>
      <c r="G838" s="17" t="s">
        <v>1964</v>
      </c>
      <c r="H838" s="17" t="s">
        <v>2764</v>
      </c>
      <c r="I838" s="20">
        <f t="shared" si="13"/>
        <v>76787.306639999995</v>
      </c>
      <c r="J838" s="20">
        <v>94169.160597599999</v>
      </c>
      <c r="K838" s="17" t="s">
        <v>2765</v>
      </c>
      <c r="L838" s="21" t="str">
        <f>VLOOKUP(B838,Accounts!B$2:E$3001,4,FALSE)</f>
        <v>Savings</v>
      </c>
      <c r="M838" s="26">
        <f>VALUE(VLOOKUP(B838,Accounts!B$2:G$3001,6,FALSE))</f>
        <v>1780286688</v>
      </c>
      <c r="N838" s="22">
        <f>IFERROR(VLOOKUP(B838,Loan!B838:D1137,3,FALSE), 0)</f>
        <v>0</v>
      </c>
      <c r="O838" s="25">
        <f>VLOOKUP(B838,Transaction!C2:F3001,4,FALSE)</f>
        <v>44401</v>
      </c>
      <c r="P838" s="21" t="str">
        <f>VLOOKUP(B838,Table3[[Account Number]:[Transaction type]],2,FALSE)</f>
        <v>Money Deposit</v>
      </c>
      <c r="Q838" s="21" t="str">
        <f>VLOOKUP(B838,Transaction!C2:E3001,3,FALSE)</f>
        <v>Bank</v>
      </c>
      <c r="R838" s="22">
        <f>Table4[[#This Row],[Bank Deposit2]] - Table4[[#This Row],[Saving Accounts]]</f>
        <v>-17381.853957600004</v>
      </c>
      <c r="S838" s="22">
        <f>IF(AND(Table4[[#This Row],[Account Type]]="Current",Table4[[#This Row],[Opening Balance]]&gt;= 500000),Table4[[#This Row],[Opening Balance]] * 0.02, 0)</f>
        <v>0</v>
      </c>
    </row>
    <row r="839" spans="1:19" ht="15.75" x14ac:dyDescent="0.25">
      <c r="A839" s="17" t="s">
        <v>2766</v>
      </c>
      <c r="B839" s="19">
        <v>522730210</v>
      </c>
      <c r="C839" s="17">
        <v>48</v>
      </c>
      <c r="D839" s="24">
        <v>27174</v>
      </c>
      <c r="E839" s="17" t="s">
        <v>12</v>
      </c>
      <c r="F839" s="17" t="s">
        <v>731</v>
      </c>
      <c r="G839" s="17" t="s">
        <v>1964</v>
      </c>
      <c r="H839" s="17" t="s">
        <v>2767</v>
      </c>
      <c r="I839" s="20">
        <f t="shared" si="13"/>
        <v>1689560.427324</v>
      </c>
      <c r="J839" s="20">
        <v>510194.03455019998</v>
      </c>
      <c r="K839" s="17" t="s">
        <v>2768</v>
      </c>
      <c r="L839" s="21" t="str">
        <f>VLOOKUP(B839,Accounts!B$2:E$3001,4,FALSE)</f>
        <v>Current</v>
      </c>
      <c r="M839" s="26">
        <f>VALUE(VLOOKUP(B839,Accounts!B$2:G$3001,6,FALSE))</f>
        <v>1580770731</v>
      </c>
      <c r="N839" s="22">
        <f>IFERROR(VLOOKUP(B839,Loan!B839:D1138,3,FALSE), 0)</f>
        <v>0</v>
      </c>
      <c r="O839" s="25">
        <f>VLOOKUP(B839,Transaction!C2:F3001,4,FALSE)</f>
        <v>44507</v>
      </c>
      <c r="P839" s="21" t="str">
        <f>VLOOKUP(B839,Table3[[Account Number]:[Transaction type]],2,FALSE)</f>
        <v>Money Transfer</v>
      </c>
      <c r="Q839" s="21" t="str">
        <f>VLOOKUP(B839,Transaction!C2:E3001,3,FALSE)</f>
        <v>Internet Banking</v>
      </c>
      <c r="R839" s="22">
        <f>Table4[[#This Row],[Bank Deposit2]] - Table4[[#This Row],[Saving Accounts]]</f>
        <v>1179366.3927738001</v>
      </c>
      <c r="S839" s="22">
        <f>IF(AND(Table4[[#This Row],[Account Type]]="Current",Table4[[#This Row],[Opening Balance]]&gt;= 500000),Table4[[#This Row],[Opening Balance]] * 0.02, 0)</f>
        <v>31615414.620000001</v>
      </c>
    </row>
    <row r="840" spans="1:19" ht="15.75" x14ac:dyDescent="0.25">
      <c r="A840" s="17" t="s">
        <v>2769</v>
      </c>
      <c r="B840" s="19">
        <v>582771873</v>
      </c>
      <c r="C840" s="17">
        <v>41</v>
      </c>
      <c r="D840" s="24">
        <v>29730.75</v>
      </c>
      <c r="E840" s="17" t="s">
        <v>12</v>
      </c>
      <c r="F840" s="17" t="s">
        <v>19</v>
      </c>
      <c r="G840" s="17" t="s">
        <v>1964</v>
      </c>
      <c r="H840" s="17" t="s">
        <v>2770</v>
      </c>
      <c r="I840" s="20">
        <f t="shared" si="13"/>
        <v>660940.81920000003</v>
      </c>
      <c r="J840" s="20">
        <v>79312.898304000002</v>
      </c>
      <c r="K840" s="17" t="s">
        <v>2771</v>
      </c>
      <c r="L840" s="21" t="str">
        <f>VLOOKUP(B840,Accounts!B$2:E$3001,4,FALSE)</f>
        <v>Savings</v>
      </c>
      <c r="M840" s="26">
        <f>VALUE(VLOOKUP(B840,Accounts!B$2:G$3001,6,FALSE))</f>
        <v>499911489</v>
      </c>
      <c r="N840" s="22">
        <f>IFERROR(VLOOKUP(B840,Loan!B840:D1139,3,FALSE), 0)</f>
        <v>0</v>
      </c>
      <c r="O840" s="25">
        <f>VLOOKUP(B840,Transaction!C2:F3001,4,FALSE)</f>
        <v>44555</v>
      </c>
      <c r="P840" s="21" t="str">
        <f>VLOOKUP(B840,Table3[[Account Number]:[Transaction type]],2,FALSE)</f>
        <v>Checks</v>
      </c>
      <c r="Q840" s="21" t="str">
        <f>VLOOKUP(B840,Transaction!C2:E3001,3,FALSE)</f>
        <v>Informal Services</v>
      </c>
      <c r="R840" s="22">
        <f>Table4[[#This Row],[Bank Deposit2]] - Table4[[#This Row],[Saving Accounts]]</f>
        <v>581627.920896</v>
      </c>
      <c r="S840" s="22">
        <f>IF(AND(Table4[[#This Row],[Account Type]]="Current",Table4[[#This Row],[Opening Balance]]&gt;= 500000),Table4[[#This Row],[Opening Balance]] * 0.02, 0)</f>
        <v>0</v>
      </c>
    </row>
    <row r="841" spans="1:19" ht="15.75" x14ac:dyDescent="0.25">
      <c r="A841" s="17" t="s">
        <v>2772</v>
      </c>
      <c r="B841" s="19">
        <v>372447587</v>
      </c>
      <c r="C841" s="17">
        <v>46</v>
      </c>
      <c r="D841" s="24">
        <v>27904.5</v>
      </c>
      <c r="E841" s="17" t="s">
        <v>1094</v>
      </c>
      <c r="F841" s="17" t="s">
        <v>327</v>
      </c>
      <c r="G841" s="17" t="s">
        <v>2773</v>
      </c>
      <c r="H841" s="17" t="s">
        <v>2774</v>
      </c>
      <c r="I841" s="20">
        <f t="shared" si="13"/>
        <v>1005529.0752</v>
      </c>
      <c r="J841" s="20">
        <v>279034.31836799998</v>
      </c>
      <c r="K841" s="17" t="s">
        <v>2775</v>
      </c>
      <c r="L841" s="21" t="str">
        <f>VLOOKUP(B841,Accounts!B$2:E$3001,4,FALSE)</f>
        <v>Corporate</v>
      </c>
      <c r="M841" s="26">
        <f>VALUE(VLOOKUP(B841,Accounts!B$2:G$3001,6,FALSE))</f>
        <v>922255796</v>
      </c>
      <c r="N841" s="22">
        <f>IFERROR(VLOOKUP(B841,Loan!B841:D1140,3,FALSE), 0)</f>
        <v>0</v>
      </c>
      <c r="O841" s="25">
        <f>VLOOKUP(B841,Transaction!C2:F3001,4,FALSE)</f>
        <v>44337</v>
      </c>
      <c r="P841" s="21" t="str">
        <f>VLOOKUP(B841,Table3[[Account Number]:[Transaction type]],2,FALSE)</f>
        <v>Cash Withdrawal</v>
      </c>
      <c r="Q841" s="21" t="str">
        <f>VLOOKUP(B841,Transaction!C2:E3001,3,FALSE)</f>
        <v>ATM</v>
      </c>
      <c r="R841" s="22">
        <f>Table4[[#This Row],[Bank Deposit2]] - Table4[[#This Row],[Saving Accounts]]</f>
        <v>726494.75683199998</v>
      </c>
      <c r="S841" s="22">
        <f>IF(AND(Table4[[#This Row],[Account Type]]="Current",Table4[[#This Row],[Opening Balance]]&gt;= 500000),Table4[[#This Row],[Opening Balance]] * 0.02, 0)</f>
        <v>0</v>
      </c>
    </row>
    <row r="842" spans="1:19" ht="15.75" x14ac:dyDescent="0.25">
      <c r="A842" s="17" t="s">
        <v>2776</v>
      </c>
      <c r="B842" s="19">
        <v>26700503</v>
      </c>
      <c r="C842" s="17">
        <v>80</v>
      </c>
      <c r="D842" s="24">
        <v>15486</v>
      </c>
      <c r="E842" s="17" t="s">
        <v>1094</v>
      </c>
      <c r="F842" s="17" t="s">
        <v>893</v>
      </c>
      <c r="G842" s="17" t="s">
        <v>2773</v>
      </c>
      <c r="H842" s="17" t="s">
        <v>2777</v>
      </c>
      <c r="I842" s="20">
        <f t="shared" si="13"/>
        <v>228419.99769600001</v>
      </c>
      <c r="J842" s="20">
        <v>50252.39949312</v>
      </c>
      <c r="K842" s="17" t="s">
        <v>2778</v>
      </c>
      <c r="L842" s="21" t="str">
        <f>VLOOKUP(B842,Accounts!B$2:E$3001,4,FALSE)</f>
        <v>Domiciliary</v>
      </c>
      <c r="M842" s="26">
        <f>VALUE(VLOOKUP(B842,Accounts!B$2:G$3001,6,FALSE))</f>
        <v>353372166</v>
      </c>
      <c r="N842" s="22">
        <f>IFERROR(VLOOKUP(B842,Loan!B842:D1141,3,FALSE), 0)</f>
        <v>0</v>
      </c>
      <c r="O842" s="25">
        <f>VLOOKUP(B842,Transaction!C2:F3001,4,FALSE)</f>
        <v>44533</v>
      </c>
      <c r="P842" s="21" t="str">
        <f>VLOOKUP(B842,Table3[[Account Number]:[Transaction type]],2,FALSE)</f>
        <v>Online Payment</v>
      </c>
      <c r="Q842" s="21" t="str">
        <f>VLOOKUP(B842,Transaction!C2:E3001,3,FALSE)</f>
        <v>Card</v>
      </c>
      <c r="R842" s="22">
        <f>Table4[[#This Row],[Bank Deposit2]] - Table4[[#This Row],[Saving Accounts]]</f>
        <v>178167.59820288001</v>
      </c>
      <c r="S842" s="22">
        <f>IF(AND(Table4[[#This Row],[Account Type]]="Current",Table4[[#This Row],[Opening Balance]]&gt;= 500000),Table4[[#This Row],[Opening Balance]] * 0.02, 0)</f>
        <v>0</v>
      </c>
    </row>
    <row r="843" spans="1:19" ht="15.75" x14ac:dyDescent="0.25">
      <c r="A843" s="17" t="s">
        <v>2779</v>
      </c>
      <c r="B843" s="19">
        <v>788384508</v>
      </c>
      <c r="C843" s="17">
        <v>30</v>
      </c>
      <c r="D843" s="24">
        <v>33748.5</v>
      </c>
      <c r="E843" s="17" t="s">
        <v>1094</v>
      </c>
      <c r="F843" s="17" t="s">
        <v>24</v>
      </c>
      <c r="G843" s="17" t="s">
        <v>2773</v>
      </c>
      <c r="H843" s="17" t="s">
        <v>2780</v>
      </c>
      <c r="I843" s="20">
        <f t="shared" si="13"/>
        <v>419517.80301600002</v>
      </c>
      <c r="J843" s="20">
        <v>104556.74475168</v>
      </c>
      <c r="K843" s="17" t="s">
        <v>2781</v>
      </c>
      <c r="L843" s="21" t="str">
        <f>VLOOKUP(B843,Accounts!B$2:E$3001,4,FALSE)</f>
        <v>Domiciliary</v>
      </c>
      <c r="M843" s="26">
        <f>VALUE(VLOOKUP(B843,Accounts!B$2:G$3001,6,FALSE))</f>
        <v>599874912</v>
      </c>
      <c r="N843" s="22">
        <f>IFERROR(VLOOKUP(B843,Loan!B843:D1142,3,FALSE), 0)</f>
        <v>0</v>
      </c>
      <c r="O843" s="25">
        <f>VLOOKUP(B843,Transaction!C2:F3001,4,FALSE)</f>
        <v>44208</v>
      </c>
      <c r="P843" s="21" t="str">
        <f>VLOOKUP(B843,Table3[[Account Number]:[Transaction type]],2,FALSE)</f>
        <v>Money Deposit</v>
      </c>
      <c r="Q843" s="21" t="str">
        <f>VLOOKUP(B843,Transaction!C2:E3001,3,FALSE)</f>
        <v>Bank</v>
      </c>
      <c r="R843" s="22">
        <f>Table4[[#This Row],[Bank Deposit2]] - Table4[[#This Row],[Saving Accounts]]</f>
        <v>314961.05826432002</v>
      </c>
      <c r="S843" s="22">
        <f>IF(AND(Table4[[#This Row],[Account Type]]="Current",Table4[[#This Row],[Opening Balance]]&gt;= 500000),Table4[[#This Row],[Opening Balance]] * 0.02, 0)</f>
        <v>0</v>
      </c>
    </row>
    <row r="844" spans="1:19" ht="15.75" x14ac:dyDescent="0.25">
      <c r="A844" s="17" t="s">
        <v>2782</v>
      </c>
      <c r="B844" s="19">
        <v>302636014</v>
      </c>
      <c r="C844" s="17">
        <v>66</v>
      </c>
      <c r="D844" s="24">
        <v>20599.5</v>
      </c>
      <c r="E844" s="17" t="s">
        <v>1094</v>
      </c>
      <c r="F844" s="17" t="s">
        <v>264</v>
      </c>
      <c r="G844" s="17" t="s">
        <v>2773</v>
      </c>
      <c r="H844" s="17" t="s">
        <v>2783</v>
      </c>
      <c r="I844" s="20">
        <f t="shared" si="13"/>
        <v>192729.76800000001</v>
      </c>
      <c r="J844" s="20">
        <v>223391.32199999999</v>
      </c>
      <c r="K844" s="17" t="s">
        <v>2784</v>
      </c>
      <c r="L844" s="21" t="str">
        <f>VLOOKUP(B844,Accounts!B$2:E$3001,4,FALSE)</f>
        <v>Savings</v>
      </c>
      <c r="M844" s="26">
        <f>VALUE(VLOOKUP(B844,Accounts!B$2:G$3001,6,FALSE))</f>
        <v>2540499255</v>
      </c>
      <c r="N844" s="22">
        <f>IFERROR(VLOOKUP(B844,Loan!B844:D1143,3,FALSE), 0)</f>
        <v>0</v>
      </c>
      <c r="O844" s="25">
        <f>VLOOKUP(B844,Transaction!C2:F3001,4,FALSE)</f>
        <v>44452</v>
      </c>
      <c r="P844" s="21" t="str">
        <f>VLOOKUP(B844,Table3[[Account Number]:[Transaction type]],2,FALSE)</f>
        <v>Money Transfer</v>
      </c>
      <c r="Q844" s="21" t="str">
        <f>VLOOKUP(B844,Transaction!C2:E3001,3,FALSE)</f>
        <v>Mobile</v>
      </c>
      <c r="R844" s="22">
        <f>Table4[[#This Row],[Bank Deposit2]] - Table4[[#This Row],[Saving Accounts]]</f>
        <v>-30661.553999999975</v>
      </c>
      <c r="S844" s="22">
        <f>IF(AND(Table4[[#This Row],[Account Type]]="Current",Table4[[#This Row],[Opening Balance]]&gt;= 500000),Table4[[#This Row],[Opening Balance]] * 0.02, 0)</f>
        <v>0</v>
      </c>
    </row>
    <row r="845" spans="1:19" ht="15.75" x14ac:dyDescent="0.25">
      <c r="A845" s="17" t="s">
        <v>2785</v>
      </c>
      <c r="B845" s="19">
        <v>605123228</v>
      </c>
      <c r="C845" s="17">
        <v>59</v>
      </c>
      <c r="D845" s="24">
        <v>23156.25</v>
      </c>
      <c r="E845" s="17" t="s">
        <v>1094</v>
      </c>
      <c r="F845" s="17" t="s">
        <v>168</v>
      </c>
      <c r="G845" s="17" t="s">
        <v>2773</v>
      </c>
      <c r="H845" s="17" t="s">
        <v>2786</v>
      </c>
      <c r="I845" s="20">
        <f t="shared" si="13"/>
        <v>110338.45574400001</v>
      </c>
      <c r="J845" s="20">
        <v>28086.152371200002</v>
      </c>
      <c r="K845" s="17" t="s">
        <v>2787</v>
      </c>
      <c r="L845" s="21" t="str">
        <f>VLOOKUP(B845,Accounts!B$2:E$3001,4,FALSE)</f>
        <v>Current</v>
      </c>
      <c r="M845" s="26">
        <f>VALUE(VLOOKUP(B845,Accounts!B$2:G$3001,6,FALSE))</f>
        <v>1781669226</v>
      </c>
      <c r="N845" s="22">
        <f>IFERROR(VLOOKUP(B845,Loan!B845:D1144,3,FALSE), 0)</f>
        <v>0</v>
      </c>
      <c r="O845" s="25">
        <f>VLOOKUP(B845,Transaction!C2:F3001,4,FALSE)</f>
        <v>44679</v>
      </c>
      <c r="P845" s="21" t="str">
        <f>VLOOKUP(B845,Table3[[Account Number]:[Transaction type]],2,FALSE)</f>
        <v>Cash Withdrawal</v>
      </c>
      <c r="Q845" s="21" t="str">
        <f>VLOOKUP(B845,Transaction!C2:E3001,3,FALSE)</f>
        <v>POS</v>
      </c>
      <c r="R845" s="22">
        <f>Table4[[#This Row],[Bank Deposit2]] - Table4[[#This Row],[Saving Accounts]]</f>
        <v>82252.303372800001</v>
      </c>
      <c r="S845" s="22">
        <f>IF(AND(Table4[[#This Row],[Account Type]]="Current",Table4[[#This Row],[Opening Balance]]&gt;= 500000),Table4[[#This Row],[Opening Balance]] * 0.02, 0)</f>
        <v>35633384.520000003</v>
      </c>
    </row>
    <row r="846" spans="1:19" ht="15.75" x14ac:dyDescent="0.25">
      <c r="A846" s="17" t="s">
        <v>2788</v>
      </c>
      <c r="B846" s="19">
        <v>25583562</v>
      </c>
      <c r="C846" s="17">
        <v>33</v>
      </c>
      <c r="D846" s="24">
        <v>32652.75</v>
      </c>
      <c r="E846" s="17" t="s">
        <v>1094</v>
      </c>
      <c r="F846" s="17" t="s">
        <v>1308</v>
      </c>
      <c r="G846" s="17" t="s">
        <v>2773</v>
      </c>
      <c r="H846" s="17" t="s">
        <v>2789</v>
      </c>
      <c r="I846" s="20">
        <f t="shared" si="13"/>
        <v>52344.548801999998</v>
      </c>
      <c r="J846" s="20">
        <v>11676.8608866</v>
      </c>
      <c r="K846" s="17" t="s">
        <v>2790</v>
      </c>
      <c r="L846" s="21" t="str">
        <f>VLOOKUP(B846,Accounts!B$2:E$3001,4,FALSE)</f>
        <v>Current</v>
      </c>
      <c r="M846" s="26">
        <f>VALUE(VLOOKUP(B846,Accounts!B$2:G$3001,6,FALSE))</f>
        <v>2552960256</v>
      </c>
      <c r="N846" s="22">
        <f>IFERROR(VLOOKUP(B846,Loan!B846:D1145,3,FALSE), 0)</f>
        <v>0</v>
      </c>
      <c r="O846" s="25">
        <f>VLOOKUP(B846,Transaction!C2:F3001,4,FALSE)</f>
        <v>44295</v>
      </c>
      <c r="P846" s="21" t="str">
        <f>VLOOKUP(B846,Table3[[Account Number]:[Transaction type]],2,FALSE)</f>
        <v>Cash Withdrawal</v>
      </c>
      <c r="Q846" s="21" t="str">
        <f>VLOOKUP(B846,Transaction!C2:E3001,3,FALSE)</f>
        <v>ATM</v>
      </c>
      <c r="R846" s="22">
        <f>Table4[[#This Row],[Bank Deposit2]] - Table4[[#This Row],[Saving Accounts]]</f>
        <v>40667.687915399998</v>
      </c>
      <c r="S846" s="22">
        <f>IF(AND(Table4[[#This Row],[Account Type]]="Current",Table4[[#This Row],[Opening Balance]]&gt;= 500000),Table4[[#This Row],[Opening Balance]] * 0.02, 0)</f>
        <v>51059205.120000005</v>
      </c>
    </row>
    <row r="847" spans="1:19" ht="15.75" x14ac:dyDescent="0.25">
      <c r="A847" s="17" t="s">
        <v>2791</v>
      </c>
      <c r="B847" s="19">
        <v>330939456</v>
      </c>
      <c r="C847" s="17">
        <v>83</v>
      </c>
      <c r="D847" s="24">
        <v>14390.25</v>
      </c>
      <c r="E847" s="17" t="s">
        <v>1094</v>
      </c>
      <c r="F847" s="17" t="s">
        <v>1746</v>
      </c>
      <c r="G847" s="17" t="s">
        <v>2773</v>
      </c>
      <c r="H847" s="17" t="s">
        <v>2792</v>
      </c>
      <c r="I847" s="20">
        <f t="shared" si="13"/>
        <v>821290.21161200001</v>
      </c>
      <c r="J847" s="20">
        <v>305644.7116632</v>
      </c>
      <c r="K847" s="17" t="s">
        <v>2793</v>
      </c>
      <c r="L847" s="21" t="str">
        <f>VLOOKUP(B847,Accounts!B$2:E$3001,4,FALSE)</f>
        <v>Joint</v>
      </c>
      <c r="M847" s="26">
        <f>VALUE(VLOOKUP(B847,Accounts!B$2:G$3001,6,FALSE))</f>
        <v>3270533511</v>
      </c>
      <c r="N847" s="22">
        <f>IFERROR(VLOOKUP(B847,Loan!B847:D1146,3,FALSE), 0)</f>
        <v>0</v>
      </c>
      <c r="O847" s="25">
        <f>VLOOKUP(B847,Transaction!C2:F3001,4,FALSE)</f>
        <v>44560</v>
      </c>
      <c r="P847" s="21" t="str">
        <f>VLOOKUP(B847,Table3[[Account Number]:[Transaction type]],2,FALSE)</f>
        <v>Money Deposit</v>
      </c>
      <c r="Q847" s="21" t="str">
        <f>VLOOKUP(B847,Transaction!C2:E3001,3,FALSE)</f>
        <v>Bank</v>
      </c>
      <c r="R847" s="22">
        <f>Table4[[#This Row],[Bank Deposit2]] - Table4[[#This Row],[Saving Accounts]]</f>
        <v>515645.49994880002</v>
      </c>
      <c r="S847" s="22">
        <f>IF(AND(Table4[[#This Row],[Account Type]]="Current",Table4[[#This Row],[Opening Balance]]&gt;= 500000),Table4[[#This Row],[Opening Balance]] * 0.02, 0)</f>
        <v>0</v>
      </c>
    </row>
    <row r="848" spans="1:19" ht="15.75" x14ac:dyDescent="0.25">
      <c r="A848" s="17" t="s">
        <v>2794</v>
      </c>
      <c r="B848" s="19">
        <v>885905521</v>
      </c>
      <c r="C848" s="17">
        <v>61</v>
      </c>
      <c r="D848" s="24">
        <v>22425.75</v>
      </c>
      <c r="E848" s="17" t="s">
        <v>1094</v>
      </c>
      <c r="F848" s="17" t="s">
        <v>682</v>
      </c>
      <c r="G848" s="17" t="s">
        <v>2773</v>
      </c>
      <c r="H848" s="17" t="s">
        <v>2795</v>
      </c>
      <c r="I848" s="20">
        <f t="shared" si="13"/>
        <v>492769.95189999999</v>
      </c>
      <c r="J848" s="20">
        <v>138770.376777</v>
      </c>
      <c r="K848" s="17" t="s">
        <v>2796</v>
      </c>
      <c r="L848" s="21" t="str">
        <f>VLOOKUP(B848,Accounts!B$2:E$3001,4,FALSE)</f>
        <v>Domiciliary</v>
      </c>
      <c r="M848" s="26">
        <f>VALUE(VLOOKUP(B848,Accounts!B$2:G$3001,6,FALSE))</f>
        <v>50793897</v>
      </c>
      <c r="N848" s="22">
        <f>IFERROR(VLOOKUP(B848,Loan!B848:D1147,3,FALSE), 0)</f>
        <v>0</v>
      </c>
      <c r="O848" s="25">
        <f>VLOOKUP(B848,Transaction!C2:F3001,4,FALSE)</f>
        <v>44386</v>
      </c>
      <c r="P848" s="21" t="str">
        <f>VLOOKUP(B848,Table3[[Account Number]:[Transaction type]],2,FALSE)</f>
        <v>Checks</v>
      </c>
      <c r="Q848" s="21" t="str">
        <f>VLOOKUP(B848,Transaction!C2:E3001,3,FALSE)</f>
        <v>Informal Services</v>
      </c>
      <c r="R848" s="22">
        <f>Table4[[#This Row],[Bank Deposit2]] - Table4[[#This Row],[Saving Accounts]]</f>
        <v>353999.57512299996</v>
      </c>
      <c r="S848" s="22">
        <f>IF(AND(Table4[[#This Row],[Account Type]]="Current",Table4[[#This Row],[Opening Balance]]&gt;= 500000),Table4[[#This Row],[Opening Balance]] * 0.02, 0)</f>
        <v>0</v>
      </c>
    </row>
    <row r="849" spans="1:19" ht="15.75" x14ac:dyDescent="0.25">
      <c r="A849" s="17" t="s">
        <v>2797</v>
      </c>
      <c r="B849" s="19">
        <v>491768023</v>
      </c>
      <c r="C849" s="17">
        <v>22</v>
      </c>
      <c r="D849" s="24">
        <v>36670.5</v>
      </c>
      <c r="E849" s="17" t="s">
        <v>1094</v>
      </c>
      <c r="F849" s="17" t="s">
        <v>993</v>
      </c>
      <c r="G849" s="17" t="s">
        <v>2773</v>
      </c>
      <c r="H849" s="17" t="s">
        <v>2798</v>
      </c>
      <c r="I849" s="20">
        <f t="shared" si="13"/>
        <v>1748950.0216649999</v>
      </c>
      <c r="J849" s="20">
        <v>569658.00705659995</v>
      </c>
      <c r="K849" s="17" t="s">
        <v>2799</v>
      </c>
      <c r="L849" s="21" t="str">
        <f>VLOOKUP(B849,Accounts!B$2:E$3001,4,FALSE)</f>
        <v>Joint</v>
      </c>
      <c r="M849" s="26">
        <f>VALUE(VLOOKUP(B849,Accounts!B$2:G$3001,6,FALSE))</f>
        <v>1457045538</v>
      </c>
      <c r="N849" s="22">
        <f>IFERROR(VLOOKUP(B849,Loan!B849:D1148,3,FALSE), 0)</f>
        <v>0</v>
      </c>
      <c r="O849" s="25">
        <f>VLOOKUP(B849,Transaction!C2:F3001,4,FALSE)</f>
        <v>44202</v>
      </c>
      <c r="P849" s="21" t="str">
        <f>VLOOKUP(B849,Table3[[Account Number]:[Transaction type]],2,FALSE)</f>
        <v>Checks</v>
      </c>
      <c r="Q849" s="21" t="str">
        <f>VLOOKUP(B849,Transaction!C2:E3001,3,FALSE)</f>
        <v>Informal Services</v>
      </c>
      <c r="R849" s="22">
        <f>Table4[[#This Row],[Bank Deposit2]] - Table4[[#This Row],[Saving Accounts]]</f>
        <v>1179292.0146083999</v>
      </c>
      <c r="S849" s="22">
        <f>IF(AND(Table4[[#This Row],[Account Type]]="Current",Table4[[#This Row],[Opening Balance]]&gt;= 500000),Table4[[#This Row],[Opening Balance]] * 0.02, 0)</f>
        <v>0</v>
      </c>
    </row>
    <row r="850" spans="1:19" ht="15.75" x14ac:dyDescent="0.25">
      <c r="A850" s="17" t="s">
        <v>2800</v>
      </c>
      <c r="B850" s="19">
        <v>137837802</v>
      </c>
      <c r="C850" s="17">
        <v>58</v>
      </c>
      <c r="D850" s="24">
        <v>23521.5</v>
      </c>
      <c r="E850" s="17" t="s">
        <v>1094</v>
      </c>
      <c r="F850" s="17" t="s">
        <v>1789</v>
      </c>
      <c r="G850" s="17" t="s">
        <v>2773</v>
      </c>
      <c r="H850" s="17" t="s">
        <v>2801</v>
      </c>
      <c r="I850" s="20">
        <f t="shared" si="13"/>
        <v>491151.70287699997</v>
      </c>
      <c r="J850" s="20">
        <v>55021.424942550002</v>
      </c>
      <c r="K850" s="17" t="s">
        <v>2802</v>
      </c>
      <c r="L850" s="21" t="str">
        <f>VLOOKUP(B850,Accounts!B$2:E$3001,4,FALSE)</f>
        <v>Savings</v>
      </c>
      <c r="M850" s="26">
        <f>VALUE(VLOOKUP(B850,Accounts!B$2:G$3001,6,FALSE))</f>
        <v>1870683375</v>
      </c>
      <c r="N850" s="22">
        <f>IFERROR(VLOOKUP(B850,Loan!B850:D1149,3,FALSE), 0)</f>
        <v>0</v>
      </c>
      <c r="O850" s="25">
        <f>VLOOKUP(B850,Transaction!C2:F3001,4,FALSE)</f>
        <v>44568</v>
      </c>
      <c r="P850" s="21" t="str">
        <f>VLOOKUP(B850,Table3[[Account Number]:[Transaction type]],2,FALSE)</f>
        <v>Online Payment</v>
      </c>
      <c r="Q850" s="21" t="str">
        <f>VLOOKUP(B850,Transaction!C2:E3001,3,FALSE)</f>
        <v>Internet Banking</v>
      </c>
      <c r="R850" s="22">
        <f>Table4[[#This Row],[Bank Deposit2]] - Table4[[#This Row],[Saving Accounts]]</f>
        <v>436130.27793444996</v>
      </c>
      <c r="S850" s="22">
        <f>IF(AND(Table4[[#This Row],[Account Type]]="Current",Table4[[#This Row],[Opening Balance]]&gt;= 500000),Table4[[#This Row],[Opening Balance]] * 0.02, 0)</f>
        <v>0</v>
      </c>
    </row>
    <row r="851" spans="1:19" ht="15.75" x14ac:dyDescent="0.25">
      <c r="A851" s="17" t="s">
        <v>2803</v>
      </c>
      <c r="B851" s="19">
        <v>753849343</v>
      </c>
      <c r="C851" s="17">
        <v>22</v>
      </c>
      <c r="D851" s="24">
        <v>36670.5</v>
      </c>
      <c r="E851" s="17" t="s">
        <v>1094</v>
      </c>
      <c r="F851" s="17" t="s">
        <v>1789</v>
      </c>
      <c r="G851" s="17" t="s">
        <v>2773</v>
      </c>
      <c r="H851" s="17" t="s">
        <v>2804</v>
      </c>
      <c r="I851" s="20">
        <f t="shared" si="13"/>
        <v>114548.564592</v>
      </c>
      <c r="J851" s="20">
        <v>108984.77716896</v>
      </c>
      <c r="K851" s="17" t="s">
        <v>2805</v>
      </c>
      <c r="L851" s="21" t="str">
        <f>VLOOKUP(B851,Accounts!B$2:E$3001,4,FALSE)</f>
        <v>Domiciliary</v>
      </c>
      <c r="M851" s="26">
        <f>VALUE(VLOOKUP(B851,Accounts!B$2:G$3001,6,FALSE))</f>
        <v>642286443</v>
      </c>
      <c r="N851" s="22">
        <f>IFERROR(VLOOKUP(B851,Loan!B851:D1150,3,FALSE), 0)</f>
        <v>0</v>
      </c>
      <c r="O851" s="25">
        <f>VLOOKUP(B851,Transaction!C2:F3001,4,FALSE)</f>
        <v>44615</v>
      </c>
      <c r="P851" s="21" t="str">
        <f>VLOOKUP(B851,Table3[[Account Number]:[Transaction type]],2,FALSE)</f>
        <v>Money Transfer</v>
      </c>
      <c r="Q851" s="21" t="str">
        <f>VLOOKUP(B851,Transaction!C2:E3001,3,FALSE)</f>
        <v>Mobile</v>
      </c>
      <c r="R851" s="22">
        <f>Table4[[#This Row],[Bank Deposit2]] - Table4[[#This Row],[Saving Accounts]]</f>
        <v>5563.7874230399902</v>
      </c>
      <c r="S851" s="22">
        <f>IF(AND(Table4[[#This Row],[Account Type]]="Current",Table4[[#This Row],[Opening Balance]]&gt;= 500000),Table4[[#This Row],[Opening Balance]] * 0.02, 0)</f>
        <v>0</v>
      </c>
    </row>
    <row r="852" spans="1:19" ht="15.75" x14ac:dyDescent="0.25">
      <c r="A852" s="17" t="s">
        <v>2806</v>
      </c>
      <c r="B852" s="19">
        <v>855984744</v>
      </c>
      <c r="C852" s="17">
        <v>84</v>
      </c>
      <c r="D852" s="24">
        <v>14025</v>
      </c>
      <c r="E852" s="17" t="s">
        <v>1094</v>
      </c>
      <c r="F852" s="17" t="s">
        <v>989</v>
      </c>
      <c r="G852" s="17" t="s">
        <v>2773</v>
      </c>
      <c r="H852" s="17" t="s">
        <v>2807</v>
      </c>
      <c r="I852" s="20">
        <f t="shared" si="13"/>
        <v>497932.0416</v>
      </c>
      <c r="J852" s="20">
        <v>349634.89007999998</v>
      </c>
      <c r="K852" s="17" t="s">
        <v>2808</v>
      </c>
      <c r="L852" s="21" t="str">
        <f>VLOOKUP(B852,Accounts!B$2:E$3001,4,FALSE)</f>
        <v>Current</v>
      </c>
      <c r="M852" s="26">
        <f>VALUE(VLOOKUP(B852,Accounts!B$2:G$3001,6,FALSE))</f>
        <v>1852401825</v>
      </c>
      <c r="N852" s="22">
        <f>IFERROR(VLOOKUP(B852,Loan!B852:D1151,3,FALSE), 0)</f>
        <v>0</v>
      </c>
      <c r="O852" s="25">
        <f>VLOOKUP(B852,Transaction!C2:F3001,4,FALSE)</f>
        <v>44653</v>
      </c>
      <c r="P852" s="21" t="str">
        <f>VLOOKUP(B852,Table3[[Account Number]:[Transaction type]],2,FALSE)</f>
        <v>Money Deposit</v>
      </c>
      <c r="Q852" s="21" t="str">
        <f>VLOOKUP(B852,Transaction!C2:E3001,3,FALSE)</f>
        <v>Bank</v>
      </c>
      <c r="R852" s="22">
        <f>Table4[[#This Row],[Bank Deposit2]] - Table4[[#This Row],[Saving Accounts]]</f>
        <v>148297.15152000001</v>
      </c>
      <c r="S852" s="22">
        <f>IF(AND(Table4[[#This Row],[Account Type]]="Current",Table4[[#This Row],[Opening Balance]]&gt;= 500000),Table4[[#This Row],[Opening Balance]] * 0.02, 0)</f>
        <v>37048036.5</v>
      </c>
    </row>
    <row r="853" spans="1:19" ht="15.75" x14ac:dyDescent="0.25">
      <c r="A853" s="17" t="s">
        <v>2809</v>
      </c>
      <c r="B853" s="19">
        <v>684809927</v>
      </c>
      <c r="C853" s="17">
        <v>21</v>
      </c>
      <c r="D853" s="24">
        <v>37035.75</v>
      </c>
      <c r="E853" s="17" t="s">
        <v>1094</v>
      </c>
      <c r="F853" s="17" t="s">
        <v>2211</v>
      </c>
      <c r="G853" s="17" t="s">
        <v>2773</v>
      </c>
      <c r="H853" s="17" t="s">
        <v>2810</v>
      </c>
      <c r="I853" s="20">
        <f t="shared" si="13"/>
        <v>597364.28337600001</v>
      </c>
      <c r="J853" s="20">
        <v>113641.44343272</v>
      </c>
      <c r="K853" s="17" t="s">
        <v>2811</v>
      </c>
      <c r="L853" s="21" t="str">
        <f>VLOOKUP(B853,Accounts!B$2:E$3001,4,FALSE)</f>
        <v>Savings</v>
      </c>
      <c r="M853" s="26">
        <f>VALUE(VLOOKUP(B853,Accounts!B$2:G$3001,6,FALSE))</f>
        <v>471737721</v>
      </c>
      <c r="N853" s="22">
        <f>IFERROR(VLOOKUP(B853,Loan!B853:D1152,3,FALSE), 0)</f>
        <v>0</v>
      </c>
      <c r="O853" s="25">
        <f>VLOOKUP(B853,Transaction!C2:F3001,4,FALSE)</f>
        <v>44450</v>
      </c>
      <c r="P853" s="21" t="str">
        <f>VLOOKUP(B853,Table3[[Account Number]:[Transaction type]],2,FALSE)</f>
        <v>Money Transfer</v>
      </c>
      <c r="Q853" s="21" t="str">
        <f>VLOOKUP(B853,Transaction!C2:E3001,3,FALSE)</f>
        <v>Mobile</v>
      </c>
      <c r="R853" s="22">
        <f>Table4[[#This Row],[Bank Deposit2]] - Table4[[#This Row],[Saving Accounts]]</f>
        <v>483722.83994327998</v>
      </c>
      <c r="S853" s="22">
        <f>IF(AND(Table4[[#This Row],[Account Type]]="Current",Table4[[#This Row],[Opening Balance]]&gt;= 500000),Table4[[#This Row],[Opening Balance]] * 0.02, 0)</f>
        <v>0</v>
      </c>
    </row>
    <row r="854" spans="1:19" ht="15.75" x14ac:dyDescent="0.25">
      <c r="A854" s="17" t="s">
        <v>2812</v>
      </c>
      <c r="B854" s="19">
        <v>373928798</v>
      </c>
      <c r="C854" s="17">
        <v>56</v>
      </c>
      <c r="D854" s="24">
        <v>24252</v>
      </c>
      <c r="E854" s="17" t="s">
        <v>1094</v>
      </c>
      <c r="F854" s="17" t="s">
        <v>2176</v>
      </c>
      <c r="G854" s="17" t="s">
        <v>2773</v>
      </c>
      <c r="H854" s="17" t="s">
        <v>2813</v>
      </c>
      <c r="I854" s="20">
        <f t="shared" si="13"/>
        <v>283788.23842499999</v>
      </c>
      <c r="J854" s="20">
        <v>87837.352693199995</v>
      </c>
      <c r="K854" s="17" t="s">
        <v>2814</v>
      </c>
      <c r="L854" s="21" t="str">
        <f>VLOOKUP(B854,Accounts!B$2:E$3001,4,FALSE)</f>
        <v>Domiciliary</v>
      </c>
      <c r="M854" s="26">
        <f>VALUE(VLOOKUP(B854,Accounts!B$2:G$3001,6,FALSE))</f>
        <v>458109846</v>
      </c>
      <c r="N854" s="22">
        <f>IFERROR(VLOOKUP(B854,Loan!B854:D1153,3,FALSE), 0)</f>
        <v>0</v>
      </c>
      <c r="O854" s="25">
        <f>VLOOKUP(B854,Transaction!C2:F3001,4,FALSE)</f>
        <v>44270</v>
      </c>
      <c r="P854" s="21" t="str">
        <f>VLOOKUP(B854,Table3[[Account Number]:[Transaction type]],2,FALSE)</f>
        <v>Money Transfer</v>
      </c>
      <c r="Q854" s="21" t="str">
        <f>VLOOKUP(B854,Transaction!C2:E3001,3,FALSE)</f>
        <v>Bank</v>
      </c>
      <c r="R854" s="22">
        <f>Table4[[#This Row],[Bank Deposit2]] - Table4[[#This Row],[Saving Accounts]]</f>
        <v>195950.88573179999</v>
      </c>
      <c r="S854" s="22">
        <f>IF(AND(Table4[[#This Row],[Account Type]]="Current",Table4[[#This Row],[Opening Balance]]&gt;= 500000),Table4[[#This Row],[Opening Balance]] * 0.02, 0)</f>
        <v>0</v>
      </c>
    </row>
    <row r="855" spans="1:19" ht="15.75" x14ac:dyDescent="0.25">
      <c r="A855" s="17" t="s">
        <v>2815</v>
      </c>
      <c r="B855" s="19">
        <v>365392432</v>
      </c>
      <c r="C855" s="17">
        <v>57</v>
      </c>
      <c r="D855" s="24">
        <v>23886.75</v>
      </c>
      <c r="E855" s="17" t="s">
        <v>1094</v>
      </c>
      <c r="F855" s="17" t="s">
        <v>985</v>
      </c>
      <c r="G855" s="17" t="s">
        <v>2773</v>
      </c>
      <c r="H855" s="17" t="s">
        <v>2816</v>
      </c>
      <c r="I855" s="20">
        <f t="shared" si="13"/>
        <v>188987.84525300001</v>
      </c>
      <c r="J855" s="20">
        <v>66145.745838550007</v>
      </c>
      <c r="K855" s="17" t="s">
        <v>2817</v>
      </c>
      <c r="L855" s="21" t="str">
        <f>VLOOKUP(B855,Accounts!B$2:E$3001,4,FALSE)</f>
        <v>Savings</v>
      </c>
      <c r="M855" s="26">
        <f>VALUE(VLOOKUP(B855,Accounts!B$2:G$3001,6,FALSE))</f>
        <v>1306410676</v>
      </c>
      <c r="N855" s="22">
        <f>IFERROR(VLOOKUP(B855,Loan!B855:D1154,3,FALSE), 0)</f>
        <v>0</v>
      </c>
      <c r="O855" s="25">
        <f>VLOOKUP(B855,Transaction!C2:F3001,4,FALSE)</f>
        <v>44678</v>
      </c>
      <c r="P855" s="21" t="str">
        <f>VLOOKUP(B855,Table3[[Account Number]:[Transaction type]],2,FALSE)</f>
        <v>Checks</v>
      </c>
      <c r="Q855" s="21" t="str">
        <f>VLOOKUP(B855,Transaction!C2:E3001,3,FALSE)</f>
        <v>Bank</v>
      </c>
      <c r="R855" s="22">
        <f>Table4[[#This Row],[Bank Deposit2]] - Table4[[#This Row],[Saving Accounts]]</f>
        <v>122842.09941445</v>
      </c>
      <c r="S855" s="22">
        <f>IF(AND(Table4[[#This Row],[Account Type]]="Current",Table4[[#This Row],[Opening Balance]]&gt;= 500000),Table4[[#This Row],[Opening Balance]] * 0.02, 0)</f>
        <v>0</v>
      </c>
    </row>
    <row r="856" spans="1:19" ht="15.75" x14ac:dyDescent="0.25">
      <c r="A856" s="17" t="s">
        <v>2818</v>
      </c>
      <c r="B856" s="19">
        <v>58474603</v>
      </c>
      <c r="C856" s="17">
        <v>84</v>
      </c>
      <c r="D856" s="24">
        <v>14025</v>
      </c>
      <c r="E856" s="17" t="s">
        <v>1094</v>
      </c>
      <c r="F856" s="17" t="s">
        <v>1840</v>
      </c>
      <c r="G856" s="17" t="s">
        <v>2773</v>
      </c>
      <c r="H856" s="17" t="s">
        <v>2819</v>
      </c>
      <c r="I856" s="20">
        <f t="shared" si="13"/>
        <v>165213.860544</v>
      </c>
      <c r="J856" s="20">
        <v>41566.849551359999</v>
      </c>
      <c r="K856" s="17" t="s">
        <v>2820</v>
      </c>
      <c r="L856" s="21" t="str">
        <f>VLOOKUP(B856,Accounts!B$2:E$3001,4,FALSE)</f>
        <v>Savings</v>
      </c>
      <c r="M856" s="26">
        <f>VALUE(VLOOKUP(B856,Accounts!B$2:G$3001,6,FALSE))</f>
        <v>555123249</v>
      </c>
      <c r="N856" s="22">
        <f>IFERROR(VLOOKUP(B856,Loan!B856:D1155,3,FALSE), 0)</f>
        <v>0</v>
      </c>
      <c r="O856" s="25">
        <f>VLOOKUP(B856,Transaction!C2:F3001,4,FALSE)</f>
        <v>44401</v>
      </c>
      <c r="P856" s="21" t="str">
        <f>VLOOKUP(B856,Table3[[Account Number]:[Transaction type]],2,FALSE)</f>
        <v>Money Deposit</v>
      </c>
      <c r="Q856" s="21" t="str">
        <f>VLOOKUP(B856,Transaction!C2:E3001,3,FALSE)</f>
        <v>Bank</v>
      </c>
      <c r="R856" s="22">
        <f>Table4[[#This Row],[Bank Deposit2]] - Table4[[#This Row],[Saving Accounts]]</f>
        <v>123647.01099263999</v>
      </c>
      <c r="S856" s="22">
        <f>IF(AND(Table4[[#This Row],[Account Type]]="Current",Table4[[#This Row],[Opening Balance]]&gt;= 500000),Table4[[#This Row],[Opening Balance]] * 0.02, 0)</f>
        <v>0</v>
      </c>
    </row>
    <row r="857" spans="1:19" ht="15.75" x14ac:dyDescent="0.25">
      <c r="A857" s="17" t="s">
        <v>2821</v>
      </c>
      <c r="B857" s="19">
        <v>496015471</v>
      </c>
      <c r="C857" s="17">
        <v>84</v>
      </c>
      <c r="D857" s="24">
        <v>14025</v>
      </c>
      <c r="E857" s="17" t="s">
        <v>1094</v>
      </c>
      <c r="F857" s="17" t="s">
        <v>2278</v>
      </c>
      <c r="G857" s="17" t="s">
        <v>2773</v>
      </c>
      <c r="H857" s="17" t="s">
        <v>2822</v>
      </c>
      <c r="I857" s="20">
        <f t="shared" si="13"/>
        <v>2264886.4003559998</v>
      </c>
      <c r="J857" s="20">
        <v>719976.08336519997</v>
      </c>
      <c r="K857" s="17" t="s">
        <v>2823</v>
      </c>
      <c r="L857" s="21" t="str">
        <f>VLOOKUP(B857,Accounts!B$2:E$3001,4,FALSE)</f>
        <v>Domiciliary</v>
      </c>
      <c r="M857" s="26">
        <f>VALUE(VLOOKUP(B857,Accounts!B$2:G$3001,6,FALSE))</f>
        <v>3281073156</v>
      </c>
      <c r="N857" s="22">
        <f>IFERROR(VLOOKUP(B857,Loan!B857:D1156,3,FALSE), 0)</f>
        <v>0</v>
      </c>
      <c r="O857" s="25">
        <f>VLOOKUP(B857,Transaction!C2:F3001,4,FALSE)</f>
        <v>44420</v>
      </c>
      <c r="P857" s="21" t="str">
        <f>VLOOKUP(B857,Table3[[Account Number]:[Transaction type]],2,FALSE)</f>
        <v>Loan Payment</v>
      </c>
      <c r="Q857" s="21" t="str">
        <f>VLOOKUP(B857,Transaction!C2:E3001,3,FALSE)</f>
        <v>Mobile</v>
      </c>
      <c r="R857" s="22">
        <f>Table4[[#This Row],[Bank Deposit2]] - Table4[[#This Row],[Saving Accounts]]</f>
        <v>1544910.3169907997</v>
      </c>
      <c r="S857" s="22">
        <f>IF(AND(Table4[[#This Row],[Account Type]]="Current",Table4[[#This Row],[Opening Balance]]&gt;= 500000),Table4[[#This Row],[Opening Balance]] * 0.02, 0)</f>
        <v>0</v>
      </c>
    </row>
    <row r="858" spans="1:19" ht="15.75" x14ac:dyDescent="0.25">
      <c r="A858" s="17" t="s">
        <v>2824</v>
      </c>
      <c r="B858" s="19">
        <v>102351529</v>
      </c>
      <c r="C858" s="17">
        <v>83</v>
      </c>
      <c r="D858" s="24">
        <v>14390.25</v>
      </c>
      <c r="E858" s="17" t="s">
        <v>1094</v>
      </c>
      <c r="F858" s="17" t="s">
        <v>1277</v>
      </c>
      <c r="G858" s="17" t="s">
        <v>2773</v>
      </c>
      <c r="H858" s="17" t="s">
        <v>2825</v>
      </c>
      <c r="I858" s="20">
        <f t="shared" si="13"/>
        <v>253960.00784999999</v>
      </c>
      <c r="J858" s="20">
        <v>44136.497916</v>
      </c>
      <c r="K858" s="17" t="s">
        <v>2826</v>
      </c>
      <c r="L858" s="21" t="str">
        <f>VLOOKUP(B858,Accounts!B$2:E$3001,4,FALSE)</f>
        <v>Current</v>
      </c>
      <c r="M858" s="26">
        <f>VALUE(VLOOKUP(B858,Accounts!B$2:G$3001,6,FALSE))</f>
        <v>20016825</v>
      </c>
      <c r="N858" s="22">
        <f>IFERROR(VLOOKUP(B858,Loan!B858:D1157,3,FALSE), 0)</f>
        <v>0</v>
      </c>
      <c r="O858" s="25">
        <f>VLOOKUP(B858,Transaction!C2:F3001,4,FALSE)</f>
        <v>44327</v>
      </c>
      <c r="P858" s="21" t="str">
        <f>VLOOKUP(B858,Table3[[Account Number]:[Transaction type]],2,FALSE)</f>
        <v>Loan Payment</v>
      </c>
      <c r="Q858" s="21" t="str">
        <f>VLOOKUP(B858,Transaction!C2:E3001,3,FALSE)</f>
        <v>AFT</v>
      </c>
      <c r="R858" s="22">
        <f>Table4[[#This Row],[Bank Deposit2]] - Table4[[#This Row],[Saving Accounts]]</f>
        <v>209823.509934</v>
      </c>
      <c r="S858" s="22">
        <f>IF(AND(Table4[[#This Row],[Account Type]]="Current",Table4[[#This Row],[Opening Balance]]&gt;= 500000),Table4[[#This Row],[Opening Balance]] * 0.02, 0)</f>
        <v>400336.5</v>
      </c>
    </row>
    <row r="859" spans="1:19" ht="15.75" x14ac:dyDescent="0.25">
      <c r="A859" s="17" t="s">
        <v>2827</v>
      </c>
      <c r="B859" s="19">
        <v>501846306</v>
      </c>
      <c r="C859" s="17">
        <v>26</v>
      </c>
      <c r="D859" s="24">
        <v>35209.5</v>
      </c>
      <c r="E859" s="17" t="s">
        <v>1094</v>
      </c>
      <c r="F859" s="17" t="s">
        <v>1016</v>
      </c>
      <c r="G859" s="17" t="s">
        <v>2773</v>
      </c>
      <c r="H859" s="17" t="s">
        <v>2828</v>
      </c>
      <c r="I859" s="20">
        <f t="shared" si="13"/>
        <v>26910.570240000001</v>
      </c>
      <c r="J859" s="20">
        <v>14935.366483199999</v>
      </c>
      <c r="K859" s="17" t="s">
        <v>2829</v>
      </c>
      <c r="L859" s="21" t="str">
        <f>VLOOKUP(B859,Accounts!B$2:E$3001,4,FALSE)</f>
        <v>Savings</v>
      </c>
      <c r="M859" s="26">
        <f>VALUE(VLOOKUP(B859,Accounts!B$2:G$3001,6,FALSE))</f>
        <v>1488512025</v>
      </c>
      <c r="N859" s="22">
        <f>IFERROR(VLOOKUP(B859,Loan!B859:D1158,3,FALSE), 0)</f>
        <v>0</v>
      </c>
      <c r="O859" s="25">
        <f>VLOOKUP(B859,Transaction!C2:F3001,4,FALSE)</f>
        <v>44392</v>
      </c>
      <c r="P859" s="21" t="str">
        <f>VLOOKUP(B859,Table3[[Account Number]:[Transaction type]],2,FALSE)</f>
        <v>Money Deposit</v>
      </c>
      <c r="Q859" s="21" t="str">
        <f>VLOOKUP(B859,Transaction!C2:E3001,3,FALSE)</f>
        <v>Bank</v>
      </c>
      <c r="R859" s="22">
        <f>Table4[[#This Row],[Bank Deposit2]] - Table4[[#This Row],[Saving Accounts]]</f>
        <v>11975.203756800001</v>
      </c>
      <c r="S859" s="22">
        <f>IF(AND(Table4[[#This Row],[Account Type]]="Current",Table4[[#This Row],[Opening Balance]]&gt;= 500000),Table4[[#This Row],[Opening Balance]] * 0.02, 0)</f>
        <v>0</v>
      </c>
    </row>
    <row r="860" spans="1:19" ht="15.75" x14ac:dyDescent="0.25">
      <c r="A860" s="17" t="s">
        <v>2830</v>
      </c>
      <c r="B860" s="19">
        <v>710742690</v>
      </c>
      <c r="C860" s="17">
        <v>40</v>
      </c>
      <c r="D860" s="24">
        <v>30096</v>
      </c>
      <c r="E860" s="17" t="s">
        <v>1094</v>
      </c>
      <c r="F860" s="17" t="s">
        <v>430</v>
      </c>
      <c r="G860" s="17" t="s">
        <v>2773</v>
      </c>
      <c r="H860" s="17" t="s">
        <v>2831</v>
      </c>
      <c r="I860" s="20">
        <f t="shared" si="13"/>
        <v>1395620.0352</v>
      </c>
      <c r="J860" s="20">
        <v>116883.177948</v>
      </c>
      <c r="K860" s="17" t="s">
        <v>2832</v>
      </c>
      <c r="L860" s="21" t="str">
        <f>VLOOKUP(B860,Accounts!B$2:E$3001,4,FALSE)</f>
        <v>Joint</v>
      </c>
      <c r="M860" s="26">
        <f>VALUE(VLOOKUP(B860,Accounts!B$2:G$3001,6,FALSE))</f>
        <v>714220416</v>
      </c>
      <c r="N860" s="22">
        <f>IFERROR(VLOOKUP(B860,Loan!B860:D1159,3,FALSE), 0)</f>
        <v>0</v>
      </c>
      <c r="O860" s="25">
        <f>VLOOKUP(B860,Transaction!C2:F3001,4,FALSE)</f>
        <v>44535</v>
      </c>
      <c r="P860" s="21" t="str">
        <f>VLOOKUP(B860,Table3[[Account Number]:[Transaction type]],2,FALSE)</f>
        <v>Online Payment</v>
      </c>
      <c r="Q860" s="21" t="str">
        <f>VLOOKUP(B860,Transaction!C2:E3001,3,FALSE)</f>
        <v>Card</v>
      </c>
      <c r="R860" s="22">
        <f>Table4[[#This Row],[Bank Deposit2]] - Table4[[#This Row],[Saving Accounts]]</f>
        <v>1278736.8572520001</v>
      </c>
      <c r="S860" s="22">
        <f>IF(AND(Table4[[#This Row],[Account Type]]="Current",Table4[[#This Row],[Opening Balance]]&gt;= 500000),Table4[[#This Row],[Opening Balance]] * 0.02, 0)</f>
        <v>0</v>
      </c>
    </row>
    <row r="861" spans="1:19" ht="15.75" x14ac:dyDescent="0.25">
      <c r="A861" s="17" t="s">
        <v>2833</v>
      </c>
      <c r="B861" s="19">
        <v>420775631</v>
      </c>
      <c r="C861" s="17">
        <v>45</v>
      </c>
      <c r="D861" s="24">
        <v>28269.75</v>
      </c>
      <c r="E861" s="17" t="s">
        <v>1094</v>
      </c>
      <c r="F861" s="17" t="s">
        <v>1047</v>
      </c>
      <c r="G861" s="17" t="s">
        <v>2773</v>
      </c>
      <c r="H861" s="17" t="s">
        <v>2834</v>
      </c>
      <c r="I861" s="20">
        <f t="shared" si="13"/>
        <v>1193658.0863999999</v>
      </c>
      <c r="J861" s="20">
        <v>226244.11729920001</v>
      </c>
      <c r="K861" s="17" t="s">
        <v>2835</v>
      </c>
      <c r="L861" s="21" t="str">
        <f>VLOOKUP(B861,Accounts!B$2:E$3001,4,FALSE)</f>
        <v>Domiciliary</v>
      </c>
      <c r="M861" s="26">
        <f>VALUE(VLOOKUP(B861,Accounts!B$2:G$3001,6,FALSE))</f>
        <v>989684388</v>
      </c>
      <c r="N861" s="22">
        <f>IFERROR(VLOOKUP(B861,Loan!B861:D1160,3,FALSE), 0)</f>
        <v>0</v>
      </c>
      <c r="O861" s="25">
        <f>VLOOKUP(B861,Transaction!C2:F3001,4,FALSE)</f>
        <v>44400</v>
      </c>
      <c r="P861" s="21" t="str">
        <f>VLOOKUP(B861,Table3[[Account Number]:[Transaction type]],2,FALSE)</f>
        <v>Cash Withdrawal</v>
      </c>
      <c r="Q861" s="21" t="str">
        <f>VLOOKUP(B861,Transaction!C2:E3001,3,FALSE)</f>
        <v>ATM</v>
      </c>
      <c r="R861" s="22">
        <f>Table4[[#This Row],[Bank Deposit2]] - Table4[[#This Row],[Saving Accounts]]</f>
        <v>967413.96910079988</v>
      </c>
      <c r="S861" s="22">
        <f>IF(AND(Table4[[#This Row],[Account Type]]="Current",Table4[[#This Row],[Opening Balance]]&gt;= 500000),Table4[[#This Row],[Opening Balance]] * 0.02, 0)</f>
        <v>0</v>
      </c>
    </row>
    <row r="862" spans="1:19" ht="15.75" x14ac:dyDescent="0.25">
      <c r="A862" s="17" t="s">
        <v>2836</v>
      </c>
      <c r="B862" s="19">
        <v>296971198</v>
      </c>
      <c r="C862" s="17">
        <v>64</v>
      </c>
      <c r="D862" s="24">
        <v>21330</v>
      </c>
      <c r="E862" s="17" t="s">
        <v>1094</v>
      </c>
      <c r="F862" s="17" t="s">
        <v>130</v>
      </c>
      <c r="G862" s="17" t="s">
        <v>2773</v>
      </c>
      <c r="H862" s="17" t="s">
        <v>2837</v>
      </c>
      <c r="I862" s="20">
        <f t="shared" si="13"/>
        <v>1056916.373409</v>
      </c>
      <c r="J862" s="20">
        <v>424009.98039113998</v>
      </c>
      <c r="K862" s="17" t="s">
        <v>2838</v>
      </c>
      <c r="L862" s="21" t="str">
        <f>VLOOKUP(B862,Accounts!B$2:E$3001,4,FALSE)</f>
        <v>Joint</v>
      </c>
      <c r="M862" s="26">
        <f>VALUE(VLOOKUP(B862,Accounts!B$2:G$3001,6,FALSE))</f>
        <v>652566856</v>
      </c>
      <c r="N862" s="22">
        <f>IFERROR(VLOOKUP(B862,Loan!B862:D1161,3,FALSE), 0)</f>
        <v>0</v>
      </c>
      <c r="O862" s="25">
        <f>VLOOKUP(B862,Transaction!C2:F3001,4,FALSE)</f>
        <v>44417</v>
      </c>
      <c r="P862" s="21" t="str">
        <f>VLOOKUP(B862,Table3[[Account Number]:[Transaction type]],2,FALSE)</f>
        <v>Online Payment</v>
      </c>
      <c r="Q862" s="21" t="str">
        <f>VLOOKUP(B862,Transaction!C2:E3001,3,FALSE)</f>
        <v>Internet Banking</v>
      </c>
      <c r="R862" s="22">
        <f>Table4[[#This Row],[Bank Deposit2]] - Table4[[#This Row],[Saving Accounts]]</f>
        <v>632906.39301786001</v>
      </c>
      <c r="S862" s="22">
        <f>IF(AND(Table4[[#This Row],[Account Type]]="Current",Table4[[#This Row],[Opening Balance]]&gt;= 500000),Table4[[#This Row],[Opening Balance]] * 0.02, 0)</f>
        <v>0</v>
      </c>
    </row>
    <row r="863" spans="1:19" ht="15.75" x14ac:dyDescent="0.25">
      <c r="A863" s="17" t="s">
        <v>2839</v>
      </c>
      <c r="B863" s="19">
        <v>462984968</v>
      </c>
      <c r="C863" s="17">
        <v>51</v>
      </c>
      <c r="D863" s="24">
        <v>26078.25</v>
      </c>
      <c r="E863" s="17" t="s">
        <v>1094</v>
      </c>
      <c r="F863" s="17" t="s">
        <v>1815</v>
      </c>
      <c r="G863" s="17" t="s">
        <v>2773</v>
      </c>
      <c r="H863" s="17" t="s">
        <v>2840</v>
      </c>
      <c r="I863" s="20">
        <f t="shared" si="13"/>
        <v>317246.66879999998</v>
      </c>
      <c r="J863" s="20">
        <v>115869.3888</v>
      </c>
      <c r="K863" s="17" t="s">
        <v>2841</v>
      </c>
      <c r="L863" s="21" t="str">
        <f>VLOOKUP(B863,Accounts!B$2:E$3001,4,FALSE)</f>
        <v>Domiciliary</v>
      </c>
      <c r="M863" s="26">
        <f>VALUE(VLOOKUP(B863,Accounts!B$2:G$3001,6,FALSE))</f>
        <v>1606626615</v>
      </c>
      <c r="N863" s="22">
        <f>IFERROR(VLOOKUP(B863,Loan!B863:D1162,3,FALSE), 0)</f>
        <v>0</v>
      </c>
      <c r="O863" s="25">
        <f>VLOOKUP(B863,Transaction!C2:F3001,4,FALSE)</f>
        <v>44518</v>
      </c>
      <c r="P863" s="21" t="str">
        <f>VLOOKUP(B863,Table3[[Account Number]:[Transaction type]],2,FALSE)</f>
        <v>Online Payment</v>
      </c>
      <c r="Q863" s="21" t="str">
        <f>VLOOKUP(B863,Transaction!C2:E3001,3,FALSE)</f>
        <v>Mobile</v>
      </c>
      <c r="R863" s="22">
        <f>Table4[[#This Row],[Bank Deposit2]] - Table4[[#This Row],[Saving Accounts]]</f>
        <v>201377.27999999997</v>
      </c>
      <c r="S863" s="22">
        <f>IF(AND(Table4[[#This Row],[Account Type]]="Current",Table4[[#This Row],[Opening Balance]]&gt;= 500000),Table4[[#This Row],[Opening Balance]] * 0.02, 0)</f>
        <v>0</v>
      </c>
    </row>
    <row r="864" spans="1:19" ht="15.75" x14ac:dyDescent="0.25">
      <c r="A864" s="17" t="s">
        <v>2842</v>
      </c>
      <c r="B864" s="19">
        <v>675487854</v>
      </c>
      <c r="C864" s="17">
        <v>79</v>
      </c>
      <c r="D864" s="24">
        <v>15851.25</v>
      </c>
      <c r="E864" s="17" t="s">
        <v>1094</v>
      </c>
      <c r="F864" s="17" t="s">
        <v>985</v>
      </c>
      <c r="G864" s="17" t="s">
        <v>2773</v>
      </c>
      <c r="H864" s="17" t="s">
        <v>2843</v>
      </c>
      <c r="I864" s="20">
        <f t="shared" si="13"/>
        <v>1340974.7857870001</v>
      </c>
      <c r="J864" s="20">
        <v>376317.64854684001</v>
      </c>
      <c r="K864" s="17" t="s">
        <v>2844</v>
      </c>
      <c r="L864" s="21" t="str">
        <f>VLOOKUP(B864,Accounts!B$2:E$3001,4,FALSE)</f>
        <v>Current</v>
      </c>
      <c r="M864" s="26">
        <f>VALUE(VLOOKUP(B864,Accounts!B$2:G$3001,6,FALSE))</f>
        <v>1490427932</v>
      </c>
      <c r="N864" s="22">
        <f>IFERROR(VLOOKUP(B864,Loan!B864:D1163,3,FALSE), 0)</f>
        <v>0</v>
      </c>
      <c r="O864" s="25">
        <f>VLOOKUP(B864,Transaction!C2:F3001,4,FALSE)</f>
        <v>44199</v>
      </c>
      <c r="P864" s="21" t="str">
        <f>VLOOKUP(B864,Table3[[Account Number]:[Transaction type]],2,FALSE)</f>
        <v>Loan Payment</v>
      </c>
      <c r="Q864" s="21" t="str">
        <f>VLOOKUP(B864,Transaction!C2:E3001,3,FALSE)</f>
        <v>AFT</v>
      </c>
      <c r="R864" s="22">
        <f>Table4[[#This Row],[Bank Deposit2]] - Table4[[#This Row],[Saving Accounts]]</f>
        <v>964657.13724016002</v>
      </c>
      <c r="S864" s="22">
        <f>IF(AND(Table4[[#This Row],[Account Type]]="Current",Table4[[#This Row],[Opening Balance]]&gt;= 500000),Table4[[#This Row],[Opening Balance]] * 0.02, 0)</f>
        <v>29808558.640000001</v>
      </c>
    </row>
    <row r="865" spans="1:19" ht="15.75" x14ac:dyDescent="0.25">
      <c r="A865" s="17" t="s">
        <v>2845</v>
      </c>
      <c r="B865" s="19">
        <v>862925892</v>
      </c>
      <c r="C865" s="17">
        <v>56</v>
      </c>
      <c r="D865" s="24">
        <v>24252</v>
      </c>
      <c r="E865" s="17" t="s">
        <v>1094</v>
      </c>
      <c r="F865" s="17" t="s">
        <v>395</v>
      </c>
      <c r="G865" s="17" t="s">
        <v>2773</v>
      </c>
      <c r="H865" s="17" t="s">
        <v>2846</v>
      </c>
      <c r="I865" s="20">
        <f t="shared" si="13"/>
        <v>133212.48292800001</v>
      </c>
      <c r="J865" s="20">
        <v>83853.752411520007</v>
      </c>
      <c r="K865" s="17" t="s">
        <v>2847</v>
      </c>
      <c r="L865" s="21" t="str">
        <f>VLOOKUP(B865,Accounts!B$2:E$3001,4,FALSE)</f>
        <v>Joint</v>
      </c>
      <c r="M865" s="26">
        <f>VALUE(VLOOKUP(B865,Accounts!B$2:G$3001,6,FALSE))</f>
        <v>5976875</v>
      </c>
      <c r="N865" s="22">
        <f>IFERROR(VLOOKUP(B865,Loan!B865:D1164,3,FALSE), 0)</f>
        <v>0</v>
      </c>
      <c r="O865" s="25">
        <f>VLOOKUP(B865,Transaction!C2:F3001,4,FALSE)</f>
        <v>44230</v>
      </c>
      <c r="P865" s="21" t="str">
        <f>VLOOKUP(B865,Table3[[Account Number]:[Transaction type]],2,FALSE)</f>
        <v>Money Deposit</v>
      </c>
      <c r="Q865" s="21" t="str">
        <f>VLOOKUP(B865,Transaction!C2:E3001,3,FALSE)</f>
        <v>Bank</v>
      </c>
      <c r="R865" s="22">
        <f>Table4[[#This Row],[Bank Deposit2]] - Table4[[#This Row],[Saving Accounts]]</f>
        <v>49358.730516480005</v>
      </c>
      <c r="S865" s="22">
        <f>IF(AND(Table4[[#This Row],[Account Type]]="Current",Table4[[#This Row],[Opening Balance]]&gt;= 500000),Table4[[#This Row],[Opening Balance]] * 0.02, 0)</f>
        <v>0</v>
      </c>
    </row>
    <row r="866" spans="1:19" ht="15.75" x14ac:dyDescent="0.25">
      <c r="A866" s="17" t="s">
        <v>2848</v>
      </c>
      <c r="B866" s="19">
        <v>288127588</v>
      </c>
      <c r="C866" s="17">
        <v>71</v>
      </c>
      <c r="D866" s="24">
        <v>18773.25</v>
      </c>
      <c r="E866" s="17" t="s">
        <v>1094</v>
      </c>
      <c r="F866" s="17" t="s">
        <v>385</v>
      </c>
      <c r="G866" s="17" t="s">
        <v>2773</v>
      </c>
      <c r="H866" s="17" t="s">
        <v>2849</v>
      </c>
      <c r="I866" s="20">
        <f t="shared" si="13"/>
        <v>24209.921999999999</v>
      </c>
      <c r="J866" s="20">
        <v>9006.0909840000004</v>
      </c>
      <c r="K866" s="17" t="s">
        <v>1657</v>
      </c>
      <c r="L866" s="21" t="str">
        <f>VLOOKUP(B866,Accounts!B$2:E$3001,4,FALSE)</f>
        <v>Fixed Deposit</v>
      </c>
      <c r="M866" s="26">
        <f>VALUE(VLOOKUP(B866,Accounts!B$2:G$3001,6,FALSE))</f>
        <v>1404128544</v>
      </c>
      <c r="N866" s="22">
        <f>IFERROR(VLOOKUP(B866,Loan!B866:D1165,3,FALSE), 0)</f>
        <v>0</v>
      </c>
      <c r="O866" s="25">
        <f>VLOOKUP(B866,Transaction!C2:F3001,4,FALSE)</f>
        <v>44239</v>
      </c>
      <c r="P866" s="21" t="str">
        <f>VLOOKUP(B866,Table3[[Account Number]:[Transaction type]],2,FALSE)</f>
        <v>Money Deposit</v>
      </c>
      <c r="Q866" s="21" t="str">
        <f>VLOOKUP(B866,Transaction!C2:E3001,3,FALSE)</f>
        <v>Bank</v>
      </c>
      <c r="R866" s="22">
        <f>Table4[[#This Row],[Bank Deposit2]] - Table4[[#This Row],[Saving Accounts]]</f>
        <v>15203.831015999998</v>
      </c>
      <c r="S866" s="22">
        <f>IF(AND(Table4[[#This Row],[Account Type]]="Current",Table4[[#This Row],[Opening Balance]]&gt;= 500000),Table4[[#This Row],[Opening Balance]] * 0.02, 0)</f>
        <v>0</v>
      </c>
    </row>
    <row r="867" spans="1:19" ht="15.75" x14ac:dyDescent="0.25">
      <c r="A867" s="17" t="s">
        <v>2850</v>
      </c>
      <c r="B867" s="19">
        <v>122639053</v>
      </c>
      <c r="C867" s="17">
        <v>19</v>
      </c>
      <c r="D867" s="24">
        <v>37766.25</v>
      </c>
      <c r="E867" s="17" t="s">
        <v>1094</v>
      </c>
      <c r="F867" s="17" t="s">
        <v>426</v>
      </c>
      <c r="G867" s="17" t="s">
        <v>2773</v>
      </c>
      <c r="H867" s="17" t="s">
        <v>2851</v>
      </c>
      <c r="I867" s="20">
        <f t="shared" si="13"/>
        <v>669212.77124999999</v>
      </c>
      <c r="J867" s="20">
        <v>210003.28511999999</v>
      </c>
      <c r="K867" s="17" t="s">
        <v>2852</v>
      </c>
      <c r="L867" s="21" t="str">
        <f>VLOOKUP(B867,Accounts!B$2:E$3001,4,FALSE)</f>
        <v>Domiciliary</v>
      </c>
      <c r="M867" s="26">
        <f>VALUE(VLOOKUP(B867,Accounts!B$2:G$3001,6,FALSE))</f>
        <v>2281408308</v>
      </c>
      <c r="N867" s="22">
        <f>IFERROR(VLOOKUP(B867,Loan!B867:D1166,3,FALSE), 0)</f>
        <v>0</v>
      </c>
      <c r="O867" s="25">
        <f>VLOOKUP(B867,Transaction!C2:F3001,4,FALSE)</f>
        <v>44661</v>
      </c>
      <c r="P867" s="21" t="str">
        <f>VLOOKUP(B867,Table3[[Account Number]:[Transaction type]],2,FALSE)</f>
        <v>Cash Withdrawal</v>
      </c>
      <c r="Q867" s="21" t="str">
        <f>VLOOKUP(B867,Transaction!C2:E3001,3,FALSE)</f>
        <v>ATM</v>
      </c>
      <c r="R867" s="22">
        <f>Table4[[#This Row],[Bank Deposit2]] - Table4[[#This Row],[Saving Accounts]]</f>
        <v>459209.48612999998</v>
      </c>
      <c r="S867" s="22">
        <f>IF(AND(Table4[[#This Row],[Account Type]]="Current",Table4[[#This Row],[Opening Balance]]&gt;= 500000),Table4[[#This Row],[Opening Balance]] * 0.02, 0)</f>
        <v>0</v>
      </c>
    </row>
    <row r="868" spans="1:19" ht="15.75" x14ac:dyDescent="0.25">
      <c r="A868" s="17" t="s">
        <v>2853</v>
      </c>
      <c r="B868" s="19">
        <v>749620169</v>
      </c>
      <c r="C868" s="17">
        <v>48</v>
      </c>
      <c r="D868" s="24">
        <v>27174</v>
      </c>
      <c r="E868" s="17" t="s">
        <v>1094</v>
      </c>
      <c r="F868" s="17" t="s">
        <v>1927</v>
      </c>
      <c r="G868" s="17" t="s">
        <v>2773</v>
      </c>
      <c r="H868" s="17" t="s">
        <v>2854</v>
      </c>
      <c r="I868" s="20">
        <f t="shared" si="13"/>
        <v>1735991.734074</v>
      </c>
      <c r="J868" s="20">
        <v>271014.53690220002</v>
      </c>
      <c r="K868" s="17" t="s">
        <v>2855</v>
      </c>
      <c r="L868" s="21" t="str">
        <f>VLOOKUP(B868,Accounts!B$2:E$3001,4,FALSE)</f>
        <v>Savings</v>
      </c>
      <c r="M868" s="26">
        <f>VALUE(VLOOKUP(B868,Accounts!B$2:G$3001,6,FALSE))</f>
        <v>2680229532</v>
      </c>
      <c r="N868" s="22">
        <f>IFERROR(VLOOKUP(B868,Loan!B868:D1167,3,FALSE), 0)</f>
        <v>0</v>
      </c>
      <c r="O868" s="25">
        <f>VLOOKUP(B868,Transaction!C2:F3001,4,FALSE)</f>
        <v>44540</v>
      </c>
      <c r="P868" s="21" t="str">
        <f>VLOOKUP(B868,Table3[[Account Number]:[Transaction type]],2,FALSE)</f>
        <v>Money Transfer</v>
      </c>
      <c r="Q868" s="21" t="str">
        <f>VLOOKUP(B868,Transaction!C2:E3001,3,FALSE)</f>
        <v>Internet Banking</v>
      </c>
      <c r="R868" s="22">
        <f>Table4[[#This Row],[Bank Deposit2]] - Table4[[#This Row],[Saving Accounts]]</f>
        <v>1464977.1971718001</v>
      </c>
      <c r="S868" s="22">
        <f>IF(AND(Table4[[#This Row],[Account Type]]="Current",Table4[[#This Row],[Opening Balance]]&gt;= 500000),Table4[[#This Row],[Opening Balance]] * 0.02, 0)</f>
        <v>0</v>
      </c>
    </row>
    <row r="869" spans="1:19" ht="15.75" x14ac:dyDescent="0.25">
      <c r="A869" s="17" t="s">
        <v>2856</v>
      </c>
      <c r="B869" s="19">
        <v>854144068</v>
      </c>
      <c r="C869" s="17">
        <v>54</v>
      </c>
      <c r="D869" s="24">
        <v>24982.5</v>
      </c>
      <c r="E869" s="17" t="s">
        <v>1094</v>
      </c>
      <c r="F869" s="17" t="s">
        <v>784</v>
      </c>
      <c r="G869" s="17" t="s">
        <v>2773</v>
      </c>
      <c r="H869" s="17" t="s">
        <v>2857</v>
      </c>
      <c r="I869" s="20">
        <f t="shared" si="13"/>
        <v>827479.83467200003</v>
      </c>
      <c r="J869" s="20">
        <v>770161.71929471998</v>
      </c>
      <c r="K869" s="17" t="s">
        <v>2858</v>
      </c>
      <c r="L869" s="21" t="str">
        <f>VLOOKUP(B869,Accounts!B$2:E$3001,4,FALSE)</f>
        <v>Current</v>
      </c>
      <c r="M869" s="26">
        <f>VALUE(VLOOKUP(B869,Accounts!B$2:G$3001,6,FALSE))</f>
        <v>805364224</v>
      </c>
      <c r="N869" s="22">
        <f>IFERROR(VLOOKUP(B869,Loan!B869:D1168,3,FALSE), 0)</f>
        <v>0</v>
      </c>
      <c r="O869" s="25">
        <f>VLOOKUP(B869,Transaction!C2:F3001,4,FALSE)</f>
        <v>44471</v>
      </c>
      <c r="P869" s="21" t="str">
        <f>VLOOKUP(B869,Table3[[Account Number]:[Transaction type]],2,FALSE)</f>
        <v>Cash Withdrawal</v>
      </c>
      <c r="Q869" s="21" t="str">
        <f>VLOOKUP(B869,Transaction!C2:E3001,3,FALSE)</f>
        <v>ATM</v>
      </c>
      <c r="R869" s="22">
        <f>Table4[[#This Row],[Bank Deposit2]] - Table4[[#This Row],[Saving Accounts]]</f>
        <v>57318.115377280046</v>
      </c>
      <c r="S869" s="22">
        <f>IF(AND(Table4[[#This Row],[Account Type]]="Current",Table4[[#This Row],[Opening Balance]]&gt;= 500000),Table4[[#This Row],[Opening Balance]] * 0.02, 0)</f>
        <v>16107284.48</v>
      </c>
    </row>
    <row r="870" spans="1:19" ht="15.75" x14ac:dyDescent="0.25">
      <c r="A870" s="17" t="s">
        <v>2859</v>
      </c>
      <c r="B870" s="19">
        <v>380223109</v>
      </c>
      <c r="C870" s="17">
        <v>47</v>
      </c>
      <c r="D870" s="24">
        <v>27539.25</v>
      </c>
      <c r="E870" s="17" t="s">
        <v>1094</v>
      </c>
      <c r="F870" s="17" t="s">
        <v>135</v>
      </c>
      <c r="G870" s="17" t="s">
        <v>2773</v>
      </c>
      <c r="H870" s="17" t="s">
        <v>2860</v>
      </c>
      <c r="I870" s="20">
        <f t="shared" si="13"/>
        <v>249977.321856</v>
      </c>
      <c r="J870" s="20">
        <v>226021.16184479999</v>
      </c>
      <c r="K870" s="17" t="s">
        <v>2861</v>
      </c>
      <c r="L870" s="21" t="str">
        <f>VLOOKUP(B870,Accounts!B$2:E$3001,4,FALSE)</f>
        <v>Current</v>
      </c>
      <c r="M870" s="26">
        <f>VALUE(VLOOKUP(B870,Accounts!B$2:G$3001,6,FALSE))</f>
        <v>1623883275</v>
      </c>
      <c r="N870" s="22">
        <f>IFERROR(VLOOKUP(B870,Loan!B870:D1169,3,FALSE), 0)</f>
        <v>0</v>
      </c>
      <c r="O870" s="25">
        <f>VLOOKUP(B870,Transaction!C2:F3001,4,FALSE)</f>
        <v>44345</v>
      </c>
      <c r="P870" s="21" t="str">
        <f>VLOOKUP(B870,Table3[[Account Number]:[Transaction type]],2,FALSE)</f>
        <v>Money Transfer</v>
      </c>
      <c r="Q870" s="21" t="str">
        <f>VLOOKUP(B870,Transaction!C2:E3001,3,FALSE)</f>
        <v>Mobile</v>
      </c>
      <c r="R870" s="22">
        <f>Table4[[#This Row],[Bank Deposit2]] - Table4[[#This Row],[Saving Accounts]]</f>
        <v>23956.160011200001</v>
      </c>
      <c r="S870" s="22">
        <f>IF(AND(Table4[[#This Row],[Account Type]]="Current",Table4[[#This Row],[Opening Balance]]&gt;= 500000),Table4[[#This Row],[Opening Balance]] * 0.02, 0)</f>
        <v>32477665.5</v>
      </c>
    </row>
    <row r="871" spans="1:19" ht="15.75" x14ac:dyDescent="0.25">
      <c r="A871" s="17" t="s">
        <v>2862</v>
      </c>
      <c r="B871" s="19">
        <v>190990752</v>
      </c>
      <c r="C871" s="17">
        <v>82</v>
      </c>
      <c r="D871" s="24">
        <v>14755.5</v>
      </c>
      <c r="E871" s="17" t="s">
        <v>1094</v>
      </c>
      <c r="F871" s="17" t="s">
        <v>381</v>
      </c>
      <c r="G871" s="17" t="s">
        <v>2773</v>
      </c>
      <c r="H871" s="17" t="s">
        <v>2863</v>
      </c>
      <c r="I871" s="20">
        <f t="shared" si="13"/>
        <v>572741.07345000003</v>
      </c>
      <c r="J871" s="20">
        <v>156634.0772724</v>
      </c>
      <c r="K871" s="17" t="s">
        <v>2864</v>
      </c>
      <c r="L871" s="21" t="str">
        <f>VLOOKUP(B871,Accounts!B$2:E$3001,4,FALSE)</f>
        <v>Joint</v>
      </c>
      <c r="M871" s="26">
        <f>VALUE(VLOOKUP(B871,Accounts!B$2:G$3001,6,FALSE))</f>
        <v>16972732</v>
      </c>
      <c r="N871" s="22">
        <f>IFERROR(VLOOKUP(B871,Loan!B871:D1170,3,FALSE), 0)</f>
        <v>0</v>
      </c>
      <c r="O871" s="25">
        <f>VLOOKUP(B871,Transaction!C2:F3001,4,FALSE)</f>
        <v>44290</v>
      </c>
      <c r="P871" s="21" t="str">
        <f>VLOOKUP(B871,Table3[[Account Number]:[Transaction type]],2,FALSE)</f>
        <v>Online Payment</v>
      </c>
      <c r="Q871" s="21" t="str">
        <f>VLOOKUP(B871,Transaction!C2:E3001,3,FALSE)</f>
        <v>Card</v>
      </c>
      <c r="R871" s="22">
        <f>Table4[[#This Row],[Bank Deposit2]] - Table4[[#This Row],[Saving Accounts]]</f>
        <v>416106.9961776</v>
      </c>
      <c r="S871" s="22">
        <f>IF(AND(Table4[[#This Row],[Account Type]]="Current",Table4[[#This Row],[Opening Balance]]&gt;= 500000),Table4[[#This Row],[Opening Balance]] * 0.02, 0)</f>
        <v>0</v>
      </c>
    </row>
    <row r="872" spans="1:19" ht="15.75" x14ac:dyDescent="0.25">
      <c r="A872" s="17" t="s">
        <v>2865</v>
      </c>
      <c r="B872" s="19">
        <v>567668389</v>
      </c>
      <c r="C872" s="17">
        <v>31</v>
      </c>
      <c r="D872" s="24">
        <v>33383.25</v>
      </c>
      <c r="E872" s="17" t="s">
        <v>1094</v>
      </c>
      <c r="F872" s="17" t="s">
        <v>574</v>
      </c>
      <c r="G872" s="17" t="s">
        <v>2773</v>
      </c>
      <c r="H872" s="17" t="s">
        <v>2866</v>
      </c>
      <c r="I872" s="20">
        <f t="shared" si="13"/>
        <v>92758.867968000006</v>
      </c>
      <c r="J872" s="20">
        <v>50481.115176959996</v>
      </c>
      <c r="K872" s="17" t="s">
        <v>2867</v>
      </c>
      <c r="L872" s="21" t="str">
        <f>VLOOKUP(B872,Accounts!B$2:E$3001,4,FALSE)</f>
        <v>Current</v>
      </c>
      <c r="M872" s="26">
        <f>VALUE(VLOOKUP(B872,Accounts!B$2:G$3001,6,FALSE))</f>
        <v>758073572</v>
      </c>
      <c r="N872" s="22">
        <f>IFERROR(VLOOKUP(B872,Loan!B872:D1171,3,FALSE), 0)</f>
        <v>0</v>
      </c>
      <c r="O872" s="25">
        <f>VLOOKUP(B872,Transaction!C2:F3001,4,FALSE)</f>
        <v>44512</v>
      </c>
      <c r="P872" s="21" t="str">
        <f>VLOOKUP(B872,Table3[[Account Number]:[Transaction type]],2,FALSE)</f>
        <v>Loan Payment</v>
      </c>
      <c r="Q872" s="21" t="str">
        <f>VLOOKUP(B872,Transaction!C2:E3001,3,FALSE)</f>
        <v>ACH</v>
      </c>
      <c r="R872" s="22">
        <f>Table4[[#This Row],[Bank Deposit2]] - Table4[[#This Row],[Saving Accounts]]</f>
        <v>42277.752791040009</v>
      </c>
      <c r="S872" s="22">
        <f>IF(AND(Table4[[#This Row],[Account Type]]="Current",Table4[[#This Row],[Opening Balance]]&gt;= 500000),Table4[[#This Row],[Opening Balance]] * 0.02, 0)</f>
        <v>15161471.439999999</v>
      </c>
    </row>
    <row r="873" spans="1:19" ht="15.75" x14ac:dyDescent="0.25">
      <c r="A873" s="17" t="s">
        <v>2868</v>
      </c>
      <c r="B873" s="19">
        <v>232958073</v>
      </c>
      <c r="C873" s="17">
        <v>52</v>
      </c>
      <c r="D873" s="24">
        <v>25713</v>
      </c>
      <c r="E873" s="17" t="s">
        <v>1094</v>
      </c>
      <c r="F873" s="17" t="s">
        <v>139</v>
      </c>
      <c r="G873" s="17" t="s">
        <v>2773</v>
      </c>
      <c r="H873" s="17" t="s">
        <v>2869</v>
      </c>
      <c r="I873" s="20">
        <f t="shared" si="13"/>
        <v>694245.60216000001</v>
      </c>
      <c r="J873" s="20">
        <v>827309.34257400001</v>
      </c>
      <c r="K873" s="17" t="s">
        <v>2306</v>
      </c>
      <c r="L873" s="21" t="str">
        <f>VLOOKUP(B873,Accounts!B$2:E$3001,4,FALSE)</f>
        <v>Savings</v>
      </c>
      <c r="M873" s="26">
        <f>VALUE(VLOOKUP(B873,Accounts!B$2:G$3001,6,FALSE))</f>
        <v>4476138777</v>
      </c>
      <c r="N873" s="22">
        <f>IFERROR(VLOOKUP(B873,Loan!B873:D1172,3,FALSE), 0)</f>
        <v>0</v>
      </c>
      <c r="O873" s="25">
        <f>VLOOKUP(B873,Transaction!C2:F3001,4,FALSE)</f>
        <v>44545</v>
      </c>
      <c r="P873" s="21" t="str">
        <f>VLOOKUP(B873,Table3[[Account Number]:[Transaction type]],2,FALSE)</f>
        <v>Money Transfer</v>
      </c>
      <c r="Q873" s="21" t="str">
        <f>VLOOKUP(B873,Transaction!C2:E3001,3,FALSE)</f>
        <v>Bank</v>
      </c>
      <c r="R873" s="22">
        <f>Table4[[#This Row],[Bank Deposit2]] - Table4[[#This Row],[Saving Accounts]]</f>
        <v>-133063.740414</v>
      </c>
      <c r="S873" s="22">
        <f>IF(AND(Table4[[#This Row],[Account Type]]="Current",Table4[[#This Row],[Opening Balance]]&gt;= 500000),Table4[[#This Row],[Opening Balance]] * 0.02, 0)</f>
        <v>0</v>
      </c>
    </row>
    <row r="874" spans="1:19" ht="15.75" x14ac:dyDescent="0.25">
      <c r="A874" s="17" t="s">
        <v>2870</v>
      </c>
      <c r="B874" s="19">
        <v>281763511</v>
      </c>
      <c r="C874" s="17">
        <v>79</v>
      </c>
      <c r="D874" s="24">
        <v>15851.25</v>
      </c>
      <c r="E874" s="17" t="s">
        <v>1094</v>
      </c>
      <c r="F874" s="17" t="s">
        <v>385</v>
      </c>
      <c r="G874" s="17" t="s">
        <v>2773</v>
      </c>
      <c r="H874" s="17" t="s">
        <v>2871</v>
      </c>
      <c r="I874" s="20">
        <f t="shared" si="13"/>
        <v>118553.711232</v>
      </c>
      <c r="J874" s="20">
        <v>44416.761121919997</v>
      </c>
      <c r="K874" s="17" t="s">
        <v>2872</v>
      </c>
      <c r="L874" s="21" t="str">
        <f>VLOOKUP(B874,Accounts!B$2:E$3001,4,FALSE)</f>
        <v>Domiciliary</v>
      </c>
      <c r="M874" s="26">
        <f>VALUE(VLOOKUP(B874,Accounts!B$2:G$3001,6,FALSE))</f>
        <v>420853675</v>
      </c>
      <c r="N874" s="22">
        <f>IFERROR(VLOOKUP(B874,Loan!B874:D1173,3,FALSE), 0)</f>
        <v>0</v>
      </c>
      <c r="O874" s="25">
        <f>VLOOKUP(B874,Transaction!C2:F3001,4,FALSE)</f>
        <v>44455</v>
      </c>
      <c r="P874" s="21" t="str">
        <f>VLOOKUP(B874,Table3[[Account Number]:[Transaction type]],2,FALSE)</f>
        <v>Cash Withdrawal</v>
      </c>
      <c r="Q874" s="21" t="str">
        <f>VLOOKUP(B874,Transaction!C2:E3001,3,FALSE)</f>
        <v>ATM</v>
      </c>
      <c r="R874" s="22">
        <f>Table4[[#This Row],[Bank Deposit2]] - Table4[[#This Row],[Saving Accounts]]</f>
        <v>74136.950110080012</v>
      </c>
      <c r="S874" s="22">
        <f>IF(AND(Table4[[#This Row],[Account Type]]="Current",Table4[[#This Row],[Opening Balance]]&gt;= 500000),Table4[[#This Row],[Opening Balance]] * 0.02, 0)</f>
        <v>0</v>
      </c>
    </row>
    <row r="875" spans="1:19" ht="15.75" x14ac:dyDescent="0.25">
      <c r="A875" s="17" t="s">
        <v>2873</v>
      </c>
      <c r="B875" s="19">
        <v>913488559</v>
      </c>
      <c r="C875" s="17">
        <v>84</v>
      </c>
      <c r="D875" s="24">
        <v>14025</v>
      </c>
      <c r="E875" s="17" t="s">
        <v>1094</v>
      </c>
      <c r="F875" s="17" t="s">
        <v>115</v>
      </c>
      <c r="G875" s="17" t="s">
        <v>2773</v>
      </c>
      <c r="H875" s="17" t="s">
        <v>2874</v>
      </c>
      <c r="I875" s="20">
        <f t="shared" si="13"/>
        <v>178854.71</v>
      </c>
      <c r="J875" s="20">
        <v>27436.312514000001</v>
      </c>
      <c r="K875" s="17" t="s">
        <v>2484</v>
      </c>
      <c r="L875" s="21" t="str">
        <f>VLOOKUP(B875,Accounts!B$2:E$3001,4,FALSE)</f>
        <v>Domiciliary</v>
      </c>
      <c r="M875" s="26">
        <f>VALUE(VLOOKUP(B875,Accounts!B$2:G$3001,6,FALSE))</f>
        <v>1529114688</v>
      </c>
      <c r="N875" s="22">
        <f>IFERROR(VLOOKUP(B875,Loan!B875:D1174,3,FALSE), 0)</f>
        <v>0</v>
      </c>
      <c r="O875" s="25">
        <f>VLOOKUP(B875,Transaction!C2:F3001,4,FALSE)</f>
        <v>44230</v>
      </c>
      <c r="P875" s="21" t="str">
        <f>VLOOKUP(B875,Table3[[Account Number]:[Transaction type]],2,FALSE)</f>
        <v>Cash Withdrawal</v>
      </c>
      <c r="Q875" s="21" t="str">
        <f>VLOOKUP(B875,Transaction!C2:E3001,3,FALSE)</f>
        <v>Bank</v>
      </c>
      <c r="R875" s="22">
        <f>Table4[[#This Row],[Bank Deposit2]] - Table4[[#This Row],[Saving Accounts]]</f>
        <v>151418.397486</v>
      </c>
      <c r="S875" s="22">
        <f>IF(AND(Table4[[#This Row],[Account Type]]="Current",Table4[[#This Row],[Opening Balance]]&gt;= 500000),Table4[[#This Row],[Opening Balance]] * 0.02, 0)</f>
        <v>0</v>
      </c>
    </row>
    <row r="876" spans="1:19" ht="15.75" x14ac:dyDescent="0.25">
      <c r="A876" s="17" t="s">
        <v>2875</v>
      </c>
      <c r="B876" s="19">
        <v>822220105</v>
      </c>
      <c r="C876" s="17">
        <v>55</v>
      </c>
      <c r="D876" s="24">
        <v>24617.25</v>
      </c>
      <c r="E876" s="17" t="s">
        <v>1094</v>
      </c>
      <c r="F876" s="17" t="s">
        <v>1054</v>
      </c>
      <c r="G876" s="17" t="s">
        <v>2773</v>
      </c>
      <c r="H876" s="17" t="s">
        <v>2876</v>
      </c>
      <c r="I876" s="20">
        <f t="shared" si="13"/>
        <v>879489.48095</v>
      </c>
      <c r="J876" s="20">
        <v>97762.199145599996</v>
      </c>
      <c r="K876" s="17" t="s">
        <v>2877</v>
      </c>
      <c r="L876" s="21" t="str">
        <f>VLOOKUP(B876,Accounts!B$2:E$3001,4,FALSE)</f>
        <v>Domiciliary</v>
      </c>
      <c r="M876" s="26">
        <f>VALUE(VLOOKUP(B876,Accounts!B$2:G$3001,6,FALSE))</f>
        <v>439253264</v>
      </c>
      <c r="N876" s="22">
        <f>IFERROR(VLOOKUP(B876,Loan!B876:D1175,3,FALSE), 0)</f>
        <v>0</v>
      </c>
      <c r="O876" s="25">
        <f>VLOOKUP(B876,Transaction!C2:F3001,4,FALSE)</f>
        <v>44237</v>
      </c>
      <c r="P876" s="21" t="str">
        <f>VLOOKUP(B876,Table3[[Account Number]:[Transaction type]],2,FALSE)</f>
        <v>Money Deposit</v>
      </c>
      <c r="Q876" s="21" t="str">
        <f>VLOOKUP(B876,Transaction!C2:E3001,3,FALSE)</f>
        <v>ATM</v>
      </c>
      <c r="R876" s="22">
        <f>Table4[[#This Row],[Bank Deposit2]] - Table4[[#This Row],[Saving Accounts]]</f>
        <v>781727.28180440003</v>
      </c>
      <c r="S876" s="22">
        <f>IF(AND(Table4[[#This Row],[Account Type]]="Current",Table4[[#This Row],[Opening Balance]]&gt;= 500000),Table4[[#This Row],[Opening Balance]] * 0.02, 0)</f>
        <v>0</v>
      </c>
    </row>
    <row r="877" spans="1:19" ht="15.75" x14ac:dyDescent="0.25">
      <c r="A877" s="17" t="s">
        <v>2878</v>
      </c>
      <c r="B877" s="19">
        <v>539938714</v>
      </c>
      <c r="C877" s="17">
        <v>74</v>
      </c>
      <c r="D877" s="24">
        <v>17677.5</v>
      </c>
      <c r="E877" s="17" t="s">
        <v>1094</v>
      </c>
      <c r="F877" s="17" t="s">
        <v>807</v>
      </c>
      <c r="G877" s="17" t="s">
        <v>2773</v>
      </c>
      <c r="H877" s="17" t="s">
        <v>2879</v>
      </c>
      <c r="I877" s="20">
        <f t="shared" si="13"/>
        <v>296923.21847999998</v>
      </c>
      <c r="J877" s="20">
        <v>120496.2897852</v>
      </c>
      <c r="K877" s="17" t="s">
        <v>2880</v>
      </c>
      <c r="L877" s="21" t="str">
        <f>VLOOKUP(B877,Accounts!B$2:E$3001,4,FALSE)</f>
        <v>Domiciliary</v>
      </c>
      <c r="M877" s="26">
        <f>VALUE(VLOOKUP(B877,Accounts!B$2:G$3001,6,FALSE))</f>
        <v>2617711764</v>
      </c>
      <c r="N877" s="22">
        <f>IFERROR(VLOOKUP(B877,Loan!B877:D1176,3,FALSE), 0)</f>
        <v>0</v>
      </c>
      <c r="O877" s="25">
        <f>VLOOKUP(B877,Transaction!C2:F3001,4,FALSE)</f>
        <v>44647</v>
      </c>
      <c r="P877" s="21" t="str">
        <f>VLOOKUP(B877,Table3[[Account Number]:[Transaction type]],2,FALSE)</f>
        <v>Cash Withdrawal</v>
      </c>
      <c r="Q877" s="21" t="str">
        <f>VLOOKUP(B877,Transaction!C2:E3001,3,FALSE)</f>
        <v>ATM</v>
      </c>
      <c r="R877" s="22">
        <f>Table4[[#This Row],[Bank Deposit2]] - Table4[[#This Row],[Saving Accounts]]</f>
        <v>176426.92869479998</v>
      </c>
      <c r="S877" s="22">
        <f>IF(AND(Table4[[#This Row],[Account Type]]="Current",Table4[[#This Row],[Opening Balance]]&gt;= 500000),Table4[[#This Row],[Opening Balance]] * 0.02, 0)</f>
        <v>0</v>
      </c>
    </row>
    <row r="878" spans="1:19" ht="15.75" x14ac:dyDescent="0.25">
      <c r="A878" s="17" t="s">
        <v>2881</v>
      </c>
      <c r="B878" s="19">
        <v>670368682</v>
      </c>
      <c r="C878" s="17">
        <v>68</v>
      </c>
      <c r="D878" s="24">
        <v>19869</v>
      </c>
      <c r="E878" s="17" t="s">
        <v>1094</v>
      </c>
      <c r="F878" s="17" t="s">
        <v>1308</v>
      </c>
      <c r="G878" s="17" t="s">
        <v>2773</v>
      </c>
      <c r="H878" s="17" t="s">
        <v>2882</v>
      </c>
      <c r="I878" s="20">
        <f t="shared" si="13"/>
        <v>48562.804920000002</v>
      </c>
      <c r="J878" s="20">
        <v>46477.953467400002</v>
      </c>
      <c r="K878" s="17" t="s">
        <v>2883</v>
      </c>
      <c r="L878" s="21" t="str">
        <f>VLOOKUP(B878,Accounts!B$2:E$3001,4,FALSE)</f>
        <v>Domiciliary</v>
      </c>
      <c r="M878" s="26">
        <f>VALUE(VLOOKUP(B878,Accounts!B$2:G$3001,6,FALSE))</f>
        <v>2524887072</v>
      </c>
      <c r="N878" s="22">
        <f>IFERROR(VLOOKUP(B878,Loan!B878:D1177,3,FALSE), 0)</f>
        <v>0</v>
      </c>
      <c r="O878" s="25">
        <f>VLOOKUP(B878,Transaction!C2:F3001,4,FALSE)</f>
        <v>44549</v>
      </c>
      <c r="P878" s="21" t="str">
        <f>VLOOKUP(B878,Table3[[Account Number]:[Transaction type]],2,FALSE)</f>
        <v>Online Payment</v>
      </c>
      <c r="Q878" s="21" t="str">
        <f>VLOOKUP(B878,Transaction!C2:E3001,3,FALSE)</f>
        <v>Internet Banking</v>
      </c>
      <c r="R878" s="22">
        <f>Table4[[#This Row],[Bank Deposit2]] - Table4[[#This Row],[Saving Accounts]]</f>
        <v>2084.8514525999999</v>
      </c>
      <c r="S878" s="22">
        <f>IF(AND(Table4[[#This Row],[Account Type]]="Current",Table4[[#This Row],[Opening Balance]]&gt;= 500000),Table4[[#This Row],[Opening Balance]] * 0.02, 0)</f>
        <v>0</v>
      </c>
    </row>
    <row r="879" spans="1:19" ht="15.75" x14ac:dyDescent="0.25">
      <c r="A879" s="17" t="s">
        <v>2884</v>
      </c>
      <c r="B879" s="19">
        <v>503978562</v>
      </c>
      <c r="C879" s="17">
        <v>36</v>
      </c>
      <c r="D879" s="24">
        <v>31557</v>
      </c>
      <c r="E879" s="17" t="s">
        <v>1094</v>
      </c>
      <c r="F879" s="17" t="s">
        <v>909</v>
      </c>
      <c r="G879" s="17" t="s">
        <v>2773</v>
      </c>
      <c r="H879" s="17" t="s">
        <v>2885</v>
      </c>
      <c r="I879" s="20">
        <f t="shared" si="13"/>
        <v>836531.26409700001</v>
      </c>
      <c r="J879" s="20">
        <v>772573.68390527996</v>
      </c>
      <c r="K879" s="17" t="s">
        <v>2886</v>
      </c>
      <c r="L879" s="21" t="str">
        <f>VLOOKUP(B879,Accounts!B$2:E$3001,4,FALSE)</f>
        <v>Current</v>
      </c>
      <c r="M879" s="26">
        <f>VALUE(VLOOKUP(B879,Accounts!B$2:G$3001,6,FALSE))</f>
        <v>1393045632</v>
      </c>
      <c r="N879" s="22">
        <f>IFERROR(VLOOKUP(B879,Loan!B879:D1178,3,FALSE), 0)</f>
        <v>0</v>
      </c>
      <c r="O879" s="25">
        <f>VLOOKUP(B879,Transaction!C2:F3001,4,FALSE)</f>
        <v>44510</v>
      </c>
      <c r="P879" s="21" t="str">
        <f>VLOOKUP(B879,Table3[[Account Number]:[Transaction type]],2,FALSE)</f>
        <v>Online Payment</v>
      </c>
      <c r="Q879" s="21" t="str">
        <f>VLOOKUP(B879,Transaction!C2:E3001,3,FALSE)</f>
        <v>Mobile</v>
      </c>
      <c r="R879" s="22">
        <f>Table4[[#This Row],[Bank Deposit2]] - Table4[[#This Row],[Saving Accounts]]</f>
        <v>63957.580191720044</v>
      </c>
      <c r="S879" s="22">
        <f>IF(AND(Table4[[#This Row],[Account Type]]="Current",Table4[[#This Row],[Opening Balance]]&gt;= 500000),Table4[[#This Row],[Opening Balance]] * 0.02, 0)</f>
        <v>27860912.640000001</v>
      </c>
    </row>
    <row r="880" spans="1:19" ht="15.75" x14ac:dyDescent="0.25">
      <c r="A880" s="17" t="s">
        <v>2887</v>
      </c>
      <c r="B880" s="19">
        <v>394817617</v>
      </c>
      <c r="C880" s="17">
        <v>69</v>
      </c>
      <c r="D880" s="24">
        <v>19503.75</v>
      </c>
      <c r="E880" s="17" t="s">
        <v>1094</v>
      </c>
      <c r="F880" s="17" t="s">
        <v>514</v>
      </c>
      <c r="G880" s="17" t="s">
        <v>2773</v>
      </c>
      <c r="H880" s="17" t="s">
        <v>2888</v>
      </c>
      <c r="I880" s="20">
        <f t="shared" si="13"/>
        <v>749893.65841000003</v>
      </c>
      <c r="J880" s="20">
        <v>590612.44843380002</v>
      </c>
      <c r="K880" s="17" t="s">
        <v>2889</v>
      </c>
      <c r="L880" s="21" t="str">
        <f>VLOOKUP(B880,Accounts!B$2:E$3001,4,FALSE)</f>
        <v>Current</v>
      </c>
      <c r="M880" s="26">
        <f>VALUE(VLOOKUP(B880,Accounts!B$2:G$3001,6,FALSE))</f>
        <v>737220288</v>
      </c>
      <c r="N880" s="22">
        <f>IFERROR(VLOOKUP(B880,Loan!B880:D1179,3,FALSE), 0)</f>
        <v>0</v>
      </c>
      <c r="O880" s="25">
        <f>VLOOKUP(B880,Transaction!C2:F3001,4,FALSE)</f>
        <v>44421</v>
      </c>
      <c r="P880" s="21" t="str">
        <f>VLOOKUP(B880,Table3[[Account Number]:[Transaction type]],2,FALSE)</f>
        <v>Online Payment</v>
      </c>
      <c r="Q880" s="21" t="str">
        <f>VLOOKUP(B880,Transaction!C2:E3001,3,FALSE)</f>
        <v>Internet Banking</v>
      </c>
      <c r="R880" s="22">
        <f>Table4[[#This Row],[Bank Deposit2]] - Table4[[#This Row],[Saving Accounts]]</f>
        <v>159281.20997620001</v>
      </c>
      <c r="S880" s="22">
        <f>IF(AND(Table4[[#This Row],[Account Type]]="Current",Table4[[#This Row],[Opening Balance]]&gt;= 500000),Table4[[#This Row],[Opening Balance]] * 0.02, 0)</f>
        <v>14744405.76</v>
      </c>
    </row>
    <row r="881" spans="1:19" ht="15.75" x14ac:dyDescent="0.25">
      <c r="A881" s="17" t="s">
        <v>2890</v>
      </c>
      <c r="B881" s="19">
        <v>693697228</v>
      </c>
      <c r="C881" s="17">
        <v>51</v>
      </c>
      <c r="D881" s="24">
        <v>26078.25</v>
      </c>
      <c r="E881" s="17" t="s">
        <v>1094</v>
      </c>
      <c r="F881" s="17" t="s">
        <v>260</v>
      </c>
      <c r="G881" s="17" t="s">
        <v>2773</v>
      </c>
      <c r="H881" s="17" t="s">
        <v>2891</v>
      </c>
      <c r="I881" s="20">
        <f t="shared" si="13"/>
        <v>118377.034524</v>
      </c>
      <c r="J881" s="20">
        <v>39853.601623080001</v>
      </c>
      <c r="K881" s="17" t="s">
        <v>2892</v>
      </c>
      <c r="L881" s="21" t="str">
        <f>VLOOKUP(B881,Accounts!B$2:E$3001,4,FALSE)</f>
        <v>Corporate</v>
      </c>
      <c r="M881" s="26">
        <f>VALUE(VLOOKUP(B881,Accounts!B$2:G$3001,6,FALSE))</f>
        <v>474285056</v>
      </c>
      <c r="N881" s="22">
        <f>IFERROR(VLOOKUP(B881,Loan!B881:D1180,3,FALSE), 0)</f>
        <v>0</v>
      </c>
      <c r="O881" s="25">
        <f>VLOOKUP(B881,Transaction!C2:F3001,4,FALSE)</f>
        <v>44623</v>
      </c>
      <c r="P881" s="21" t="str">
        <f>VLOOKUP(B881,Table3[[Account Number]:[Transaction type]],2,FALSE)</f>
        <v>Money Transfer</v>
      </c>
      <c r="Q881" s="21" t="str">
        <f>VLOOKUP(B881,Transaction!C2:E3001,3,FALSE)</f>
        <v>Bank</v>
      </c>
      <c r="R881" s="22">
        <f>Table4[[#This Row],[Bank Deposit2]] - Table4[[#This Row],[Saving Accounts]]</f>
        <v>78523.432900920001</v>
      </c>
      <c r="S881" s="22">
        <f>IF(AND(Table4[[#This Row],[Account Type]]="Current",Table4[[#This Row],[Opening Balance]]&gt;= 500000),Table4[[#This Row],[Opening Balance]] * 0.02, 0)</f>
        <v>0</v>
      </c>
    </row>
    <row r="882" spans="1:19" ht="15.75" x14ac:dyDescent="0.25">
      <c r="A882" s="17" t="s">
        <v>2893</v>
      </c>
      <c r="B882" s="19">
        <v>366489606</v>
      </c>
      <c r="C882" s="17">
        <v>45</v>
      </c>
      <c r="D882" s="24">
        <v>28269.75</v>
      </c>
      <c r="E882" s="17" t="s">
        <v>1094</v>
      </c>
      <c r="F882" s="17" t="s">
        <v>1610</v>
      </c>
      <c r="G882" s="17" t="s">
        <v>2773</v>
      </c>
      <c r="H882" s="17" t="s">
        <v>2894</v>
      </c>
      <c r="I882" s="20">
        <f t="shared" si="13"/>
        <v>997276.07753500005</v>
      </c>
      <c r="J882" s="20">
        <v>156823.566391</v>
      </c>
      <c r="K882" s="17" t="s">
        <v>2895</v>
      </c>
      <c r="L882" s="21" t="str">
        <f>VLOOKUP(B882,Accounts!B$2:E$3001,4,FALSE)</f>
        <v>Current</v>
      </c>
      <c r="M882" s="26">
        <f>VALUE(VLOOKUP(B882,Accounts!B$2:G$3001,6,FALSE))</f>
        <v>1197332928</v>
      </c>
      <c r="N882" s="22">
        <f>IFERROR(VLOOKUP(B882,Loan!B882:D1181,3,FALSE), 0)</f>
        <v>0</v>
      </c>
      <c r="O882" s="25">
        <f>VLOOKUP(B882,Transaction!C2:F3001,4,FALSE)</f>
        <v>44613</v>
      </c>
      <c r="P882" s="21" t="str">
        <f>VLOOKUP(B882,Table3[[Account Number]:[Transaction type]],2,FALSE)</f>
        <v>Loan Payment</v>
      </c>
      <c r="Q882" s="21" t="str">
        <f>VLOOKUP(B882,Transaction!C2:E3001,3,FALSE)</f>
        <v>Mobile</v>
      </c>
      <c r="R882" s="22">
        <f>Table4[[#This Row],[Bank Deposit2]] - Table4[[#This Row],[Saving Accounts]]</f>
        <v>840452.51114400011</v>
      </c>
      <c r="S882" s="22">
        <f>IF(AND(Table4[[#This Row],[Account Type]]="Current",Table4[[#This Row],[Opening Balance]]&gt;= 500000),Table4[[#This Row],[Opening Balance]] * 0.02, 0)</f>
        <v>23946658.559999999</v>
      </c>
    </row>
    <row r="883" spans="1:19" ht="15.75" x14ac:dyDescent="0.25">
      <c r="A883" s="17" t="s">
        <v>2896</v>
      </c>
      <c r="B883" s="19">
        <v>113165911</v>
      </c>
      <c r="C883" s="17">
        <v>67</v>
      </c>
      <c r="D883" s="24">
        <v>20234.25</v>
      </c>
      <c r="E883" s="17" t="s">
        <v>1094</v>
      </c>
      <c r="F883" s="17" t="s">
        <v>106</v>
      </c>
      <c r="G883" s="17" t="s">
        <v>2773</v>
      </c>
      <c r="H883" s="17" t="s">
        <v>2897</v>
      </c>
      <c r="I883" s="20">
        <f t="shared" si="13"/>
        <v>132716.339568</v>
      </c>
      <c r="J883" s="20">
        <v>87052.087916639997</v>
      </c>
      <c r="K883" s="17" t="s">
        <v>2898</v>
      </c>
      <c r="L883" s="21" t="str">
        <f>VLOOKUP(B883,Accounts!B$2:E$3001,4,FALSE)</f>
        <v>Domiciliary</v>
      </c>
      <c r="M883" s="26">
        <f>VALUE(VLOOKUP(B883,Accounts!B$2:G$3001,6,FALSE))</f>
        <v>761719106</v>
      </c>
      <c r="N883" s="22">
        <f>IFERROR(VLOOKUP(B883,Loan!B883:D1182,3,FALSE), 0)</f>
        <v>0</v>
      </c>
      <c r="O883" s="25">
        <f>VLOOKUP(B883,Transaction!C2:F3001,4,FALSE)</f>
        <v>44649</v>
      </c>
      <c r="P883" s="21" t="str">
        <f>VLOOKUP(B883,Table3[[Account Number]:[Transaction type]],2,FALSE)</f>
        <v>Money Deposit</v>
      </c>
      <c r="Q883" s="21" t="str">
        <f>VLOOKUP(B883,Transaction!C2:E3001,3,FALSE)</f>
        <v>Bank</v>
      </c>
      <c r="R883" s="22">
        <f>Table4[[#This Row],[Bank Deposit2]] - Table4[[#This Row],[Saving Accounts]]</f>
        <v>45664.251651359999</v>
      </c>
      <c r="S883" s="22">
        <f>IF(AND(Table4[[#This Row],[Account Type]]="Current",Table4[[#This Row],[Opening Balance]]&gt;= 500000),Table4[[#This Row],[Opening Balance]] * 0.02, 0)</f>
        <v>0</v>
      </c>
    </row>
    <row r="884" spans="1:19" ht="15.75" x14ac:dyDescent="0.25">
      <c r="A884" s="17" t="s">
        <v>2899</v>
      </c>
      <c r="B884" s="19">
        <v>315387508</v>
      </c>
      <c r="C884" s="17">
        <v>81</v>
      </c>
      <c r="D884" s="24">
        <v>15120.75</v>
      </c>
      <c r="E884" s="17" t="s">
        <v>1094</v>
      </c>
      <c r="F884" s="17" t="s">
        <v>483</v>
      </c>
      <c r="G884" s="17" t="s">
        <v>2773</v>
      </c>
      <c r="H884" s="17" t="s">
        <v>2900</v>
      </c>
      <c r="I884" s="20">
        <f t="shared" si="13"/>
        <v>1043861.98</v>
      </c>
      <c r="J884" s="20">
        <v>798554.41469999996</v>
      </c>
      <c r="K884" s="17" t="s">
        <v>2901</v>
      </c>
      <c r="L884" s="21" t="str">
        <f>VLOOKUP(B884,Accounts!B$2:E$3001,4,FALSE)</f>
        <v>Domiciliary</v>
      </c>
      <c r="M884" s="26">
        <f>VALUE(VLOOKUP(B884,Accounts!B$2:G$3001,6,FALSE))</f>
        <v>2319260559</v>
      </c>
      <c r="N884" s="22">
        <f>IFERROR(VLOOKUP(B884,Loan!B884:D1183,3,FALSE), 0)</f>
        <v>0</v>
      </c>
      <c r="O884" s="25">
        <f>VLOOKUP(B884,Transaction!C2:F3001,4,FALSE)</f>
        <v>44442</v>
      </c>
      <c r="P884" s="21" t="str">
        <f>VLOOKUP(B884,Table3[[Account Number]:[Transaction type]],2,FALSE)</f>
        <v>Checks</v>
      </c>
      <c r="Q884" s="21" t="str">
        <f>VLOOKUP(B884,Transaction!C2:E3001,3,FALSE)</f>
        <v>Informal Services</v>
      </c>
      <c r="R884" s="22">
        <f>Table4[[#This Row],[Bank Deposit2]] - Table4[[#This Row],[Saving Accounts]]</f>
        <v>245307.56530000002</v>
      </c>
      <c r="S884" s="22">
        <f>IF(AND(Table4[[#This Row],[Account Type]]="Current",Table4[[#This Row],[Opening Balance]]&gt;= 500000),Table4[[#This Row],[Opening Balance]] * 0.02, 0)</f>
        <v>0</v>
      </c>
    </row>
    <row r="885" spans="1:19" ht="15.75" x14ac:dyDescent="0.25">
      <c r="A885" s="17" t="s">
        <v>2902</v>
      </c>
      <c r="B885" s="19">
        <v>456676656</v>
      </c>
      <c r="C885" s="17">
        <v>18</v>
      </c>
      <c r="D885" s="24">
        <v>38131.5</v>
      </c>
      <c r="E885" s="17" t="s">
        <v>1094</v>
      </c>
      <c r="F885" s="17" t="s">
        <v>318</v>
      </c>
      <c r="G885" s="17" t="s">
        <v>2773</v>
      </c>
      <c r="H885" s="17" t="s">
        <v>2903</v>
      </c>
      <c r="I885" s="20">
        <f t="shared" si="13"/>
        <v>305496.55057600001</v>
      </c>
      <c r="J885" s="20">
        <v>275526.95225999999</v>
      </c>
      <c r="K885" s="17" t="s">
        <v>2904</v>
      </c>
      <c r="L885" s="21" t="str">
        <f>VLOOKUP(B885,Accounts!B$2:E$3001,4,FALSE)</f>
        <v>Domiciliary</v>
      </c>
      <c r="M885" s="26">
        <f>VALUE(VLOOKUP(B885,Accounts!B$2:G$3001,6,FALSE))</f>
        <v>2820562368</v>
      </c>
      <c r="N885" s="22">
        <f>IFERROR(VLOOKUP(B885,Loan!B885:D1184,3,FALSE), 0)</f>
        <v>0</v>
      </c>
      <c r="O885" s="25">
        <f>VLOOKUP(B885,Transaction!C2:F3001,4,FALSE)</f>
        <v>44536</v>
      </c>
      <c r="P885" s="21" t="str">
        <f>VLOOKUP(B885,Table3[[Account Number]:[Transaction type]],2,FALSE)</f>
        <v>Money Transfer</v>
      </c>
      <c r="Q885" s="21" t="str">
        <f>VLOOKUP(B885,Transaction!C2:E3001,3,FALSE)</f>
        <v>Bank</v>
      </c>
      <c r="R885" s="22">
        <f>Table4[[#This Row],[Bank Deposit2]] - Table4[[#This Row],[Saving Accounts]]</f>
        <v>29969.598316000018</v>
      </c>
      <c r="S885" s="22">
        <f>IF(AND(Table4[[#This Row],[Account Type]]="Current",Table4[[#This Row],[Opening Balance]]&gt;= 500000),Table4[[#This Row],[Opening Balance]] * 0.02, 0)</f>
        <v>0</v>
      </c>
    </row>
    <row r="886" spans="1:19" ht="15.75" x14ac:dyDescent="0.25">
      <c r="A886" s="17" t="s">
        <v>2905</v>
      </c>
      <c r="B886" s="19">
        <v>994174473</v>
      </c>
      <c r="C886" s="17">
        <v>26</v>
      </c>
      <c r="D886" s="24">
        <v>35209.5</v>
      </c>
      <c r="E886" s="17" t="s">
        <v>1094</v>
      </c>
      <c r="F886" s="17" t="s">
        <v>1840</v>
      </c>
      <c r="G886" s="17" t="s">
        <v>2773</v>
      </c>
      <c r="H886" s="17" t="s">
        <v>2906</v>
      </c>
      <c r="I886" s="20">
        <f t="shared" si="13"/>
        <v>135237.78031199999</v>
      </c>
      <c r="J886" s="20">
        <v>87793.706563200001</v>
      </c>
      <c r="K886" s="17" t="s">
        <v>2907</v>
      </c>
      <c r="L886" s="21" t="str">
        <f>VLOOKUP(B886,Accounts!B$2:E$3001,4,FALSE)</f>
        <v>Current</v>
      </c>
      <c r="M886" s="26">
        <f>VALUE(VLOOKUP(B886,Accounts!B$2:G$3001,6,FALSE))</f>
        <v>47612214</v>
      </c>
      <c r="N886" s="22">
        <f>IFERROR(VLOOKUP(B886,Loan!B886:D1185,3,FALSE), 0)</f>
        <v>0</v>
      </c>
      <c r="O886" s="25">
        <f>VLOOKUP(B886,Transaction!C2:F3001,4,FALSE)</f>
        <v>44369</v>
      </c>
      <c r="P886" s="21" t="str">
        <f>VLOOKUP(B886,Table3[[Account Number]:[Transaction type]],2,FALSE)</f>
        <v>Money Deposit</v>
      </c>
      <c r="Q886" s="21" t="str">
        <f>VLOOKUP(B886,Transaction!C2:E3001,3,FALSE)</f>
        <v>ATM</v>
      </c>
      <c r="R886" s="22">
        <f>Table4[[#This Row],[Bank Deposit2]] - Table4[[#This Row],[Saving Accounts]]</f>
        <v>47444.073748799987</v>
      </c>
      <c r="S886" s="22">
        <f>IF(AND(Table4[[#This Row],[Account Type]]="Current",Table4[[#This Row],[Opening Balance]]&gt;= 500000),Table4[[#This Row],[Opening Balance]] * 0.02, 0)</f>
        <v>952244.28</v>
      </c>
    </row>
    <row r="887" spans="1:19" ht="15.75" x14ac:dyDescent="0.25">
      <c r="A887" s="17" t="s">
        <v>2908</v>
      </c>
      <c r="B887" s="19">
        <v>410565587</v>
      </c>
      <c r="C887" s="17">
        <v>44</v>
      </c>
      <c r="D887" s="24">
        <v>28635</v>
      </c>
      <c r="E887" s="17" t="s">
        <v>1094</v>
      </c>
      <c r="F887" s="17" t="s">
        <v>68</v>
      </c>
      <c r="G887" s="17" t="s">
        <v>2773</v>
      </c>
      <c r="H887" s="17" t="s">
        <v>2909</v>
      </c>
      <c r="I887" s="20">
        <f t="shared" si="13"/>
        <v>800525.17262900004</v>
      </c>
      <c r="J887" s="20">
        <v>305079.26359092002</v>
      </c>
      <c r="K887" s="17" t="s">
        <v>2910</v>
      </c>
      <c r="L887" s="21" t="str">
        <f>VLOOKUP(B887,Accounts!B$2:E$3001,4,FALSE)</f>
        <v>Current</v>
      </c>
      <c r="M887" s="26">
        <f>VALUE(VLOOKUP(B887,Accounts!B$2:G$3001,6,FALSE))</f>
        <v>21986695</v>
      </c>
      <c r="N887" s="22">
        <f>IFERROR(VLOOKUP(B887,Loan!B887:D1186,3,FALSE), 0)</f>
        <v>0</v>
      </c>
      <c r="O887" s="25">
        <f>VLOOKUP(B887,Transaction!C2:F3001,4,FALSE)</f>
        <v>44208</v>
      </c>
      <c r="P887" s="21" t="str">
        <f>VLOOKUP(B887,Table3[[Account Number]:[Transaction type]],2,FALSE)</f>
        <v>Cash Withdrawal</v>
      </c>
      <c r="Q887" s="21" t="str">
        <f>VLOOKUP(B887,Transaction!C2:E3001,3,FALSE)</f>
        <v>ATM</v>
      </c>
      <c r="R887" s="22">
        <f>Table4[[#This Row],[Bank Deposit2]] - Table4[[#This Row],[Saving Accounts]]</f>
        <v>495445.90903808002</v>
      </c>
      <c r="S887" s="22">
        <f>IF(AND(Table4[[#This Row],[Account Type]]="Current",Table4[[#This Row],[Opening Balance]]&gt;= 500000),Table4[[#This Row],[Opening Balance]] * 0.02, 0)</f>
        <v>439733.9</v>
      </c>
    </row>
    <row r="888" spans="1:19" ht="15.75" x14ac:dyDescent="0.25">
      <c r="A888" s="17" t="s">
        <v>2911</v>
      </c>
      <c r="B888" s="19">
        <v>923743468</v>
      </c>
      <c r="C888" s="17">
        <v>56</v>
      </c>
      <c r="D888" s="24">
        <v>24252</v>
      </c>
      <c r="E888" s="17" t="s">
        <v>1094</v>
      </c>
      <c r="F888" s="17" t="s">
        <v>499</v>
      </c>
      <c r="G888" s="17" t="s">
        <v>2773</v>
      </c>
      <c r="H888" s="17" t="s">
        <v>2912</v>
      </c>
      <c r="I888" s="20">
        <f t="shared" si="13"/>
        <v>2232448.40625</v>
      </c>
      <c r="J888" s="20">
        <v>732957.46074000001</v>
      </c>
      <c r="K888" s="17" t="s">
        <v>2913</v>
      </c>
      <c r="L888" s="21" t="str">
        <f>VLOOKUP(B888,Accounts!B$2:E$3001,4,FALSE)</f>
        <v>Joint</v>
      </c>
      <c r="M888" s="26">
        <f>VALUE(VLOOKUP(B888,Accounts!B$2:G$3001,6,FALSE))</f>
        <v>30705444</v>
      </c>
      <c r="N888" s="22">
        <f>IFERROR(VLOOKUP(B888,Loan!B888:D1187,3,FALSE), 0)</f>
        <v>0</v>
      </c>
      <c r="O888" s="25">
        <f>VLOOKUP(B888,Transaction!C2:F3001,4,FALSE)</f>
        <v>44573</v>
      </c>
      <c r="P888" s="21" t="str">
        <f>VLOOKUP(B888,Table3[[Account Number]:[Transaction type]],2,FALSE)</f>
        <v>Cash Withdrawal</v>
      </c>
      <c r="Q888" s="21" t="str">
        <f>VLOOKUP(B888,Transaction!C2:E3001,3,FALSE)</f>
        <v>POS</v>
      </c>
      <c r="R888" s="22">
        <f>Table4[[#This Row],[Bank Deposit2]] - Table4[[#This Row],[Saving Accounts]]</f>
        <v>1499490.94551</v>
      </c>
      <c r="S888" s="22">
        <f>IF(AND(Table4[[#This Row],[Account Type]]="Current",Table4[[#This Row],[Opening Balance]]&gt;= 500000),Table4[[#This Row],[Opening Balance]] * 0.02, 0)</f>
        <v>0</v>
      </c>
    </row>
    <row r="889" spans="1:19" ht="15.75" x14ac:dyDescent="0.25">
      <c r="A889" s="17" t="s">
        <v>2914</v>
      </c>
      <c r="B889" s="19">
        <v>105868418</v>
      </c>
      <c r="C889" s="17">
        <v>35</v>
      </c>
      <c r="D889" s="24">
        <v>31922.25</v>
      </c>
      <c r="E889" s="17" t="s">
        <v>1094</v>
      </c>
      <c r="F889" s="17" t="s">
        <v>549</v>
      </c>
      <c r="G889" s="17" t="s">
        <v>2773</v>
      </c>
      <c r="H889" s="17" t="s">
        <v>2915</v>
      </c>
      <c r="I889" s="20">
        <f t="shared" si="13"/>
        <v>300043.58624999999</v>
      </c>
      <c r="J889" s="20">
        <v>315565.84111199999</v>
      </c>
      <c r="K889" s="17" t="s">
        <v>2916</v>
      </c>
      <c r="L889" s="21" t="str">
        <f>VLOOKUP(B889,Accounts!B$2:E$3001,4,FALSE)</f>
        <v>Corporate</v>
      </c>
      <c r="M889" s="26">
        <f>VALUE(VLOOKUP(B889,Accounts!B$2:G$3001,6,FALSE))</f>
        <v>2019901422</v>
      </c>
      <c r="N889" s="22">
        <f>IFERROR(VLOOKUP(B889,Loan!B889:D1188,3,FALSE), 0)</f>
        <v>0</v>
      </c>
      <c r="O889" s="25">
        <f>VLOOKUP(B889,Transaction!C2:F3001,4,FALSE)</f>
        <v>44682</v>
      </c>
      <c r="P889" s="21" t="str">
        <f>VLOOKUP(B889,Table3[[Account Number]:[Transaction type]],2,FALSE)</f>
        <v>Money Transfer</v>
      </c>
      <c r="Q889" s="21" t="str">
        <f>VLOOKUP(B889,Transaction!C2:E3001,3,FALSE)</f>
        <v>Mobile</v>
      </c>
      <c r="R889" s="22">
        <f>Table4[[#This Row],[Bank Deposit2]] - Table4[[#This Row],[Saving Accounts]]</f>
        <v>-15522.254862000002</v>
      </c>
      <c r="S889" s="22">
        <f>IF(AND(Table4[[#This Row],[Account Type]]="Current",Table4[[#This Row],[Opening Balance]]&gt;= 500000),Table4[[#This Row],[Opening Balance]] * 0.02, 0)</f>
        <v>0</v>
      </c>
    </row>
    <row r="890" spans="1:19" ht="15.75" x14ac:dyDescent="0.25">
      <c r="A890" s="17" t="s">
        <v>2917</v>
      </c>
      <c r="B890" s="19">
        <v>466881314</v>
      </c>
      <c r="C890" s="17">
        <v>76</v>
      </c>
      <c r="D890" s="24">
        <v>16947</v>
      </c>
      <c r="E890" s="17" t="s">
        <v>1094</v>
      </c>
      <c r="F890" s="17" t="s">
        <v>353</v>
      </c>
      <c r="G890" s="17" t="s">
        <v>2773</v>
      </c>
      <c r="H890" s="17" t="s">
        <v>2918</v>
      </c>
      <c r="I890" s="20">
        <f t="shared" si="13"/>
        <v>198561.71228400001</v>
      </c>
      <c r="J890" s="20">
        <v>49013.391084839997</v>
      </c>
      <c r="K890" s="17" t="s">
        <v>2919</v>
      </c>
      <c r="L890" s="21" t="str">
        <f>VLOOKUP(B890,Accounts!B$2:E$3001,4,FALSE)</f>
        <v>Domiciliary</v>
      </c>
      <c r="M890" s="26">
        <f>VALUE(VLOOKUP(B890,Accounts!B$2:G$3001,6,FALSE))</f>
        <v>129372999</v>
      </c>
      <c r="N890" s="22">
        <f>IFERROR(VLOOKUP(B890,Loan!B890:D1189,3,FALSE), 0)</f>
        <v>0</v>
      </c>
      <c r="O890" s="25">
        <f>VLOOKUP(B890,Transaction!C2:F3001,4,FALSE)</f>
        <v>44311</v>
      </c>
      <c r="P890" s="21" t="str">
        <f>VLOOKUP(B890,Table3[[Account Number]:[Transaction type]],2,FALSE)</f>
        <v>Cash Withdrawal</v>
      </c>
      <c r="Q890" s="21" t="str">
        <f>VLOOKUP(B890,Transaction!C2:E3001,3,FALSE)</f>
        <v>ATM</v>
      </c>
      <c r="R890" s="22">
        <f>Table4[[#This Row],[Bank Deposit2]] - Table4[[#This Row],[Saving Accounts]]</f>
        <v>149548.32119916001</v>
      </c>
      <c r="S890" s="22">
        <f>IF(AND(Table4[[#This Row],[Account Type]]="Current",Table4[[#This Row],[Opening Balance]]&gt;= 500000),Table4[[#This Row],[Opening Balance]] * 0.02, 0)</f>
        <v>0</v>
      </c>
    </row>
    <row r="891" spans="1:19" ht="15.75" x14ac:dyDescent="0.25">
      <c r="A891" s="17" t="s">
        <v>2920</v>
      </c>
      <c r="B891" s="19">
        <v>502344094</v>
      </c>
      <c r="C891" s="17">
        <v>72</v>
      </c>
      <c r="D891" s="24">
        <v>18408</v>
      </c>
      <c r="E891" s="17" t="s">
        <v>1094</v>
      </c>
      <c r="F891" s="17" t="s">
        <v>353</v>
      </c>
      <c r="G891" s="17" t="s">
        <v>2773</v>
      </c>
      <c r="H891" s="17" t="s">
        <v>2921</v>
      </c>
      <c r="I891" s="20">
        <f t="shared" si="13"/>
        <v>253759.06771999999</v>
      </c>
      <c r="J891" s="20">
        <v>167218.47531479999</v>
      </c>
      <c r="K891" s="17" t="s">
        <v>2922</v>
      </c>
      <c r="L891" s="21" t="str">
        <f>VLOOKUP(B891,Accounts!B$2:E$3001,4,FALSE)</f>
        <v>Joint</v>
      </c>
      <c r="M891" s="26">
        <f>VALUE(VLOOKUP(B891,Accounts!B$2:G$3001,6,FALSE))</f>
        <v>919231716</v>
      </c>
      <c r="N891" s="22">
        <f>IFERROR(VLOOKUP(B891,Loan!B891:D1190,3,FALSE), 0)</f>
        <v>0</v>
      </c>
      <c r="O891" s="25">
        <f>VLOOKUP(B891,Transaction!C2:F3001,4,FALSE)</f>
        <v>44292</v>
      </c>
      <c r="P891" s="21" t="str">
        <f>VLOOKUP(B891,Table3[[Account Number]:[Transaction type]],2,FALSE)</f>
        <v>Money Transfer</v>
      </c>
      <c r="Q891" s="21" t="str">
        <f>VLOOKUP(B891,Transaction!C2:E3001,3,FALSE)</f>
        <v>Bank</v>
      </c>
      <c r="R891" s="22">
        <f>Table4[[#This Row],[Bank Deposit2]] - Table4[[#This Row],[Saving Accounts]]</f>
        <v>86540.592405200005</v>
      </c>
      <c r="S891" s="22">
        <f>IF(AND(Table4[[#This Row],[Account Type]]="Current",Table4[[#This Row],[Opening Balance]]&gt;= 500000),Table4[[#This Row],[Opening Balance]] * 0.02, 0)</f>
        <v>0</v>
      </c>
    </row>
    <row r="892" spans="1:19" ht="15.75" x14ac:dyDescent="0.25">
      <c r="A892" s="17" t="s">
        <v>2923</v>
      </c>
      <c r="B892" s="19">
        <v>163972762</v>
      </c>
      <c r="C892" s="17">
        <v>45</v>
      </c>
      <c r="D892" s="24">
        <v>28269.75</v>
      </c>
      <c r="E892" s="17" t="s">
        <v>1094</v>
      </c>
      <c r="F892" s="17" t="s">
        <v>199</v>
      </c>
      <c r="G892" s="17" t="s">
        <v>2773</v>
      </c>
      <c r="H892" s="17" t="s">
        <v>2924</v>
      </c>
      <c r="I892" s="20">
        <f t="shared" si="13"/>
        <v>1995533.9363839999</v>
      </c>
      <c r="J892" s="20">
        <v>811248.91720256</v>
      </c>
      <c r="K892" s="17" t="s">
        <v>2925</v>
      </c>
      <c r="L892" s="21" t="str">
        <f>VLOOKUP(B892,Accounts!B$2:E$3001,4,FALSE)</f>
        <v>Current</v>
      </c>
      <c r="M892" s="26">
        <f>VALUE(VLOOKUP(B892,Accounts!B$2:G$3001,6,FALSE))</f>
        <v>2313962784</v>
      </c>
      <c r="N892" s="22">
        <f>IFERROR(VLOOKUP(B892,Loan!B892:D1191,3,FALSE), 0)</f>
        <v>0</v>
      </c>
      <c r="O892" s="25">
        <f>VLOOKUP(B892,Transaction!C2:F3001,4,FALSE)</f>
        <v>44585</v>
      </c>
      <c r="P892" s="21" t="str">
        <f>VLOOKUP(B892,Table3[[Account Number]:[Transaction type]],2,FALSE)</f>
        <v>Money Deposit</v>
      </c>
      <c r="Q892" s="21" t="str">
        <f>VLOOKUP(B892,Transaction!C2:E3001,3,FALSE)</f>
        <v>ATM</v>
      </c>
      <c r="R892" s="22">
        <f>Table4[[#This Row],[Bank Deposit2]] - Table4[[#This Row],[Saving Accounts]]</f>
        <v>1184285.0191814399</v>
      </c>
      <c r="S892" s="22">
        <f>IF(AND(Table4[[#This Row],[Account Type]]="Current",Table4[[#This Row],[Opening Balance]]&gt;= 500000),Table4[[#This Row],[Opening Balance]] * 0.02, 0)</f>
        <v>46279255.68</v>
      </c>
    </row>
    <row r="893" spans="1:19" ht="15.75" x14ac:dyDescent="0.25">
      <c r="A893" s="17" t="s">
        <v>2926</v>
      </c>
      <c r="B893" s="19">
        <v>620633359</v>
      </c>
      <c r="C893" s="17">
        <v>31</v>
      </c>
      <c r="D893" s="24">
        <v>33383.25</v>
      </c>
      <c r="E893" s="17" t="s">
        <v>1094</v>
      </c>
      <c r="F893" s="17" t="s">
        <v>2278</v>
      </c>
      <c r="G893" s="17" t="s">
        <v>2773</v>
      </c>
      <c r="H893" s="17" t="s">
        <v>2927</v>
      </c>
      <c r="I893" s="20">
        <f t="shared" si="13"/>
        <v>159081.75</v>
      </c>
      <c r="J893" s="20">
        <v>131719.68900000001</v>
      </c>
      <c r="K893" s="17" t="s">
        <v>2928</v>
      </c>
      <c r="L893" s="21" t="str">
        <f>VLOOKUP(B893,Accounts!B$2:E$3001,4,FALSE)</f>
        <v>Current</v>
      </c>
      <c r="M893" s="26">
        <f>VALUE(VLOOKUP(B893,Accounts!B$2:G$3001,6,FALSE))</f>
        <v>1688417004</v>
      </c>
      <c r="N893" s="22">
        <f>IFERROR(VLOOKUP(B893,Loan!B893:D1192,3,FALSE), 0)</f>
        <v>0</v>
      </c>
      <c r="O893" s="25">
        <f>VLOOKUP(B893,Transaction!C2:F3001,4,FALSE)</f>
        <v>44523</v>
      </c>
      <c r="P893" s="21" t="str">
        <f>VLOOKUP(B893,Table3[[Account Number]:[Transaction type]],2,FALSE)</f>
        <v>Checks</v>
      </c>
      <c r="Q893" s="21" t="str">
        <f>VLOOKUP(B893,Transaction!C2:E3001,3,FALSE)</f>
        <v>Bank</v>
      </c>
      <c r="R893" s="22">
        <f>Table4[[#This Row],[Bank Deposit2]] - Table4[[#This Row],[Saving Accounts]]</f>
        <v>27362.060999999987</v>
      </c>
      <c r="S893" s="22">
        <f>IF(AND(Table4[[#This Row],[Account Type]]="Current",Table4[[#This Row],[Opening Balance]]&gt;= 500000),Table4[[#This Row],[Opening Balance]] * 0.02, 0)</f>
        <v>33768340.079999998</v>
      </c>
    </row>
    <row r="894" spans="1:19" ht="15.75" x14ac:dyDescent="0.25">
      <c r="A894" s="17" t="s">
        <v>2929</v>
      </c>
      <c r="B894" s="19">
        <v>620396227</v>
      </c>
      <c r="C894" s="17">
        <v>38</v>
      </c>
      <c r="D894" s="24">
        <v>30826.5</v>
      </c>
      <c r="E894" s="17" t="s">
        <v>1094</v>
      </c>
      <c r="F894" s="17" t="s">
        <v>68</v>
      </c>
      <c r="G894" s="17" t="s">
        <v>2773</v>
      </c>
      <c r="H894" s="17" t="s">
        <v>2930</v>
      </c>
      <c r="I894" s="20">
        <f t="shared" si="13"/>
        <v>149576.51483599999</v>
      </c>
      <c r="J894" s="20">
        <v>42485.21925984</v>
      </c>
      <c r="K894" s="17" t="s">
        <v>2931</v>
      </c>
      <c r="L894" s="21" t="str">
        <f>VLOOKUP(B894,Accounts!B$2:E$3001,4,FALSE)</f>
        <v>Corporate</v>
      </c>
      <c r="M894" s="26">
        <f>VALUE(VLOOKUP(B894,Accounts!B$2:G$3001,6,FALSE))</f>
        <v>984973597</v>
      </c>
      <c r="N894" s="22">
        <f>IFERROR(VLOOKUP(B894,Loan!B894:D1193,3,FALSE), 0)</f>
        <v>0</v>
      </c>
      <c r="O894" s="25">
        <f>VLOOKUP(B894,Transaction!C2:F3001,4,FALSE)</f>
        <v>44369</v>
      </c>
      <c r="P894" s="21" t="str">
        <f>VLOOKUP(B894,Table3[[Account Number]:[Transaction type]],2,FALSE)</f>
        <v>Cash Withdrawal</v>
      </c>
      <c r="Q894" s="21" t="str">
        <f>VLOOKUP(B894,Transaction!C2:E3001,3,FALSE)</f>
        <v>ATM</v>
      </c>
      <c r="R894" s="22">
        <f>Table4[[#This Row],[Bank Deposit2]] - Table4[[#This Row],[Saving Accounts]]</f>
        <v>107091.29557615999</v>
      </c>
      <c r="S894" s="22">
        <f>IF(AND(Table4[[#This Row],[Account Type]]="Current",Table4[[#This Row],[Opening Balance]]&gt;= 500000),Table4[[#This Row],[Opening Balance]] * 0.02, 0)</f>
        <v>0</v>
      </c>
    </row>
    <row r="895" spans="1:19" ht="15.75" x14ac:dyDescent="0.25">
      <c r="A895" s="17" t="s">
        <v>2932</v>
      </c>
      <c r="B895" s="19">
        <v>177736275</v>
      </c>
      <c r="C895" s="17">
        <v>48</v>
      </c>
      <c r="D895" s="24">
        <v>27174</v>
      </c>
      <c r="E895" s="17" t="s">
        <v>1094</v>
      </c>
      <c r="F895" s="17" t="s">
        <v>870</v>
      </c>
      <c r="G895" s="17" t="s">
        <v>2773</v>
      </c>
      <c r="H895" s="17" t="s">
        <v>2933</v>
      </c>
      <c r="I895" s="20">
        <f t="shared" si="13"/>
        <v>153656.186112</v>
      </c>
      <c r="J895" s="20">
        <v>47612.076557760003</v>
      </c>
      <c r="K895" s="17" t="s">
        <v>2934</v>
      </c>
      <c r="L895" s="21" t="str">
        <f>VLOOKUP(B895,Accounts!B$2:E$3001,4,FALSE)</f>
        <v>Domiciliary</v>
      </c>
      <c r="M895" s="26">
        <f>VALUE(VLOOKUP(B895,Accounts!B$2:G$3001,6,FALSE))</f>
        <v>1094220864</v>
      </c>
      <c r="N895" s="22">
        <f>IFERROR(VLOOKUP(B895,Loan!B895:D1194,3,FALSE), 0)</f>
        <v>0</v>
      </c>
      <c r="O895" s="25">
        <f>VLOOKUP(B895,Transaction!C2:F3001,4,FALSE)</f>
        <v>44328</v>
      </c>
      <c r="P895" s="21" t="str">
        <f>VLOOKUP(B895,Table3[[Account Number]:[Transaction type]],2,FALSE)</f>
        <v>Online Payment</v>
      </c>
      <c r="Q895" s="21" t="str">
        <f>VLOOKUP(B895,Transaction!C2:E3001,3,FALSE)</f>
        <v>Mobile</v>
      </c>
      <c r="R895" s="22">
        <f>Table4[[#This Row],[Bank Deposit2]] - Table4[[#This Row],[Saving Accounts]]</f>
        <v>106044.10955423999</v>
      </c>
      <c r="S895" s="22">
        <f>IF(AND(Table4[[#This Row],[Account Type]]="Current",Table4[[#This Row],[Opening Balance]]&gt;= 500000),Table4[[#This Row],[Opening Balance]] * 0.02, 0)</f>
        <v>0</v>
      </c>
    </row>
    <row r="896" spans="1:19" ht="15.75" x14ac:dyDescent="0.25">
      <c r="A896" s="17" t="s">
        <v>2935</v>
      </c>
      <c r="B896" s="19">
        <v>247728267</v>
      </c>
      <c r="C896" s="17">
        <v>30</v>
      </c>
      <c r="D896" s="24">
        <v>33748.5</v>
      </c>
      <c r="E896" s="17" t="s">
        <v>1094</v>
      </c>
      <c r="F896" s="17" t="s">
        <v>784</v>
      </c>
      <c r="G896" s="17" t="s">
        <v>2773</v>
      </c>
      <c r="H896" s="17" t="s">
        <v>2936</v>
      </c>
      <c r="I896" s="20">
        <f t="shared" si="13"/>
        <v>530781.48</v>
      </c>
      <c r="J896" s="20">
        <v>641714.80932</v>
      </c>
      <c r="K896" s="17" t="s">
        <v>2937</v>
      </c>
      <c r="L896" s="21" t="str">
        <f>VLOOKUP(B896,Accounts!B$2:E$3001,4,FALSE)</f>
        <v>Domiciliary</v>
      </c>
      <c r="M896" s="26">
        <f>VALUE(VLOOKUP(B896,Accounts!B$2:G$3001,6,FALSE))</f>
        <v>1410274404</v>
      </c>
      <c r="N896" s="22">
        <f>IFERROR(VLOOKUP(B896,Loan!B896:D1195,3,FALSE), 0)</f>
        <v>0</v>
      </c>
      <c r="O896" s="25">
        <f>VLOOKUP(B896,Transaction!C2:F3001,4,FALSE)</f>
        <v>44442</v>
      </c>
      <c r="P896" s="21" t="str">
        <f>VLOOKUP(B896,Table3[[Account Number]:[Transaction type]],2,FALSE)</f>
        <v>Cash Withdrawal</v>
      </c>
      <c r="Q896" s="21" t="str">
        <f>VLOOKUP(B896,Transaction!C2:E3001,3,FALSE)</f>
        <v>ATM</v>
      </c>
      <c r="R896" s="22">
        <f>Table4[[#This Row],[Bank Deposit2]] - Table4[[#This Row],[Saving Accounts]]</f>
        <v>-110933.32932000002</v>
      </c>
      <c r="S896" s="22">
        <f>IF(AND(Table4[[#This Row],[Account Type]]="Current",Table4[[#This Row],[Opening Balance]]&gt;= 500000),Table4[[#This Row],[Opening Balance]] * 0.02, 0)</f>
        <v>0</v>
      </c>
    </row>
    <row r="897" spans="1:19" ht="15.75" x14ac:dyDescent="0.25">
      <c r="A897" s="17" t="s">
        <v>2938</v>
      </c>
      <c r="B897" s="19">
        <v>97263710</v>
      </c>
      <c r="C897" s="17">
        <v>47</v>
      </c>
      <c r="D897" s="24">
        <v>27539.25</v>
      </c>
      <c r="E897" s="17" t="s">
        <v>1094</v>
      </c>
      <c r="F897" s="17" t="s">
        <v>83</v>
      </c>
      <c r="G897" s="17" t="s">
        <v>2773</v>
      </c>
      <c r="H897" s="17" t="s">
        <v>2939</v>
      </c>
      <c r="I897" s="20">
        <f t="shared" si="13"/>
        <v>517296.34324800002</v>
      </c>
      <c r="J897" s="20">
        <v>324275.319648</v>
      </c>
      <c r="K897" s="17" t="s">
        <v>2940</v>
      </c>
      <c r="L897" s="21" t="str">
        <f>VLOOKUP(B897,Accounts!B$2:E$3001,4,FALSE)</f>
        <v>Corporate</v>
      </c>
      <c r="M897" s="26">
        <f>VALUE(VLOOKUP(B897,Accounts!B$2:G$3001,6,FALSE))</f>
        <v>1864172646</v>
      </c>
      <c r="N897" s="22">
        <f>IFERROR(VLOOKUP(B897,Loan!B897:D1196,3,FALSE), 0)</f>
        <v>0</v>
      </c>
      <c r="O897" s="25">
        <f>VLOOKUP(B897,Transaction!C2:F3001,4,FALSE)</f>
        <v>44616</v>
      </c>
      <c r="P897" s="21" t="str">
        <f>VLOOKUP(B897,Table3[[Account Number]:[Transaction type]],2,FALSE)</f>
        <v>Loan Payment</v>
      </c>
      <c r="Q897" s="21" t="str">
        <f>VLOOKUP(B897,Transaction!C2:E3001,3,FALSE)</f>
        <v>AFT</v>
      </c>
      <c r="R897" s="22">
        <f>Table4[[#This Row],[Bank Deposit2]] - Table4[[#This Row],[Saving Accounts]]</f>
        <v>193021.02360000001</v>
      </c>
      <c r="S897" s="22">
        <f>IF(AND(Table4[[#This Row],[Account Type]]="Current",Table4[[#This Row],[Opening Balance]]&gt;= 500000),Table4[[#This Row],[Opening Balance]] * 0.02, 0)</f>
        <v>0</v>
      </c>
    </row>
    <row r="898" spans="1:19" ht="15.75" x14ac:dyDescent="0.25">
      <c r="A898" s="17" t="s">
        <v>2941</v>
      </c>
      <c r="B898" s="19">
        <v>425771114</v>
      </c>
      <c r="C898" s="17">
        <v>78</v>
      </c>
      <c r="D898" s="24">
        <v>16216.5</v>
      </c>
      <c r="E898" s="17" t="s">
        <v>1094</v>
      </c>
      <c r="F898" s="17" t="s">
        <v>487</v>
      </c>
      <c r="G898" s="17" t="s">
        <v>2773</v>
      </c>
      <c r="H898" s="17" t="s">
        <v>2942</v>
      </c>
      <c r="I898" s="20">
        <f t="shared" si="13"/>
        <v>611071.69881600002</v>
      </c>
      <c r="J898" s="20">
        <v>197699.66726399999</v>
      </c>
      <c r="K898" s="17" t="s">
        <v>2943</v>
      </c>
      <c r="L898" s="21" t="str">
        <f>VLOOKUP(B898,Accounts!B$2:E$3001,4,FALSE)</f>
        <v>Domiciliary</v>
      </c>
      <c r="M898" s="26">
        <f>VALUE(VLOOKUP(B898,Accounts!B$2:G$3001,6,FALSE))</f>
        <v>1412186763</v>
      </c>
      <c r="N898" s="22">
        <f>IFERROR(VLOOKUP(B898,Loan!B898:D1197,3,FALSE), 0)</f>
        <v>0</v>
      </c>
      <c r="O898" s="25">
        <f>VLOOKUP(B898,Transaction!C2:F3001,4,FALSE)</f>
        <v>44327</v>
      </c>
      <c r="P898" s="21" t="str">
        <f>VLOOKUP(B898,Table3[[Account Number]:[Transaction type]],2,FALSE)</f>
        <v>Cash Withdrawal</v>
      </c>
      <c r="Q898" s="21" t="str">
        <f>VLOOKUP(B898,Transaction!C2:E3001,3,FALSE)</f>
        <v>Bank</v>
      </c>
      <c r="R898" s="22">
        <f>Table4[[#This Row],[Bank Deposit2]] - Table4[[#This Row],[Saving Accounts]]</f>
        <v>413372.03155200003</v>
      </c>
      <c r="S898" s="22">
        <f>IF(AND(Table4[[#This Row],[Account Type]]="Current",Table4[[#This Row],[Opening Balance]]&gt;= 500000),Table4[[#This Row],[Opening Balance]] * 0.02, 0)</f>
        <v>0</v>
      </c>
    </row>
    <row r="899" spans="1:19" ht="15.75" x14ac:dyDescent="0.25">
      <c r="A899" s="17" t="s">
        <v>2944</v>
      </c>
      <c r="B899" s="19">
        <v>870101837</v>
      </c>
      <c r="C899" s="17">
        <v>50</v>
      </c>
      <c r="D899" s="24">
        <v>26443.5</v>
      </c>
      <c r="E899" s="17" t="s">
        <v>1094</v>
      </c>
      <c r="F899" s="17" t="s">
        <v>1610</v>
      </c>
      <c r="G899" s="17" t="s">
        <v>2773</v>
      </c>
      <c r="H899" s="17" t="s">
        <v>2945</v>
      </c>
      <c r="I899" s="20">
        <f t="shared" ref="I899:I962" si="14">VALUE(CLEAN(H899))</f>
        <v>317381.34470000002</v>
      </c>
      <c r="J899" s="20">
        <v>189894.2698184</v>
      </c>
      <c r="K899" s="17" t="s">
        <v>2946</v>
      </c>
      <c r="L899" s="21" t="str">
        <f>VLOOKUP(B899,Accounts!B$2:E$3001,4,FALSE)</f>
        <v>Domiciliary</v>
      </c>
      <c r="M899" s="26">
        <f>VALUE(VLOOKUP(B899,Accounts!B$2:G$3001,6,FALSE))</f>
        <v>894848232</v>
      </c>
      <c r="N899" s="22">
        <f>IFERROR(VLOOKUP(B899,Loan!B899:D1198,3,FALSE), 0)</f>
        <v>0</v>
      </c>
      <c r="O899" s="25">
        <f>VLOOKUP(B899,Transaction!C2:F3001,4,FALSE)</f>
        <v>44343</v>
      </c>
      <c r="P899" s="21" t="str">
        <f>VLOOKUP(B899,Table3[[Account Number]:[Transaction type]],2,FALSE)</f>
        <v>Money Deposit</v>
      </c>
      <c r="Q899" s="21" t="str">
        <f>VLOOKUP(B899,Transaction!C2:E3001,3,FALSE)</f>
        <v>Bank</v>
      </c>
      <c r="R899" s="22">
        <f>Table4[[#This Row],[Bank Deposit2]] - Table4[[#This Row],[Saving Accounts]]</f>
        <v>127487.07488160001</v>
      </c>
      <c r="S899" s="22">
        <f>IF(AND(Table4[[#This Row],[Account Type]]="Current",Table4[[#This Row],[Opening Balance]]&gt;= 500000),Table4[[#This Row],[Opening Balance]] * 0.02, 0)</f>
        <v>0</v>
      </c>
    </row>
    <row r="900" spans="1:19" ht="15.75" x14ac:dyDescent="0.25">
      <c r="A900" s="17" t="s">
        <v>2947</v>
      </c>
      <c r="B900" s="19">
        <v>348946567</v>
      </c>
      <c r="C900" s="17">
        <v>63</v>
      </c>
      <c r="D900" s="24">
        <v>21695.25</v>
      </c>
      <c r="E900" s="17" t="s">
        <v>1094</v>
      </c>
      <c r="F900" s="17" t="s">
        <v>1400</v>
      </c>
      <c r="G900" s="17" t="s">
        <v>2773</v>
      </c>
      <c r="H900" s="17" t="s">
        <v>2948</v>
      </c>
      <c r="I900" s="20">
        <f t="shared" si="14"/>
        <v>122771.652156</v>
      </c>
      <c r="J900" s="20">
        <v>119813.299092</v>
      </c>
      <c r="K900" s="17" t="s">
        <v>2949</v>
      </c>
      <c r="L900" s="21" t="str">
        <f>VLOOKUP(B900,Accounts!B$2:E$3001,4,FALSE)</f>
        <v>Domiciliary</v>
      </c>
      <c r="M900" s="26">
        <f>VALUE(VLOOKUP(B900,Accounts!B$2:G$3001,6,FALSE))</f>
        <v>2219818125</v>
      </c>
      <c r="N900" s="22">
        <f>IFERROR(VLOOKUP(B900,Loan!B900:D1199,3,FALSE), 0)</f>
        <v>0</v>
      </c>
      <c r="O900" s="25">
        <f>VLOOKUP(B900,Transaction!C2:F3001,4,FALSE)</f>
        <v>44633</v>
      </c>
      <c r="P900" s="21" t="str">
        <f>VLOOKUP(B900,Table3[[Account Number]:[Transaction type]],2,FALSE)</f>
        <v>Cash Withdrawal</v>
      </c>
      <c r="Q900" s="21" t="str">
        <f>VLOOKUP(B900,Transaction!C2:E3001,3,FALSE)</f>
        <v>ATM</v>
      </c>
      <c r="R900" s="22">
        <f>Table4[[#This Row],[Bank Deposit2]] - Table4[[#This Row],[Saving Accounts]]</f>
        <v>2958.3530639999954</v>
      </c>
      <c r="S900" s="22">
        <f>IF(AND(Table4[[#This Row],[Account Type]]="Current",Table4[[#This Row],[Opening Balance]]&gt;= 500000),Table4[[#This Row],[Opening Balance]] * 0.02, 0)</f>
        <v>0</v>
      </c>
    </row>
    <row r="901" spans="1:19" ht="15.75" x14ac:dyDescent="0.25">
      <c r="A901" s="17" t="s">
        <v>2950</v>
      </c>
      <c r="B901" s="19">
        <v>834782830</v>
      </c>
      <c r="C901" s="17">
        <v>26</v>
      </c>
      <c r="D901" s="24">
        <v>35209.5</v>
      </c>
      <c r="E901" s="17" t="s">
        <v>1094</v>
      </c>
      <c r="F901" s="17" t="s">
        <v>2201</v>
      </c>
      <c r="G901" s="17" t="s">
        <v>2773</v>
      </c>
      <c r="H901" s="17" t="s">
        <v>2951</v>
      </c>
      <c r="I901" s="20">
        <f t="shared" si="14"/>
        <v>115980.826281</v>
      </c>
      <c r="J901" s="20">
        <v>55758.329313959999</v>
      </c>
      <c r="K901" s="17" t="s">
        <v>2952</v>
      </c>
      <c r="L901" s="21" t="str">
        <f>VLOOKUP(B901,Accounts!B$2:E$3001,4,FALSE)</f>
        <v>Corporate</v>
      </c>
      <c r="M901" s="26">
        <f>VALUE(VLOOKUP(B901,Accounts!B$2:G$3001,6,FALSE))</f>
        <v>523629225</v>
      </c>
      <c r="N901" s="22">
        <f>IFERROR(VLOOKUP(B901,Loan!B901:D1200,3,FALSE), 0)</f>
        <v>0</v>
      </c>
      <c r="O901" s="25">
        <f>VLOOKUP(B901,Transaction!C2:F3001,4,FALSE)</f>
        <v>44638</v>
      </c>
      <c r="P901" s="21" t="str">
        <f>VLOOKUP(B901,Table3[[Account Number]:[Transaction type]],2,FALSE)</f>
        <v>Loan Payment</v>
      </c>
      <c r="Q901" s="21" t="str">
        <f>VLOOKUP(B901,Transaction!C2:E3001,3,FALSE)</f>
        <v>AFT</v>
      </c>
      <c r="R901" s="22">
        <f>Table4[[#This Row],[Bank Deposit2]] - Table4[[#This Row],[Saving Accounts]]</f>
        <v>60222.496967040002</v>
      </c>
      <c r="S901" s="22">
        <f>IF(AND(Table4[[#This Row],[Account Type]]="Current",Table4[[#This Row],[Opening Balance]]&gt;= 500000),Table4[[#This Row],[Opening Balance]] * 0.02, 0)</f>
        <v>0</v>
      </c>
    </row>
    <row r="902" spans="1:19" ht="15.75" x14ac:dyDescent="0.25">
      <c r="A902" s="17" t="s">
        <v>2953</v>
      </c>
      <c r="B902" s="19">
        <v>872982431</v>
      </c>
      <c r="C902" s="17">
        <v>47</v>
      </c>
      <c r="D902" s="24">
        <v>27539.25</v>
      </c>
      <c r="E902" s="17" t="s">
        <v>1094</v>
      </c>
      <c r="F902" s="17" t="s">
        <v>491</v>
      </c>
      <c r="G902" s="17" t="s">
        <v>2773</v>
      </c>
      <c r="H902" s="17" t="s">
        <v>2954</v>
      </c>
      <c r="I902" s="20">
        <f t="shared" si="14"/>
        <v>79273.686367999995</v>
      </c>
      <c r="J902" s="20">
        <v>52963.392622079999</v>
      </c>
      <c r="K902" s="17" t="s">
        <v>2955</v>
      </c>
      <c r="L902" s="21" t="str">
        <f>VLOOKUP(B902,Accounts!B$2:E$3001,4,FALSE)</f>
        <v>Savings</v>
      </c>
      <c r="M902" s="26">
        <f>VALUE(VLOOKUP(B902,Accounts!B$2:G$3001,6,FALSE))</f>
        <v>1847256459</v>
      </c>
      <c r="N902" s="22">
        <f>IFERROR(VLOOKUP(B902,Loan!B902:D1201,3,FALSE), 0)</f>
        <v>0</v>
      </c>
      <c r="O902" s="25">
        <f>VLOOKUP(B902,Transaction!C2:F3001,4,FALSE)</f>
        <v>44546</v>
      </c>
      <c r="P902" s="21" t="str">
        <f>VLOOKUP(B902,Table3[[Account Number]:[Transaction type]],2,FALSE)</f>
        <v>Money Deposit</v>
      </c>
      <c r="Q902" s="21" t="str">
        <f>VLOOKUP(B902,Transaction!C2:E3001,3,FALSE)</f>
        <v>Bank</v>
      </c>
      <c r="R902" s="22">
        <f>Table4[[#This Row],[Bank Deposit2]] - Table4[[#This Row],[Saving Accounts]]</f>
        <v>26310.293745919997</v>
      </c>
      <c r="S902" s="22">
        <f>IF(AND(Table4[[#This Row],[Account Type]]="Current",Table4[[#This Row],[Opening Balance]]&gt;= 500000),Table4[[#This Row],[Opening Balance]] * 0.02, 0)</f>
        <v>0</v>
      </c>
    </row>
    <row r="903" spans="1:19" ht="15.75" x14ac:dyDescent="0.25">
      <c r="A903" s="17" t="s">
        <v>2956</v>
      </c>
      <c r="B903" s="19">
        <v>930711869</v>
      </c>
      <c r="C903" s="17">
        <v>48</v>
      </c>
      <c r="D903" s="24">
        <v>27174</v>
      </c>
      <c r="E903" s="17" t="s">
        <v>1094</v>
      </c>
      <c r="F903" s="17" t="s">
        <v>370</v>
      </c>
      <c r="G903" s="17" t="s">
        <v>2773</v>
      </c>
      <c r="H903" s="17" t="s">
        <v>2957</v>
      </c>
      <c r="I903" s="20">
        <f t="shared" si="14"/>
        <v>634924.33920000005</v>
      </c>
      <c r="J903" s="20">
        <v>168784.05350400001</v>
      </c>
      <c r="K903" s="17" t="s">
        <v>2958</v>
      </c>
      <c r="L903" s="21" t="str">
        <f>VLOOKUP(B903,Accounts!B$2:E$3001,4,FALSE)</f>
        <v>Current</v>
      </c>
      <c r="M903" s="26">
        <f>VALUE(VLOOKUP(B903,Accounts!B$2:G$3001,6,FALSE))</f>
        <v>3053480248</v>
      </c>
      <c r="N903" s="22">
        <f>IFERROR(VLOOKUP(B903,Loan!B903:D1202,3,FALSE), 0)</f>
        <v>0</v>
      </c>
      <c r="O903" s="25">
        <f>VLOOKUP(B903,Transaction!C2:F3001,4,FALSE)</f>
        <v>44403</v>
      </c>
      <c r="P903" s="21" t="str">
        <f>VLOOKUP(B903,Table3[[Account Number]:[Transaction type]],2,FALSE)</f>
        <v>Online Payment</v>
      </c>
      <c r="Q903" s="21" t="str">
        <f>VLOOKUP(B903,Transaction!C2:E3001,3,FALSE)</f>
        <v>Mobile</v>
      </c>
      <c r="R903" s="22">
        <f>Table4[[#This Row],[Bank Deposit2]] - Table4[[#This Row],[Saving Accounts]]</f>
        <v>466140.28569600004</v>
      </c>
      <c r="S903" s="22">
        <f>IF(AND(Table4[[#This Row],[Account Type]]="Current",Table4[[#This Row],[Opening Balance]]&gt;= 500000),Table4[[#This Row],[Opening Balance]] * 0.02, 0)</f>
        <v>61069604.960000001</v>
      </c>
    </row>
    <row r="904" spans="1:19" ht="15.75" x14ac:dyDescent="0.25">
      <c r="A904" s="17" t="s">
        <v>2959</v>
      </c>
      <c r="B904" s="19">
        <v>839510673</v>
      </c>
      <c r="C904" s="17">
        <v>83</v>
      </c>
      <c r="D904" s="24">
        <v>14390.25</v>
      </c>
      <c r="E904" s="17" t="s">
        <v>1094</v>
      </c>
      <c r="F904" s="17" t="s">
        <v>172</v>
      </c>
      <c r="G904" s="17" t="s">
        <v>2773</v>
      </c>
      <c r="H904" s="17" t="s">
        <v>2960</v>
      </c>
      <c r="I904" s="20">
        <f t="shared" si="14"/>
        <v>540484.33754700003</v>
      </c>
      <c r="J904" s="20">
        <v>320430.00011715002</v>
      </c>
      <c r="K904" s="17" t="s">
        <v>2961</v>
      </c>
      <c r="L904" s="21" t="str">
        <f>VLOOKUP(B904,Accounts!B$2:E$3001,4,FALSE)</f>
        <v>Corporate</v>
      </c>
      <c r="M904" s="26">
        <f>VALUE(VLOOKUP(B904,Accounts!B$2:G$3001,6,FALSE))</f>
        <v>1626521268</v>
      </c>
      <c r="N904" s="22">
        <f>IFERROR(VLOOKUP(B904,Loan!B904:D1203,3,FALSE), 0)</f>
        <v>0</v>
      </c>
      <c r="O904" s="25">
        <f>VLOOKUP(B904,Transaction!C2:F3001,4,FALSE)</f>
        <v>44339</v>
      </c>
      <c r="P904" s="21" t="str">
        <f>VLOOKUP(B904,Table3[[Account Number]:[Transaction type]],2,FALSE)</f>
        <v>Money Deposit</v>
      </c>
      <c r="Q904" s="21" t="str">
        <f>VLOOKUP(B904,Transaction!C2:E3001,3,FALSE)</f>
        <v>ATM</v>
      </c>
      <c r="R904" s="22">
        <f>Table4[[#This Row],[Bank Deposit2]] - Table4[[#This Row],[Saving Accounts]]</f>
        <v>220054.33742985001</v>
      </c>
      <c r="S904" s="22">
        <f>IF(AND(Table4[[#This Row],[Account Type]]="Current",Table4[[#This Row],[Opening Balance]]&gt;= 500000),Table4[[#This Row],[Opening Balance]] * 0.02, 0)</f>
        <v>0</v>
      </c>
    </row>
    <row r="905" spans="1:19" ht="15.75" x14ac:dyDescent="0.25">
      <c r="A905" s="17" t="s">
        <v>2962</v>
      </c>
      <c r="B905" s="19">
        <v>399350201</v>
      </c>
      <c r="C905" s="17">
        <v>52</v>
      </c>
      <c r="D905" s="24">
        <v>25713</v>
      </c>
      <c r="E905" s="17" t="s">
        <v>1094</v>
      </c>
      <c r="F905" s="17" t="s">
        <v>208</v>
      </c>
      <c r="G905" s="17" t="s">
        <v>2773</v>
      </c>
      <c r="H905" s="17" t="s">
        <v>2963</v>
      </c>
      <c r="I905" s="20">
        <f t="shared" si="14"/>
        <v>158143.35820799999</v>
      </c>
      <c r="J905" s="20">
        <v>39745.300953600003</v>
      </c>
      <c r="K905" s="17" t="s">
        <v>2964</v>
      </c>
      <c r="L905" s="21" t="str">
        <f>VLOOKUP(B905,Accounts!B$2:E$3001,4,FALSE)</f>
        <v>Domiciliary</v>
      </c>
      <c r="M905" s="26">
        <f>VALUE(VLOOKUP(B905,Accounts!B$2:G$3001,6,FALSE))</f>
        <v>2042718895</v>
      </c>
      <c r="N905" s="22">
        <f>IFERROR(VLOOKUP(B905,Loan!B905:D1204,3,FALSE), 0)</f>
        <v>0</v>
      </c>
      <c r="O905" s="25">
        <f>VLOOKUP(B905,Transaction!C2:F3001,4,FALSE)</f>
        <v>44318</v>
      </c>
      <c r="P905" s="21" t="str">
        <f>VLOOKUP(B905,Table3[[Account Number]:[Transaction type]],2,FALSE)</f>
        <v>Online Payment</v>
      </c>
      <c r="Q905" s="21" t="str">
        <f>VLOOKUP(B905,Transaction!C2:E3001,3,FALSE)</f>
        <v>Mobile</v>
      </c>
      <c r="R905" s="22">
        <f>Table4[[#This Row],[Bank Deposit2]] - Table4[[#This Row],[Saving Accounts]]</f>
        <v>118398.05725439999</v>
      </c>
      <c r="S905" s="22">
        <f>IF(AND(Table4[[#This Row],[Account Type]]="Current",Table4[[#This Row],[Opening Balance]]&gt;= 500000),Table4[[#This Row],[Opening Balance]] * 0.02, 0)</f>
        <v>0</v>
      </c>
    </row>
    <row r="906" spans="1:19" ht="15.75" x14ac:dyDescent="0.25">
      <c r="A906" s="17" t="s">
        <v>2965</v>
      </c>
      <c r="B906" s="19">
        <v>829001426</v>
      </c>
      <c r="C906" s="17">
        <v>61</v>
      </c>
      <c r="D906" s="24">
        <v>22425.75</v>
      </c>
      <c r="E906" s="17" t="s">
        <v>1094</v>
      </c>
      <c r="F906" s="17" t="s">
        <v>168</v>
      </c>
      <c r="G906" s="17" t="s">
        <v>2773</v>
      </c>
      <c r="H906" s="17" t="s">
        <v>2966</v>
      </c>
      <c r="I906" s="20">
        <f t="shared" si="14"/>
        <v>1030232.556849</v>
      </c>
      <c r="J906" s="20">
        <v>539458.94149341004</v>
      </c>
      <c r="K906" s="17" t="s">
        <v>2967</v>
      </c>
      <c r="L906" s="21" t="str">
        <f>VLOOKUP(B906,Accounts!B$2:E$3001,4,FALSE)</f>
        <v>Current</v>
      </c>
      <c r="M906" s="26">
        <f>VALUE(VLOOKUP(B906,Accounts!B$2:G$3001,6,FALSE))</f>
        <v>231029022</v>
      </c>
      <c r="N906" s="22">
        <f>IFERROR(VLOOKUP(B906,Loan!B906:D1205,3,FALSE), 0)</f>
        <v>0</v>
      </c>
      <c r="O906" s="25">
        <f>VLOOKUP(B906,Transaction!C2:F3001,4,FALSE)</f>
        <v>44495</v>
      </c>
      <c r="P906" s="21" t="str">
        <f>VLOOKUP(B906,Table3[[Account Number]:[Transaction type]],2,FALSE)</f>
        <v>Money Deposit</v>
      </c>
      <c r="Q906" s="21" t="str">
        <f>VLOOKUP(B906,Transaction!C2:E3001,3,FALSE)</f>
        <v>Bank</v>
      </c>
      <c r="R906" s="22">
        <f>Table4[[#This Row],[Bank Deposit2]] - Table4[[#This Row],[Saving Accounts]]</f>
        <v>490773.61535559001</v>
      </c>
      <c r="S906" s="22">
        <f>IF(AND(Table4[[#This Row],[Account Type]]="Current",Table4[[#This Row],[Opening Balance]]&gt;= 500000),Table4[[#This Row],[Opening Balance]] * 0.02, 0)</f>
        <v>4620580.4400000004</v>
      </c>
    </row>
    <row r="907" spans="1:19" ht="15.75" x14ac:dyDescent="0.25">
      <c r="A907" s="17" t="s">
        <v>2968</v>
      </c>
      <c r="B907" s="19">
        <v>422659041</v>
      </c>
      <c r="C907" s="17">
        <v>81</v>
      </c>
      <c r="D907" s="24">
        <v>15120.75</v>
      </c>
      <c r="E907" s="17" t="s">
        <v>1094</v>
      </c>
      <c r="F907" s="17" t="s">
        <v>1400</v>
      </c>
      <c r="G907" s="17" t="s">
        <v>2773</v>
      </c>
      <c r="H907" s="17" t="s">
        <v>2969</v>
      </c>
      <c r="I907" s="20">
        <f t="shared" si="14"/>
        <v>252864.880974</v>
      </c>
      <c r="J907" s="20">
        <v>283297.39121052</v>
      </c>
      <c r="K907" s="17" t="s">
        <v>2970</v>
      </c>
      <c r="L907" s="21" t="str">
        <f>VLOOKUP(B907,Accounts!B$2:E$3001,4,FALSE)</f>
        <v>Joint</v>
      </c>
      <c r="M907" s="26">
        <f>VALUE(VLOOKUP(B907,Accounts!B$2:G$3001,6,FALSE))</f>
        <v>841161132</v>
      </c>
      <c r="N907" s="22">
        <f>IFERROR(VLOOKUP(B907,Loan!B907:D1206,3,FALSE), 0)</f>
        <v>0</v>
      </c>
      <c r="O907" s="25">
        <f>VLOOKUP(B907,Transaction!C2:F3001,4,FALSE)</f>
        <v>44522</v>
      </c>
      <c r="P907" s="21" t="str">
        <f>VLOOKUP(B907,Table3[[Account Number]:[Transaction type]],2,FALSE)</f>
        <v>Money Deposit</v>
      </c>
      <c r="Q907" s="21" t="str">
        <f>VLOOKUP(B907,Transaction!C2:E3001,3,FALSE)</f>
        <v>ATM</v>
      </c>
      <c r="R907" s="22">
        <f>Table4[[#This Row],[Bank Deposit2]] - Table4[[#This Row],[Saving Accounts]]</f>
        <v>-30432.51023652</v>
      </c>
      <c r="S907" s="22">
        <f>IF(AND(Table4[[#This Row],[Account Type]]="Current",Table4[[#This Row],[Opening Balance]]&gt;= 500000),Table4[[#This Row],[Opening Balance]] * 0.02, 0)</f>
        <v>0</v>
      </c>
    </row>
    <row r="908" spans="1:19" ht="15.75" x14ac:dyDescent="0.25">
      <c r="A908" s="17" t="s">
        <v>2971</v>
      </c>
      <c r="B908" s="19">
        <v>790275661</v>
      </c>
      <c r="C908" s="17">
        <v>79</v>
      </c>
      <c r="D908" s="24">
        <v>15851.25</v>
      </c>
      <c r="E908" s="17" t="s">
        <v>1094</v>
      </c>
      <c r="F908" s="17" t="s">
        <v>331</v>
      </c>
      <c r="G908" s="17" t="s">
        <v>2773</v>
      </c>
      <c r="H908" s="17" t="s">
        <v>2972</v>
      </c>
      <c r="I908" s="20">
        <f t="shared" si="14"/>
        <v>730384.02115000004</v>
      </c>
      <c r="J908" s="20">
        <v>144603.76082600001</v>
      </c>
      <c r="K908" s="17" t="s">
        <v>2973</v>
      </c>
      <c r="L908" s="21" t="str">
        <f>VLOOKUP(B908,Accounts!B$2:E$3001,4,FALSE)</f>
        <v>Savings</v>
      </c>
      <c r="M908" s="26">
        <f>VALUE(VLOOKUP(B908,Accounts!B$2:G$3001,6,FALSE))</f>
        <v>25623492</v>
      </c>
      <c r="N908" s="22">
        <f>IFERROR(VLOOKUP(B908,Loan!B908:D1207,3,FALSE), 0)</f>
        <v>0</v>
      </c>
      <c r="O908" s="25">
        <f>VLOOKUP(B908,Transaction!C2:F3001,4,FALSE)</f>
        <v>44376</v>
      </c>
      <c r="P908" s="21" t="str">
        <f>VLOOKUP(B908,Table3[[Account Number]:[Transaction type]],2,FALSE)</f>
        <v>Checks</v>
      </c>
      <c r="Q908" s="21" t="str">
        <f>VLOOKUP(B908,Transaction!C2:E3001,3,FALSE)</f>
        <v>Informal Services</v>
      </c>
      <c r="R908" s="22">
        <f>Table4[[#This Row],[Bank Deposit2]] - Table4[[#This Row],[Saving Accounts]]</f>
        <v>585780.26032400003</v>
      </c>
      <c r="S908" s="22">
        <f>IF(AND(Table4[[#This Row],[Account Type]]="Current",Table4[[#This Row],[Opening Balance]]&gt;= 500000),Table4[[#This Row],[Opening Balance]] * 0.02, 0)</f>
        <v>0</v>
      </c>
    </row>
    <row r="909" spans="1:19" ht="15.75" x14ac:dyDescent="0.25">
      <c r="A909" s="17" t="s">
        <v>2974</v>
      </c>
      <c r="B909" s="19">
        <v>551030874</v>
      </c>
      <c r="C909" s="17">
        <v>28</v>
      </c>
      <c r="D909" s="24">
        <v>34479</v>
      </c>
      <c r="E909" s="17" t="s">
        <v>1094</v>
      </c>
      <c r="F909" s="17" t="s">
        <v>172</v>
      </c>
      <c r="G909" s="17" t="s">
        <v>2773</v>
      </c>
      <c r="H909" s="17" t="s">
        <v>2975</v>
      </c>
      <c r="I909" s="20">
        <f t="shared" si="14"/>
        <v>636897.33198000002</v>
      </c>
      <c r="J909" s="20">
        <v>210324.235212</v>
      </c>
      <c r="K909" s="17" t="s">
        <v>2976</v>
      </c>
      <c r="L909" s="21" t="str">
        <f>VLOOKUP(B909,Accounts!B$2:E$3001,4,FALSE)</f>
        <v>Domiciliary</v>
      </c>
      <c r="M909" s="26">
        <f>VALUE(VLOOKUP(B909,Accounts!B$2:G$3001,6,FALSE))</f>
        <v>666055308</v>
      </c>
      <c r="N909" s="22">
        <f>IFERROR(VLOOKUP(B909,Loan!B909:D1208,3,FALSE), 0)</f>
        <v>0</v>
      </c>
      <c r="O909" s="25">
        <f>VLOOKUP(B909,Transaction!C2:F3001,4,FALSE)</f>
        <v>44396</v>
      </c>
      <c r="P909" s="21" t="str">
        <f>VLOOKUP(B909,Table3[[Account Number]:[Transaction type]],2,FALSE)</f>
        <v>Loan Payment</v>
      </c>
      <c r="Q909" s="21" t="str">
        <f>VLOOKUP(B909,Transaction!C2:E3001,3,FALSE)</f>
        <v>AFT</v>
      </c>
      <c r="R909" s="22">
        <f>Table4[[#This Row],[Bank Deposit2]] - Table4[[#This Row],[Saving Accounts]]</f>
        <v>426573.09676800005</v>
      </c>
      <c r="S909" s="22">
        <f>IF(AND(Table4[[#This Row],[Account Type]]="Current",Table4[[#This Row],[Opening Balance]]&gt;= 500000),Table4[[#This Row],[Opening Balance]] * 0.02, 0)</f>
        <v>0</v>
      </c>
    </row>
    <row r="910" spans="1:19" ht="15.75" x14ac:dyDescent="0.25">
      <c r="A910" s="17" t="s">
        <v>2977</v>
      </c>
      <c r="B910" s="19">
        <v>987000482</v>
      </c>
      <c r="C910" s="17">
        <v>41</v>
      </c>
      <c r="D910" s="24">
        <v>29730.75</v>
      </c>
      <c r="E910" s="17" t="s">
        <v>1094</v>
      </c>
      <c r="F910" s="17" t="s">
        <v>2364</v>
      </c>
      <c r="G910" s="17" t="s">
        <v>2773</v>
      </c>
      <c r="H910" s="17" t="s">
        <v>2978</v>
      </c>
      <c r="I910" s="20">
        <f t="shared" si="14"/>
        <v>14079.182832</v>
      </c>
      <c r="J910" s="20">
        <v>11615.325836399999</v>
      </c>
      <c r="K910" s="17" t="s">
        <v>2979</v>
      </c>
      <c r="L910" s="21" t="str">
        <f>VLOOKUP(B910,Accounts!B$2:E$3001,4,FALSE)</f>
        <v>Domiciliary</v>
      </c>
      <c r="M910" s="26">
        <f>VALUE(VLOOKUP(B910,Accounts!B$2:G$3001,6,FALSE))</f>
        <v>4223826334</v>
      </c>
      <c r="N910" s="22">
        <f>IFERROR(VLOOKUP(B910,Loan!B910:D1209,3,FALSE), 0)</f>
        <v>0</v>
      </c>
      <c r="O910" s="25">
        <f>VLOOKUP(B910,Transaction!C2:F3001,4,FALSE)</f>
        <v>44483</v>
      </c>
      <c r="P910" s="21" t="str">
        <f>VLOOKUP(B910,Table3[[Account Number]:[Transaction type]],2,FALSE)</f>
        <v>Cash Withdrawal</v>
      </c>
      <c r="Q910" s="21" t="str">
        <f>VLOOKUP(B910,Transaction!C2:E3001,3,FALSE)</f>
        <v>ATM</v>
      </c>
      <c r="R910" s="22">
        <f>Table4[[#This Row],[Bank Deposit2]] - Table4[[#This Row],[Saving Accounts]]</f>
        <v>2463.856995600001</v>
      </c>
      <c r="S910" s="22">
        <f>IF(AND(Table4[[#This Row],[Account Type]]="Current",Table4[[#This Row],[Opening Balance]]&gt;= 500000),Table4[[#This Row],[Opening Balance]] * 0.02, 0)</f>
        <v>0</v>
      </c>
    </row>
    <row r="911" spans="1:19" ht="15.75" x14ac:dyDescent="0.25">
      <c r="A911" s="17" t="s">
        <v>2980</v>
      </c>
      <c r="B911" s="19">
        <v>852265287</v>
      </c>
      <c r="C911" s="17">
        <v>31</v>
      </c>
      <c r="D911" s="24">
        <v>33383.25</v>
      </c>
      <c r="E911" s="17" t="s">
        <v>1094</v>
      </c>
      <c r="F911" s="17" t="s">
        <v>222</v>
      </c>
      <c r="G911" s="17" t="s">
        <v>2773</v>
      </c>
      <c r="H911" s="17" t="s">
        <v>2981</v>
      </c>
      <c r="I911" s="20">
        <f t="shared" si="14"/>
        <v>1016709.906432</v>
      </c>
      <c r="J911" s="20">
        <v>93171.931269120003</v>
      </c>
      <c r="K911" s="17" t="s">
        <v>2982</v>
      </c>
      <c r="L911" s="21" t="str">
        <f>VLOOKUP(B911,Accounts!B$2:E$3001,4,FALSE)</f>
        <v>Savings</v>
      </c>
      <c r="M911" s="26">
        <f>VALUE(VLOOKUP(B911,Accounts!B$2:G$3001,6,FALSE))</f>
        <v>832589706</v>
      </c>
      <c r="N911" s="22">
        <f>IFERROR(VLOOKUP(B911,Loan!B911:D1210,3,FALSE), 0)</f>
        <v>0</v>
      </c>
      <c r="O911" s="25">
        <f>VLOOKUP(B911,Transaction!C2:F3001,4,FALSE)</f>
        <v>44324</v>
      </c>
      <c r="P911" s="21" t="str">
        <f>VLOOKUP(B911,Table3[[Account Number]:[Transaction type]],2,FALSE)</f>
        <v>Money Transfer</v>
      </c>
      <c r="Q911" s="21" t="str">
        <f>VLOOKUP(B911,Transaction!C2:E3001,3,FALSE)</f>
        <v>Bank</v>
      </c>
      <c r="R911" s="22">
        <f>Table4[[#This Row],[Bank Deposit2]] - Table4[[#This Row],[Saving Accounts]]</f>
        <v>923537.97516288003</v>
      </c>
      <c r="S911" s="22">
        <f>IF(AND(Table4[[#This Row],[Account Type]]="Current",Table4[[#This Row],[Opening Balance]]&gt;= 500000),Table4[[#This Row],[Opening Balance]] * 0.02, 0)</f>
        <v>0</v>
      </c>
    </row>
    <row r="912" spans="1:19" ht="15.75" x14ac:dyDescent="0.25">
      <c r="A912" s="17" t="s">
        <v>2983</v>
      </c>
      <c r="B912" s="19">
        <v>921471761</v>
      </c>
      <c r="C912" s="17">
        <v>67</v>
      </c>
      <c r="D912" s="24">
        <v>20234.25</v>
      </c>
      <c r="E912" s="17" t="s">
        <v>1094</v>
      </c>
      <c r="F912" s="17" t="s">
        <v>172</v>
      </c>
      <c r="G912" s="17" t="s">
        <v>2773</v>
      </c>
      <c r="H912" s="17" t="s">
        <v>2984</v>
      </c>
      <c r="I912" s="20">
        <f t="shared" si="14"/>
        <v>374513.1936</v>
      </c>
      <c r="J912" s="20">
        <v>297799.72185600002</v>
      </c>
      <c r="K912" s="17" t="s">
        <v>2985</v>
      </c>
      <c r="L912" s="21" t="str">
        <f>VLOOKUP(B912,Accounts!B$2:E$3001,4,FALSE)</f>
        <v>Savings</v>
      </c>
      <c r="M912" s="26">
        <f>VALUE(VLOOKUP(B912,Accounts!B$2:G$3001,6,FALSE))</f>
        <v>12912192</v>
      </c>
      <c r="N912" s="22">
        <f>IFERROR(VLOOKUP(B912,Loan!B912:D1211,3,FALSE), 0)</f>
        <v>0</v>
      </c>
      <c r="O912" s="25">
        <f>VLOOKUP(B912,Transaction!C2:F3001,4,FALSE)</f>
        <v>44519</v>
      </c>
      <c r="P912" s="21" t="str">
        <f>VLOOKUP(B912,Table3[[Account Number]:[Transaction type]],2,FALSE)</f>
        <v>Loan Payment</v>
      </c>
      <c r="Q912" s="21" t="str">
        <f>VLOOKUP(B912,Transaction!C2:E3001,3,FALSE)</f>
        <v>Mobile</v>
      </c>
      <c r="R912" s="22">
        <f>Table4[[#This Row],[Bank Deposit2]] - Table4[[#This Row],[Saving Accounts]]</f>
        <v>76713.47174399998</v>
      </c>
      <c r="S912" s="22">
        <f>IF(AND(Table4[[#This Row],[Account Type]]="Current",Table4[[#This Row],[Opening Balance]]&gt;= 500000),Table4[[#This Row],[Opening Balance]] * 0.02, 0)</f>
        <v>0</v>
      </c>
    </row>
    <row r="913" spans="1:19" ht="15.75" x14ac:dyDescent="0.25">
      <c r="A913" s="17" t="s">
        <v>2986</v>
      </c>
      <c r="B913" s="19">
        <v>451071107</v>
      </c>
      <c r="C913" s="17">
        <v>35</v>
      </c>
      <c r="D913" s="24">
        <v>31922.25</v>
      </c>
      <c r="E913" s="17" t="s">
        <v>1094</v>
      </c>
      <c r="F913" s="17" t="s">
        <v>286</v>
      </c>
      <c r="G913" s="17" t="s">
        <v>2773</v>
      </c>
      <c r="H913" s="17" t="s">
        <v>2987</v>
      </c>
      <c r="I913" s="20">
        <f t="shared" si="14"/>
        <v>269723.69715199998</v>
      </c>
      <c r="J913" s="20">
        <v>48044.533555200003</v>
      </c>
      <c r="K913" s="17" t="s">
        <v>2988</v>
      </c>
      <c r="L913" s="21" t="str">
        <f>VLOOKUP(B913,Accounts!B$2:E$3001,4,FALSE)</f>
        <v>Current</v>
      </c>
      <c r="M913" s="26">
        <f>VALUE(VLOOKUP(B913,Accounts!B$2:G$3001,6,FALSE))</f>
        <v>1512273612</v>
      </c>
      <c r="N913" s="22">
        <f>IFERROR(VLOOKUP(B913,Loan!B913:D1212,3,FALSE), 0)</f>
        <v>0</v>
      </c>
      <c r="O913" s="25">
        <f>VLOOKUP(B913,Transaction!C2:F3001,4,FALSE)</f>
        <v>44481</v>
      </c>
      <c r="P913" s="21" t="str">
        <f>VLOOKUP(B913,Table3[[Account Number]:[Transaction type]],2,FALSE)</f>
        <v>Checks</v>
      </c>
      <c r="Q913" s="21" t="str">
        <f>VLOOKUP(B913,Transaction!C2:E3001,3,FALSE)</f>
        <v>Informal Services</v>
      </c>
      <c r="R913" s="22">
        <f>Table4[[#This Row],[Bank Deposit2]] - Table4[[#This Row],[Saving Accounts]]</f>
        <v>221679.16359679998</v>
      </c>
      <c r="S913" s="22">
        <f>IF(AND(Table4[[#This Row],[Account Type]]="Current",Table4[[#This Row],[Opening Balance]]&gt;= 500000),Table4[[#This Row],[Opening Balance]] * 0.02, 0)</f>
        <v>30245472.240000002</v>
      </c>
    </row>
    <row r="914" spans="1:19" ht="15.75" x14ac:dyDescent="0.25">
      <c r="A914" s="17" t="s">
        <v>2989</v>
      </c>
      <c r="B914" s="19">
        <v>33263608</v>
      </c>
      <c r="C914" s="17">
        <v>32</v>
      </c>
      <c r="D914" s="24">
        <v>33018</v>
      </c>
      <c r="E914" s="17" t="s">
        <v>1094</v>
      </c>
      <c r="F914" s="17" t="s">
        <v>222</v>
      </c>
      <c r="G914" s="17" t="s">
        <v>2773</v>
      </c>
      <c r="H914" s="17" t="s">
        <v>2990</v>
      </c>
      <c r="I914" s="20">
        <f t="shared" si="14"/>
        <v>235700.92147500001</v>
      </c>
      <c r="J914" s="20">
        <v>102929.94369</v>
      </c>
      <c r="K914" s="17" t="s">
        <v>2991</v>
      </c>
      <c r="L914" s="21" t="str">
        <f>VLOOKUP(B914,Accounts!B$2:E$3001,4,FALSE)</f>
        <v>Corporate</v>
      </c>
      <c r="M914" s="26">
        <f>VALUE(VLOOKUP(B914,Accounts!B$2:G$3001,6,FALSE))</f>
        <v>2247360128</v>
      </c>
      <c r="N914" s="22">
        <f>IFERROR(VLOOKUP(B914,Loan!B914:D1213,3,FALSE), 0)</f>
        <v>0</v>
      </c>
      <c r="O914" s="25">
        <f>VLOOKUP(B914,Transaction!C2:F3001,4,FALSE)</f>
        <v>44261</v>
      </c>
      <c r="P914" s="21" t="str">
        <f>VLOOKUP(B914,Table3[[Account Number]:[Transaction type]],2,FALSE)</f>
        <v>Checks</v>
      </c>
      <c r="Q914" s="21" t="str">
        <f>VLOOKUP(B914,Transaction!C2:E3001,3,FALSE)</f>
        <v>Informal Services</v>
      </c>
      <c r="R914" s="22">
        <f>Table4[[#This Row],[Bank Deposit2]] - Table4[[#This Row],[Saving Accounts]]</f>
        <v>132770.977785</v>
      </c>
      <c r="S914" s="22">
        <f>IF(AND(Table4[[#This Row],[Account Type]]="Current",Table4[[#This Row],[Opening Balance]]&gt;= 500000),Table4[[#This Row],[Opening Balance]] * 0.02, 0)</f>
        <v>0</v>
      </c>
    </row>
    <row r="915" spans="1:19" ht="15.75" x14ac:dyDescent="0.25">
      <c r="A915" s="17" t="s">
        <v>2992</v>
      </c>
      <c r="B915" s="19">
        <v>413036041</v>
      </c>
      <c r="C915" s="17">
        <v>44</v>
      </c>
      <c r="D915" s="24">
        <v>28635</v>
      </c>
      <c r="E915" s="17" t="s">
        <v>1094</v>
      </c>
      <c r="F915" s="17" t="s">
        <v>2112</v>
      </c>
      <c r="G915" s="17" t="s">
        <v>2773</v>
      </c>
      <c r="H915" s="17" t="s">
        <v>2993</v>
      </c>
      <c r="I915" s="20">
        <f t="shared" si="14"/>
        <v>713832.78266999999</v>
      </c>
      <c r="J915" s="20">
        <v>132798.6212805</v>
      </c>
      <c r="K915" s="17" t="s">
        <v>2994</v>
      </c>
      <c r="L915" s="21" t="str">
        <f>VLOOKUP(B915,Accounts!B$2:E$3001,4,FALSE)</f>
        <v>Joint</v>
      </c>
      <c r="M915" s="26">
        <f>VALUE(VLOOKUP(B915,Accounts!B$2:G$3001,6,FALSE))</f>
        <v>4280208032</v>
      </c>
      <c r="N915" s="22">
        <f>IFERROR(VLOOKUP(B915,Loan!B915:D1214,3,FALSE), 0)</f>
        <v>0</v>
      </c>
      <c r="O915" s="25">
        <f>VLOOKUP(B915,Transaction!C2:F3001,4,FALSE)</f>
        <v>44285</v>
      </c>
      <c r="P915" s="21" t="str">
        <f>VLOOKUP(B915,Table3[[Account Number]:[Transaction type]],2,FALSE)</f>
        <v>Money Transfer</v>
      </c>
      <c r="Q915" s="21" t="str">
        <f>VLOOKUP(B915,Transaction!C2:E3001,3,FALSE)</f>
        <v>Mobile</v>
      </c>
      <c r="R915" s="22">
        <f>Table4[[#This Row],[Bank Deposit2]] - Table4[[#This Row],[Saving Accounts]]</f>
        <v>581034.16138950002</v>
      </c>
      <c r="S915" s="22">
        <f>IF(AND(Table4[[#This Row],[Account Type]]="Current",Table4[[#This Row],[Opening Balance]]&gt;= 500000),Table4[[#This Row],[Opening Balance]] * 0.02, 0)</f>
        <v>0</v>
      </c>
    </row>
    <row r="916" spans="1:19" ht="15.75" x14ac:dyDescent="0.25">
      <c r="A916" s="17" t="s">
        <v>2995</v>
      </c>
      <c r="B916" s="19">
        <v>722856850</v>
      </c>
      <c r="C916" s="17">
        <v>62</v>
      </c>
      <c r="D916" s="24">
        <v>22060.5</v>
      </c>
      <c r="E916" s="17" t="s">
        <v>1094</v>
      </c>
      <c r="F916" s="17" t="s">
        <v>314</v>
      </c>
      <c r="G916" s="17" t="s">
        <v>2773</v>
      </c>
      <c r="H916" s="17" t="s">
        <v>2996</v>
      </c>
      <c r="I916" s="20">
        <f t="shared" si="14"/>
        <v>537536.43614400004</v>
      </c>
      <c r="J916" s="20">
        <v>321145.24398407998</v>
      </c>
      <c r="K916" s="17" t="s">
        <v>2997</v>
      </c>
      <c r="L916" s="21" t="str">
        <f>VLOOKUP(B916,Accounts!B$2:E$3001,4,FALSE)</f>
        <v>Current</v>
      </c>
      <c r="M916" s="26">
        <f>VALUE(VLOOKUP(B916,Accounts!B$2:G$3001,6,FALSE))</f>
        <v>48889536</v>
      </c>
      <c r="N916" s="22">
        <f>IFERROR(VLOOKUP(B916,Loan!B916:D1215,3,FALSE), 0)</f>
        <v>0</v>
      </c>
      <c r="O916" s="25">
        <f>VLOOKUP(B916,Transaction!C2:F3001,4,FALSE)</f>
        <v>44236</v>
      </c>
      <c r="P916" s="21" t="str">
        <f>VLOOKUP(B916,Table3[[Account Number]:[Transaction type]],2,FALSE)</f>
        <v>Money Deposit</v>
      </c>
      <c r="Q916" s="21" t="str">
        <f>VLOOKUP(B916,Transaction!C2:E3001,3,FALSE)</f>
        <v>Bank</v>
      </c>
      <c r="R916" s="22">
        <f>Table4[[#This Row],[Bank Deposit2]] - Table4[[#This Row],[Saving Accounts]]</f>
        <v>216391.19215992006</v>
      </c>
      <c r="S916" s="22">
        <f>IF(AND(Table4[[#This Row],[Account Type]]="Current",Table4[[#This Row],[Opening Balance]]&gt;= 500000),Table4[[#This Row],[Opening Balance]] * 0.02, 0)</f>
        <v>977790.72</v>
      </c>
    </row>
    <row r="917" spans="1:19" ht="15.75" x14ac:dyDescent="0.25">
      <c r="A917" s="17" t="s">
        <v>2998</v>
      </c>
      <c r="B917" s="19">
        <v>785675966</v>
      </c>
      <c r="C917" s="17">
        <v>78</v>
      </c>
      <c r="D917" s="24">
        <v>16216.5</v>
      </c>
      <c r="E917" s="17" t="s">
        <v>1094</v>
      </c>
      <c r="F917" s="17" t="s">
        <v>93</v>
      </c>
      <c r="G917" s="17" t="s">
        <v>2773</v>
      </c>
      <c r="H917" s="17" t="s">
        <v>2999</v>
      </c>
      <c r="I917" s="20">
        <f t="shared" si="14"/>
        <v>919850.40035999997</v>
      </c>
      <c r="J917" s="20">
        <v>195279.71614199999</v>
      </c>
      <c r="K917" s="17" t="s">
        <v>3000</v>
      </c>
      <c r="L917" s="21" t="str">
        <f>VLOOKUP(B917,Accounts!B$2:E$3001,4,FALSE)</f>
        <v>Domiciliary</v>
      </c>
      <c r="M917" s="26">
        <f>VALUE(VLOOKUP(B917,Accounts!B$2:G$3001,6,FALSE))</f>
        <v>851945875</v>
      </c>
      <c r="N917" s="22">
        <f>IFERROR(VLOOKUP(B917,Loan!B917:D1216,3,FALSE), 0)</f>
        <v>0</v>
      </c>
      <c r="O917" s="25">
        <f>VLOOKUP(B917,Transaction!C2:F3001,4,FALSE)</f>
        <v>44611</v>
      </c>
      <c r="P917" s="21" t="str">
        <f>VLOOKUP(B917,Table3[[Account Number]:[Transaction type]],2,FALSE)</f>
        <v>Cash Withdrawal</v>
      </c>
      <c r="Q917" s="21" t="str">
        <f>VLOOKUP(B917,Transaction!C2:E3001,3,FALSE)</f>
        <v>POS</v>
      </c>
      <c r="R917" s="22">
        <f>Table4[[#This Row],[Bank Deposit2]] - Table4[[#This Row],[Saving Accounts]]</f>
        <v>724570.68421799992</v>
      </c>
      <c r="S917" s="22">
        <f>IF(AND(Table4[[#This Row],[Account Type]]="Current",Table4[[#This Row],[Opening Balance]]&gt;= 500000),Table4[[#This Row],[Opening Balance]] * 0.02, 0)</f>
        <v>0</v>
      </c>
    </row>
    <row r="918" spans="1:19" ht="15.75" x14ac:dyDescent="0.25">
      <c r="A918" s="17" t="s">
        <v>3001</v>
      </c>
      <c r="B918" s="19">
        <v>978531360</v>
      </c>
      <c r="C918" s="17">
        <v>67</v>
      </c>
      <c r="D918" s="24">
        <v>20234.25</v>
      </c>
      <c r="E918" s="17" t="s">
        <v>1094</v>
      </c>
      <c r="F918" s="17" t="s">
        <v>1626</v>
      </c>
      <c r="G918" s="17" t="s">
        <v>2773</v>
      </c>
      <c r="H918" s="17" t="s">
        <v>3002</v>
      </c>
      <c r="I918" s="20">
        <f t="shared" si="14"/>
        <v>351614.29362800001</v>
      </c>
      <c r="J918" s="20">
        <v>134676.45153612</v>
      </c>
      <c r="K918" s="17" t="s">
        <v>3003</v>
      </c>
      <c r="L918" s="21" t="str">
        <f>VLOOKUP(B918,Accounts!B$2:E$3001,4,FALSE)</f>
        <v>Joint</v>
      </c>
      <c r="M918" s="26">
        <f>VALUE(VLOOKUP(B918,Accounts!B$2:G$3001,6,FALSE))</f>
        <v>956821294</v>
      </c>
      <c r="N918" s="22">
        <f>IFERROR(VLOOKUP(B918,Loan!B918:D1217,3,FALSE), 0)</f>
        <v>0</v>
      </c>
      <c r="O918" s="25">
        <f>VLOOKUP(B918,Transaction!C2:F3001,4,FALSE)</f>
        <v>44661</v>
      </c>
      <c r="P918" s="21" t="str">
        <f>VLOOKUP(B918,Table3[[Account Number]:[Transaction type]],2,FALSE)</f>
        <v>Money Transfer</v>
      </c>
      <c r="Q918" s="21" t="str">
        <f>VLOOKUP(B918,Transaction!C2:E3001,3,FALSE)</f>
        <v>Mobile</v>
      </c>
      <c r="R918" s="22">
        <f>Table4[[#This Row],[Bank Deposit2]] - Table4[[#This Row],[Saving Accounts]]</f>
        <v>216937.84209188001</v>
      </c>
      <c r="S918" s="22">
        <f>IF(AND(Table4[[#This Row],[Account Type]]="Current",Table4[[#This Row],[Opening Balance]]&gt;= 500000),Table4[[#This Row],[Opening Balance]] * 0.02, 0)</f>
        <v>0</v>
      </c>
    </row>
    <row r="919" spans="1:19" ht="15.75" x14ac:dyDescent="0.25">
      <c r="A919" s="17" t="s">
        <v>3004</v>
      </c>
      <c r="B919" s="19">
        <v>275081482</v>
      </c>
      <c r="C919" s="17">
        <v>31</v>
      </c>
      <c r="D919" s="24">
        <v>33383.25</v>
      </c>
      <c r="E919" s="17" t="s">
        <v>1094</v>
      </c>
      <c r="F919" s="17" t="s">
        <v>909</v>
      </c>
      <c r="G919" s="17" t="s">
        <v>2773</v>
      </c>
      <c r="H919" s="17" t="s">
        <v>3005</v>
      </c>
      <c r="I919" s="20">
        <f t="shared" si="14"/>
        <v>882077.91058799997</v>
      </c>
      <c r="J919" s="20">
        <v>367252.43801147997</v>
      </c>
      <c r="K919" s="17" t="s">
        <v>3006</v>
      </c>
      <c r="L919" s="21" t="str">
        <f>VLOOKUP(B919,Accounts!B$2:E$3001,4,FALSE)</f>
        <v>Joint</v>
      </c>
      <c r="M919" s="26">
        <f>VALUE(VLOOKUP(B919,Accounts!B$2:G$3001,6,FALSE))</f>
        <v>978506763</v>
      </c>
      <c r="N919" s="22">
        <f>IFERROR(VLOOKUP(B919,Loan!B919:D1218,3,FALSE), 0)</f>
        <v>0</v>
      </c>
      <c r="O919" s="25">
        <f>VLOOKUP(B919,Transaction!C2:F3001,4,FALSE)</f>
        <v>44379</v>
      </c>
      <c r="P919" s="21" t="str">
        <f>VLOOKUP(B919,Table3[[Account Number]:[Transaction type]],2,FALSE)</f>
        <v>Money Transfer</v>
      </c>
      <c r="Q919" s="21" t="str">
        <f>VLOOKUP(B919,Transaction!C2:E3001,3,FALSE)</f>
        <v>Mobile</v>
      </c>
      <c r="R919" s="22">
        <f>Table4[[#This Row],[Bank Deposit2]] - Table4[[#This Row],[Saving Accounts]]</f>
        <v>514825.47257652</v>
      </c>
      <c r="S919" s="22">
        <f>IF(AND(Table4[[#This Row],[Account Type]]="Current",Table4[[#This Row],[Opening Balance]]&gt;= 500000),Table4[[#This Row],[Opening Balance]] * 0.02, 0)</f>
        <v>0</v>
      </c>
    </row>
    <row r="920" spans="1:19" ht="15.75" x14ac:dyDescent="0.25">
      <c r="A920" s="17" t="s">
        <v>3007</v>
      </c>
      <c r="B920" s="19">
        <v>679264656</v>
      </c>
      <c r="C920" s="17">
        <v>76</v>
      </c>
      <c r="D920" s="24">
        <v>16947</v>
      </c>
      <c r="E920" s="17" t="s">
        <v>1094</v>
      </c>
      <c r="F920" s="17" t="s">
        <v>172</v>
      </c>
      <c r="G920" s="17" t="s">
        <v>2773</v>
      </c>
      <c r="H920" s="17" t="s">
        <v>3008</v>
      </c>
      <c r="I920" s="20">
        <f t="shared" si="14"/>
        <v>1065754.4324</v>
      </c>
      <c r="J920" s="20">
        <v>280356.1071584</v>
      </c>
      <c r="K920" s="17" t="s">
        <v>3009</v>
      </c>
      <c r="L920" s="21" t="str">
        <f>VLOOKUP(B920,Accounts!B$2:E$3001,4,FALSE)</f>
        <v>Current</v>
      </c>
      <c r="M920" s="26">
        <f>VALUE(VLOOKUP(B920,Accounts!B$2:G$3001,6,FALSE))</f>
        <v>1647935576</v>
      </c>
      <c r="N920" s="22">
        <f>IFERROR(VLOOKUP(B920,Loan!B920:D1219,3,FALSE), 0)</f>
        <v>0</v>
      </c>
      <c r="O920" s="25">
        <f>VLOOKUP(B920,Transaction!C2:F3001,4,FALSE)</f>
        <v>44509</v>
      </c>
      <c r="P920" s="21" t="str">
        <f>VLOOKUP(B920,Table3[[Account Number]:[Transaction type]],2,FALSE)</f>
        <v>Loan Payment</v>
      </c>
      <c r="Q920" s="21" t="str">
        <f>VLOOKUP(B920,Transaction!C2:E3001,3,FALSE)</f>
        <v>AFT</v>
      </c>
      <c r="R920" s="22">
        <f>Table4[[#This Row],[Bank Deposit2]] - Table4[[#This Row],[Saving Accounts]]</f>
        <v>785398.32524160005</v>
      </c>
      <c r="S920" s="22">
        <f>IF(AND(Table4[[#This Row],[Account Type]]="Current",Table4[[#This Row],[Opening Balance]]&gt;= 500000),Table4[[#This Row],[Opening Balance]] * 0.02, 0)</f>
        <v>32958711.52</v>
      </c>
    </row>
    <row r="921" spans="1:19" ht="15.75" x14ac:dyDescent="0.25">
      <c r="A921" s="17" t="s">
        <v>3010</v>
      </c>
      <c r="B921" s="19">
        <v>898592859</v>
      </c>
      <c r="C921" s="17">
        <v>56</v>
      </c>
      <c r="D921" s="24">
        <v>24252</v>
      </c>
      <c r="E921" s="17" t="s">
        <v>1094</v>
      </c>
      <c r="F921" s="17" t="s">
        <v>591</v>
      </c>
      <c r="G921" s="17" t="s">
        <v>2773</v>
      </c>
      <c r="H921" s="17" t="s">
        <v>3011</v>
      </c>
      <c r="I921" s="20">
        <f t="shared" si="14"/>
        <v>152556.659625</v>
      </c>
      <c r="J921" s="20">
        <v>108042.232206</v>
      </c>
      <c r="K921" s="17" t="s">
        <v>3012</v>
      </c>
      <c r="L921" s="21" t="str">
        <f>VLOOKUP(B921,Accounts!B$2:E$3001,4,FALSE)</f>
        <v>Domiciliary</v>
      </c>
      <c r="M921" s="26">
        <f>VALUE(VLOOKUP(B921,Accounts!B$2:G$3001,6,FALSE))</f>
        <v>123401696</v>
      </c>
      <c r="N921" s="22">
        <f>IFERROR(VLOOKUP(B921,Loan!B921:D1220,3,FALSE), 0)</f>
        <v>0</v>
      </c>
      <c r="O921" s="25">
        <f>VLOOKUP(B921,Transaction!C2:F3001,4,FALSE)</f>
        <v>44357</v>
      </c>
      <c r="P921" s="21" t="str">
        <f>VLOOKUP(B921,Table3[[Account Number]:[Transaction type]],2,FALSE)</f>
        <v>Cash Withdrawal</v>
      </c>
      <c r="Q921" s="21" t="str">
        <f>VLOOKUP(B921,Transaction!C2:E3001,3,FALSE)</f>
        <v>POS</v>
      </c>
      <c r="R921" s="22">
        <f>Table4[[#This Row],[Bank Deposit2]] - Table4[[#This Row],[Saving Accounts]]</f>
        <v>44514.427419</v>
      </c>
      <c r="S921" s="22">
        <f>IF(AND(Table4[[#This Row],[Account Type]]="Current",Table4[[#This Row],[Opening Balance]]&gt;= 500000),Table4[[#This Row],[Opening Balance]] * 0.02, 0)</f>
        <v>0</v>
      </c>
    </row>
    <row r="922" spans="1:19" ht="15.75" x14ac:dyDescent="0.25">
      <c r="A922" s="17" t="s">
        <v>3013</v>
      </c>
      <c r="B922" s="19">
        <v>682477275</v>
      </c>
      <c r="C922" s="17">
        <v>76</v>
      </c>
      <c r="D922" s="24">
        <v>16947</v>
      </c>
      <c r="E922" s="17" t="s">
        <v>1094</v>
      </c>
      <c r="F922" s="17" t="s">
        <v>561</v>
      </c>
      <c r="G922" s="17" t="s">
        <v>2773</v>
      </c>
      <c r="H922" s="17" t="s">
        <v>3014</v>
      </c>
      <c r="I922" s="20">
        <f t="shared" si="14"/>
        <v>990980.39892599999</v>
      </c>
      <c r="J922" s="20">
        <v>333090.75857777998</v>
      </c>
      <c r="K922" s="17" t="s">
        <v>3015</v>
      </c>
      <c r="L922" s="21" t="str">
        <f>VLOOKUP(B922,Accounts!B$2:E$3001,4,FALSE)</f>
        <v>Current</v>
      </c>
      <c r="M922" s="26">
        <f>VALUE(VLOOKUP(B922,Accounts!B$2:G$3001,6,FALSE))</f>
        <v>903985332</v>
      </c>
      <c r="N922" s="22">
        <f>IFERROR(VLOOKUP(B922,Loan!B922:D1221,3,FALSE), 0)</f>
        <v>0</v>
      </c>
      <c r="O922" s="25">
        <f>VLOOKUP(B922,Transaction!C2:F3001,4,FALSE)</f>
        <v>44410</v>
      </c>
      <c r="P922" s="21" t="str">
        <f>VLOOKUP(B922,Table3[[Account Number]:[Transaction type]],2,FALSE)</f>
        <v>Loan Payment</v>
      </c>
      <c r="Q922" s="21" t="str">
        <f>VLOOKUP(B922,Transaction!C2:E3001,3,FALSE)</f>
        <v>Mobile</v>
      </c>
      <c r="R922" s="22">
        <f>Table4[[#This Row],[Bank Deposit2]] - Table4[[#This Row],[Saving Accounts]]</f>
        <v>657889.64034822001</v>
      </c>
      <c r="S922" s="22">
        <f>IF(AND(Table4[[#This Row],[Account Type]]="Current",Table4[[#This Row],[Opening Balance]]&gt;= 500000),Table4[[#This Row],[Opening Balance]] * 0.02, 0)</f>
        <v>18079706.640000001</v>
      </c>
    </row>
    <row r="923" spans="1:19" ht="15.75" x14ac:dyDescent="0.25">
      <c r="A923" s="17" t="s">
        <v>3016</v>
      </c>
      <c r="B923" s="19">
        <v>62664000</v>
      </c>
      <c r="C923" s="17">
        <v>40</v>
      </c>
      <c r="D923" s="24">
        <v>30096</v>
      </c>
      <c r="E923" s="17" t="s">
        <v>1094</v>
      </c>
      <c r="F923" s="17" t="s">
        <v>366</v>
      </c>
      <c r="G923" s="17" t="s">
        <v>2773</v>
      </c>
      <c r="H923" s="17" t="s">
        <v>3017</v>
      </c>
      <c r="I923" s="20">
        <f t="shared" si="14"/>
        <v>679198.45991400001</v>
      </c>
      <c r="J923" s="20">
        <v>233046.96092652</v>
      </c>
      <c r="K923" s="17" t="s">
        <v>258</v>
      </c>
      <c r="L923" s="21" t="str">
        <f>VLOOKUP(B923,Accounts!B$2:E$3001,4,FALSE)</f>
        <v>Current</v>
      </c>
      <c r="M923" s="26">
        <f>VALUE(VLOOKUP(B923,Accounts!B$2:G$3001,6,FALSE))</f>
        <v>218440625</v>
      </c>
      <c r="N923" s="22">
        <f>IFERROR(VLOOKUP(B923,Loan!B923:D1222,3,FALSE), 0)</f>
        <v>0</v>
      </c>
      <c r="O923" s="25">
        <f>VLOOKUP(B923,Transaction!C2:F3001,4,FALSE)</f>
        <v>44593</v>
      </c>
      <c r="P923" s="21" t="str">
        <f>VLOOKUP(B923,Table3[[Account Number]:[Transaction type]],2,FALSE)</f>
        <v>Online Payment</v>
      </c>
      <c r="Q923" s="21" t="str">
        <f>VLOOKUP(B923,Transaction!C2:E3001,3,FALSE)</f>
        <v>Card</v>
      </c>
      <c r="R923" s="22">
        <f>Table4[[#This Row],[Bank Deposit2]] - Table4[[#This Row],[Saving Accounts]]</f>
        <v>446151.49898748001</v>
      </c>
      <c r="S923" s="22">
        <f>IF(AND(Table4[[#This Row],[Account Type]]="Current",Table4[[#This Row],[Opening Balance]]&gt;= 500000),Table4[[#This Row],[Opening Balance]] * 0.02, 0)</f>
        <v>4368812.5</v>
      </c>
    </row>
    <row r="924" spans="1:19" ht="15.75" x14ac:dyDescent="0.25">
      <c r="A924" s="17" t="s">
        <v>3018</v>
      </c>
      <c r="B924" s="19">
        <v>237951204</v>
      </c>
      <c r="C924" s="17">
        <v>51</v>
      </c>
      <c r="D924" s="24">
        <v>26078.25</v>
      </c>
      <c r="E924" s="17" t="s">
        <v>1094</v>
      </c>
      <c r="F924" s="17" t="s">
        <v>102</v>
      </c>
      <c r="G924" s="17" t="s">
        <v>2773</v>
      </c>
      <c r="H924" s="17" t="s">
        <v>3019</v>
      </c>
      <c r="I924" s="20">
        <f t="shared" si="14"/>
        <v>878001.60575999995</v>
      </c>
      <c r="J924" s="20">
        <v>278378.15617919998</v>
      </c>
      <c r="K924" s="17" t="s">
        <v>3020</v>
      </c>
      <c r="L924" s="21" t="str">
        <f>VLOOKUP(B924,Accounts!B$2:E$3001,4,FALSE)</f>
        <v>Domiciliary</v>
      </c>
      <c r="M924" s="26">
        <f>VALUE(VLOOKUP(B924,Accounts!B$2:G$3001,6,FALSE))</f>
        <v>4333654875</v>
      </c>
      <c r="N924" s="22">
        <f>IFERROR(VLOOKUP(B924,Loan!B924:D1223,3,FALSE), 0)</f>
        <v>0</v>
      </c>
      <c r="O924" s="25">
        <f>VLOOKUP(B924,Transaction!C2:F3001,4,FALSE)</f>
        <v>44342</v>
      </c>
      <c r="P924" s="21" t="str">
        <f>VLOOKUP(B924,Table3[[Account Number]:[Transaction type]],2,FALSE)</f>
        <v>Checks</v>
      </c>
      <c r="Q924" s="21" t="str">
        <f>VLOOKUP(B924,Transaction!C2:E3001,3,FALSE)</f>
        <v>Bank</v>
      </c>
      <c r="R924" s="22">
        <f>Table4[[#This Row],[Bank Deposit2]] - Table4[[#This Row],[Saving Accounts]]</f>
        <v>599623.44958080002</v>
      </c>
      <c r="S924" s="22">
        <f>IF(AND(Table4[[#This Row],[Account Type]]="Current",Table4[[#This Row],[Opening Balance]]&gt;= 500000),Table4[[#This Row],[Opening Balance]] * 0.02, 0)</f>
        <v>0</v>
      </c>
    </row>
    <row r="925" spans="1:19" ht="15.75" x14ac:dyDescent="0.25">
      <c r="A925" s="17" t="s">
        <v>3021</v>
      </c>
      <c r="B925" s="19">
        <v>960613747</v>
      </c>
      <c r="C925" s="17">
        <v>43</v>
      </c>
      <c r="D925" s="24">
        <v>29000.25</v>
      </c>
      <c r="E925" s="17" t="s">
        <v>1094</v>
      </c>
      <c r="F925" s="17" t="s">
        <v>269</v>
      </c>
      <c r="G925" s="17" t="s">
        <v>2773</v>
      </c>
      <c r="H925" s="17" t="s">
        <v>3022</v>
      </c>
      <c r="I925" s="20">
        <f t="shared" si="14"/>
        <v>687073.57491199998</v>
      </c>
      <c r="J925" s="20">
        <v>85884.196863999998</v>
      </c>
      <c r="K925" s="17" t="s">
        <v>3023</v>
      </c>
      <c r="L925" s="21" t="str">
        <f>VLOOKUP(B925,Accounts!B$2:E$3001,4,FALSE)</f>
        <v>Corporate</v>
      </c>
      <c r="M925" s="26">
        <f>VALUE(VLOOKUP(B925,Accounts!B$2:G$3001,6,FALSE))</f>
        <v>745714452</v>
      </c>
      <c r="N925" s="22">
        <f>IFERROR(VLOOKUP(B925,Loan!B925:D1224,3,FALSE), 0)</f>
        <v>0</v>
      </c>
      <c r="O925" s="25">
        <f>VLOOKUP(B925,Transaction!C2:F3001,4,FALSE)</f>
        <v>44496</v>
      </c>
      <c r="P925" s="21" t="str">
        <f>VLOOKUP(B925,Table3[[Account Number]:[Transaction type]],2,FALSE)</f>
        <v>Money Transfer</v>
      </c>
      <c r="Q925" s="21" t="str">
        <f>VLOOKUP(B925,Transaction!C2:E3001,3,FALSE)</f>
        <v>Mobile</v>
      </c>
      <c r="R925" s="22">
        <f>Table4[[#This Row],[Bank Deposit2]] - Table4[[#This Row],[Saving Accounts]]</f>
        <v>601189.37804799993</v>
      </c>
      <c r="S925" s="22">
        <f>IF(AND(Table4[[#This Row],[Account Type]]="Current",Table4[[#This Row],[Opening Balance]]&gt;= 500000),Table4[[#This Row],[Opening Balance]] * 0.02, 0)</f>
        <v>0</v>
      </c>
    </row>
    <row r="926" spans="1:19" ht="15.75" x14ac:dyDescent="0.25">
      <c r="A926" s="17" t="s">
        <v>3024</v>
      </c>
      <c r="B926" s="19">
        <v>680696507</v>
      </c>
      <c r="C926" s="17">
        <v>73</v>
      </c>
      <c r="D926" s="24">
        <v>18042.75</v>
      </c>
      <c r="E926" s="17" t="s">
        <v>1094</v>
      </c>
      <c r="F926" s="17" t="s">
        <v>294</v>
      </c>
      <c r="G926" s="17" t="s">
        <v>2773</v>
      </c>
      <c r="H926" s="17" t="s">
        <v>3025</v>
      </c>
      <c r="I926" s="20">
        <f t="shared" si="14"/>
        <v>437447.48414399999</v>
      </c>
      <c r="J926" s="20">
        <v>97829.164635840003</v>
      </c>
      <c r="K926" s="17" t="s">
        <v>3026</v>
      </c>
      <c r="L926" s="21" t="str">
        <f>VLOOKUP(B926,Accounts!B$2:E$3001,4,FALSE)</f>
        <v>Corporate</v>
      </c>
      <c r="M926" s="26">
        <f>VALUE(VLOOKUP(B926,Accounts!B$2:G$3001,6,FALSE))</f>
        <v>3655960014</v>
      </c>
      <c r="N926" s="22">
        <f>IFERROR(VLOOKUP(B926,Loan!B926:D1225,3,FALSE), 0)</f>
        <v>0</v>
      </c>
      <c r="O926" s="25">
        <f>VLOOKUP(B926,Transaction!C2:F3001,4,FALSE)</f>
        <v>44541</v>
      </c>
      <c r="P926" s="21" t="str">
        <f>VLOOKUP(B926,Table3[[Account Number]:[Transaction type]],2,FALSE)</f>
        <v>Checks</v>
      </c>
      <c r="Q926" s="21" t="str">
        <f>VLOOKUP(B926,Transaction!C2:E3001,3,FALSE)</f>
        <v>Bank</v>
      </c>
      <c r="R926" s="22">
        <f>Table4[[#This Row],[Bank Deposit2]] - Table4[[#This Row],[Saving Accounts]]</f>
        <v>339618.31950816</v>
      </c>
      <c r="S926" s="22">
        <f>IF(AND(Table4[[#This Row],[Account Type]]="Current",Table4[[#This Row],[Opening Balance]]&gt;= 500000),Table4[[#This Row],[Opening Balance]] * 0.02, 0)</f>
        <v>0</v>
      </c>
    </row>
    <row r="927" spans="1:19" ht="15.75" x14ac:dyDescent="0.25">
      <c r="A927" s="17" t="s">
        <v>3027</v>
      </c>
      <c r="B927" s="19">
        <v>318998783</v>
      </c>
      <c r="C927" s="17">
        <v>53</v>
      </c>
      <c r="D927" s="24">
        <v>25347.75</v>
      </c>
      <c r="E927" s="17" t="s">
        <v>1094</v>
      </c>
      <c r="F927" s="17" t="s">
        <v>2602</v>
      </c>
      <c r="G927" s="17" t="s">
        <v>2773</v>
      </c>
      <c r="H927" s="17" t="s">
        <v>3028</v>
      </c>
      <c r="I927" s="20">
        <f t="shared" si="14"/>
        <v>288823.42125000001</v>
      </c>
      <c r="J927" s="20">
        <v>78559.970579999994</v>
      </c>
      <c r="K927" s="17" t="s">
        <v>3029</v>
      </c>
      <c r="L927" s="21" t="str">
        <f>VLOOKUP(B927,Accounts!B$2:E$3001,4,FALSE)</f>
        <v>Domiciliary</v>
      </c>
      <c r="M927" s="26">
        <f>VALUE(VLOOKUP(B927,Accounts!B$2:G$3001,6,FALSE))</f>
        <v>3800183499</v>
      </c>
      <c r="N927" s="22">
        <f>IFERROR(VLOOKUP(B927,Loan!B927:D1226,3,FALSE), 0)</f>
        <v>0</v>
      </c>
      <c r="O927" s="25">
        <f>VLOOKUP(B927,Transaction!C2:F3001,4,FALSE)</f>
        <v>44381</v>
      </c>
      <c r="P927" s="21" t="str">
        <f>VLOOKUP(B927,Table3[[Account Number]:[Transaction type]],2,FALSE)</f>
        <v>Money Deposit</v>
      </c>
      <c r="Q927" s="21" t="str">
        <f>VLOOKUP(B927,Transaction!C2:E3001,3,FALSE)</f>
        <v>Bank</v>
      </c>
      <c r="R927" s="22">
        <f>Table4[[#This Row],[Bank Deposit2]] - Table4[[#This Row],[Saving Accounts]]</f>
        <v>210263.45067000002</v>
      </c>
      <c r="S927" s="22">
        <f>IF(AND(Table4[[#This Row],[Account Type]]="Current",Table4[[#This Row],[Opening Balance]]&gt;= 500000),Table4[[#This Row],[Opening Balance]] * 0.02, 0)</f>
        <v>0</v>
      </c>
    </row>
    <row r="928" spans="1:19" ht="15.75" x14ac:dyDescent="0.25">
      <c r="A928" s="17" t="s">
        <v>3030</v>
      </c>
      <c r="B928" s="19">
        <v>409970645</v>
      </c>
      <c r="C928" s="17">
        <v>39</v>
      </c>
      <c r="D928" s="24">
        <v>30461.25</v>
      </c>
      <c r="E928" s="17" t="s">
        <v>1094</v>
      </c>
      <c r="F928" s="17" t="s">
        <v>97</v>
      </c>
      <c r="G928" s="17" t="s">
        <v>2773</v>
      </c>
      <c r="H928" s="17" t="s">
        <v>3031</v>
      </c>
      <c r="I928" s="20">
        <f t="shared" si="14"/>
        <v>980086.56732000003</v>
      </c>
      <c r="J928" s="20">
        <v>443739.19379579998</v>
      </c>
      <c r="K928" s="17" t="s">
        <v>3032</v>
      </c>
      <c r="L928" s="21" t="str">
        <f>VLOOKUP(B928,Accounts!B$2:E$3001,4,FALSE)</f>
        <v>Domiciliary</v>
      </c>
      <c r="M928" s="26">
        <f>VALUE(VLOOKUP(B928,Accounts!B$2:G$3001,6,FALSE))</f>
        <v>103516876</v>
      </c>
      <c r="N928" s="22">
        <f>IFERROR(VLOOKUP(B928,Loan!B928:D1227,3,FALSE), 0)</f>
        <v>0</v>
      </c>
      <c r="O928" s="25">
        <f>VLOOKUP(B928,Transaction!C2:F3001,4,FALSE)</f>
        <v>44286</v>
      </c>
      <c r="P928" s="21" t="str">
        <f>VLOOKUP(B928,Table3[[Account Number]:[Transaction type]],2,FALSE)</f>
        <v>Online Payment</v>
      </c>
      <c r="Q928" s="21" t="str">
        <f>VLOOKUP(B928,Transaction!C2:E3001,3,FALSE)</f>
        <v>Mobile</v>
      </c>
      <c r="R928" s="22">
        <f>Table4[[#This Row],[Bank Deposit2]] - Table4[[#This Row],[Saving Accounts]]</f>
        <v>536347.37352420005</v>
      </c>
      <c r="S928" s="22">
        <f>IF(AND(Table4[[#This Row],[Account Type]]="Current",Table4[[#This Row],[Opening Balance]]&gt;= 500000),Table4[[#This Row],[Opening Balance]] * 0.02, 0)</f>
        <v>0</v>
      </c>
    </row>
    <row r="929" spans="1:19" ht="15.75" x14ac:dyDescent="0.25">
      <c r="A929" s="17" t="s">
        <v>3033</v>
      </c>
      <c r="B929" s="19">
        <v>693108756</v>
      </c>
      <c r="C929" s="17">
        <v>41</v>
      </c>
      <c r="D929" s="24">
        <v>29730.75</v>
      </c>
      <c r="E929" s="17" t="s">
        <v>1094</v>
      </c>
      <c r="F929" s="17" t="s">
        <v>130</v>
      </c>
      <c r="G929" s="17" t="s">
        <v>2773</v>
      </c>
      <c r="H929" s="17" t="s">
        <v>3034</v>
      </c>
      <c r="I929" s="20">
        <f t="shared" si="14"/>
        <v>38406.799295999997</v>
      </c>
      <c r="J929" s="20">
        <v>25028.430874559999</v>
      </c>
      <c r="K929" s="17" t="s">
        <v>3035</v>
      </c>
      <c r="L929" s="21" t="str">
        <f>VLOOKUP(B929,Accounts!B$2:E$3001,4,FALSE)</f>
        <v>Domiciliary</v>
      </c>
      <c r="M929" s="26">
        <f>VALUE(VLOOKUP(B929,Accounts!B$2:G$3001,6,FALSE))</f>
        <v>12535308</v>
      </c>
      <c r="N929" s="22">
        <f>IFERROR(VLOOKUP(B929,Loan!B929:D1228,3,FALSE), 0)</f>
        <v>0</v>
      </c>
      <c r="O929" s="25">
        <f>VLOOKUP(B929,Transaction!C2:F3001,4,FALSE)</f>
        <v>44569</v>
      </c>
      <c r="P929" s="21" t="str">
        <f>VLOOKUP(B929,Table3[[Account Number]:[Transaction type]],2,FALSE)</f>
        <v>Cash Withdrawal</v>
      </c>
      <c r="Q929" s="21" t="str">
        <f>VLOOKUP(B929,Transaction!C2:E3001,3,FALSE)</f>
        <v>ATM</v>
      </c>
      <c r="R929" s="22">
        <f>Table4[[#This Row],[Bank Deposit2]] - Table4[[#This Row],[Saving Accounts]]</f>
        <v>13378.368421439998</v>
      </c>
      <c r="S929" s="22">
        <f>IF(AND(Table4[[#This Row],[Account Type]]="Current",Table4[[#This Row],[Opening Balance]]&gt;= 500000),Table4[[#This Row],[Opening Balance]] * 0.02, 0)</f>
        <v>0</v>
      </c>
    </row>
    <row r="930" spans="1:19" ht="15.75" x14ac:dyDescent="0.25">
      <c r="A930" s="17" t="s">
        <v>3036</v>
      </c>
      <c r="B930" s="19">
        <v>399577975</v>
      </c>
      <c r="C930" s="17">
        <v>59</v>
      </c>
      <c r="D930" s="24">
        <v>23156.25</v>
      </c>
      <c r="E930" s="17" t="s">
        <v>1094</v>
      </c>
      <c r="F930" s="17" t="s">
        <v>598</v>
      </c>
      <c r="G930" s="17" t="s">
        <v>2773</v>
      </c>
      <c r="H930" s="17" t="s">
        <v>3037</v>
      </c>
      <c r="I930" s="20">
        <f t="shared" si="14"/>
        <v>137449.45079999999</v>
      </c>
      <c r="J930" s="20">
        <v>52943.492160000002</v>
      </c>
      <c r="K930" s="17" t="s">
        <v>3038</v>
      </c>
      <c r="L930" s="21" t="str">
        <f>VLOOKUP(B930,Accounts!B$2:E$3001,4,FALSE)</f>
        <v>Domiciliary</v>
      </c>
      <c r="M930" s="26">
        <f>VALUE(VLOOKUP(B930,Accounts!B$2:G$3001,6,FALSE))</f>
        <v>860073984</v>
      </c>
      <c r="N930" s="22">
        <f>IFERROR(VLOOKUP(B930,Loan!B930:D1229,3,FALSE), 0)</f>
        <v>0</v>
      </c>
      <c r="O930" s="25">
        <f>VLOOKUP(B930,Transaction!C2:F3001,4,FALSE)</f>
        <v>44610</v>
      </c>
      <c r="P930" s="21" t="str">
        <f>VLOOKUP(B930,Table3[[Account Number]:[Transaction type]],2,FALSE)</f>
        <v>Cash Withdrawal</v>
      </c>
      <c r="Q930" s="21" t="str">
        <f>VLOOKUP(B930,Transaction!C2:E3001,3,FALSE)</f>
        <v>ATM</v>
      </c>
      <c r="R930" s="22">
        <f>Table4[[#This Row],[Bank Deposit2]] - Table4[[#This Row],[Saving Accounts]]</f>
        <v>84505.958639999997</v>
      </c>
      <c r="S930" s="22">
        <f>IF(AND(Table4[[#This Row],[Account Type]]="Current",Table4[[#This Row],[Opening Balance]]&gt;= 500000),Table4[[#This Row],[Opening Balance]] * 0.02, 0)</f>
        <v>0</v>
      </c>
    </row>
    <row r="931" spans="1:19" ht="15.75" x14ac:dyDescent="0.25">
      <c r="A931" s="17" t="s">
        <v>3039</v>
      </c>
      <c r="B931" s="19">
        <v>86319276</v>
      </c>
      <c r="C931" s="17">
        <v>69</v>
      </c>
      <c r="D931" s="24">
        <v>19503.75</v>
      </c>
      <c r="E931" s="17" t="s">
        <v>1094</v>
      </c>
      <c r="F931" s="17" t="s">
        <v>310</v>
      </c>
      <c r="G931" s="17" t="s">
        <v>2773</v>
      </c>
      <c r="H931" s="17" t="s">
        <v>3040</v>
      </c>
      <c r="I931" s="20">
        <f t="shared" si="14"/>
        <v>191149.27205</v>
      </c>
      <c r="J931" s="20">
        <v>173076.97723799999</v>
      </c>
      <c r="K931" s="17" t="s">
        <v>3041</v>
      </c>
      <c r="L931" s="21" t="str">
        <f>VLOOKUP(B931,Accounts!B$2:E$3001,4,FALSE)</f>
        <v>Domiciliary</v>
      </c>
      <c r="M931" s="26">
        <f>VALUE(VLOOKUP(B931,Accounts!B$2:G$3001,6,FALSE))</f>
        <v>1523638842</v>
      </c>
      <c r="N931" s="22">
        <f>IFERROR(VLOOKUP(B931,Loan!B931:D1230,3,FALSE), 0)</f>
        <v>0</v>
      </c>
      <c r="O931" s="25">
        <f>VLOOKUP(B931,Transaction!C2:F3001,4,FALSE)</f>
        <v>44415</v>
      </c>
      <c r="P931" s="21" t="str">
        <f>VLOOKUP(B931,Table3[[Account Number]:[Transaction type]],2,FALSE)</f>
        <v>Online Payment</v>
      </c>
      <c r="Q931" s="21" t="str">
        <f>VLOOKUP(B931,Transaction!C2:E3001,3,FALSE)</f>
        <v>Mobile</v>
      </c>
      <c r="R931" s="22">
        <f>Table4[[#This Row],[Bank Deposit2]] - Table4[[#This Row],[Saving Accounts]]</f>
        <v>18072.294812000007</v>
      </c>
      <c r="S931" s="22">
        <f>IF(AND(Table4[[#This Row],[Account Type]]="Current",Table4[[#This Row],[Opening Balance]]&gt;= 500000),Table4[[#This Row],[Opening Balance]] * 0.02, 0)</f>
        <v>0</v>
      </c>
    </row>
    <row r="932" spans="1:19" ht="15.75" x14ac:dyDescent="0.25">
      <c r="A932" s="17" t="s">
        <v>3042</v>
      </c>
      <c r="B932" s="19">
        <v>60755955</v>
      </c>
      <c r="C932" s="17">
        <v>25</v>
      </c>
      <c r="D932" s="24">
        <v>35574.75</v>
      </c>
      <c r="E932" s="17" t="s">
        <v>1094</v>
      </c>
      <c r="F932" s="17" t="s">
        <v>336</v>
      </c>
      <c r="G932" s="17" t="s">
        <v>2773</v>
      </c>
      <c r="H932" s="17" t="s">
        <v>3043</v>
      </c>
      <c r="I932" s="20">
        <f t="shared" si="14"/>
        <v>1029868.13358</v>
      </c>
      <c r="J932" s="20">
        <v>349792.53579270002</v>
      </c>
      <c r="K932" s="17" t="s">
        <v>3044</v>
      </c>
      <c r="L932" s="21" t="str">
        <f>VLOOKUP(B932,Accounts!B$2:E$3001,4,FALSE)</f>
        <v>Domiciliary</v>
      </c>
      <c r="M932" s="26">
        <f>VALUE(VLOOKUP(B932,Accounts!B$2:G$3001,6,FALSE))</f>
        <v>313666932</v>
      </c>
      <c r="N932" s="22">
        <f>IFERROR(VLOOKUP(B932,Loan!B932:D1231,3,FALSE), 0)</f>
        <v>0</v>
      </c>
      <c r="O932" s="25">
        <f>VLOOKUP(B932,Transaction!C2:F3001,4,FALSE)</f>
        <v>44405</v>
      </c>
      <c r="P932" s="21" t="str">
        <f>VLOOKUP(B932,Table3[[Account Number]:[Transaction type]],2,FALSE)</f>
        <v>Money Deposit</v>
      </c>
      <c r="Q932" s="21" t="str">
        <f>VLOOKUP(B932,Transaction!C2:E3001,3,FALSE)</f>
        <v>Bank</v>
      </c>
      <c r="R932" s="22">
        <f>Table4[[#This Row],[Bank Deposit2]] - Table4[[#This Row],[Saving Accounts]]</f>
        <v>680075.59778730001</v>
      </c>
      <c r="S932" s="22">
        <f>IF(AND(Table4[[#This Row],[Account Type]]="Current",Table4[[#This Row],[Opening Balance]]&gt;= 500000),Table4[[#This Row],[Opening Balance]] * 0.02, 0)</f>
        <v>0</v>
      </c>
    </row>
    <row r="933" spans="1:19" ht="15.75" x14ac:dyDescent="0.25">
      <c r="A933" s="17" t="s">
        <v>3045</v>
      </c>
      <c r="B933" s="19">
        <v>949400175</v>
      </c>
      <c r="C933" s="17">
        <v>39</v>
      </c>
      <c r="D933" s="24">
        <v>30461.25</v>
      </c>
      <c r="E933" s="17" t="s">
        <v>1094</v>
      </c>
      <c r="F933" s="17" t="s">
        <v>155</v>
      </c>
      <c r="G933" s="17" t="s">
        <v>2773</v>
      </c>
      <c r="H933" s="17" t="s">
        <v>3046</v>
      </c>
      <c r="I933" s="20">
        <f t="shared" si="14"/>
        <v>200417.34166999999</v>
      </c>
      <c r="J933" s="20">
        <v>103952.73106400001</v>
      </c>
      <c r="K933" s="17" t="s">
        <v>3047</v>
      </c>
      <c r="L933" s="21" t="str">
        <f>VLOOKUP(B933,Accounts!B$2:E$3001,4,FALSE)</f>
        <v>Current</v>
      </c>
      <c r="M933" s="26">
        <f>VALUE(VLOOKUP(B933,Accounts!B$2:G$3001,6,FALSE))</f>
        <v>693426888</v>
      </c>
      <c r="N933" s="22">
        <f>IFERROR(VLOOKUP(B933,Loan!B933:D1232,3,FALSE), 0)</f>
        <v>0</v>
      </c>
      <c r="O933" s="25">
        <f>VLOOKUP(B933,Transaction!C2:F3001,4,FALSE)</f>
        <v>44593</v>
      </c>
      <c r="P933" s="21" t="str">
        <f>VLOOKUP(B933,Table3[[Account Number]:[Transaction type]],2,FALSE)</f>
        <v>Cash Withdrawal</v>
      </c>
      <c r="Q933" s="21" t="str">
        <f>VLOOKUP(B933,Transaction!C2:E3001,3,FALSE)</f>
        <v>ATM</v>
      </c>
      <c r="R933" s="22">
        <f>Table4[[#This Row],[Bank Deposit2]] - Table4[[#This Row],[Saving Accounts]]</f>
        <v>96464.610605999987</v>
      </c>
      <c r="S933" s="22">
        <f>IF(AND(Table4[[#This Row],[Account Type]]="Current",Table4[[#This Row],[Opening Balance]]&gt;= 500000),Table4[[#This Row],[Opening Balance]] * 0.02, 0)</f>
        <v>13868537.76</v>
      </c>
    </row>
    <row r="934" spans="1:19" ht="15.75" x14ac:dyDescent="0.25">
      <c r="A934" s="17" t="s">
        <v>3048</v>
      </c>
      <c r="B934" s="19">
        <v>734355758</v>
      </c>
      <c r="C934" s="17">
        <v>23</v>
      </c>
      <c r="D934" s="24">
        <v>36305.25</v>
      </c>
      <c r="E934" s="17" t="s">
        <v>1094</v>
      </c>
      <c r="F934" s="17" t="s">
        <v>1146</v>
      </c>
      <c r="G934" s="17" t="s">
        <v>2773</v>
      </c>
      <c r="H934" s="17" t="s">
        <v>3049</v>
      </c>
      <c r="I934" s="20">
        <f t="shared" si="14"/>
        <v>641482.78956299997</v>
      </c>
      <c r="J934" s="20">
        <v>344635.15740192001</v>
      </c>
      <c r="K934" s="17" t="s">
        <v>3050</v>
      </c>
      <c r="L934" s="21" t="str">
        <f>VLOOKUP(B934,Accounts!B$2:E$3001,4,FALSE)</f>
        <v>Joint</v>
      </c>
      <c r="M934" s="26">
        <f>VALUE(VLOOKUP(B934,Accounts!B$2:G$3001,6,FALSE))</f>
        <v>1991279056</v>
      </c>
      <c r="N934" s="22">
        <f>IFERROR(VLOOKUP(B934,Loan!B934:D1233,3,FALSE), 0)</f>
        <v>0</v>
      </c>
      <c r="O934" s="25">
        <f>VLOOKUP(B934,Transaction!C2:F3001,4,FALSE)</f>
        <v>44552</v>
      </c>
      <c r="P934" s="21" t="str">
        <f>VLOOKUP(B934,Table3[[Account Number]:[Transaction type]],2,FALSE)</f>
        <v>Money Transfer</v>
      </c>
      <c r="Q934" s="21" t="str">
        <f>VLOOKUP(B934,Transaction!C2:E3001,3,FALSE)</f>
        <v>Mobile</v>
      </c>
      <c r="R934" s="22">
        <f>Table4[[#This Row],[Bank Deposit2]] - Table4[[#This Row],[Saving Accounts]]</f>
        <v>296847.63216107996</v>
      </c>
      <c r="S934" s="22">
        <f>IF(AND(Table4[[#This Row],[Account Type]]="Current",Table4[[#This Row],[Opening Balance]]&gt;= 500000),Table4[[#This Row],[Opening Balance]] * 0.02, 0)</f>
        <v>0</v>
      </c>
    </row>
    <row r="935" spans="1:19" ht="15.75" x14ac:dyDescent="0.25">
      <c r="A935" s="17" t="s">
        <v>3051</v>
      </c>
      <c r="B935" s="19">
        <v>298078818</v>
      </c>
      <c r="C935" s="17">
        <v>52</v>
      </c>
      <c r="D935" s="24">
        <v>25713</v>
      </c>
      <c r="E935" s="17" t="s">
        <v>1094</v>
      </c>
      <c r="F935" s="17" t="s">
        <v>213</v>
      </c>
      <c r="G935" s="17" t="s">
        <v>2773</v>
      </c>
      <c r="H935" s="17" t="s">
        <v>3052</v>
      </c>
      <c r="I935" s="20">
        <f t="shared" si="14"/>
        <v>173531.57070000001</v>
      </c>
      <c r="J935" s="20">
        <v>50588.475114000001</v>
      </c>
      <c r="K935" s="17" t="s">
        <v>3053</v>
      </c>
      <c r="L935" s="21" t="str">
        <f>VLOOKUP(B935,Accounts!B$2:E$3001,4,FALSE)</f>
        <v>Domiciliary</v>
      </c>
      <c r="M935" s="26">
        <f>VALUE(VLOOKUP(B935,Accounts!B$2:G$3001,6,FALSE))</f>
        <v>116733045</v>
      </c>
      <c r="N935" s="22">
        <f>IFERROR(VLOOKUP(B935,Loan!B935:D1234,3,FALSE), 0)</f>
        <v>0</v>
      </c>
      <c r="O935" s="25">
        <f>VLOOKUP(B935,Transaction!C2:F3001,4,FALSE)</f>
        <v>44636</v>
      </c>
      <c r="P935" s="21" t="str">
        <f>VLOOKUP(B935,Table3[[Account Number]:[Transaction type]],2,FALSE)</f>
        <v>Loan Payment</v>
      </c>
      <c r="Q935" s="21" t="str">
        <f>VLOOKUP(B935,Transaction!C2:E3001,3,FALSE)</f>
        <v>AFT</v>
      </c>
      <c r="R935" s="22">
        <f>Table4[[#This Row],[Bank Deposit2]] - Table4[[#This Row],[Saving Accounts]]</f>
        <v>122943.09558600001</v>
      </c>
      <c r="S935" s="22">
        <f>IF(AND(Table4[[#This Row],[Account Type]]="Current",Table4[[#This Row],[Opening Balance]]&gt;= 500000),Table4[[#This Row],[Opening Balance]] * 0.02, 0)</f>
        <v>0</v>
      </c>
    </row>
    <row r="936" spans="1:19" ht="15.75" x14ac:dyDescent="0.25">
      <c r="A936" s="17" t="s">
        <v>3054</v>
      </c>
      <c r="B936" s="19">
        <v>410815863</v>
      </c>
      <c r="C936" s="17">
        <v>39</v>
      </c>
      <c r="D936" s="24">
        <v>30461.25</v>
      </c>
      <c r="E936" s="17" t="s">
        <v>1094</v>
      </c>
      <c r="F936" s="17" t="s">
        <v>370</v>
      </c>
      <c r="G936" s="17" t="s">
        <v>2773</v>
      </c>
      <c r="H936" s="17" t="s">
        <v>3055</v>
      </c>
      <c r="I936" s="20">
        <f t="shared" si="14"/>
        <v>941649.19660799997</v>
      </c>
      <c r="J936" s="20">
        <v>362411.03948400001</v>
      </c>
      <c r="K936" s="17" t="s">
        <v>3056</v>
      </c>
      <c r="L936" s="21" t="str">
        <f>VLOOKUP(B936,Accounts!B$2:E$3001,4,FALSE)</f>
        <v>Corporate</v>
      </c>
      <c r="M936" s="26">
        <f>VALUE(VLOOKUP(B936,Accounts!B$2:G$3001,6,FALSE))</f>
        <v>835364853</v>
      </c>
      <c r="N936" s="22">
        <f>IFERROR(VLOOKUP(B936,Loan!B936:D1235,3,FALSE), 0)</f>
        <v>0</v>
      </c>
      <c r="O936" s="25">
        <f>VLOOKUP(B936,Transaction!C2:F3001,4,FALSE)</f>
        <v>44434</v>
      </c>
      <c r="P936" s="21" t="str">
        <f>VLOOKUP(B936,Table3[[Account Number]:[Transaction type]],2,FALSE)</f>
        <v>Money Deposit</v>
      </c>
      <c r="Q936" s="21" t="str">
        <f>VLOOKUP(B936,Transaction!C2:E3001,3,FALSE)</f>
        <v>Bank</v>
      </c>
      <c r="R936" s="22">
        <f>Table4[[#This Row],[Bank Deposit2]] - Table4[[#This Row],[Saving Accounts]]</f>
        <v>579238.1571239999</v>
      </c>
      <c r="S936" s="22">
        <f>IF(AND(Table4[[#This Row],[Account Type]]="Current",Table4[[#This Row],[Opening Balance]]&gt;= 500000),Table4[[#This Row],[Opening Balance]] * 0.02, 0)</f>
        <v>0</v>
      </c>
    </row>
    <row r="937" spans="1:19" ht="15.75" x14ac:dyDescent="0.25">
      <c r="A937" s="17" t="s">
        <v>3057</v>
      </c>
      <c r="B937" s="19">
        <v>632127868</v>
      </c>
      <c r="C937" s="17">
        <v>37</v>
      </c>
      <c r="D937" s="24">
        <v>31191.75</v>
      </c>
      <c r="E937" s="17" t="s">
        <v>1094</v>
      </c>
      <c r="F937" s="17" t="s">
        <v>438</v>
      </c>
      <c r="G937" s="17" t="s">
        <v>3058</v>
      </c>
      <c r="H937" s="17" t="s">
        <v>3059</v>
      </c>
      <c r="I937" s="20">
        <f t="shared" si="14"/>
        <v>941401.34948800004</v>
      </c>
      <c r="J937" s="20">
        <v>365816.285263</v>
      </c>
      <c r="K937" s="17" t="s">
        <v>3060</v>
      </c>
      <c r="L937" s="21" t="str">
        <f>VLOOKUP(B937,Accounts!B$2:E$3001,4,FALSE)</f>
        <v>Savings</v>
      </c>
      <c r="M937" s="26">
        <f>VALUE(VLOOKUP(B937,Accounts!B$2:G$3001,6,FALSE))</f>
        <v>86385432</v>
      </c>
      <c r="N937" s="22">
        <f>IFERROR(VLOOKUP(B937,Loan!B937:D1236,3,FALSE), 0)</f>
        <v>0</v>
      </c>
      <c r="O937" s="25">
        <f>VLOOKUP(B937,Transaction!C2:F3001,4,FALSE)</f>
        <v>44279</v>
      </c>
      <c r="P937" s="21" t="str">
        <f>VLOOKUP(B937,Table3[[Account Number]:[Transaction type]],2,FALSE)</f>
        <v>Online Payment</v>
      </c>
      <c r="Q937" s="21" t="str">
        <f>VLOOKUP(B937,Transaction!C2:E3001,3,FALSE)</f>
        <v>Card</v>
      </c>
      <c r="R937" s="22">
        <f>Table4[[#This Row],[Bank Deposit2]] - Table4[[#This Row],[Saving Accounts]]</f>
        <v>575585.0642250001</v>
      </c>
      <c r="S937" s="22">
        <f>IF(AND(Table4[[#This Row],[Account Type]]="Current",Table4[[#This Row],[Opening Balance]]&gt;= 500000),Table4[[#This Row],[Opening Balance]] * 0.02, 0)</f>
        <v>0</v>
      </c>
    </row>
    <row r="938" spans="1:19" ht="15.75" x14ac:dyDescent="0.25">
      <c r="A938" s="17" t="s">
        <v>3061</v>
      </c>
      <c r="B938" s="19">
        <v>82561349</v>
      </c>
      <c r="C938" s="17">
        <v>40</v>
      </c>
      <c r="D938" s="24">
        <v>30096</v>
      </c>
      <c r="E938" s="17" t="s">
        <v>1094</v>
      </c>
      <c r="F938" s="17" t="s">
        <v>814</v>
      </c>
      <c r="G938" s="17" t="s">
        <v>3058</v>
      </c>
      <c r="H938" s="17" t="s">
        <v>3062</v>
      </c>
      <c r="I938" s="20">
        <f t="shared" si="14"/>
        <v>609698.13119999995</v>
      </c>
      <c r="J938" s="20">
        <v>279851.44222079997</v>
      </c>
      <c r="K938" s="17" t="s">
        <v>3063</v>
      </c>
      <c r="L938" s="21" t="str">
        <f>VLOOKUP(B938,Accounts!B$2:E$3001,4,FALSE)</f>
        <v>Current</v>
      </c>
      <c r="M938" s="26">
        <f>VALUE(VLOOKUP(B938,Accounts!B$2:G$3001,6,FALSE))</f>
        <v>572042925</v>
      </c>
      <c r="N938" s="22">
        <f>IFERROR(VLOOKUP(B938,Loan!B938:D1237,3,FALSE), 0)</f>
        <v>0</v>
      </c>
      <c r="O938" s="25">
        <f>VLOOKUP(B938,Transaction!C2:F3001,4,FALSE)</f>
        <v>44558</v>
      </c>
      <c r="P938" s="21" t="str">
        <f>VLOOKUP(B938,Table3[[Account Number]:[Transaction type]],2,FALSE)</f>
        <v>Cash Withdrawal</v>
      </c>
      <c r="Q938" s="21" t="str">
        <f>VLOOKUP(B938,Transaction!C2:E3001,3,FALSE)</f>
        <v>Bank</v>
      </c>
      <c r="R938" s="22">
        <f>Table4[[#This Row],[Bank Deposit2]] - Table4[[#This Row],[Saving Accounts]]</f>
        <v>329846.68897919997</v>
      </c>
      <c r="S938" s="22">
        <f>IF(AND(Table4[[#This Row],[Account Type]]="Current",Table4[[#This Row],[Opening Balance]]&gt;= 500000),Table4[[#This Row],[Opening Balance]] * 0.02, 0)</f>
        <v>11440858.5</v>
      </c>
    </row>
    <row r="939" spans="1:19" ht="15.75" x14ac:dyDescent="0.25">
      <c r="A939" s="17" t="s">
        <v>3064</v>
      </c>
      <c r="B939" s="19">
        <v>236168567</v>
      </c>
      <c r="C939" s="17">
        <v>60</v>
      </c>
      <c r="D939" s="24">
        <v>22791</v>
      </c>
      <c r="E939" s="17" t="s">
        <v>1094</v>
      </c>
      <c r="F939" s="17" t="s">
        <v>909</v>
      </c>
      <c r="G939" s="17" t="s">
        <v>3058</v>
      </c>
      <c r="H939" s="17" t="s">
        <v>3065</v>
      </c>
      <c r="I939" s="20">
        <f t="shared" si="14"/>
        <v>623735.05920000002</v>
      </c>
      <c r="J939" s="20">
        <v>269907.171072</v>
      </c>
      <c r="K939" s="17" t="s">
        <v>3066</v>
      </c>
      <c r="L939" s="21" t="str">
        <f>VLOOKUP(B939,Accounts!B$2:E$3001,4,FALSE)</f>
        <v>Joint</v>
      </c>
      <c r="M939" s="26">
        <f>VALUE(VLOOKUP(B939,Accounts!B$2:G$3001,6,FALSE))</f>
        <v>1227239013</v>
      </c>
      <c r="N939" s="22">
        <f>IFERROR(VLOOKUP(B939,Loan!B939:D1238,3,FALSE), 0)</f>
        <v>0</v>
      </c>
      <c r="O939" s="25">
        <f>VLOOKUP(B939,Transaction!C2:F3001,4,FALSE)</f>
        <v>44337</v>
      </c>
      <c r="P939" s="21" t="str">
        <f>VLOOKUP(B939,Table3[[Account Number]:[Transaction type]],2,FALSE)</f>
        <v>Money Deposit</v>
      </c>
      <c r="Q939" s="21" t="str">
        <f>VLOOKUP(B939,Transaction!C2:E3001,3,FALSE)</f>
        <v>Bank</v>
      </c>
      <c r="R939" s="22">
        <f>Table4[[#This Row],[Bank Deposit2]] - Table4[[#This Row],[Saving Accounts]]</f>
        <v>353827.88812800002</v>
      </c>
      <c r="S939" s="22">
        <f>IF(AND(Table4[[#This Row],[Account Type]]="Current",Table4[[#This Row],[Opening Balance]]&gt;= 500000),Table4[[#This Row],[Opening Balance]] * 0.02, 0)</f>
        <v>0</v>
      </c>
    </row>
    <row r="940" spans="1:19" ht="15.75" x14ac:dyDescent="0.25">
      <c r="A940" s="17" t="s">
        <v>3067</v>
      </c>
      <c r="B940" s="19">
        <v>458976633</v>
      </c>
      <c r="C940" s="17">
        <v>44</v>
      </c>
      <c r="D940" s="24">
        <v>28635</v>
      </c>
      <c r="E940" s="17" t="s">
        <v>1094</v>
      </c>
      <c r="F940" s="17" t="s">
        <v>874</v>
      </c>
      <c r="G940" s="17" t="s">
        <v>3058</v>
      </c>
      <c r="H940" s="17" t="s">
        <v>3068</v>
      </c>
      <c r="I940" s="20">
        <f t="shared" si="14"/>
        <v>202809.74400000001</v>
      </c>
      <c r="J940" s="20">
        <v>101709.086616</v>
      </c>
      <c r="K940" s="17" t="s">
        <v>3069</v>
      </c>
      <c r="L940" s="21" t="str">
        <f>VLOOKUP(B940,Accounts!B$2:E$3001,4,FALSE)</f>
        <v>Fixed Deposit</v>
      </c>
      <c r="M940" s="26">
        <f>VALUE(VLOOKUP(B940,Accounts!B$2:G$3001,6,FALSE))</f>
        <v>803675453</v>
      </c>
      <c r="N940" s="22">
        <f>IFERROR(VLOOKUP(B940,Loan!B940:D1239,3,FALSE), 0)</f>
        <v>0</v>
      </c>
      <c r="O940" s="25">
        <f>VLOOKUP(B940,Transaction!C2:F3001,4,FALSE)</f>
        <v>44232</v>
      </c>
      <c r="P940" s="21" t="str">
        <f>VLOOKUP(B940,Table3[[Account Number]:[Transaction type]],2,FALSE)</f>
        <v>Money Transfer</v>
      </c>
      <c r="Q940" s="21" t="str">
        <f>VLOOKUP(B940,Transaction!C2:E3001,3,FALSE)</f>
        <v>ATM</v>
      </c>
      <c r="R940" s="22">
        <f>Table4[[#This Row],[Bank Deposit2]] - Table4[[#This Row],[Saving Accounts]]</f>
        <v>101100.65738400001</v>
      </c>
      <c r="S940" s="22">
        <f>IF(AND(Table4[[#This Row],[Account Type]]="Current",Table4[[#This Row],[Opening Balance]]&gt;= 500000),Table4[[#This Row],[Opening Balance]] * 0.02, 0)</f>
        <v>0</v>
      </c>
    </row>
    <row r="941" spans="1:19" ht="15.75" x14ac:dyDescent="0.25">
      <c r="A941" s="17" t="s">
        <v>3070</v>
      </c>
      <c r="B941" s="19">
        <v>266596220</v>
      </c>
      <c r="C941" s="17">
        <v>28</v>
      </c>
      <c r="D941" s="24">
        <v>34479</v>
      </c>
      <c r="E941" s="17" t="s">
        <v>1094</v>
      </c>
      <c r="F941" s="17" t="s">
        <v>147</v>
      </c>
      <c r="G941" s="17" t="s">
        <v>3058</v>
      </c>
      <c r="H941" s="17" t="s">
        <v>3071</v>
      </c>
      <c r="I941" s="20">
        <f t="shared" si="14"/>
        <v>153872.47169999999</v>
      </c>
      <c r="J941" s="20">
        <v>151325.616996</v>
      </c>
      <c r="K941" s="17" t="s">
        <v>3072</v>
      </c>
      <c r="L941" s="21" t="str">
        <f>VLOOKUP(B941,Accounts!B$2:E$3001,4,FALSE)</f>
        <v>Domiciliary</v>
      </c>
      <c r="M941" s="26">
        <f>VALUE(VLOOKUP(B941,Accounts!B$2:G$3001,6,FALSE))</f>
        <v>850646811</v>
      </c>
      <c r="N941" s="22">
        <f>IFERROR(VLOOKUP(B941,Loan!B941:D1240,3,FALSE), 0)</f>
        <v>0</v>
      </c>
      <c r="O941" s="25">
        <f>VLOOKUP(B941,Transaction!C2:F3001,4,FALSE)</f>
        <v>44617</v>
      </c>
      <c r="P941" s="21" t="str">
        <f>VLOOKUP(B941,Table3[[Account Number]:[Transaction type]],2,FALSE)</f>
        <v>Loan Payment</v>
      </c>
      <c r="Q941" s="21" t="str">
        <f>VLOOKUP(B941,Transaction!C2:E3001,3,FALSE)</f>
        <v>AFT</v>
      </c>
      <c r="R941" s="22">
        <f>Table4[[#This Row],[Bank Deposit2]] - Table4[[#This Row],[Saving Accounts]]</f>
        <v>2546.8547039999976</v>
      </c>
      <c r="S941" s="22">
        <f>IF(AND(Table4[[#This Row],[Account Type]]="Current",Table4[[#This Row],[Opening Balance]]&gt;= 500000),Table4[[#This Row],[Opening Balance]] * 0.02, 0)</f>
        <v>0</v>
      </c>
    </row>
    <row r="942" spans="1:19" ht="15.75" x14ac:dyDescent="0.25">
      <c r="A942" s="17" t="s">
        <v>3073</v>
      </c>
      <c r="B942" s="19">
        <v>364056266</v>
      </c>
      <c r="C942" s="17">
        <v>41</v>
      </c>
      <c r="D942" s="24">
        <v>29730.75</v>
      </c>
      <c r="E942" s="17" t="s">
        <v>1094</v>
      </c>
      <c r="F942" s="17" t="s">
        <v>1404</v>
      </c>
      <c r="G942" s="17" t="s">
        <v>3058</v>
      </c>
      <c r="H942" s="17" t="s">
        <v>3074</v>
      </c>
      <c r="I942" s="20">
        <f t="shared" si="14"/>
        <v>508649.83016499999</v>
      </c>
      <c r="J942" s="20">
        <v>354622.06469249999</v>
      </c>
      <c r="K942" s="17" t="s">
        <v>3075</v>
      </c>
      <c r="L942" s="21" t="str">
        <f>VLOOKUP(B942,Accounts!B$2:E$3001,4,FALSE)</f>
        <v>Current</v>
      </c>
      <c r="M942" s="26">
        <f>VALUE(VLOOKUP(B942,Accounts!B$2:G$3001,6,FALSE))</f>
        <v>1023219657</v>
      </c>
      <c r="N942" s="22">
        <f>IFERROR(VLOOKUP(B942,Loan!B942:D1241,3,FALSE), 0)</f>
        <v>0</v>
      </c>
      <c r="O942" s="25">
        <f>VLOOKUP(B942,Transaction!C2:F3001,4,FALSE)</f>
        <v>44592</v>
      </c>
      <c r="P942" s="21" t="str">
        <f>VLOOKUP(B942,Table3[[Account Number]:[Transaction type]],2,FALSE)</f>
        <v>Loan Payment</v>
      </c>
      <c r="Q942" s="21" t="str">
        <f>VLOOKUP(B942,Transaction!C2:E3001,3,FALSE)</f>
        <v>AFT</v>
      </c>
      <c r="R942" s="22">
        <f>Table4[[#This Row],[Bank Deposit2]] - Table4[[#This Row],[Saving Accounts]]</f>
        <v>154027.7654725</v>
      </c>
      <c r="S942" s="22">
        <f>IF(AND(Table4[[#This Row],[Account Type]]="Current",Table4[[#This Row],[Opening Balance]]&gt;= 500000),Table4[[#This Row],[Opening Balance]] * 0.02, 0)</f>
        <v>20464393.140000001</v>
      </c>
    </row>
    <row r="943" spans="1:19" ht="15.75" x14ac:dyDescent="0.25">
      <c r="A943" s="17" t="s">
        <v>3076</v>
      </c>
      <c r="B943" s="19">
        <v>680950958</v>
      </c>
      <c r="C943" s="17">
        <v>58</v>
      </c>
      <c r="D943" s="24">
        <v>23521.5</v>
      </c>
      <c r="E943" s="17" t="s">
        <v>1094</v>
      </c>
      <c r="F943" s="17" t="s">
        <v>97</v>
      </c>
      <c r="G943" s="17" t="s">
        <v>3058</v>
      </c>
      <c r="H943" s="17" t="s">
        <v>3077</v>
      </c>
      <c r="I943" s="20">
        <f t="shared" si="14"/>
        <v>213337.18</v>
      </c>
      <c r="J943" s="20">
        <v>60222.038240000002</v>
      </c>
      <c r="K943" s="17" t="s">
        <v>3078</v>
      </c>
      <c r="L943" s="21" t="str">
        <f>VLOOKUP(B943,Accounts!B$2:E$3001,4,FALSE)</f>
        <v>Joint</v>
      </c>
      <c r="M943" s="26">
        <f>VALUE(VLOOKUP(B943,Accounts!B$2:G$3001,6,FALSE))</f>
        <v>416971968</v>
      </c>
      <c r="N943" s="22">
        <f>IFERROR(VLOOKUP(B943,Loan!B943:D1242,3,FALSE), 0)</f>
        <v>0</v>
      </c>
      <c r="O943" s="25">
        <f>VLOOKUP(B943,Transaction!C2:F3001,4,FALSE)</f>
        <v>44304</v>
      </c>
      <c r="P943" s="21" t="str">
        <f>VLOOKUP(B943,Table3[[Account Number]:[Transaction type]],2,FALSE)</f>
        <v>Money Transfer</v>
      </c>
      <c r="Q943" s="21" t="str">
        <f>VLOOKUP(B943,Transaction!C2:E3001,3,FALSE)</f>
        <v>Internet Banking</v>
      </c>
      <c r="R943" s="22">
        <f>Table4[[#This Row],[Bank Deposit2]] - Table4[[#This Row],[Saving Accounts]]</f>
        <v>153115.14176</v>
      </c>
      <c r="S943" s="22">
        <f>IF(AND(Table4[[#This Row],[Account Type]]="Current",Table4[[#This Row],[Opening Balance]]&gt;= 500000),Table4[[#This Row],[Opening Balance]] * 0.02, 0)</f>
        <v>0</v>
      </c>
    </row>
    <row r="944" spans="1:19" ht="15.75" x14ac:dyDescent="0.25">
      <c r="A944" s="17" t="s">
        <v>3079</v>
      </c>
      <c r="B944" s="19">
        <v>422083653</v>
      </c>
      <c r="C944" s="17">
        <v>21</v>
      </c>
      <c r="D944" s="24">
        <v>37035.75</v>
      </c>
      <c r="E944" s="17" t="s">
        <v>1094</v>
      </c>
      <c r="F944" s="17" t="s">
        <v>665</v>
      </c>
      <c r="G944" s="17" t="s">
        <v>3058</v>
      </c>
      <c r="H944" s="17" t="s">
        <v>3080</v>
      </c>
      <c r="I944" s="20">
        <f t="shared" si="14"/>
        <v>425498.08704000001</v>
      </c>
      <c r="J944" s="20">
        <v>145323.96203520001</v>
      </c>
      <c r="K944" s="17" t="s">
        <v>3081</v>
      </c>
      <c r="L944" s="21" t="str">
        <f>VLOOKUP(B944,Accounts!B$2:E$3001,4,FALSE)</f>
        <v>Joint</v>
      </c>
      <c r="M944" s="26">
        <f>VALUE(VLOOKUP(B944,Accounts!B$2:G$3001,6,FALSE))</f>
        <v>1103930742</v>
      </c>
      <c r="N944" s="22">
        <f>IFERROR(VLOOKUP(B944,Loan!B944:D1243,3,FALSE), 0)</f>
        <v>0</v>
      </c>
      <c r="O944" s="25">
        <f>VLOOKUP(B944,Transaction!C2:F3001,4,FALSE)</f>
        <v>44588</v>
      </c>
      <c r="P944" s="21" t="str">
        <f>VLOOKUP(B944,Table3[[Account Number]:[Transaction type]],2,FALSE)</f>
        <v>Money Deposit</v>
      </c>
      <c r="Q944" s="21" t="str">
        <f>VLOOKUP(B944,Transaction!C2:E3001,3,FALSE)</f>
        <v>Bank</v>
      </c>
      <c r="R944" s="22">
        <f>Table4[[#This Row],[Bank Deposit2]] - Table4[[#This Row],[Saving Accounts]]</f>
        <v>280174.12500480004</v>
      </c>
      <c r="S944" s="22">
        <f>IF(AND(Table4[[#This Row],[Account Type]]="Current",Table4[[#This Row],[Opening Balance]]&gt;= 500000),Table4[[#This Row],[Opening Balance]] * 0.02, 0)</f>
        <v>0</v>
      </c>
    </row>
    <row r="945" spans="1:19" ht="15.75" x14ac:dyDescent="0.25">
      <c r="A945" s="17" t="s">
        <v>3082</v>
      </c>
      <c r="B945" s="19">
        <v>962101713</v>
      </c>
      <c r="C945" s="17">
        <v>26</v>
      </c>
      <c r="D945" s="24">
        <v>35209.5</v>
      </c>
      <c r="E945" s="17" t="s">
        <v>1094</v>
      </c>
      <c r="F945" s="17" t="s">
        <v>874</v>
      </c>
      <c r="G945" s="17" t="s">
        <v>3058</v>
      </c>
      <c r="H945" s="17" t="s">
        <v>3083</v>
      </c>
      <c r="I945" s="20">
        <f t="shared" si="14"/>
        <v>514861.52151499997</v>
      </c>
      <c r="J945" s="20">
        <v>154035.28260119999</v>
      </c>
      <c r="K945" s="17" t="s">
        <v>3084</v>
      </c>
      <c r="L945" s="21" t="str">
        <f>VLOOKUP(B945,Accounts!B$2:E$3001,4,FALSE)</f>
        <v>Savings</v>
      </c>
      <c r="M945" s="26">
        <f>VALUE(VLOOKUP(B945,Accounts!B$2:G$3001,6,FALSE))</f>
        <v>330687</v>
      </c>
      <c r="N945" s="22">
        <f>IFERROR(VLOOKUP(B945,Loan!B945:D1244,3,FALSE), 0)</f>
        <v>0</v>
      </c>
      <c r="O945" s="25">
        <f>VLOOKUP(B945,Transaction!C2:F3001,4,FALSE)</f>
        <v>44530</v>
      </c>
      <c r="P945" s="21" t="str">
        <f>VLOOKUP(B945,Table3[[Account Number]:[Transaction type]],2,FALSE)</f>
        <v>Checks</v>
      </c>
      <c r="Q945" s="21" t="str">
        <f>VLOOKUP(B945,Transaction!C2:E3001,3,FALSE)</f>
        <v>Informal Services</v>
      </c>
      <c r="R945" s="22">
        <f>Table4[[#This Row],[Bank Deposit2]] - Table4[[#This Row],[Saving Accounts]]</f>
        <v>360826.23891379999</v>
      </c>
      <c r="S945" s="22">
        <f>IF(AND(Table4[[#This Row],[Account Type]]="Current",Table4[[#This Row],[Opening Balance]]&gt;= 500000),Table4[[#This Row],[Opening Balance]] * 0.02, 0)</f>
        <v>0</v>
      </c>
    </row>
    <row r="946" spans="1:19" ht="15.75" x14ac:dyDescent="0.25">
      <c r="A946" s="17" t="s">
        <v>3085</v>
      </c>
      <c r="B946" s="19">
        <v>398534543</v>
      </c>
      <c r="C946" s="17">
        <v>78</v>
      </c>
      <c r="D946" s="24">
        <v>16216.5</v>
      </c>
      <c r="E946" s="17" t="s">
        <v>1094</v>
      </c>
      <c r="F946" s="17" t="s">
        <v>557</v>
      </c>
      <c r="G946" s="17" t="s">
        <v>3058</v>
      </c>
      <c r="H946" s="17" t="s">
        <v>3086</v>
      </c>
      <c r="I946" s="20">
        <f t="shared" si="14"/>
        <v>2380126.6119280001</v>
      </c>
      <c r="J946" s="20">
        <v>537973.82324399997</v>
      </c>
      <c r="K946" s="17" t="s">
        <v>3087</v>
      </c>
      <c r="L946" s="21" t="str">
        <f>VLOOKUP(B946,Accounts!B$2:E$3001,4,FALSE)</f>
        <v>Joint</v>
      </c>
      <c r="M946" s="26">
        <f>VALUE(VLOOKUP(B946,Accounts!B$2:G$3001,6,FALSE))</f>
        <v>8939504</v>
      </c>
      <c r="N946" s="22">
        <f>IFERROR(VLOOKUP(B946,Loan!B946:D1245,3,FALSE), 0)</f>
        <v>0</v>
      </c>
      <c r="O946" s="25">
        <f>VLOOKUP(B946,Transaction!C2:F3001,4,FALSE)</f>
        <v>44441</v>
      </c>
      <c r="P946" s="21" t="str">
        <f>VLOOKUP(B946,Table3[[Account Number]:[Transaction type]],2,FALSE)</f>
        <v>Money Transfer</v>
      </c>
      <c r="Q946" s="21" t="str">
        <f>VLOOKUP(B946,Transaction!C2:E3001,3,FALSE)</f>
        <v>Mobile</v>
      </c>
      <c r="R946" s="22">
        <f>Table4[[#This Row],[Bank Deposit2]] - Table4[[#This Row],[Saving Accounts]]</f>
        <v>1842152.7886840003</v>
      </c>
      <c r="S946" s="22">
        <f>IF(AND(Table4[[#This Row],[Account Type]]="Current",Table4[[#This Row],[Opening Balance]]&gt;= 500000),Table4[[#This Row],[Opening Balance]] * 0.02, 0)</f>
        <v>0</v>
      </c>
    </row>
    <row r="947" spans="1:19" ht="15.75" x14ac:dyDescent="0.25">
      <c r="A947" s="17" t="s">
        <v>3088</v>
      </c>
      <c r="B947" s="19">
        <v>202308669</v>
      </c>
      <c r="C947" s="17">
        <v>76</v>
      </c>
      <c r="D947" s="24">
        <v>16947</v>
      </c>
      <c r="E947" s="17" t="s">
        <v>1094</v>
      </c>
      <c r="F947" s="17" t="s">
        <v>168</v>
      </c>
      <c r="G947" s="17" t="s">
        <v>3058</v>
      </c>
      <c r="H947" s="17" t="s">
        <v>3089</v>
      </c>
      <c r="I947" s="20">
        <f t="shared" si="14"/>
        <v>151010.29137600001</v>
      </c>
      <c r="J947" s="20">
        <v>122548.69069632</v>
      </c>
      <c r="K947" s="17" t="s">
        <v>3090</v>
      </c>
      <c r="L947" s="21" t="str">
        <f>VLOOKUP(B947,Accounts!B$2:E$3001,4,FALSE)</f>
        <v>Savings</v>
      </c>
      <c r="M947" s="26">
        <f>VALUE(VLOOKUP(B947,Accounts!B$2:G$3001,6,FALSE))</f>
        <v>2737187128</v>
      </c>
      <c r="N947" s="22">
        <f>IFERROR(VLOOKUP(B947,Loan!B947:D1246,3,FALSE), 0)</f>
        <v>0</v>
      </c>
      <c r="O947" s="25">
        <f>VLOOKUP(B947,Transaction!C2:F3001,4,FALSE)</f>
        <v>44209</v>
      </c>
      <c r="P947" s="21" t="str">
        <f>VLOOKUP(B947,Table3[[Account Number]:[Transaction type]],2,FALSE)</f>
        <v>Money Transfer</v>
      </c>
      <c r="Q947" s="21" t="str">
        <f>VLOOKUP(B947,Transaction!C2:E3001,3,FALSE)</f>
        <v>Internet Banking</v>
      </c>
      <c r="R947" s="22">
        <f>Table4[[#This Row],[Bank Deposit2]] - Table4[[#This Row],[Saving Accounts]]</f>
        <v>28461.600679680007</v>
      </c>
      <c r="S947" s="22">
        <f>IF(AND(Table4[[#This Row],[Account Type]]="Current",Table4[[#This Row],[Opening Balance]]&gt;= 500000),Table4[[#This Row],[Opening Balance]] * 0.02, 0)</f>
        <v>0</v>
      </c>
    </row>
    <row r="948" spans="1:19" ht="15.75" x14ac:dyDescent="0.25">
      <c r="A948" s="17" t="s">
        <v>3091</v>
      </c>
      <c r="B948" s="19">
        <v>958854196</v>
      </c>
      <c r="C948" s="17">
        <v>59</v>
      </c>
      <c r="D948" s="24">
        <v>23156.25</v>
      </c>
      <c r="E948" s="17" t="s">
        <v>1094</v>
      </c>
      <c r="F948" s="17" t="s">
        <v>185</v>
      </c>
      <c r="G948" s="17" t="s">
        <v>3058</v>
      </c>
      <c r="H948" s="17" t="s">
        <v>3092</v>
      </c>
      <c r="I948" s="20">
        <f t="shared" si="14"/>
        <v>513784.674</v>
      </c>
      <c r="J948" s="20">
        <v>270329.78232</v>
      </c>
      <c r="K948" s="17" t="s">
        <v>3093</v>
      </c>
      <c r="L948" s="21" t="str">
        <f>VLOOKUP(B948,Accounts!B$2:E$3001,4,FALSE)</f>
        <v>Current</v>
      </c>
      <c r="M948" s="26">
        <f>VALUE(VLOOKUP(B948,Accounts!B$2:G$3001,6,FALSE))</f>
        <v>889495893</v>
      </c>
      <c r="N948" s="22">
        <f>IFERROR(VLOOKUP(B948,Loan!B948:D1247,3,FALSE), 0)</f>
        <v>0</v>
      </c>
      <c r="O948" s="25">
        <f>VLOOKUP(B948,Transaction!C2:F3001,4,FALSE)</f>
        <v>44341</v>
      </c>
      <c r="P948" s="21" t="str">
        <f>VLOOKUP(B948,Table3[[Account Number]:[Transaction type]],2,FALSE)</f>
        <v>Money Transfer</v>
      </c>
      <c r="Q948" s="21" t="str">
        <f>VLOOKUP(B948,Transaction!C2:E3001,3,FALSE)</f>
        <v>Bank</v>
      </c>
      <c r="R948" s="22">
        <f>Table4[[#This Row],[Bank Deposit2]] - Table4[[#This Row],[Saving Accounts]]</f>
        <v>243454.89168</v>
      </c>
      <c r="S948" s="22">
        <f>IF(AND(Table4[[#This Row],[Account Type]]="Current",Table4[[#This Row],[Opening Balance]]&gt;= 500000),Table4[[#This Row],[Opening Balance]] * 0.02, 0)</f>
        <v>17789917.859999999</v>
      </c>
    </row>
    <row r="949" spans="1:19" ht="15.75" x14ac:dyDescent="0.25">
      <c r="A949" s="17" t="s">
        <v>3094</v>
      </c>
      <c r="B949" s="19">
        <v>605959171</v>
      </c>
      <c r="C949" s="17">
        <v>74</v>
      </c>
      <c r="D949" s="24">
        <v>17677.5</v>
      </c>
      <c r="E949" s="17" t="s">
        <v>1094</v>
      </c>
      <c r="F949" s="17" t="s">
        <v>1746</v>
      </c>
      <c r="G949" s="17" t="s">
        <v>3058</v>
      </c>
      <c r="H949" s="17" t="s">
        <v>3095</v>
      </c>
      <c r="I949" s="20">
        <f t="shared" si="14"/>
        <v>855084.96115999995</v>
      </c>
      <c r="J949" s="20">
        <v>133476.67686400001</v>
      </c>
      <c r="K949" s="17" t="s">
        <v>3096</v>
      </c>
      <c r="L949" s="21" t="str">
        <f>VLOOKUP(B949,Accounts!B$2:E$3001,4,FALSE)</f>
        <v>Domiciliary</v>
      </c>
      <c r="M949" s="26">
        <f>VALUE(VLOOKUP(B949,Accounts!B$2:G$3001,6,FALSE))</f>
        <v>1818520275</v>
      </c>
      <c r="N949" s="22">
        <f>IFERROR(VLOOKUP(B949,Loan!B949:D1248,3,FALSE), 0)</f>
        <v>0</v>
      </c>
      <c r="O949" s="25">
        <f>VLOOKUP(B949,Transaction!C2:F3001,4,FALSE)</f>
        <v>44385</v>
      </c>
      <c r="P949" s="21" t="str">
        <f>VLOOKUP(B949,Table3[[Account Number]:[Transaction type]],2,FALSE)</f>
        <v>Cash Withdrawal</v>
      </c>
      <c r="Q949" s="21" t="str">
        <f>VLOOKUP(B949,Transaction!C2:E3001,3,FALSE)</f>
        <v>Bank</v>
      </c>
      <c r="R949" s="22">
        <f>Table4[[#This Row],[Bank Deposit2]] - Table4[[#This Row],[Saving Accounts]]</f>
        <v>721608.28429599991</v>
      </c>
      <c r="S949" s="22">
        <f>IF(AND(Table4[[#This Row],[Account Type]]="Current",Table4[[#This Row],[Opening Balance]]&gt;= 500000),Table4[[#This Row],[Opening Balance]] * 0.02, 0)</f>
        <v>0</v>
      </c>
    </row>
    <row r="950" spans="1:19" ht="15.75" x14ac:dyDescent="0.25">
      <c r="A950" s="17" t="s">
        <v>3097</v>
      </c>
      <c r="B950" s="19">
        <v>500749732</v>
      </c>
      <c r="C950" s="17">
        <v>40</v>
      </c>
      <c r="D950" s="24">
        <v>30096</v>
      </c>
      <c r="E950" s="17" t="s">
        <v>1094</v>
      </c>
      <c r="F950" s="17" t="s">
        <v>13</v>
      </c>
      <c r="G950" s="17" t="s">
        <v>3058</v>
      </c>
      <c r="H950" s="17" t="s">
        <v>3098</v>
      </c>
      <c r="I950" s="20">
        <f t="shared" si="14"/>
        <v>207152.25</v>
      </c>
      <c r="J950" s="20">
        <v>97444.418399999995</v>
      </c>
      <c r="K950" s="17" t="s">
        <v>3099</v>
      </c>
      <c r="L950" s="21" t="str">
        <f>VLOOKUP(B950,Accounts!B$2:E$3001,4,FALSE)</f>
        <v>Domiciliary</v>
      </c>
      <c r="M950" s="26">
        <f>VALUE(VLOOKUP(B950,Accounts!B$2:G$3001,6,FALSE))</f>
        <v>2883727</v>
      </c>
      <c r="N950" s="22">
        <f>IFERROR(VLOOKUP(B950,Loan!B950:D1249,3,FALSE), 0)</f>
        <v>0</v>
      </c>
      <c r="O950" s="25">
        <f>VLOOKUP(B950,Transaction!C2:F3001,4,FALSE)</f>
        <v>44600</v>
      </c>
      <c r="P950" s="21" t="str">
        <f>VLOOKUP(B950,Table3[[Account Number]:[Transaction type]],2,FALSE)</f>
        <v>Money Deposit</v>
      </c>
      <c r="Q950" s="21" t="str">
        <f>VLOOKUP(B950,Transaction!C2:E3001,3,FALSE)</f>
        <v>ATM</v>
      </c>
      <c r="R950" s="22">
        <f>Table4[[#This Row],[Bank Deposit2]] - Table4[[#This Row],[Saving Accounts]]</f>
        <v>109707.8316</v>
      </c>
      <c r="S950" s="22">
        <f>IF(AND(Table4[[#This Row],[Account Type]]="Current",Table4[[#This Row],[Opening Balance]]&gt;= 500000),Table4[[#This Row],[Opening Balance]] * 0.02, 0)</f>
        <v>0</v>
      </c>
    </row>
    <row r="951" spans="1:19" ht="15.75" x14ac:dyDescent="0.25">
      <c r="A951" s="17" t="s">
        <v>3100</v>
      </c>
      <c r="B951" s="19">
        <v>202455505</v>
      </c>
      <c r="C951" s="17">
        <v>62</v>
      </c>
      <c r="D951" s="24">
        <v>22060.5</v>
      </c>
      <c r="E951" s="17" t="s">
        <v>1094</v>
      </c>
      <c r="F951" s="17" t="s">
        <v>947</v>
      </c>
      <c r="G951" s="17" t="s">
        <v>3058</v>
      </c>
      <c r="H951" s="17" t="s">
        <v>3101</v>
      </c>
      <c r="I951" s="20">
        <f t="shared" si="14"/>
        <v>476277.94682800001</v>
      </c>
      <c r="J951" s="20">
        <v>341354.27641152003</v>
      </c>
      <c r="K951" s="17" t="s">
        <v>3102</v>
      </c>
      <c r="L951" s="21" t="str">
        <f>VLOOKUP(B951,Accounts!B$2:E$3001,4,FALSE)</f>
        <v>Current</v>
      </c>
      <c r="M951" s="26">
        <f>VALUE(VLOOKUP(B951,Accounts!B$2:G$3001,6,FALSE))</f>
        <v>159194754</v>
      </c>
      <c r="N951" s="22">
        <f>IFERROR(VLOOKUP(B951,Loan!B951:D1250,3,FALSE), 0)</f>
        <v>0</v>
      </c>
      <c r="O951" s="25">
        <f>VLOOKUP(B951,Transaction!C2:F3001,4,FALSE)</f>
        <v>44537</v>
      </c>
      <c r="P951" s="21" t="str">
        <f>VLOOKUP(B951,Table3[[Account Number]:[Transaction type]],2,FALSE)</f>
        <v>Online Payment</v>
      </c>
      <c r="Q951" s="21" t="str">
        <f>VLOOKUP(B951,Transaction!C2:E3001,3,FALSE)</f>
        <v>Card</v>
      </c>
      <c r="R951" s="22">
        <f>Table4[[#This Row],[Bank Deposit2]] - Table4[[#This Row],[Saving Accounts]]</f>
        <v>134923.67041647999</v>
      </c>
      <c r="S951" s="22">
        <f>IF(AND(Table4[[#This Row],[Account Type]]="Current",Table4[[#This Row],[Opening Balance]]&gt;= 500000),Table4[[#This Row],[Opening Balance]] * 0.02, 0)</f>
        <v>3183895.08</v>
      </c>
    </row>
    <row r="952" spans="1:19" ht="15.75" x14ac:dyDescent="0.25">
      <c r="A952" s="17" t="s">
        <v>3103</v>
      </c>
      <c r="B952" s="19">
        <v>50505862</v>
      </c>
      <c r="C952" s="17">
        <v>21</v>
      </c>
      <c r="D952" s="24">
        <v>37035.75</v>
      </c>
      <c r="E952" s="17" t="s">
        <v>1094</v>
      </c>
      <c r="F952" s="17" t="s">
        <v>483</v>
      </c>
      <c r="G952" s="17" t="s">
        <v>3058</v>
      </c>
      <c r="H952" s="17" t="s">
        <v>3104</v>
      </c>
      <c r="I952" s="20">
        <f t="shared" si="14"/>
        <v>307762.40196799999</v>
      </c>
      <c r="J952" s="20">
        <v>234087.08549688</v>
      </c>
      <c r="K952" s="17" t="s">
        <v>3105</v>
      </c>
      <c r="L952" s="21" t="str">
        <f>VLOOKUP(B952,Accounts!B$2:E$3001,4,FALSE)</f>
        <v>Savings</v>
      </c>
      <c r="M952" s="26">
        <f>VALUE(VLOOKUP(B952,Accounts!B$2:G$3001,6,FALSE))</f>
        <v>2440426077</v>
      </c>
      <c r="N952" s="22">
        <f>IFERROR(VLOOKUP(B952,Loan!B952:D1251,3,FALSE), 0)</f>
        <v>0</v>
      </c>
      <c r="O952" s="25">
        <f>VLOOKUP(B952,Transaction!C2:F3001,4,FALSE)</f>
        <v>44285</v>
      </c>
      <c r="P952" s="21" t="str">
        <f>VLOOKUP(B952,Table3[[Account Number]:[Transaction type]],2,FALSE)</f>
        <v>Online Payment</v>
      </c>
      <c r="Q952" s="21" t="str">
        <f>VLOOKUP(B952,Transaction!C2:E3001,3,FALSE)</f>
        <v>Internet Banking</v>
      </c>
      <c r="R952" s="22">
        <f>Table4[[#This Row],[Bank Deposit2]] - Table4[[#This Row],[Saving Accounts]]</f>
        <v>73675.316471119993</v>
      </c>
      <c r="S952" s="22">
        <f>IF(AND(Table4[[#This Row],[Account Type]]="Current",Table4[[#This Row],[Opening Balance]]&gt;= 500000),Table4[[#This Row],[Opening Balance]] * 0.02, 0)</f>
        <v>0</v>
      </c>
    </row>
    <row r="953" spans="1:19" ht="15.75" x14ac:dyDescent="0.25">
      <c r="A953" s="17" t="s">
        <v>3106</v>
      </c>
      <c r="B953" s="19">
        <v>992336100</v>
      </c>
      <c r="C953" s="17">
        <v>51</v>
      </c>
      <c r="D953" s="24">
        <v>26078.25</v>
      </c>
      <c r="E953" s="17" t="s">
        <v>1094</v>
      </c>
      <c r="F953" s="17" t="s">
        <v>487</v>
      </c>
      <c r="G953" s="17" t="s">
        <v>3058</v>
      </c>
      <c r="H953" s="17" t="s">
        <v>3107</v>
      </c>
      <c r="I953" s="20">
        <f t="shared" si="14"/>
        <v>1011443.267952</v>
      </c>
      <c r="J953" s="20">
        <v>210004.15031388</v>
      </c>
      <c r="K953" s="17" t="s">
        <v>3108</v>
      </c>
      <c r="L953" s="21" t="str">
        <f>VLOOKUP(B953,Accounts!B$2:E$3001,4,FALSE)</f>
        <v>Savings</v>
      </c>
      <c r="M953" s="26">
        <f>VALUE(VLOOKUP(B953,Accounts!B$2:G$3001,6,FALSE))</f>
        <v>45258798</v>
      </c>
      <c r="N953" s="22">
        <f>IFERROR(VLOOKUP(B953,Loan!B953:D1252,3,FALSE), 0)</f>
        <v>0</v>
      </c>
      <c r="O953" s="25">
        <f>VLOOKUP(B953,Transaction!C2:F3001,4,FALSE)</f>
        <v>44581</v>
      </c>
      <c r="P953" s="21" t="str">
        <f>VLOOKUP(B953,Table3[[Account Number]:[Transaction type]],2,FALSE)</f>
        <v>Checks</v>
      </c>
      <c r="Q953" s="21" t="str">
        <f>VLOOKUP(B953,Transaction!C2:E3001,3,FALSE)</f>
        <v>Informal Services</v>
      </c>
      <c r="R953" s="22">
        <f>Table4[[#This Row],[Bank Deposit2]] - Table4[[#This Row],[Saving Accounts]]</f>
        <v>801439.11763811996</v>
      </c>
      <c r="S953" s="22">
        <f>IF(AND(Table4[[#This Row],[Account Type]]="Current",Table4[[#This Row],[Opening Balance]]&gt;= 500000),Table4[[#This Row],[Opening Balance]] * 0.02, 0)</f>
        <v>0</v>
      </c>
    </row>
    <row r="954" spans="1:19" ht="15.75" x14ac:dyDescent="0.25">
      <c r="A954" s="17" t="s">
        <v>3109</v>
      </c>
      <c r="B954" s="19">
        <v>698205626</v>
      </c>
      <c r="C954" s="17">
        <v>37</v>
      </c>
      <c r="D954" s="24">
        <v>31191.75</v>
      </c>
      <c r="E954" s="17" t="s">
        <v>1094</v>
      </c>
      <c r="F954" s="17" t="s">
        <v>947</v>
      </c>
      <c r="G954" s="17" t="s">
        <v>3058</v>
      </c>
      <c r="H954" s="17" t="s">
        <v>3110</v>
      </c>
      <c r="I954" s="20">
        <f t="shared" si="14"/>
        <v>627661.98805499997</v>
      </c>
      <c r="J954" s="20">
        <v>386775.49534199998</v>
      </c>
      <c r="K954" s="17" t="s">
        <v>3111</v>
      </c>
      <c r="L954" s="21" t="str">
        <f>VLOOKUP(B954,Accounts!B$2:E$3001,4,FALSE)</f>
        <v>Savings</v>
      </c>
      <c r="M954" s="26">
        <f>VALUE(VLOOKUP(B954,Accounts!B$2:G$3001,6,FALSE))</f>
        <v>318829056</v>
      </c>
      <c r="N954" s="22">
        <f>IFERROR(VLOOKUP(B954,Loan!B954:D1253,3,FALSE), 0)</f>
        <v>0</v>
      </c>
      <c r="O954" s="25">
        <f>VLOOKUP(B954,Transaction!C2:F3001,4,FALSE)</f>
        <v>44278</v>
      </c>
      <c r="P954" s="21" t="str">
        <f>VLOOKUP(B954,Table3[[Account Number]:[Transaction type]],2,FALSE)</f>
        <v>Money Deposit</v>
      </c>
      <c r="Q954" s="21" t="str">
        <f>VLOOKUP(B954,Transaction!C2:E3001,3,FALSE)</f>
        <v>Bank</v>
      </c>
      <c r="R954" s="22">
        <f>Table4[[#This Row],[Bank Deposit2]] - Table4[[#This Row],[Saving Accounts]]</f>
        <v>240886.49271299999</v>
      </c>
      <c r="S954" s="22">
        <f>IF(AND(Table4[[#This Row],[Account Type]]="Current",Table4[[#This Row],[Opening Balance]]&gt;= 500000),Table4[[#This Row],[Opening Balance]] * 0.02, 0)</f>
        <v>0</v>
      </c>
    </row>
    <row r="955" spans="1:19" ht="15.75" x14ac:dyDescent="0.25">
      <c r="A955" s="17" t="s">
        <v>3112</v>
      </c>
      <c r="B955" s="19">
        <v>900885875</v>
      </c>
      <c r="C955" s="17">
        <v>43</v>
      </c>
      <c r="D955" s="24">
        <v>29000.25</v>
      </c>
      <c r="E955" s="17" t="s">
        <v>1094</v>
      </c>
      <c r="F955" s="17" t="s">
        <v>2201</v>
      </c>
      <c r="G955" s="17" t="s">
        <v>3058</v>
      </c>
      <c r="H955" s="17" t="s">
        <v>3113</v>
      </c>
      <c r="I955" s="20">
        <f t="shared" si="14"/>
        <v>1166648.1713459999</v>
      </c>
      <c r="J955" s="20">
        <v>389467.50983280002</v>
      </c>
      <c r="K955" s="17" t="s">
        <v>3114</v>
      </c>
      <c r="L955" s="21" t="str">
        <f>VLOOKUP(B955,Accounts!B$2:E$3001,4,FALSE)</f>
        <v>Current</v>
      </c>
      <c r="M955" s="26">
        <f>VALUE(VLOOKUP(B955,Accounts!B$2:G$3001,6,FALSE))</f>
        <v>56371968</v>
      </c>
      <c r="N955" s="22">
        <f>IFERROR(VLOOKUP(B955,Loan!B955:D1254,3,FALSE), 0)</f>
        <v>0</v>
      </c>
      <c r="O955" s="25">
        <f>VLOOKUP(B955,Transaction!C2:F3001,4,FALSE)</f>
        <v>44626</v>
      </c>
      <c r="P955" s="21" t="str">
        <f>VLOOKUP(B955,Table3[[Account Number]:[Transaction type]],2,FALSE)</f>
        <v>Money Deposit</v>
      </c>
      <c r="Q955" s="21" t="str">
        <f>VLOOKUP(B955,Transaction!C2:E3001,3,FALSE)</f>
        <v>Bank</v>
      </c>
      <c r="R955" s="22">
        <f>Table4[[#This Row],[Bank Deposit2]] - Table4[[#This Row],[Saving Accounts]]</f>
        <v>777180.66151319991</v>
      </c>
      <c r="S955" s="22">
        <f>IF(AND(Table4[[#This Row],[Account Type]]="Current",Table4[[#This Row],[Opening Balance]]&gt;= 500000),Table4[[#This Row],[Opening Balance]] * 0.02, 0)</f>
        <v>1127439.3600000001</v>
      </c>
    </row>
    <row r="956" spans="1:19" ht="15.75" x14ac:dyDescent="0.25">
      <c r="A956" s="17" t="s">
        <v>3115</v>
      </c>
      <c r="B956" s="19">
        <v>717625204</v>
      </c>
      <c r="C956" s="17">
        <v>33</v>
      </c>
      <c r="D956" s="24">
        <v>32652.75</v>
      </c>
      <c r="E956" s="17" t="s">
        <v>1094</v>
      </c>
      <c r="F956" s="17" t="s">
        <v>106</v>
      </c>
      <c r="G956" s="17" t="s">
        <v>3058</v>
      </c>
      <c r="H956" s="17" t="s">
        <v>3116</v>
      </c>
      <c r="I956" s="20">
        <f t="shared" si="14"/>
        <v>484808.70337900001</v>
      </c>
      <c r="J956" s="20">
        <v>249833.88766335999</v>
      </c>
      <c r="K956" s="17" t="s">
        <v>3117</v>
      </c>
      <c r="L956" s="21" t="str">
        <f>VLOOKUP(B956,Accounts!B$2:E$3001,4,FALSE)</f>
        <v>Corporate</v>
      </c>
      <c r="M956" s="26">
        <f>VALUE(VLOOKUP(B956,Accounts!B$2:G$3001,6,FALSE))</f>
        <v>705899264</v>
      </c>
      <c r="N956" s="22">
        <f>IFERROR(VLOOKUP(B956,Loan!B956:D1255,3,FALSE), 0)</f>
        <v>0</v>
      </c>
      <c r="O956" s="25">
        <f>VLOOKUP(B956,Transaction!C2:F3001,4,FALSE)</f>
        <v>44670</v>
      </c>
      <c r="P956" s="21" t="str">
        <f>VLOOKUP(B956,Table3[[Account Number]:[Transaction type]],2,FALSE)</f>
        <v>Online Payment</v>
      </c>
      <c r="Q956" s="21" t="str">
        <f>VLOOKUP(B956,Transaction!C2:E3001,3,FALSE)</f>
        <v>Mobile</v>
      </c>
      <c r="R956" s="22">
        <f>Table4[[#This Row],[Bank Deposit2]] - Table4[[#This Row],[Saving Accounts]]</f>
        <v>234974.81571564003</v>
      </c>
      <c r="S956" s="22">
        <f>IF(AND(Table4[[#This Row],[Account Type]]="Current",Table4[[#This Row],[Opening Balance]]&gt;= 500000),Table4[[#This Row],[Opening Balance]] * 0.02, 0)</f>
        <v>0</v>
      </c>
    </row>
    <row r="957" spans="1:19" ht="15.75" x14ac:dyDescent="0.25">
      <c r="A957" s="17" t="s">
        <v>3118</v>
      </c>
      <c r="B957" s="19">
        <v>97710211</v>
      </c>
      <c r="C957" s="17">
        <v>32</v>
      </c>
      <c r="D957" s="24">
        <v>33018</v>
      </c>
      <c r="E957" s="17" t="s">
        <v>1094</v>
      </c>
      <c r="F957" s="17" t="s">
        <v>264</v>
      </c>
      <c r="G957" s="17" t="s">
        <v>3058</v>
      </c>
      <c r="H957" s="17" t="s">
        <v>3119</v>
      </c>
      <c r="I957" s="20">
        <f t="shared" si="14"/>
        <v>350343.25818800001</v>
      </c>
      <c r="J957" s="20">
        <v>192916.2876256</v>
      </c>
      <c r="K957" s="17" t="s">
        <v>3120</v>
      </c>
      <c r="L957" s="21" t="str">
        <f>VLOOKUP(B957,Accounts!B$2:E$3001,4,FALSE)</f>
        <v>Domiciliary</v>
      </c>
      <c r="M957" s="26">
        <f>VALUE(VLOOKUP(B957,Accounts!B$2:G$3001,6,FALSE))</f>
        <v>12435192</v>
      </c>
      <c r="N957" s="22">
        <f>IFERROR(VLOOKUP(B957,Loan!B957:D1256,3,FALSE), 0)</f>
        <v>0</v>
      </c>
      <c r="O957" s="25">
        <f>VLOOKUP(B957,Transaction!C2:F3001,4,FALSE)</f>
        <v>44324</v>
      </c>
      <c r="P957" s="21" t="str">
        <f>VLOOKUP(B957,Table3[[Account Number]:[Transaction type]],2,FALSE)</f>
        <v>Online Payment</v>
      </c>
      <c r="Q957" s="21" t="str">
        <f>VLOOKUP(B957,Transaction!C2:E3001,3,FALSE)</f>
        <v>Mobile</v>
      </c>
      <c r="R957" s="22">
        <f>Table4[[#This Row],[Bank Deposit2]] - Table4[[#This Row],[Saving Accounts]]</f>
        <v>157426.97056240001</v>
      </c>
      <c r="S957" s="22">
        <f>IF(AND(Table4[[#This Row],[Account Type]]="Current",Table4[[#This Row],[Opening Balance]]&gt;= 500000),Table4[[#This Row],[Opening Balance]] * 0.02, 0)</f>
        <v>0</v>
      </c>
    </row>
    <row r="958" spans="1:19" ht="15.75" x14ac:dyDescent="0.25">
      <c r="A958" s="17" t="s">
        <v>3121</v>
      </c>
      <c r="B958" s="19">
        <v>791457586</v>
      </c>
      <c r="C958" s="17">
        <v>80</v>
      </c>
      <c r="D958" s="24">
        <v>15486</v>
      </c>
      <c r="E958" s="17" t="s">
        <v>1094</v>
      </c>
      <c r="F958" s="17" t="s">
        <v>1220</v>
      </c>
      <c r="G958" s="17" t="s">
        <v>3058</v>
      </c>
      <c r="H958" s="17" t="s">
        <v>3122</v>
      </c>
      <c r="I958" s="20">
        <f t="shared" si="14"/>
        <v>160756.04736</v>
      </c>
      <c r="J958" s="20">
        <v>181743.64243199999</v>
      </c>
      <c r="K958" s="17" t="s">
        <v>3123</v>
      </c>
      <c r="L958" s="21" t="str">
        <f>VLOOKUP(B958,Accounts!B$2:E$3001,4,FALSE)</f>
        <v>Joint</v>
      </c>
      <c r="M958" s="26">
        <f>VALUE(VLOOKUP(B958,Accounts!B$2:G$3001,6,FALSE))</f>
        <v>4670258004</v>
      </c>
      <c r="N958" s="22">
        <f>IFERROR(VLOOKUP(B958,Loan!B958:D1257,3,FALSE), 0)</f>
        <v>0</v>
      </c>
      <c r="O958" s="25">
        <f>VLOOKUP(B958,Transaction!C2:F3001,4,FALSE)</f>
        <v>44363</v>
      </c>
      <c r="P958" s="21" t="str">
        <f>VLOOKUP(B958,Table3[[Account Number]:[Transaction type]],2,FALSE)</f>
        <v>Loan Payment</v>
      </c>
      <c r="Q958" s="21" t="str">
        <f>VLOOKUP(B958,Transaction!C2:E3001,3,FALSE)</f>
        <v>AFT</v>
      </c>
      <c r="R958" s="22">
        <f>Table4[[#This Row],[Bank Deposit2]] - Table4[[#This Row],[Saving Accounts]]</f>
        <v>-20987.595071999996</v>
      </c>
      <c r="S958" s="22">
        <f>IF(AND(Table4[[#This Row],[Account Type]]="Current",Table4[[#This Row],[Opening Balance]]&gt;= 500000),Table4[[#This Row],[Opening Balance]] * 0.02, 0)</f>
        <v>0</v>
      </c>
    </row>
    <row r="959" spans="1:19" ht="15.75" x14ac:dyDescent="0.25">
      <c r="A959" s="17" t="s">
        <v>3124</v>
      </c>
      <c r="B959" s="19">
        <v>620975002</v>
      </c>
      <c r="C959" s="17">
        <v>38</v>
      </c>
      <c r="D959" s="24">
        <v>30826.5</v>
      </c>
      <c r="E959" s="17" t="s">
        <v>1094</v>
      </c>
      <c r="F959" s="17" t="s">
        <v>155</v>
      </c>
      <c r="G959" s="17" t="s">
        <v>3058</v>
      </c>
      <c r="H959" s="17" t="s">
        <v>3125</v>
      </c>
      <c r="I959" s="20">
        <f t="shared" si="14"/>
        <v>1769278.68</v>
      </c>
      <c r="J959" s="20">
        <v>487849.10803200002</v>
      </c>
      <c r="K959" s="17" t="s">
        <v>3126</v>
      </c>
      <c r="L959" s="21" t="str">
        <f>VLOOKUP(B959,Accounts!B$2:E$3001,4,FALSE)</f>
        <v>Joint</v>
      </c>
      <c r="M959" s="26">
        <f>VALUE(VLOOKUP(B959,Accounts!B$2:G$3001,6,FALSE))</f>
        <v>1649527136</v>
      </c>
      <c r="N959" s="22">
        <f>IFERROR(VLOOKUP(B959,Loan!B959:D1258,3,FALSE), 0)</f>
        <v>0</v>
      </c>
      <c r="O959" s="25">
        <f>VLOOKUP(B959,Transaction!C2:F3001,4,FALSE)</f>
        <v>44589</v>
      </c>
      <c r="P959" s="21" t="str">
        <f>VLOOKUP(B959,Table3[[Account Number]:[Transaction type]],2,FALSE)</f>
        <v>Online Payment</v>
      </c>
      <c r="Q959" s="21" t="str">
        <f>VLOOKUP(B959,Transaction!C2:E3001,3,FALSE)</f>
        <v>Card</v>
      </c>
      <c r="R959" s="22">
        <f>Table4[[#This Row],[Bank Deposit2]] - Table4[[#This Row],[Saving Accounts]]</f>
        <v>1281429.5719679999</v>
      </c>
      <c r="S959" s="22">
        <f>IF(AND(Table4[[#This Row],[Account Type]]="Current",Table4[[#This Row],[Opening Balance]]&gt;= 500000),Table4[[#This Row],[Opening Balance]] * 0.02, 0)</f>
        <v>0</v>
      </c>
    </row>
    <row r="960" spans="1:19" ht="15.75" x14ac:dyDescent="0.25">
      <c r="A960" s="17" t="s">
        <v>3127</v>
      </c>
      <c r="B960" s="19">
        <v>191350100</v>
      </c>
      <c r="C960" s="17">
        <v>47</v>
      </c>
      <c r="D960" s="24">
        <v>27539.25</v>
      </c>
      <c r="E960" s="17" t="s">
        <v>1094</v>
      </c>
      <c r="F960" s="17" t="s">
        <v>807</v>
      </c>
      <c r="G960" s="17" t="s">
        <v>3058</v>
      </c>
      <c r="H960" s="17" t="s">
        <v>3128</v>
      </c>
      <c r="I960" s="20">
        <f t="shared" si="14"/>
        <v>3123544.4654700002</v>
      </c>
      <c r="J960" s="20">
        <v>1712270.2842530999</v>
      </c>
      <c r="K960" s="17" t="s">
        <v>3129</v>
      </c>
      <c r="L960" s="21" t="str">
        <f>VLOOKUP(B960,Accounts!B$2:E$3001,4,FALSE)</f>
        <v>Current</v>
      </c>
      <c r="M960" s="26">
        <f>VALUE(VLOOKUP(B960,Accounts!B$2:G$3001,6,FALSE))</f>
        <v>9242337</v>
      </c>
      <c r="N960" s="22">
        <f>IFERROR(VLOOKUP(B960,Loan!B960:D1259,3,FALSE), 0)</f>
        <v>0</v>
      </c>
      <c r="O960" s="25">
        <f>VLOOKUP(B960,Transaction!C2:F3001,4,FALSE)</f>
        <v>44481</v>
      </c>
      <c r="P960" s="21" t="str">
        <f>VLOOKUP(B960,Table3[[Account Number]:[Transaction type]],2,FALSE)</f>
        <v>Money Deposit</v>
      </c>
      <c r="Q960" s="21" t="str">
        <f>VLOOKUP(B960,Transaction!C2:E3001,3,FALSE)</f>
        <v>ATM</v>
      </c>
      <c r="R960" s="22">
        <f>Table4[[#This Row],[Bank Deposit2]] - Table4[[#This Row],[Saving Accounts]]</f>
        <v>1411274.1812169002</v>
      </c>
      <c r="S960" s="22">
        <f>IF(AND(Table4[[#This Row],[Account Type]]="Current",Table4[[#This Row],[Opening Balance]]&gt;= 500000),Table4[[#This Row],[Opening Balance]] * 0.02, 0)</f>
        <v>184846.74</v>
      </c>
    </row>
    <row r="961" spans="1:19" ht="15.75" x14ac:dyDescent="0.25">
      <c r="A961" s="17" t="s">
        <v>3130</v>
      </c>
      <c r="B961" s="19">
        <v>99730338</v>
      </c>
      <c r="C961" s="17">
        <v>77</v>
      </c>
      <c r="D961" s="24">
        <v>16581.75</v>
      </c>
      <c r="E961" s="17" t="s">
        <v>1094</v>
      </c>
      <c r="F961" s="17" t="s">
        <v>940</v>
      </c>
      <c r="G961" s="17" t="s">
        <v>3058</v>
      </c>
      <c r="H961" s="17" t="s">
        <v>3131</v>
      </c>
      <c r="I961" s="20">
        <f t="shared" si="14"/>
        <v>391405.92353600002</v>
      </c>
      <c r="J961" s="20">
        <v>37946.472586880001</v>
      </c>
      <c r="K961" s="17" t="s">
        <v>3132</v>
      </c>
      <c r="L961" s="21" t="str">
        <f>VLOOKUP(B961,Accounts!B$2:E$3001,4,FALSE)</f>
        <v>Corporate</v>
      </c>
      <c r="M961" s="26">
        <f>VALUE(VLOOKUP(B961,Accounts!B$2:G$3001,6,FALSE))</f>
        <v>82561554</v>
      </c>
      <c r="N961" s="22">
        <f>IFERROR(VLOOKUP(B961,Loan!B961:D1260,3,FALSE), 0)</f>
        <v>0</v>
      </c>
      <c r="O961" s="25">
        <f>VLOOKUP(B961,Transaction!C2:F3001,4,FALSE)</f>
        <v>44544</v>
      </c>
      <c r="P961" s="21" t="str">
        <f>VLOOKUP(B961,Table3[[Account Number]:[Transaction type]],2,FALSE)</f>
        <v>Cash Withdrawal</v>
      </c>
      <c r="Q961" s="21" t="str">
        <f>VLOOKUP(B961,Transaction!C2:E3001,3,FALSE)</f>
        <v>ATM</v>
      </c>
      <c r="R961" s="22">
        <f>Table4[[#This Row],[Bank Deposit2]] - Table4[[#This Row],[Saving Accounts]]</f>
        <v>353459.45094911999</v>
      </c>
      <c r="S961" s="22">
        <f>IF(AND(Table4[[#This Row],[Account Type]]="Current",Table4[[#This Row],[Opening Balance]]&gt;= 500000),Table4[[#This Row],[Opening Balance]] * 0.02, 0)</f>
        <v>0</v>
      </c>
    </row>
    <row r="962" spans="1:19" ht="15.75" x14ac:dyDescent="0.25">
      <c r="A962" s="17" t="s">
        <v>3133</v>
      </c>
      <c r="B962" s="19">
        <v>380741591</v>
      </c>
      <c r="C962" s="17">
        <v>47</v>
      </c>
      <c r="D962" s="24">
        <v>27539.25</v>
      </c>
      <c r="E962" s="17" t="s">
        <v>1094</v>
      </c>
      <c r="F962" s="17" t="s">
        <v>395</v>
      </c>
      <c r="G962" s="17" t="s">
        <v>3058</v>
      </c>
      <c r="H962" s="17" t="s">
        <v>3134</v>
      </c>
      <c r="I962" s="20">
        <f t="shared" si="14"/>
        <v>1282034.4867</v>
      </c>
      <c r="J962" s="20">
        <v>572699.43244799995</v>
      </c>
      <c r="K962" s="17" t="s">
        <v>3135</v>
      </c>
      <c r="L962" s="21" t="str">
        <f>VLOOKUP(B962,Accounts!B$2:E$3001,4,FALSE)</f>
        <v>Corporate</v>
      </c>
      <c r="M962" s="26">
        <f>VALUE(VLOOKUP(B962,Accounts!B$2:G$3001,6,FALSE))</f>
        <v>2430199824</v>
      </c>
      <c r="N962" s="22">
        <f>IFERROR(VLOOKUP(B962,Loan!B962:D1261,3,FALSE), 0)</f>
        <v>0</v>
      </c>
      <c r="O962" s="25">
        <f>VLOOKUP(B962,Transaction!C2:F3001,4,FALSE)</f>
        <v>44274</v>
      </c>
      <c r="P962" s="21" t="str">
        <f>VLOOKUP(B962,Table3[[Account Number]:[Transaction type]],2,FALSE)</f>
        <v>Online Payment</v>
      </c>
      <c r="Q962" s="21" t="str">
        <f>VLOOKUP(B962,Transaction!C2:E3001,3,FALSE)</f>
        <v>Card</v>
      </c>
      <c r="R962" s="22">
        <f>Table4[[#This Row],[Bank Deposit2]] - Table4[[#This Row],[Saving Accounts]]</f>
        <v>709335.05425200006</v>
      </c>
      <c r="S962" s="22">
        <f>IF(AND(Table4[[#This Row],[Account Type]]="Current",Table4[[#This Row],[Opening Balance]]&gt;= 500000),Table4[[#This Row],[Opening Balance]] * 0.02, 0)</f>
        <v>0</v>
      </c>
    </row>
    <row r="963" spans="1:19" ht="15.75" x14ac:dyDescent="0.25">
      <c r="A963" s="17" t="s">
        <v>3136</v>
      </c>
      <c r="B963" s="19">
        <v>914905766</v>
      </c>
      <c r="C963" s="17">
        <v>36</v>
      </c>
      <c r="D963" s="24">
        <v>31557</v>
      </c>
      <c r="E963" s="17" t="s">
        <v>1094</v>
      </c>
      <c r="F963" s="17" t="s">
        <v>1610</v>
      </c>
      <c r="G963" s="17" t="s">
        <v>3058</v>
      </c>
      <c r="H963" s="17" t="s">
        <v>3137</v>
      </c>
      <c r="I963" s="20">
        <f t="shared" ref="I963:I1026" si="15">VALUE(CLEAN(H963))</f>
        <v>66334.720256000001</v>
      </c>
      <c r="J963" s="20">
        <v>37557.157791999998</v>
      </c>
      <c r="K963" s="17" t="s">
        <v>3138</v>
      </c>
      <c r="L963" s="21" t="str">
        <f>VLOOKUP(B963,Accounts!B$2:E$3001,4,FALSE)</f>
        <v>Savings</v>
      </c>
      <c r="M963" s="26">
        <f>VALUE(VLOOKUP(B963,Accounts!B$2:G$3001,6,FALSE))</f>
        <v>941583252</v>
      </c>
      <c r="N963" s="22">
        <f>IFERROR(VLOOKUP(B963,Loan!B963:D1262,3,FALSE), 0)</f>
        <v>0</v>
      </c>
      <c r="O963" s="25">
        <f>VLOOKUP(B963,Transaction!C2:F3001,4,FALSE)</f>
        <v>44257</v>
      </c>
      <c r="P963" s="21" t="str">
        <f>VLOOKUP(B963,Table3[[Account Number]:[Transaction type]],2,FALSE)</f>
        <v>Checks</v>
      </c>
      <c r="Q963" s="21" t="str">
        <f>VLOOKUP(B963,Transaction!C2:E3001,3,FALSE)</f>
        <v>Informal Services</v>
      </c>
      <c r="R963" s="22">
        <f>Table4[[#This Row],[Bank Deposit2]] - Table4[[#This Row],[Saving Accounts]]</f>
        <v>28777.562464000002</v>
      </c>
      <c r="S963" s="22">
        <f>IF(AND(Table4[[#This Row],[Account Type]]="Current",Table4[[#This Row],[Opening Balance]]&gt;= 500000),Table4[[#This Row],[Opening Balance]] * 0.02, 0)</f>
        <v>0</v>
      </c>
    </row>
    <row r="964" spans="1:19" ht="15.75" x14ac:dyDescent="0.25">
      <c r="A964" s="17" t="s">
        <v>3139</v>
      </c>
      <c r="B964" s="19">
        <v>726027966</v>
      </c>
      <c r="C964" s="17">
        <v>55</v>
      </c>
      <c r="D964" s="24">
        <v>24617.25</v>
      </c>
      <c r="E964" s="17" t="s">
        <v>1094</v>
      </c>
      <c r="F964" s="17" t="s">
        <v>682</v>
      </c>
      <c r="G964" s="17" t="s">
        <v>3058</v>
      </c>
      <c r="H964" s="17" t="s">
        <v>3140</v>
      </c>
      <c r="I964" s="20">
        <f t="shared" si="15"/>
        <v>301089.990177</v>
      </c>
      <c r="J964" s="20">
        <v>113900.14018647</v>
      </c>
      <c r="K964" s="17" t="s">
        <v>2490</v>
      </c>
      <c r="L964" s="21" t="str">
        <f>VLOOKUP(B964,Accounts!B$2:E$3001,4,FALSE)</f>
        <v>Domiciliary</v>
      </c>
      <c r="M964" s="26">
        <f>VALUE(VLOOKUP(B964,Accounts!B$2:G$3001,6,FALSE))</f>
        <v>3650615394</v>
      </c>
      <c r="N964" s="22">
        <f>IFERROR(VLOOKUP(B964,Loan!B964:D1263,3,FALSE), 0)</f>
        <v>0</v>
      </c>
      <c r="O964" s="25">
        <f>VLOOKUP(B964,Transaction!C2:F3001,4,FALSE)</f>
        <v>44519</v>
      </c>
      <c r="P964" s="21" t="str">
        <f>VLOOKUP(B964,Table3[[Account Number]:[Transaction type]],2,FALSE)</f>
        <v>Money Transfer</v>
      </c>
      <c r="Q964" s="21" t="str">
        <f>VLOOKUP(B964,Transaction!C2:E3001,3,FALSE)</f>
        <v>Mobile</v>
      </c>
      <c r="R964" s="22">
        <f>Table4[[#This Row],[Bank Deposit2]] - Table4[[#This Row],[Saving Accounts]]</f>
        <v>187189.84999053</v>
      </c>
      <c r="S964" s="22">
        <f>IF(AND(Table4[[#This Row],[Account Type]]="Current",Table4[[#This Row],[Opening Balance]]&gt;= 500000),Table4[[#This Row],[Opening Balance]] * 0.02, 0)</f>
        <v>0</v>
      </c>
    </row>
    <row r="965" spans="1:19" ht="15.75" x14ac:dyDescent="0.25">
      <c r="A965" s="17" t="s">
        <v>3141</v>
      </c>
      <c r="B965" s="19">
        <v>919517989</v>
      </c>
      <c r="C965" s="17">
        <v>24</v>
      </c>
      <c r="D965" s="24">
        <v>35940</v>
      </c>
      <c r="E965" s="17" t="s">
        <v>1094</v>
      </c>
      <c r="F965" s="17" t="s">
        <v>763</v>
      </c>
      <c r="G965" s="17" t="s">
        <v>3058</v>
      </c>
      <c r="H965" s="17" t="s">
        <v>3142</v>
      </c>
      <c r="I965" s="20">
        <f t="shared" si="15"/>
        <v>1236148.337268</v>
      </c>
      <c r="J965" s="20">
        <v>170534.33265960001</v>
      </c>
      <c r="K965" s="17" t="s">
        <v>3143</v>
      </c>
      <c r="L965" s="21" t="str">
        <f>VLOOKUP(B965,Accounts!B$2:E$3001,4,FALSE)</f>
        <v>Domiciliary</v>
      </c>
      <c r="M965" s="26">
        <f>VALUE(VLOOKUP(B965,Accounts!B$2:G$3001,6,FALSE))</f>
        <v>1652934528</v>
      </c>
      <c r="N965" s="22">
        <f>IFERROR(VLOOKUP(B965,Loan!B965:D1264,3,FALSE), 0)</f>
        <v>0</v>
      </c>
      <c r="O965" s="25">
        <f>VLOOKUP(B965,Transaction!C2:F3001,4,FALSE)</f>
        <v>44331</v>
      </c>
      <c r="P965" s="21" t="str">
        <f>VLOOKUP(B965,Table3[[Account Number]:[Transaction type]],2,FALSE)</f>
        <v>Money Deposit</v>
      </c>
      <c r="Q965" s="21" t="str">
        <f>VLOOKUP(B965,Transaction!C2:E3001,3,FALSE)</f>
        <v>Bank</v>
      </c>
      <c r="R965" s="22">
        <f>Table4[[#This Row],[Bank Deposit2]] - Table4[[#This Row],[Saving Accounts]]</f>
        <v>1065614.0046083999</v>
      </c>
      <c r="S965" s="22">
        <f>IF(AND(Table4[[#This Row],[Account Type]]="Current",Table4[[#This Row],[Opening Balance]]&gt;= 500000),Table4[[#This Row],[Opening Balance]] * 0.02, 0)</f>
        <v>0</v>
      </c>
    </row>
    <row r="966" spans="1:19" ht="15.75" x14ac:dyDescent="0.25">
      <c r="A966" s="17" t="s">
        <v>3144</v>
      </c>
      <c r="B966" s="19">
        <v>318255015</v>
      </c>
      <c r="C966" s="17">
        <v>64</v>
      </c>
      <c r="D966" s="24">
        <v>21330</v>
      </c>
      <c r="E966" s="17" t="s">
        <v>1094</v>
      </c>
      <c r="F966" s="17" t="s">
        <v>399</v>
      </c>
      <c r="G966" s="17" t="s">
        <v>3058</v>
      </c>
      <c r="H966" s="17" t="s">
        <v>3145</v>
      </c>
      <c r="I966" s="20">
        <f t="shared" si="15"/>
        <v>963625.90604399994</v>
      </c>
      <c r="J966" s="20">
        <v>541771.89828695997</v>
      </c>
      <c r="K966" s="17" t="s">
        <v>3146</v>
      </c>
      <c r="L966" s="21" t="str">
        <f>VLOOKUP(B966,Accounts!B$2:E$3001,4,FALSE)</f>
        <v>Corporate</v>
      </c>
      <c r="M966" s="26">
        <f>VALUE(VLOOKUP(B966,Accounts!B$2:G$3001,6,FALSE))</f>
        <v>1314259089</v>
      </c>
      <c r="N966" s="22">
        <f>IFERROR(VLOOKUP(B966,Loan!B966:D1265,3,FALSE), 0)</f>
        <v>0</v>
      </c>
      <c r="O966" s="25">
        <f>VLOOKUP(B966,Transaction!C2:F3001,4,FALSE)</f>
        <v>44256</v>
      </c>
      <c r="P966" s="21" t="str">
        <f>VLOOKUP(B966,Table3[[Account Number]:[Transaction type]],2,FALSE)</f>
        <v>Money Deposit</v>
      </c>
      <c r="Q966" s="21" t="str">
        <f>VLOOKUP(B966,Transaction!C2:E3001,3,FALSE)</f>
        <v>ATM</v>
      </c>
      <c r="R966" s="22">
        <f>Table4[[#This Row],[Bank Deposit2]] - Table4[[#This Row],[Saving Accounts]]</f>
        <v>421854.00775703997</v>
      </c>
      <c r="S966" s="22">
        <f>IF(AND(Table4[[#This Row],[Account Type]]="Current",Table4[[#This Row],[Opening Balance]]&gt;= 500000),Table4[[#This Row],[Opening Balance]] * 0.02, 0)</f>
        <v>0</v>
      </c>
    </row>
    <row r="967" spans="1:19" ht="15.75" x14ac:dyDescent="0.25">
      <c r="A967" s="17" t="s">
        <v>3147</v>
      </c>
      <c r="B967" s="19">
        <v>262721547</v>
      </c>
      <c r="C967" s="17">
        <v>83</v>
      </c>
      <c r="D967" s="24">
        <v>14390.25</v>
      </c>
      <c r="E967" s="17" t="s">
        <v>1094</v>
      </c>
      <c r="F967" s="17" t="s">
        <v>951</v>
      </c>
      <c r="G967" s="17" t="s">
        <v>3058</v>
      </c>
      <c r="H967" s="17" t="s">
        <v>3148</v>
      </c>
      <c r="I967" s="20">
        <f t="shared" si="15"/>
        <v>868683.63968400005</v>
      </c>
      <c r="J967" s="20">
        <v>149828.00390879999</v>
      </c>
      <c r="K967" s="17" t="s">
        <v>3149</v>
      </c>
      <c r="L967" s="21" t="str">
        <f>VLOOKUP(B967,Accounts!B$2:E$3001,4,FALSE)</f>
        <v>Domiciliary</v>
      </c>
      <c r="M967" s="26">
        <f>VALUE(VLOOKUP(B967,Accounts!B$2:G$3001,6,FALSE))</f>
        <v>418988259</v>
      </c>
      <c r="N967" s="22">
        <f>IFERROR(VLOOKUP(B967,Loan!B967:D1266,3,FALSE), 0)</f>
        <v>0</v>
      </c>
      <c r="O967" s="25">
        <f>VLOOKUP(B967,Transaction!C2:F3001,4,FALSE)</f>
        <v>44641</v>
      </c>
      <c r="P967" s="21" t="str">
        <f>VLOOKUP(B967,Table3[[Account Number]:[Transaction type]],2,FALSE)</f>
        <v>Money Deposit</v>
      </c>
      <c r="Q967" s="21" t="str">
        <f>VLOOKUP(B967,Transaction!C2:E3001,3,FALSE)</f>
        <v>Bank</v>
      </c>
      <c r="R967" s="22">
        <f>Table4[[#This Row],[Bank Deposit2]] - Table4[[#This Row],[Saving Accounts]]</f>
        <v>718855.63577520009</v>
      </c>
      <c r="S967" s="22">
        <f>IF(AND(Table4[[#This Row],[Account Type]]="Current",Table4[[#This Row],[Opening Balance]]&gt;= 500000),Table4[[#This Row],[Opening Balance]] * 0.02, 0)</f>
        <v>0</v>
      </c>
    </row>
    <row r="968" spans="1:19" ht="15.75" x14ac:dyDescent="0.25">
      <c r="A968" s="17" t="s">
        <v>3150</v>
      </c>
      <c r="B968" s="19">
        <v>346926199</v>
      </c>
      <c r="C968" s="17">
        <v>41</v>
      </c>
      <c r="D968" s="24">
        <v>29730.75</v>
      </c>
      <c r="E968" s="17" t="s">
        <v>1094</v>
      </c>
      <c r="F968" s="17" t="s">
        <v>68</v>
      </c>
      <c r="G968" s="17" t="s">
        <v>3058</v>
      </c>
      <c r="H968" s="17" t="s">
        <v>3151</v>
      </c>
      <c r="I968" s="20">
        <f t="shared" si="15"/>
        <v>1182517.837824</v>
      </c>
      <c r="J968" s="20">
        <v>169617.40236288001</v>
      </c>
      <c r="K968" s="17" t="s">
        <v>3152</v>
      </c>
      <c r="L968" s="21" t="str">
        <f>VLOOKUP(B968,Accounts!B$2:E$3001,4,FALSE)</f>
        <v>Corporate</v>
      </c>
      <c r="M968" s="26">
        <f>VALUE(VLOOKUP(B968,Accounts!B$2:G$3001,6,FALSE))</f>
        <v>571641732</v>
      </c>
      <c r="N968" s="22">
        <f>IFERROR(VLOOKUP(B968,Loan!B968:D1267,3,FALSE), 0)</f>
        <v>0</v>
      </c>
      <c r="O968" s="25">
        <f>VLOOKUP(B968,Transaction!C2:F3001,4,FALSE)</f>
        <v>44628</v>
      </c>
      <c r="P968" s="21" t="str">
        <f>VLOOKUP(B968,Table3[[Account Number]:[Transaction type]],2,FALSE)</f>
        <v>Checks</v>
      </c>
      <c r="Q968" s="21" t="str">
        <f>VLOOKUP(B968,Transaction!C2:E3001,3,FALSE)</f>
        <v>Informal Services</v>
      </c>
      <c r="R968" s="22">
        <f>Table4[[#This Row],[Bank Deposit2]] - Table4[[#This Row],[Saving Accounts]]</f>
        <v>1012900.43546112</v>
      </c>
      <c r="S968" s="22">
        <f>IF(AND(Table4[[#This Row],[Account Type]]="Current",Table4[[#This Row],[Opening Balance]]&gt;= 500000),Table4[[#This Row],[Opening Balance]] * 0.02, 0)</f>
        <v>0</v>
      </c>
    </row>
    <row r="969" spans="1:19" ht="15.75" x14ac:dyDescent="0.25">
      <c r="A969" s="17" t="s">
        <v>3153</v>
      </c>
      <c r="B969" s="19">
        <v>982383276</v>
      </c>
      <c r="C969" s="17">
        <v>22</v>
      </c>
      <c r="D969" s="24">
        <v>36670.5</v>
      </c>
      <c r="E969" s="17" t="s">
        <v>1094</v>
      </c>
      <c r="F969" s="17" t="s">
        <v>349</v>
      </c>
      <c r="G969" s="17" t="s">
        <v>3058</v>
      </c>
      <c r="H969" s="17" t="s">
        <v>3154</v>
      </c>
      <c r="I969" s="20">
        <f t="shared" si="15"/>
        <v>2709947.0176240001</v>
      </c>
      <c r="J969" s="20">
        <v>585630.10874367994</v>
      </c>
      <c r="K969" s="17" t="s">
        <v>3155</v>
      </c>
      <c r="L969" s="21" t="str">
        <f>VLOOKUP(B969,Accounts!B$2:E$3001,4,FALSE)</f>
        <v>Corporate</v>
      </c>
      <c r="M969" s="26">
        <f>VALUE(VLOOKUP(B969,Accounts!B$2:G$3001,6,FALSE))</f>
        <v>1106345856</v>
      </c>
      <c r="N969" s="22">
        <f>IFERROR(VLOOKUP(B969,Loan!B969:D1268,3,FALSE), 0)</f>
        <v>0</v>
      </c>
      <c r="O969" s="25">
        <f>VLOOKUP(B969,Transaction!C2:F3001,4,FALSE)</f>
        <v>44584</v>
      </c>
      <c r="P969" s="21" t="str">
        <f>VLOOKUP(B969,Table3[[Account Number]:[Transaction type]],2,FALSE)</f>
        <v>Online Payment</v>
      </c>
      <c r="Q969" s="21" t="str">
        <f>VLOOKUP(B969,Transaction!C2:E3001,3,FALSE)</f>
        <v>Mobile</v>
      </c>
      <c r="R969" s="22">
        <f>Table4[[#This Row],[Bank Deposit2]] - Table4[[#This Row],[Saving Accounts]]</f>
        <v>2124316.9088803204</v>
      </c>
      <c r="S969" s="22">
        <f>IF(AND(Table4[[#This Row],[Account Type]]="Current",Table4[[#This Row],[Opening Balance]]&gt;= 500000),Table4[[#This Row],[Opening Balance]] * 0.02, 0)</f>
        <v>0</v>
      </c>
    </row>
    <row r="970" spans="1:19" ht="15.75" x14ac:dyDescent="0.25">
      <c r="A970" s="17" t="s">
        <v>3156</v>
      </c>
      <c r="B970" s="19">
        <v>685862122</v>
      </c>
      <c r="C970" s="17">
        <v>70</v>
      </c>
      <c r="D970" s="24">
        <v>19138.5</v>
      </c>
      <c r="E970" s="17" t="s">
        <v>1094</v>
      </c>
      <c r="F970" s="17" t="s">
        <v>610</v>
      </c>
      <c r="G970" s="17" t="s">
        <v>3058</v>
      </c>
      <c r="H970" s="17" t="s">
        <v>3157</v>
      </c>
      <c r="I970" s="20">
        <f t="shared" si="15"/>
        <v>549058.65114099998</v>
      </c>
      <c r="J970" s="20">
        <v>193966.5141414</v>
      </c>
      <c r="K970" s="17" t="s">
        <v>3158</v>
      </c>
      <c r="L970" s="21" t="str">
        <f>VLOOKUP(B970,Accounts!B$2:E$3001,4,FALSE)</f>
        <v>Savings</v>
      </c>
      <c r="M970" s="26">
        <f>VALUE(VLOOKUP(B970,Accounts!B$2:G$3001,6,FALSE))</f>
        <v>1701962112</v>
      </c>
      <c r="N970" s="22">
        <f>IFERROR(VLOOKUP(B970,Loan!B970:D1269,3,FALSE), 0)</f>
        <v>0</v>
      </c>
      <c r="O970" s="25">
        <f>VLOOKUP(B970,Transaction!C2:F3001,4,FALSE)</f>
        <v>44411</v>
      </c>
      <c r="P970" s="21" t="str">
        <f>VLOOKUP(B970,Table3[[Account Number]:[Transaction type]],2,FALSE)</f>
        <v>Online Payment</v>
      </c>
      <c r="Q970" s="21" t="str">
        <f>VLOOKUP(B970,Transaction!C2:E3001,3,FALSE)</f>
        <v>Mobile</v>
      </c>
      <c r="R970" s="22">
        <f>Table4[[#This Row],[Bank Deposit2]] - Table4[[#This Row],[Saving Accounts]]</f>
        <v>355092.13699959998</v>
      </c>
      <c r="S970" s="22">
        <f>IF(AND(Table4[[#This Row],[Account Type]]="Current",Table4[[#This Row],[Opening Balance]]&gt;= 500000),Table4[[#This Row],[Opening Balance]] * 0.02, 0)</f>
        <v>0</v>
      </c>
    </row>
    <row r="971" spans="1:19" ht="15.75" x14ac:dyDescent="0.25">
      <c r="A971" s="17" t="s">
        <v>3159</v>
      </c>
      <c r="B971" s="19">
        <v>844326792</v>
      </c>
      <c r="C971" s="17">
        <v>66</v>
      </c>
      <c r="D971" s="24">
        <v>20599.5</v>
      </c>
      <c r="E971" s="17" t="s">
        <v>1094</v>
      </c>
      <c r="F971" s="17" t="s">
        <v>331</v>
      </c>
      <c r="G971" s="17" t="s">
        <v>3058</v>
      </c>
      <c r="H971" s="17" t="s">
        <v>3160</v>
      </c>
      <c r="I971" s="20">
        <f t="shared" si="15"/>
        <v>826021.00765799999</v>
      </c>
      <c r="J971" s="20">
        <v>441629.21146805998</v>
      </c>
      <c r="K971" s="17" t="s">
        <v>3161</v>
      </c>
      <c r="L971" s="21" t="str">
        <f>VLOOKUP(B971,Accounts!B$2:E$3001,4,FALSE)</f>
        <v>Savings</v>
      </c>
      <c r="M971" s="26">
        <f>VALUE(VLOOKUP(B971,Accounts!B$2:G$3001,6,FALSE))</f>
        <v>291252561</v>
      </c>
      <c r="N971" s="22">
        <f>IFERROR(VLOOKUP(B971,Loan!B971:D1270,3,FALSE), 0)</f>
        <v>0</v>
      </c>
      <c r="O971" s="25">
        <f>VLOOKUP(B971,Transaction!C2:F3001,4,FALSE)</f>
        <v>44533</v>
      </c>
      <c r="P971" s="21" t="str">
        <f>VLOOKUP(B971,Table3[[Account Number]:[Transaction type]],2,FALSE)</f>
        <v>Money Deposit</v>
      </c>
      <c r="Q971" s="21" t="str">
        <f>VLOOKUP(B971,Transaction!C2:E3001,3,FALSE)</f>
        <v>Bank</v>
      </c>
      <c r="R971" s="22">
        <f>Table4[[#This Row],[Bank Deposit2]] - Table4[[#This Row],[Saving Accounts]]</f>
        <v>384391.79618994001</v>
      </c>
      <c r="S971" s="22">
        <f>IF(AND(Table4[[#This Row],[Account Type]]="Current",Table4[[#This Row],[Opening Balance]]&gt;= 500000),Table4[[#This Row],[Opening Balance]] * 0.02, 0)</f>
        <v>0</v>
      </c>
    </row>
    <row r="972" spans="1:19" ht="15.75" x14ac:dyDescent="0.25">
      <c r="A972" s="17" t="s">
        <v>3162</v>
      </c>
      <c r="B972" s="19">
        <v>806218567</v>
      </c>
      <c r="C972" s="17">
        <v>71</v>
      </c>
      <c r="D972" s="24">
        <v>18773.25</v>
      </c>
      <c r="E972" s="17" t="s">
        <v>1094</v>
      </c>
      <c r="F972" s="17" t="s">
        <v>591</v>
      </c>
      <c r="G972" s="17" t="s">
        <v>3058</v>
      </c>
      <c r="H972" s="17" t="s">
        <v>3163</v>
      </c>
      <c r="I972" s="20">
        <f t="shared" si="15"/>
        <v>178265.14290000001</v>
      </c>
      <c r="J972" s="20">
        <v>75294.362051999997</v>
      </c>
      <c r="K972" s="17" t="s">
        <v>3164</v>
      </c>
      <c r="L972" s="21" t="str">
        <f>VLOOKUP(B972,Accounts!B$2:E$3001,4,FALSE)</f>
        <v>Domiciliary</v>
      </c>
      <c r="M972" s="26">
        <f>VALUE(VLOOKUP(B972,Accounts!B$2:G$3001,6,FALSE))</f>
        <v>1128729437</v>
      </c>
      <c r="N972" s="22">
        <f>IFERROR(VLOOKUP(B972,Loan!B972:D1271,3,FALSE), 0)</f>
        <v>0</v>
      </c>
      <c r="O972" s="25">
        <f>VLOOKUP(B972,Transaction!C2:F3001,4,FALSE)</f>
        <v>44212</v>
      </c>
      <c r="P972" s="21" t="str">
        <f>VLOOKUP(B972,Table3[[Account Number]:[Transaction type]],2,FALSE)</f>
        <v>Money Transfer</v>
      </c>
      <c r="Q972" s="21" t="str">
        <f>VLOOKUP(B972,Transaction!C2:E3001,3,FALSE)</f>
        <v>ATM</v>
      </c>
      <c r="R972" s="22">
        <f>Table4[[#This Row],[Bank Deposit2]] - Table4[[#This Row],[Saving Accounts]]</f>
        <v>102970.78084800001</v>
      </c>
      <c r="S972" s="22">
        <f>IF(AND(Table4[[#This Row],[Account Type]]="Current",Table4[[#This Row],[Opening Balance]]&gt;= 500000),Table4[[#This Row],[Opening Balance]] * 0.02, 0)</f>
        <v>0</v>
      </c>
    </row>
    <row r="973" spans="1:19" ht="15.75" x14ac:dyDescent="0.25">
      <c r="A973" s="17" t="s">
        <v>3165</v>
      </c>
      <c r="B973" s="19">
        <v>490053873</v>
      </c>
      <c r="C973" s="17">
        <v>63</v>
      </c>
      <c r="D973" s="24">
        <v>21695.25</v>
      </c>
      <c r="E973" s="17" t="s">
        <v>1094</v>
      </c>
      <c r="F973" s="17" t="s">
        <v>750</v>
      </c>
      <c r="G973" s="17" t="s">
        <v>3058</v>
      </c>
      <c r="H973" s="17" t="s">
        <v>3166</v>
      </c>
      <c r="I973" s="20">
        <f t="shared" si="15"/>
        <v>1073972.8571039999</v>
      </c>
      <c r="J973" s="20">
        <v>181444.88796336</v>
      </c>
      <c r="K973" s="17" t="s">
        <v>3167</v>
      </c>
      <c r="L973" s="21" t="str">
        <f>VLOOKUP(B973,Accounts!B$2:E$3001,4,FALSE)</f>
        <v>Domiciliary</v>
      </c>
      <c r="M973" s="26">
        <f>VALUE(VLOOKUP(B973,Accounts!B$2:G$3001,6,FALSE))</f>
        <v>1230950424</v>
      </c>
      <c r="N973" s="22">
        <f>IFERROR(VLOOKUP(B973,Loan!B973:D1272,3,FALSE), 0)</f>
        <v>0</v>
      </c>
      <c r="O973" s="25">
        <f>VLOOKUP(B973,Transaction!C2:F3001,4,FALSE)</f>
        <v>44239</v>
      </c>
      <c r="P973" s="21" t="str">
        <f>VLOOKUP(B973,Table3[[Account Number]:[Transaction type]],2,FALSE)</f>
        <v>Money Deposit</v>
      </c>
      <c r="Q973" s="21" t="str">
        <f>VLOOKUP(B973,Transaction!C2:E3001,3,FALSE)</f>
        <v>Bank</v>
      </c>
      <c r="R973" s="22">
        <f>Table4[[#This Row],[Bank Deposit2]] - Table4[[#This Row],[Saving Accounts]]</f>
        <v>892527.96914063999</v>
      </c>
      <c r="S973" s="22">
        <f>IF(AND(Table4[[#This Row],[Account Type]]="Current",Table4[[#This Row],[Opening Balance]]&gt;= 500000),Table4[[#This Row],[Opening Balance]] * 0.02, 0)</f>
        <v>0</v>
      </c>
    </row>
    <row r="974" spans="1:19" ht="15.75" x14ac:dyDescent="0.25">
      <c r="A974" s="17" t="s">
        <v>3168</v>
      </c>
      <c r="B974" s="19">
        <v>293382229</v>
      </c>
      <c r="C974" s="17">
        <v>85</v>
      </c>
      <c r="D974" s="24">
        <v>13659.75</v>
      </c>
      <c r="E974" s="17" t="s">
        <v>1094</v>
      </c>
      <c r="F974" s="17" t="s">
        <v>1146</v>
      </c>
      <c r="G974" s="17" t="s">
        <v>3058</v>
      </c>
      <c r="H974" s="17" t="s">
        <v>3169</v>
      </c>
      <c r="I974" s="20">
        <f t="shared" si="15"/>
        <v>951121.85309999995</v>
      </c>
      <c r="J974" s="20">
        <v>301822.66805039998</v>
      </c>
      <c r="K974" s="17" t="s">
        <v>3170</v>
      </c>
      <c r="L974" s="21" t="str">
        <f>VLOOKUP(B974,Accounts!B$2:E$3001,4,FALSE)</f>
        <v>Current</v>
      </c>
      <c r="M974" s="26">
        <f>VALUE(VLOOKUP(B974,Accounts!B$2:G$3001,6,FALSE))</f>
        <v>1815933924</v>
      </c>
      <c r="N974" s="22">
        <f>IFERROR(VLOOKUP(B974,Loan!B974:D1273,3,FALSE), 0)</f>
        <v>0</v>
      </c>
      <c r="O974" s="25">
        <f>VLOOKUP(B974,Transaction!C2:F3001,4,FALSE)</f>
        <v>44640</v>
      </c>
      <c r="P974" s="21" t="str">
        <f>VLOOKUP(B974,Table3[[Account Number]:[Transaction type]],2,FALSE)</f>
        <v>Cash Withdrawal</v>
      </c>
      <c r="Q974" s="21" t="str">
        <f>VLOOKUP(B974,Transaction!C2:E3001,3,FALSE)</f>
        <v>POS</v>
      </c>
      <c r="R974" s="22">
        <f>Table4[[#This Row],[Bank Deposit2]] - Table4[[#This Row],[Saving Accounts]]</f>
        <v>649299.18504959997</v>
      </c>
      <c r="S974" s="22">
        <f>IF(AND(Table4[[#This Row],[Account Type]]="Current",Table4[[#This Row],[Opening Balance]]&gt;= 500000),Table4[[#This Row],[Opening Balance]] * 0.02, 0)</f>
        <v>36318678.480000004</v>
      </c>
    </row>
    <row r="975" spans="1:19" ht="15.75" x14ac:dyDescent="0.25">
      <c r="A975" s="17" t="s">
        <v>3171</v>
      </c>
      <c r="B975" s="19">
        <v>841019660</v>
      </c>
      <c r="C975" s="17">
        <v>25</v>
      </c>
      <c r="D975" s="24">
        <v>35574.75</v>
      </c>
      <c r="E975" s="17" t="s">
        <v>1094</v>
      </c>
      <c r="F975" s="17" t="s">
        <v>1400</v>
      </c>
      <c r="G975" s="17" t="s">
        <v>3058</v>
      </c>
      <c r="H975" s="17" t="s">
        <v>3172</v>
      </c>
      <c r="I975" s="20">
        <f t="shared" si="15"/>
        <v>443776.82909999997</v>
      </c>
      <c r="J975" s="20">
        <v>173072.963349</v>
      </c>
      <c r="K975" s="17" t="s">
        <v>3173</v>
      </c>
      <c r="L975" s="21" t="str">
        <f>VLOOKUP(B975,Accounts!B$2:E$3001,4,FALSE)</f>
        <v>Domiciliary</v>
      </c>
      <c r="M975" s="26">
        <f>VALUE(VLOOKUP(B975,Accounts!B$2:G$3001,6,FALSE))</f>
        <v>291262818</v>
      </c>
      <c r="N975" s="22">
        <f>IFERROR(VLOOKUP(B975,Loan!B975:D1274,3,FALSE), 0)</f>
        <v>0</v>
      </c>
      <c r="O975" s="25">
        <f>VLOOKUP(B975,Transaction!C2:F3001,4,FALSE)</f>
        <v>44669</v>
      </c>
      <c r="P975" s="21" t="str">
        <f>VLOOKUP(B975,Table3[[Account Number]:[Transaction type]],2,FALSE)</f>
        <v>Online Payment</v>
      </c>
      <c r="Q975" s="21" t="str">
        <f>VLOOKUP(B975,Transaction!C2:E3001,3,FALSE)</f>
        <v>Mobile</v>
      </c>
      <c r="R975" s="22">
        <f>Table4[[#This Row],[Bank Deposit2]] - Table4[[#This Row],[Saving Accounts]]</f>
        <v>270703.865751</v>
      </c>
      <c r="S975" s="22">
        <f>IF(AND(Table4[[#This Row],[Account Type]]="Current",Table4[[#This Row],[Opening Balance]]&gt;= 500000),Table4[[#This Row],[Opening Balance]] * 0.02, 0)</f>
        <v>0</v>
      </c>
    </row>
    <row r="976" spans="1:19" ht="15.75" x14ac:dyDescent="0.25">
      <c r="A976" s="17" t="s">
        <v>3174</v>
      </c>
      <c r="B976" s="19">
        <v>965515907</v>
      </c>
      <c r="C976" s="17">
        <v>68</v>
      </c>
      <c r="D976" s="24">
        <v>19869</v>
      </c>
      <c r="E976" s="17" t="s">
        <v>1094</v>
      </c>
      <c r="F976" s="17" t="s">
        <v>1252</v>
      </c>
      <c r="G976" s="17" t="s">
        <v>3058</v>
      </c>
      <c r="H976" s="17" t="s">
        <v>3175</v>
      </c>
      <c r="I976" s="20">
        <f t="shared" si="15"/>
        <v>528116.25120000006</v>
      </c>
      <c r="J976" s="20">
        <v>211564.6428</v>
      </c>
      <c r="K976" s="17" t="s">
        <v>3176</v>
      </c>
      <c r="L976" s="21" t="str">
        <f>VLOOKUP(B976,Accounts!B$2:E$3001,4,FALSE)</f>
        <v>Fixed Deposit</v>
      </c>
      <c r="M976" s="26">
        <f>VALUE(VLOOKUP(B976,Accounts!B$2:G$3001,6,FALSE))</f>
        <v>2188883088</v>
      </c>
      <c r="N976" s="22">
        <f>IFERROR(VLOOKUP(B976,Loan!B976:D1275,3,FALSE), 0)</f>
        <v>0</v>
      </c>
      <c r="O976" s="25">
        <f>VLOOKUP(B976,Transaction!C2:F3001,4,FALSE)</f>
        <v>44259</v>
      </c>
      <c r="P976" s="21" t="str">
        <f>VLOOKUP(B976,Table3[[Account Number]:[Transaction type]],2,FALSE)</f>
        <v>Loan Payment</v>
      </c>
      <c r="Q976" s="21" t="str">
        <f>VLOOKUP(B976,Transaction!C2:E3001,3,FALSE)</f>
        <v>AFT</v>
      </c>
      <c r="R976" s="22">
        <f>Table4[[#This Row],[Bank Deposit2]] - Table4[[#This Row],[Saving Accounts]]</f>
        <v>316551.60840000003</v>
      </c>
      <c r="S976" s="22">
        <f>IF(AND(Table4[[#This Row],[Account Type]]="Current",Table4[[#This Row],[Opening Balance]]&gt;= 500000),Table4[[#This Row],[Opening Balance]] * 0.02, 0)</f>
        <v>0</v>
      </c>
    </row>
    <row r="977" spans="1:19" ht="15.75" x14ac:dyDescent="0.25">
      <c r="A977" s="17" t="s">
        <v>3177</v>
      </c>
      <c r="B977" s="19">
        <v>247238450</v>
      </c>
      <c r="C977" s="17">
        <v>64</v>
      </c>
      <c r="D977" s="24">
        <v>21330</v>
      </c>
      <c r="E977" s="17" t="s">
        <v>1094</v>
      </c>
      <c r="F977" s="17" t="s">
        <v>442</v>
      </c>
      <c r="G977" s="17" t="s">
        <v>3058</v>
      </c>
      <c r="H977" s="17" t="s">
        <v>3178</v>
      </c>
      <c r="I977" s="20">
        <f t="shared" si="15"/>
        <v>204249.00519500001</v>
      </c>
      <c r="J977" s="20">
        <v>50869.563558000002</v>
      </c>
      <c r="K977" s="17" t="s">
        <v>3179</v>
      </c>
      <c r="L977" s="21" t="str">
        <f>VLOOKUP(B977,Accounts!B$2:E$3001,4,FALSE)</f>
        <v>Domiciliary</v>
      </c>
      <c r="M977" s="26">
        <f>VALUE(VLOOKUP(B977,Accounts!B$2:G$3001,6,FALSE))</f>
        <v>131150237</v>
      </c>
      <c r="N977" s="22">
        <f>IFERROR(VLOOKUP(B977,Loan!B977:D1276,3,FALSE), 0)</f>
        <v>0</v>
      </c>
      <c r="O977" s="25">
        <f>VLOOKUP(B977,Transaction!C2:F3001,4,FALSE)</f>
        <v>44241</v>
      </c>
      <c r="P977" s="21" t="str">
        <f>VLOOKUP(B977,Table3[[Account Number]:[Transaction type]],2,FALSE)</f>
        <v>Online Payment</v>
      </c>
      <c r="Q977" s="21" t="str">
        <f>VLOOKUP(B977,Transaction!C2:E3001,3,FALSE)</f>
        <v>Internet Banking</v>
      </c>
      <c r="R977" s="22">
        <f>Table4[[#This Row],[Bank Deposit2]] - Table4[[#This Row],[Saving Accounts]]</f>
        <v>153379.44163700001</v>
      </c>
      <c r="S977" s="22">
        <f>IF(AND(Table4[[#This Row],[Account Type]]="Current",Table4[[#This Row],[Opening Balance]]&gt;= 500000),Table4[[#This Row],[Opening Balance]] * 0.02, 0)</f>
        <v>0</v>
      </c>
    </row>
    <row r="978" spans="1:19" ht="15.75" x14ac:dyDescent="0.25">
      <c r="A978" s="17" t="s">
        <v>3180</v>
      </c>
      <c r="B978" s="19">
        <v>741790644</v>
      </c>
      <c r="C978" s="17">
        <v>60</v>
      </c>
      <c r="D978" s="24">
        <v>22791</v>
      </c>
      <c r="E978" s="17" t="s">
        <v>1094</v>
      </c>
      <c r="F978" s="17" t="s">
        <v>331</v>
      </c>
      <c r="G978" s="17" t="s">
        <v>3058</v>
      </c>
      <c r="H978" s="17" t="s">
        <v>3181</v>
      </c>
      <c r="I978" s="20">
        <f t="shared" si="15"/>
        <v>167605.97255999999</v>
      </c>
      <c r="J978" s="20">
        <v>84228.2551656</v>
      </c>
      <c r="K978" s="17" t="s">
        <v>3182</v>
      </c>
      <c r="L978" s="21" t="str">
        <f>VLOOKUP(B978,Accounts!B$2:E$3001,4,FALSE)</f>
        <v>Domiciliary</v>
      </c>
      <c r="M978" s="26">
        <f>VALUE(VLOOKUP(B978,Accounts!B$2:G$3001,6,FALSE))</f>
        <v>319199244</v>
      </c>
      <c r="N978" s="22">
        <f>IFERROR(VLOOKUP(B978,Loan!B978:D1277,3,FALSE), 0)</f>
        <v>0</v>
      </c>
      <c r="O978" s="25">
        <f>VLOOKUP(B978,Transaction!C2:F3001,4,FALSE)</f>
        <v>44411</v>
      </c>
      <c r="P978" s="21" t="str">
        <f>VLOOKUP(B978,Table3[[Account Number]:[Transaction type]],2,FALSE)</f>
        <v>Online Payment</v>
      </c>
      <c r="Q978" s="21" t="str">
        <f>VLOOKUP(B978,Transaction!C2:E3001,3,FALSE)</f>
        <v>Internet Banking</v>
      </c>
      <c r="R978" s="22">
        <f>Table4[[#This Row],[Bank Deposit2]] - Table4[[#This Row],[Saving Accounts]]</f>
        <v>83377.717394399995</v>
      </c>
      <c r="S978" s="22">
        <f>IF(AND(Table4[[#This Row],[Account Type]]="Current",Table4[[#This Row],[Opening Balance]]&gt;= 500000),Table4[[#This Row],[Opening Balance]] * 0.02, 0)</f>
        <v>0</v>
      </c>
    </row>
    <row r="979" spans="1:19" ht="15.75" x14ac:dyDescent="0.25">
      <c r="A979" s="17" t="s">
        <v>3183</v>
      </c>
      <c r="B979" s="19">
        <v>64911273</v>
      </c>
      <c r="C979" s="17">
        <v>61</v>
      </c>
      <c r="D979" s="24">
        <v>22425.75</v>
      </c>
      <c r="E979" s="17" t="s">
        <v>1094</v>
      </c>
      <c r="F979" s="17" t="s">
        <v>344</v>
      </c>
      <c r="G979" s="17" t="s">
        <v>3058</v>
      </c>
      <c r="H979" s="17" t="s">
        <v>3184</v>
      </c>
      <c r="I979" s="20">
        <f t="shared" si="15"/>
        <v>1505541.4702900001</v>
      </c>
      <c r="J979" s="20">
        <v>298160.38068960002</v>
      </c>
      <c r="K979" s="17" t="s">
        <v>3185</v>
      </c>
      <c r="L979" s="21" t="str">
        <f>VLOOKUP(B979,Accounts!B$2:E$3001,4,FALSE)</f>
        <v>Current</v>
      </c>
      <c r="M979" s="26">
        <f>VALUE(VLOOKUP(B979,Accounts!B$2:G$3001,6,FALSE))</f>
        <v>1460477408</v>
      </c>
      <c r="N979" s="22">
        <f>IFERROR(VLOOKUP(B979,Loan!B979:D1278,3,FALSE), 0)</f>
        <v>0</v>
      </c>
      <c r="O979" s="25">
        <f>VLOOKUP(B979,Transaction!C2:F3001,4,FALSE)</f>
        <v>44234</v>
      </c>
      <c r="P979" s="21" t="str">
        <f>VLOOKUP(B979,Table3[[Account Number]:[Transaction type]],2,FALSE)</f>
        <v>Money Deposit</v>
      </c>
      <c r="Q979" s="21" t="str">
        <f>VLOOKUP(B979,Transaction!C2:E3001,3,FALSE)</f>
        <v>ATM</v>
      </c>
      <c r="R979" s="22">
        <f>Table4[[#This Row],[Bank Deposit2]] - Table4[[#This Row],[Saving Accounts]]</f>
        <v>1207381.0896004001</v>
      </c>
      <c r="S979" s="22">
        <f>IF(AND(Table4[[#This Row],[Account Type]]="Current",Table4[[#This Row],[Opening Balance]]&gt;= 500000),Table4[[#This Row],[Opening Balance]] * 0.02, 0)</f>
        <v>29209548.16</v>
      </c>
    </row>
    <row r="980" spans="1:19" ht="15.75" x14ac:dyDescent="0.25">
      <c r="A980" s="17" t="s">
        <v>3186</v>
      </c>
      <c r="B980" s="19">
        <v>797666813</v>
      </c>
      <c r="C980" s="17">
        <v>65</v>
      </c>
      <c r="D980" s="24">
        <v>20964.75</v>
      </c>
      <c r="E980" s="17" t="s">
        <v>1094</v>
      </c>
      <c r="F980" s="17" t="s">
        <v>260</v>
      </c>
      <c r="G980" s="17" t="s">
        <v>3058</v>
      </c>
      <c r="H980" s="17" t="s">
        <v>3187</v>
      </c>
      <c r="I980" s="20">
        <f t="shared" si="15"/>
        <v>1357515.559232</v>
      </c>
      <c r="J980" s="20">
        <v>436548.42457407998</v>
      </c>
      <c r="K980" s="17" t="s">
        <v>3188</v>
      </c>
      <c r="L980" s="21" t="str">
        <f>VLOOKUP(B980,Accounts!B$2:E$3001,4,FALSE)</f>
        <v>Joint</v>
      </c>
      <c r="M980" s="26">
        <f>VALUE(VLOOKUP(B980,Accounts!B$2:G$3001,6,FALSE))</f>
        <v>265014945</v>
      </c>
      <c r="N980" s="22">
        <f>IFERROR(VLOOKUP(B980,Loan!B980:D1279,3,FALSE), 0)</f>
        <v>0</v>
      </c>
      <c r="O980" s="25">
        <f>VLOOKUP(B980,Transaction!C2:F3001,4,FALSE)</f>
        <v>44551</v>
      </c>
      <c r="P980" s="21" t="str">
        <f>VLOOKUP(B980,Table3[[Account Number]:[Transaction type]],2,FALSE)</f>
        <v>Online Payment</v>
      </c>
      <c r="Q980" s="21" t="str">
        <f>VLOOKUP(B980,Transaction!C2:E3001,3,FALSE)</f>
        <v>Internet Banking</v>
      </c>
      <c r="R980" s="22">
        <f>Table4[[#This Row],[Bank Deposit2]] - Table4[[#This Row],[Saving Accounts]]</f>
        <v>920967.13465792011</v>
      </c>
      <c r="S980" s="22">
        <f>IF(AND(Table4[[#This Row],[Account Type]]="Current",Table4[[#This Row],[Opening Balance]]&gt;= 500000),Table4[[#This Row],[Opening Balance]] * 0.02, 0)</f>
        <v>0</v>
      </c>
    </row>
    <row r="981" spans="1:19" ht="15.75" x14ac:dyDescent="0.25">
      <c r="A981" s="17" t="s">
        <v>3189</v>
      </c>
      <c r="B981" s="19">
        <v>561087774</v>
      </c>
      <c r="C981" s="17">
        <v>71</v>
      </c>
      <c r="D981" s="24">
        <v>18773.25</v>
      </c>
      <c r="E981" s="17" t="s">
        <v>1094</v>
      </c>
      <c r="F981" s="17" t="s">
        <v>323</v>
      </c>
      <c r="G981" s="17" t="s">
        <v>3058</v>
      </c>
      <c r="H981" s="17" t="s">
        <v>3190</v>
      </c>
      <c r="I981" s="20">
        <f t="shared" si="15"/>
        <v>258168.253425</v>
      </c>
      <c r="J981" s="20">
        <v>78349.9009104</v>
      </c>
      <c r="K981" s="17" t="s">
        <v>3191</v>
      </c>
      <c r="L981" s="21" t="str">
        <f>VLOOKUP(B981,Accounts!B$2:E$3001,4,FALSE)</f>
        <v>Corporate</v>
      </c>
      <c r="M981" s="26">
        <f>VALUE(VLOOKUP(B981,Accounts!B$2:G$3001,6,FALSE))</f>
        <v>359386368</v>
      </c>
      <c r="N981" s="22">
        <f>IFERROR(VLOOKUP(B981,Loan!B981:D1280,3,FALSE), 0)</f>
        <v>0</v>
      </c>
      <c r="O981" s="25">
        <f>VLOOKUP(B981,Transaction!C2:F3001,4,FALSE)</f>
        <v>44407</v>
      </c>
      <c r="P981" s="21" t="str">
        <f>VLOOKUP(B981,Table3[[Account Number]:[Transaction type]],2,FALSE)</f>
        <v>Loan Payment</v>
      </c>
      <c r="Q981" s="21" t="str">
        <f>VLOOKUP(B981,Transaction!C2:E3001,3,FALSE)</f>
        <v>AFT</v>
      </c>
      <c r="R981" s="22">
        <f>Table4[[#This Row],[Bank Deposit2]] - Table4[[#This Row],[Saving Accounts]]</f>
        <v>179818.3525146</v>
      </c>
      <c r="S981" s="22">
        <f>IF(AND(Table4[[#This Row],[Account Type]]="Current",Table4[[#This Row],[Opening Balance]]&gt;= 500000),Table4[[#This Row],[Opening Balance]] * 0.02, 0)</f>
        <v>0</v>
      </c>
    </row>
    <row r="982" spans="1:19" ht="15.75" x14ac:dyDescent="0.25">
      <c r="A982" s="17" t="s">
        <v>3192</v>
      </c>
      <c r="B982" s="19">
        <v>866750682</v>
      </c>
      <c r="C982" s="17">
        <v>27</v>
      </c>
      <c r="D982" s="24">
        <v>34844.25</v>
      </c>
      <c r="E982" s="17" t="s">
        <v>1094</v>
      </c>
      <c r="F982" s="17" t="s">
        <v>471</v>
      </c>
      <c r="G982" s="17" t="s">
        <v>3058</v>
      </c>
      <c r="H982" s="17" t="s">
        <v>3193</v>
      </c>
      <c r="I982" s="20">
        <f t="shared" si="15"/>
        <v>383742.533772</v>
      </c>
      <c r="J982" s="20">
        <v>130472.46148247999</v>
      </c>
      <c r="K982" s="17" t="s">
        <v>3194</v>
      </c>
      <c r="L982" s="21" t="str">
        <f>VLOOKUP(B982,Accounts!B$2:E$3001,4,FALSE)</f>
        <v>Domiciliary</v>
      </c>
      <c r="M982" s="26">
        <f>VALUE(VLOOKUP(B982,Accounts!B$2:G$3001,6,FALSE))</f>
        <v>268015125</v>
      </c>
      <c r="N982" s="22">
        <f>IFERROR(VLOOKUP(B982,Loan!B982:D1281,3,FALSE), 0)</f>
        <v>0</v>
      </c>
      <c r="O982" s="25">
        <f>VLOOKUP(B982,Transaction!C2:F3001,4,FALSE)</f>
        <v>44535</v>
      </c>
      <c r="P982" s="21" t="str">
        <f>VLOOKUP(B982,Table3[[Account Number]:[Transaction type]],2,FALSE)</f>
        <v>Money Transfer</v>
      </c>
      <c r="Q982" s="21" t="str">
        <f>VLOOKUP(B982,Transaction!C2:E3001,3,FALSE)</f>
        <v>Mobile</v>
      </c>
      <c r="R982" s="22">
        <f>Table4[[#This Row],[Bank Deposit2]] - Table4[[#This Row],[Saving Accounts]]</f>
        <v>253270.07228952</v>
      </c>
      <c r="S982" s="22">
        <f>IF(AND(Table4[[#This Row],[Account Type]]="Current",Table4[[#This Row],[Opening Balance]]&gt;= 500000),Table4[[#This Row],[Opening Balance]] * 0.02, 0)</f>
        <v>0</v>
      </c>
    </row>
    <row r="983" spans="1:19" ht="15.75" x14ac:dyDescent="0.25">
      <c r="A983" s="17" t="s">
        <v>3195</v>
      </c>
      <c r="B983" s="19">
        <v>940671188</v>
      </c>
      <c r="C983" s="17">
        <v>84</v>
      </c>
      <c r="D983" s="24">
        <v>14025</v>
      </c>
      <c r="E983" s="17" t="s">
        <v>1094</v>
      </c>
      <c r="F983" s="17" t="s">
        <v>246</v>
      </c>
      <c r="G983" s="17" t="s">
        <v>3058</v>
      </c>
      <c r="H983" s="17" t="s">
        <v>3196</v>
      </c>
      <c r="I983" s="20">
        <f t="shared" si="15"/>
        <v>32527.755000000001</v>
      </c>
      <c r="J983" s="20">
        <v>25501.75992</v>
      </c>
      <c r="K983" s="17" t="s">
        <v>3197</v>
      </c>
      <c r="L983" s="21" t="str">
        <f>VLOOKUP(B983,Accounts!B$2:E$3001,4,FALSE)</f>
        <v>Current</v>
      </c>
      <c r="M983" s="26">
        <f>VALUE(VLOOKUP(B983,Accounts!B$2:G$3001,6,FALSE))</f>
        <v>1242777536</v>
      </c>
      <c r="N983" s="22">
        <f>IFERROR(VLOOKUP(B983,Loan!B983:D1282,3,FALSE), 0)</f>
        <v>0</v>
      </c>
      <c r="O983" s="25">
        <f>VLOOKUP(B983,Transaction!C2:F3001,4,FALSE)</f>
        <v>44429</v>
      </c>
      <c r="P983" s="21" t="str">
        <f>VLOOKUP(B983,Table3[[Account Number]:[Transaction type]],2,FALSE)</f>
        <v>Cash Withdrawal</v>
      </c>
      <c r="Q983" s="21" t="str">
        <f>VLOOKUP(B983,Transaction!C2:E3001,3,FALSE)</f>
        <v>ATM</v>
      </c>
      <c r="R983" s="22">
        <f>Table4[[#This Row],[Bank Deposit2]] - Table4[[#This Row],[Saving Accounts]]</f>
        <v>7025.9950800000006</v>
      </c>
      <c r="S983" s="22">
        <f>IF(AND(Table4[[#This Row],[Account Type]]="Current",Table4[[#This Row],[Opening Balance]]&gt;= 500000),Table4[[#This Row],[Opening Balance]] * 0.02, 0)</f>
        <v>24855550.719999999</v>
      </c>
    </row>
    <row r="984" spans="1:19" ht="15.75" x14ac:dyDescent="0.25">
      <c r="A984" s="17" t="s">
        <v>3198</v>
      </c>
      <c r="B984" s="19">
        <v>363716149</v>
      </c>
      <c r="C984" s="17">
        <v>84</v>
      </c>
      <c r="D984" s="24">
        <v>14025</v>
      </c>
      <c r="E984" s="17" t="s">
        <v>1094</v>
      </c>
      <c r="F984" s="17" t="s">
        <v>349</v>
      </c>
      <c r="G984" s="17" t="s">
        <v>3058</v>
      </c>
      <c r="H984" s="17" t="s">
        <v>3199</v>
      </c>
      <c r="I984" s="20">
        <f t="shared" si="15"/>
        <v>41045.709311999999</v>
      </c>
      <c r="J984" s="20">
        <v>53435.4326784</v>
      </c>
      <c r="K984" s="17" t="s">
        <v>3200</v>
      </c>
      <c r="L984" s="21" t="str">
        <f>VLOOKUP(B984,Accounts!B$2:E$3001,4,FALSE)</f>
        <v>Corporate</v>
      </c>
      <c r="M984" s="26">
        <f>VALUE(VLOOKUP(B984,Accounts!B$2:G$3001,6,FALSE))</f>
        <v>2426223525</v>
      </c>
      <c r="N984" s="22">
        <f>IFERROR(VLOOKUP(B984,Loan!B984:D1283,3,FALSE), 0)</f>
        <v>0</v>
      </c>
      <c r="O984" s="25">
        <f>VLOOKUP(B984,Transaction!C2:F3001,4,FALSE)</f>
        <v>44435</v>
      </c>
      <c r="P984" s="21" t="str">
        <f>VLOOKUP(B984,Table3[[Account Number]:[Transaction type]],2,FALSE)</f>
        <v>Online Payment</v>
      </c>
      <c r="Q984" s="21" t="str">
        <f>VLOOKUP(B984,Transaction!C2:E3001,3,FALSE)</f>
        <v>Mobile</v>
      </c>
      <c r="R984" s="22">
        <f>Table4[[#This Row],[Bank Deposit2]] - Table4[[#This Row],[Saving Accounts]]</f>
        <v>-12389.723366400001</v>
      </c>
      <c r="S984" s="22">
        <f>IF(AND(Table4[[#This Row],[Account Type]]="Current",Table4[[#This Row],[Opening Balance]]&gt;= 500000),Table4[[#This Row],[Opening Balance]] * 0.02, 0)</f>
        <v>0</v>
      </c>
    </row>
    <row r="985" spans="1:19" ht="15.75" x14ac:dyDescent="0.25">
      <c r="A985" s="17" t="s">
        <v>3201</v>
      </c>
      <c r="B985" s="19">
        <v>360188989</v>
      </c>
      <c r="C985" s="17">
        <v>71</v>
      </c>
      <c r="D985" s="24">
        <v>18773.25</v>
      </c>
      <c r="E985" s="17" t="s">
        <v>1094</v>
      </c>
      <c r="F985" s="17" t="s">
        <v>305</v>
      </c>
      <c r="G985" s="17" t="s">
        <v>3058</v>
      </c>
      <c r="H985" s="17" t="s">
        <v>3202</v>
      </c>
      <c r="I985" s="20">
        <f t="shared" si="15"/>
        <v>1620094.6986720001</v>
      </c>
      <c r="J985" s="20">
        <v>773983.59748200001</v>
      </c>
      <c r="K985" s="17" t="s">
        <v>3203</v>
      </c>
      <c r="L985" s="21" t="str">
        <f>VLOOKUP(B985,Accounts!B$2:E$3001,4,FALSE)</f>
        <v>Corporate</v>
      </c>
      <c r="M985" s="26">
        <f>VALUE(VLOOKUP(B985,Accounts!B$2:G$3001,6,FALSE))</f>
        <v>140152038</v>
      </c>
      <c r="N985" s="22">
        <f>IFERROR(VLOOKUP(B985,Loan!B985:D1284,3,FALSE), 0)</f>
        <v>0</v>
      </c>
      <c r="O985" s="25">
        <f>VLOOKUP(B985,Transaction!C2:F3001,4,FALSE)</f>
        <v>44274</v>
      </c>
      <c r="P985" s="21" t="str">
        <f>VLOOKUP(B985,Table3[[Account Number]:[Transaction type]],2,FALSE)</f>
        <v>Checks</v>
      </c>
      <c r="Q985" s="21" t="str">
        <f>VLOOKUP(B985,Transaction!C2:E3001,3,FALSE)</f>
        <v>Informal Services</v>
      </c>
      <c r="R985" s="22">
        <f>Table4[[#This Row],[Bank Deposit2]] - Table4[[#This Row],[Saving Accounts]]</f>
        <v>846111.10119000007</v>
      </c>
      <c r="S985" s="22">
        <f>IF(AND(Table4[[#This Row],[Account Type]]="Current",Table4[[#This Row],[Opening Balance]]&gt;= 500000),Table4[[#This Row],[Opening Balance]] * 0.02, 0)</f>
        <v>0</v>
      </c>
    </row>
    <row r="986" spans="1:19" ht="15.75" x14ac:dyDescent="0.25">
      <c r="A986" s="17" t="s">
        <v>3204</v>
      </c>
      <c r="B986" s="19">
        <v>128921572</v>
      </c>
      <c r="C986" s="17">
        <v>61</v>
      </c>
      <c r="D986" s="24">
        <v>22425.75</v>
      </c>
      <c r="E986" s="17" t="s">
        <v>1094</v>
      </c>
      <c r="F986" s="17" t="s">
        <v>1626</v>
      </c>
      <c r="G986" s="17" t="s">
        <v>3058</v>
      </c>
      <c r="H986" s="17" t="s">
        <v>3205</v>
      </c>
      <c r="I986" s="20">
        <f t="shared" si="15"/>
        <v>139422.325056</v>
      </c>
      <c r="J986" s="20">
        <v>56955.503001600002</v>
      </c>
      <c r="K986" s="17" t="s">
        <v>3206</v>
      </c>
      <c r="L986" s="21" t="str">
        <f>VLOOKUP(B986,Accounts!B$2:E$3001,4,FALSE)</f>
        <v>Current</v>
      </c>
      <c r="M986" s="26">
        <f>VALUE(VLOOKUP(B986,Accounts!B$2:G$3001,6,FALSE))</f>
        <v>889495425</v>
      </c>
      <c r="N986" s="22">
        <f>IFERROR(VLOOKUP(B986,Loan!B986:D1285,3,FALSE), 0)</f>
        <v>0</v>
      </c>
      <c r="O986" s="25">
        <f>VLOOKUP(B986,Transaction!C2:F3001,4,FALSE)</f>
        <v>44386</v>
      </c>
      <c r="P986" s="21" t="str">
        <f>VLOOKUP(B986,Table3[[Account Number]:[Transaction type]],2,FALSE)</f>
        <v>Online Payment</v>
      </c>
      <c r="Q986" s="21" t="str">
        <f>VLOOKUP(B986,Transaction!C2:E3001,3,FALSE)</f>
        <v>Card</v>
      </c>
      <c r="R986" s="22">
        <f>Table4[[#This Row],[Bank Deposit2]] - Table4[[#This Row],[Saving Accounts]]</f>
        <v>82466.822054399992</v>
      </c>
      <c r="S986" s="22">
        <f>IF(AND(Table4[[#This Row],[Account Type]]="Current",Table4[[#This Row],[Opening Balance]]&gt;= 500000),Table4[[#This Row],[Opening Balance]] * 0.02, 0)</f>
        <v>17789908.5</v>
      </c>
    </row>
    <row r="987" spans="1:19" ht="15.75" x14ac:dyDescent="0.25">
      <c r="A987" s="17" t="s">
        <v>3207</v>
      </c>
      <c r="B987" s="19">
        <v>258310082</v>
      </c>
      <c r="C987" s="17">
        <v>33</v>
      </c>
      <c r="D987" s="24">
        <v>32652.75</v>
      </c>
      <c r="E987" s="17" t="s">
        <v>1094</v>
      </c>
      <c r="F987" s="17" t="s">
        <v>135</v>
      </c>
      <c r="G987" s="17" t="s">
        <v>3058</v>
      </c>
      <c r="H987" s="17" t="s">
        <v>3208</v>
      </c>
      <c r="I987" s="20">
        <f t="shared" si="15"/>
        <v>350286.78333599999</v>
      </c>
      <c r="J987" s="20">
        <v>188024.90563584</v>
      </c>
      <c r="K987" s="17" t="s">
        <v>3209</v>
      </c>
      <c r="L987" s="21" t="str">
        <f>VLOOKUP(B987,Accounts!B$2:E$3001,4,FALSE)</f>
        <v>Domiciliary</v>
      </c>
      <c r="M987" s="26">
        <f>VALUE(VLOOKUP(B987,Accounts!B$2:G$3001,6,FALSE))</f>
        <v>588736812</v>
      </c>
      <c r="N987" s="22">
        <f>IFERROR(VLOOKUP(B987,Loan!B987:D1286,3,FALSE), 0)</f>
        <v>0</v>
      </c>
      <c r="O987" s="25">
        <f>VLOOKUP(B987,Transaction!C2:F3001,4,FALSE)</f>
        <v>44671</v>
      </c>
      <c r="P987" s="21" t="str">
        <f>VLOOKUP(B987,Table3[[Account Number]:[Transaction type]],2,FALSE)</f>
        <v>Cash Withdrawal</v>
      </c>
      <c r="Q987" s="21" t="str">
        <f>VLOOKUP(B987,Transaction!C2:E3001,3,FALSE)</f>
        <v>Bank</v>
      </c>
      <c r="R987" s="22">
        <f>Table4[[#This Row],[Bank Deposit2]] - Table4[[#This Row],[Saving Accounts]]</f>
        <v>162261.87770016</v>
      </c>
      <c r="S987" s="22">
        <f>IF(AND(Table4[[#This Row],[Account Type]]="Current",Table4[[#This Row],[Opening Balance]]&gt;= 500000),Table4[[#This Row],[Opening Balance]] * 0.02, 0)</f>
        <v>0</v>
      </c>
    </row>
    <row r="988" spans="1:19" ht="15.75" x14ac:dyDescent="0.25">
      <c r="A988" s="17" t="s">
        <v>3210</v>
      </c>
      <c r="B988" s="19">
        <v>104099391</v>
      </c>
      <c r="C988" s="17">
        <v>35</v>
      </c>
      <c r="D988" s="24">
        <v>31922.25</v>
      </c>
      <c r="E988" s="17" t="s">
        <v>1094</v>
      </c>
      <c r="F988" s="17" t="s">
        <v>955</v>
      </c>
      <c r="G988" s="17" t="s">
        <v>3058</v>
      </c>
      <c r="H988" s="17" t="s">
        <v>3211</v>
      </c>
      <c r="I988" s="20">
        <f t="shared" si="15"/>
        <v>1145916.754164</v>
      </c>
      <c r="J988" s="20">
        <v>660587.30534159997</v>
      </c>
      <c r="K988" s="17" t="s">
        <v>3212</v>
      </c>
      <c r="L988" s="21" t="str">
        <f>VLOOKUP(B988,Accounts!B$2:E$3001,4,FALSE)</f>
        <v>Domiciliary</v>
      </c>
      <c r="M988" s="26">
        <f>VALUE(VLOOKUP(B988,Accounts!B$2:G$3001,6,FALSE))</f>
        <v>33952278</v>
      </c>
      <c r="N988" s="22">
        <f>IFERROR(VLOOKUP(B988,Loan!B988:D1287,3,FALSE), 0)</f>
        <v>0</v>
      </c>
      <c r="O988" s="25">
        <f>VLOOKUP(B988,Transaction!C2:F3001,4,FALSE)</f>
        <v>44347</v>
      </c>
      <c r="P988" s="21" t="str">
        <f>VLOOKUP(B988,Table3[[Account Number]:[Transaction type]],2,FALSE)</f>
        <v>Money Transfer</v>
      </c>
      <c r="Q988" s="21" t="str">
        <f>VLOOKUP(B988,Transaction!C2:E3001,3,FALSE)</f>
        <v>Internet Banking</v>
      </c>
      <c r="R988" s="22">
        <f>Table4[[#This Row],[Bank Deposit2]] - Table4[[#This Row],[Saving Accounts]]</f>
        <v>485329.44882240007</v>
      </c>
      <c r="S988" s="22">
        <f>IF(AND(Table4[[#This Row],[Account Type]]="Current",Table4[[#This Row],[Opening Balance]]&gt;= 500000),Table4[[#This Row],[Opening Balance]] * 0.02, 0)</f>
        <v>0</v>
      </c>
    </row>
    <row r="989" spans="1:19" ht="15.75" x14ac:dyDescent="0.25">
      <c r="A989" s="17" t="s">
        <v>3213</v>
      </c>
      <c r="B989" s="19">
        <v>389587350</v>
      </c>
      <c r="C989" s="17">
        <v>61</v>
      </c>
      <c r="D989" s="24">
        <v>22425.75</v>
      </c>
      <c r="E989" s="17" t="s">
        <v>1094</v>
      </c>
      <c r="F989" s="17" t="s">
        <v>1242</v>
      </c>
      <c r="G989" s="17" t="s">
        <v>3058</v>
      </c>
      <c r="H989" s="17" t="s">
        <v>3214</v>
      </c>
      <c r="I989" s="20">
        <f t="shared" si="15"/>
        <v>1112801.540544</v>
      </c>
      <c r="J989" s="20">
        <v>324567.11599199998</v>
      </c>
      <c r="K989" s="17" t="s">
        <v>3215</v>
      </c>
      <c r="L989" s="21" t="str">
        <f>VLOOKUP(B989,Accounts!B$2:E$3001,4,FALSE)</f>
        <v>Domiciliary</v>
      </c>
      <c r="M989" s="26">
        <f>VALUE(VLOOKUP(B989,Accounts!B$2:G$3001,6,FALSE))</f>
        <v>3068505312</v>
      </c>
      <c r="N989" s="22">
        <f>IFERROR(VLOOKUP(B989,Loan!B989:D1288,3,FALSE), 0)</f>
        <v>0</v>
      </c>
      <c r="O989" s="25">
        <f>VLOOKUP(B989,Transaction!C2:F3001,4,FALSE)</f>
        <v>44500</v>
      </c>
      <c r="P989" s="21" t="str">
        <f>VLOOKUP(B989,Table3[[Account Number]:[Transaction type]],2,FALSE)</f>
        <v>Cash Withdrawal</v>
      </c>
      <c r="Q989" s="21" t="str">
        <f>VLOOKUP(B989,Transaction!C2:E3001,3,FALSE)</f>
        <v>Bank</v>
      </c>
      <c r="R989" s="22">
        <f>Table4[[#This Row],[Bank Deposit2]] - Table4[[#This Row],[Saving Accounts]]</f>
        <v>788234.42455200001</v>
      </c>
      <c r="S989" s="22">
        <f>IF(AND(Table4[[#This Row],[Account Type]]="Current",Table4[[#This Row],[Opening Balance]]&gt;= 500000),Table4[[#This Row],[Opening Balance]] * 0.02, 0)</f>
        <v>0</v>
      </c>
    </row>
    <row r="990" spans="1:19" ht="15.75" x14ac:dyDescent="0.25">
      <c r="A990" s="17" t="s">
        <v>3216</v>
      </c>
      <c r="B990" s="19">
        <v>127626624</v>
      </c>
      <c r="C990" s="17">
        <v>26</v>
      </c>
      <c r="D990" s="24">
        <v>35209.5</v>
      </c>
      <c r="E990" s="17" t="s">
        <v>1094</v>
      </c>
      <c r="F990" s="17" t="s">
        <v>172</v>
      </c>
      <c r="G990" s="17" t="s">
        <v>3058</v>
      </c>
      <c r="H990" s="17" t="s">
        <v>3217</v>
      </c>
      <c r="I990" s="20">
        <f t="shared" si="15"/>
        <v>556830.61</v>
      </c>
      <c r="J990" s="20">
        <v>290498.52923699998</v>
      </c>
      <c r="K990" s="17" t="s">
        <v>3218</v>
      </c>
      <c r="L990" s="21" t="str">
        <f>VLOOKUP(B990,Accounts!B$2:E$3001,4,FALSE)</f>
        <v>Domiciliary</v>
      </c>
      <c r="M990" s="26">
        <f>VALUE(VLOOKUP(B990,Accounts!B$2:G$3001,6,FALSE))</f>
        <v>791217</v>
      </c>
      <c r="N990" s="22">
        <f>IFERROR(VLOOKUP(B990,Loan!B990:D1289,3,FALSE), 0)</f>
        <v>0</v>
      </c>
      <c r="O990" s="25">
        <f>VLOOKUP(B990,Transaction!C2:F3001,4,FALSE)</f>
        <v>44245</v>
      </c>
      <c r="P990" s="21" t="str">
        <f>VLOOKUP(B990,Table3[[Account Number]:[Transaction type]],2,FALSE)</f>
        <v>Online Payment</v>
      </c>
      <c r="Q990" s="21" t="str">
        <f>VLOOKUP(B990,Transaction!C2:E3001,3,FALSE)</f>
        <v>Mobile</v>
      </c>
      <c r="R990" s="22">
        <f>Table4[[#This Row],[Bank Deposit2]] - Table4[[#This Row],[Saving Accounts]]</f>
        <v>266332.08076300001</v>
      </c>
      <c r="S990" s="22">
        <f>IF(AND(Table4[[#This Row],[Account Type]]="Current",Table4[[#This Row],[Opening Balance]]&gt;= 500000),Table4[[#This Row],[Opening Balance]] * 0.02, 0)</f>
        <v>0</v>
      </c>
    </row>
    <row r="991" spans="1:19" ht="15.75" x14ac:dyDescent="0.25">
      <c r="A991" s="17" t="s">
        <v>3219</v>
      </c>
      <c r="B991" s="19">
        <v>767203930</v>
      </c>
      <c r="C991" s="17">
        <v>19</v>
      </c>
      <c r="D991" s="24">
        <v>37766.25</v>
      </c>
      <c r="E991" s="17" t="s">
        <v>1094</v>
      </c>
      <c r="F991" s="17" t="s">
        <v>965</v>
      </c>
      <c r="G991" s="17" t="s">
        <v>3058</v>
      </c>
      <c r="H991" s="17" t="s">
        <v>3220</v>
      </c>
      <c r="I991" s="20">
        <f t="shared" si="15"/>
        <v>94157.697023999994</v>
      </c>
      <c r="J991" s="20">
        <v>32955.193958399999</v>
      </c>
      <c r="K991" s="17" t="s">
        <v>3221</v>
      </c>
      <c r="L991" s="21" t="str">
        <f>VLOOKUP(B991,Accounts!B$2:E$3001,4,FALSE)</f>
        <v>Corporate</v>
      </c>
      <c r="M991" s="26">
        <f>VALUE(VLOOKUP(B991,Accounts!B$2:G$3001,6,FALSE))</f>
        <v>4075713664</v>
      </c>
      <c r="N991" s="22">
        <f>IFERROR(VLOOKUP(B991,Loan!B991:D1290,3,FALSE), 0)</f>
        <v>0</v>
      </c>
      <c r="O991" s="25">
        <f>VLOOKUP(B991,Transaction!C2:F3001,4,FALSE)</f>
        <v>44543</v>
      </c>
      <c r="P991" s="21" t="str">
        <f>VLOOKUP(B991,Table3[[Account Number]:[Transaction type]],2,FALSE)</f>
        <v>Online Payment</v>
      </c>
      <c r="Q991" s="21" t="str">
        <f>VLOOKUP(B991,Transaction!C2:E3001,3,FALSE)</f>
        <v>Mobile</v>
      </c>
      <c r="R991" s="22">
        <f>Table4[[#This Row],[Bank Deposit2]] - Table4[[#This Row],[Saving Accounts]]</f>
        <v>61202.503065599994</v>
      </c>
      <c r="S991" s="22">
        <f>IF(AND(Table4[[#This Row],[Account Type]]="Current",Table4[[#This Row],[Opening Balance]]&gt;= 500000),Table4[[#This Row],[Opening Balance]] * 0.02, 0)</f>
        <v>0</v>
      </c>
    </row>
    <row r="992" spans="1:19" ht="15.75" x14ac:dyDescent="0.25">
      <c r="A992" s="17" t="s">
        <v>3222</v>
      </c>
      <c r="B992" s="19">
        <v>881804070</v>
      </c>
      <c r="C992" s="17">
        <v>77</v>
      </c>
      <c r="D992" s="24">
        <v>16581.75</v>
      </c>
      <c r="E992" s="17" t="s">
        <v>1094</v>
      </c>
      <c r="F992" s="17" t="s">
        <v>731</v>
      </c>
      <c r="G992" s="17" t="s">
        <v>3058</v>
      </c>
      <c r="H992" s="17" t="s">
        <v>3223</v>
      </c>
      <c r="I992" s="20">
        <f t="shared" si="15"/>
        <v>2006627.3834879999</v>
      </c>
      <c r="J992" s="20">
        <v>436441.45590864</v>
      </c>
      <c r="K992" s="17" t="s">
        <v>3224</v>
      </c>
      <c r="L992" s="21" t="str">
        <f>VLOOKUP(B992,Accounts!B$2:E$3001,4,FALSE)</f>
        <v>Domiciliary</v>
      </c>
      <c r="M992" s="26">
        <f>VALUE(VLOOKUP(B992,Accounts!B$2:G$3001,6,FALSE))</f>
        <v>672969222</v>
      </c>
      <c r="N992" s="22">
        <f>IFERROR(VLOOKUP(B992,Loan!B992:D1291,3,FALSE), 0)</f>
        <v>0</v>
      </c>
      <c r="O992" s="25">
        <f>VLOOKUP(B992,Transaction!C2:F3001,4,FALSE)</f>
        <v>44625</v>
      </c>
      <c r="P992" s="21" t="str">
        <f>VLOOKUP(B992,Table3[[Account Number]:[Transaction type]],2,FALSE)</f>
        <v>Online Payment</v>
      </c>
      <c r="Q992" s="21" t="str">
        <f>VLOOKUP(B992,Transaction!C2:E3001,3,FALSE)</f>
        <v>Internet Banking</v>
      </c>
      <c r="R992" s="22">
        <f>Table4[[#This Row],[Bank Deposit2]] - Table4[[#This Row],[Saving Accounts]]</f>
        <v>1570185.9275793598</v>
      </c>
      <c r="S992" s="22">
        <f>IF(AND(Table4[[#This Row],[Account Type]]="Current",Table4[[#This Row],[Opening Balance]]&gt;= 500000),Table4[[#This Row],[Opening Balance]] * 0.02, 0)</f>
        <v>0</v>
      </c>
    </row>
    <row r="993" spans="1:19" ht="15.75" x14ac:dyDescent="0.25">
      <c r="A993" s="17" t="s">
        <v>3225</v>
      </c>
      <c r="B993" s="19">
        <v>832315873</v>
      </c>
      <c r="C993" s="17">
        <v>58</v>
      </c>
      <c r="D993" s="24">
        <v>23521.5</v>
      </c>
      <c r="E993" s="17" t="s">
        <v>1094</v>
      </c>
      <c r="F993" s="17" t="s">
        <v>721</v>
      </c>
      <c r="G993" s="17" t="s">
        <v>3058</v>
      </c>
      <c r="H993" s="17" t="s">
        <v>3226</v>
      </c>
      <c r="I993" s="20">
        <f t="shared" si="15"/>
        <v>169677.15839999999</v>
      </c>
      <c r="J993" s="20">
        <v>68295.056255999996</v>
      </c>
      <c r="K993" s="17" t="s">
        <v>3227</v>
      </c>
      <c r="L993" s="21" t="str">
        <f>VLOOKUP(B993,Accounts!B$2:E$3001,4,FALSE)</f>
        <v>Corporate</v>
      </c>
      <c r="M993" s="26">
        <f>VALUE(VLOOKUP(B993,Accounts!B$2:G$3001,6,FALSE))</f>
        <v>1842602868</v>
      </c>
      <c r="N993" s="22">
        <f>IFERROR(VLOOKUP(B993,Loan!B993:D1292,3,FALSE), 0)</f>
        <v>0</v>
      </c>
      <c r="O993" s="25">
        <f>VLOOKUP(B993,Transaction!C2:F3001,4,FALSE)</f>
        <v>44490</v>
      </c>
      <c r="P993" s="21" t="str">
        <f>VLOOKUP(B993,Table3[[Account Number]:[Transaction type]],2,FALSE)</f>
        <v>Cash Withdrawal</v>
      </c>
      <c r="Q993" s="21" t="str">
        <f>VLOOKUP(B993,Transaction!C2:E3001,3,FALSE)</f>
        <v>ATM</v>
      </c>
      <c r="R993" s="22">
        <f>Table4[[#This Row],[Bank Deposit2]] - Table4[[#This Row],[Saving Accounts]]</f>
        <v>101382.10214399999</v>
      </c>
      <c r="S993" s="22">
        <f>IF(AND(Table4[[#This Row],[Account Type]]="Current",Table4[[#This Row],[Opening Balance]]&gt;= 500000),Table4[[#This Row],[Opening Balance]] * 0.02, 0)</f>
        <v>0</v>
      </c>
    </row>
    <row r="994" spans="1:19" ht="15.75" x14ac:dyDescent="0.25">
      <c r="A994" s="17" t="s">
        <v>3228</v>
      </c>
      <c r="B994" s="19">
        <v>717220415</v>
      </c>
      <c r="C994" s="17">
        <v>49</v>
      </c>
      <c r="D994" s="24">
        <v>26808.75</v>
      </c>
      <c r="E994" s="17" t="s">
        <v>1094</v>
      </c>
      <c r="F994" s="17" t="s">
        <v>1626</v>
      </c>
      <c r="G994" s="17" t="s">
        <v>3058</v>
      </c>
      <c r="H994" s="17" t="s">
        <v>3229</v>
      </c>
      <c r="I994" s="20">
        <f t="shared" si="15"/>
        <v>47282.744078999996</v>
      </c>
      <c r="J994" s="20">
        <v>41720.068305000001</v>
      </c>
      <c r="K994" s="17" t="s">
        <v>3230</v>
      </c>
      <c r="L994" s="21" t="str">
        <f>VLOOKUP(B994,Accounts!B$2:E$3001,4,FALSE)</f>
        <v>Savings</v>
      </c>
      <c r="M994" s="26">
        <f>VALUE(VLOOKUP(B994,Accounts!B$2:G$3001,6,FALSE))</f>
        <v>2759250624</v>
      </c>
      <c r="N994" s="22">
        <f>IFERROR(VLOOKUP(B994,Loan!B994:D1293,3,FALSE), 0)</f>
        <v>0</v>
      </c>
      <c r="O994" s="25">
        <f>VLOOKUP(B994,Transaction!C2:F3001,4,FALSE)</f>
        <v>44317</v>
      </c>
      <c r="P994" s="21" t="str">
        <f>VLOOKUP(B994,Table3[[Account Number]:[Transaction type]],2,FALSE)</f>
        <v>Money Transfer</v>
      </c>
      <c r="Q994" s="21" t="str">
        <f>VLOOKUP(B994,Transaction!C2:E3001,3,FALSE)</f>
        <v>Mobile</v>
      </c>
      <c r="R994" s="22">
        <f>Table4[[#This Row],[Bank Deposit2]] - Table4[[#This Row],[Saving Accounts]]</f>
        <v>5562.6757739999957</v>
      </c>
      <c r="S994" s="22">
        <f>IF(AND(Table4[[#This Row],[Account Type]]="Current",Table4[[#This Row],[Opening Balance]]&gt;= 500000),Table4[[#This Row],[Opening Balance]] * 0.02, 0)</f>
        <v>0</v>
      </c>
    </row>
    <row r="995" spans="1:19" ht="15.75" x14ac:dyDescent="0.25">
      <c r="A995" s="17" t="s">
        <v>3231</v>
      </c>
      <c r="B995" s="19">
        <v>75645378</v>
      </c>
      <c r="C995" s="17">
        <v>73</v>
      </c>
      <c r="D995" s="24">
        <v>18042.75</v>
      </c>
      <c r="E995" s="17" t="s">
        <v>1094</v>
      </c>
      <c r="F995" s="17" t="s">
        <v>1746</v>
      </c>
      <c r="G995" s="17" t="s">
        <v>3058</v>
      </c>
      <c r="H995" s="17" t="s">
        <v>3232</v>
      </c>
      <c r="I995" s="20">
        <f t="shared" si="15"/>
        <v>204597.05291999999</v>
      </c>
      <c r="J995" s="20">
        <v>272234.4315912</v>
      </c>
      <c r="K995" s="17" t="s">
        <v>3233</v>
      </c>
      <c r="L995" s="21" t="str">
        <f>VLOOKUP(B995,Accounts!B$2:E$3001,4,FALSE)</f>
        <v>Domiciliary</v>
      </c>
      <c r="M995" s="26">
        <f>VALUE(VLOOKUP(B995,Accounts!B$2:G$3001,6,FALSE))</f>
        <v>742801514</v>
      </c>
      <c r="N995" s="22">
        <f>IFERROR(VLOOKUP(B995,Loan!B995:D1294,3,FALSE), 0)</f>
        <v>0</v>
      </c>
      <c r="O995" s="25">
        <f>VLOOKUP(B995,Transaction!C2:F3001,4,FALSE)</f>
        <v>44485</v>
      </c>
      <c r="P995" s="21" t="str">
        <f>VLOOKUP(B995,Table3[[Account Number]:[Transaction type]],2,FALSE)</f>
        <v>Cash Withdrawal</v>
      </c>
      <c r="Q995" s="21" t="str">
        <f>VLOOKUP(B995,Transaction!C2:E3001,3,FALSE)</f>
        <v>ATM</v>
      </c>
      <c r="R995" s="22">
        <f>Table4[[#This Row],[Bank Deposit2]] - Table4[[#This Row],[Saving Accounts]]</f>
        <v>-67637.378671200015</v>
      </c>
      <c r="S995" s="22">
        <f>IF(AND(Table4[[#This Row],[Account Type]]="Current",Table4[[#This Row],[Opening Balance]]&gt;= 500000),Table4[[#This Row],[Opening Balance]] * 0.02, 0)</f>
        <v>0</v>
      </c>
    </row>
    <row r="996" spans="1:19" ht="15.75" x14ac:dyDescent="0.25">
      <c r="A996" s="17" t="s">
        <v>3234</v>
      </c>
      <c r="B996" s="19">
        <v>896912247</v>
      </c>
      <c r="C996" s="17">
        <v>49</v>
      </c>
      <c r="D996" s="24">
        <v>26808.75</v>
      </c>
      <c r="E996" s="17" t="s">
        <v>1094</v>
      </c>
      <c r="F996" s="17" t="s">
        <v>2278</v>
      </c>
      <c r="G996" s="17" t="s">
        <v>3058</v>
      </c>
      <c r="H996" s="17" t="s">
        <v>3235</v>
      </c>
      <c r="I996" s="20">
        <f t="shared" si="15"/>
        <v>762328.24704000005</v>
      </c>
      <c r="J996" s="20">
        <v>65591.992922399993</v>
      </c>
      <c r="K996" s="17" t="s">
        <v>3236</v>
      </c>
      <c r="L996" s="21" t="str">
        <f>VLOOKUP(B996,Accounts!B$2:E$3001,4,FALSE)</f>
        <v>Current</v>
      </c>
      <c r="M996" s="26">
        <f>VALUE(VLOOKUP(B996,Accounts!B$2:G$3001,6,FALSE))</f>
        <v>465756633</v>
      </c>
      <c r="N996" s="22">
        <f>IFERROR(VLOOKUP(B996,Loan!B996:D1295,3,FALSE), 0)</f>
        <v>0</v>
      </c>
      <c r="O996" s="25">
        <f>VLOOKUP(B996,Transaction!C2:F3001,4,FALSE)</f>
        <v>44569</v>
      </c>
      <c r="P996" s="21" t="str">
        <f>VLOOKUP(B996,Table3[[Account Number]:[Transaction type]],2,FALSE)</f>
        <v>Cash Withdrawal</v>
      </c>
      <c r="Q996" s="21" t="str">
        <f>VLOOKUP(B996,Transaction!C2:E3001,3,FALSE)</f>
        <v>ATM</v>
      </c>
      <c r="R996" s="22">
        <f>Table4[[#This Row],[Bank Deposit2]] - Table4[[#This Row],[Saving Accounts]]</f>
        <v>696736.25411760004</v>
      </c>
      <c r="S996" s="22">
        <f>IF(AND(Table4[[#This Row],[Account Type]]="Current",Table4[[#This Row],[Opening Balance]]&gt;= 500000),Table4[[#This Row],[Opening Balance]] * 0.02, 0)</f>
        <v>9315132.6600000001</v>
      </c>
    </row>
    <row r="997" spans="1:19" ht="15.75" x14ac:dyDescent="0.25">
      <c r="A997" s="17" t="s">
        <v>3237</v>
      </c>
      <c r="B997" s="19">
        <v>612724567</v>
      </c>
      <c r="C997" s="17">
        <v>35</v>
      </c>
      <c r="D997" s="24">
        <v>31922.25</v>
      </c>
      <c r="E997" s="17" t="s">
        <v>1094</v>
      </c>
      <c r="F997" s="17" t="s">
        <v>1469</v>
      </c>
      <c r="G997" s="17" t="s">
        <v>3058</v>
      </c>
      <c r="H997" s="17" t="s">
        <v>3238</v>
      </c>
      <c r="I997" s="20">
        <f t="shared" si="15"/>
        <v>442275.47136000003</v>
      </c>
      <c r="J997" s="20">
        <v>537088.27553280001</v>
      </c>
      <c r="K997" s="17" t="s">
        <v>3239</v>
      </c>
      <c r="L997" s="21" t="str">
        <f>VLOOKUP(B997,Accounts!B$2:E$3001,4,FALSE)</f>
        <v>Joint</v>
      </c>
      <c r="M997" s="26">
        <f>VALUE(VLOOKUP(B997,Accounts!B$2:G$3001,6,FALSE))</f>
        <v>622651392</v>
      </c>
      <c r="N997" s="22">
        <f>IFERROR(VLOOKUP(B997,Loan!B997:D1296,3,FALSE), 0)</f>
        <v>0</v>
      </c>
      <c r="O997" s="25">
        <f>VLOOKUP(B997,Transaction!C2:F3001,4,FALSE)</f>
        <v>44642</v>
      </c>
      <c r="P997" s="21" t="str">
        <f>VLOOKUP(B997,Table3[[Account Number]:[Transaction type]],2,FALSE)</f>
        <v>Money Deposit</v>
      </c>
      <c r="Q997" s="21" t="str">
        <f>VLOOKUP(B997,Transaction!C2:E3001,3,FALSE)</f>
        <v>Bank</v>
      </c>
      <c r="R997" s="22">
        <f>Table4[[#This Row],[Bank Deposit2]] - Table4[[#This Row],[Saving Accounts]]</f>
        <v>-94812.804172799981</v>
      </c>
      <c r="S997" s="22">
        <f>IF(AND(Table4[[#This Row],[Account Type]]="Current",Table4[[#This Row],[Opening Balance]]&gt;= 500000),Table4[[#This Row],[Opening Balance]] * 0.02, 0)</f>
        <v>0</v>
      </c>
    </row>
    <row r="998" spans="1:19" ht="15.75" x14ac:dyDescent="0.25">
      <c r="A998" s="17" t="s">
        <v>3240</v>
      </c>
      <c r="B998" s="19">
        <v>296439878</v>
      </c>
      <c r="C998" s="17">
        <v>65</v>
      </c>
      <c r="D998" s="24">
        <v>20964.75</v>
      </c>
      <c r="E998" s="17" t="s">
        <v>1094</v>
      </c>
      <c r="F998" s="17" t="s">
        <v>885</v>
      </c>
      <c r="G998" s="17" t="s">
        <v>3058</v>
      </c>
      <c r="H998" s="17" t="s">
        <v>3241</v>
      </c>
      <c r="I998" s="20">
        <f t="shared" si="15"/>
        <v>74293.469817999998</v>
      </c>
      <c r="J998" s="20">
        <v>14035.20008128</v>
      </c>
      <c r="K998" s="17" t="s">
        <v>3242</v>
      </c>
      <c r="L998" s="21" t="str">
        <f>VLOOKUP(B998,Accounts!B$2:E$3001,4,FALSE)</f>
        <v>Domiciliary</v>
      </c>
      <c r="M998" s="26">
        <f>VALUE(VLOOKUP(B998,Accounts!B$2:G$3001,6,FALSE))</f>
        <v>310190769</v>
      </c>
      <c r="N998" s="22">
        <f>IFERROR(VLOOKUP(B998,Loan!B998:D1297,3,FALSE), 0)</f>
        <v>0</v>
      </c>
      <c r="O998" s="25">
        <f>VLOOKUP(B998,Transaction!C2:F3001,4,FALSE)</f>
        <v>44260</v>
      </c>
      <c r="P998" s="21" t="str">
        <f>VLOOKUP(B998,Table3[[Account Number]:[Transaction type]],2,FALSE)</f>
        <v>Money Deposit</v>
      </c>
      <c r="Q998" s="21" t="str">
        <f>VLOOKUP(B998,Transaction!C2:E3001,3,FALSE)</f>
        <v>Bank</v>
      </c>
      <c r="R998" s="22">
        <f>Table4[[#This Row],[Bank Deposit2]] - Table4[[#This Row],[Saving Accounts]]</f>
        <v>60258.269736720002</v>
      </c>
      <c r="S998" s="22">
        <f>IF(AND(Table4[[#This Row],[Account Type]]="Current",Table4[[#This Row],[Opening Balance]]&gt;= 500000),Table4[[#This Row],[Opening Balance]] * 0.02, 0)</f>
        <v>0</v>
      </c>
    </row>
    <row r="999" spans="1:19" ht="15.75" x14ac:dyDescent="0.25">
      <c r="A999" s="17" t="s">
        <v>3243</v>
      </c>
      <c r="B999" s="19">
        <v>402846524</v>
      </c>
      <c r="C999" s="17">
        <v>34</v>
      </c>
      <c r="D999" s="24">
        <v>32287.5</v>
      </c>
      <c r="E999" s="17" t="s">
        <v>1094</v>
      </c>
      <c r="F999" s="17" t="s">
        <v>106</v>
      </c>
      <c r="G999" s="17" t="s">
        <v>3058</v>
      </c>
      <c r="H999" s="17" t="s">
        <v>3244</v>
      </c>
      <c r="I999" s="20">
        <f t="shared" si="15"/>
        <v>3384843.5617920002</v>
      </c>
      <c r="J999" s="20">
        <v>1241535.07247616</v>
      </c>
      <c r="K999" s="17" t="s">
        <v>3245</v>
      </c>
      <c r="L999" s="21" t="str">
        <f>VLOOKUP(B999,Accounts!B$2:E$3001,4,FALSE)</f>
        <v>Current</v>
      </c>
      <c r="M999" s="26">
        <f>VALUE(VLOOKUP(B999,Accounts!B$2:G$3001,6,FALSE))</f>
        <v>196216482</v>
      </c>
      <c r="N999" s="22">
        <f>IFERROR(VLOOKUP(B999,Loan!B999:D1298,3,FALSE), 0)</f>
        <v>0</v>
      </c>
      <c r="O999" s="25">
        <f>VLOOKUP(B999,Transaction!C2:F3001,4,FALSE)</f>
        <v>44344</v>
      </c>
      <c r="P999" s="21" t="str">
        <f>VLOOKUP(B999,Table3[[Account Number]:[Transaction type]],2,FALSE)</f>
        <v>Loan Payment</v>
      </c>
      <c r="Q999" s="21" t="str">
        <f>VLOOKUP(B999,Transaction!C2:E3001,3,FALSE)</f>
        <v>AFT</v>
      </c>
      <c r="R999" s="22">
        <f>Table4[[#This Row],[Bank Deposit2]] - Table4[[#This Row],[Saving Accounts]]</f>
        <v>2143308.4893158404</v>
      </c>
      <c r="S999" s="22">
        <f>IF(AND(Table4[[#This Row],[Account Type]]="Current",Table4[[#This Row],[Opening Balance]]&gt;= 500000),Table4[[#This Row],[Opening Balance]] * 0.02, 0)</f>
        <v>3924329.64</v>
      </c>
    </row>
    <row r="1000" spans="1:19" ht="15.75" x14ac:dyDescent="0.25">
      <c r="A1000" s="17" t="s">
        <v>3246</v>
      </c>
      <c r="B1000" s="19">
        <v>631528098</v>
      </c>
      <c r="C1000" s="17">
        <v>56</v>
      </c>
      <c r="D1000" s="24">
        <v>24252</v>
      </c>
      <c r="E1000" s="17" t="s">
        <v>1094</v>
      </c>
      <c r="F1000" s="17" t="s">
        <v>1840</v>
      </c>
      <c r="G1000" s="17" t="s">
        <v>3058</v>
      </c>
      <c r="H1000" s="17" t="s">
        <v>3247</v>
      </c>
      <c r="I1000" s="20">
        <f t="shared" si="15"/>
        <v>2419115.1726719998</v>
      </c>
      <c r="J1000" s="20">
        <v>714332.35289856</v>
      </c>
      <c r="K1000" s="17" t="s">
        <v>3248</v>
      </c>
      <c r="L1000" s="21" t="str">
        <f>VLOOKUP(B1000,Accounts!B$2:E$3001,4,FALSE)</f>
        <v>Domiciliary</v>
      </c>
      <c r="M1000" s="26">
        <f>VALUE(VLOOKUP(B1000,Accounts!B$2:G$3001,6,FALSE))</f>
        <v>112254768</v>
      </c>
      <c r="N1000" s="22">
        <f>IFERROR(VLOOKUP(B1000,Loan!B1000:D1299,3,FALSE), 0)</f>
        <v>0</v>
      </c>
      <c r="O1000" s="25">
        <f>VLOOKUP(B1000,Transaction!C2:F3001,4,FALSE)</f>
        <v>44540</v>
      </c>
      <c r="P1000" s="21" t="str">
        <f>VLOOKUP(B1000,Table3[[Account Number]:[Transaction type]],2,FALSE)</f>
        <v>Money Transfer</v>
      </c>
      <c r="Q1000" s="21" t="str">
        <f>VLOOKUP(B1000,Transaction!C2:E3001,3,FALSE)</f>
        <v>ATM</v>
      </c>
      <c r="R1000" s="22">
        <f>Table4[[#This Row],[Bank Deposit2]] - Table4[[#This Row],[Saving Accounts]]</f>
        <v>1704782.8197734398</v>
      </c>
      <c r="S1000" s="22">
        <f>IF(AND(Table4[[#This Row],[Account Type]]="Current",Table4[[#This Row],[Opening Balance]]&gt;= 500000),Table4[[#This Row],[Opening Balance]] * 0.02, 0)</f>
        <v>0</v>
      </c>
    </row>
    <row r="1001" spans="1:19" ht="15.75" x14ac:dyDescent="0.25">
      <c r="A1001" s="17" t="s">
        <v>3249</v>
      </c>
      <c r="B1001" s="19">
        <v>588615194</v>
      </c>
      <c r="C1001" s="17">
        <v>36</v>
      </c>
      <c r="D1001" s="24">
        <v>31557</v>
      </c>
      <c r="E1001" s="17" t="s">
        <v>1094</v>
      </c>
      <c r="F1001" s="17" t="s">
        <v>509</v>
      </c>
      <c r="G1001" s="17" t="s">
        <v>3058</v>
      </c>
      <c r="H1001" s="17" t="s">
        <v>3250</v>
      </c>
      <c r="I1001" s="20">
        <f t="shared" si="15"/>
        <v>80407.613790000003</v>
      </c>
      <c r="J1001" s="20">
        <v>37910.700872100002</v>
      </c>
      <c r="K1001" s="17" t="s">
        <v>3251</v>
      </c>
      <c r="L1001" s="21" t="str">
        <f>VLOOKUP(B1001,Accounts!B$2:E$3001,4,FALSE)</f>
        <v>Corporate</v>
      </c>
      <c r="M1001" s="26">
        <f>VALUE(VLOOKUP(B1001,Accounts!B$2:G$3001,6,FALSE))</f>
        <v>985776318</v>
      </c>
      <c r="N1001" s="22">
        <f>IFERROR(VLOOKUP(B1001,Loan!B1001:D1300,3,FALSE), 0)</f>
        <v>0</v>
      </c>
      <c r="O1001" s="25">
        <f>VLOOKUP(B1001,Transaction!C2:F3001,4,FALSE)</f>
        <v>44338</v>
      </c>
      <c r="P1001" s="21" t="str">
        <f>VLOOKUP(B1001,Table3[[Account Number]:[Transaction type]],2,FALSE)</f>
        <v>Money Transfer</v>
      </c>
      <c r="Q1001" s="21" t="str">
        <f>VLOOKUP(B1001,Transaction!C2:E3001,3,FALSE)</f>
        <v>Mobile</v>
      </c>
      <c r="R1001" s="22">
        <f>Table4[[#This Row],[Bank Deposit2]] - Table4[[#This Row],[Saving Accounts]]</f>
        <v>42496.912917900001</v>
      </c>
      <c r="S1001" s="22">
        <f>IF(AND(Table4[[#This Row],[Account Type]]="Current",Table4[[#This Row],[Opening Balance]]&gt;= 500000),Table4[[#This Row],[Opening Balance]] * 0.02, 0)</f>
        <v>0</v>
      </c>
    </row>
    <row r="1002" spans="1:19" ht="15.75" x14ac:dyDescent="0.25">
      <c r="A1002" s="17" t="s">
        <v>3252</v>
      </c>
      <c r="B1002" s="19">
        <v>557921020</v>
      </c>
      <c r="C1002" s="17">
        <v>27</v>
      </c>
      <c r="D1002" s="24">
        <v>34844.25</v>
      </c>
      <c r="E1002" s="17" t="s">
        <v>1094</v>
      </c>
      <c r="F1002" s="17" t="s">
        <v>231</v>
      </c>
      <c r="G1002" s="17" t="s">
        <v>3058</v>
      </c>
      <c r="H1002" s="17" t="s">
        <v>3253</v>
      </c>
      <c r="I1002" s="20">
        <f t="shared" si="15"/>
        <v>2036733.037482</v>
      </c>
      <c r="J1002" s="20">
        <v>773673.69647567999</v>
      </c>
      <c r="K1002" s="17" t="s">
        <v>3254</v>
      </c>
      <c r="L1002" s="21" t="str">
        <f>VLOOKUP(B1002,Accounts!B$2:E$3001,4,FALSE)</f>
        <v>Savings</v>
      </c>
      <c r="M1002" s="26">
        <f>VALUE(VLOOKUP(B1002,Accounts!B$2:G$3001,6,FALSE))</f>
        <v>901612892</v>
      </c>
      <c r="N1002" s="22">
        <f>IFERROR(VLOOKUP(B1002,Loan!B1002:D1301,3,FALSE), 0)</f>
        <v>0</v>
      </c>
      <c r="O1002" s="25">
        <f>VLOOKUP(B1002,Transaction!C2:F3001,4,FALSE)</f>
        <v>44600</v>
      </c>
      <c r="P1002" s="21" t="str">
        <f>VLOOKUP(B1002,Table3[[Account Number]:[Transaction type]],2,FALSE)</f>
        <v>Loan Payment</v>
      </c>
      <c r="Q1002" s="21" t="str">
        <f>VLOOKUP(B1002,Transaction!C2:E3001,3,FALSE)</f>
        <v>AFT</v>
      </c>
      <c r="R1002" s="22">
        <f>Table4[[#This Row],[Bank Deposit2]] - Table4[[#This Row],[Saving Accounts]]</f>
        <v>1263059.34100632</v>
      </c>
      <c r="S1002" s="22">
        <f>IF(AND(Table4[[#This Row],[Account Type]]="Current",Table4[[#This Row],[Opening Balance]]&gt;= 500000),Table4[[#This Row],[Opening Balance]] * 0.02, 0)</f>
        <v>0</v>
      </c>
    </row>
    <row r="1003" spans="1:19" ht="15.75" x14ac:dyDescent="0.25">
      <c r="A1003" s="17" t="s">
        <v>3255</v>
      </c>
      <c r="B1003" s="19">
        <v>206071219</v>
      </c>
      <c r="C1003" s="17">
        <v>58</v>
      </c>
      <c r="D1003" s="24">
        <v>23521.5</v>
      </c>
      <c r="E1003" s="17" t="s">
        <v>1094</v>
      </c>
      <c r="F1003" s="17" t="s">
        <v>1308</v>
      </c>
      <c r="G1003" s="17" t="s">
        <v>3058</v>
      </c>
      <c r="H1003" s="17" t="s">
        <v>3256</v>
      </c>
      <c r="I1003" s="20">
        <f t="shared" si="15"/>
        <v>702159.57642599999</v>
      </c>
      <c r="J1003" s="20">
        <v>172530.63877896001</v>
      </c>
      <c r="K1003" s="17" t="s">
        <v>3257</v>
      </c>
      <c r="L1003" s="21" t="str">
        <f>VLOOKUP(B1003,Accounts!B$2:E$3001,4,FALSE)</f>
        <v>Savings</v>
      </c>
      <c r="M1003" s="26">
        <f>VALUE(VLOOKUP(B1003,Accounts!B$2:G$3001,6,FALSE))</f>
        <v>11407648</v>
      </c>
      <c r="N1003" s="22">
        <f>IFERROR(VLOOKUP(B1003,Loan!B1003:D1302,3,FALSE), 0)</f>
        <v>0</v>
      </c>
      <c r="O1003" s="25">
        <f>VLOOKUP(B1003,Transaction!C2:F3001,4,FALSE)</f>
        <v>44259</v>
      </c>
      <c r="P1003" s="21" t="str">
        <f>VLOOKUP(B1003,Table3[[Account Number]:[Transaction type]],2,FALSE)</f>
        <v>Loan Payment</v>
      </c>
      <c r="Q1003" s="21" t="str">
        <f>VLOOKUP(B1003,Transaction!C2:E3001,3,FALSE)</f>
        <v>ACH</v>
      </c>
      <c r="R1003" s="22">
        <f>Table4[[#This Row],[Bank Deposit2]] - Table4[[#This Row],[Saving Accounts]]</f>
        <v>529628.93764704</v>
      </c>
      <c r="S1003" s="22">
        <f>IF(AND(Table4[[#This Row],[Account Type]]="Current",Table4[[#This Row],[Opening Balance]]&gt;= 500000),Table4[[#This Row],[Opening Balance]] * 0.02, 0)</f>
        <v>0</v>
      </c>
    </row>
    <row r="1004" spans="1:19" ht="15.75" x14ac:dyDescent="0.25">
      <c r="A1004" s="17" t="s">
        <v>3258</v>
      </c>
      <c r="B1004" s="19">
        <v>254387170</v>
      </c>
      <c r="C1004" s="17">
        <v>66</v>
      </c>
      <c r="D1004" s="24">
        <v>20599.5</v>
      </c>
      <c r="E1004" s="17" t="s">
        <v>1094</v>
      </c>
      <c r="F1004" s="17" t="s">
        <v>909</v>
      </c>
      <c r="G1004" s="17" t="s">
        <v>3058</v>
      </c>
      <c r="H1004" s="17" t="s">
        <v>3259</v>
      </c>
      <c r="I1004" s="20">
        <f t="shared" si="15"/>
        <v>1933423.9510679999</v>
      </c>
      <c r="J1004" s="20">
        <v>1053435.8469623399</v>
      </c>
      <c r="K1004" s="17" t="s">
        <v>3260</v>
      </c>
      <c r="L1004" s="21" t="str">
        <f>VLOOKUP(B1004,Accounts!B$2:E$3001,4,FALSE)</f>
        <v>Domiciliary</v>
      </c>
      <c r="M1004" s="26">
        <f>VALUE(VLOOKUP(B1004,Accounts!B$2:G$3001,6,FALSE))</f>
        <v>1565654796</v>
      </c>
      <c r="N1004" s="22">
        <f>IFERROR(VLOOKUP(B1004,Loan!B1004:D1303,3,FALSE), 0)</f>
        <v>0</v>
      </c>
      <c r="O1004" s="25">
        <f>VLOOKUP(B1004,Transaction!C2:F3001,4,FALSE)</f>
        <v>44570</v>
      </c>
      <c r="P1004" s="21" t="str">
        <f>VLOOKUP(B1004,Table3[[Account Number]:[Transaction type]],2,FALSE)</f>
        <v>Cash Withdrawal</v>
      </c>
      <c r="Q1004" s="21" t="str">
        <f>VLOOKUP(B1004,Transaction!C2:E3001,3,FALSE)</f>
        <v>Bank</v>
      </c>
      <c r="R1004" s="22">
        <f>Table4[[#This Row],[Bank Deposit2]] - Table4[[#This Row],[Saving Accounts]]</f>
        <v>879988.10410565999</v>
      </c>
      <c r="S1004" s="22">
        <f>IF(AND(Table4[[#This Row],[Account Type]]="Current",Table4[[#This Row],[Opening Balance]]&gt;= 500000),Table4[[#This Row],[Opening Balance]] * 0.02, 0)</f>
        <v>0</v>
      </c>
    </row>
    <row r="1005" spans="1:19" ht="15.75" x14ac:dyDescent="0.25">
      <c r="A1005" s="17" t="s">
        <v>3261</v>
      </c>
      <c r="B1005" s="19">
        <v>146974938</v>
      </c>
      <c r="C1005" s="17">
        <v>70</v>
      </c>
      <c r="D1005" s="24">
        <v>19138.5</v>
      </c>
      <c r="E1005" s="17" t="s">
        <v>1094</v>
      </c>
      <c r="F1005" s="17" t="s">
        <v>1721</v>
      </c>
      <c r="G1005" s="17" t="s">
        <v>3058</v>
      </c>
      <c r="H1005" s="17" t="s">
        <v>3262</v>
      </c>
      <c r="I1005" s="20">
        <f t="shared" si="15"/>
        <v>321683.08571999997</v>
      </c>
      <c r="J1005" s="20">
        <v>37268.162369999998</v>
      </c>
      <c r="K1005" s="17" t="s">
        <v>3263</v>
      </c>
      <c r="L1005" s="21" t="str">
        <f>VLOOKUP(B1005,Accounts!B$2:E$3001,4,FALSE)</f>
        <v>Corporate</v>
      </c>
      <c r="M1005" s="26">
        <f>VALUE(VLOOKUP(B1005,Accounts!B$2:G$3001,6,FALSE))</f>
        <v>70386822</v>
      </c>
      <c r="N1005" s="22">
        <f>IFERROR(VLOOKUP(B1005,Loan!B1005:D1304,3,FALSE), 0)</f>
        <v>0</v>
      </c>
      <c r="O1005" s="25">
        <f>VLOOKUP(B1005,Transaction!C2:F3001,4,FALSE)</f>
        <v>44485</v>
      </c>
      <c r="P1005" s="21" t="str">
        <f>VLOOKUP(B1005,Table3[[Account Number]:[Transaction type]],2,FALSE)</f>
        <v>Online Payment</v>
      </c>
      <c r="Q1005" s="21" t="str">
        <f>VLOOKUP(B1005,Transaction!C2:E3001,3,FALSE)</f>
        <v>Internet Banking</v>
      </c>
      <c r="R1005" s="22">
        <f>Table4[[#This Row],[Bank Deposit2]] - Table4[[#This Row],[Saving Accounts]]</f>
        <v>284414.92335</v>
      </c>
      <c r="S1005" s="22">
        <f>IF(AND(Table4[[#This Row],[Account Type]]="Current",Table4[[#This Row],[Opening Balance]]&gt;= 500000),Table4[[#This Row],[Opening Balance]] * 0.02, 0)</f>
        <v>0</v>
      </c>
    </row>
    <row r="1006" spans="1:19" ht="15.75" x14ac:dyDescent="0.25">
      <c r="A1006" s="17" t="s">
        <v>3264</v>
      </c>
      <c r="B1006" s="19">
        <v>229181229</v>
      </c>
      <c r="C1006" s="17">
        <v>25</v>
      </c>
      <c r="D1006" s="24">
        <v>35574.75</v>
      </c>
      <c r="E1006" s="17" t="s">
        <v>1094</v>
      </c>
      <c r="F1006" s="17" t="s">
        <v>241</v>
      </c>
      <c r="G1006" s="17" t="s">
        <v>3058</v>
      </c>
      <c r="H1006" s="17" t="s">
        <v>3265</v>
      </c>
      <c r="I1006" s="20">
        <f t="shared" si="15"/>
        <v>34566.958124999997</v>
      </c>
      <c r="J1006" s="20">
        <v>5757.8675962500001</v>
      </c>
      <c r="K1006" s="17" t="s">
        <v>3266</v>
      </c>
      <c r="L1006" s="21" t="str">
        <f>VLOOKUP(B1006,Accounts!B$2:E$3001,4,FALSE)</f>
        <v>Domiciliary</v>
      </c>
      <c r="M1006" s="26">
        <f>VALUE(VLOOKUP(B1006,Accounts!B$2:G$3001,6,FALSE))</f>
        <v>1685690409</v>
      </c>
      <c r="N1006" s="22">
        <f>IFERROR(VLOOKUP(B1006,Loan!B1006:D1305,3,FALSE), 0)</f>
        <v>0</v>
      </c>
      <c r="O1006" s="25">
        <f>VLOOKUP(B1006,Transaction!C2:F3001,4,FALSE)</f>
        <v>44527</v>
      </c>
      <c r="P1006" s="21" t="str">
        <f>VLOOKUP(B1006,Table3[[Account Number]:[Transaction type]],2,FALSE)</f>
        <v>Checks</v>
      </c>
      <c r="Q1006" s="21" t="str">
        <f>VLOOKUP(B1006,Transaction!C2:E3001,3,FALSE)</f>
        <v>Informal Services</v>
      </c>
      <c r="R1006" s="22">
        <f>Table4[[#This Row],[Bank Deposit2]] - Table4[[#This Row],[Saving Accounts]]</f>
        <v>28809.090528749999</v>
      </c>
      <c r="S1006" s="22">
        <f>IF(AND(Table4[[#This Row],[Account Type]]="Current",Table4[[#This Row],[Opening Balance]]&gt;= 500000),Table4[[#This Row],[Opening Balance]] * 0.02, 0)</f>
        <v>0</v>
      </c>
    </row>
    <row r="1007" spans="1:19" ht="15.75" x14ac:dyDescent="0.25">
      <c r="A1007" s="17" t="s">
        <v>3267</v>
      </c>
      <c r="B1007" s="19">
        <v>227862330</v>
      </c>
      <c r="C1007" s="17">
        <v>64</v>
      </c>
      <c r="D1007" s="24">
        <v>21330</v>
      </c>
      <c r="E1007" s="17" t="s">
        <v>1094</v>
      </c>
      <c r="F1007" s="17" t="s">
        <v>1400</v>
      </c>
      <c r="G1007" s="17" t="s">
        <v>3058</v>
      </c>
      <c r="H1007" s="17" t="s">
        <v>3268</v>
      </c>
      <c r="I1007" s="20">
        <f t="shared" si="15"/>
        <v>1206148.1292719999</v>
      </c>
      <c r="J1007" s="20">
        <v>266637.82824971998</v>
      </c>
      <c r="K1007" s="17" t="s">
        <v>3269</v>
      </c>
      <c r="L1007" s="21" t="str">
        <f>VLOOKUP(B1007,Accounts!B$2:E$3001,4,FALSE)</f>
        <v>Domiciliary</v>
      </c>
      <c r="M1007" s="26">
        <f>VALUE(VLOOKUP(B1007,Accounts!B$2:G$3001,6,FALSE))</f>
        <v>12512017</v>
      </c>
      <c r="N1007" s="22">
        <f>IFERROR(VLOOKUP(B1007,Loan!B1007:D1306,3,FALSE), 0)</f>
        <v>0</v>
      </c>
      <c r="O1007" s="25">
        <f>VLOOKUP(B1007,Transaction!C2:F3001,4,FALSE)</f>
        <v>44233</v>
      </c>
      <c r="P1007" s="21" t="str">
        <f>VLOOKUP(B1007,Table3[[Account Number]:[Transaction type]],2,FALSE)</f>
        <v>Cash Withdrawal</v>
      </c>
      <c r="Q1007" s="21" t="str">
        <f>VLOOKUP(B1007,Transaction!C2:E3001,3,FALSE)</f>
        <v>POS</v>
      </c>
      <c r="R1007" s="22">
        <f>Table4[[#This Row],[Bank Deposit2]] - Table4[[#This Row],[Saving Accounts]]</f>
        <v>939510.30102228001</v>
      </c>
      <c r="S1007" s="22">
        <f>IF(AND(Table4[[#This Row],[Account Type]]="Current",Table4[[#This Row],[Opening Balance]]&gt;= 500000),Table4[[#This Row],[Opening Balance]] * 0.02, 0)</f>
        <v>0</v>
      </c>
    </row>
    <row r="1008" spans="1:19" ht="15.75" x14ac:dyDescent="0.25">
      <c r="A1008" s="17" t="s">
        <v>3270</v>
      </c>
      <c r="B1008" s="19">
        <v>948292434</v>
      </c>
      <c r="C1008" s="17">
        <v>46</v>
      </c>
      <c r="D1008" s="24">
        <v>27904.5</v>
      </c>
      <c r="E1008" s="17" t="s">
        <v>1094</v>
      </c>
      <c r="F1008" s="17" t="s">
        <v>1076</v>
      </c>
      <c r="G1008" s="17" t="s">
        <v>3058</v>
      </c>
      <c r="H1008" s="17" t="s">
        <v>3271</v>
      </c>
      <c r="I1008" s="20">
        <f t="shared" si="15"/>
        <v>224120.45843999999</v>
      </c>
      <c r="J1008" s="20">
        <v>102052.4740956</v>
      </c>
      <c r="K1008" s="17" t="s">
        <v>3272</v>
      </c>
      <c r="L1008" s="21" t="str">
        <f>VLOOKUP(B1008,Accounts!B$2:E$3001,4,FALSE)</f>
        <v>Corporate</v>
      </c>
      <c r="M1008" s="26">
        <f>VALUE(VLOOKUP(B1008,Accounts!B$2:G$3001,6,FALSE))</f>
        <v>260826748</v>
      </c>
      <c r="N1008" s="22">
        <f>IFERROR(VLOOKUP(B1008,Loan!B1008:D1307,3,FALSE), 0)</f>
        <v>0</v>
      </c>
      <c r="O1008" s="25">
        <f>VLOOKUP(B1008,Transaction!C2:F3001,4,FALSE)</f>
        <v>44611</v>
      </c>
      <c r="P1008" s="21" t="str">
        <f>VLOOKUP(B1008,Table3[[Account Number]:[Transaction type]],2,FALSE)</f>
        <v>Cash Withdrawal</v>
      </c>
      <c r="Q1008" s="21" t="str">
        <f>VLOOKUP(B1008,Transaction!C2:E3001,3,FALSE)</f>
        <v>ATM</v>
      </c>
      <c r="R1008" s="22">
        <f>Table4[[#This Row],[Bank Deposit2]] - Table4[[#This Row],[Saving Accounts]]</f>
        <v>122067.98434439999</v>
      </c>
      <c r="S1008" s="22">
        <f>IF(AND(Table4[[#This Row],[Account Type]]="Current",Table4[[#This Row],[Opening Balance]]&gt;= 500000),Table4[[#This Row],[Opening Balance]] * 0.02, 0)</f>
        <v>0</v>
      </c>
    </row>
    <row r="1009" spans="1:19" ht="15.75" x14ac:dyDescent="0.25">
      <c r="A1009" s="17" t="s">
        <v>3273</v>
      </c>
      <c r="B1009" s="19">
        <v>247505720</v>
      </c>
      <c r="C1009" s="17">
        <v>30</v>
      </c>
      <c r="D1009" s="24">
        <v>33748.5</v>
      </c>
      <c r="E1009" s="17" t="s">
        <v>1094</v>
      </c>
      <c r="F1009" s="17" t="s">
        <v>523</v>
      </c>
      <c r="G1009" s="17" t="s">
        <v>3058</v>
      </c>
      <c r="H1009" s="17" t="s">
        <v>3274</v>
      </c>
      <c r="I1009" s="20">
        <f t="shared" si="15"/>
        <v>2632942.215845</v>
      </c>
      <c r="J1009" s="20">
        <v>712403.72821079998</v>
      </c>
      <c r="K1009" s="17" t="s">
        <v>3275</v>
      </c>
      <c r="L1009" s="21" t="str">
        <f>VLOOKUP(B1009,Accounts!B$2:E$3001,4,FALSE)</f>
        <v>Domiciliary</v>
      </c>
      <c r="M1009" s="26">
        <f>VALUE(VLOOKUP(B1009,Accounts!B$2:G$3001,6,FALSE))</f>
        <v>33791767</v>
      </c>
      <c r="N1009" s="22">
        <f>IFERROR(VLOOKUP(B1009,Loan!B1009:D1308,3,FALSE), 0)</f>
        <v>0</v>
      </c>
      <c r="O1009" s="25">
        <f>VLOOKUP(B1009,Transaction!C2:F3001,4,FALSE)</f>
        <v>44572</v>
      </c>
      <c r="P1009" s="21" t="str">
        <f>VLOOKUP(B1009,Table3[[Account Number]:[Transaction type]],2,FALSE)</f>
        <v>Money Deposit</v>
      </c>
      <c r="Q1009" s="21" t="str">
        <f>VLOOKUP(B1009,Transaction!C2:E3001,3,FALSE)</f>
        <v>ATM</v>
      </c>
      <c r="R1009" s="22">
        <f>Table4[[#This Row],[Bank Deposit2]] - Table4[[#This Row],[Saving Accounts]]</f>
        <v>1920538.4876342001</v>
      </c>
      <c r="S1009" s="22">
        <f>IF(AND(Table4[[#This Row],[Account Type]]="Current",Table4[[#This Row],[Opening Balance]]&gt;= 500000),Table4[[#This Row],[Opening Balance]] * 0.02, 0)</f>
        <v>0</v>
      </c>
    </row>
    <row r="1010" spans="1:19" ht="15.75" x14ac:dyDescent="0.25">
      <c r="A1010" s="17" t="s">
        <v>3276</v>
      </c>
      <c r="B1010" s="19">
        <v>7702909</v>
      </c>
      <c r="C1010" s="17">
        <v>63</v>
      </c>
      <c r="D1010" s="24">
        <v>21695.25</v>
      </c>
      <c r="E1010" s="17" t="s">
        <v>1094</v>
      </c>
      <c r="F1010" s="17" t="s">
        <v>852</v>
      </c>
      <c r="G1010" s="17" t="s">
        <v>3058</v>
      </c>
      <c r="H1010" s="17" t="s">
        <v>3277</v>
      </c>
      <c r="I1010" s="20">
        <f t="shared" si="15"/>
        <v>27280.61375</v>
      </c>
      <c r="J1010" s="20">
        <v>14479.710375000001</v>
      </c>
      <c r="K1010" s="17" t="s">
        <v>3278</v>
      </c>
      <c r="L1010" s="21" t="str">
        <f>VLOOKUP(B1010,Accounts!B$2:E$3001,4,FALSE)</f>
        <v>Current</v>
      </c>
      <c r="M1010" s="26">
        <f>VALUE(VLOOKUP(B1010,Accounts!B$2:G$3001,6,FALSE))</f>
        <v>40812018</v>
      </c>
      <c r="N1010" s="22">
        <f>IFERROR(VLOOKUP(B1010,Loan!B1010:D1309,3,FALSE), 0)</f>
        <v>0</v>
      </c>
      <c r="O1010" s="25">
        <f>VLOOKUP(B1010,Transaction!C2:F3001,4,FALSE)</f>
        <v>44652</v>
      </c>
      <c r="P1010" s="21" t="str">
        <f>VLOOKUP(B1010,Table3[[Account Number]:[Transaction type]],2,FALSE)</f>
        <v>Checks</v>
      </c>
      <c r="Q1010" s="21" t="str">
        <f>VLOOKUP(B1010,Transaction!C2:E3001,3,FALSE)</f>
        <v>Informal Services</v>
      </c>
      <c r="R1010" s="22">
        <f>Table4[[#This Row],[Bank Deposit2]] - Table4[[#This Row],[Saving Accounts]]</f>
        <v>12800.903375</v>
      </c>
      <c r="S1010" s="22">
        <f>IF(AND(Table4[[#This Row],[Account Type]]="Current",Table4[[#This Row],[Opening Balance]]&gt;= 500000),Table4[[#This Row],[Opening Balance]] * 0.02, 0)</f>
        <v>816240.36</v>
      </c>
    </row>
    <row r="1011" spans="1:19" ht="15.75" x14ac:dyDescent="0.25">
      <c r="A1011" s="17" t="s">
        <v>3279</v>
      </c>
      <c r="B1011" s="19">
        <v>307405988</v>
      </c>
      <c r="C1011" s="17">
        <v>46</v>
      </c>
      <c r="D1011" s="24">
        <v>27904.5</v>
      </c>
      <c r="E1011" s="17" t="s">
        <v>1094</v>
      </c>
      <c r="F1011" s="17" t="s">
        <v>527</v>
      </c>
      <c r="G1011" s="17" t="s">
        <v>3058</v>
      </c>
      <c r="H1011" s="17" t="s">
        <v>3280</v>
      </c>
      <c r="I1011" s="20">
        <f t="shared" si="15"/>
        <v>964879.39766400005</v>
      </c>
      <c r="J1011" s="20">
        <v>317756.04570527998</v>
      </c>
      <c r="K1011" s="17" t="s">
        <v>3281</v>
      </c>
      <c r="L1011" s="21" t="str">
        <f>VLOOKUP(B1011,Accounts!B$2:E$3001,4,FALSE)</f>
        <v>Domiciliary</v>
      </c>
      <c r="M1011" s="26">
        <f>VALUE(VLOOKUP(B1011,Accounts!B$2:G$3001,6,FALSE))</f>
        <v>1336248402</v>
      </c>
      <c r="N1011" s="22">
        <f>IFERROR(VLOOKUP(B1011,Loan!B1011:D1310,3,FALSE), 0)</f>
        <v>0</v>
      </c>
      <c r="O1011" s="25">
        <f>VLOOKUP(B1011,Transaction!C2:F3001,4,FALSE)</f>
        <v>44508</v>
      </c>
      <c r="P1011" s="21" t="str">
        <f>VLOOKUP(B1011,Table3[[Account Number]:[Transaction type]],2,FALSE)</f>
        <v>Money Deposit</v>
      </c>
      <c r="Q1011" s="21" t="str">
        <f>VLOOKUP(B1011,Transaction!C2:E3001,3,FALSE)</f>
        <v>Bank</v>
      </c>
      <c r="R1011" s="22">
        <f>Table4[[#This Row],[Bank Deposit2]] - Table4[[#This Row],[Saving Accounts]]</f>
        <v>647123.35195872001</v>
      </c>
      <c r="S1011" s="22">
        <f>IF(AND(Table4[[#This Row],[Account Type]]="Current",Table4[[#This Row],[Opening Balance]]&gt;= 500000),Table4[[#This Row],[Opening Balance]] * 0.02, 0)</f>
        <v>0</v>
      </c>
    </row>
    <row r="1012" spans="1:19" ht="15.75" x14ac:dyDescent="0.25">
      <c r="A1012" s="17" t="s">
        <v>3282</v>
      </c>
      <c r="B1012" s="19">
        <v>493486761</v>
      </c>
      <c r="C1012" s="17">
        <v>49</v>
      </c>
      <c r="D1012" s="24">
        <v>26808.75</v>
      </c>
      <c r="E1012" s="17" t="s">
        <v>1094</v>
      </c>
      <c r="F1012" s="17" t="s">
        <v>130</v>
      </c>
      <c r="G1012" s="17" t="s">
        <v>3058</v>
      </c>
      <c r="H1012" s="17" t="s">
        <v>3283</v>
      </c>
      <c r="I1012" s="20">
        <f t="shared" si="15"/>
        <v>300687.95827200002</v>
      </c>
      <c r="J1012" s="20">
        <v>93473.477797440006</v>
      </c>
      <c r="K1012" s="17" t="s">
        <v>3284</v>
      </c>
      <c r="L1012" s="21" t="str">
        <f>VLOOKUP(B1012,Accounts!B$2:E$3001,4,FALSE)</f>
        <v>Joint</v>
      </c>
      <c r="M1012" s="26">
        <f>VALUE(VLOOKUP(B1012,Accounts!B$2:G$3001,6,FALSE))</f>
        <v>345819232</v>
      </c>
      <c r="N1012" s="22">
        <f>IFERROR(VLOOKUP(B1012,Loan!B1012:D1311,3,FALSE), 0)</f>
        <v>0</v>
      </c>
      <c r="O1012" s="25">
        <f>VLOOKUP(B1012,Transaction!C2:F3001,4,FALSE)</f>
        <v>44498</v>
      </c>
      <c r="P1012" s="21" t="str">
        <f>VLOOKUP(B1012,Table3[[Account Number]:[Transaction type]],2,FALSE)</f>
        <v>Loan Payment</v>
      </c>
      <c r="Q1012" s="21" t="str">
        <f>VLOOKUP(B1012,Transaction!C2:E3001,3,FALSE)</f>
        <v>AFT</v>
      </c>
      <c r="R1012" s="22">
        <f>Table4[[#This Row],[Bank Deposit2]] - Table4[[#This Row],[Saving Accounts]]</f>
        <v>207214.48047456</v>
      </c>
      <c r="S1012" s="22">
        <f>IF(AND(Table4[[#This Row],[Account Type]]="Current",Table4[[#This Row],[Opening Balance]]&gt;= 500000),Table4[[#This Row],[Opening Balance]] * 0.02, 0)</f>
        <v>0</v>
      </c>
    </row>
    <row r="1013" spans="1:19" ht="15.75" x14ac:dyDescent="0.25">
      <c r="A1013" s="17" t="s">
        <v>3285</v>
      </c>
      <c r="B1013" s="19">
        <v>421235085</v>
      </c>
      <c r="C1013" s="17">
        <v>61</v>
      </c>
      <c r="D1013" s="24">
        <v>22425.75</v>
      </c>
      <c r="E1013" s="17" t="s">
        <v>1094</v>
      </c>
      <c r="F1013" s="17" t="s">
        <v>818</v>
      </c>
      <c r="G1013" s="17" t="s">
        <v>3058</v>
      </c>
      <c r="H1013" s="17" t="s">
        <v>3286</v>
      </c>
      <c r="I1013" s="20">
        <f t="shared" si="15"/>
        <v>1591120.172544</v>
      </c>
      <c r="J1013" s="20">
        <v>452631.81750528002</v>
      </c>
      <c r="K1013" s="17" t="s">
        <v>3287</v>
      </c>
      <c r="L1013" s="21" t="str">
        <f>VLOOKUP(B1013,Accounts!B$2:E$3001,4,FALSE)</f>
        <v>Corporate</v>
      </c>
      <c r="M1013" s="26">
        <f>VALUE(VLOOKUP(B1013,Accounts!B$2:G$3001,6,FALSE))</f>
        <v>2642176064</v>
      </c>
      <c r="N1013" s="22">
        <f>IFERROR(VLOOKUP(B1013,Loan!B1013:D1312,3,FALSE), 0)</f>
        <v>0</v>
      </c>
      <c r="O1013" s="25">
        <f>VLOOKUP(B1013,Transaction!C2:F3001,4,FALSE)</f>
        <v>44408</v>
      </c>
      <c r="P1013" s="21" t="str">
        <f>VLOOKUP(B1013,Table3[[Account Number]:[Transaction type]],2,FALSE)</f>
        <v>Online Payment</v>
      </c>
      <c r="Q1013" s="21" t="str">
        <f>VLOOKUP(B1013,Transaction!C2:E3001,3,FALSE)</f>
        <v>Internet Banking</v>
      </c>
      <c r="R1013" s="22">
        <f>Table4[[#This Row],[Bank Deposit2]] - Table4[[#This Row],[Saving Accounts]]</f>
        <v>1138488.35503872</v>
      </c>
      <c r="S1013" s="22">
        <f>IF(AND(Table4[[#This Row],[Account Type]]="Current",Table4[[#This Row],[Opening Balance]]&gt;= 500000),Table4[[#This Row],[Opening Balance]] * 0.02, 0)</f>
        <v>0</v>
      </c>
    </row>
    <row r="1014" spans="1:19" ht="15.75" x14ac:dyDescent="0.25">
      <c r="A1014" s="17" t="s">
        <v>3288</v>
      </c>
      <c r="B1014" s="19">
        <v>795569153</v>
      </c>
      <c r="C1014" s="17">
        <v>79</v>
      </c>
      <c r="D1014" s="24">
        <v>15851.25</v>
      </c>
      <c r="E1014" s="17" t="s">
        <v>1094</v>
      </c>
      <c r="F1014" s="17" t="s">
        <v>2211</v>
      </c>
      <c r="G1014" s="17" t="s">
        <v>3058</v>
      </c>
      <c r="H1014" s="17" t="s">
        <v>3289</v>
      </c>
      <c r="I1014" s="20">
        <f t="shared" si="15"/>
        <v>794956.82784000004</v>
      </c>
      <c r="J1014" s="20">
        <v>231097.30882559999</v>
      </c>
      <c r="K1014" s="17" t="s">
        <v>3290</v>
      </c>
      <c r="L1014" s="21" t="str">
        <f>VLOOKUP(B1014,Accounts!B$2:E$3001,4,FALSE)</f>
        <v>Savings</v>
      </c>
      <c r="M1014" s="26">
        <f>VALUE(VLOOKUP(B1014,Accounts!B$2:G$3001,6,FALSE))</f>
        <v>1260306582</v>
      </c>
      <c r="N1014" s="22">
        <f>IFERROR(VLOOKUP(B1014,Loan!B1014:D1313,3,FALSE), 0)</f>
        <v>0</v>
      </c>
      <c r="O1014" s="25">
        <f>VLOOKUP(B1014,Transaction!C2:F3001,4,FALSE)</f>
        <v>44283</v>
      </c>
      <c r="P1014" s="21" t="str">
        <f>VLOOKUP(B1014,Table3[[Account Number]:[Transaction type]],2,FALSE)</f>
        <v>Money Deposit</v>
      </c>
      <c r="Q1014" s="21" t="str">
        <f>VLOOKUP(B1014,Transaction!C2:E3001,3,FALSE)</f>
        <v>Bank</v>
      </c>
      <c r="R1014" s="22">
        <f>Table4[[#This Row],[Bank Deposit2]] - Table4[[#This Row],[Saving Accounts]]</f>
        <v>563859.51901440008</v>
      </c>
      <c r="S1014" s="22">
        <f>IF(AND(Table4[[#This Row],[Account Type]]="Current",Table4[[#This Row],[Opening Balance]]&gt;= 500000),Table4[[#This Row],[Opening Balance]] * 0.02, 0)</f>
        <v>0</v>
      </c>
    </row>
    <row r="1015" spans="1:19" ht="15.75" x14ac:dyDescent="0.25">
      <c r="A1015" s="17" t="s">
        <v>3291</v>
      </c>
      <c r="B1015" s="19">
        <v>875596647</v>
      </c>
      <c r="C1015" s="17">
        <v>73</v>
      </c>
      <c r="D1015" s="24">
        <v>18042.75</v>
      </c>
      <c r="E1015" s="17" t="s">
        <v>1094</v>
      </c>
      <c r="F1015" s="17" t="s">
        <v>784</v>
      </c>
      <c r="G1015" s="17" t="s">
        <v>3058</v>
      </c>
      <c r="H1015" s="17" t="s">
        <v>3292</v>
      </c>
      <c r="I1015" s="20">
        <f t="shared" si="15"/>
        <v>789183.240384</v>
      </c>
      <c r="J1015" s="20">
        <v>292636.10891592002</v>
      </c>
      <c r="K1015" s="17" t="s">
        <v>3293</v>
      </c>
      <c r="L1015" s="21" t="str">
        <f>VLOOKUP(B1015,Accounts!B$2:E$3001,4,FALSE)</f>
        <v>Domiciliary</v>
      </c>
      <c r="M1015" s="26">
        <f>VALUE(VLOOKUP(B1015,Accounts!B$2:G$3001,6,FALSE))</f>
        <v>954338706</v>
      </c>
      <c r="N1015" s="22">
        <f>IFERROR(VLOOKUP(B1015,Loan!B1015:D1314,3,FALSE), 0)</f>
        <v>0</v>
      </c>
      <c r="O1015" s="25">
        <f>VLOOKUP(B1015,Transaction!C2:F3001,4,FALSE)</f>
        <v>44479</v>
      </c>
      <c r="P1015" s="21" t="str">
        <f>VLOOKUP(B1015,Table3[[Account Number]:[Transaction type]],2,FALSE)</f>
        <v>Loan Payment</v>
      </c>
      <c r="Q1015" s="21" t="str">
        <f>VLOOKUP(B1015,Transaction!C2:E3001,3,FALSE)</f>
        <v>AFT</v>
      </c>
      <c r="R1015" s="22">
        <f>Table4[[#This Row],[Bank Deposit2]] - Table4[[#This Row],[Saving Accounts]]</f>
        <v>496547.13146807998</v>
      </c>
      <c r="S1015" s="22">
        <f>IF(AND(Table4[[#This Row],[Account Type]]="Current",Table4[[#This Row],[Opening Balance]]&gt;= 500000),Table4[[#This Row],[Opening Balance]] * 0.02, 0)</f>
        <v>0</v>
      </c>
    </row>
    <row r="1016" spans="1:19" ht="15.75" x14ac:dyDescent="0.25">
      <c r="A1016" s="17" t="s">
        <v>3294</v>
      </c>
      <c r="B1016" s="19">
        <v>737911540</v>
      </c>
      <c r="C1016" s="17">
        <v>76</v>
      </c>
      <c r="D1016" s="24">
        <v>16947</v>
      </c>
      <c r="E1016" s="17" t="s">
        <v>1094</v>
      </c>
      <c r="F1016" s="17" t="s">
        <v>1517</v>
      </c>
      <c r="G1016" s="17" t="s">
        <v>3058</v>
      </c>
      <c r="H1016" s="17" t="s">
        <v>3295</v>
      </c>
      <c r="I1016" s="20">
        <f t="shared" si="15"/>
        <v>619711.85430000001</v>
      </c>
      <c r="J1016" s="20">
        <v>346802.55770160002</v>
      </c>
      <c r="K1016" s="17" t="s">
        <v>3296</v>
      </c>
      <c r="L1016" s="21" t="str">
        <f>VLOOKUP(B1016,Accounts!B$2:E$3001,4,FALSE)</f>
        <v>Current</v>
      </c>
      <c r="M1016" s="26">
        <f>VALUE(VLOOKUP(B1016,Accounts!B$2:G$3001,6,FALSE))</f>
        <v>3800134976</v>
      </c>
      <c r="N1016" s="22">
        <f>IFERROR(VLOOKUP(B1016,Loan!B1016:D1315,3,FALSE), 0)</f>
        <v>0</v>
      </c>
      <c r="O1016" s="25">
        <f>VLOOKUP(B1016,Transaction!C2:F3001,4,FALSE)</f>
        <v>44308</v>
      </c>
      <c r="P1016" s="21" t="str">
        <f>VLOOKUP(B1016,Table3[[Account Number]:[Transaction type]],2,FALSE)</f>
        <v>Loan Payment</v>
      </c>
      <c r="Q1016" s="21" t="str">
        <f>VLOOKUP(B1016,Transaction!C2:E3001,3,FALSE)</f>
        <v>Mobile</v>
      </c>
      <c r="R1016" s="22">
        <f>Table4[[#This Row],[Bank Deposit2]] - Table4[[#This Row],[Saving Accounts]]</f>
        <v>272909.29659839999</v>
      </c>
      <c r="S1016" s="22">
        <f>IF(AND(Table4[[#This Row],[Account Type]]="Current",Table4[[#This Row],[Opening Balance]]&gt;= 500000),Table4[[#This Row],[Opening Balance]] * 0.02, 0)</f>
        <v>76002699.519999996</v>
      </c>
    </row>
    <row r="1017" spans="1:19" ht="15.75" x14ac:dyDescent="0.25">
      <c r="A1017" s="17" t="s">
        <v>3297</v>
      </c>
      <c r="B1017" s="19">
        <v>140511338</v>
      </c>
      <c r="C1017" s="17">
        <v>46</v>
      </c>
      <c r="D1017" s="24">
        <v>27904.5</v>
      </c>
      <c r="E1017" s="17" t="s">
        <v>1094</v>
      </c>
      <c r="F1017" s="17" t="s">
        <v>1576</v>
      </c>
      <c r="G1017" s="17" t="s">
        <v>3058</v>
      </c>
      <c r="H1017" s="17" t="s">
        <v>3298</v>
      </c>
      <c r="I1017" s="20">
        <f t="shared" si="15"/>
        <v>602427.99589999998</v>
      </c>
      <c r="J1017" s="20">
        <v>98781.686451000001</v>
      </c>
      <c r="K1017" s="17" t="s">
        <v>3299</v>
      </c>
      <c r="L1017" s="21" t="str">
        <f>VLOOKUP(B1017,Accounts!B$2:E$3001,4,FALSE)</f>
        <v>Fixed Deposit</v>
      </c>
      <c r="M1017" s="26">
        <f>VALUE(VLOOKUP(B1017,Accounts!B$2:G$3001,6,FALSE))</f>
        <v>629734275</v>
      </c>
      <c r="N1017" s="22">
        <f>IFERROR(VLOOKUP(B1017,Loan!B1017:D1316,3,FALSE), 0)</f>
        <v>0</v>
      </c>
      <c r="O1017" s="25">
        <f>VLOOKUP(B1017,Transaction!C2:F3001,4,FALSE)</f>
        <v>44550</v>
      </c>
      <c r="P1017" s="21" t="str">
        <f>VLOOKUP(B1017,Table3[[Account Number]:[Transaction type]],2,FALSE)</f>
        <v>Cash Withdrawal</v>
      </c>
      <c r="Q1017" s="21" t="str">
        <f>VLOOKUP(B1017,Transaction!C2:E3001,3,FALSE)</f>
        <v>POS</v>
      </c>
      <c r="R1017" s="22">
        <f>Table4[[#This Row],[Bank Deposit2]] - Table4[[#This Row],[Saving Accounts]]</f>
        <v>503646.30944899999</v>
      </c>
      <c r="S1017" s="22">
        <f>IF(AND(Table4[[#This Row],[Account Type]]="Current",Table4[[#This Row],[Opening Balance]]&gt;= 500000),Table4[[#This Row],[Opening Balance]] * 0.02, 0)</f>
        <v>0</v>
      </c>
    </row>
    <row r="1018" spans="1:19" ht="15.75" x14ac:dyDescent="0.25">
      <c r="A1018" s="17" t="s">
        <v>3300</v>
      </c>
      <c r="B1018" s="19">
        <v>549557294</v>
      </c>
      <c r="C1018" s="17">
        <v>39</v>
      </c>
      <c r="D1018" s="24">
        <v>30461.25</v>
      </c>
      <c r="E1018" s="17" t="s">
        <v>1094</v>
      </c>
      <c r="F1018" s="17" t="s">
        <v>349</v>
      </c>
      <c r="G1018" s="17" t="s">
        <v>3058</v>
      </c>
      <c r="H1018" s="17" t="s">
        <v>3301</v>
      </c>
      <c r="I1018" s="20">
        <f t="shared" si="15"/>
        <v>372862.00091200002</v>
      </c>
      <c r="J1018" s="20">
        <v>124959.1570624</v>
      </c>
      <c r="K1018" s="17" t="s">
        <v>3302</v>
      </c>
      <c r="L1018" s="21" t="str">
        <f>VLOOKUP(B1018,Accounts!B$2:E$3001,4,FALSE)</f>
        <v>Current</v>
      </c>
      <c r="M1018" s="26">
        <f>VALUE(VLOOKUP(B1018,Accounts!B$2:G$3001,6,FALSE))</f>
        <v>57690282</v>
      </c>
      <c r="N1018" s="22">
        <f>IFERROR(VLOOKUP(B1018,Loan!B1018:D1317,3,FALSE), 0)</f>
        <v>0</v>
      </c>
      <c r="O1018" s="25">
        <f>VLOOKUP(B1018,Transaction!C2:F3001,4,FALSE)</f>
        <v>44585</v>
      </c>
      <c r="P1018" s="21" t="str">
        <f>VLOOKUP(B1018,Table3[[Account Number]:[Transaction type]],2,FALSE)</f>
        <v>Checks</v>
      </c>
      <c r="Q1018" s="21" t="str">
        <f>VLOOKUP(B1018,Transaction!C2:E3001,3,FALSE)</f>
        <v>Informal Services</v>
      </c>
      <c r="R1018" s="22">
        <f>Table4[[#This Row],[Bank Deposit2]] - Table4[[#This Row],[Saving Accounts]]</f>
        <v>247902.8438496</v>
      </c>
      <c r="S1018" s="22">
        <f>IF(AND(Table4[[#This Row],[Account Type]]="Current",Table4[[#This Row],[Opening Balance]]&gt;= 500000),Table4[[#This Row],[Opening Balance]] * 0.02, 0)</f>
        <v>1153805.6400000001</v>
      </c>
    </row>
    <row r="1019" spans="1:19" ht="15.75" x14ac:dyDescent="0.25">
      <c r="A1019" s="17" t="s">
        <v>3303</v>
      </c>
      <c r="B1019" s="19">
        <v>677896146</v>
      </c>
      <c r="C1019" s="17">
        <v>56</v>
      </c>
      <c r="D1019" s="24">
        <v>24252</v>
      </c>
      <c r="E1019" s="17" t="s">
        <v>1094</v>
      </c>
      <c r="F1019" s="17" t="s">
        <v>135</v>
      </c>
      <c r="G1019" s="17" t="s">
        <v>3058</v>
      </c>
      <c r="H1019" s="17" t="s">
        <v>3304</v>
      </c>
      <c r="I1019" s="20">
        <f t="shared" si="15"/>
        <v>117731.25259600001</v>
      </c>
      <c r="J1019" s="20">
        <v>21087.438518080002</v>
      </c>
      <c r="K1019" s="17" t="s">
        <v>3305</v>
      </c>
      <c r="L1019" s="21" t="str">
        <f>VLOOKUP(B1019,Accounts!B$2:E$3001,4,FALSE)</f>
        <v>Domiciliary</v>
      </c>
      <c r="M1019" s="26">
        <f>VALUE(VLOOKUP(B1019,Accounts!B$2:G$3001,6,FALSE))</f>
        <v>876873175</v>
      </c>
      <c r="N1019" s="22">
        <f>IFERROR(VLOOKUP(B1019,Loan!B1019:D1318,3,FALSE), 0)</f>
        <v>0</v>
      </c>
      <c r="O1019" s="25">
        <f>VLOOKUP(B1019,Transaction!C2:F3001,4,FALSE)</f>
        <v>44443</v>
      </c>
      <c r="P1019" s="21" t="str">
        <f>VLOOKUP(B1019,Table3[[Account Number]:[Transaction type]],2,FALSE)</f>
        <v>Checks</v>
      </c>
      <c r="Q1019" s="21" t="str">
        <f>VLOOKUP(B1019,Transaction!C2:E3001,3,FALSE)</f>
        <v>Bank</v>
      </c>
      <c r="R1019" s="22">
        <f>Table4[[#This Row],[Bank Deposit2]] - Table4[[#This Row],[Saving Accounts]]</f>
        <v>96643.814077920004</v>
      </c>
      <c r="S1019" s="22">
        <f>IF(AND(Table4[[#This Row],[Account Type]]="Current",Table4[[#This Row],[Opening Balance]]&gt;= 500000),Table4[[#This Row],[Opening Balance]] * 0.02, 0)</f>
        <v>0</v>
      </c>
    </row>
    <row r="1020" spans="1:19" ht="15.75" x14ac:dyDescent="0.25">
      <c r="A1020" s="17" t="s">
        <v>3306</v>
      </c>
      <c r="B1020" s="19">
        <v>543597632</v>
      </c>
      <c r="C1020" s="17">
        <v>82</v>
      </c>
      <c r="D1020" s="24">
        <v>14755.5</v>
      </c>
      <c r="E1020" s="17" t="s">
        <v>1094</v>
      </c>
      <c r="F1020" s="17" t="s">
        <v>574</v>
      </c>
      <c r="G1020" s="17" t="s">
        <v>3058</v>
      </c>
      <c r="H1020" s="17" t="s">
        <v>3307</v>
      </c>
      <c r="I1020" s="20">
        <f t="shared" si="15"/>
        <v>82101.240000000005</v>
      </c>
      <c r="J1020" s="20">
        <v>33387.837599999999</v>
      </c>
      <c r="K1020" s="17" t="s">
        <v>3308</v>
      </c>
      <c r="L1020" s="21" t="str">
        <f>VLOOKUP(B1020,Accounts!B$2:E$3001,4,FALSE)</f>
        <v>Domiciliary</v>
      </c>
      <c r="M1020" s="26">
        <f>VALUE(VLOOKUP(B1020,Accounts!B$2:G$3001,6,FALSE))</f>
        <v>111602892</v>
      </c>
      <c r="N1020" s="22">
        <f>IFERROR(VLOOKUP(B1020,Loan!B1020:D1319,3,FALSE), 0)</f>
        <v>0</v>
      </c>
      <c r="O1020" s="25">
        <f>VLOOKUP(B1020,Transaction!C2:F3001,4,FALSE)</f>
        <v>44435</v>
      </c>
      <c r="P1020" s="21" t="str">
        <f>VLOOKUP(B1020,Table3[[Account Number]:[Transaction type]],2,FALSE)</f>
        <v>Money Deposit</v>
      </c>
      <c r="Q1020" s="21" t="str">
        <f>VLOOKUP(B1020,Transaction!C2:E3001,3,FALSE)</f>
        <v>Bank</v>
      </c>
      <c r="R1020" s="22">
        <f>Table4[[#This Row],[Bank Deposit2]] - Table4[[#This Row],[Saving Accounts]]</f>
        <v>48713.402400000006</v>
      </c>
      <c r="S1020" s="22">
        <f>IF(AND(Table4[[#This Row],[Account Type]]="Current",Table4[[#This Row],[Opening Balance]]&gt;= 500000),Table4[[#This Row],[Opening Balance]] * 0.02, 0)</f>
        <v>0</v>
      </c>
    </row>
    <row r="1021" spans="1:19" ht="15.75" x14ac:dyDescent="0.25">
      <c r="A1021" s="17" t="s">
        <v>3309</v>
      </c>
      <c r="B1021" s="19">
        <v>87826690</v>
      </c>
      <c r="C1021" s="17">
        <v>65</v>
      </c>
      <c r="D1021" s="24">
        <v>20964.75</v>
      </c>
      <c r="E1021" s="17" t="s">
        <v>1094</v>
      </c>
      <c r="F1021" s="17" t="s">
        <v>251</v>
      </c>
      <c r="G1021" s="17" t="s">
        <v>3058</v>
      </c>
      <c r="H1021" s="17" t="s">
        <v>3310</v>
      </c>
      <c r="I1021" s="20">
        <f t="shared" si="15"/>
        <v>399400.32107499999</v>
      </c>
      <c r="J1021" s="20">
        <v>61842.630360000003</v>
      </c>
      <c r="K1021" s="17" t="s">
        <v>3311</v>
      </c>
      <c r="L1021" s="21" t="str">
        <f>VLOOKUP(B1021,Accounts!B$2:E$3001,4,FALSE)</f>
        <v>Joint</v>
      </c>
      <c r="M1021" s="26">
        <f>VALUE(VLOOKUP(B1021,Accounts!B$2:G$3001,6,FALSE))</f>
        <v>3164875374</v>
      </c>
      <c r="N1021" s="22">
        <f>IFERROR(VLOOKUP(B1021,Loan!B1021:D1320,3,FALSE), 0)</f>
        <v>0</v>
      </c>
      <c r="O1021" s="25">
        <f>VLOOKUP(B1021,Transaction!C2:F3001,4,FALSE)</f>
        <v>44275</v>
      </c>
      <c r="P1021" s="21" t="str">
        <f>VLOOKUP(B1021,Table3[[Account Number]:[Transaction type]],2,FALSE)</f>
        <v>Money Deposit</v>
      </c>
      <c r="Q1021" s="21" t="str">
        <f>VLOOKUP(B1021,Transaction!C2:E3001,3,FALSE)</f>
        <v>Bank</v>
      </c>
      <c r="R1021" s="22">
        <f>Table4[[#This Row],[Bank Deposit2]] - Table4[[#This Row],[Saving Accounts]]</f>
        <v>337557.69071499998</v>
      </c>
      <c r="S1021" s="22">
        <f>IF(AND(Table4[[#This Row],[Account Type]]="Current",Table4[[#This Row],[Opening Balance]]&gt;= 500000),Table4[[#This Row],[Opening Balance]] * 0.02, 0)</f>
        <v>0</v>
      </c>
    </row>
    <row r="1022" spans="1:19" ht="15.75" x14ac:dyDescent="0.25">
      <c r="A1022" s="17" t="s">
        <v>3312</v>
      </c>
      <c r="B1022" s="19">
        <v>203801183</v>
      </c>
      <c r="C1022" s="17">
        <v>61</v>
      </c>
      <c r="D1022" s="24">
        <v>22425.75</v>
      </c>
      <c r="E1022" s="17" t="s">
        <v>1094</v>
      </c>
      <c r="F1022" s="17" t="s">
        <v>1083</v>
      </c>
      <c r="G1022" s="17" t="s">
        <v>3058</v>
      </c>
      <c r="H1022" s="17" t="s">
        <v>3313</v>
      </c>
      <c r="I1022" s="20">
        <f t="shared" si="15"/>
        <v>132191.31211999999</v>
      </c>
      <c r="J1022" s="20">
        <v>20663.589315599998</v>
      </c>
      <c r="K1022" s="17" t="s">
        <v>3314</v>
      </c>
      <c r="L1022" s="21" t="str">
        <f>VLOOKUP(B1022,Accounts!B$2:E$3001,4,FALSE)</f>
        <v>Current</v>
      </c>
      <c r="M1022" s="26">
        <f>VALUE(VLOOKUP(B1022,Accounts!B$2:G$3001,6,FALSE))</f>
        <v>2465131625</v>
      </c>
      <c r="N1022" s="22">
        <f>IFERROR(VLOOKUP(B1022,Loan!B1022:D1321,3,FALSE), 0)</f>
        <v>0</v>
      </c>
      <c r="O1022" s="25">
        <f>VLOOKUP(B1022,Transaction!C2:F3001,4,FALSE)</f>
        <v>44554</v>
      </c>
      <c r="P1022" s="21" t="str">
        <f>VLOOKUP(B1022,Table3[[Account Number]:[Transaction type]],2,FALSE)</f>
        <v>Cash Withdrawal</v>
      </c>
      <c r="Q1022" s="21" t="str">
        <f>VLOOKUP(B1022,Transaction!C2:E3001,3,FALSE)</f>
        <v>Bank</v>
      </c>
      <c r="R1022" s="22">
        <f>Table4[[#This Row],[Bank Deposit2]] - Table4[[#This Row],[Saving Accounts]]</f>
        <v>111527.72280439999</v>
      </c>
      <c r="S1022" s="22">
        <f>IF(AND(Table4[[#This Row],[Account Type]]="Current",Table4[[#This Row],[Opening Balance]]&gt;= 500000),Table4[[#This Row],[Opening Balance]] * 0.02, 0)</f>
        <v>49302632.5</v>
      </c>
    </row>
    <row r="1023" spans="1:19" ht="15.75" x14ac:dyDescent="0.25">
      <c r="A1023" s="17" t="s">
        <v>3315</v>
      </c>
      <c r="B1023" s="19">
        <v>395085982</v>
      </c>
      <c r="C1023" s="17">
        <v>32</v>
      </c>
      <c r="D1023" s="24">
        <v>33018</v>
      </c>
      <c r="E1023" s="17" t="s">
        <v>1094</v>
      </c>
      <c r="F1023" s="17" t="s">
        <v>557</v>
      </c>
      <c r="G1023" s="17" t="s">
        <v>3058</v>
      </c>
      <c r="H1023" s="17" t="s">
        <v>3316</v>
      </c>
      <c r="I1023" s="20">
        <f t="shared" si="15"/>
        <v>999829.19769599999</v>
      </c>
      <c r="J1023" s="20">
        <v>169196.44803264001</v>
      </c>
      <c r="K1023" s="17" t="s">
        <v>3317</v>
      </c>
      <c r="L1023" s="21" t="str">
        <f>VLOOKUP(B1023,Accounts!B$2:E$3001,4,FALSE)</f>
        <v>Current</v>
      </c>
      <c r="M1023" s="26">
        <f>VALUE(VLOOKUP(B1023,Accounts!B$2:G$3001,6,FALSE))</f>
        <v>1047953233</v>
      </c>
      <c r="N1023" s="22">
        <f>IFERROR(VLOOKUP(B1023,Loan!B1023:D1322,3,FALSE), 0)</f>
        <v>0</v>
      </c>
      <c r="O1023" s="25">
        <f>VLOOKUP(B1023,Transaction!C2:F3001,4,FALSE)</f>
        <v>44243</v>
      </c>
      <c r="P1023" s="21" t="str">
        <f>VLOOKUP(B1023,Table3[[Account Number]:[Transaction type]],2,FALSE)</f>
        <v>Cash Withdrawal</v>
      </c>
      <c r="Q1023" s="21" t="str">
        <f>VLOOKUP(B1023,Transaction!C2:E3001,3,FALSE)</f>
        <v>Bank</v>
      </c>
      <c r="R1023" s="22">
        <f>Table4[[#This Row],[Bank Deposit2]] - Table4[[#This Row],[Saving Accounts]]</f>
        <v>830632.74966335995</v>
      </c>
      <c r="S1023" s="22">
        <f>IF(AND(Table4[[#This Row],[Account Type]]="Current",Table4[[#This Row],[Opening Balance]]&gt;= 500000),Table4[[#This Row],[Opening Balance]] * 0.02, 0)</f>
        <v>20959064.66</v>
      </c>
    </row>
    <row r="1024" spans="1:19" ht="15.75" x14ac:dyDescent="0.25">
      <c r="A1024" s="17" t="s">
        <v>3318</v>
      </c>
      <c r="B1024" s="19">
        <v>4815836</v>
      </c>
      <c r="C1024" s="17">
        <v>45</v>
      </c>
      <c r="D1024" s="24">
        <v>28269.75</v>
      </c>
      <c r="E1024" s="17" t="s">
        <v>1094</v>
      </c>
      <c r="F1024" s="17" t="s">
        <v>475</v>
      </c>
      <c r="G1024" s="17" t="s">
        <v>3058</v>
      </c>
      <c r="H1024" s="17" t="s">
        <v>3319</v>
      </c>
      <c r="I1024" s="20">
        <f t="shared" si="15"/>
        <v>801883.53</v>
      </c>
      <c r="J1024" s="20">
        <v>326481.15149999998</v>
      </c>
      <c r="K1024" s="17" t="s">
        <v>3320</v>
      </c>
      <c r="L1024" s="21" t="str">
        <f>VLOOKUP(B1024,Accounts!B$2:E$3001,4,FALSE)</f>
        <v>Corporate</v>
      </c>
      <c r="M1024" s="26">
        <f>VALUE(VLOOKUP(B1024,Accounts!B$2:G$3001,6,FALSE))</f>
        <v>1528130625</v>
      </c>
      <c r="N1024" s="22">
        <f>IFERROR(VLOOKUP(B1024,Loan!B1024:D1323,3,FALSE), 0)</f>
        <v>0</v>
      </c>
      <c r="O1024" s="25">
        <f>VLOOKUP(B1024,Transaction!C2:F3001,4,FALSE)</f>
        <v>44568</v>
      </c>
      <c r="P1024" s="21" t="str">
        <f>VLOOKUP(B1024,Table3[[Account Number]:[Transaction type]],2,FALSE)</f>
        <v>Money Deposit</v>
      </c>
      <c r="Q1024" s="21" t="str">
        <f>VLOOKUP(B1024,Transaction!C2:E3001,3,FALSE)</f>
        <v>Bank</v>
      </c>
      <c r="R1024" s="22">
        <f>Table4[[#This Row],[Bank Deposit2]] - Table4[[#This Row],[Saving Accounts]]</f>
        <v>475402.37850000005</v>
      </c>
      <c r="S1024" s="22">
        <f>IF(AND(Table4[[#This Row],[Account Type]]="Current",Table4[[#This Row],[Opening Balance]]&gt;= 500000),Table4[[#This Row],[Opening Balance]] * 0.02, 0)</f>
        <v>0</v>
      </c>
    </row>
    <row r="1025" spans="1:19" ht="15.75" x14ac:dyDescent="0.25">
      <c r="A1025" s="17" t="s">
        <v>3321</v>
      </c>
      <c r="B1025" s="19">
        <v>232806399</v>
      </c>
      <c r="C1025" s="17">
        <v>17</v>
      </c>
      <c r="D1025" s="24">
        <v>38496.75</v>
      </c>
      <c r="E1025" s="17" t="s">
        <v>1094</v>
      </c>
      <c r="F1025" s="17" t="s">
        <v>1308</v>
      </c>
      <c r="G1025" s="17" t="s">
        <v>3058</v>
      </c>
      <c r="H1025" s="17" t="s">
        <v>3322</v>
      </c>
      <c r="I1025" s="20">
        <f t="shared" si="15"/>
        <v>822290.11656999995</v>
      </c>
      <c r="J1025" s="20">
        <v>240779.3195704</v>
      </c>
      <c r="K1025" s="17" t="s">
        <v>3323</v>
      </c>
      <c r="L1025" s="21" t="str">
        <f>VLOOKUP(B1025,Accounts!B$2:E$3001,4,FALSE)</f>
        <v>Savings</v>
      </c>
      <c r="M1025" s="26">
        <f>VALUE(VLOOKUP(B1025,Accounts!B$2:G$3001,6,FALSE))</f>
        <v>253515328</v>
      </c>
      <c r="N1025" s="22">
        <f>IFERROR(VLOOKUP(B1025,Loan!B1025:D1324,3,FALSE), 0)</f>
        <v>0</v>
      </c>
      <c r="O1025" s="25">
        <f>VLOOKUP(B1025,Transaction!C2:F3001,4,FALSE)</f>
        <v>44276</v>
      </c>
      <c r="P1025" s="21" t="str">
        <f>VLOOKUP(B1025,Table3[[Account Number]:[Transaction type]],2,FALSE)</f>
        <v>Checks</v>
      </c>
      <c r="Q1025" s="21" t="str">
        <f>VLOOKUP(B1025,Transaction!C2:E3001,3,FALSE)</f>
        <v>Informal Services</v>
      </c>
      <c r="R1025" s="22">
        <f>Table4[[#This Row],[Bank Deposit2]] - Table4[[#This Row],[Saving Accounts]]</f>
        <v>581510.79699960002</v>
      </c>
      <c r="S1025" s="22">
        <f>IF(AND(Table4[[#This Row],[Account Type]]="Current",Table4[[#This Row],[Opening Balance]]&gt;= 500000),Table4[[#This Row],[Opening Balance]] * 0.02, 0)</f>
        <v>0</v>
      </c>
    </row>
    <row r="1026" spans="1:19" ht="15.75" x14ac:dyDescent="0.25">
      <c r="A1026" s="17" t="s">
        <v>3324</v>
      </c>
      <c r="B1026" s="19">
        <v>260904080</v>
      </c>
      <c r="C1026" s="17">
        <v>68</v>
      </c>
      <c r="D1026" s="24">
        <v>19869</v>
      </c>
      <c r="E1026" s="17" t="s">
        <v>1094</v>
      </c>
      <c r="F1026" s="17" t="s">
        <v>366</v>
      </c>
      <c r="G1026" s="17" t="s">
        <v>3058</v>
      </c>
      <c r="H1026" s="17" t="s">
        <v>3325</v>
      </c>
      <c r="I1026" s="20">
        <f t="shared" si="15"/>
        <v>925053.09184000001</v>
      </c>
      <c r="J1026" s="20">
        <v>383897.03311359999</v>
      </c>
      <c r="K1026" s="17" t="s">
        <v>3326</v>
      </c>
      <c r="L1026" s="21" t="str">
        <f>VLOOKUP(B1026,Accounts!B$2:E$3001,4,FALSE)</f>
        <v>Domiciliary</v>
      </c>
      <c r="M1026" s="26">
        <f>VALUE(VLOOKUP(B1026,Accounts!B$2:G$3001,6,FALSE))</f>
        <v>28369035</v>
      </c>
      <c r="N1026" s="22">
        <f>IFERROR(VLOOKUP(B1026,Loan!B1026:D1325,3,FALSE), 0)</f>
        <v>0</v>
      </c>
      <c r="O1026" s="25">
        <f>VLOOKUP(B1026,Transaction!C2:F3001,4,FALSE)</f>
        <v>44496</v>
      </c>
      <c r="P1026" s="21" t="str">
        <f>VLOOKUP(B1026,Table3[[Account Number]:[Transaction type]],2,FALSE)</f>
        <v>Cash Withdrawal</v>
      </c>
      <c r="Q1026" s="21" t="str">
        <f>VLOOKUP(B1026,Transaction!C2:E3001,3,FALSE)</f>
        <v>POS</v>
      </c>
      <c r="R1026" s="22">
        <f>Table4[[#This Row],[Bank Deposit2]] - Table4[[#This Row],[Saving Accounts]]</f>
        <v>541156.05872640002</v>
      </c>
      <c r="S1026" s="22">
        <f>IF(AND(Table4[[#This Row],[Account Type]]="Current",Table4[[#This Row],[Opening Balance]]&gt;= 500000),Table4[[#This Row],[Opening Balance]] * 0.02, 0)</f>
        <v>0</v>
      </c>
    </row>
    <row r="1027" spans="1:19" ht="15.75" x14ac:dyDescent="0.25">
      <c r="A1027" s="17" t="s">
        <v>3327</v>
      </c>
      <c r="B1027" s="19">
        <v>81065796</v>
      </c>
      <c r="C1027" s="17">
        <v>35</v>
      </c>
      <c r="D1027" s="24">
        <v>31922.25</v>
      </c>
      <c r="E1027" s="17" t="s">
        <v>1094</v>
      </c>
      <c r="F1027" s="17" t="s">
        <v>1400</v>
      </c>
      <c r="G1027" s="17" t="s">
        <v>3058</v>
      </c>
      <c r="H1027" s="17" t="s">
        <v>3328</v>
      </c>
      <c r="I1027" s="20">
        <f t="shared" ref="I1027:I1090" si="16">VALUE(CLEAN(H1027))</f>
        <v>288932.89809600002</v>
      </c>
      <c r="J1027" s="20">
        <v>72197.553795839995</v>
      </c>
      <c r="K1027" s="17" t="s">
        <v>3329</v>
      </c>
      <c r="L1027" s="21" t="str">
        <f>VLOOKUP(B1027,Accounts!B$2:E$3001,4,FALSE)</f>
        <v>Corporate</v>
      </c>
      <c r="M1027" s="26">
        <f>VALUE(VLOOKUP(B1027,Accounts!B$2:G$3001,6,FALSE))</f>
        <v>1696256991</v>
      </c>
      <c r="N1027" s="22">
        <f>IFERROR(VLOOKUP(B1027,Loan!B1027:D1326,3,FALSE), 0)</f>
        <v>0</v>
      </c>
      <c r="O1027" s="25">
        <f>VLOOKUP(B1027,Transaction!C2:F3001,4,FALSE)</f>
        <v>44208</v>
      </c>
      <c r="P1027" s="21" t="str">
        <f>VLOOKUP(B1027,Table3[[Account Number]:[Transaction type]],2,FALSE)</f>
        <v>Cash Withdrawal</v>
      </c>
      <c r="Q1027" s="21" t="str">
        <f>VLOOKUP(B1027,Transaction!C2:E3001,3,FALSE)</f>
        <v>POS</v>
      </c>
      <c r="R1027" s="22">
        <f>Table4[[#This Row],[Bank Deposit2]] - Table4[[#This Row],[Saving Accounts]]</f>
        <v>216735.34430016001</v>
      </c>
      <c r="S1027" s="22">
        <f>IF(AND(Table4[[#This Row],[Account Type]]="Current",Table4[[#This Row],[Opening Balance]]&gt;= 500000),Table4[[#This Row],[Opening Balance]] * 0.02, 0)</f>
        <v>0</v>
      </c>
    </row>
    <row r="1028" spans="1:19" ht="15.75" x14ac:dyDescent="0.25">
      <c r="A1028" s="17" t="s">
        <v>3330</v>
      </c>
      <c r="B1028" s="19">
        <v>585061240</v>
      </c>
      <c r="C1028" s="17">
        <v>23</v>
      </c>
      <c r="D1028" s="24">
        <v>36305.25</v>
      </c>
      <c r="E1028" s="17" t="s">
        <v>1094</v>
      </c>
      <c r="F1028" s="17" t="s">
        <v>483</v>
      </c>
      <c r="G1028" s="17" t="s">
        <v>3331</v>
      </c>
      <c r="H1028" s="17" t="s">
        <v>3332</v>
      </c>
      <c r="I1028" s="20">
        <f t="shared" si="16"/>
        <v>1307269.4084999999</v>
      </c>
      <c r="J1028" s="20">
        <v>238310.37143100001</v>
      </c>
      <c r="K1028" s="17" t="s">
        <v>3333</v>
      </c>
      <c r="L1028" s="21" t="str">
        <f>VLOOKUP(B1028,Accounts!B$2:E$3001,4,FALSE)</f>
        <v>Domiciliary</v>
      </c>
      <c r="M1028" s="26">
        <f>VALUE(VLOOKUP(B1028,Accounts!B$2:G$3001,6,FALSE))</f>
        <v>942781875</v>
      </c>
      <c r="N1028" s="22">
        <f>IFERROR(VLOOKUP(B1028,Loan!B1028:D1327,3,FALSE), 0)</f>
        <v>0</v>
      </c>
      <c r="O1028" s="25">
        <f>VLOOKUP(B1028,Transaction!C2:F3001,4,FALSE)</f>
        <v>44311</v>
      </c>
      <c r="P1028" s="21" t="str">
        <f>VLOOKUP(B1028,Table3[[Account Number]:[Transaction type]],2,FALSE)</f>
        <v>Money Transfer</v>
      </c>
      <c r="Q1028" s="21" t="str">
        <f>VLOOKUP(B1028,Transaction!C2:E3001,3,FALSE)</f>
        <v>Internet Banking</v>
      </c>
      <c r="R1028" s="22">
        <f>Table4[[#This Row],[Bank Deposit2]] - Table4[[#This Row],[Saving Accounts]]</f>
        <v>1068959.0370689998</v>
      </c>
      <c r="S1028" s="22">
        <f>IF(AND(Table4[[#This Row],[Account Type]]="Current",Table4[[#This Row],[Opening Balance]]&gt;= 500000),Table4[[#This Row],[Opening Balance]] * 0.02, 0)</f>
        <v>0</v>
      </c>
    </row>
    <row r="1029" spans="1:19" ht="15.75" x14ac:dyDescent="0.25">
      <c r="A1029" s="17" t="s">
        <v>3334</v>
      </c>
      <c r="B1029" s="19">
        <v>391831896</v>
      </c>
      <c r="C1029" s="17">
        <v>78</v>
      </c>
      <c r="D1029" s="24">
        <v>16216.5</v>
      </c>
      <c r="E1029" s="17" t="s">
        <v>1094</v>
      </c>
      <c r="F1029" s="17" t="s">
        <v>110</v>
      </c>
      <c r="G1029" s="17" t="s">
        <v>3331</v>
      </c>
      <c r="H1029" s="17" t="s">
        <v>3335</v>
      </c>
      <c r="I1029" s="20">
        <f t="shared" si="16"/>
        <v>998011.90195199999</v>
      </c>
      <c r="J1029" s="20">
        <v>136672.18546176</v>
      </c>
      <c r="K1029" s="17" t="s">
        <v>3336</v>
      </c>
      <c r="L1029" s="21" t="str">
        <f>VLOOKUP(B1029,Accounts!B$2:E$3001,4,FALSE)</f>
        <v>Current</v>
      </c>
      <c r="M1029" s="26">
        <f>VALUE(VLOOKUP(B1029,Accounts!B$2:G$3001,6,FALSE))</f>
        <v>2534762307</v>
      </c>
      <c r="N1029" s="22">
        <f>IFERROR(VLOOKUP(B1029,Loan!B1029:D1328,3,FALSE), 0)</f>
        <v>0</v>
      </c>
      <c r="O1029" s="25">
        <f>VLOOKUP(B1029,Transaction!C2:F3001,4,FALSE)</f>
        <v>44340</v>
      </c>
      <c r="P1029" s="21" t="str">
        <f>VLOOKUP(B1029,Table3[[Account Number]:[Transaction type]],2,FALSE)</f>
        <v>Loan Payment</v>
      </c>
      <c r="Q1029" s="21" t="str">
        <f>VLOOKUP(B1029,Transaction!C2:E3001,3,FALSE)</f>
        <v>AFT</v>
      </c>
      <c r="R1029" s="22">
        <f>Table4[[#This Row],[Bank Deposit2]] - Table4[[#This Row],[Saving Accounts]]</f>
        <v>861339.71649023995</v>
      </c>
      <c r="S1029" s="22">
        <f>IF(AND(Table4[[#This Row],[Account Type]]="Current",Table4[[#This Row],[Opening Balance]]&gt;= 500000),Table4[[#This Row],[Opening Balance]] * 0.02, 0)</f>
        <v>50695246.140000001</v>
      </c>
    </row>
    <row r="1030" spans="1:19" ht="15.75" x14ac:dyDescent="0.25">
      <c r="A1030" s="17" t="s">
        <v>3337</v>
      </c>
      <c r="B1030" s="19">
        <v>9217797</v>
      </c>
      <c r="C1030" s="17">
        <v>48</v>
      </c>
      <c r="D1030" s="24">
        <v>27174</v>
      </c>
      <c r="E1030" s="17" t="s">
        <v>1094</v>
      </c>
      <c r="F1030" s="17" t="s">
        <v>852</v>
      </c>
      <c r="G1030" s="17" t="s">
        <v>3331</v>
      </c>
      <c r="H1030" s="17" t="s">
        <v>3338</v>
      </c>
      <c r="I1030" s="20">
        <f t="shared" si="16"/>
        <v>2830536.6074999999</v>
      </c>
      <c r="J1030" s="20">
        <v>369795.91162500001</v>
      </c>
      <c r="K1030" s="17" t="s">
        <v>3339</v>
      </c>
      <c r="L1030" s="21" t="str">
        <f>VLOOKUP(B1030,Accounts!B$2:E$3001,4,FALSE)</f>
        <v>Domiciliary</v>
      </c>
      <c r="M1030" s="26">
        <f>VALUE(VLOOKUP(B1030,Accounts!B$2:G$3001,6,FALSE))</f>
        <v>124795755</v>
      </c>
      <c r="N1030" s="22">
        <f>IFERROR(VLOOKUP(B1030,Loan!B1030:D1329,3,FALSE), 0)</f>
        <v>0</v>
      </c>
      <c r="O1030" s="25">
        <f>VLOOKUP(B1030,Transaction!C2:F3001,4,FALSE)</f>
        <v>44429</v>
      </c>
      <c r="P1030" s="21" t="str">
        <f>VLOOKUP(B1030,Table3[[Account Number]:[Transaction type]],2,FALSE)</f>
        <v>Money Deposit</v>
      </c>
      <c r="Q1030" s="21" t="str">
        <f>VLOOKUP(B1030,Transaction!C2:E3001,3,FALSE)</f>
        <v>Bank</v>
      </c>
      <c r="R1030" s="22">
        <f>Table4[[#This Row],[Bank Deposit2]] - Table4[[#This Row],[Saving Accounts]]</f>
        <v>2460740.6958749997</v>
      </c>
      <c r="S1030" s="22">
        <f>IF(AND(Table4[[#This Row],[Account Type]]="Current",Table4[[#This Row],[Opening Balance]]&gt;= 500000),Table4[[#This Row],[Opening Balance]] * 0.02, 0)</f>
        <v>0</v>
      </c>
    </row>
    <row r="1031" spans="1:19" ht="15.75" x14ac:dyDescent="0.25">
      <c r="A1031" s="17" t="s">
        <v>3340</v>
      </c>
      <c r="B1031" s="19">
        <v>426567296</v>
      </c>
      <c r="C1031" s="17">
        <v>49</v>
      </c>
      <c r="D1031" s="24">
        <v>26808.75</v>
      </c>
      <c r="E1031" s="17" t="s">
        <v>1094</v>
      </c>
      <c r="F1031" s="17" t="s">
        <v>408</v>
      </c>
      <c r="G1031" s="17" t="s">
        <v>3331</v>
      </c>
      <c r="H1031" s="17" t="s">
        <v>3341</v>
      </c>
      <c r="I1031" s="20">
        <f t="shared" si="16"/>
        <v>202406.31856000001</v>
      </c>
      <c r="J1031" s="20">
        <v>80786.5219296</v>
      </c>
      <c r="K1031" s="17" t="s">
        <v>3342</v>
      </c>
      <c r="L1031" s="21" t="str">
        <f>VLOOKUP(B1031,Accounts!B$2:E$3001,4,FALSE)</f>
        <v>Savings</v>
      </c>
      <c r="M1031" s="26">
        <f>VALUE(VLOOKUP(B1031,Accounts!B$2:G$3001,6,FALSE))</f>
        <v>1103647116</v>
      </c>
      <c r="N1031" s="22">
        <f>IFERROR(VLOOKUP(B1031,Loan!B1031:D1330,3,FALSE), 0)</f>
        <v>0</v>
      </c>
      <c r="O1031" s="25">
        <f>VLOOKUP(B1031,Transaction!C2:F3001,4,FALSE)</f>
        <v>44436</v>
      </c>
      <c r="P1031" s="21" t="str">
        <f>VLOOKUP(B1031,Table3[[Account Number]:[Transaction type]],2,FALSE)</f>
        <v>Money Transfer</v>
      </c>
      <c r="Q1031" s="21" t="str">
        <f>VLOOKUP(B1031,Transaction!C2:E3001,3,FALSE)</f>
        <v>Internet Banking</v>
      </c>
      <c r="R1031" s="22">
        <f>Table4[[#This Row],[Bank Deposit2]] - Table4[[#This Row],[Saving Accounts]]</f>
        <v>121619.79663040001</v>
      </c>
      <c r="S1031" s="22">
        <f>IF(AND(Table4[[#This Row],[Account Type]]="Current",Table4[[#This Row],[Opening Balance]]&gt;= 500000),Table4[[#This Row],[Opening Balance]] * 0.02, 0)</f>
        <v>0</v>
      </c>
    </row>
    <row r="1032" spans="1:19" ht="15.75" x14ac:dyDescent="0.25">
      <c r="A1032" s="17" t="s">
        <v>3343</v>
      </c>
      <c r="B1032" s="19">
        <v>842115961</v>
      </c>
      <c r="C1032" s="17">
        <v>58</v>
      </c>
      <c r="D1032" s="24">
        <v>23521.5</v>
      </c>
      <c r="E1032" s="17" t="s">
        <v>1094</v>
      </c>
      <c r="F1032" s="17" t="s">
        <v>509</v>
      </c>
      <c r="G1032" s="17" t="s">
        <v>3331</v>
      </c>
      <c r="H1032" s="17" t="s">
        <v>3344</v>
      </c>
      <c r="I1032" s="20">
        <f t="shared" si="16"/>
        <v>127319.241312</v>
      </c>
      <c r="J1032" s="20">
        <v>80997.505575839998</v>
      </c>
      <c r="K1032" s="17" t="s">
        <v>2389</v>
      </c>
      <c r="L1032" s="21" t="str">
        <f>VLOOKUP(B1032,Accounts!B$2:E$3001,4,FALSE)</f>
        <v>Current</v>
      </c>
      <c r="M1032" s="26">
        <f>VALUE(VLOOKUP(B1032,Accounts!B$2:G$3001,6,FALSE))</f>
        <v>1383666648</v>
      </c>
      <c r="N1032" s="22">
        <f>IFERROR(VLOOKUP(B1032,Loan!B1032:D1331,3,FALSE), 0)</f>
        <v>0</v>
      </c>
      <c r="O1032" s="25">
        <f>VLOOKUP(B1032,Transaction!C2:F3001,4,FALSE)</f>
        <v>44485</v>
      </c>
      <c r="P1032" s="21" t="str">
        <f>VLOOKUP(B1032,Table3[[Account Number]:[Transaction type]],2,FALSE)</f>
        <v>Money Transfer</v>
      </c>
      <c r="Q1032" s="21" t="str">
        <f>VLOOKUP(B1032,Transaction!C2:E3001,3,FALSE)</f>
        <v>Internet Banking</v>
      </c>
      <c r="R1032" s="22">
        <f>Table4[[#This Row],[Bank Deposit2]] - Table4[[#This Row],[Saving Accounts]]</f>
        <v>46321.735736160001</v>
      </c>
      <c r="S1032" s="22">
        <f>IF(AND(Table4[[#This Row],[Account Type]]="Current",Table4[[#This Row],[Opening Balance]]&gt;= 500000),Table4[[#This Row],[Opening Balance]] * 0.02, 0)</f>
        <v>27673332.960000001</v>
      </c>
    </row>
    <row r="1033" spans="1:19" ht="15.75" x14ac:dyDescent="0.25">
      <c r="A1033" s="17" t="s">
        <v>3345</v>
      </c>
      <c r="B1033" s="19">
        <v>336103947</v>
      </c>
      <c r="C1033" s="17">
        <v>71</v>
      </c>
      <c r="D1033" s="24">
        <v>18773.25</v>
      </c>
      <c r="E1033" s="17" t="s">
        <v>1094</v>
      </c>
      <c r="F1033" s="17" t="s">
        <v>870</v>
      </c>
      <c r="G1033" s="17" t="s">
        <v>3331</v>
      </c>
      <c r="H1033" s="17" t="s">
        <v>3346</v>
      </c>
      <c r="I1033" s="20">
        <f t="shared" si="16"/>
        <v>89494.093567999997</v>
      </c>
      <c r="J1033" s="20">
        <v>17675.083479680001</v>
      </c>
      <c r="K1033" s="17" t="s">
        <v>3347</v>
      </c>
      <c r="L1033" s="21" t="str">
        <f>VLOOKUP(B1033,Accounts!B$2:E$3001,4,FALSE)</f>
        <v>Corporate</v>
      </c>
      <c r="M1033" s="26">
        <f>VALUE(VLOOKUP(B1033,Accounts!B$2:G$3001,6,FALSE))</f>
        <v>54579525</v>
      </c>
      <c r="N1033" s="22">
        <f>IFERROR(VLOOKUP(B1033,Loan!B1033:D1332,3,FALSE), 0)</f>
        <v>0</v>
      </c>
      <c r="O1033" s="25">
        <f>VLOOKUP(B1033,Transaction!C2:F3001,4,FALSE)</f>
        <v>44406</v>
      </c>
      <c r="P1033" s="21" t="str">
        <f>VLOOKUP(B1033,Table3[[Account Number]:[Transaction type]],2,FALSE)</f>
        <v>Cash Withdrawal</v>
      </c>
      <c r="Q1033" s="21" t="str">
        <f>VLOOKUP(B1033,Transaction!C2:E3001,3,FALSE)</f>
        <v>Bank</v>
      </c>
      <c r="R1033" s="22">
        <f>Table4[[#This Row],[Bank Deposit2]] - Table4[[#This Row],[Saving Accounts]]</f>
        <v>71819.010088319992</v>
      </c>
      <c r="S1033" s="22">
        <f>IF(AND(Table4[[#This Row],[Account Type]]="Current",Table4[[#This Row],[Opening Balance]]&gt;= 500000),Table4[[#This Row],[Opening Balance]] * 0.02, 0)</f>
        <v>0</v>
      </c>
    </row>
    <row r="1034" spans="1:19" ht="15.75" x14ac:dyDescent="0.25">
      <c r="A1034" s="17" t="s">
        <v>3348</v>
      </c>
      <c r="B1034" s="19">
        <v>302136341</v>
      </c>
      <c r="C1034" s="17">
        <v>65</v>
      </c>
      <c r="D1034" s="24">
        <v>20964.75</v>
      </c>
      <c r="E1034" s="17" t="s">
        <v>1094</v>
      </c>
      <c r="F1034" s="17" t="s">
        <v>699</v>
      </c>
      <c r="G1034" s="17" t="s">
        <v>3331</v>
      </c>
      <c r="H1034" s="17" t="s">
        <v>3349</v>
      </c>
      <c r="I1034" s="20">
        <f t="shared" si="16"/>
        <v>1003542.575952</v>
      </c>
      <c r="J1034" s="20">
        <v>322175.03641176003</v>
      </c>
      <c r="K1034" s="17" t="s">
        <v>3350</v>
      </c>
      <c r="L1034" s="21" t="str">
        <f>VLOOKUP(B1034,Accounts!B$2:E$3001,4,FALSE)</f>
        <v>Joint</v>
      </c>
      <c r="M1034" s="26">
        <f>VALUE(VLOOKUP(B1034,Accounts!B$2:G$3001,6,FALSE))</f>
        <v>939280951</v>
      </c>
      <c r="N1034" s="22">
        <f>IFERROR(VLOOKUP(B1034,Loan!B1034:D1333,3,FALSE), 0)</f>
        <v>0</v>
      </c>
      <c r="O1034" s="25">
        <f>VLOOKUP(B1034,Transaction!C2:F3001,4,FALSE)</f>
        <v>44596</v>
      </c>
      <c r="P1034" s="21" t="str">
        <f>VLOOKUP(B1034,Table3[[Account Number]:[Transaction type]],2,FALSE)</f>
        <v>Cash Withdrawal</v>
      </c>
      <c r="Q1034" s="21" t="str">
        <f>VLOOKUP(B1034,Transaction!C2:E3001,3,FALSE)</f>
        <v>Bank</v>
      </c>
      <c r="R1034" s="22">
        <f>Table4[[#This Row],[Bank Deposit2]] - Table4[[#This Row],[Saving Accounts]]</f>
        <v>681367.53954023996</v>
      </c>
      <c r="S1034" s="22">
        <f>IF(AND(Table4[[#This Row],[Account Type]]="Current",Table4[[#This Row],[Opening Balance]]&gt;= 500000),Table4[[#This Row],[Opening Balance]] * 0.02, 0)</f>
        <v>0</v>
      </c>
    </row>
    <row r="1035" spans="1:19" ht="15.75" x14ac:dyDescent="0.25">
      <c r="A1035" s="17" t="s">
        <v>3351</v>
      </c>
      <c r="B1035" s="19">
        <v>622588489</v>
      </c>
      <c r="C1035" s="17">
        <v>36</v>
      </c>
      <c r="D1035" s="24">
        <v>31557</v>
      </c>
      <c r="E1035" s="17" t="s">
        <v>1094</v>
      </c>
      <c r="F1035" s="17" t="s">
        <v>63</v>
      </c>
      <c r="G1035" s="17" t="s">
        <v>3331</v>
      </c>
      <c r="H1035" s="17" t="s">
        <v>3352</v>
      </c>
      <c r="I1035" s="20">
        <f t="shared" si="16"/>
        <v>233951.10399999999</v>
      </c>
      <c r="J1035" s="20">
        <v>103246.31616</v>
      </c>
      <c r="K1035" s="17" t="s">
        <v>3353</v>
      </c>
      <c r="L1035" s="21" t="str">
        <f>VLOOKUP(B1035,Accounts!B$2:E$3001,4,FALSE)</f>
        <v>Current</v>
      </c>
      <c r="M1035" s="26">
        <f>VALUE(VLOOKUP(B1035,Accounts!B$2:G$3001,6,FALSE))</f>
        <v>1811361435</v>
      </c>
      <c r="N1035" s="22">
        <f>IFERROR(VLOOKUP(B1035,Loan!B1035:D1334,3,FALSE), 0)</f>
        <v>0</v>
      </c>
      <c r="O1035" s="25">
        <f>VLOOKUP(B1035,Transaction!C2:F3001,4,FALSE)</f>
        <v>44396</v>
      </c>
      <c r="P1035" s="21" t="str">
        <f>VLOOKUP(B1035,Table3[[Account Number]:[Transaction type]],2,FALSE)</f>
        <v>Money Deposit</v>
      </c>
      <c r="Q1035" s="21" t="str">
        <f>VLOOKUP(B1035,Transaction!C2:E3001,3,FALSE)</f>
        <v>Bank</v>
      </c>
      <c r="R1035" s="22">
        <f>Table4[[#This Row],[Bank Deposit2]] - Table4[[#This Row],[Saving Accounts]]</f>
        <v>130704.78783999999</v>
      </c>
      <c r="S1035" s="22">
        <f>IF(AND(Table4[[#This Row],[Account Type]]="Current",Table4[[#This Row],[Opening Balance]]&gt;= 500000),Table4[[#This Row],[Opening Balance]] * 0.02, 0)</f>
        <v>36227228.700000003</v>
      </c>
    </row>
    <row r="1036" spans="1:19" ht="15.75" x14ac:dyDescent="0.25">
      <c r="A1036" s="17" t="s">
        <v>3354</v>
      </c>
      <c r="B1036" s="19">
        <v>293887331</v>
      </c>
      <c r="C1036" s="17">
        <v>61</v>
      </c>
      <c r="D1036" s="24">
        <v>22425.75</v>
      </c>
      <c r="E1036" s="17" t="s">
        <v>1094</v>
      </c>
      <c r="F1036" s="17" t="s">
        <v>1308</v>
      </c>
      <c r="G1036" s="17" t="s">
        <v>3331</v>
      </c>
      <c r="H1036" s="17" t="s">
        <v>3355</v>
      </c>
      <c r="I1036" s="20">
        <f t="shared" si="16"/>
        <v>2112808.8107520002</v>
      </c>
      <c r="J1036" s="20">
        <v>442493.92074239999</v>
      </c>
      <c r="K1036" s="17" t="s">
        <v>3356</v>
      </c>
      <c r="L1036" s="21" t="str">
        <f>VLOOKUP(B1036,Accounts!B$2:E$3001,4,FALSE)</f>
        <v>Current</v>
      </c>
      <c r="M1036" s="26">
        <f>VALUE(VLOOKUP(B1036,Accounts!B$2:G$3001,6,FALSE))</f>
        <v>3859969783</v>
      </c>
      <c r="N1036" s="22">
        <f>IFERROR(VLOOKUP(B1036,Loan!B1036:D1335,3,FALSE), 0)</f>
        <v>0</v>
      </c>
      <c r="O1036" s="25">
        <f>VLOOKUP(B1036,Transaction!C2:F3001,4,FALSE)</f>
        <v>44500</v>
      </c>
      <c r="P1036" s="21" t="str">
        <f>VLOOKUP(B1036,Table3[[Account Number]:[Transaction type]],2,FALSE)</f>
        <v>Money Transfer</v>
      </c>
      <c r="Q1036" s="21" t="str">
        <f>VLOOKUP(B1036,Transaction!C2:E3001,3,FALSE)</f>
        <v>Bank</v>
      </c>
      <c r="R1036" s="22">
        <f>Table4[[#This Row],[Bank Deposit2]] - Table4[[#This Row],[Saving Accounts]]</f>
        <v>1670314.8900096002</v>
      </c>
      <c r="S1036" s="22">
        <f>IF(AND(Table4[[#This Row],[Account Type]]="Current",Table4[[#This Row],[Opening Balance]]&gt;= 500000),Table4[[#This Row],[Opening Balance]] * 0.02, 0)</f>
        <v>77199395.659999996</v>
      </c>
    </row>
    <row r="1037" spans="1:19" ht="15.75" x14ac:dyDescent="0.25">
      <c r="A1037" s="17" t="s">
        <v>3357</v>
      </c>
      <c r="B1037" s="19">
        <v>763515984</v>
      </c>
      <c r="C1037" s="17">
        <v>26</v>
      </c>
      <c r="D1037" s="24">
        <v>35209.5</v>
      </c>
      <c r="E1037" s="17" t="s">
        <v>1094</v>
      </c>
      <c r="F1037" s="17" t="s">
        <v>955</v>
      </c>
      <c r="G1037" s="17" t="s">
        <v>3331</v>
      </c>
      <c r="H1037" s="17" t="s">
        <v>3358</v>
      </c>
      <c r="I1037" s="20">
        <f t="shared" si="16"/>
        <v>269465.47055999999</v>
      </c>
      <c r="J1037" s="20">
        <v>50265.674315999997</v>
      </c>
      <c r="K1037" s="17" t="s">
        <v>812</v>
      </c>
      <c r="L1037" s="21" t="str">
        <f>VLOOKUP(B1037,Accounts!B$2:E$3001,4,FALSE)</f>
        <v>Domiciliary</v>
      </c>
      <c r="M1037" s="26">
        <f>VALUE(VLOOKUP(B1037,Accounts!B$2:G$3001,6,FALSE))</f>
        <v>1083869544</v>
      </c>
      <c r="N1037" s="22">
        <f>IFERROR(VLOOKUP(B1037,Loan!B1037:D1336,3,FALSE), 0)</f>
        <v>0</v>
      </c>
      <c r="O1037" s="25">
        <f>VLOOKUP(B1037,Transaction!C2:F3001,4,FALSE)</f>
        <v>44644</v>
      </c>
      <c r="P1037" s="21" t="str">
        <f>VLOOKUP(B1037,Table3[[Account Number]:[Transaction type]],2,FALSE)</f>
        <v>Money Deposit</v>
      </c>
      <c r="Q1037" s="21" t="str">
        <f>VLOOKUP(B1037,Transaction!C2:E3001,3,FALSE)</f>
        <v>Bank</v>
      </c>
      <c r="R1037" s="22">
        <f>Table4[[#This Row],[Bank Deposit2]] - Table4[[#This Row],[Saving Accounts]]</f>
        <v>219199.796244</v>
      </c>
      <c r="S1037" s="22">
        <f>IF(AND(Table4[[#This Row],[Account Type]]="Current",Table4[[#This Row],[Opening Balance]]&gt;= 500000),Table4[[#This Row],[Opening Balance]] * 0.02, 0)</f>
        <v>0</v>
      </c>
    </row>
    <row r="1038" spans="1:19" ht="15.75" x14ac:dyDescent="0.25">
      <c r="A1038" s="17" t="s">
        <v>3359</v>
      </c>
      <c r="B1038" s="19">
        <v>110539166</v>
      </c>
      <c r="C1038" s="17">
        <v>78</v>
      </c>
      <c r="D1038" s="24">
        <v>16216.5</v>
      </c>
      <c r="E1038" s="17" t="s">
        <v>1094</v>
      </c>
      <c r="F1038" s="17" t="s">
        <v>1388</v>
      </c>
      <c r="G1038" s="17" t="s">
        <v>3331</v>
      </c>
      <c r="H1038" s="17" t="s">
        <v>3360</v>
      </c>
      <c r="I1038" s="20">
        <f t="shared" si="16"/>
        <v>239051.29441500001</v>
      </c>
      <c r="J1038" s="20">
        <v>31988.158821000001</v>
      </c>
      <c r="K1038" s="17" t="s">
        <v>3361</v>
      </c>
      <c r="L1038" s="21" t="str">
        <f>VLOOKUP(B1038,Accounts!B$2:E$3001,4,FALSE)</f>
        <v>Corporate</v>
      </c>
      <c r="M1038" s="26">
        <f>VALUE(VLOOKUP(B1038,Accounts!B$2:G$3001,6,FALSE))</f>
        <v>1192288125</v>
      </c>
      <c r="N1038" s="22">
        <f>IFERROR(VLOOKUP(B1038,Loan!B1038:D1337,3,FALSE), 0)</f>
        <v>0</v>
      </c>
      <c r="O1038" s="25">
        <f>VLOOKUP(B1038,Transaction!C2:F3001,4,FALSE)</f>
        <v>44418</v>
      </c>
      <c r="P1038" s="21" t="str">
        <f>VLOOKUP(B1038,Table3[[Account Number]:[Transaction type]],2,FALSE)</f>
        <v>Online Payment</v>
      </c>
      <c r="Q1038" s="21" t="str">
        <f>VLOOKUP(B1038,Transaction!C2:E3001,3,FALSE)</f>
        <v>Internet Banking</v>
      </c>
      <c r="R1038" s="22">
        <f>Table4[[#This Row],[Bank Deposit2]] - Table4[[#This Row],[Saving Accounts]]</f>
        <v>207063.13559400002</v>
      </c>
      <c r="S1038" s="22">
        <f>IF(AND(Table4[[#This Row],[Account Type]]="Current",Table4[[#This Row],[Opening Balance]]&gt;= 500000),Table4[[#This Row],[Opening Balance]] * 0.02, 0)</f>
        <v>0</v>
      </c>
    </row>
    <row r="1039" spans="1:19" ht="15.75" x14ac:dyDescent="0.25">
      <c r="A1039" s="17" t="s">
        <v>3362</v>
      </c>
      <c r="B1039" s="19">
        <v>443868936</v>
      </c>
      <c r="C1039" s="17">
        <v>36</v>
      </c>
      <c r="D1039" s="24">
        <v>31557</v>
      </c>
      <c r="E1039" s="17" t="s">
        <v>1094</v>
      </c>
      <c r="F1039" s="17" t="s">
        <v>13</v>
      </c>
      <c r="G1039" s="17" t="s">
        <v>3331</v>
      </c>
      <c r="H1039" s="17" t="s">
        <v>3363</v>
      </c>
      <c r="I1039" s="20">
        <f t="shared" si="16"/>
        <v>1728292.5673</v>
      </c>
      <c r="J1039" s="20">
        <v>302826.91505299998</v>
      </c>
      <c r="K1039" s="17" t="s">
        <v>3364</v>
      </c>
      <c r="L1039" s="21" t="str">
        <f>VLOOKUP(B1039,Accounts!B$2:E$3001,4,FALSE)</f>
        <v>Savings</v>
      </c>
      <c r="M1039" s="26">
        <f>VALUE(VLOOKUP(B1039,Accounts!B$2:G$3001,6,FALSE))</f>
        <v>626973984</v>
      </c>
      <c r="N1039" s="22">
        <f>IFERROR(VLOOKUP(B1039,Loan!B1039:D1338,3,FALSE), 0)</f>
        <v>0</v>
      </c>
      <c r="O1039" s="25">
        <f>VLOOKUP(B1039,Transaction!C2:F3001,4,FALSE)</f>
        <v>44376</v>
      </c>
      <c r="P1039" s="21" t="str">
        <f>VLOOKUP(B1039,Table3[[Account Number]:[Transaction type]],2,FALSE)</f>
        <v>Checks</v>
      </c>
      <c r="Q1039" s="21" t="str">
        <f>VLOOKUP(B1039,Transaction!C2:E3001,3,FALSE)</f>
        <v>Informal Services</v>
      </c>
      <c r="R1039" s="22">
        <f>Table4[[#This Row],[Bank Deposit2]] - Table4[[#This Row],[Saving Accounts]]</f>
        <v>1425465.652247</v>
      </c>
      <c r="S1039" s="22">
        <f>IF(AND(Table4[[#This Row],[Account Type]]="Current",Table4[[#This Row],[Opening Balance]]&gt;= 500000),Table4[[#This Row],[Opening Balance]] * 0.02, 0)</f>
        <v>0</v>
      </c>
    </row>
    <row r="1040" spans="1:19" ht="15.75" x14ac:dyDescent="0.25">
      <c r="A1040" s="17" t="s">
        <v>3365</v>
      </c>
      <c r="B1040" s="19">
        <v>854450415</v>
      </c>
      <c r="C1040" s="17">
        <v>66</v>
      </c>
      <c r="D1040" s="24">
        <v>20599.5</v>
      </c>
      <c r="E1040" s="17" t="s">
        <v>1094</v>
      </c>
      <c r="F1040" s="17" t="s">
        <v>24</v>
      </c>
      <c r="G1040" s="17" t="s">
        <v>3331</v>
      </c>
      <c r="H1040" s="17" t="s">
        <v>3366</v>
      </c>
      <c r="I1040" s="20">
        <f t="shared" si="16"/>
        <v>629275.49903399998</v>
      </c>
      <c r="J1040" s="20">
        <v>252028.82011944</v>
      </c>
      <c r="K1040" s="17" t="s">
        <v>3367</v>
      </c>
      <c r="L1040" s="21" t="str">
        <f>VLOOKUP(B1040,Accounts!B$2:E$3001,4,FALSE)</f>
        <v>Domiciliary</v>
      </c>
      <c r="M1040" s="26">
        <f>VALUE(VLOOKUP(B1040,Accounts!B$2:G$3001,6,FALSE))</f>
        <v>268503696</v>
      </c>
      <c r="N1040" s="22">
        <f>IFERROR(VLOOKUP(B1040,Loan!B1040:D1339,3,FALSE), 0)</f>
        <v>0</v>
      </c>
      <c r="O1040" s="25">
        <f>VLOOKUP(B1040,Transaction!C2:F3001,4,FALSE)</f>
        <v>44296</v>
      </c>
      <c r="P1040" s="21" t="str">
        <f>VLOOKUP(B1040,Table3[[Account Number]:[Transaction type]],2,FALSE)</f>
        <v>Money Transfer</v>
      </c>
      <c r="Q1040" s="21" t="str">
        <f>VLOOKUP(B1040,Transaction!C2:E3001,3,FALSE)</f>
        <v>Mobile</v>
      </c>
      <c r="R1040" s="22">
        <f>Table4[[#This Row],[Bank Deposit2]] - Table4[[#This Row],[Saving Accounts]]</f>
        <v>377246.67891456001</v>
      </c>
      <c r="S1040" s="22">
        <f>IF(AND(Table4[[#This Row],[Account Type]]="Current",Table4[[#This Row],[Opening Balance]]&gt;= 500000),Table4[[#This Row],[Opening Balance]] * 0.02, 0)</f>
        <v>0</v>
      </c>
    </row>
    <row r="1041" spans="1:19" ht="15.75" x14ac:dyDescent="0.25">
      <c r="A1041" s="17" t="s">
        <v>3368</v>
      </c>
      <c r="B1041" s="19">
        <v>856632217</v>
      </c>
      <c r="C1041" s="17">
        <v>20</v>
      </c>
      <c r="D1041" s="24">
        <v>37401</v>
      </c>
      <c r="E1041" s="17" t="s">
        <v>1094</v>
      </c>
      <c r="F1041" s="17" t="s">
        <v>241</v>
      </c>
      <c r="G1041" s="17" t="s">
        <v>3331</v>
      </c>
      <c r="H1041" s="17" t="s">
        <v>3369</v>
      </c>
      <c r="I1041" s="20">
        <f t="shared" si="16"/>
        <v>439865.44106400001</v>
      </c>
      <c r="J1041" s="20">
        <v>203635.5477156</v>
      </c>
      <c r="K1041" s="17" t="s">
        <v>3370</v>
      </c>
      <c r="L1041" s="21" t="str">
        <f>VLOOKUP(B1041,Accounts!B$2:E$3001,4,FALSE)</f>
        <v>Savings</v>
      </c>
      <c r="M1041" s="26">
        <f>VALUE(VLOOKUP(B1041,Accounts!B$2:G$3001,6,FALSE))</f>
        <v>266528745</v>
      </c>
      <c r="N1041" s="22">
        <f>IFERROR(VLOOKUP(B1041,Loan!B1041:D1340,3,FALSE), 0)</f>
        <v>0</v>
      </c>
      <c r="O1041" s="25">
        <f>VLOOKUP(B1041,Transaction!C2:F3001,4,FALSE)</f>
        <v>44635</v>
      </c>
      <c r="P1041" s="21" t="str">
        <f>VLOOKUP(B1041,Table3[[Account Number]:[Transaction type]],2,FALSE)</f>
        <v>Money Transfer</v>
      </c>
      <c r="Q1041" s="21" t="str">
        <f>VLOOKUP(B1041,Transaction!C2:E3001,3,FALSE)</f>
        <v>Mobile</v>
      </c>
      <c r="R1041" s="22">
        <f>Table4[[#This Row],[Bank Deposit2]] - Table4[[#This Row],[Saving Accounts]]</f>
        <v>236229.89334840002</v>
      </c>
      <c r="S1041" s="22">
        <f>IF(AND(Table4[[#This Row],[Account Type]]="Current",Table4[[#This Row],[Opening Balance]]&gt;= 500000),Table4[[#This Row],[Opening Balance]] * 0.02, 0)</f>
        <v>0</v>
      </c>
    </row>
    <row r="1042" spans="1:19" ht="15.75" x14ac:dyDescent="0.25">
      <c r="A1042" s="17" t="s">
        <v>3371</v>
      </c>
      <c r="B1042" s="19">
        <v>747064172</v>
      </c>
      <c r="C1042" s="17">
        <v>76</v>
      </c>
      <c r="D1042" s="24">
        <v>16947</v>
      </c>
      <c r="E1042" s="17" t="s">
        <v>1094</v>
      </c>
      <c r="F1042" s="17" t="s">
        <v>721</v>
      </c>
      <c r="G1042" s="17" t="s">
        <v>3331</v>
      </c>
      <c r="H1042" s="17" t="s">
        <v>3372</v>
      </c>
      <c r="I1042" s="20">
        <f t="shared" si="16"/>
        <v>268682.99849999999</v>
      </c>
      <c r="J1042" s="20">
        <v>100717.741152</v>
      </c>
      <c r="K1042" s="17" t="s">
        <v>3373</v>
      </c>
      <c r="L1042" s="21" t="str">
        <f>VLOOKUP(B1042,Accounts!B$2:E$3001,4,FALSE)</f>
        <v>Fixed Deposit</v>
      </c>
      <c r="M1042" s="26">
        <f>VALUE(VLOOKUP(B1042,Accounts!B$2:G$3001,6,FALSE))</f>
        <v>597496116</v>
      </c>
      <c r="N1042" s="22">
        <f>IFERROR(VLOOKUP(B1042,Loan!B1042:D1341,3,FALSE), 0)</f>
        <v>0</v>
      </c>
      <c r="O1042" s="25">
        <f>VLOOKUP(B1042,Transaction!C2:F3001,4,FALSE)</f>
        <v>44401</v>
      </c>
      <c r="P1042" s="21" t="str">
        <f>VLOOKUP(B1042,Table3[[Account Number]:[Transaction type]],2,FALSE)</f>
        <v>Cash Withdrawal</v>
      </c>
      <c r="Q1042" s="21" t="str">
        <f>VLOOKUP(B1042,Transaction!C2:E3001,3,FALSE)</f>
        <v>ATM</v>
      </c>
      <c r="R1042" s="22">
        <f>Table4[[#This Row],[Bank Deposit2]] - Table4[[#This Row],[Saving Accounts]]</f>
        <v>167965.25734799998</v>
      </c>
      <c r="S1042" s="22">
        <f>IF(AND(Table4[[#This Row],[Account Type]]="Current",Table4[[#This Row],[Opening Balance]]&gt;= 500000),Table4[[#This Row],[Opening Balance]] * 0.02, 0)</f>
        <v>0</v>
      </c>
    </row>
    <row r="1043" spans="1:19" ht="15.75" x14ac:dyDescent="0.25">
      <c r="A1043" s="17" t="s">
        <v>3374</v>
      </c>
      <c r="B1043" s="19">
        <v>604247718</v>
      </c>
      <c r="C1043" s="17">
        <v>33</v>
      </c>
      <c r="D1043" s="24">
        <v>32652.75</v>
      </c>
      <c r="E1043" s="17" t="s">
        <v>1094</v>
      </c>
      <c r="F1043" s="17" t="s">
        <v>366</v>
      </c>
      <c r="G1043" s="17" t="s">
        <v>3331</v>
      </c>
      <c r="H1043" s="17" t="s">
        <v>3375</v>
      </c>
      <c r="I1043" s="20">
        <f t="shared" si="16"/>
        <v>914994.54399999999</v>
      </c>
      <c r="J1043" s="20">
        <v>160092.49366400001</v>
      </c>
      <c r="K1043" s="17" t="s">
        <v>3376</v>
      </c>
      <c r="L1043" s="21" t="str">
        <f>VLOOKUP(B1043,Accounts!B$2:E$3001,4,FALSE)</f>
        <v>Domiciliary</v>
      </c>
      <c r="M1043" s="26">
        <f>VALUE(VLOOKUP(B1043,Accounts!B$2:G$3001,6,FALSE))</f>
        <v>1550164702</v>
      </c>
      <c r="N1043" s="22">
        <f>IFERROR(VLOOKUP(B1043,Loan!B1043:D1342,3,FALSE), 0)</f>
        <v>0</v>
      </c>
      <c r="O1043" s="25">
        <f>VLOOKUP(B1043,Transaction!C2:F3001,4,FALSE)</f>
        <v>44269</v>
      </c>
      <c r="P1043" s="21" t="str">
        <f>VLOOKUP(B1043,Table3[[Account Number]:[Transaction type]],2,FALSE)</f>
        <v>Online Payment</v>
      </c>
      <c r="Q1043" s="21" t="str">
        <f>VLOOKUP(B1043,Transaction!C2:E3001,3,FALSE)</f>
        <v>Internet Banking</v>
      </c>
      <c r="R1043" s="22">
        <f>Table4[[#This Row],[Bank Deposit2]] - Table4[[#This Row],[Saving Accounts]]</f>
        <v>754902.05033600004</v>
      </c>
      <c r="S1043" s="22">
        <f>IF(AND(Table4[[#This Row],[Account Type]]="Current",Table4[[#This Row],[Opening Balance]]&gt;= 500000),Table4[[#This Row],[Opening Balance]] * 0.02, 0)</f>
        <v>0</v>
      </c>
    </row>
    <row r="1044" spans="1:19" ht="15.75" x14ac:dyDescent="0.25">
      <c r="A1044" s="17" t="s">
        <v>3377</v>
      </c>
      <c r="B1044" s="19">
        <v>164264097</v>
      </c>
      <c r="C1044" s="17">
        <v>40</v>
      </c>
      <c r="D1044" s="24">
        <v>30096</v>
      </c>
      <c r="E1044" s="17" t="s">
        <v>1094</v>
      </c>
      <c r="F1044" s="17" t="s">
        <v>340</v>
      </c>
      <c r="G1044" s="17" t="s">
        <v>3331</v>
      </c>
      <c r="H1044" s="17" t="s">
        <v>3378</v>
      </c>
      <c r="I1044" s="20">
        <f t="shared" si="16"/>
        <v>430835.27701199998</v>
      </c>
      <c r="J1044" s="20">
        <v>146313.36635160001</v>
      </c>
      <c r="K1044" s="17" t="s">
        <v>3379</v>
      </c>
      <c r="L1044" s="21" t="str">
        <f>VLOOKUP(B1044,Accounts!B$2:E$3001,4,FALSE)</f>
        <v>Domiciliary</v>
      </c>
      <c r="M1044" s="26">
        <f>VALUE(VLOOKUP(B1044,Accounts!B$2:G$3001,6,FALSE))</f>
        <v>23638758</v>
      </c>
      <c r="N1044" s="22">
        <f>IFERROR(VLOOKUP(B1044,Loan!B1044:D1343,3,FALSE), 0)</f>
        <v>0</v>
      </c>
      <c r="O1044" s="25">
        <f>VLOOKUP(B1044,Transaction!C2:F3001,4,FALSE)</f>
        <v>44301</v>
      </c>
      <c r="P1044" s="21" t="str">
        <f>VLOOKUP(B1044,Table3[[Account Number]:[Transaction type]],2,FALSE)</f>
        <v>Money Deposit</v>
      </c>
      <c r="Q1044" s="21" t="str">
        <f>VLOOKUP(B1044,Transaction!C2:E3001,3,FALSE)</f>
        <v>Bank</v>
      </c>
      <c r="R1044" s="22">
        <f>Table4[[#This Row],[Bank Deposit2]] - Table4[[#This Row],[Saving Accounts]]</f>
        <v>284521.91066039994</v>
      </c>
      <c r="S1044" s="22">
        <f>IF(AND(Table4[[#This Row],[Account Type]]="Current",Table4[[#This Row],[Opening Balance]]&gt;= 500000),Table4[[#This Row],[Opening Balance]] * 0.02, 0)</f>
        <v>0</v>
      </c>
    </row>
    <row r="1045" spans="1:19" ht="15.75" x14ac:dyDescent="0.25">
      <c r="A1045" s="17" t="s">
        <v>3380</v>
      </c>
      <c r="B1045" s="19">
        <v>352606622</v>
      </c>
      <c r="C1045" s="17">
        <v>40</v>
      </c>
      <c r="D1045" s="24">
        <v>30096</v>
      </c>
      <c r="E1045" s="17" t="s">
        <v>1094</v>
      </c>
      <c r="F1045" s="17" t="s">
        <v>825</v>
      </c>
      <c r="G1045" s="17" t="s">
        <v>3331</v>
      </c>
      <c r="H1045" s="17" t="s">
        <v>3381</v>
      </c>
      <c r="I1045" s="20">
        <f t="shared" si="16"/>
        <v>135917.43244800001</v>
      </c>
      <c r="J1045" s="20">
        <v>142349.2395192</v>
      </c>
      <c r="K1045" s="17" t="s">
        <v>3382</v>
      </c>
      <c r="L1045" s="21" t="str">
        <f>VLOOKUP(B1045,Accounts!B$2:E$3001,4,FALSE)</f>
        <v>Savings</v>
      </c>
      <c r="M1045" s="26">
        <f>VALUE(VLOOKUP(B1045,Accounts!B$2:G$3001,6,FALSE))</f>
        <v>3045440937</v>
      </c>
      <c r="N1045" s="22">
        <f>IFERROR(VLOOKUP(B1045,Loan!B1045:D1344,3,FALSE), 0)</f>
        <v>0</v>
      </c>
      <c r="O1045" s="25">
        <f>VLOOKUP(B1045,Transaction!C2:F3001,4,FALSE)</f>
        <v>44587</v>
      </c>
      <c r="P1045" s="21" t="str">
        <f>VLOOKUP(B1045,Table3[[Account Number]:[Transaction type]],2,FALSE)</f>
        <v>Loan Payment</v>
      </c>
      <c r="Q1045" s="21" t="str">
        <f>VLOOKUP(B1045,Transaction!C2:E3001,3,FALSE)</f>
        <v>Mobile</v>
      </c>
      <c r="R1045" s="22">
        <f>Table4[[#This Row],[Bank Deposit2]] - Table4[[#This Row],[Saving Accounts]]</f>
        <v>-6431.8070711999899</v>
      </c>
      <c r="S1045" s="22">
        <f>IF(AND(Table4[[#This Row],[Account Type]]="Current",Table4[[#This Row],[Opening Balance]]&gt;= 500000),Table4[[#This Row],[Opening Balance]] * 0.02, 0)</f>
        <v>0</v>
      </c>
    </row>
    <row r="1046" spans="1:19" ht="15.75" x14ac:dyDescent="0.25">
      <c r="A1046" s="17" t="s">
        <v>3383</v>
      </c>
      <c r="B1046" s="19">
        <v>533258710</v>
      </c>
      <c r="C1046" s="17">
        <v>40</v>
      </c>
      <c r="D1046" s="24">
        <v>30096</v>
      </c>
      <c r="E1046" s="17" t="s">
        <v>1094</v>
      </c>
      <c r="F1046" s="17" t="s">
        <v>336</v>
      </c>
      <c r="G1046" s="17" t="s">
        <v>3331</v>
      </c>
      <c r="H1046" s="17" t="s">
        <v>3384</v>
      </c>
      <c r="I1046" s="20">
        <f t="shared" si="16"/>
        <v>93762.032831999997</v>
      </c>
      <c r="J1046" s="20">
        <v>67737.058334400004</v>
      </c>
      <c r="K1046" s="17" t="s">
        <v>3385</v>
      </c>
      <c r="L1046" s="21" t="str">
        <f>VLOOKUP(B1046,Accounts!B$2:E$3001,4,FALSE)</f>
        <v>Corporate</v>
      </c>
      <c r="M1046" s="26">
        <f>VALUE(VLOOKUP(B1046,Accounts!B$2:G$3001,6,FALSE))</f>
        <v>1937309766</v>
      </c>
      <c r="N1046" s="22">
        <f>IFERROR(VLOOKUP(B1046,Loan!B1046:D1345,3,FALSE), 0)</f>
        <v>0</v>
      </c>
      <c r="O1046" s="25">
        <f>VLOOKUP(B1046,Transaction!C2:F3001,4,FALSE)</f>
        <v>44639</v>
      </c>
      <c r="P1046" s="21" t="str">
        <f>VLOOKUP(B1046,Table3[[Account Number]:[Transaction type]],2,FALSE)</f>
        <v>Money Transfer</v>
      </c>
      <c r="Q1046" s="21" t="str">
        <f>VLOOKUP(B1046,Transaction!C2:E3001,3,FALSE)</f>
        <v>Mobile</v>
      </c>
      <c r="R1046" s="22">
        <f>Table4[[#This Row],[Bank Deposit2]] - Table4[[#This Row],[Saving Accounts]]</f>
        <v>26024.974497599993</v>
      </c>
      <c r="S1046" s="22">
        <f>IF(AND(Table4[[#This Row],[Account Type]]="Current",Table4[[#This Row],[Opening Balance]]&gt;= 500000),Table4[[#This Row],[Opening Balance]] * 0.02, 0)</f>
        <v>0</v>
      </c>
    </row>
    <row r="1047" spans="1:19" ht="15.75" x14ac:dyDescent="0.25">
      <c r="A1047" s="17" t="s">
        <v>3386</v>
      </c>
      <c r="B1047" s="19">
        <v>473113900</v>
      </c>
      <c r="C1047" s="17">
        <v>33</v>
      </c>
      <c r="D1047" s="24">
        <v>32652.75</v>
      </c>
      <c r="E1047" s="17" t="s">
        <v>1094</v>
      </c>
      <c r="F1047" s="17" t="s">
        <v>1815</v>
      </c>
      <c r="G1047" s="17" t="s">
        <v>3331</v>
      </c>
      <c r="H1047" s="17" t="s">
        <v>3387</v>
      </c>
      <c r="I1047" s="20">
        <f t="shared" si="16"/>
        <v>327206.38079999998</v>
      </c>
      <c r="J1047" s="20">
        <v>216447.0208992</v>
      </c>
      <c r="K1047" s="17" t="s">
        <v>3388</v>
      </c>
      <c r="L1047" s="21" t="str">
        <f>VLOOKUP(B1047,Accounts!B$2:E$3001,4,FALSE)</f>
        <v>Current</v>
      </c>
      <c r="M1047" s="26">
        <f>VALUE(VLOOKUP(B1047,Accounts!B$2:G$3001,6,FALSE))</f>
        <v>2291316928</v>
      </c>
      <c r="N1047" s="22">
        <f>IFERROR(VLOOKUP(B1047,Loan!B1047:D1346,3,FALSE), 0)</f>
        <v>0</v>
      </c>
      <c r="O1047" s="25">
        <f>VLOOKUP(B1047,Transaction!C2:F3001,4,FALSE)</f>
        <v>44388</v>
      </c>
      <c r="P1047" s="21" t="str">
        <f>VLOOKUP(B1047,Table3[[Account Number]:[Transaction type]],2,FALSE)</f>
        <v>Cash Withdrawal</v>
      </c>
      <c r="Q1047" s="21" t="str">
        <f>VLOOKUP(B1047,Transaction!C2:E3001,3,FALSE)</f>
        <v>ATM</v>
      </c>
      <c r="R1047" s="22">
        <f>Table4[[#This Row],[Bank Deposit2]] - Table4[[#This Row],[Saving Accounts]]</f>
        <v>110759.35990079999</v>
      </c>
      <c r="S1047" s="22">
        <f>IF(AND(Table4[[#This Row],[Account Type]]="Current",Table4[[#This Row],[Opening Balance]]&gt;= 500000),Table4[[#This Row],[Opening Balance]] * 0.02, 0)</f>
        <v>45826338.560000002</v>
      </c>
    </row>
    <row r="1048" spans="1:19" ht="15.75" x14ac:dyDescent="0.25">
      <c r="A1048" s="17" t="s">
        <v>3150</v>
      </c>
      <c r="B1048" s="19">
        <v>67031087</v>
      </c>
      <c r="C1048" s="17">
        <v>68</v>
      </c>
      <c r="D1048" s="24">
        <v>19869</v>
      </c>
      <c r="E1048" s="17" t="s">
        <v>1094</v>
      </c>
      <c r="F1048" s="17" t="s">
        <v>487</v>
      </c>
      <c r="G1048" s="17" t="s">
        <v>3331</v>
      </c>
      <c r="H1048" s="17" t="s">
        <v>3389</v>
      </c>
      <c r="I1048" s="20">
        <f t="shared" si="16"/>
        <v>90992.643976000007</v>
      </c>
      <c r="J1048" s="20">
        <v>50586.991529359999</v>
      </c>
      <c r="K1048" s="17" t="s">
        <v>3390</v>
      </c>
      <c r="L1048" s="21" t="str">
        <f>VLOOKUP(B1048,Accounts!B$2:E$3001,4,FALSE)</f>
        <v>Current</v>
      </c>
      <c r="M1048" s="26">
        <f>VALUE(VLOOKUP(B1048,Accounts!B$2:G$3001,6,FALSE))</f>
        <v>14822472</v>
      </c>
      <c r="N1048" s="22">
        <f>IFERROR(VLOOKUP(B1048,Loan!B1048:D1347,3,FALSE), 0)</f>
        <v>0</v>
      </c>
      <c r="O1048" s="25">
        <f>VLOOKUP(B1048,Transaction!C2:F3001,4,FALSE)</f>
        <v>44330</v>
      </c>
      <c r="P1048" s="21" t="str">
        <f>VLOOKUP(B1048,Table3[[Account Number]:[Transaction type]],2,FALSE)</f>
        <v>Money Deposit</v>
      </c>
      <c r="Q1048" s="21" t="str">
        <f>VLOOKUP(B1048,Transaction!C2:E3001,3,FALSE)</f>
        <v>Bank</v>
      </c>
      <c r="R1048" s="22">
        <f>Table4[[#This Row],[Bank Deposit2]] - Table4[[#This Row],[Saving Accounts]]</f>
        <v>40405.652446640008</v>
      </c>
      <c r="S1048" s="22">
        <f>IF(AND(Table4[[#This Row],[Account Type]]="Current",Table4[[#This Row],[Opening Balance]]&gt;= 500000),Table4[[#This Row],[Opening Balance]] * 0.02, 0)</f>
        <v>296449.44</v>
      </c>
    </row>
    <row r="1049" spans="1:19" ht="15.75" x14ac:dyDescent="0.25">
      <c r="A1049" s="17" t="s">
        <v>3391</v>
      </c>
      <c r="B1049" s="19">
        <v>627656339</v>
      </c>
      <c r="C1049" s="17">
        <v>66</v>
      </c>
      <c r="D1049" s="24">
        <v>20599.5</v>
      </c>
      <c r="E1049" s="17" t="s">
        <v>1094</v>
      </c>
      <c r="F1049" s="17" t="s">
        <v>135</v>
      </c>
      <c r="G1049" s="17" t="s">
        <v>3331</v>
      </c>
      <c r="H1049" s="17" t="s">
        <v>3392</v>
      </c>
      <c r="I1049" s="20">
        <f t="shared" si="16"/>
        <v>311874.1728</v>
      </c>
      <c r="J1049" s="20">
        <v>83507.800896000001</v>
      </c>
      <c r="K1049" s="17" t="s">
        <v>3393</v>
      </c>
      <c r="L1049" s="21" t="str">
        <f>VLOOKUP(B1049,Accounts!B$2:E$3001,4,FALSE)</f>
        <v>Domiciliary</v>
      </c>
      <c r="M1049" s="26">
        <f>VALUE(VLOOKUP(B1049,Accounts!B$2:G$3001,6,FALSE))</f>
        <v>1073215488</v>
      </c>
      <c r="N1049" s="22">
        <f>IFERROR(VLOOKUP(B1049,Loan!B1049:D1348,3,FALSE), 0)</f>
        <v>0</v>
      </c>
      <c r="O1049" s="25">
        <f>VLOOKUP(B1049,Transaction!C2:F3001,4,FALSE)</f>
        <v>44462</v>
      </c>
      <c r="P1049" s="21" t="str">
        <f>VLOOKUP(B1049,Table3[[Account Number]:[Transaction type]],2,FALSE)</f>
        <v>Money Transfer</v>
      </c>
      <c r="Q1049" s="21" t="str">
        <f>VLOOKUP(B1049,Transaction!C2:E3001,3,FALSE)</f>
        <v>Bank</v>
      </c>
      <c r="R1049" s="22">
        <f>Table4[[#This Row],[Bank Deposit2]] - Table4[[#This Row],[Saving Accounts]]</f>
        <v>228366.371904</v>
      </c>
      <c r="S1049" s="22">
        <f>IF(AND(Table4[[#This Row],[Account Type]]="Current",Table4[[#This Row],[Opening Balance]]&gt;= 500000),Table4[[#This Row],[Opening Balance]] * 0.02, 0)</f>
        <v>0</v>
      </c>
    </row>
    <row r="1050" spans="1:19" ht="15.75" x14ac:dyDescent="0.25">
      <c r="A1050" s="17" t="s">
        <v>3394</v>
      </c>
      <c r="B1050" s="19">
        <v>713762240</v>
      </c>
      <c r="C1050" s="17">
        <v>28</v>
      </c>
      <c r="D1050" s="24">
        <v>34479</v>
      </c>
      <c r="E1050" s="17" t="s">
        <v>1094</v>
      </c>
      <c r="F1050" s="17" t="s">
        <v>327</v>
      </c>
      <c r="G1050" s="17" t="s">
        <v>3331</v>
      </c>
      <c r="H1050" s="17" t="s">
        <v>3395</v>
      </c>
      <c r="I1050" s="20">
        <f t="shared" si="16"/>
        <v>136113.77601</v>
      </c>
      <c r="J1050" s="20">
        <v>47415.836908800004</v>
      </c>
      <c r="K1050" s="17" t="s">
        <v>3396</v>
      </c>
      <c r="L1050" s="21" t="str">
        <f>VLOOKUP(B1050,Accounts!B$2:E$3001,4,FALSE)</f>
        <v>Fixed Deposit</v>
      </c>
      <c r="M1050" s="26">
        <f>VALUE(VLOOKUP(B1050,Accounts!B$2:G$3001,6,FALSE))</f>
        <v>1809489787</v>
      </c>
      <c r="N1050" s="22">
        <f>IFERROR(VLOOKUP(B1050,Loan!B1050:D1349,3,FALSE), 0)</f>
        <v>0</v>
      </c>
      <c r="O1050" s="25">
        <f>VLOOKUP(B1050,Transaction!C2:F3001,4,FALSE)</f>
        <v>44266</v>
      </c>
      <c r="P1050" s="21" t="str">
        <f>VLOOKUP(B1050,Table3[[Account Number]:[Transaction type]],2,FALSE)</f>
        <v>Online Payment</v>
      </c>
      <c r="Q1050" s="21" t="str">
        <f>VLOOKUP(B1050,Transaction!C2:E3001,3,FALSE)</f>
        <v>Card</v>
      </c>
      <c r="R1050" s="22">
        <f>Table4[[#This Row],[Bank Deposit2]] - Table4[[#This Row],[Saving Accounts]]</f>
        <v>88697.939101199998</v>
      </c>
      <c r="S1050" s="22">
        <f>IF(AND(Table4[[#This Row],[Account Type]]="Current",Table4[[#This Row],[Opening Balance]]&gt;= 500000),Table4[[#This Row],[Opening Balance]] * 0.02, 0)</f>
        <v>0</v>
      </c>
    </row>
    <row r="1051" spans="1:19" ht="15.75" x14ac:dyDescent="0.25">
      <c r="A1051" s="17" t="s">
        <v>3397</v>
      </c>
      <c r="B1051" s="19">
        <v>289592807</v>
      </c>
      <c r="C1051" s="17">
        <v>78</v>
      </c>
      <c r="D1051" s="24">
        <v>16216.5</v>
      </c>
      <c r="E1051" s="17" t="s">
        <v>1094</v>
      </c>
      <c r="F1051" s="17" t="s">
        <v>349</v>
      </c>
      <c r="G1051" s="17" t="s">
        <v>3331</v>
      </c>
      <c r="H1051" s="17" t="s">
        <v>3398</v>
      </c>
      <c r="I1051" s="20">
        <f t="shared" si="16"/>
        <v>52060.334591999999</v>
      </c>
      <c r="J1051" s="20">
        <v>27099.263452800002</v>
      </c>
      <c r="K1051" s="17" t="s">
        <v>3399</v>
      </c>
      <c r="L1051" s="21" t="str">
        <f>VLOOKUP(B1051,Accounts!B$2:E$3001,4,FALSE)</f>
        <v>Domiciliary</v>
      </c>
      <c r="M1051" s="26">
        <f>VALUE(VLOOKUP(B1051,Accounts!B$2:G$3001,6,FALSE))</f>
        <v>1690871749</v>
      </c>
      <c r="N1051" s="22">
        <f>IFERROR(VLOOKUP(B1051,Loan!B1051:D1350,3,FALSE), 0)</f>
        <v>0</v>
      </c>
      <c r="O1051" s="25">
        <f>VLOOKUP(B1051,Transaction!C2:F3001,4,FALSE)</f>
        <v>44485</v>
      </c>
      <c r="P1051" s="21" t="str">
        <f>VLOOKUP(B1051,Table3[[Account Number]:[Transaction type]],2,FALSE)</f>
        <v>Online Payment</v>
      </c>
      <c r="Q1051" s="21" t="str">
        <f>VLOOKUP(B1051,Transaction!C2:E3001,3,FALSE)</f>
        <v>Internet Banking</v>
      </c>
      <c r="R1051" s="22">
        <f>Table4[[#This Row],[Bank Deposit2]] - Table4[[#This Row],[Saving Accounts]]</f>
        <v>24961.071139199998</v>
      </c>
      <c r="S1051" s="22">
        <f>IF(AND(Table4[[#This Row],[Account Type]]="Current",Table4[[#This Row],[Opening Balance]]&gt;= 500000),Table4[[#This Row],[Opening Balance]] * 0.02, 0)</f>
        <v>0</v>
      </c>
    </row>
    <row r="1052" spans="1:19" ht="15.75" x14ac:dyDescent="0.25">
      <c r="A1052" s="17" t="s">
        <v>3400</v>
      </c>
      <c r="B1052" s="19">
        <v>815571796</v>
      </c>
      <c r="C1052" s="17">
        <v>60</v>
      </c>
      <c r="D1052" s="24">
        <v>22791</v>
      </c>
      <c r="E1052" s="17" t="s">
        <v>1094</v>
      </c>
      <c r="F1052" s="17" t="s">
        <v>1336</v>
      </c>
      <c r="G1052" s="17" t="s">
        <v>3331</v>
      </c>
      <c r="H1052" s="17" t="s">
        <v>3401</v>
      </c>
      <c r="I1052" s="20">
        <f t="shared" si="16"/>
        <v>2001516.8240759999</v>
      </c>
      <c r="J1052" s="20">
        <v>147384.42068196001</v>
      </c>
      <c r="K1052" s="17" t="s">
        <v>3402</v>
      </c>
      <c r="L1052" s="21" t="str">
        <f>VLOOKUP(B1052,Accounts!B$2:E$3001,4,FALSE)</f>
        <v>Current</v>
      </c>
      <c r="M1052" s="26">
        <f>VALUE(VLOOKUP(B1052,Accounts!B$2:G$3001,6,FALSE))</f>
        <v>1175738895</v>
      </c>
      <c r="N1052" s="22">
        <f>IFERROR(VLOOKUP(B1052,Loan!B1052:D1351,3,FALSE), 0)</f>
        <v>0</v>
      </c>
      <c r="O1052" s="25">
        <f>VLOOKUP(B1052,Transaction!C2:F3001,4,FALSE)</f>
        <v>44573</v>
      </c>
      <c r="P1052" s="21" t="str">
        <f>VLOOKUP(B1052,Table3[[Account Number]:[Transaction type]],2,FALSE)</f>
        <v>Money Deposit</v>
      </c>
      <c r="Q1052" s="21" t="str">
        <f>VLOOKUP(B1052,Transaction!C2:E3001,3,FALSE)</f>
        <v>ATM</v>
      </c>
      <c r="R1052" s="22">
        <f>Table4[[#This Row],[Bank Deposit2]] - Table4[[#This Row],[Saving Accounts]]</f>
        <v>1854132.40339404</v>
      </c>
      <c r="S1052" s="22">
        <f>IF(AND(Table4[[#This Row],[Account Type]]="Current",Table4[[#This Row],[Opening Balance]]&gt;= 500000),Table4[[#This Row],[Opening Balance]] * 0.02, 0)</f>
        <v>23514777.900000002</v>
      </c>
    </row>
    <row r="1053" spans="1:19" ht="15.75" x14ac:dyDescent="0.25">
      <c r="A1053" s="17" t="s">
        <v>3403</v>
      </c>
      <c r="B1053" s="19">
        <v>390143585</v>
      </c>
      <c r="C1053" s="17">
        <v>75</v>
      </c>
      <c r="D1053" s="24">
        <v>17312.25</v>
      </c>
      <c r="E1053" s="17" t="s">
        <v>1094</v>
      </c>
      <c r="F1053" s="17" t="s">
        <v>344</v>
      </c>
      <c r="G1053" s="17" t="s">
        <v>3331</v>
      </c>
      <c r="H1053" s="17" t="s">
        <v>3404</v>
      </c>
      <c r="I1053" s="20">
        <f t="shared" si="16"/>
        <v>2098819.5031119999</v>
      </c>
      <c r="J1053" s="20">
        <v>424345.83052356</v>
      </c>
      <c r="K1053" s="17" t="s">
        <v>3405</v>
      </c>
      <c r="L1053" s="21" t="str">
        <f>VLOOKUP(B1053,Accounts!B$2:E$3001,4,FALSE)</f>
        <v>Current</v>
      </c>
      <c r="M1053" s="26">
        <f>VALUE(VLOOKUP(B1053,Accounts!B$2:G$3001,6,FALSE))</f>
        <v>41112576</v>
      </c>
      <c r="N1053" s="22">
        <f>IFERROR(VLOOKUP(B1053,Loan!B1053:D1352,3,FALSE), 0)</f>
        <v>0</v>
      </c>
      <c r="O1053" s="25">
        <f>VLOOKUP(B1053,Transaction!C2:F3001,4,FALSE)</f>
        <v>44425</v>
      </c>
      <c r="P1053" s="21" t="str">
        <f>VLOOKUP(B1053,Table3[[Account Number]:[Transaction type]],2,FALSE)</f>
        <v>Cash Withdrawal</v>
      </c>
      <c r="Q1053" s="21" t="str">
        <f>VLOOKUP(B1053,Transaction!C2:E3001,3,FALSE)</f>
        <v>POS</v>
      </c>
      <c r="R1053" s="22">
        <f>Table4[[#This Row],[Bank Deposit2]] - Table4[[#This Row],[Saving Accounts]]</f>
        <v>1674473.6725884399</v>
      </c>
      <c r="S1053" s="22">
        <f>IF(AND(Table4[[#This Row],[Account Type]]="Current",Table4[[#This Row],[Opening Balance]]&gt;= 500000),Table4[[#This Row],[Opening Balance]] * 0.02, 0)</f>
        <v>822251.52000000002</v>
      </c>
    </row>
    <row r="1054" spans="1:19" ht="15.75" x14ac:dyDescent="0.25">
      <c r="A1054" s="17" t="s">
        <v>3406</v>
      </c>
      <c r="B1054" s="19">
        <v>26450599</v>
      </c>
      <c r="C1054" s="17">
        <v>50</v>
      </c>
      <c r="D1054" s="24">
        <v>26443.5</v>
      </c>
      <c r="E1054" s="17" t="s">
        <v>1094</v>
      </c>
      <c r="F1054" s="17" t="s">
        <v>344</v>
      </c>
      <c r="G1054" s="17" t="s">
        <v>3331</v>
      </c>
      <c r="H1054" s="17" t="s">
        <v>3407</v>
      </c>
      <c r="I1054" s="20">
        <f t="shared" si="16"/>
        <v>3252169.6067519998</v>
      </c>
      <c r="J1054" s="20">
        <v>941053.3330176</v>
      </c>
      <c r="K1054" s="17" t="s">
        <v>3408</v>
      </c>
      <c r="L1054" s="21" t="str">
        <f>VLOOKUP(B1054,Accounts!B$2:E$3001,4,FALSE)</f>
        <v>Domiciliary</v>
      </c>
      <c r="M1054" s="26">
        <f>VALUE(VLOOKUP(B1054,Accounts!B$2:G$3001,6,FALSE))</f>
        <v>1755225084</v>
      </c>
      <c r="N1054" s="22">
        <f>IFERROR(VLOOKUP(B1054,Loan!B1054:D1353,3,FALSE), 0)</f>
        <v>0</v>
      </c>
      <c r="O1054" s="25">
        <f>VLOOKUP(B1054,Transaction!C2:F3001,4,FALSE)</f>
        <v>44621</v>
      </c>
      <c r="P1054" s="21" t="str">
        <f>VLOOKUP(B1054,Table3[[Account Number]:[Transaction type]],2,FALSE)</f>
        <v>Money Deposit</v>
      </c>
      <c r="Q1054" s="21" t="str">
        <f>VLOOKUP(B1054,Transaction!C2:E3001,3,FALSE)</f>
        <v>ATM</v>
      </c>
      <c r="R1054" s="22">
        <f>Table4[[#This Row],[Bank Deposit2]] - Table4[[#This Row],[Saving Accounts]]</f>
        <v>2311116.2737344</v>
      </c>
      <c r="S1054" s="22">
        <f>IF(AND(Table4[[#This Row],[Account Type]]="Current",Table4[[#This Row],[Opening Balance]]&gt;= 500000),Table4[[#This Row],[Opening Balance]] * 0.02, 0)</f>
        <v>0</v>
      </c>
    </row>
    <row r="1055" spans="1:19" ht="15.75" x14ac:dyDescent="0.25">
      <c r="A1055" s="17" t="s">
        <v>3409</v>
      </c>
      <c r="B1055" s="19">
        <v>925626195</v>
      </c>
      <c r="C1055" s="17">
        <v>57</v>
      </c>
      <c r="D1055" s="24">
        <v>23886.75</v>
      </c>
      <c r="E1055" s="17" t="s">
        <v>1094</v>
      </c>
      <c r="F1055" s="17" t="s">
        <v>395</v>
      </c>
      <c r="G1055" s="17" t="s">
        <v>3331</v>
      </c>
      <c r="H1055" s="17" t="s">
        <v>3410</v>
      </c>
      <c r="I1055" s="20">
        <f t="shared" si="16"/>
        <v>2774465.9076640001</v>
      </c>
      <c r="J1055" s="20">
        <v>164360.76516288001</v>
      </c>
      <c r="K1055" s="17" t="s">
        <v>3411</v>
      </c>
      <c r="L1055" s="21" t="str">
        <f>VLOOKUP(B1055,Accounts!B$2:E$3001,4,FALSE)</f>
        <v>Savings</v>
      </c>
      <c r="M1055" s="26">
        <f>VALUE(VLOOKUP(B1055,Accounts!B$2:G$3001,6,FALSE))</f>
        <v>166539672</v>
      </c>
      <c r="N1055" s="22">
        <f>IFERROR(VLOOKUP(B1055,Loan!B1055:D1354,3,FALSE), 0)</f>
        <v>0</v>
      </c>
      <c r="O1055" s="25">
        <f>VLOOKUP(B1055,Transaction!C2:F3001,4,FALSE)</f>
        <v>44512</v>
      </c>
      <c r="P1055" s="21" t="str">
        <f>VLOOKUP(B1055,Table3[[Account Number]:[Transaction type]],2,FALSE)</f>
        <v>Money Deposit</v>
      </c>
      <c r="Q1055" s="21" t="str">
        <f>VLOOKUP(B1055,Transaction!C2:E3001,3,FALSE)</f>
        <v>Bank</v>
      </c>
      <c r="R1055" s="22">
        <f>Table4[[#This Row],[Bank Deposit2]] - Table4[[#This Row],[Saving Accounts]]</f>
        <v>2610105.14250112</v>
      </c>
      <c r="S1055" s="22">
        <f>IF(AND(Table4[[#This Row],[Account Type]]="Current",Table4[[#This Row],[Opening Balance]]&gt;= 500000),Table4[[#This Row],[Opening Balance]] * 0.02, 0)</f>
        <v>0</v>
      </c>
    </row>
    <row r="1056" spans="1:19" ht="15.75" x14ac:dyDescent="0.25">
      <c r="A1056" s="17" t="s">
        <v>3412</v>
      </c>
      <c r="B1056" s="19">
        <v>764702977</v>
      </c>
      <c r="C1056" s="17">
        <v>56</v>
      </c>
      <c r="D1056" s="24">
        <v>24252</v>
      </c>
      <c r="E1056" s="17" t="s">
        <v>1094</v>
      </c>
      <c r="F1056" s="17" t="s">
        <v>699</v>
      </c>
      <c r="G1056" s="17" t="s">
        <v>3331</v>
      </c>
      <c r="H1056" s="17" t="s">
        <v>3413</v>
      </c>
      <c r="I1056" s="20">
        <f t="shared" si="16"/>
        <v>64132.442631999998</v>
      </c>
      <c r="J1056" s="20">
        <v>72986.857292159999</v>
      </c>
      <c r="K1056" s="17" t="s">
        <v>3414</v>
      </c>
      <c r="L1056" s="21" t="str">
        <f>VLOOKUP(B1056,Accounts!B$2:E$3001,4,FALSE)</f>
        <v>Joint</v>
      </c>
      <c r="M1056" s="26">
        <f>VALUE(VLOOKUP(B1056,Accounts!B$2:G$3001,6,FALSE))</f>
        <v>429407792</v>
      </c>
      <c r="N1056" s="22">
        <f>IFERROR(VLOOKUP(B1056,Loan!B1056:D1355,3,FALSE), 0)</f>
        <v>0</v>
      </c>
      <c r="O1056" s="25">
        <f>VLOOKUP(B1056,Transaction!C2:F3001,4,FALSE)</f>
        <v>44647</v>
      </c>
      <c r="P1056" s="21" t="str">
        <f>VLOOKUP(B1056,Table3[[Account Number]:[Transaction type]],2,FALSE)</f>
        <v>Money Deposit</v>
      </c>
      <c r="Q1056" s="21" t="str">
        <f>VLOOKUP(B1056,Transaction!C2:E3001,3,FALSE)</f>
        <v>Bank</v>
      </c>
      <c r="R1056" s="22">
        <f>Table4[[#This Row],[Bank Deposit2]] - Table4[[#This Row],[Saving Accounts]]</f>
        <v>-8854.4146601600005</v>
      </c>
      <c r="S1056" s="22">
        <f>IF(AND(Table4[[#This Row],[Account Type]]="Current",Table4[[#This Row],[Opening Balance]]&gt;= 500000),Table4[[#This Row],[Opening Balance]] * 0.02, 0)</f>
        <v>0</v>
      </c>
    </row>
    <row r="1057" spans="1:19" ht="15.75" x14ac:dyDescent="0.25">
      <c r="A1057" s="17" t="s">
        <v>3415</v>
      </c>
      <c r="B1057" s="19">
        <v>791085065</v>
      </c>
      <c r="C1057" s="17">
        <v>41</v>
      </c>
      <c r="D1057" s="24">
        <v>29730.75</v>
      </c>
      <c r="E1057" s="17" t="s">
        <v>1094</v>
      </c>
      <c r="F1057" s="17" t="s">
        <v>29</v>
      </c>
      <c r="G1057" s="17" t="s">
        <v>3331</v>
      </c>
      <c r="H1057" s="17" t="s">
        <v>3416</v>
      </c>
      <c r="I1057" s="20">
        <f t="shared" si="16"/>
        <v>1061383.89775</v>
      </c>
      <c r="J1057" s="20">
        <v>148593.745685</v>
      </c>
      <c r="K1057" s="17" t="s">
        <v>3417</v>
      </c>
      <c r="L1057" s="21" t="str">
        <f>VLOOKUP(B1057,Accounts!B$2:E$3001,4,FALSE)</f>
        <v>Domiciliary</v>
      </c>
      <c r="M1057" s="26">
        <f>VALUE(VLOOKUP(B1057,Accounts!B$2:G$3001,6,FALSE))</f>
        <v>18303156</v>
      </c>
      <c r="N1057" s="22">
        <f>IFERROR(VLOOKUP(B1057,Loan!B1057:D1356,3,FALSE), 0)</f>
        <v>0</v>
      </c>
      <c r="O1057" s="25">
        <f>VLOOKUP(B1057,Transaction!C2:F3001,4,FALSE)</f>
        <v>44284</v>
      </c>
      <c r="P1057" s="21" t="str">
        <f>VLOOKUP(B1057,Table3[[Account Number]:[Transaction type]],2,FALSE)</f>
        <v>Cash Withdrawal</v>
      </c>
      <c r="Q1057" s="21" t="str">
        <f>VLOOKUP(B1057,Transaction!C2:E3001,3,FALSE)</f>
        <v>POS</v>
      </c>
      <c r="R1057" s="22">
        <f>Table4[[#This Row],[Bank Deposit2]] - Table4[[#This Row],[Saving Accounts]]</f>
        <v>912790.15206500003</v>
      </c>
      <c r="S1057" s="22">
        <f>IF(AND(Table4[[#This Row],[Account Type]]="Current",Table4[[#This Row],[Opening Balance]]&gt;= 500000),Table4[[#This Row],[Opening Balance]] * 0.02, 0)</f>
        <v>0</v>
      </c>
    </row>
    <row r="1058" spans="1:19" ht="15.75" x14ac:dyDescent="0.25">
      <c r="A1058" s="17" t="s">
        <v>3418</v>
      </c>
      <c r="B1058" s="19">
        <v>139492099</v>
      </c>
      <c r="C1058" s="17">
        <v>76</v>
      </c>
      <c r="D1058" s="24">
        <v>16947</v>
      </c>
      <c r="E1058" s="17" t="s">
        <v>1094</v>
      </c>
      <c r="F1058" s="17" t="s">
        <v>2311</v>
      </c>
      <c r="G1058" s="17" t="s">
        <v>3331</v>
      </c>
      <c r="H1058" s="17" t="s">
        <v>3419</v>
      </c>
      <c r="I1058" s="20">
        <f t="shared" si="16"/>
        <v>720791.31564000004</v>
      </c>
      <c r="J1058" s="20">
        <v>484396.19771400001</v>
      </c>
      <c r="K1058" s="17" t="s">
        <v>3420</v>
      </c>
      <c r="L1058" s="21" t="str">
        <f>VLOOKUP(B1058,Accounts!B$2:E$3001,4,FALSE)</f>
        <v>Savings</v>
      </c>
      <c r="M1058" s="26">
        <f>VALUE(VLOOKUP(B1058,Accounts!B$2:G$3001,6,FALSE))</f>
        <v>271079424</v>
      </c>
      <c r="N1058" s="22">
        <f>IFERROR(VLOOKUP(B1058,Loan!B1058:D1357,3,FALSE), 0)</f>
        <v>0</v>
      </c>
      <c r="O1058" s="25">
        <f>VLOOKUP(B1058,Transaction!C2:F3001,4,FALSE)</f>
        <v>44623</v>
      </c>
      <c r="P1058" s="21" t="str">
        <f>VLOOKUP(B1058,Table3[[Account Number]:[Transaction type]],2,FALSE)</f>
        <v>Money Transfer</v>
      </c>
      <c r="Q1058" s="21" t="str">
        <f>VLOOKUP(B1058,Transaction!C2:E3001,3,FALSE)</f>
        <v>Internet Banking</v>
      </c>
      <c r="R1058" s="22">
        <f>Table4[[#This Row],[Bank Deposit2]] - Table4[[#This Row],[Saving Accounts]]</f>
        <v>236395.11792600004</v>
      </c>
      <c r="S1058" s="22">
        <f>IF(AND(Table4[[#This Row],[Account Type]]="Current",Table4[[#This Row],[Opening Balance]]&gt;= 500000),Table4[[#This Row],[Opening Balance]] * 0.02, 0)</f>
        <v>0</v>
      </c>
    </row>
    <row r="1059" spans="1:19" ht="15.75" x14ac:dyDescent="0.25">
      <c r="A1059" s="17" t="s">
        <v>3421</v>
      </c>
      <c r="B1059" s="19">
        <v>961089566</v>
      </c>
      <c r="C1059" s="17">
        <v>67</v>
      </c>
      <c r="D1059" s="24">
        <v>20234.25</v>
      </c>
      <c r="E1059" s="17" t="s">
        <v>1094</v>
      </c>
      <c r="F1059" s="17" t="s">
        <v>68</v>
      </c>
      <c r="G1059" s="17" t="s">
        <v>3331</v>
      </c>
      <c r="H1059" s="17" t="s">
        <v>3422</v>
      </c>
      <c r="I1059" s="20">
        <f t="shared" si="16"/>
        <v>303726.32985600003</v>
      </c>
      <c r="J1059" s="20">
        <v>66819.792568320001</v>
      </c>
      <c r="K1059" s="17" t="s">
        <v>3423</v>
      </c>
      <c r="L1059" s="21" t="str">
        <f>VLOOKUP(B1059,Accounts!B$2:E$3001,4,FALSE)</f>
        <v>Savings</v>
      </c>
      <c r="M1059" s="26">
        <f>VALUE(VLOOKUP(B1059,Accounts!B$2:G$3001,6,FALSE))</f>
        <v>1505271825</v>
      </c>
      <c r="N1059" s="22">
        <f>IFERROR(VLOOKUP(B1059,Loan!B1059:D1358,3,FALSE), 0)</f>
        <v>0</v>
      </c>
      <c r="O1059" s="25">
        <f>VLOOKUP(B1059,Transaction!C2:F3001,4,FALSE)</f>
        <v>44252</v>
      </c>
      <c r="P1059" s="21" t="str">
        <f>VLOOKUP(B1059,Table3[[Account Number]:[Transaction type]],2,FALSE)</f>
        <v>Checks</v>
      </c>
      <c r="Q1059" s="21" t="str">
        <f>VLOOKUP(B1059,Transaction!C2:E3001,3,FALSE)</f>
        <v>Informal Services</v>
      </c>
      <c r="R1059" s="22">
        <f>Table4[[#This Row],[Bank Deposit2]] - Table4[[#This Row],[Saving Accounts]]</f>
        <v>236906.53728768002</v>
      </c>
      <c r="S1059" s="22">
        <f>IF(AND(Table4[[#This Row],[Account Type]]="Current",Table4[[#This Row],[Opening Balance]]&gt;= 500000),Table4[[#This Row],[Opening Balance]] * 0.02, 0)</f>
        <v>0</v>
      </c>
    </row>
    <row r="1060" spans="1:19" ht="15.75" x14ac:dyDescent="0.25">
      <c r="A1060" s="17" t="s">
        <v>3424</v>
      </c>
      <c r="B1060" s="19">
        <v>481503965</v>
      </c>
      <c r="C1060" s="17">
        <v>79</v>
      </c>
      <c r="D1060" s="24">
        <v>15851.25</v>
      </c>
      <c r="E1060" s="17" t="s">
        <v>1094</v>
      </c>
      <c r="F1060" s="17" t="s">
        <v>471</v>
      </c>
      <c r="G1060" s="17" t="s">
        <v>3331</v>
      </c>
      <c r="H1060" s="17" t="s">
        <v>3425</v>
      </c>
      <c r="I1060" s="20">
        <f t="shared" si="16"/>
        <v>579578.98496000003</v>
      </c>
      <c r="J1060" s="20"/>
      <c r="K1060" s="17" t="s">
        <v>3426</v>
      </c>
      <c r="L1060" s="21" t="str">
        <f>VLOOKUP(B1060,Accounts!B$2:E$3001,4,FALSE)</f>
        <v>Domiciliary</v>
      </c>
      <c r="M1060" s="26">
        <f>VALUE(VLOOKUP(B1060,Accounts!B$2:G$3001,6,FALSE))</f>
        <v>1882044363</v>
      </c>
      <c r="N1060" s="22">
        <f>IFERROR(VLOOKUP(B1060,Loan!B1060:D1359,3,FALSE), 0)</f>
        <v>0</v>
      </c>
      <c r="O1060" s="25">
        <f>VLOOKUP(B1060,Transaction!C2:F3001,4,FALSE)</f>
        <v>44344</v>
      </c>
      <c r="P1060" s="21" t="str">
        <f>VLOOKUP(B1060,Table3[[Account Number]:[Transaction type]],2,FALSE)</f>
        <v>Checks</v>
      </c>
      <c r="Q1060" s="21" t="str">
        <f>VLOOKUP(B1060,Transaction!C2:E3001,3,FALSE)</f>
        <v>Informal Services</v>
      </c>
      <c r="R1060" s="22">
        <f>Table4[[#This Row],[Bank Deposit2]] - Table4[[#This Row],[Saving Accounts]]</f>
        <v>579578.98496000003</v>
      </c>
      <c r="S1060" s="22">
        <f>IF(AND(Table4[[#This Row],[Account Type]]="Current",Table4[[#This Row],[Opening Balance]]&gt;= 500000),Table4[[#This Row],[Opening Balance]] * 0.02, 0)</f>
        <v>0</v>
      </c>
    </row>
    <row r="1061" spans="1:19" ht="15.75" x14ac:dyDescent="0.25">
      <c r="A1061" s="17" t="s">
        <v>3427</v>
      </c>
      <c r="B1061" s="19">
        <v>475387218</v>
      </c>
      <c r="C1061" s="17">
        <v>84</v>
      </c>
      <c r="D1061" s="24">
        <v>14025</v>
      </c>
      <c r="E1061" s="17" t="s">
        <v>1094</v>
      </c>
      <c r="F1061" s="17" t="s">
        <v>53</v>
      </c>
      <c r="G1061" s="17" t="s">
        <v>3331</v>
      </c>
      <c r="H1061" s="17">
        <v>0</v>
      </c>
      <c r="I1061" s="20">
        <f t="shared" si="16"/>
        <v>0</v>
      </c>
      <c r="J1061" s="20">
        <v>0</v>
      </c>
      <c r="K1061" s="17" t="s">
        <v>1962</v>
      </c>
      <c r="L1061" s="21" t="str">
        <f>VLOOKUP(B1061,Accounts!B$2:E$3001,4,FALSE)</f>
        <v>Joint</v>
      </c>
      <c r="M1061" s="26">
        <f>VALUE(VLOOKUP(B1061,Accounts!B$2:G$3001,6,FALSE))</f>
        <v>2304572911</v>
      </c>
      <c r="N1061" s="22">
        <f>IFERROR(VLOOKUP(B1061,Loan!B1061:D1360,3,FALSE), 0)</f>
        <v>0</v>
      </c>
      <c r="O1061" s="25">
        <f>VLOOKUP(B1061,Transaction!C2:F3001,4,FALSE)</f>
        <v>44503</v>
      </c>
      <c r="P1061" s="21" t="str">
        <f>VLOOKUP(B1061,Table3[[Account Number]:[Transaction type]],2,FALSE)</f>
        <v>Money Transfer</v>
      </c>
      <c r="Q1061" s="21" t="str">
        <f>VLOOKUP(B1061,Transaction!C2:E3001,3,FALSE)</f>
        <v>Mobile</v>
      </c>
      <c r="R1061" s="22">
        <f>Table4[[#This Row],[Bank Deposit2]] - Table4[[#This Row],[Saving Accounts]]</f>
        <v>0</v>
      </c>
      <c r="S1061" s="22">
        <f>IF(AND(Table4[[#This Row],[Account Type]]="Current",Table4[[#This Row],[Opening Balance]]&gt;= 500000),Table4[[#This Row],[Opening Balance]] * 0.02, 0)</f>
        <v>0</v>
      </c>
    </row>
    <row r="1062" spans="1:19" ht="15.75" x14ac:dyDescent="0.25">
      <c r="A1062" s="17" t="s">
        <v>3428</v>
      </c>
      <c r="B1062" s="19">
        <v>952742530</v>
      </c>
      <c r="C1062" s="17">
        <v>55</v>
      </c>
      <c r="D1062" s="24">
        <v>24617.25</v>
      </c>
      <c r="E1062" s="17" t="s">
        <v>1094</v>
      </c>
      <c r="F1062" s="17" t="s">
        <v>106</v>
      </c>
      <c r="G1062" s="17" t="s">
        <v>3331</v>
      </c>
      <c r="H1062" s="17" t="s">
        <v>3429</v>
      </c>
      <c r="I1062" s="20">
        <f t="shared" si="16"/>
        <v>241112.034828</v>
      </c>
      <c r="J1062" s="20">
        <v>49600.190021759998</v>
      </c>
      <c r="K1062" s="17" t="s">
        <v>3430</v>
      </c>
      <c r="L1062" s="21" t="str">
        <f>VLOOKUP(B1062,Accounts!B$2:E$3001,4,FALSE)</f>
        <v>Fixed Deposit</v>
      </c>
      <c r="M1062" s="26">
        <f>VALUE(VLOOKUP(B1062,Accounts!B$2:G$3001,6,FALSE))</f>
        <v>277568265</v>
      </c>
      <c r="N1062" s="22">
        <f>IFERROR(VLOOKUP(B1062,Loan!B1062:D1361,3,FALSE), 0)</f>
        <v>0</v>
      </c>
      <c r="O1062" s="25">
        <f>VLOOKUP(B1062,Transaction!C2:F3001,4,FALSE)</f>
        <v>44551</v>
      </c>
      <c r="P1062" s="21" t="str">
        <f>VLOOKUP(B1062,Table3[[Account Number]:[Transaction type]],2,FALSE)</f>
        <v>Money Transfer</v>
      </c>
      <c r="Q1062" s="21" t="str">
        <f>VLOOKUP(B1062,Transaction!C2:E3001,3,FALSE)</f>
        <v>Mobile</v>
      </c>
      <c r="R1062" s="22">
        <f>Table4[[#This Row],[Bank Deposit2]] - Table4[[#This Row],[Saving Accounts]]</f>
        <v>191511.84480624</v>
      </c>
      <c r="S1062" s="22">
        <f>IF(AND(Table4[[#This Row],[Account Type]]="Current",Table4[[#This Row],[Opening Balance]]&gt;= 500000),Table4[[#This Row],[Opening Balance]] * 0.02, 0)</f>
        <v>0</v>
      </c>
    </row>
    <row r="1063" spans="1:19" ht="15.75" x14ac:dyDescent="0.25">
      <c r="A1063" s="17" t="s">
        <v>3431</v>
      </c>
      <c r="B1063" s="19">
        <v>207469289</v>
      </c>
      <c r="C1063" s="17">
        <v>75</v>
      </c>
      <c r="D1063" s="24">
        <v>17312.25</v>
      </c>
      <c r="E1063" s="17" t="s">
        <v>1094</v>
      </c>
      <c r="F1063" s="17" t="s">
        <v>591</v>
      </c>
      <c r="G1063" s="17" t="s">
        <v>3331</v>
      </c>
      <c r="H1063" s="17" t="s">
        <v>3432</v>
      </c>
      <c r="I1063" s="20">
        <f t="shared" si="16"/>
        <v>1360829.7302880001</v>
      </c>
      <c r="J1063" s="20">
        <v>829877.42459664005</v>
      </c>
      <c r="K1063" s="17" t="s">
        <v>3433</v>
      </c>
      <c r="L1063" s="21" t="str">
        <f>VLOOKUP(B1063,Accounts!B$2:E$3001,4,FALSE)</f>
        <v>Corporate</v>
      </c>
      <c r="M1063" s="26">
        <f>VALUE(VLOOKUP(B1063,Accounts!B$2:G$3001,6,FALSE))</f>
        <v>2955613617</v>
      </c>
      <c r="N1063" s="22">
        <f>IFERROR(VLOOKUP(B1063,Loan!B1063:D1362,3,FALSE), 0)</f>
        <v>0</v>
      </c>
      <c r="O1063" s="25">
        <f>VLOOKUP(B1063,Transaction!C2:F3001,4,FALSE)</f>
        <v>44514</v>
      </c>
      <c r="P1063" s="21" t="str">
        <f>VLOOKUP(B1063,Table3[[Account Number]:[Transaction type]],2,FALSE)</f>
        <v>Money Transfer</v>
      </c>
      <c r="Q1063" s="21" t="str">
        <f>VLOOKUP(B1063,Transaction!C2:E3001,3,FALSE)</f>
        <v>Mobile</v>
      </c>
      <c r="R1063" s="22">
        <f>Table4[[#This Row],[Bank Deposit2]] - Table4[[#This Row],[Saving Accounts]]</f>
        <v>530952.30569136003</v>
      </c>
      <c r="S1063" s="22">
        <f>IF(AND(Table4[[#This Row],[Account Type]]="Current",Table4[[#This Row],[Opening Balance]]&gt;= 500000),Table4[[#This Row],[Opening Balance]] * 0.02, 0)</f>
        <v>0</v>
      </c>
    </row>
    <row r="1064" spans="1:19" ht="15.75" x14ac:dyDescent="0.25">
      <c r="A1064" s="17" t="s">
        <v>3434</v>
      </c>
      <c r="B1064" s="19">
        <v>649667256</v>
      </c>
      <c r="C1064" s="17">
        <v>49</v>
      </c>
      <c r="D1064" s="24">
        <v>26808.75</v>
      </c>
      <c r="E1064" s="17" t="s">
        <v>1094</v>
      </c>
      <c r="F1064" s="17" t="s">
        <v>874</v>
      </c>
      <c r="G1064" s="17" t="s">
        <v>3331</v>
      </c>
      <c r="H1064" s="17" t="s">
        <v>3435</v>
      </c>
      <c r="I1064" s="20">
        <f t="shared" si="16"/>
        <v>1808858.539143</v>
      </c>
      <c r="J1064" s="20">
        <v>808666.17044040002</v>
      </c>
      <c r="K1064" s="17" t="s">
        <v>3436</v>
      </c>
      <c r="L1064" s="21" t="str">
        <f>VLOOKUP(B1064,Accounts!B$2:E$3001,4,FALSE)</f>
        <v>Domiciliary</v>
      </c>
      <c r="M1064" s="26">
        <f>VALUE(VLOOKUP(B1064,Accounts!B$2:G$3001,6,FALSE))</f>
        <v>4206836574</v>
      </c>
      <c r="N1064" s="22">
        <f>IFERROR(VLOOKUP(B1064,Loan!B1064:D1363,3,FALSE), 0)</f>
        <v>0</v>
      </c>
      <c r="O1064" s="25">
        <f>VLOOKUP(B1064,Transaction!C2:F3001,4,FALSE)</f>
        <v>44398</v>
      </c>
      <c r="P1064" s="21" t="str">
        <f>VLOOKUP(B1064,Table3[[Account Number]:[Transaction type]],2,FALSE)</f>
        <v>Money Deposit</v>
      </c>
      <c r="Q1064" s="21" t="str">
        <f>VLOOKUP(B1064,Transaction!C2:E3001,3,FALSE)</f>
        <v>Bank</v>
      </c>
      <c r="R1064" s="22">
        <f>Table4[[#This Row],[Bank Deposit2]] - Table4[[#This Row],[Saving Accounts]]</f>
        <v>1000192.3687026</v>
      </c>
      <c r="S1064" s="22">
        <f>IF(AND(Table4[[#This Row],[Account Type]]="Current",Table4[[#This Row],[Opening Balance]]&gt;= 500000),Table4[[#This Row],[Opening Balance]] * 0.02, 0)</f>
        <v>0</v>
      </c>
    </row>
    <row r="1065" spans="1:19" ht="15.75" x14ac:dyDescent="0.25">
      <c r="A1065" s="17" t="s">
        <v>3437</v>
      </c>
      <c r="B1065" s="19">
        <v>863428067</v>
      </c>
      <c r="C1065" s="17">
        <v>82</v>
      </c>
      <c r="D1065" s="24">
        <v>14755.5</v>
      </c>
      <c r="E1065" s="17" t="s">
        <v>1094</v>
      </c>
      <c r="F1065" s="17" t="s">
        <v>13</v>
      </c>
      <c r="G1065" s="17" t="s">
        <v>3331</v>
      </c>
      <c r="H1065" s="17" t="s">
        <v>3438</v>
      </c>
      <c r="I1065" s="20">
        <f t="shared" si="16"/>
        <v>39035.570652000002</v>
      </c>
      <c r="J1065" s="20">
        <v>4864.4326504800001</v>
      </c>
      <c r="K1065" s="17" t="s">
        <v>3439</v>
      </c>
      <c r="L1065" s="21" t="str">
        <f>VLOOKUP(B1065,Accounts!B$2:E$3001,4,FALSE)</f>
        <v>Savings</v>
      </c>
      <c r="M1065" s="26">
        <f>VALUE(VLOOKUP(B1065,Accounts!B$2:G$3001,6,FALSE))</f>
        <v>2073841875</v>
      </c>
      <c r="N1065" s="22">
        <f>IFERROR(VLOOKUP(B1065,Loan!B1065:D1364,3,FALSE), 0)</f>
        <v>0</v>
      </c>
      <c r="O1065" s="25">
        <f>VLOOKUP(B1065,Transaction!C2:F3001,4,FALSE)</f>
        <v>44571</v>
      </c>
      <c r="P1065" s="21" t="str">
        <f>VLOOKUP(B1065,Table3[[Account Number]:[Transaction type]],2,FALSE)</f>
        <v>Loan Payment</v>
      </c>
      <c r="Q1065" s="21" t="str">
        <f>VLOOKUP(B1065,Transaction!C2:E3001,3,FALSE)</f>
        <v>Mobile</v>
      </c>
      <c r="R1065" s="22">
        <f>Table4[[#This Row],[Bank Deposit2]] - Table4[[#This Row],[Saving Accounts]]</f>
        <v>34171.138001520005</v>
      </c>
      <c r="S1065" s="22">
        <f>IF(AND(Table4[[#This Row],[Account Type]]="Current",Table4[[#This Row],[Opening Balance]]&gt;= 500000),Table4[[#This Row],[Opening Balance]] * 0.02, 0)</f>
        <v>0</v>
      </c>
    </row>
    <row r="1066" spans="1:19" ht="15.75" x14ac:dyDescent="0.25">
      <c r="A1066" s="17" t="s">
        <v>3440</v>
      </c>
      <c r="B1066" s="19">
        <v>758391242</v>
      </c>
      <c r="C1066" s="17">
        <v>43</v>
      </c>
      <c r="D1066" s="24">
        <v>29000.25</v>
      </c>
      <c r="E1066" s="17" t="s">
        <v>1094</v>
      </c>
      <c r="F1066" s="17" t="s">
        <v>1626</v>
      </c>
      <c r="G1066" s="17" t="s">
        <v>3331</v>
      </c>
      <c r="H1066" s="17" t="s">
        <v>3441</v>
      </c>
      <c r="I1066" s="20">
        <f t="shared" si="16"/>
        <v>1020703.0569420001</v>
      </c>
      <c r="J1066" s="20">
        <v>283888.99976256001</v>
      </c>
      <c r="K1066" s="17" t="s">
        <v>3442</v>
      </c>
      <c r="L1066" s="21" t="str">
        <f>VLOOKUP(B1066,Accounts!B$2:E$3001,4,FALSE)</f>
        <v>Domiciliary</v>
      </c>
      <c r="M1066" s="26">
        <f>VALUE(VLOOKUP(B1066,Accounts!B$2:G$3001,6,FALSE))</f>
        <v>1265775</v>
      </c>
      <c r="N1066" s="22">
        <f>IFERROR(VLOOKUP(B1066,Loan!B1066:D1365,3,FALSE), 0)</f>
        <v>0</v>
      </c>
      <c r="O1066" s="25">
        <f>VLOOKUP(B1066,Transaction!C2:F3001,4,FALSE)</f>
        <v>44401</v>
      </c>
      <c r="P1066" s="21" t="str">
        <f>VLOOKUP(B1066,Table3[[Account Number]:[Transaction type]],2,FALSE)</f>
        <v>Cash Withdrawal</v>
      </c>
      <c r="Q1066" s="21" t="str">
        <f>VLOOKUP(B1066,Transaction!C2:E3001,3,FALSE)</f>
        <v>POS</v>
      </c>
      <c r="R1066" s="22">
        <f>Table4[[#This Row],[Bank Deposit2]] - Table4[[#This Row],[Saving Accounts]]</f>
        <v>736814.05717944005</v>
      </c>
      <c r="S1066" s="22">
        <f>IF(AND(Table4[[#This Row],[Account Type]]="Current",Table4[[#This Row],[Opening Balance]]&gt;= 500000),Table4[[#This Row],[Opening Balance]] * 0.02, 0)</f>
        <v>0</v>
      </c>
    </row>
    <row r="1067" spans="1:19" ht="15.75" x14ac:dyDescent="0.25">
      <c r="A1067" s="17" t="s">
        <v>3443</v>
      </c>
      <c r="B1067" s="19">
        <v>647583601</v>
      </c>
      <c r="C1067" s="17">
        <v>39</v>
      </c>
      <c r="D1067" s="24">
        <v>30461.25</v>
      </c>
      <c r="E1067" s="17" t="s">
        <v>1094</v>
      </c>
      <c r="F1067" s="17" t="s">
        <v>2311</v>
      </c>
      <c r="G1067" s="17" t="s">
        <v>3331</v>
      </c>
      <c r="H1067" s="17" t="s">
        <v>3444</v>
      </c>
      <c r="I1067" s="20">
        <f t="shared" si="16"/>
        <v>76733.376096000007</v>
      </c>
      <c r="J1067" s="20">
        <v>66617.539472639997</v>
      </c>
      <c r="K1067" s="17" t="s">
        <v>3445</v>
      </c>
      <c r="L1067" s="21" t="str">
        <f>VLOOKUP(B1067,Accounts!B$2:E$3001,4,FALSE)</f>
        <v>Domiciliary</v>
      </c>
      <c r="M1067" s="26">
        <f>VALUE(VLOOKUP(B1067,Accounts!B$2:G$3001,6,FALSE))</f>
        <v>785096704</v>
      </c>
      <c r="N1067" s="22">
        <f>IFERROR(VLOOKUP(B1067,Loan!B1067:D1366,3,FALSE), 0)</f>
        <v>0</v>
      </c>
      <c r="O1067" s="25">
        <f>VLOOKUP(B1067,Transaction!C2:F3001,4,FALSE)</f>
        <v>44424</v>
      </c>
      <c r="P1067" s="21" t="str">
        <f>VLOOKUP(B1067,Table3[[Account Number]:[Transaction type]],2,FALSE)</f>
        <v>Loan Payment</v>
      </c>
      <c r="Q1067" s="21" t="str">
        <f>VLOOKUP(B1067,Transaction!C2:E3001,3,FALSE)</f>
        <v>ACH</v>
      </c>
      <c r="R1067" s="22">
        <f>Table4[[#This Row],[Bank Deposit2]] - Table4[[#This Row],[Saving Accounts]]</f>
        <v>10115.83662336001</v>
      </c>
      <c r="S1067" s="22">
        <f>IF(AND(Table4[[#This Row],[Account Type]]="Current",Table4[[#This Row],[Opening Balance]]&gt;= 500000),Table4[[#This Row],[Opening Balance]] * 0.02, 0)</f>
        <v>0</v>
      </c>
    </row>
    <row r="1068" spans="1:19" ht="15.75" x14ac:dyDescent="0.25">
      <c r="A1068" s="17" t="s">
        <v>3446</v>
      </c>
      <c r="B1068" s="19">
        <v>336758713</v>
      </c>
      <c r="C1068" s="17">
        <v>17</v>
      </c>
      <c r="D1068" s="24">
        <v>38496.75</v>
      </c>
      <c r="E1068" s="17" t="s">
        <v>1094</v>
      </c>
      <c r="F1068" s="17" t="s">
        <v>509</v>
      </c>
      <c r="G1068" s="17" t="s">
        <v>3331</v>
      </c>
      <c r="H1068" s="17" t="s">
        <v>3447</v>
      </c>
      <c r="I1068" s="20">
        <f t="shared" si="16"/>
        <v>348646.35019500001</v>
      </c>
      <c r="J1068" s="20">
        <v>103131.0532395</v>
      </c>
      <c r="K1068" s="17" t="s">
        <v>3448</v>
      </c>
      <c r="L1068" s="21" t="str">
        <f>VLOOKUP(B1068,Accounts!B$2:E$3001,4,FALSE)</f>
        <v>Domiciliary</v>
      </c>
      <c r="M1068" s="26">
        <f>VALUE(VLOOKUP(B1068,Accounts!B$2:G$3001,6,FALSE))</f>
        <v>622067128</v>
      </c>
      <c r="N1068" s="22">
        <f>IFERROR(VLOOKUP(B1068,Loan!B1068:D1367,3,FALSE), 0)</f>
        <v>0</v>
      </c>
      <c r="O1068" s="25">
        <f>VLOOKUP(B1068,Transaction!C2:F3001,4,FALSE)</f>
        <v>44595</v>
      </c>
      <c r="P1068" s="21" t="str">
        <f>VLOOKUP(B1068,Table3[[Account Number]:[Transaction type]],2,FALSE)</f>
        <v>Cash Withdrawal</v>
      </c>
      <c r="Q1068" s="21" t="str">
        <f>VLOOKUP(B1068,Transaction!C2:E3001,3,FALSE)</f>
        <v>POS</v>
      </c>
      <c r="R1068" s="22">
        <f>Table4[[#This Row],[Bank Deposit2]] - Table4[[#This Row],[Saving Accounts]]</f>
        <v>245515.2969555</v>
      </c>
      <c r="S1068" s="22">
        <f>IF(AND(Table4[[#This Row],[Account Type]]="Current",Table4[[#This Row],[Opening Balance]]&gt;= 500000),Table4[[#This Row],[Opening Balance]] * 0.02, 0)</f>
        <v>0</v>
      </c>
    </row>
    <row r="1069" spans="1:19" ht="15.75" x14ac:dyDescent="0.25">
      <c r="A1069" s="17" t="s">
        <v>3449</v>
      </c>
      <c r="B1069" s="19">
        <v>358235140</v>
      </c>
      <c r="C1069" s="17">
        <v>52</v>
      </c>
      <c r="D1069" s="24">
        <v>25713</v>
      </c>
      <c r="E1069" s="17" t="s">
        <v>1094</v>
      </c>
      <c r="F1069" s="17" t="s">
        <v>139</v>
      </c>
      <c r="G1069" s="17" t="s">
        <v>3331</v>
      </c>
      <c r="H1069" s="17" t="s">
        <v>3450</v>
      </c>
      <c r="I1069" s="20">
        <f t="shared" si="16"/>
        <v>205369.667055</v>
      </c>
      <c r="J1069" s="20">
        <v>19000.186883999999</v>
      </c>
      <c r="K1069" s="17" t="s">
        <v>3451</v>
      </c>
      <c r="L1069" s="21" t="str">
        <f>VLOOKUP(B1069,Accounts!B$2:E$3001,4,FALSE)</f>
        <v>Savings</v>
      </c>
      <c r="M1069" s="26">
        <f>VALUE(VLOOKUP(B1069,Accounts!B$2:G$3001,6,FALSE))</f>
        <v>779041065</v>
      </c>
      <c r="N1069" s="22">
        <f>IFERROR(VLOOKUP(B1069,Loan!B1069:D1368,3,FALSE), 0)</f>
        <v>0</v>
      </c>
      <c r="O1069" s="25">
        <f>VLOOKUP(B1069,Transaction!C2:F3001,4,FALSE)</f>
        <v>44430</v>
      </c>
      <c r="P1069" s="21" t="str">
        <f>VLOOKUP(B1069,Table3[[Account Number]:[Transaction type]],2,FALSE)</f>
        <v>Money Transfer</v>
      </c>
      <c r="Q1069" s="21" t="str">
        <f>VLOOKUP(B1069,Transaction!C2:E3001,3,FALSE)</f>
        <v>Internet Banking</v>
      </c>
      <c r="R1069" s="22">
        <f>Table4[[#This Row],[Bank Deposit2]] - Table4[[#This Row],[Saving Accounts]]</f>
        <v>186369.480171</v>
      </c>
      <c r="S1069" s="22">
        <f>IF(AND(Table4[[#This Row],[Account Type]]="Current",Table4[[#This Row],[Opening Balance]]&gt;= 500000),Table4[[#This Row],[Opening Balance]] * 0.02, 0)</f>
        <v>0</v>
      </c>
    </row>
    <row r="1070" spans="1:19" ht="15.75" x14ac:dyDescent="0.25">
      <c r="A1070" s="17" t="s">
        <v>3452</v>
      </c>
      <c r="B1070" s="19">
        <v>491584738</v>
      </c>
      <c r="C1070" s="17">
        <v>57</v>
      </c>
      <c r="D1070" s="24">
        <v>23886.75</v>
      </c>
      <c r="E1070" s="17" t="s">
        <v>1094</v>
      </c>
      <c r="F1070" s="17" t="s">
        <v>487</v>
      </c>
      <c r="G1070" s="17" t="s">
        <v>3331</v>
      </c>
      <c r="H1070" s="17" t="s">
        <v>3453</v>
      </c>
      <c r="I1070" s="20">
        <f t="shared" si="16"/>
        <v>334596.56988800003</v>
      </c>
      <c r="J1070" s="20">
        <v>28738.636893120001</v>
      </c>
      <c r="K1070" s="17" t="s">
        <v>3454</v>
      </c>
      <c r="L1070" s="21" t="str">
        <f>VLOOKUP(B1070,Accounts!B$2:E$3001,4,FALSE)</f>
        <v>Corporate</v>
      </c>
      <c r="M1070" s="26">
        <f>VALUE(VLOOKUP(B1070,Accounts!B$2:G$3001,6,FALSE))</f>
        <v>873549567</v>
      </c>
      <c r="N1070" s="22">
        <f>IFERROR(VLOOKUP(B1070,Loan!B1070:D1369,3,FALSE), 0)</f>
        <v>0</v>
      </c>
      <c r="O1070" s="25">
        <f>VLOOKUP(B1070,Transaction!C2:F3001,4,FALSE)</f>
        <v>44631</v>
      </c>
      <c r="P1070" s="21" t="str">
        <f>VLOOKUP(B1070,Table3[[Account Number]:[Transaction type]],2,FALSE)</f>
        <v>Online Payment</v>
      </c>
      <c r="Q1070" s="21" t="str">
        <f>VLOOKUP(B1070,Transaction!C2:E3001,3,FALSE)</f>
        <v>Internet Banking</v>
      </c>
      <c r="R1070" s="22">
        <f>Table4[[#This Row],[Bank Deposit2]] - Table4[[#This Row],[Saving Accounts]]</f>
        <v>305857.93299488002</v>
      </c>
      <c r="S1070" s="22">
        <f>IF(AND(Table4[[#This Row],[Account Type]]="Current",Table4[[#This Row],[Opening Balance]]&gt;= 500000),Table4[[#This Row],[Opening Balance]] * 0.02, 0)</f>
        <v>0</v>
      </c>
    </row>
    <row r="1071" spans="1:19" ht="15.75" x14ac:dyDescent="0.25">
      <c r="A1071" s="17" t="s">
        <v>3455</v>
      </c>
      <c r="B1071" s="19">
        <v>577191519</v>
      </c>
      <c r="C1071" s="17">
        <v>56</v>
      </c>
      <c r="D1071" s="24">
        <v>24252</v>
      </c>
      <c r="E1071" s="17" t="s">
        <v>1094</v>
      </c>
      <c r="F1071" s="17" t="s">
        <v>168</v>
      </c>
      <c r="G1071" s="17" t="s">
        <v>3331</v>
      </c>
      <c r="H1071" s="17" t="s">
        <v>3456</v>
      </c>
      <c r="I1071" s="20">
        <f t="shared" si="16"/>
        <v>472841.79624</v>
      </c>
      <c r="J1071" s="20">
        <v>119213.44680960001</v>
      </c>
      <c r="K1071" s="17" t="s">
        <v>3457</v>
      </c>
      <c r="L1071" s="21" t="str">
        <f>VLOOKUP(B1071,Accounts!B$2:E$3001,4,FALSE)</f>
        <v>Joint</v>
      </c>
      <c r="M1071" s="26">
        <f>VALUE(VLOOKUP(B1071,Accounts!B$2:G$3001,6,FALSE))</f>
        <v>2165516451</v>
      </c>
      <c r="N1071" s="22">
        <f>IFERROR(VLOOKUP(B1071,Loan!B1071:D1370,3,FALSE), 0)</f>
        <v>0</v>
      </c>
      <c r="O1071" s="25">
        <f>VLOOKUP(B1071,Transaction!C2:F3001,4,FALSE)</f>
        <v>44380</v>
      </c>
      <c r="P1071" s="21" t="str">
        <f>VLOOKUP(B1071,Table3[[Account Number]:[Transaction type]],2,FALSE)</f>
        <v>Online Payment</v>
      </c>
      <c r="Q1071" s="21" t="str">
        <f>VLOOKUP(B1071,Transaction!C2:E3001,3,FALSE)</f>
        <v>Internet Banking</v>
      </c>
      <c r="R1071" s="22">
        <f>Table4[[#This Row],[Bank Deposit2]] - Table4[[#This Row],[Saving Accounts]]</f>
        <v>353628.34943040001</v>
      </c>
      <c r="S1071" s="22">
        <f>IF(AND(Table4[[#This Row],[Account Type]]="Current",Table4[[#This Row],[Opening Balance]]&gt;= 500000),Table4[[#This Row],[Opening Balance]] * 0.02, 0)</f>
        <v>0</v>
      </c>
    </row>
    <row r="1072" spans="1:19" ht="15.75" x14ac:dyDescent="0.25">
      <c r="A1072" s="17" t="s">
        <v>3458</v>
      </c>
      <c r="B1072" s="19">
        <v>781721872</v>
      </c>
      <c r="C1072" s="17">
        <v>30</v>
      </c>
      <c r="D1072" s="24">
        <v>33748.5</v>
      </c>
      <c r="E1072" s="17" t="s">
        <v>1094</v>
      </c>
      <c r="F1072" s="17" t="s">
        <v>591</v>
      </c>
      <c r="G1072" s="17" t="s">
        <v>3331</v>
      </c>
      <c r="H1072" s="17" t="s">
        <v>3459</v>
      </c>
      <c r="I1072" s="20">
        <f t="shared" si="16"/>
        <v>535215.68764200003</v>
      </c>
      <c r="J1072" s="20">
        <v>141072.28310070001</v>
      </c>
      <c r="K1072" s="17" t="s">
        <v>3460</v>
      </c>
      <c r="L1072" s="21" t="str">
        <f>VLOOKUP(B1072,Accounts!B$2:E$3001,4,FALSE)</f>
        <v>Current</v>
      </c>
      <c r="M1072" s="26">
        <f>VALUE(VLOOKUP(B1072,Accounts!B$2:G$3001,6,FALSE))</f>
        <v>2124332351</v>
      </c>
      <c r="N1072" s="22">
        <f>IFERROR(VLOOKUP(B1072,Loan!B1072:D1371,3,FALSE), 0)</f>
        <v>0</v>
      </c>
      <c r="O1072" s="25">
        <f>VLOOKUP(B1072,Transaction!C2:F3001,4,FALSE)</f>
        <v>44487</v>
      </c>
      <c r="P1072" s="21" t="str">
        <f>VLOOKUP(B1072,Table3[[Account Number]:[Transaction type]],2,FALSE)</f>
        <v>Money Deposit</v>
      </c>
      <c r="Q1072" s="21" t="str">
        <f>VLOOKUP(B1072,Transaction!C2:E3001,3,FALSE)</f>
        <v>Bank</v>
      </c>
      <c r="R1072" s="22">
        <f>Table4[[#This Row],[Bank Deposit2]] - Table4[[#This Row],[Saving Accounts]]</f>
        <v>394143.40454130003</v>
      </c>
      <c r="S1072" s="22">
        <f>IF(AND(Table4[[#This Row],[Account Type]]="Current",Table4[[#This Row],[Opening Balance]]&gt;= 500000),Table4[[#This Row],[Opening Balance]] * 0.02, 0)</f>
        <v>42486647.020000003</v>
      </c>
    </row>
    <row r="1073" spans="1:19" ht="15.75" x14ac:dyDescent="0.25">
      <c r="A1073" s="17" t="s">
        <v>3461</v>
      </c>
      <c r="B1073" s="19">
        <v>940465945</v>
      </c>
      <c r="C1073" s="17">
        <v>45</v>
      </c>
      <c r="D1073" s="24">
        <v>28269.75</v>
      </c>
      <c r="E1073" s="17" t="s">
        <v>1094</v>
      </c>
      <c r="F1073" s="17" t="s">
        <v>453</v>
      </c>
      <c r="G1073" s="17" t="s">
        <v>3331</v>
      </c>
      <c r="H1073" s="17" t="s">
        <v>3462</v>
      </c>
      <c r="I1073" s="20">
        <f t="shared" si="16"/>
        <v>88257.434760000004</v>
      </c>
      <c r="J1073" s="20">
        <v>32164.9317792</v>
      </c>
      <c r="K1073" s="17" t="s">
        <v>3463</v>
      </c>
      <c r="L1073" s="21" t="str">
        <f>VLOOKUP(B1073,Accounts!B$2:E$3001,4,FALSE)</f>
        <v>Corporate</v>
      </c>
      <c r="M1073" s="26">
        <f>VALUE(VLOOKUP(B1073,Accounts!B$2:G$3001,6,FALSE))</f>
        <v>4498296075</v>
      </c>
      <c r="N1073" s="22">
        <f>IFERROR(VLOOKUP(B1073,Loan!B1073:D1372,3,FALSE), 0)</f>
        <v>0</v>
      </c>
      <c r="O1073" s="25">
        <f>VLOOKUP(B1073,Transaction!C2:F3001,4,FALSE)</f>
        <v>44470</v>
      </c>
      <c r="P1073" s="21" t="str">
        <f>VLOOKUP(B1073,Table3[[Account Number]:[Transaction type]],2,FALSE)</f>
        <v>Money Transfer</v>
      </c>
      <c r="Q1073" s="21" t="str">
        <f>VLOOKUP(B1073,Transaction!C2:E3001,3,FALSE)</f>
        <v>Internet Banking</v>
      </c>
      <c r="R1073" s="22">
        <f>Table4[[#This Row],[Bank Deposit2]] - Table4[[#This Row],[Saving Accounts]]</f>
        <v>56092.502980800004</v>
      </c>
      <c r="S1073" s="22">
        <f>IF(AND(Table4[[#This Row],[Account Type]]="Current",Table4[[#This Row],[Opening Balance]]&gt;= 500000),Table4[[#This Row],[Opening Balance]] * 0.02, 0)</f>
        <v>0</v>
      </c>
    </row>
    <row r="1074" spans="1:19" ht="15.75" x14ac:dyDescent="0.25">
      <c r="A1074" s="17" t="s">
        <v>3464</v>
      </c>
      <c r="B1074" s="19">
        <v>604787250</v>
      </c>
      <c r="C1074" s="17">
        <v>56</v>
      </c>
      <c r="D1074" s="24">
        <v>24252</v>
      </c>
      <c r="E1074" s="17" t="s">
        <v>1094</v>
      </c>
      <c r="F1074" s="17" t="s">
        <v>2112</v>
      </c>
      <c r="G1074" s="17" t="s">
        <v>3331</v>
      </c>
      <c r="H1074" s="17">
        <v>0</v>
      </c>
      <c r="I1074" s="20">
        <f t="shared" si="16"/>
        <v>0</v>
      </c>
      <c r="J1074" s="20"/>
      <c r="K1074" s="17" t="s">
        <v>3465</v>
      </c>
      <c r="L1074" s="21" t="str">
        <f>VLOOKUP(B1074,Accounts!B$2:E$3001,4,FALSE)</f>
        <v>Joint</v>
      </c>
      <c r="M1074" s="26">
        <f>VALUE(VLOOKUP(B1074,Accounts!B$2:G$3001,6,FALSE))</f>
        <v>381351168</v>
      </c>
      <c r="N1074" s="22">
        <f>IFERROR(VLOOKUP(B1074,Loan!B1074:D1373,3,FALSE), 0)</f>
        <v>0</v>
      </c>
      <c r="O1074" s="25">
        <f>VLOOKUP(B1074,Transaction!C2:F3001,4,FALSE)</f>
        <v>44276</v>
      </c>
      <c r="P1074" s="21" t="str">
        <f>VLOOKUP(B1074,Table3[[Account Number]:[Transaction type]],2,FALSE)</f>
        <v>Money Transfer</v>
      </c>
      <c r="Q1074" s="21" t="str">
        <f>VLOOKUP(B1074,Transaction!C2:E3001,3,FALSE)</f>
        <v>Mobile</v>
      </c>
      <c r="R1074" s="22">
        <f>Table4[[#This Row],[Bank Deposit2]] - Table4[[#This Row],[Saving Accounts]]</f>
        <v>0</v>
      </c>
      <c r="S1074" s="22">
        <f>IF(AND(Table4[[#This Row],[Account Type]]="Current",Table4[[#This Row],[Opening Balance]]&gt;= 500000),Table4[[#This Row],[Opening Balance]] * 0.02, 0)</f>
        <v>0</v>
      </c>
    </row>
    <row r="1075" spans="1:19" ht="15.75" x14ac:dyDescent="0.25">
      <c r="A1075" s="17" t="s">
        <v>3466</v>
      </c>
      <c r="B1075" s="19">
        <v>375118877</v>
      </c>
      <c r="C1075" s="17">
        <v>65</v>
      </c>
      <c r="D1075" s="24">
        <v>20964.75</v>
      </c>
      <c r="E1075" s="17" t="s">
        <v>1094</v>
      </c>
      <c r="F1075" s="17" t="s">
        <v>2112</v>
      </c>
      <c r="G1075" s="17" t="s">
        <v>3331</v>
      </c>
      <c r="H1075" s="17" t="s">
        <v>3467</v>
      </c>
      <c r="I1075" s="20">
        <f t="shared" si="16"/>
        <v>943481.73902400001</v>
      </c>
      <c r="J1075" s="20">
        <v>458017.49876256002</v>
      </c>
      <c r="K1075" s="17" t="s">
        <v>3468</v>
      </c>
      <c r="L1075" s="21" t="str">
        <f>VLOOKUP(B1075,Accounts!B$2:E$3001,4,FALSE)</f>
        <v>Savings</v>
      </c>
      <c r="M1075" s="26">
        <f>VALUE(VLOOKUP(B1075,Accounts!B$2:G$3001,6,FALSE))</f>
        <v>33179703</v>
      </c>
      <c r="N1075" s="22">
        <f>IFERROR(VLOOKUP(B1075,Loan!B1075:D1374,3,FALSE), 0)</f>
        <v>0</v>
      </c>
      <c r="O1075" s="25">
        <f>VLOOKUP(B1075,Transaction!C2:F3001,4,FALSE)</f>
        <v>44222</v>
      </c>
      <c r="P1075" s="21" t="str">
        <f>VLOOKUP(B1075,Table3[[Account Number]:[Transaction type]],2,FALSE)</f>
        <v>Checks</v>
      </c>
      <c r="Q1075" s="21" t="str">
        <f>VLOOKUP(B1075,Transaction!C2:E3001,3,FALSE)</f>
        <v>Informal Services</v>
      </c>
      <c r="R1075" s="22">
        <f>Table4[[#This Row],[Bank Deposit2]] - Table4[[#This Row],[Saving Accounts]]</f>
        <v>485464.24026143999</v>
      </c>
      <c r="S1075" s="22">
        <f>IF(AND(Table4[[#This Row],[Account Type]]="Current",Table4[[#This Row],[Opening Balance]]&gt;= 500000),Table4[[#This Row],[Opening Balance]] * 0.02, 0)</f>
        <v>0</v>
      </c>
    </row>
    <row r="1076" spans="1:19" ht="15.75" x14ac:dyDescent="0.25">
      <c r="A1076" s="17" t="s">
        <v>3469</v>
      </c>
      <c r="B1076" s="19">
        <v>90580934</v>
      </c>
      <c r="C1076" s="17">
        <v>63</v>
      </c>
      <c r="D1076" s="24">
        <v>21695.25</v>
      </c>
      <c r="E1076" s="17" t="s">
        <v>1094</v>
      </c>
      <c r="F1076" s="17" t="s">
        <v>750</v>
      </c>
      <c r="G1076" s="17" t="s">
        <v>3331</v>
      </c>
      <c r="H1076" s="17" t="s">
        <v>3470</v>
      </c>
      <c r="I1076" s="20">
        <f t="shared" si="16"/>
        <v>845860.82380799996</v>
      </c>
      <c r="J1076" s="20">
        <v>622404.84354048001</v>
      </c>
      <c r="K1076" s="17" t="s">
        <v>3471</v>
      </c>
      <c r="L1076" s="21" t="str">
        <f>VLOOKUP(B1076,Accounts!B$2:E$3001,4,FALSE)</f>
        <v>Savings</v>
      </c>
      <c r="M1076" s="26">
        <f>VALUE(VLOOKUP(B1076,Accounts!B$2:G$3001,6,FALSE))</f>
        <v>1410274164</v>
      </c>
      <c r="N1076" s="22">
        <f>IFERROR(VLOOKUP(B1076,Loan!B1076:D1375,3,FALSE), 0)</f>
        <v>0</v>
      </c>
      <c r="O1076" s="25">
        <f>VLOOKUP(B1076,Transaction!C2:F3001,4,FALSE)</f>
        <v>44417</v>
      </c>
      <c r="P1076" s="21" t="str">
        <f>VLOOKUP(B1076,Table3[[Account Number]:[Transaction type]],2,FALSE)</f>
        <v>Cash Withdrawal</v>
      </c>
      <c r="Q1076" s="21" t="str">
        <f>VLOOKUP(B1076,Transaction!C2:E3001,3,FALSE)</f>
        <v>ATM</v>
      </c>
      <c r="R1076" s="22">
        <f>Table4[[#This Row],[Bank Deposit2]] - Table4[[#This Row],[Saving Accounts]]</f>
        <v>223455.98026751995</v>
      </c>
      <c r="S1076" s="22">
        <f>IF(AND(Table4[[#This Row],[Account Type]]="Current",Table4[[#This Row],[Opening Balance]]&gt;= 500000),Table4[[#This Row],[Opening Balance]] * 0.02, 0)</f>
        <v>0</v>
      </c>
    </row>
    <row r="1077" spans="1:19" ht="15.75" x14ac:dyDescent="0.25">
      <c r="A1077" s="17" t="s">
        <v>3472</v>
      </c>
      <c r="B1077" s="19">
        <v>544751140</v>
      </c>
      <c r="C1077" s="17">
        <v>27</v>
      </c>
      <c r="D1077" s="24">
        <v>34844.25</v>
      </c>
      <c r="E1077" s="17" t="s">
        <v>1094</v>
      </c>
      <c r="F1077" s="17" t="s">
        <v>163</v>
      </c>
      <c r="G1077" s="17" t="s">
        <v>3331</v>
      </c>
      <c r="H1077" s="17" t="s">
        <v>3473</v>
      </c>
      <c r="I1077" s="20">
        <f t="shared" si="16"/>
        <v>1042355.5968000001</v>
      </c>
      <c r="J1077" s="20">
        <v>389208.134448</v>
      </c>
      <c r="K1077" s="17" t="s">
        <v>3474</v>
      </c>
      <c r="L1077" s="21" t="str">
        <f>VLOOKUP(B1077,Accounts!B$2:E$3001,4,FALSE)</f>
        <v>Joint</v>
      </c>
      <c r="M1077" s="26">
        <f>VALUE(VLOOKUP(B1077,Accounts!B$2:G$3001,6,FALSE))</f>
        <v>331067712</v>
      </c>
      <c r="N1077" s="22">
        <f>IFERROR(VLOOKUP(B1077,Loan!B1077:D1376,3,FALSE), 0)</f>
        <v>0</v>
      </c>
      <c r="O1077" s="25">
        <f>VLOOKUP(B1077,Transaction!C2:F3001,4,FALSE)</f>
        <v>44525</v>
      </c>
      <c r="P1077" s="21" t="str">
        <f>VLOOKUP(B1077,Table3[[Account Number]:[Transaction type]],2,FALSE)</f>
        <v>Money Transfer</v>
      </c>
      <c r="Q1077" s="21" t="str">
        <f>VLOOKUP(B1077,Transaction!C2:E3001,3,FALSE)</f>
        <v>Bank</v>
      </c>
      <c r="R1077" s="22">
        <f>Table4[[#This Row],[Bank Deposit2]] - Table4[[#This Row],[Saving Accounts]]</f>
        <v>653147.46235200006</v>
      </c>
      <c r="S1077" s="22">
        <f>IF(AND(Table4[[#This Row],[Account Type]]="Current",Table4[[#This Row],[Opening Balance]]&gt;= 500000),Table4[[#This Row],[Opening Balance]] * 0.02, 0)</f>
        <v>0</v>
      </c>
    </row>
    <row r="1078" spans="1:19" ht="15.75" x14ac:dyDescent="0.25">
      <c r="A1078" s="17" t="s">
        <v>3475</v>
      </c>
      <c r="B1078" s="19">
        <v>392445704</v>
      </c>
      <c r="C1078" s="17">
        <v>73</v>
      </c>
      <c r="D1078" s="24">
        <v>18042.75</v>
      </c>
      <c r="E1078" s="17" t="s">
        <v>1094</v>
      </c>
      <c r="F1078" s="17" t="s">
        <v>852</v>
      </c>
      <c r="G1078" s="17" t="s">
        <v>3331</v>
      </c>
      <c r="H1078" s="17" t="s">
        <v>903</v>
      </c>
      <c r="I1078" s="20">
        <f t="shared" si="16"/>
        <v>0</v>
      </c>
      <c r="J1078" s="20">
        <v>0</v>
      </c>
      <c r="K1078" s="17" t="s">
        <v>3476</v>
      </c>
      <c r="L1078" s="21" t="str">
        <f>VLOOKUP(B1078,Accounts!B$2:E$3001,4,FALSE)</f>
        <v>Domiciliary</v>
      </c>
      <c r="M1078" s="26">
        <f>VALUE(VLOOKUP(B1078,Accounts!B$2:G$3001,6,FALSE))</f>
        <v>4554013191</v>
      </c>
      <c r="N1078" s="22">
        <f>IFERROR(VLOOKUP(B1078,Loan!B1078:D1377,3,FALSE), 0)</f>
        <v>0</v>
      </c>
      <c r="O1078" s="25">
        <f>VLOOKUP(B1078,Transaction!C2:F3001,4,FALSE)</f>
        <v>44245</v>
      </c>
      <c r="P1078" s="21" t="str">
        <f>VLOOKUP(B1078,Table3[[Account Number]:[Transaction type]],2,FALSE)</f>
        <v>Online Payment</v>
      </c>
      <c r="Q1078" s="21" t="str">
        <f>VLOOKUP(B1078,Transaction!C2:E3001,3,FALSE)</f>
        <v>Mobile</v>
      </c>
      <c r="R1078" s="22">
        <f>Table4[[#This Row],[Bank Deposit2]] - Table4[[#This Row],[Saving Accounts]]</f>
        <v>0</v>
      </c>
      <c r="S1078" s="22">
        <f>IF(AND(Table4[[#This Row],[Account Type]]="Current",Table4[[#This Row],[Opening Balance]]&gt;= 500000),Table4[[#This Row],[Opening Balance]] * 0.02, 0)</f>
        <v>0</v>
      </c>
    </row>
    <row r="1079" spans="1:19" ht="15.75" x14ac:dyDescent="0.25">
      <c r="A1079" s="17" t="s">
        <v>3477</v>
      </c>
      <c r="B1079" s="19">
        <v>783211608</v>
      </c>
      <c r="C1079" s="17">
        <v>48</v>
      </c>
      <c r="D1079" s="24">
        <v>27174</v>
      </c>
      <c r="E1079" s="17" t="s">
        <v>1094</v>
      </c>
      <c r="F1079" s="17" t="s">
        <v>1469</v>
      </c>
      <c r="G1079" s="17" t="s">
        <v>3331</v>
      </c>
      <c r="H1079" s="17" t="s">
        <v>3478</v>
      </c>
      <c r="I1079" s="20">
        <f t="shared" si="16"/>
        <v>298830.63</v>
      </c>
      <c r="J1079" s="20">
        <v>167643.98342999999</v>
      </c>
      <c r="K1079" s="17" t="s">
        <v>3479</v>
      </c>
      <c r="L1079" s="21" t="str">
        <f>VLOOKUP(B1079,Accounts!B$2:E$3001,4,FALSE)</f>
        <v>Current</v>
      </c>
      <c r="M1079" s="26">
        <f>VALUE(VLOOKUP(B1079,Accounts!B$2:G$3001,6,FALSE))</f>
        <v>108265002</v>
      </c>
      <c r="N1079" s="22">
        <f>IFERROR(VLOOKUP(B1079,Loan!B1079:D1378,3,FALSE), 0)</f>
        <v>0</v>
      </c>
      <c r="O1079" s="25">
        <f>VLOOKUP(B1079,Transaction!C2:F3001,4,FALSE)</f>
        <v>44502</v>
      </c>
      <c r="P1079" s="21" t="str">
        <f>VLOOKUP(B1079,Table3[[Account Number]:[Transaction type]],2,FALSE)</f>
        <v>Money Transfer</v>
      </c>
      <c r="Q1079" s="21" t="str">
        <f>VLOOKUP(B1079,Transaction!C2:E3001,3,FALSE)</f>
        <v>Internet Banking</v>
      </c>
      <c r="R1079" s="22">
        <f>Table4[[#This Row],[Bank Deposit2]] - Table4[[#This Row],[Saving Accounts]]</f>
        <v>131186.64657000001</v>
      </c>
      <c r="S1079" s="22">
        <f>IF(AND(Table4[[#This Row],[Account Type]]="Current",Table4[[#This Row],[Opening Balance]]&gt;= 500000),Table4[[#This Row],[Opening Balance]] * 0.02, 0)</f>
        <v>2165300.04</v>
      </c>
    </row>
    <row r="1080" spans="1:19" ht="15.75" x14ac:dyDescent="0.25">
      <c r="A1080" s="17" t="s">
        <v>3480</v>
      </c>
      <c r="B1080" s="19">
        <v>174963334</v>
      </c>
      <c r="C1080" s="17">
        <v>29</v>
      </c>
      <c r="D1080" s="24">
        <v>34113.75</v>
      </c>
      <c r="E1080" s="17" t="s">
        <v>1094</v>
      </c>
      <c r="F1080" s="17" t="s">
        <v>509</v>
      </c>
      <c r="G1080" s="17" t="s">
        <v>3331</v>
      </c>
      <c r="H1080" s="17" t="s">
        <v>3481</v>
      </c>
      <c r="I1080" s="20">
        <f t="shared" si="16"/>
        <v>594521.88434999995</v>
      </c>
      <c r="J1080" s="20">
        <v>251797.50396</v>
      </c>
      <c r="K1080" s="17" t="s">
        <v>3482</v>
      </c>
      <c r="L1080" s="21" t="str">
        <f>VLOOKUP(B1080,Accounts!B$2:E$3001,4,FALSE)</f>
        <v>Savings</v>
      </c>
      <c r="M1080" s="26">
        <f>VALUE(VLOOKUP(B1080,Accounts!B$2:G$3001,6,FALSE))</f>
        <v>7578987</v>
      </c>
      <c r="N1080" s="22">
        <f>IFERROR(VLOOKUP(B1080,Loan!B1080:D1379,3,FALSE), 0)</f>
        <v>0</v>
      </c>
      <c r="O1080" s="25">
        <f>VLOOKUP(B1080,Transaction!C2:F3001,4,FALSE)</f>
        <v>44402</v>
      </c>
      <c r="P1080" s="21" t="str">
        <f>VLOOKUP(B1080,Table3[[Account Number]:[Transaction type]],2,FALSE)</f>
        <v>Online Payment</v>
      </c>
      <c r="Q1080" s="21" t="str">
        <f>VLOOKUP(B1080,Transaction!C2:E3001,3,FALSE)</f>
        <v>Internet Banking</v>
      </c>
      <c r="R1080" s="22">
        <f>Table4[[#This Row],[Bank Deposit2]] - Table4[[#This Row],[Saving Accounts]]</f>
        <v>342724.38038999995</v>
      </c>
      <c r="S1080" s="22">
        <f>IF(AND(Table4[[#This Row],[Account Type]]="Current",Table4[[#This Row],[Opening Balance]]&gt;= 500000),Table4[[#This Row],[Opening Balance]] * 0.02, 0)</f>
        <v>0</v>
      </c>
    </row>
    <row r="1081" spans="1:19" ht="15.75" x14ac:dyDescent="0.25">
      <c r="A1081" s="17" t="s">
        <v>3483</v>
      </c>
      <c r="B1081" s="19">
        <v>949212330</v>
      </c>
      <c r="C1081" s="17">
        <v>31</v>
      </c>
      <c r="D1081" s="24">
        <v>33383.25</v>
      </c>
      <c r="E1081" s="17" t="s">
        <v>1094</v>
      </c>
      <c r="F1081" s="17" t="s">
        <v>636</v>
      </c>
      <c r="G1081" s="17" t="s">
        <v>3331</v>
      </c>
      <c r="H1081" s="17" t="s">
        <v>3484</v>
      </c>
      <c r="I1081" s="20">
        <f t="shared" si="16"/>
        <v>1620734.08</v>
      </c>
      <c r="J1081" s="20">
        <v>361322.40396000003</v>
      </c>
      <c r="K1081" s="17" t="s">
        <v>3485</v>
      </c>
      <c r="L1081" s="21" t="str">
        <f>VLOOKUP(B1081,Accounts!B$2:E$3001,4,FALSE)</f>
        <v>Domiciliary</v>
      </c>
      <c r="M1081" s="26">
        <f>VALUE(VLOOKUP(B1081,Accounts!B$2:G$3001,6,FALSE))</f>
        <v>910826644</v>
      </c>
      <c r="N1081" s="22">
        <f>IFERROR(VLOOKUP(B1081,Loan!B1081:D1380,3,FALSE), 0)</f>
        <v>0</v>
      </c>
      <c r="O1081" s="25">
        <f>VLOOKUP(B1081,Transaction!C2:F3001,4,FALSE)</f>
        <v>44315</v>
      </c>
      <c r="P1081" s="21" t="str">
        <f>VLOOKUP(B1081,Table3[[Account Number]:[Transaction type]],2,FALSE)</f>
        <v>Checks</v>
      </c>
      <c r="Q1081" s="21" t="str">
        <f>VLOOKUP(B1081,Transaction!C2:E3001,3,FALSE)</f>
        <v>Informal Services</v>
      </c>
      <c r="R1081" s="22">
        <f>Table4[[#This Row],[Bank Deposit2]] - Table4[[#This Row],[Saving Accounts]]</f>
        <v>1259411.67604</v>
      </c>
      <c r="S1081" s="22">
        <f>IF(AND(Table4[[#This Row],[Account Type]]="Current",Table4[[#This Row],[Opening Balance]]&gt;= 500000),Table4[[#This Row],[Opening Balance]] * 0.02, 0)</f>
        <v>0</v>
      </c>
    </row>
    <row r="1082" spans="1:19" ht="15.75" x14ac:dyDescent="0.25">
      <c r="A1082" s="17" t="s">
        <v>3486</v>
      </c>
      <c r="B1082" s="19">
        <v>484916169</v>
      </c>
      <c r="C1082" s="17">
        <v>69</v>
      </c>
      <c r="D1082" s="24">
        <v>19503.75</v>
      </c>
      <c r="E1082" s="17" t="s">
        <v>1094</v>
      </c>
      <c r="F1082" s="17" t="s">
        <v>361</v>
      </c>
      <c r="G1082" s="17" t="s">
        <v>3331</v>
      </c>
      <c r="H1082" s="17" t="s">
        <v>3487</v>
      </c>
      <c r="I1082" s="20">
        <f t="shared" si="16"/>
        <v>87414.654024000003</v>
      </c>
      <c r="J1082" s="20">
        <v>23835.639324960001</v>
      </c>
      <c r="K1082" s="17" t="s">
        <v>3488</v>
      </c>
      <c r="L1082" s="21" t="str">
        <f>VLOOKUP(B1082,Accounts!B$2:E$3001,4,FALSE)</f>
        <v>Domiciliary</v>
      </c>
      <c r="M1082" s="26">
        <f>VALUE(VLOOKUP(B1082,Accounts!B$2:G$3001,6,FALSE))</f>
        <v>3299382948</v>
      </c>
      <c r="N1082" s="22">
        <f>IFERROR(VLOOKUP(B1082,Loan!B1082:D1381,3,FALSE), 0)</f>
        <v>0</v>
      </c>
      <c r="O1082" s="25">
        <f>VLOOKUP(B1082,Transaction!C2:F3001,4,FALSE)</f>
        <v>44386</v>
      </c>
      <c r="P1082" s="21" t="str">
        <f>VLOOKUP(B1082,Table3[[Account Number]:[Transaction type]],2,FALSE)</f>
        <v>Money Deposit</v>
      </c>
      <c r="Q1082" s="21" t="str">
        <f>VLOOKUP(B1082,Transaction!C2:E3001,3,FALSE)</f>
        <v>Bank</v>
      </c>
      <c r="R1082" s="22">
        <f>Table4[[#This Row],[Bank Deposit2]] - Table4[[#This Row],[Saving Accounts]]</f>
        <v>63579.014699040003</v>
      </c>
      <c r="S1082" s="22">
        <f>IF(AND(Table4[[#This Row],[Account Type]]="Current",Table4[[#This Row],[Opening Balance]]&gt;= 500000),Table4[[#This Row],[Opening Balance]] * 0.02, 0)</f>
        <v>0</v>
      </c>
    </row>
    <row r="1083" spans="1:19" ht="15.75" x14ac:dyDescent="0.25">
      <c r="A1083" s="17" t="s">
        <v>3489</v>
      </c>
      <c r="B1083" s="19">
        <v>538814178</v>
      </c>
      <c r="C1083" s="17">
        <v>45</v>
      </c>
      <c r="D1083" s="24">
        <v>28269.75</v>
      </c>
      <c r="E1083" s="17" t="s">
        <v>1094</v>
      </c>
      <c r="F1083" s="17" t="s">
        <v>53</v>
      </c>
      <c r="G1083" s="17" t="s">
        <v>3331</v>
      </c>
      <c r="H1083" s="17" t="s">
        <v>3490</v>
      </c>
      <c r="I1083" s="20">
        <f t="shared" si="16"/>
        <v>215573.820672</v>
      </c>
      <c r="J1083" s="20">
        <v>272161.94859839999</v>
      </c>
      <c r="K1083" s="17" t="s">
        <v>3491</v>
      </c>
      <c r="L1083" s="21" t="str">
        <f>VLOOKUP(B1083,Accounts!B$2:E$3001,4,FALSE)</f>
        <v>Domiciliary</v>
      </c>
      <c r="M1083" s="26">
        <f>VALUE(VLOOKUP(B1083,Accounts!B$2:G$3001,6,FALSE))</f>
        <v>1771927488</v>
      </c>
      <c r="N1083" s="22">
        <f>IFERROR(VLOOKUP(B1083,Loan!B1083:D1382,3,FALSE), 0)</f>
        <v>0</v>
      </c>
      <c r="O1083" s="25">
        <f>VLOOKUP(B1083,Transaction!C2:F3001,4,FALSE)</f>
        <v>44253</v>
      </c>
      <c r="P1083" s="21" t="str">
        <f>VLOOKUP(B1083,Table3[[Account Number]:[Transaction type]],2,FALSE)</f>
        <v>Online Payment</v>
      </c>
      <c r="Q1083" s="21" t="str">
        <f>VLOOKUP(B1083,Transaction!C2:E3001,3,FALSE)</f>
        <v>Card</v>
      </c>
      <c r="R1083" s="22">
        <f>Table4[[#This Row],[Bank Deposit2]] - Table4[[#This Row],[Saving Accounts]]</f>
        <v>-56588.12792639999</v>
      </c>
      <c r="S1083" s="22">
        <f>IF(AND(Table4[[#This Row],[Account Type]]="Current",Table4[[#This Row],[Opening Balance]]&gt;= 500000),Table4[[#This Row],[Opening Balance]] * 0.02, 0)</f>
        <v>0</v>
      </c>
    </row>
    <row r="1084" spans="1:19" ht="15.75" x14ac:dyDescent="0.25">
      <c r="A1084" s="17" t="s">
        <v>3492</v>
      </c>
      <c r="B1084" s="19">
        <v>594344028</v>
      </c>
      <c r="C1084" s="17">
        <v>66</v>
      </c>
      <c r="D1084" s="24">
        <v>20599.5</v>
      </c>
      <c r="E1084" s="17" t="s">
        <v>1094</v>
      </c>
      <c r="F1084" s="17" t="s">
        <v>519</v>
      </c>
      <c r="G1084" s="17" t="s">
        <v>3331</v>
      </c>
      <c r="H1084" s="17" t="s">
        <v>3493</v>
      </c>
      <c r="I1084" s="20">
        <f t="shared" si="16"/>
        <v>1208603.8293999999</v>
      </c>
      <c r="J1084" s="20">
        <v>160854.1823856</v>
      </c>
      <c r="K1084" s="17" t="s">
        <v>3494</v>
      </c>
      <c r="L1084" s="21" t="str">
        <f>VLOOKUP(B1084,Accounts!B$2:E$3001,4,FALSE)</f>
        <v>Domiciliary</v>
      </c>
      <c r="M1084" s="26">
        <f>VALUE(VLOOKUP(B1084,Accounts!B$2:G$3001,6,FALSE))</f>
        <v>1404640666</v>
      </c>
      <c r="N1084" s="22">
        <f>IFERROR(VLOOKUP(B1084,Loan!B1084:D1383,3,FALSE), 0)</f>
        <v>0</v>
      </c>
      <c r="O1084" s="25">
        <f>VLOOKUP(B1084,Transaction!C2:F3001,4,FALSE)</f>
        <v>44315</v>
      </c>
      <c r="P1084" s="21" t="str">
        <f>VLOOKUP(B1084,Table3[[Account Number]:[Transaction type]],2,FALSE)</f>
        <v>Money Transfer</v>
      </c>
      <c r="Q1084" s="21" t="str">
        <f>VLOOKUP(B1084,Transaction!C2:E3001,3,FALSE)</f>
        <v>ATM</v>
      </c>
      <c r="R1084" s="22">
        <f>Table4[[#This Row],[Bank Deposit2]] - Table4[[#This Row],[Saving Accounts]]</f>
        <v>1047749.6470144</v>
      </c>
      <c r="S1084" s="22">
        <f>IF(AND(Table4[[#This Row],[Account Type]]="Current",Table4[[#This Row],[Opening Balance]]&gt;= 500000),Table4[[#This Row],[Opening Balance]] * 0.02, 0)</f>
        <v>0</v>
      </c>
    </row>
    <row r="1085" spans="1:19" ht="15.75" x14ac:dyDescent="0.25">
      <c r="A1085" s="17" t="s">
        <v>3495</v>
      </c>
      <c r="B1085" s="19">
        <v>753092163</v>
      </c>
      <c r="C1085" s="17">
        <v>69</v>
      </c>
      <c r="D1085" s="24">
        <v>19503.75</v>
      </c>
      <c r="E1085" s="17" t="s">
        <v>1094</v>
      </c>
      <c r="F1085" s="17" t="s">
        <v>241</v>
      </c>
      <c r="G1085" s="17" t="s">
        <v>3331</v>
      </c>
      <c r="H1085" s="17" t="s">
        <v>3496</v>
      </c>
      <c r="I1085" s="20">
        <f t="shared" si="16"/>
        <v>672473.82988800004</v>
      </c>
      <c r="J1085" s="20">
        <v>339719.36870592</v>
      </c>
      <c r="K1085" s="17" t="s">
        <v>3497</v>
      </c>
      <c r="L1085" s="21" t="str">
        <f>VLOOKUP(B1085,Accounts!B$2:E$3001,4,FALSE)</f>
        <v>Current</v>
      </c>
      <c r="M1085" s="26">
        <f>VALUE(VLOOKUP(B1085,Accounts!B$2:G$3001,6,FALSE))</f>
        <v>665841792</v>
      </c>
      <c r="N1085" s="22">
        <f>IFERROR(VLOOKUP(B1085,Loan!B1085:D1384,3,FALSE), 0)</f>
        <v>0</v>
      </c>
      <c r="O1085" s="25">
        <f>VLOOKUP(B1085,Transaction!C2:F3001,4,FALSE)</f>
        <v>44500</v>
      </c>
      <c r="P1085" s="21" t="str">
        <f>VLOOKUP(B1085,Table3[[Account Number]:[Transaction type]],2,FALSE)</f>
        <v>Money Deposit</v>
      </c>
      <c r="Q1085" s="21" t="str">
        <f>VLOOKUP(B1085,Transaction!C2:E3001,3,FALSE)</f>
        <v>ATM</v>
      </c>
      <c r="R1085" s="22">
        <f>Table4[[#This Row],[Bank Deposit2]] - Table4[[#This Row],[Saving Accounts]]</f>
        <v>332754.46118208003</v>
      </c>
      <c r="S1085" s="22">
        <f>IF(AND(Table4[[#This Row],[Account Type]]="Current",Table4[[#This Row],[Opening Balance]]&gt;= 500000),Table4[[#This Row],[Opening Balance]] * 0.02, 0)</f>
        <v>13316835.84</v>
      </c>
    </row>
    <row r="1086" spans="1:19" ht="15.75" x14ac:dyDescent="0.25">
      <c r="A1086" s="17" t="s">
        <v>3498</v>
      </c>
      <c r="B1086" s="19">
        <v>934160358</v>
      </c>
      <c r="C1086" s="17">
        <v>42</v>
      </c>
      <c r="D1086" s="24">
        <v>29365.5</v>
      </c>
      <c r="E1086" s="17" t="s">
        <v>1094</v>
      </c>
      <c r="F1086" s="17" t="s">
        <v>561</v>
      </c>
      <c r="G1086" s="17" t="s">
        <v>3331</v>
      </c>
      <c r="H1086" s="17" t="s">
        <v>3499</v>
      </c>
      <c r="I1086" s="20">
        <f t="shared" si="16"/>
        <v>700948.828125</v>
      </c>
      <c r="J1086" s="20">
        <v>302809.89374999999</v>
      </c>
      <c r="K1086" s="17" t="s">
        <v>3500</v>
      </c>
      <c r="L1086" s="21" t="str">
        <f>VLOOKUP(B1086,Accounts!B$2:E$3001,4,FALSE)</f>
        <v>Joint</v>
      </c>
      <c r="M1086" s="26">
        <f>VALUE(VLOOKUP(B1086,Accounts!B$2:G$3001,6,FALSE))</f>
        <v>919815624</v>
      </c>
      <c r="N1086" s="22">
        <f>IFERROR(VLOOKUP(B1086,Loan!B1086:D1385,3,FALSE), 0)</f>
        <v>0</v>
      </c>
      <c r="O1086" s="25">
        <f>VLOOKUP(B1086,Transaction!C2:F3001,4,FALSE)</f>
        <v>44226</v>
      </c>
      <c r="P1086" s="21" t="str">
        <f>VLOOKUP(B1086,Table3[[Account Number]:[Transaction type]],2,FALSE)</f>
        <v>Money Transfer</v>
      </c>
      <c r="Q1086" s="21" t="str">
        <f>VLOOKUP(B1086,Transaction!C2:E3001,3,FALSE)</f>
        <v>Mobile</v>
      </c>
      <c r="R1086" s="22">
        <f>Table4[[#This Row],[Bank Deposit2]] - Table4[[#This Row],[Saving Accounts]]</f>
        <v>398138.93437500001</v>
      </c>
      <c r="S1086" s="22">
        <f>IF(AND(Table4[[#This Row],[Account Type]]="Current",Table4[[#This Row],[Opening Balance]]&gt;= 500000),Table4[[#This Row],[Opening Balance]] * 0.02, 0)</f>
        <v>0</v>
      </c>
    </row>
    <row r="1087" spans="1:19" ht="15.75" x14ac:dyDescent="0.25">
      <c r="A1087" s="17" t="s">
        <v>3501</v>
      </c>
      <c r="B1087" s="19">
        <v>341161434</v>
      </c>
      <c r="C1087" s="17">
        <v>72</v>
      </c>
      <c r="D1087" s="24">
        <v>18408</v>
      </c>
      <c r="E1087" s="17" t="s">
        <v>1094</v>
      </c>
      <c r="F1087" s="17" t="s">
        <v>185</v>
      </c>
      <c r="G1087" s="17" t="s">
        <v>3331</v>
      </c>
      <c r="H1087" s="17" t="s">
        <v>3502</v>
      </c>
      <c r="I1087" s="20">
        <f t="shared" si="16"/>
        <v>333646.22340000002</v>
      </c>
      <c r="J1087" s="20">
        <v>323160.19923600001</v>
      </c>
      <c r="K1087" s="17" t="s">
        <v>3503</v>
      </c>
      <c r="L1087" s="21" t="str">
        <f>VLOOKUP(B1087,Accounts!B$2:E$3001,4,FALSE)</f>
        <v>Corporate</v>
      </c>
      <c r="M1087" s="26">
        <f>VALUE(VLOOKUP(B1087,Accounts!B$2:G$3001,6,FALSE))</f>
        <v>756329184</v>
      </c>
      <c r="N1087" s="22">
        <f>IFERROR(VLOOKUP(B1087,Loan!B1087:D1386,3,FALSE), 0)</f>
        <v>0</v>
      </c>
      <c r="O1087" s="25">
        <f>VLOOKUP(B1087,Transaction!C2:F3001,4,FALSE)</f>
        <v>44509</v>
      </c>
      <c r="P1087" s="21" t="str">
        <f>VLOOKUP(B1087,Table3[[Account Number]:[Transaction type]],2,FALSE)</f>
        <v>Money Deposit</v>
      </c>
      <c r="Q1087" s="21" t="str">
        <f>VLOOKUP(B1087,Transaction!C2:E3001,3,FALSE)</f>
        <v>Bank</v>
      </c>
      <c r="R1087" s="22">
        <f>Table4[[#This Row],[Bank Deposit2]] - Table4[[#This Row],[Saving Accounts]]</f>
        <v>10486.024164000002</v>
      </c>
      <c r="S1087" s="22">
        <f>IF(AND(Table4[[#This Row],[Account Type]]="Current",Table4[[#This Row],[Opening Balance]]&gt;= 500000),Table4[[#This Row],[Opening Balance]] * 0.02, 0)</f>
        <v>0</v>
      </c>
    </row>
    <row r="1088" spans="1:19" ht="15.75" x14ac:dyDescent="0.25">
      <c r="A1088" s="17" t="s">
        <v>3504</v>
      </c>
      <c r="B1088" s="19">
        <v>128139351</v>
      </c>
      <c r="C1088" s="17">
        <v>38</v>
      </c>
      <c r="D1088" s="24">
        <v>30826.5</v>
      </c>
      <c r="E1088" s="17" t="s">
        <v>1094</v>
      </c>
      <c r="F1088" s="17" t="s">
        <v>135</v>
      </c>
      <c r="G1088" s="17" t="s">
        <v>3331</v>
      </c>
      <c r="H1088" s="17" t="s">
        <v>3505</v>
      </c>
      <c r="I1088" s="20">
        <f t="shared" si="16"/>
        <v>19275.251292000001</v>
      </c>
      <c r="J1088" s="20">
        <v>5698.7699472000004</v>
      </c>
      <c r="K1088" s="17" t="s">
        <v>3506</v>
      </c>
      <c r="L1088" s="21" t="str">
        <f>VLOOKUP(B1088,Accounts!B$2:E$3001,4,FALSE)</f>
        <v>Joint</v>
      </c>
      <c r="M1088" s="26">
        <f>VALUE(VLOOKUP(B1088,Accounts!B$2:G$3001,6,FALSE))</f>
        <v>1408552212</v>
      </c>
      <c r="N1088" s="22">
        <f>IFERROR(VLOOKUP(B1088,Loan!B1088:D1387,3,FALSE), 0)</f>
        <v>0</v>
      </c>
      <c r="O1088" s="25">
        <f>VLOOKUP(B1088,Transaction!C2:F3001,4,FALSE)</f>
        <v>44678</v>
      </c>
      <c r="P1088" s="21" t="str">
        <f>VLOOKUP(B1088,Table3[[Account Number]:[Transaction type]],2,FALSE)</f>
        <v>Money Deposit</v>
      </c>
      <c r="Q1088" s="21" t="str">
        <f>VLOOKUP(B1088,Transaction!C2:E3001,3,FALSE)</f>
        <v>Bank</v>
      </c>
      <c r="R1088" s="22">
        <f>Table4[[#This Row],[Bank Deposit2]] - Table4[[#This Row],[Saving Accounts]]</f>
        <v>13576.4813448</v>
      </c>
      <c r="S1088" s="22">
        <f>IF(AND(Table4[[#This Row],[Account Type]]="Current",Table4[[#This Row],[Opening Balance]]&gt;= 500000),Table4[[#This Row],[Opening Balance]] * 0.02, 0)</f>
        <v>0</v>
      </c>
    </row>
    <row r="1089" spans="1:19" ht="15.75" x14ac:dyDescent="0.25">
      <c r="A1089" s="17" t="s">
        <v>3507</v>
      </c>
      <c r="B1089" s="19">
        <v>458486536</v>
      </c>
      <c r="C1089" s="17">
        <v>84</v>
      </c>
      <c r="D1089" s="24">
        <v>14025</v>
      </c>
      <c r="E1089" s="17" t="s">
        <v>1094</v>
      </c>
      <c r="F1089" s="17" t="s">
        <v>139</v>
      </c>
      <c r="G1089" s="17" t="s">
        <v>3331</v>
      </c>
      <c r="H1089" s="17" t="s">
        <v>3508</v>
      </c>
      <c r="I1089" s="20">
        <f t="shared" si="16"/>
        <v>2350808.6850000001</v>
      </c>
      <c r="J1089" s="20">
        <v>1426470.7100579999</v>
      </c>
      <c r="K1089" s="17" t="s">
        <v>3509</v>
      </c>
      <c r="L1089" s="21" t="str">
        <f>VLOOKUP(B1089,Accounts!B$2:E$3001,4,FALSE)</f>
        <v>Domiciliary</v>
      </c>
      <c r="M1089" s="26">
        <f>VALUE(VLOOKUP(B1089,Accounts!B$2:G$3001,6,FALSE))</f>
        <v>5769288</v>
      </c>
      <c r="N1089" s="22">
        <f>IFERROR(VLOOKUP(B1089,Loan!B1089:D1388,3,FALSE), 0)</f>
        <v>0</v>
      </c>
      <c r="O1089" s="25">
        <f>VLOOKUP(B1089,Transaction!C2:F3001,4,FALSE)</f>
        <v>44416</v>
      </c>
      <c r="P1089" s="21" t="str">
        <f>VLOOKUP(B1089,Table3[[Account Number]:[Transaction type]],2,FALSE)</f>
        <v>Money Deposit</v>
      </c>
      <c r="Q1089" s="21" t="str">
        <f>VLOOKUP(B1089,Transaction!C2:E3001,3,FALSE)</f>
        <v>Bank</v>
      </c>
      <c r="R1089" s="22">
        <f>Table4[[#This Row],[Bank Deposit2]] - Table4[[#This Row],[Saving Accounts]]</f>
        <v>924337.97494200012</v>
      </c>
      <c r="S1089" s="22">
        <f>IF(AND(Table4[[#This Row],[Account Type]]="Current",Table4[[#This Row],[Opening Balance]]&gt;= 500000),Table4[[#This Row],[Opening Balance]] * 0.02, 0)</f>
        <v>0</v>
      </c>
    </row>
    <row r="1090" spans="1:19" ht="15.75" x14ac:dyDescent="0.25">
      <c r="A1090" s="17" t="s">
        <v>3510</v>
      </c>
      <c r="B1090" s="19">
        <v>913765998</v>
      </c>
      <c r="C1090" s="17">
        <v>33</v>
      </c>
      <c r="D1090" s="24">
        <v>32652.75</v>
      </c>
      <c r="E1090" s="17" t="s">
        <v>1094</v>
      </c>
      <c r="F1090" s="17" t="s">
        <v>404</v>
      </c>
      <c r="G1090" s="17" t="s">
        <v>3331</v>
      </c>
      <c r="H1090" s="17" t="s">
        <v>3511</v>
      </c>
      <c r="I1090" s="20">
        <f t="shared" si="16"/>
        <v>167557.2237</v>
      </c>
      <c r="J1090" s="20">
        <v>46245.793741200003</v>
      </c>
      <c r="K1090" s="17" t="s">
        <v>3512</v>
      </c>
      <c r="L1090" s="21" t="str">
        <f>VLOOKUP(B1090,Accounts!B$2:E$3001,4,FALSE)</f>
        <v>Savings</v>
      </c>
      <c r="M1090" s="26">
        <f>VALUE(VLOOKUP(B1090,Accounts!B$2:G$3001,6,FALSE))</f>
        <v>796928704</v>
      </c>
      <c r="N1090" s="22">
        <f>IFERROR(VLOOKUP(B1090,Loan!B1090:D1389,3,FALSE), 0)</f>
        <v>0</v>
      </c>
      <c r="O1090" s="25">
        <f>VLOOKUP(B1090,Transaction!C2:F3001,4,FALSE)</f>
        <v>44236</v>
      </c>
      <c r="P1090" s="21" t="str">
        <f>VLOOKUP(B1090,Table3[[Account Number]:[Transaction type]],2,FALSE)</f>
        <v>Money Transfer</v>
      </c>
      <c r="Q1090" s="21" t="str">
        <f>VLOOKUP(B1090,Transaction!C2:E3001,3,FALSE)</f>
        <v>Internet Banking</v>
      </c>
      <c r="R1090" s="22">
        <f>Table4[[#This Row],[Bank Deposit2]] - Table4[[#This Row],[Saving Accounts]]</f>
        <v>121311.4299588</v>
      </c>
      <c r="S1090" s="22">
        <f>IF(AND(Table4[[#This Row],[Account Type]]="Current",Table4[[#This Row],[Opening Balance]]&gt;= 500000),Table4[[#This Row],[Opening Balance]] * 0.02, 0)</f>
        <v>0</v>
      </c>
    </row>
    <row r="1091" spans="1:19" ht="15.75" x14ac:dyDescent="0.25">
      <c r="A1091" s="17" t="s">
        <v>3513</v>
      </c>
      <c r="B1091" s="19">
        <v>86849828</v>
      </c>
      <c r="C1091" s="17">
        <v>65</v>
      </c>
      <c r="D1091" s="24">
        <v>20964.75</v>
      </c>
      <c r="E1091" s="17" t="s">
        <v>1094</v>
      </c>
      <c r="F1091" s="17" t="s">
        <v>310</v>
      </c>
      <c r="G1091" s="17" t="s">
        <v>3331</v>
      </c>
      <c r="H1091" s="17" t="s">
        <v>3514</v>
      </c>
      <c r="I1091" s="20">
        <f t="shared" ref="I1091:I1154" si="17">VALUE(CLEAN(H1091))</f>
        <v>86682.998000000007</v>
      </c>
      <c r="J1091" s="20">
        <v>25658.167408000001</v>
      </c>
      <c r="K1091" s="17" t="s">
        <v>3515</v>
      </c>
      <c r="L1091" s="21" t="str">
        <f>VLOOKUP(B1091,Accounts!B$2:E$3001,4,FALSE)</f>
        <v>Domiciliary</v>
      </c>
      <c r="M1091" s="26">
        <f>VALUE(VLOOKUP(B1091,Accounts!B$2:G$3001,6,FALSE))</f>
        <v>3089892</v>
      </c>
      <c r="N1091" s="22">
        <f>IFERROR(VLOOKUP(B1091,Loan!B1091:D1390,3,FALSE), 0)</f>
        <v>0</v>
      </c>
      <c r="O1091" s="25">
        <f>VLOOKUP(B1091,Transaction!C2:F3001,4,FALSE)</f>
        <v>44284</v>
      </c>
      <c r="P1091" s="21" t="str">
        <f>VLOOKUP(B1091,Table3[[Account Number]:[Transaction type]],2,FALSE)</f>
        <v>Cash Withdrawal</v>
      </c>
      <c r="Q1091" s="21" t="str">
        <f>VLOOKUP(B1091,Transaction!C2:E3001,3,FALSE)</f>
        <v>Bank</v>
      </c>
      <c r="R1091" s="22">
        <f>Table4[[#This Row],[Bank Deposit2]] - Table4[[#This Row],[Saving Accounts]]</f>
        <v>61024.830592000006</v>
      </c>
      <c r="S1091" s="22">
        <f>IF(AND(Table4[[#This Row],[Account Type]]="Current",Table4[[#This Row],[Opening Balance]]&gt;= 500000),Table4[[#This Row],[Opening Balance]] * 0.02, 0)</f>
        <v>0</v>
      </c>
    </row>
    <row r="1092" spans="1:19" ht="15.75" x14ac:dyDescent="0.25">
      <c r="A1092" s="17" t="s">
        <v>3516</v>
      </c>
      <c r="B1092" s="19">
        <v>938304870</v>
      </c>
      <c r="C1092" s="17">
        <v>41</v>
      </c>
      <c r="D1092" s="24">
        <v>29730.75</v>
      </c>
      <c r="E1092" s="17" t="s">
        <v>1094</v>
      </c>
      <c r="F1092" s="17" t="s">
        <v>2112</v>
      </c>
      <c r="G1092" s="17" t="s">
        <v>3331</v>
      </c>
      <c r="H1092" s="17" t="s">
        <v>3517</v>
      </c>
      <c r="I1092" s="20">
        <f t="shared" si="17"/>
        <v>531829.43197999999</v>
      </c>
      <c r="J1092" s="20">
        <v>436849.18976159999</v>
      </c>
      <c r="K1092" s="17" t="s">
        <v>3518</v>
      </c>
      <c r="L1092" s="21" t="str">
        <f>VLOOKUP(B1092,Accounts!B$2:E$3001,4,FALSE)</f>
        <v>Domiciliary</v>
      </c>
      <c r="M1092" s="26">
        <f>VALUE(VLOOKUP(B1092,Accounts!B$2:G$3001,6,FALSE))</f>
        <v>727111056</v>
      </c>
      <c r="N1092" s="22">
        <f>IFERROR(VLOOKUP(B1092,Loan!B1092:D1391,3,FALSE), 0)</f>
        <v>0</v>
      </c>
      <c r="O1092" s="25">
        <f>VLOOKUP(B1092,Transaction!C2:F3001,4,FALSE)</f>
        <v>44549</v>
      </c>
      <c r="P1092" s="21" t="str">
        <f>VLOOKUP(B1092,Table3[[Account Number]:[Transaction type]],2,FALSE)</f>
        <v>Money Transfer</v>
      </c>
      <c r="Q1092" s="21" t="str">
        <f>VLOOKUP(B1092,Transaction!C2:E3001,3,FALSE)</f>
        <v>Mobile</v>
      </c>
      <c r="R1092" s="22">
        <f>Table4[[#This Row],[Bank Deposit2]] - Table4[[#This Row],[Saving Accounts]]</f>
        <v>94980.242218400002</v>
      </c>
      <c r="S1092" s="22">
        <f>IF(AND(Table4[[#This Row],[Account Type]]="Current",Table4[[#This Row],[Opening Balance]]&gt;= 500000),Table4[[#This Row],[Opening Balance]] * 0.02, 0)</f>
        <v>0</v>
      </c>
    </row>
    <row r="1093" spans="1:19" ht="15.75" x14ac:dyDescent="0.25">
      <c r="A1093" s="17" t="s">
        <v>3519</v>
      </c>
      <c r="B1093" s="19">
        <v>986667087</v>
      </c>
      <c r="C1093" s="17">
        <v>24</v>
      </c>
      <c r="D1093" s="24">
        <v>35940</v>
      </c>
      <c r="E1093" s="17" t="s">
        <v>1094</v>
      </c>
      <c r="F1093" s="17" t="s">
        <v>251</v>
      </c>
      <c r="G1093" s="17" t="s">
        <v>3331</v>
      </c>
      <c r="H1093" s="17" t="s">
        <v>3520</v>
      </c>
      <c r="I1093" s="20">
        <f t="shared" si="17"/>
        <v>1065152.1461489999</v>
      </c>
      <c r="J1093" s="20">
        <v>405047.6528553</v>
      </c>
      <c r="K1093" s="17" t="s">
        <v>3521</v>
      </c>
      <c r="L1093" s="21" t="str">
        <f>VLOOKUP(B1093,Accounts!B$2:E$3001,4,FALSE)</f>
        <v>Domiciliary</v>
      </c>
      <c r="M1093" s="26">
        <f>VALUE(VLOOKUP(B1093,Accounts!B$2:G$3001,6,FALSE))</f>
        <v>8926983</v>
      </c>
      <c r="N1093" s="22">
        <f>IFERROR(VLOOKUP(B1093,Loan!B1093:D1392,3,FALSE), 0)</f>
        <v>0</v>
      </c>
      <c r="O1093" s="25">
        <f>VLOOKUP(B1093,Transaction!C2:F3001,4,FALSE)</f>
        <v>44623</v>
      </c>
      <c r="P1093" s="21" t="str">
        <f>VLOOKUP(B1093,Table3[[Account Number]:[Transaction type]],2,FALSE)</f>
        <v>Checks</v>
      </c>
      <c r="Q1093" s="21" t="str">
        <f>VLOOKUP(B1093,Transaction!C2:E3001,3,FALSE)</f>
        <v>Bank</v>
      </c>
      <c r="R1093" s="22">
        <f>Table4[[#This Row],[Bank Deposit2]] - Table4[[#This Row],[Saving Accounts]]</f>
        <v>660104.49329369992</v>
      </c>
      <c r="S1093" s="22">
        <f>IF(AND(Table4[[#This Row],[Account Type]]="Current",Table4[[#This Row],[Opening Balance]]&gt;= 500000),Table4[[#This Row],[Opening Balance]] * 0.02, 0)</f>
        <v>0</v>
      </c>
    </row>
    <row r="1094" spans="1:19" ht="15.75" x14ac:dyDescent="0.25">
      <c r="A1094" s="17" t="s">
        <v>3522</v>
      </c>
      <c r="B1094" s="19">
        <v>79330836</v>
      </c>
      <c r="C1094" s="17">
        <v>37</v>
      </c>
      <c r="D1094" s="24">
        <v>31191.75</v>
      </c>
      <c r="E1094" s="17" t="s">
        <v>1094</v>
      </c>
      <c r="F1094" s="17" t="s">
        <v>636</v>
      </c>
      <c r="G1094" s="17" t="s">
        <v>3331</v>
      </c>
      <c r="H1094" s="17" t="s">
        <v>3523</v>
      </c>
      <c r="I1094" s="20">
        <f t="shared" si="17"/>
        <v>268653.242088</v>
      </c>
      <c r="J1094" s="20">
        <v>102576.69243359999</v>
      </c>
      <c r="K1094" s="17" t="s">
        <v>3524</v>
      </c>
      <c r="L1094" s="21" t="str">
        <f>VLOOKUP(B1094,Accounts!B$2:E$3001,4,FALSE)</f>
        <v>Current</v>
      </c>
      <c r="M1094" s="26">
        <f>VALUE(VLOOKUP(B1094,Accounts!B$2:G$3001,6,FALSE))</f>
        <v>179780604</v>
      </c>
      <c r="N1094" s="22">
        <f>IFERROR(VLOOKUP(B1094,Loan!B1094:D1393,3,FALSE), 0)</f>
        <v>0</v>
      </c>
      <c r="O1094" s="25">
        <f>VLOOKUP(B1094,Transaction!C2:F3001,4,FALSE)</f>
        <v>44566</v>
      </c>
      <c r="P1094" s="21" t="str">
        <f>VLOOKUP(B1094,Table3[[Account Number]:[Transaction type]],2,FALSE)</f>
        <v>Money Transfer</v>
      </c>
      <c r="Q1094" s="21" t="str">
        <f>VLOOKUP(B1094,Transaction!C2:E3001,3,FALSE)</f>
        <v>Bank</v>
      </c>
      <c r="R1094" s="22">
        <f>Table4[[#This Row],[Bank Deposit2]] - Table4[[#This Row],[Saving Accounts]]</f>
        <v>166076.54965440001</v>
      </c>
      <c r="S1094" s="22">
        <f>IF(AND(Table4[[#This Row],[Account Type]]="Current",Table4[[#This Row],[Opening Balance]]&gt;= 500000),Table4[[#This Row],[Opening Balance]] * 0.02, 0)</f>
        <v>3595612.08</v>
      </c>
    </row>
    <row r="1095" spans="1:19" ht="15.75" x14ac:dyDescent="0.25">
      <c r="A1095" s="17" t="s">
        <v>3525</v>
      </c>
      <c r="B1095" s="19">
        <v>155982015</v>
      </c>
      <c r="C1095" s="17">
        <v>26</v>
      </c>
      <c r="D1095" s="24">
        <v>35209.5</v>
      </c>
      <c r="E1095" s="17" t="s">
        <v>1094</v>
      </c>
      <c r="F1095" s="17" t="s">
        <v>989</v>
      </c>
      <c r="G1095" s="17" t="s">
        <v>3331</v>
      </c>
      <c r="H1095" s="17" t="s">
        <v>3526</v>
      </c>
      <c r="I1095" s="20">
        <f t="shared" si="17"/>
        <v>1447898.55</v>
      </c>
      <c r="J1095" s="20">
        <v>395276.30414999998</v>
      </c>
      <c r="K1095" s="17" t="s">
        <v>3527</v>
      </c>
      <c r="L1095" s="21" t="str">
        <f>VLOOKUP(B1095,Accounts!B$2:E$3001,4,FALSE)</f>
        <v>Current</v>
      </c>
      <c r="M1095" s="26">
        <f>VALUE(VLOOKUP(B1095,Accounts!B$2:G$3001,6,FALSE))</f>
        <v>1682296875</v>
      </c>
      <c r="N1095" s="22">
        <f>IFERROR(VLOOKUP(B1095,Loan!B1095:D1394,3,FALSE), 0)</f>
        <v>0</v>
      </c>
      <c r="O1095" s="25">
        <f>VLOOKUP(B1095,Transaction!C2:F3001,4,FALSE)</f>
        <v>44255</v>
      </c>
      <c r="P1095" s="21" t="str">
        <f>VLOOKUP(B1095,Table3[[Account Number]:[Transaction type]],2,FALSE)</f>
        <v>Online Payment</v>
      </c>
      <c r="Q1095" s="21" t="str">
        <f>VLOOKUP(B1095,Transaction!C2:E3001,3,FALSE)</f>
        <v>Internet Banking</v>
      </c>
      <c r="R1095" s="22">
        <f>Table4[[#This Row],[Bank Deposit2]] - Table4[[#This Row],[Saving Accounts]]</f>
        <v>1052622.2458500001</v>
      </c>
      <c r="S1095" s="22">
        <f>IF(AND(Table4[[#This Row],[Account Type]]="Current",Table4[[#This Row],[Opening Balance]]&gt;= 500000),Table4[[#This Row],[Opening Balance]] * 0.02, 0)</f>
        <v>33645937.5</v>
      </c>
    </row>
    <row r="1096" spans="1:19" ht="15.75" x14ac:dyDescent="0.25">
      <c r="A1096" s="17" t="s">
        <v>3528</v>
      </c>
      <c r="B1096" s="19">
        <v>190313081</v>
      </c>
      <c r="C1096" s="17">
        <v>42</v>
      </c>
      <c r="D1096" s="24">
        <v>29365.5</v>
      </c>
      <c r="E1096" s="17" t="s">
        <v>1094</v>
      </c>
      <c r="F1096" s="17" t="s">
        <v>102</v>
      </c>
      <c r="G1096" s="17" t="s">
        <v>3331</v>
      </c>
      <c r="H1096" s="17" t="s">
        <v>3529</v>
      </c>
      <c r="I1096" s="20">
        <f t="shared" si="17"/>
        <v>46434.060323999998</v>
      </c>
      <c r="J1096" s="20">
        <v>9286.8120648000004</v>
      </c>
      <c r="K1096" s="17" t="s">
        <v>3530</v>
      </c>
      <c r="L1096" s="21" t="str">
        <f>VLOOKUP(B1096,Accounts!B$2:E$3001,4,FALSE)</f>
        <v>Corporate</v>
      </c>
      <c r="M1096" s="26">
        <f>VALUE(VLOOKUP(B1096,Accounts!B$2:G$3001,6,FALSE))</f>
        <v>1197705984</v>
      </c>
      <c r="N1096" s="22">
        <f>IFERROR(VLOOKUP(B1096,Loan!B1096:D1395,3,FALSE), 0)</f>
        <v>0</v>
      </c>
      <c r="O1096" s="25">
        <f>VLOOKUP(B1096,Transaction!C2:F3001,4,FALSE)</f>
        <v>44398</v>
      </c>
      <c r="P1096" s="21" t="str">
        <f>VLOOKUP(B1096,Table3[[Account Number]:[Transaction type]],2,FALSE)</f>
        <v>Money Transfer</v>
      </c>
      <c r="Q1096" s="21" t="str">
        <f>VLOOKUP(B1096,Transaction!C2:E3001,3,FALSE)</f>
        <v>Mobile</v>
      </c>
      <c r="R1096" s="22">
        <f>Table4[[#This Row],[Bank Deposit2]] - Table4[[#This Row],[Saving Accounts]]</f>
        <v>37147.248259200001</v>
      </c>
      <c r="S1096" s="22">
        <f>IF(AND(Table4[[#This Row],[Account Type]]="Current",Table4[[#This Row],[Opening Balance]]&gt;= 500000),Table4[[#This Row],[Opening Balance]] * 0.02, 0)</f>
        <v>0</v>
      </c>
    </row>
    <row r="1097" spans="1:19" ht="15.75" x14ac:dyDescent="0.25">
      <c r="A1097" s="17" t="s">
        <v>3531</v>
      </c>
      <c r="B1097" s="19">
        <v>785304769</v>
      </c>
      <c r="C1097" s="17">
        <v>42</v>
      </c>
      <c r="D1097" s="24">
        <v>29365.5</v>
      </c>
      <c r="E1097" s="17" t="s">
        <v>1094</v>
      </c>
      <c r="F1097" s="17" t="s">
        <v>1047</v>
      </c>
      <c r="G1097" s="17" t="s">
        <v>3331</v>
      </c>
      <c r="H1097" s="17" t="s">
        <v>3532</v>
      </c>
      <c r="I1097" s="20">
        <f t="shared" si="17"/>
        <v>461900.11298400001</v>
      </c>
      <c r="J1097" s="20">
        <v>227027.06923103999</v>
      </c>
      <c r="K1097" s="17" t="s">
        <v>3533</v>
      </c>
      <c r="L1097" s="21" t="str">
        <f>VLOOKUP(B1097,Accounts!B$2:E$3001,4,FALSE)</f>
        <v>Savings</v>
      </c>
      <c r="M1097" s="26">
        <f>VALUE(VLOOKUP(B1097,Accounts!B$2:G$3001,6,FALSE))</f>
        <v>20602656</v>
      </c>
      <c r="N1097" s="22">
        <f>IFERROR(VLOOKUP(B1097,Loan!B1097:D1396,3,FALSE), 0)</f>
        <v>0</v>
      </c>
      <c r="O1097" s="25">
        <f>VLOOKUP(B1097,Transaction!C2:F3001,4,FALSE)</f>
        <v>44281</v>
      </c>
      <c r="P1097" s="21" t="str">
        <f>VLOOKUP(B1097,Table3[[Account Number]:[Transaction type]],2,FALSE)</f>
        <v>Money Transfer</v>
      </c>
      <c r="Q1097" s="21" t="str">
        <f>VLOOKUP(B1097,Transaction!C2:E3001,3,FALSE)</f>
        <v>Bank</v>
      </c>
      <c r="R1097" s="22">
        <f>Table4[[#This Row],[Bank Deposit2]] - Table4[[#This Row],[Saving Accounts]]</f>
        <v>234873.04375296002</v>
      </c>
      <c r="S1097" s="22">
        <f>IF(AND(Table4[[#This Row],[Account Type]]="Current",Table4[[#This Row],[Opening Balance]]&gt;= 500000),Table4[[#This Row],[Opening Balance]] * 0.02, 0)</f>
        <v>0</v>
      </c>
    </row>
    <row r="1098" spans="1:19" ht="15.75" x14ac:dyDescent="0.25">
      <c r="A1098" s="17" t="s">
        <v>3534</v>
      </c>
      <c r="B1098" s="19">
        <v>957820001</v>
      </c>
      <c r="C1098" s="17">
        <v>27</v>
      </c>
      <c r="D1098" s="24">
        <v>34844.25</v>
      </c>
      <c r="E1098" s="17" t="s">
        <v>1094</v>
      </c>
      <c r="F1098" s="17" t="s">
        <v>587</v>
      </c>
      <c r="G1098" s="17" t="s">
        <v>3331</v>
      </c>
      <c r="H1098" s="17" t="s">
        <v>3535</v>
      </c>
      <c r="I1098" s="20">
        <f t="shared" si="17"/>
        <v>698949.38879999996</v>
      </c>
      <c r="J1098" s="20">
        <v>335137.27104000002</v>
      </c>
      <c r="K1098" s="17" t="s">
        <v>3536</v>
      </c>
      <c r="L1098" s="21" t="str">
        <f>VLOOKUP(B1098,Accounts!B$2:E$3001,4,FALSE)</f>
        <v>Current</v>
      </c>
      <c r="M1098" s="26">
        <f>VALUE(VLOOKUP(B1098,Accounts!B$2:G$3001,6,FALSE))</f>
        <v>36603424</v>
      </c>
      <c r="N1098" s="22">
        <f>IFERROR(VLOOKUP(B1098,Loan!B1098:D1397,3,FALSE), 0)</f>
        <v>0</v>
      </c>
      <c r="O1098" s="25">
        <f>VLOOKUP(B1098,Transaction!C2:F3001,4,FALSE)</f>
        <v>44266</v>
      </c>
      <c r="P1098" s="21" t="str">
        <f>VLOOKUP(B1098,Table3[[Account Number]:[Transaction type]],2,FALSE)</f>
        <v>Money Deposit</v>
      </c>
      <c r="Q1098" s="21" t="str">
        <f>VLOOKUP(B1098,Transaction!C2:E3001,3,FALSE)</f>
        <v>Bank</v>
      </c>
      <c r="R1098" s="22">
        <f>Table4[[#This Row],[Bank Deposit2]] - Table4[[#This Row],[Saving Accounts]]</f>
        <v>363812.11775999994</v>
      </c>
      <c r="S1098" s="22">
        <f>IF(AND(Table4[[#This Row],[Account Type]]="Current",Table4[[#This Row],[Opening Balance]]&gt;= 500000),Table4[[#This Row],[Opening Balance]] * 0.02, 0)</f>
        <v>732068.48</v>
      </c>
    </row>
    <row r="1099" spans="1:19" ht="15.75" x14ac:dyDescent="0.25">
      <c r="A1099" s="17" t="s">
        <v>3537</v>
      </c>
      <c r="B1099" s="19">
        <v>59456070</v>
      </c>
      <c r="C1099" s="17">
        <v>29</v>
      </c>
      <c r="D1099" s="24">
        <v>34113.75</v>
      </c>
      <c r="E1099" s="17" t="s">
        <v>1094</v>
      </c>
      <c r="F1099" s="17" t="s">
        <v>665</v>
      </c>
      <c r="G1099" s="17" t="s">
        <v>3331</v>
      </c>
      <c r="H1099" s="17" t="s">
        <v>3538</v>
      </c>
      <c r="I1099" s="20">
        <f t="shared" si="17"/>
        <v>865205.86121999996</v>
      </c>
      <c r="J1099" s="20">
        <v>492563.70889920002</v>
      </c>
      <c r="K1099" s="17" t="s">
        <v>3539</v>
      </c>
      <c r="L1099" s="21" t="str">
        <f>VLOOKUP(B1099,Accounts!B$2:E$3001,4,FALSE)</f>
        <v>Joint</v>
      </c>
      <c r="M1099" s="26">
        <f>VALUE(VLOOKUP(B1099,Accounts!B$2:G$3001,6,FALSE))</f>
        <v>878494734</v>
      </c>
      <c r="N1099" s="22">
        <f>IFERROR(VLOOKUP(B1099,Loan!B1099:D1398,3,FALSE), 0)</f>
        <v>0</v>
      </c>
      <c r="O1099" s="25">
        <f>VLOOKUP(B1099,Transaction!C2:F3001,4,FALSE)</f>
        <v>44450</v>
      </c>
      <c r="P1099" s="21" t="str">
        <f>VLOOKUP(B1099,Table3[[Account Number]:[Transaction type]],2,FALSE)</f>
        <v>Money Deposit</v>
      </c>
      <c r="Q1099" s="21" t="str">
        <f>VLOOKUP(B1099,Transaction!C2:E3001,3,FALSE)</f>
        <v>ATM</v>
      </c>
      <c r="R1099" s="22">
        <f>Table4[[#This Row],[Bank Deposit2]] - Table4[[#This Row],[Saving Accounts]]</f>
        <v>372642.15232079994</v>
      </c>
      <c r="S1099" s="22">
        <f>IF(AND(Table4[[#This Row],[Account Type]]="Current",Table4[[#This Row],[Opening Balance]]&gt;= 500000),Table4[[#This Row],[Opening Balance]] * 0.02, 0)</f>
        <v>0</v>
      </c>
    </row>
    <row r="1100" spans="1:19" ht="15.75" x14ac:dyDescent="0.25">
      <c r="A1100" s="17" t="s">
        <v>3540</v>
      </c>
      <c r="B1100" s="19">
        <v>506229434</v>
      </c>
      <c r="C1100" s="17">
        <v>67</v>
      </c>
      <c r="D1100" s="24">
        <v>20234.25</v>
      </c>
      <c r="E1100" s="17" t="s">
        <v>1094</v>
      </c>
      <c r="F1100" s="17" t="s">
        <v>491</v>
      </c>
      <c r="G1100" s="17" t="s">
        <v>3331</v>
      </c>
      <c r="H1100" s="17" t="s">
        <v>3541</v>
      </c>
      <c r="I1100" s="20">
        <f t="shared" si="17"/>
        <v>122186.427264</v>
      </c>
      <c r="J1100" s="20">
        <v>72812.002792319996</v>
      </c>
      <c r="K1100" s="17" t="s">
        <v>3542</v>
      </c>
      <c r="L1100" s="21" t="str">
        <f>VLOOKUP(B1100,Accounts!B$2:E$3001,4,FALSE)</f>
        <v>Current</v>
      </c>
      <c r="M1100" s="26">
        <f>VALUE(VLOOKUP(B1100,Accounts!B$2:G$3001,6,FALSE))</f>
        <v>1197089013</v>
      </c>
      <c r="N1100" s="22">
        <f>IFERROR(VLOOKUP(B1100,Loan!B1100:D1399,3,FALSE), 0)</f>
        <v>0</v>
      </c>
      <c r="O1100" s="25">
        <f>VLOOKUP(B1100,Transaction!C2:F3001,4,FALSE)</f>
        <v>44427</v>
      </c>
      <c r="P1100" s="21" t="str">
        <f>VLOOKUP(B1100,Table3[[Account Number]:[Transaction type]],2,FALSE)</f>
        <v>Money Transfer</v>
      </c>
      <c r="Q1100" s="21" t="str">
        <f>VLOOKUP(B1100,Transaction!C2:E3001,3,FALSE)</f>
        <v>Internet Banking</v>
      </c>
      <c r="R1100" s="22">
        <f>Table4[[#This Row],[Bank Deposit2]] - Table4[[#This Row],[Saving Accounts]]</f>
        <v>49374.424471680002</v>
      </c>
      <c r="S1100" s="22">
        <f>IF(AND(Table4[[#This Row],[Account Type]]="Current",Table4[[#This Row],[Opening Balance]]&gt;= 500000),Table4[[#This Row],[Opening Balance]] * 0.02, 0)</f>
        <v>23941780.260000002</v>
      </c>
    </row>
    <row r="1101" spans="1:19" ht="15.75" x14ac:dyDescent="0.25">
      <c r="A1101" s="17" t="s">
        <v>3543</v>
      </c>
      <c r="B1101" s="19">
        <v>899152166</v>
      </c>
      <c r="C1101" s="17">
        <v>74</v>
      </c>
      <c r="D1101" s="24">
        <v>17677.5</v>
      </c>
      <c r="E1101" s="17" t="s">
        <v>1094</v>
      </c>
      <c r="F1101" s="17" t="s">
        <v>527</v>
      </c>
      <c r="G1101" s="17" t="s">
        <v>3331</v>
      </c>
      <c r="H1101" s="17" t="s">
        <v>3544</v>
      </c>
      <c r="I1101" s="20">
        <f t="shared" si="17"/>
        <v>519934.04313200002</v>
      </c>
      <c r="J1101" s="20">
        <v>159495.25999175999</v>
      </c>
      <c r="K1101" s="17" t="s">
        <v>3545</v>
      </c>
      <c r="L1101" s="21" t="str">
        <f>VLOOKUP(B1101,Accounts!B$2:E$3001,4,FALSE)</f>
        <v>Joint</v>
      </c>
      <c r="M1101" s="26">
        <f>VALUE(VLOOKUP(B1101,Accounts!B$2:G$3001,6,FALSE))</f>
        <v>3440416</v>
      </c>
      <c r="N1101" s="22">
        <f>IFERROR(VLOOKUP(B1101,Loan!B1101:D1400,3,FALSE), 0)</f>
        <v>0</v>
      </c>
      <c r="O1101" s="25">
        <f>VLOOKUP(B1101,Transaction!C2:F3001,4,FALSE)</f>
        <v>44311</v>
      </c>
      <c r="P1101" s="21" t="str">
        <f>VLOOKUP(B1101,Table3[[Account Number]:[Transaction type]],2,FALSE)</f>
        <v>Money Deposit</v>
      </c>
      <c r="Q1101" s="21" t="str">
        <f>VLOOKUP(B1101,Transaction!C2:E3001,3,FALSE)</f>
        <v>Bank</v>
      </c>
      <c r="R1101" s="22">
        <f>Table4[[#This Row],[Bank Deposit2]] - Table4[[#This Row],[Saving Accounts]]</f>
        <v>360438.78314024</v>
      </c>
      <c r="S1101" s="22">
        <f>IF(AND(Table4[[#This Row],[Account Type]]="Current",Table4[[#This Row],[Opening Balance]]&gt;= 500000),Table4[[#This Row],[Opening Balance]] * 0.02, 0)</f>
        <v>0</v>
      </c>
    </row>
    <row r="1102" spans="1:19" ht="15.75" x14ac:dyDescent="0.25">
      <c r="A1102" s="17" t="s">
        <v>3546</v>
      </c>
      <c r="B1102" s="19">
        <v>897859446</v>
      </c>
      <c r="C1102" s="17">
        <v>30</v>
      </c>
      <c r="D1102" s="24">
        <v>33748.5</v>
      </c>
      <c r="E1102" s="17" t="s">
        <v>1094</v>
      </c>
      <c r="F1102" s="17" t="s">
        <v>1610</v>
      </c>
      <c r="G1102" s="17" t="s">
        <v>3331</v>
      </c>
      <c r="H1102" s="17" t="s">
        <v>3547</v>
      </c>
      <c r="I1102" s="20">
        <f t="shared" si="17"/>
        <v>162594.16473600001</v>
      </c>
      <c r="J1102" s="20">
        <v>138713.1467904</v>
      </c>
      <c r="K1102" s="17" t="s">
        <v>3548</v>
      </c>
      <c r="L1102" s="21" t="str">
        <f>VLOOKUP(B1102,Accounts!B$2:E$3001,4,FALSE)</f>
        <v>Joint</v>
      </c>
      <c r="M1102" s="26">
        <f>VALUE(VLOOKUP(B1102,Accounts!B$2:G$3001,6,FALSE))</f>
        <v>502407136</v>
      </c>
      <c r="N1102" s="22">
        <f>IFERROR(VLOOKUP(B1102,Loan!B1102:D1401,3,FALSE), 0)</f>
        <v>0</v>
      </c>
      <c r="O1102" s="25">
        <f>VLOOKUP(B1102,Transaction!C2:F3001,4,FALSE)</f>
        <v>44616</v>
      </c>
      <c r="P1102" s="21" t="str">
        <f>VLOOKUP(B1102,Table3[[Account Number]:[Transaction type]],2,FALSE)</f>
        <v>Cash Withdrawal</v>
      </c>
      <c r="Q1102" s="21" t="str">
        <f>VLOOKUP(B1102,Transaction!C2:E3001,3,FALSE)</f>
        <v>ATM</v>
      </c>
      <c r="R1102" s="22">
        <f>Table4[[#This Row],[Bank Deposit2]] - Table4[[#This Row],[Saving Accounts]]</f>
        <v>23881.017945600004</v>
      </c>
      <c r="S1102" s="22">
        <f>IF(AND(Table4[[#This Row],[Account Type]]="Current",Table4[[#This Row],[Opening Balance]]&gt;= 500000),Table4[[#This Row],[Opening Balance]] * 0.02, 0)</f>
        <v>0</v>
      </c>
    </row>
    <row r="1103" spans="1:19" ht="15.75" x14ac:dyDescent="0.25">
      <c r="A1103" s="17" t="s">
        <v>3549</v>
      </c>
      <c r="B1103" s="19">
        <v>687532679</v>
      </c>
      <c r="C1103" s="17">
        <v>66</v>
      </c>
      <c r="D1103" s="24">
        <v>20599.5</v>
      </c>
      <c r="E1103" s="17" t="s">
        <v>1094</v>
      </c>
      <c r="F1103" s="17" t="s">
        <v>1450</v>
      </c>
      <c r="G1103" s="17" t="s">
        <v>3331</v>
      </c>
      <c r="H1103" s="17" t="s">
        <v>3550</v>
      </c>
      <c r="I1103" s="20">
        <f t="shared" si="17"/>
        <v>1512888.5918159999</v>
      </c>
      <c r="J1103" s="20">
        <v>604555.08411059994</v>
      </c>
      <c r="K1103" s="17" t="s">
        <v>3551</v>
      </c>
      <c r="L1103" s="21" t="str">
        <f>VLOOKUP(B1103,Accounts!B$2:E$3001,4,FALSE)</f>
        <v>Current</v>
      </c>
      <c r="M1103" s="26">
        <f>VALUE(VLOOKUP(B1103,Accounts!B$2:G$3001,6,FALSE))</f>
        <v>63218115</v>
      </c>
      <c r="N1103" s="22">
        <f>IFERROR(VLOOKUP(B1103,Loan!B1103:D1402,3,FALSE), 0)</f>
        <v>0</v>
      </c>
      <c r="O1103" s="25">
        <f>VLOOKUP(B1103,Transaction!C2:F3001,4,FALSE)</f>
        <v>44520</v>
      </c>
      <c r="P1103" s="21" t="str">
        <f>VLOOKUP(B1103,Table3[[Account Number]:[Transaction type]],2,FALSE)</f>
        <v>Loan Payment</v>
      </c>
      <c r="Q1103" s="21" t="str">
        <f>VLOOKUP(B1103,Transaction!C2:E3001,3,FALSE)</f>
        <v>ACH</v>
      </c>
      <c r="R1103" s="22">
        <f>Table4[[#This Row],[Bank Deposit2]] - Table4[[#This Row],[Saving Accounts]]</f>
        <v>908333.5077054</v>
      </c>
      <c r="S1103" s="22">
        <f>IF(AND(Table4[[#This Row],[Account Type]]="Current",Table4[[#This Row],[Opening Balance]]&gt;= 500000),Table4[[#This Row],[Opening Balance]] * 0.02, 0)</f>
        <v>1264362.3</v>
      </c>
    </row>
    <row r="1104" spans="1:19" ht="15.75" x14ac:dyDescent="0.25">
      <c r="A1104" s="17" t="s">
        <v>3552</v>
      </c>
      <c r="B1104" s="19">
        <v>51357710</v>
      </c>
      <c r="C1104" s="17">
        <v>34</v>
      </c>
      <c r="D1104" s="24">
        <v>32287.5</v>
      </c>
      <c r="E1104" s="17" t="s">
        <v>1094</v>
      </c>
      <c r="F1104" s="17" t="s">
        <v>852</v>
      </c>
      <c r="G1104" s="17" t="s">
        <v>3331</v>
      </c>
      <c r="H1104" s="17" t="s">
        <v>3553</v>
      </c>
      <c r="I1104" s="20">
        <f t="shared" si="17"/>
        <v>1536138.391361</v>
      </c>
      <c r="J1104" s="20">
        <v>777078.12759975996</v>
      </c>
      <c r="K1104" s="17" t="s">
        <v>3554</v>
      </c>
      <c r="L1104" s="21" t="str">
        <f>VLOOKUP(B1104,Accounts!B$2:E$3001,4,FALSE)</f>
        <v>Corporate</v>
      </c>
      <c r="M1104" s="26">
        <f>VALUE(VLOOKUP(B1104,Accounts!B$2:G$3001,6,FALSE))</f>
        <v>61901372</v>
      </c>
      <c r="N1104" s="22">
        <f>IFERROR(VLOOKUP(B1104,Loan!B1104:D1403,3,FALSE), 0)</f>
        <v>0</v>
      </c>
      <c r="O1104" s="25">
        <f>VLOOKUP(B1104,Transaction!C2:F3001,4,FALSE)</f>
        <v>44277</v>
      </c>
      <c r="P1104" s="21" t="str">
        <f>VLOOKUP(B1104,Table3[[Account Number]:[Transaction type]],2,FALSE)</f>
        <v>Money Transfer</v>
      </c>
      <c r="Q1104" s="21" t="str">
        <f>VLOOKUP(B1104,Transaction!C2:E3001,3,FALSE)</f>
        <v>Internet Banking</v>
      </c>
      <c r="R1104" s="22">
        <f>Table4[[#This Row],[Bank Deposit2]] - Table4[[#This Row],[Saving Accounts]]</f>
        <v>759060.26376124006</v>
      </c>
      <c r="S1104" s="22">
        <f>IF(AND(Table4[[#This Row],[Account Type]]="Current",Table4[[#This Row],[Opening Balance]]&gt;= 500000),Table4[[#This Row],[Opening Balance]] * 0.02, 0)</f>
        <v>0</v>
      </c>
    </row>
    <row r="1105" spans="1:19" ht="15.75" x14ac:dyDescent="0.25">
      <c r="A1105" s="17" t="s">
        <v>3555</v>
      </c>
      <c r="B1105" s="19">
        <v>743760254</v>
      </c>
      <c r="C1105" s="17">
        <v>54</v>
      </c>
      <c r="D1105" s="24">
        <v>24982.5</v>
      </c>
      <c r="E1105" s="17" t="s">
        <v>1094</v>
      </c>
      <c r="F1105" s="17" t="s">
        <v>699</v>
      </c>
      <c r="G1105" s="17" t="s">
        <v>3331</v>
      </c>
      <c r="H1105" s="17" t="s">
        <v>3556</v>
      </c>
      <c r="I1105" s="20">
        <f t="shared" si="17"/>
        <v>2168648.4713960001</v>
      </c>
      <c r="J1105" s="20">
        <v>398157.61863327998</v>
      </c>
      <c r="K1105" s="17" t="s">
        <v>3557</v>
      </c>
      <c r="L1105" s="21" t="str">
        <f>VLOOKUP(B1105,Accounts!B$2:E$3001,4,FALSE)</f>
        <v>Domiciliary</v>
      </c>
      <c r="M1105" s="26">
        <f>VALUE(VLOOKUP(B1105,Accounts!B$2:G$3001,6,FALSE))</f>
        <v>1312744482</v>
      </c>
      <c r="N1105" s="22">
        <f>IFERROR(VLOOKUP(B1105,Loan!B1105:D1404,3,FALSE), 0)</f>
        <v>0</v>
      </c>
      <c r="O1105" s="25">
        <f>VLOOKUP(B1105,Transaction!C2:F3001,4,FALSE)</f>
        <v>44646</v>
      </c>
      <c r="P1105" s="21" t="str">
        <f>VLOOKUP(B1105,Table3[[Account Number]:[Transaction type]],2,FALSE)</f>
        <v>Money Transfer</v>
      </c>
      <c r="Q1105" s="21" t="str">
        <f>VLOOKUP(B1105,Transaction!C2:E3001,3,FALSE)</f>
        <v>Internet Banking</v>
      </c>
      <c r="R1105" s="22">
        <f>Table4[[#This Row],[Bank Deposit2]] - Table4[[#This Row],[Saving Accounts]]</f>
        <v>1770490.8527627201</v>
      </c>
      <c r="S1105" s="22">
        <f>IF(AND(Table4[[#This Row],[Account Type]]="Current",Table4[[#This Row],[Opening Balance]]&gt;= 500000),Table4[[#This Row],[Opening Balance]] * 0.02, 0)</f>
        <v>0</v>
      </c>
    </row>
    <row r="1106" spans="1:19" ht="15.75" x14ac:dyDescent="0.25">
      <c r="A1106" s="17" t="s">
        <v>3558</v>
      </c>
      <c r="B1106" s="19">
        <v>49939240</v>
      </c>
      <c r="C1106" s="17">
        <v>28</v>
      </c>
      <c r="D1106" s="24">
        <v>34479</v>
      </c>
      <c r="E1106" s="17" t="s">
        <v>1094</v>
      </c>
      <c r="F1106" s="17" t="s">
        <v>574</v>
      </c>
      <c r="G1106" s="17" t="s">
        <v>3331</v>
      </c>
      <c r="H1106" s="17" t="s">
        <v>3559</v>
      </c>
      <c r="I1106" s="20">
        <f t="shared" si="17"/>
        <v>803847.89569499996</v>
      </c>
      <c r="J1106" s="20">
        <v>359052.0600771</v>
      </c>
      <c r="K1106" s="17" t="s">
        <v>3560</v>
      </c>
      <c r="L1106" s="21" t="str">
        <f>VLOOKUP(B1106,Accounts!B$2:E$3001,4,FALSE)</f>
        <v>Savings</v>
      </c>
      <c r="M1106" s="26">
        <f>VALUE(VLOOKUP(B1106,Accounts!B$2:G$3001,6,FALSE))</f>
        <v>198314874</v>
      </c>
      <c r="N1106" s="22">
        <f>IFERROR(VLOOKUP(B1106,Loan!B1106:D1405,3,FALSE), 0)</f>
        <v>0</v>
      </c>
      <c r="O1106" s="25">
        <f>VLOOKUP(B1106,Transaction!C2:F3001,4,FALSE)</f>
        <v>44410</v>
      </c>
      <c r="P1106" s="21" t="str">
        <f>VLOOKUP(B1106,Table3[[Account Number]:[Transaction type]],2,FALSE)</f>
        <v>Money Transfer</v>
      </c>
      <c r="Q1106" s="21" t="str">
        <f>VLOOKUP(B1106,Transaction!C2:E3001,3,FALSE)</f>
        <v>Bank</v>
      </c>
      <c r="R1106" s="22">
        <f>Table4[[#This Row],[Bank Deposit2]] - Table4[[#This Row],[Saving Accounts]]</f>
        <v>444795.83561789995</v>
      </c>
      <c r="S1106" s="22">
        <f>IF(AND(Table4[[#This Row],[Account Type]]="Current",Table4[[#This Row],[Opening Balance]]&gt;= 500000),Table4[[#This Row],[Opening Balance]] * 0.02, 0)</f>
        <v>0</v>
      </c>
    </row>
    <row r="1107" spans="1:19" ht="15.75" x14ac:dyDescent="0.25">
      <c r="A1107" s="17" t="s">
        <v>3561</v>
      </c>
      <c r="B1107" s="19">
        <v>534723497</v>
      </c>
      <c r="C1107" s="17">
        <v>52</v>
      </c>
      <c r="D1107" s="24">
        <v>25713</v>
      </c>
      <c r="E1107" s="17" t="s">
        <v>1094</v>
      </c>
      <c r="F1107" s="17" t="s">
        <v>310</v>
      </c>
      <c r="G1107" s="17" t="s">
        <v>3331</v>
      </c>
      <c r="H1107" s="17" t="s">
        <v>3562</v>
      </c>
      <c r="I1107" s="20">
        <f t="shared" si="17"/>
        <v>1061350.987068</v>
      </c>
      <c r="J1107" s="20">
        <v>368647.66658736003</v>
      </c>
      <c r="K1107" s="17" t="s">
        <v>3563</v>
      </c>
      <c r="L1107" s="21" t="str">
        <f>VLOOKUP(B1107,Accounts!B$2:E$3001,4,FALSE)</f>
        <v>Savings</v>
      </c>
      <c r="M1107" s="26">
        <f>VALUE(VLOOKUP(B1107,Accounts!B$2:G$3001,6,FALSE))</f>
        <v>928620948</v>
      </c>
      <c r="N1107" s="22">
        <f>IFERROR(VLOOKUP(B1107,Loan!B1107:D1406,3,FALSE), 0)</f>
        <v>0</v>
      </c>
      <c r="O1107" s="25">
        <f>VLOOKUP(B1107,Transaction!C2:F3001,4,FALSE)</f>
        <v>44541</v>
      </c>
      <c r="P1107" s="21" t="str">
        <f>VLOOKUP(B1107,Table3[[Account Number]:[Transaction type]],2,FALSE)</f>
        <v>Checks</v>
      </c>
      <c r="Q1107" s="21" t="str">
        <f>VLOOKUP(B1107,Transaction!C2:E3001,3,FALSE)</f>
        <v>Informal Services</v>
      </c>
      <c r="R1107" s="22">
        <f>Table4[[#This Row],[Bank Deposit2]] - Table4[[#This Row],[Saving Accounts]]</f>
        <v>692703.32048064005</v>
      </c>
      <c r="S1107" s="22">
        <f>IF(AND(Table4[[#This Row],[Account Type]]="Current",Table4[[#This Row],[Opening Balance]]&gt;= 500000),Table4[[#This Row],[Opening Balance]] * 0.02, 0)</f>
        <v>0</v>
      </c>
    </row>
    <row r="1108" spans="1:19" ht="15.75" x14ac:dyDescent="0.25">
      <c r="A1108" s="17" t="s">
        <v>3564</v>
      </c>
      <c r="B1108" s="19">
        <v>304491419</v>
      </c>
      <c r="C1108" s="17">
        <v>23</v>
      </c>
      <c r="D1108" s="24">
        <v>36305.25</v>
      </c>
      <c r="E1108" s="17" t="s">
        <v>1094</v>
      </c>
      <c r="F1108" s="17" t="s">
        <v>24</v>
      </c>
      <c r="G1108" s="17" t="s">
        <v>3331</v>
      </c>
      <c r="H1108" s="17" t="s">
        <v>3565</v>
      </c>
      <c r="I1108" s="20">
        <f t="shared" si="17"/>
        <v>541630.83628799999</v>
      </c>
      <c r="J1108" s="20">
        <v>154816.14737232</v>
      </c>
      <c r="K1108" s="17" t="s">
        <v>3566</v>
      </c>
      <c r="L1108" s="21" t="str">
        <f>VLOOKUP(B1108,Accounts!B$2:E$3001,4,FALSE)</f>
        <v>Joint</v>
      </c>
      <c r="M1108" s="26">
        <f>VALUE(VLOOKUP(B1108,Accounts!B$2:G$3001,6,FALSE))</f>
        <v>1070856</v>
      </c>
      <c r="N1108" s="22">
        <f>IFERROR(VLOOKUP(B1108,Loan!B1108:D1407,3,FALSE), 0)</f>
        <v>0</v>
      </c>
      <c r="O1108" s="25">
        <f>VLOOKUP(B1108,Transaction!C2:F3001,4,FALSE)</f>
        <v>44432</v>
      </c>
      <c r="P1108" s="21" t="str">
        <f>VLOOKUP(B1108,Table3[[Account Number]:[Transaction type]],2,FALSE)</f>
        <v>Checks</v>
      </c>
      <c r="Q1108" s="21" t="str">
        <f>VLOOKUP(B1108,Transaction!C2:E3001,3,FALSE)</f>
        <v>Informal Services</v>
      </c>
      <c r="R1108" s="22">
        <f>Table4[[#This Row],[Bank Deposit2]] - Table4[[#This Row],[Saving Accounts]]</f>
        <v>386814.68891567999</v>
      </c>
      <c r="S1108" s="22">
        <f>IF(AND(Table4[[#This Row],[Account Type]]="Current",Table4[[#This Row],[Opening Balance]]&gt;= 500000),Table4[[#This Row],[Opening Balance]] * 0.02, 0)</f>
        <v>0</v>
      </c>
    </row>
    <row r="1109" spans="1:19" ht="15.75" x14ac:dyDescent="0.25">
      <c r="A1109" s="17" t="s">
        <v>3567</v>
      </c>
      <c r="B1109" s="19">
        <v>395255433</v>
      </c>
      <c r="C1109" s="17">
        <v>65</v>
      </c>
      <c r="D1109" s="24">
        <v>20964.75</v>
      </c>
      <c r="E1109" s="17" t="s">
        <v>1094</v>
      </c>
      <c r="F1109" s="17" t="s">
        <v>290</v>
      </c>
      <c r="G1109" s="17" t="s">
        <v>3331</v>
      </c>
      <c r="H1109" s="17" t="s">
        <v>3568</v>
      </c>
      <c r="I1109" s="20">
        <f t="shared" si="17"/>
        <v>582515.42848</v>
      </c>
      <c r="J1109" s="20">
        <v>113076.52435199999</v>
      </c>
      <c r="K1109" s="17" t="s">
        <v>3569</v>
      </c>
      <c r="L1109" s="21" t="str">
        <f>VLOOKUP(B1109,Accounts!B$2:E$3001,4,FALSE)</f>
        <v>Domiciliary</v>
      </c>
      <c r="M1109" s="26">
        <f>VALUE(VLOOKUP(B1109,Accounts!B$2:G$3001,6,FALSE))</f>
        <v>62546715</v>
      </c>
      <c r="N1109" s="22">
        <f>IFERROR(VLOOKUP(B1109,Loan!B1109:D1408,3,FALSE), 0)</f>
        <v>0</v>
      </c>
      <c r="O1109" s="25">
        <f>VLOOKUP(B1109,Transaction!C2:F3001,4,FALSE)</f>
        <v>44201</v>
      </c>
      <c r="P1109" s="21" t="str">
        <f>VLOOKUP(B1109,Table3[[Account Number]:[Transaction type]],2,FALSE)</f>
        <v>Checks</v>
      </c>
      <c r="Q1109" s="21" t="str">
        <f>VLOOKUP(B1109,Transaction!C2:E3001,3,FALSE)</f>
        <v>Informal Services</v>
      </c>
      <c r="R1109" s="22">
        <f>Table4[[#This Row],[Bank Deposit2]] - Table4[[#This Row],[Saving Accounts]]</f>
        <v>469438.90412800002</v>
      </c>
      <c r="S1109" s="22">
        <f>IF(AND(Table4[[#This Row],[Account Type]]="Current",Table4[[#This Row],[Opening Balance]]&gt;= 500000),Table4[[#This Row],[Opening Balance]] * 0.02, 0)</f>
        <v>0</v>
      </c>
    </row>
    <row r="1110" spans="1:19" ht="15.75" x14ac:dyDescent="0.25">
      <c r="A1110" s="17" t="s">
        <v>3570</v>
      </c>
      <c r="B1110" s="19">
        <v>941457744</v>
      </c>
      <c r="C1110" s="17">
        <v>35</v>
      </c>
      <c r="D1110" s="24">
        <v>31922.25</v>
      </c>
      <c r="E1110" s="17" t="s">
        <v>1094</v>
      </c>
      <c r="F1110" s="17" t="s">
        <v>1626</v>
      </c>
      <c r="G1110" s="17" t="s">
        <v>3331</v>
      </c>
      <c r="H1110" s="17" t="s">
        <v>3571</v>
      </c>
      <c r="I1110" s="20">
        <f t="shared" si="17"/>
        <v>53855.785762</v>
      </c>
      <c r="J1110" s="20">
        <v>10275.493283440001</v>
      </c>
      <c r="K1110" s="17" t="s">
        <v>3572</v>
      </c>
      <c r="L1110" s="21" t="str">
        <f>VLOOKUP(B1110,Accounts!B$2:E$3001,4,FALSE)</f>
        <v>Current</v>
      </c>
      <c r="M1110" s="26">
        <f>VALUE(VLOOKUP(B1110,Accounts!B$2:G$3001,6,FALSE))</f>
        <v>221208064</v>
      </c>
      <c r="N1110" s="22">
        <f>IFERROR(VLOOKUP(B1110,Loan!B1110:D1409,3,FALSE), 0)</f>
        <v>0</v>
      </c>
      <c r="O1110" s="25">
        <f>VLOOKUP(B1110,Transaction!C2:F3001,4,FALSE)</f>
        <v>44409</v>
      </c>
      <c r="P1110" s="21" t="str">
        <f>VLOOKUP(B1110,Table3[[Account Number]:[Transaction type]],2,FALSE)</f>
        <v>Online Payment</v>
      </c>
      <c r="Q1110" s="21" t="str">
        <f>VLOOKUP(B1110,Transaction!C2:E3001,3,FALSE)</f>
        <v>Mobile</v>
      </c>
      <c r="R1110" s="22">
        <f>Table4[[#This Row],[Bank Deposit2]] - Table4[[#This Row],[Saving Accounts]]</f>
        <v>43580.292478559997</v>
      </c>
      <c r="S1110" s="22">
        <f>IF(AND(Table4[[#This Row],[Account Type]]="Current",Table4[[#This Row],[Opening Balance]]&gt;= 500000),Table4[[#This Row],[Opening Balance]] * 0.02, 0)</f>
        <v>4424161.2800000003</v>
      </c>
    </row>
    <row r="1111" spans="1:19" ht="15.75" x14ac:dyDescent="0.25">
      <c r="A1111" s="17" t="s">
        <v>3573</v>
      </c>
      <c r="B1111" s="19">
        <v>771470202</v>
      </c>
      <c r="C1111" s="17">
        <v>19</v>
      </c>
      <c r="D1111" s="24">
        <v>37766.25</v>
      </c>
      <c r="E1111" s="17" t="s">
        <v>1094</v>
      </c>
      <c r="F1111" s="17" t="s">
        <v>1000</v>
      </c>
      <c r="G1111" s="17" t="s">
        <v>3331</v>
      </c>
      <c r="H1111" s="17" t="s">
        <v>3574</v>
      </c>
      <c r="I1111" s="20">
        <f t="shared" si="17"/>
        <v>90680.459547999999</v>
      </c>
      <c r="J1111" s="20">
        <v>76916.904865920005</v>
      </c>
      <c r="K1111" s="17" t="s">
        <v>3575</v>
      </c>
      <c r="L1111" s="21" t="str">
        <f>VLOOKUP(B1111,Accounts!B$2:E$3001,4,FALSE)</f>
        <v>Current</v>
      </c>
      <c r="M1111" s="26">
        <f>VALUE(VLOOKUP(B1111,Accounts!B$2:G$3001,6,FALSE))</f>
        <v>3940185795</v>
      </c>
      <c r="N1111" s="22">
        <f>IFERROR(VLOOKUP(B1111,Loan!B1111:D1410,3,FALSE), 0)</f>
        <v>0</v>
      </c>
      <c r="O1111" s="25">
        <f>VLOOKUP(B1111,Transaction!C2:F3001,4,FALSE)</f>
        <v>44350</v>
      </c>
      <c r="P1111" s="21" t="str">
        <f>VLOOKUP(B1111,Table3[[Account Number]:[Transaction type]],2,FALSE)</f>
        <v>Cash Withdrawal</v>
      </c>
      <c r="Q1111" s="21" t="str">
        <f>VLOOKUP(B1111,Transaction!C2:E3001,3,FALSE)</f>
        <v>ATM</v>
      </c>
      <c r="R1111" s="22">
        <f>Table4[[#This Row],[Bank Deposit2]] - Table4[[#This Row],[Saving Accounts]]</f>
        <v>13763.554682079994</v>
      </c>
      <c r="S1111" s="22">
        <f>IF(AND(Table4[[#This Row],[Account Type]]="Current",Table4[[#This Row],[Opening Balance]]&gt;= 500000),Table4[[#This Row],[Opening Balance]] * 0.02, 0)</f>
        <v>78803715.900000006</v>
      </c>
    </row>
    <row r="1112" spans="1:19" ht="15.75" x14ac:dyDescent="0.25">
      <c r="A1112" s="17" t="s">
        <v>3576</v>
      </c>
      <c r="B1112" s="19">
        <v>736027965</v>
      </c>
      <c r="C1112" s="17">
        <v>45</v>
      </c>
      <c r="D1112" s="24">
        <v>28269.75</v>
      </c>
      <c r="E1112" s="17" t="s">
        <v>1094</v>
      </c>
      <c r="F1112" s="17" t="s">
        <v>1450</v>
      </c>
      <c r="G1112" s="17" t="s">
        <v>3331</v>
      </c>
      <c r="H1112" s="17" t="s">
        <v>3577</v>
      </c>
      <c r="I1112" s="20">
        <f t="shared" si="17"/>
        <v>781992.09375</v>
      </c>
      <c r="J1112" s="20">
        <v>286209.10631250002</v>
      </c>
      <c r="K1112" s="17" t="s">
        <v>3578</v>
      </c>
      <c r="L1112" s="21" t="str">
        <f>VLOOKUP(B1112,Accounts!B$2:E$3001,4,FALSE)</f>
        <v>Current</v>
      </c>
      <c r="M1112" s="26">
        <f>VALUE(VLOOKUP(B1112,Accounts!B$2:G$3001,6,FALSE))</f>
        <v>26439849</v>
      </c>
      <c r="N1112" s="22">
        <f>IFERROR(VLOOKUP(B1112,Loan!B1112:D1411,3,FALSE), 0)</f>
        <v>0</v>
      </c>
      <c r="O1112" s="25">
        <f>VLOOKUP(B1112,Transaction!C2:F3001,4,FALSE)</f>
        <v>44280</v>
      </c>
      <c r="P1112" s="21" t="str">
        <f>VLOOKUP(B1112,Table3[[Account Number]:[Transaction type]],2,FALSE)</f>
        <v>Money Transfer</v>
      </c>
      <c r="Q1112" s="21" t="str">
        <f>VLOOKUP(B1112,Transaction!C2:E3001,3,FALSE)</f>
        <v>Mobile</v>
      </c>
      <c r="R1112" s="22">
        <f>Table4[[#This Row],[Bank Deposit2]] - Table4[[#This Row],[Saving Accounts]]</f>
        <v>495782.98743749998</v>
      </c>
      <c r="S1112" s="22">
        <f>IF(AND(Table4[[#This Row],[Account Type]]="Current",Table4[[#This Row],[Opening Balance]]&gt;= 500000),Table4[[#This Row],[Opening Balance]] * 0.02, 0)</f>
        <v>528796.98</v>
      </c>
    </row>
    <row r="1113" spans="1:19" ht="15.75" x14ac:dyDescent="0.25">
      <c r="A1113" s="17" t="s">
        <v>3579</v>
      </c>
      <c r="B1113" s="19">
        <v>413570128</v>
      </c>
      <c r="C1113" s="17">
        <v>39</v>
      </c>
      <c r="D1113" s="24">
        <v>30461.25</v>
      </c>
      <c r="E1113" s="17" t="s">
        <v>1094</v>
      </c>
      <c r="F1113" s="17" t="s">
        <v>269</v>
      </c>
      <c r="G1113" s="17" t="s">
        <v>3331</v>
      </c>
      <c r="H1113" s="17" t="s">
        <v>3580</v>
      </c>
      <c r="I1113" s="20">
        <f t="shared" si="17"/>
        <v>217372.23314999999</v>
      </c>
      <c r="J1113" s="20">
        <v>314274.48655949999</v>
      </c>
      <c r="K1113" s="17" t="s">
        <v>3581</v>
      </c>
      <c r="L1113" s="21" t="str">
        <f>VLOOKUP(B1113,Accounts!B$2:E$3001,4,FALSE)</f>
        <v>Current</v>
      </c>
      <c r="M1113" s="26">
        <f>VALUE(VLOOKUP(B1113,Accounts!B$2:G$3001,6,FALSE))</f>
        <v>262631424</v>
      </c>
      <c r="N1113" s="22">
        <f>IFERROR(VLOOKUP(B1113,Loan!B1113:D1412,3,FALSE), 0)</f>
        <v>0</v>
      </c>
      <c r="O1113" s="25">
        <f>VLOOKUP(B1113,Transaction!C2:F3001,4,FALSE)</f>
        <v>44500</v>
      </c>
      <c r="P1113" s="21" t="str">
        <f>VLOOKUP(B1113,Table3[[Account Number]:[Transaction type]],2,FALSE)</f>
        <v>Online Payment</v>
      </c>
      <c r="Q1113" s="21" t="str">
        <f>VLOOKUP(B1113,Transaction!C2:E3001,3,FALSE)</f>
        <v>Mobile</v>
      </c>
      <c r="R1113" s="22">
        <f>Table4[[#This Row],[Bank Deposit2]] - Table4[[#This Row],[Saving Accounts]]</f>
        <v>-96902.253409500001</v>
      </c>
      <c r="S1113" s="22">
        <f>IF(AND(Table4[[#This Row],[Account Type]]="Current",Table4[[#This Row],[Opening Balance]]&gt;= 500000),Table4[[#This Row],[Opening Balance]] * 0.02, 0)</f>
        <v>5252628.4800000004</v>
      </c>
    </row>
    <row r="1114" spans="1:19" ht="15.75" x14ac:dyDescent="0.25">
      <c r="A1114" s="17" t="s">
        <v>3582</v>
      </c>
      <c r="B1114" s="19">
        <v>709800799</v>
      </c>
      <c r="C1114" s="17">
        <v>31</v>
      </c>
      <c r="D1114" s="24">
        <v>33383.25</v>
      </c>
      <c r="E1114" s="17" t="s">
        <v>1094</v>
      </c>
      <c r="F1114" s="17" t="s">
        <v>574</v>
      </c>
      <c r="G1114" s="17" t="s">
        <v>3583</v>
      </c>
      <c r="H1114" s="17" t="s">
        <v>3584</v>
      </c>
      <c r="I1114" s="20">
        <f t="shared" si="17"/>
        <v>115235.21541</v>
      </c>
      <c r="J1114" s="20">
        <v>87621.842296799994</v>
      </c>
      <c r="K1114" s="17" t="s">
        <v>3585</v>
      </c>
      <c r="L1114" s="21" t="str">
        <f>VLOOKUP(B1114,Accounts!B$2:E$3001,4,FALSE)</f>
        <v>Current</v>
      </c>
      <c r="M1114" s="26">
        <f>VALUE(VLOOKUP(B1114,Accounts!B$2:G$3001,6,FALSE))</f>
        <v>785866599</v>
      </c>
      <c r="N1114" s="22">
        <f>IFERROR(VLOOKUP(B1114,Loan!B1114:D1413,3,FALSE), 0)</f>
        <v>0</v>
      </c>
      <c r="O1114" s="25">
        <f>VLOOKUP(B1114,Transaction!C2:F3001,4,FALSE)</f>
        <v>44510</v>
      </c>
      <c r="P1114" s="21" t="str">
        <f>VLOOKUP(B1114,Table3[[Account Number]:[Transaction type]],2,FALSE)</f>
        <v>Online Payment</v>
      </c>
      <c r="Q1114" s="21" t="str">
        <f>VLOOKUP(B1114,Transaction!C2:E3001,3,FALSE)</f>
        <v>Mobile</v>
      </c>
      <c r="R1114" s="22">
        <f>Table4[[#This Row],[Bank Deposit2]] - Table4[[#This Row],[Saving Accounts]]</f>
        <v>27613.37311320001</v>
      </c>
      <c r="S1114" s="22">
        <f>IF(AND(Table4[[#This Row],[Account Type]]="Current",Table4[[#This Row],[Opening Balance]]&gt;= 500000),Table4[[#This Row],[Opening Balance]] * 0.02, 0)</f>
        <v>15717331.98</v>
      </c>
    </row>
    <row r="1115" spans="1:19" ht="15.75" x14ac:dyDescent="0.25">
      <c r="A1115" s="17" t="s">
        <v>3586</v>
      </c>
      <c r="B1115" s="19">
        <v>325892800</v>
      </c>
      <c r="C1115" s="17">
        <v>67</v>
      </c>
      <c r="D1115" s="24">
        <v>20234.25</v>
      </c>
      <c r="E1115" s="17" t="s">
        <v>1094</v>
      </c>
      <c r="F1115" s="17" t="s">
        <v>978</v>
      </c>
      <c r="G1115" s="17" t="s">
        <v>3583</v>
      </c>
      <c r="H1115" s="17" t="s">
        <v>3587</v>
      </c>
      <c r="I1115" s="20">
        <f t="shared" si="17"/>
        <v>1354185.4930400001</v>
      </c>
      <c r="J1115" s="20">
        <v>237654.3853816</v>
      </c>
      <c r="K1115" s="17" t="s">
        <v>3588</v>
      </c>
      <c r="L1115" s="21" t="str">
        <f>VLOOKUP(B1115,Accounts!B$2:E$3001,4,FALSE)</f>
        <v>Savings</v>
      </c>
      <c r="M1115" s="26">
        <f>VALUE(VLOOKUP(B1115,Accounts!B$2:G$3001,6,FALSE))</f>
        <v>1569382912</v>
      </c>
      <c r="N1115" s="22">
        <f>IFERROR(VLOOKUP(B1115,Loan!B1115:D1414,3,FALSE), 0)</f>
        <v>0</v>
      </c>
      <c r="O1115" s="25">
        <f>VLOOKUP(B1115,Transaction!C2:F3001,4,FALSE)</f>
        <v>44665</v>
      </c>
      <c r="P1115" s="21" t="str">
        <f>VLOOKUP(B1115,Table3[[Account Number]:[Transaction type]],2,FALSE)</f>
        <v>Loan Payment</v>
      </c>
      <c r="Q1115" s="21" t="str">
        <f>VLOOKUP(B1115,Transaction!C2:E3001,3,FALSE)</f>
        <v>AFT</v>
      </c>
      <c r="R1115" s="22">
        <f>Table4[[#This Row],[Bank Deposit2]] - Table4[[#This Row],[Saving Accounts]]</f>
        <v>1116531.1076584002</v>
      </c>
      <c r="S1115" s="22">
        <f>IF(AND(Table4[[#This Row],[Account Type]]="Current",Table4[[#This Row],[Opening Balance]]&gt;= 500000),Table4[[#This Row],[Opening Balance]] * 0.02, 0)</f>
        <v>0</v>
      </c>
    </row>
    <row r="1116" spans="1:19" ht="15.75" x14ac:dyDescent="0.25">
      <c r="A1116" s="17" t="s">
        <v>3589</v>
      </c>
      <c r="B1116" s="19">
        <v>377778135</v>
      </c>
      <c r="C1116" s="17">
        <v>77</v>
      </c>
      <c r="D1116" s="24">
        <v>16581.75</v>
      </c>
      <c r="E1116" s="17" t="s">
        <v>1094</v>
      </c>
      <c r="F1116" s="17" t="s">
        <v>290</v>
      </c>
      <c r="G1116" s="17" t="s">
        <v>3583</v>
      </c>
      <c r="H1116" s="17" t="s">
        <v>3590</v>
      </c>
      <c r="I1116" s="20">
        <f t="shared" si="17"/>
        <v>303143.84452799999</v>
      </c>
      <c r="J1116" s="20">
        <v>107399.53348992</v>
      </c>
      <c r="K1116" s="17" t="s">
        <v>3591</v>
      </c>
      <c r="L1116" s="21" t="str">
        <f>VLOOKUP(B1116,Accounts!B$2:E$3001,4,FALSE)</f>
        <v>Joint</v>
      </c>
      <c r="M1116" s="26">
        <f>VALUE(VLOOKUP(B1116,Accounts!B$2:G$3001,6,FALSE))</f>
        <v>1235226986</v>
      </c>
      <c r="N1116" s="22">
        <f>IFERROR(VLOOKUP(B1116,Loan!B1116:D1415,3,FALSE), 0)</f>
        <v>0</v>
      </c>
      <c r="O1116" s="25">
        <f>VLOOKUP(B1116,Transaction!C2:F3001,4,FALSE)</f>
        <v>44223</v>
      </c>
      <c r="P1116" s="21" t="str">
        <f>VLOOKUP(B1116,Table3[[Account Number]:[Transaction type]],2,FALSE)</f>
        <v>Money Deposit</v>
      </c>
      <c r="Q1116" s="21" t="str">
        <f>VLOOKUP(B1116,Transaction!C2:E3001,3,FALSE)</f>
        <v>Bank</v>
      </c>
      <c r="R1116" s="22">
        <f>Table4[[#This Row],[Bank Deposit2]] - Table4[[#This Row],[Saving Accounts]]</f>
        <v>195744.31103807999</v>
      </c>
      <c r="S1116" s="22">
        <f>IF(AND(Table4[[#This Row],[Account Type]]="Current",Table4[[#This Row],[Opening Balance]]&gt;= 500000),Table4[[#This Row],[Opening Balance]] * 0.02, 0)</f>
        <v>0</v>
      </c>
    </row>
    <row r="1117" spans="1:19" ht="15.75" x14ac:dyDescent="0.25">
      <c r="A1117" s="17" t="s">
        <v>3592</v>
      </c>
      <c r="B1117" s="19">
        <v>216474393</v>
      </c>
      <c r="C1117" s="17">
        <v>58</v>
      </c>
      <c r="D1117" s="24">
        <v>23521.5</v>
      </c>
      <c r="E1117" s="17" t="s">
        <v>1094</v>
      </c>
      <c r="F1117" s="17" t="s">
        <v>1626</v>
      </c>
      <c r="G1117" s="17" t="s">
        <v>3583</v>
      </c>
      <c r="H1117" s="17" t="s">
        <v>3593</v>
      </c>
      <c r="I1117" s="20">
        <f t="shared" si="17"/>
        <v>1335604.4582400001</v>
      </c>
      <c r="J1117" s="20">
        <v>719171.63136</v>
      </c>
      <c r="K1117" s="17" t="s">
        <v>3594</v>
      </c>
      <c r="L1117" s="21" t="str">
        <f>VLOOKUP(B1117,Accounts!B$2:E$3001,4,FALSE)</f>
        <v>Savings</v>
      </c>
      <c r="M1117" s="26">
        <f>VALUE(VLOOKUP(B1117,Accounts!B$2:G$3001,6,FALSE))</f>
        <v>1741567751</v>
      </c>
      <c r="N1117" s="22">
        <f>IFERROR(VLOOKUP(B1117,Loan!B1117:D1416,3,FALSE), 0)</f>
        <v>0</v>
      </c>
      <c r="O1117" s="25">
        <f>VLOOKUP(B1117,Transaction!C2:F3001,4,FALSE)</f>
        <v>44430</v>
      </c>
      <c r="P1117" s="21" t="str">
        <f>VLOOKUP(B1117,Table3[[Account Number]:[Transaction type]],2,FALSE)</f>
        <v>Online Payment</v>
      </c>
      <c r="Q1117" s="21" t="str">
        <f>VLOOKUP(B1117,Transaction!C2:E3001,3,FALSE)</f>
        <v>Mobile</v>
      </c>
      <c r="R1117" s="22">
        <f>Table4[[#This Row],[Bank Deposit2]] - Table4[[#This Row],[Saving Accounts]]</f>
        <v>616432.82688000007</v>
      </c>
      <c r="S1117" s="22">
        <f>IF(AND(Table4[[#This Row],[Account Type]]="Current",Table4[[#This Row],[Opening Balance]]&gt;= 500000),Table4[[#This Row],[Opening Balance]] * 0.02, 0)</f>
        <v>0</v>
      </c>
    </row>
    <row r="1118" spans="1:19" ht="15.75" x14ac:dyDescent="0.25">
      <c r="A1118" s="17" t="s">
        <v>3595</v>
      </c>
      <c r="B1118" s="19">
        <v>807793857</v>
      </c>
      <c r="C1118" s="17">
        <v>28</v>
      </c>
      <c r="D1118" s="24">
        <v>34479</v>
      </c>
      <c r="E1118" s="17" t="s">
        <v>1094</v>
      </c>
      <c r="F1118" s="17" t="s">
        <v>814</v>
      </c>
      <c r="G1118" s="17" t="s">
        <v>3583</v>
      </c>
      <c r="H1118" s="17" t="s">
        <v>3596</v>
      </c>
      <c r="I1118" s="20">
        <f t="shared" si="17"/>
        <v>1045397.520716</v>
      </c>
      <c r="J1118" s="20">
        <v>210911.64412796</v>
      </c>
      <c r="K1118" s="17" t="s">
        <v>3597</v>
      </c>
      <c r="L1118" s="21" t="str">
        <f>VLOOKUP(B1118,Accounts!B$2:E$3001,4,FALSE)</f>
        <v>Savings</v>
      </c>
      <c r="M1118" s="26">
        <f>VALUE(VLOOKUP(B1118,Accounts!B$2:G$3001,6,FALSE))</f>
        <v>3122129664</v>
      </c>
      <c r="N1118" s="22">
        <f>IFERROR(VLOOKUP(B1118,Loan!B1118:D1417,3,FALSE), 0)</f>
        <v>0</v>
      </c>
      <c r="O1118" s="25">
        <f>VLOOKUP(B1118,Transaction!C2:F3001,4,FALSE)</f>
        <v>44576</v>
      </c>
      <c r="P1118" s="21" t="str">
        <f>VLOOKUP(B1118,Table3[[Account Number]:[Transaction type]],2,FALSE)</f>
        <v>Online Payment</v>
      </c>
      <c r="Q1118" s="21" t="str">
        <f>VLOOKUP(B1118,Transaction!C2:E3001,3,FALSE)</f>
        <v>Internet Banking</v>
      </c>
      <c r="R1118" s="22">
        <f>Table4[[#This Row],[Bank Deposit2]] - Table4[[#This Row],[Saving Accounts]]</f>
        <v>834485.87658804003</v>
      </c>
      <c r="S1118" s="22">
        <f>IF(AND(Table4[[#This Row],[Account Type]]="Current",Table4[[#This Row],[Opening Balance]]&gt;= 500000),Table4[[#This Row],[Opening Balance]] * 0.02, 0)</f>
        <v>0</v>
      </c>
    </row>
    <row r="1119" spans="1:19" ht="15.75" x14ac:dyDescent="0.25">
      <c r="A1119" s="17" t="s">
        <v>3598</v>
      </c>
      <c r="B1119" s="19">
        <v>764853701</v>
      </c>
      <c r="C1119" s="17">
        <v>73</v>
      </c>
      <c r="D1119" s="24">
        <v>18042.75</v>
      </c>
      <c r="E1119" s="17" t="s">
        <v>1094</v>
      </c>
      <c r="F1119" s="17" t="s">
        <v>290</v>
      </c>
      <c r="G1119" s="17" t="s">
        <v>3583</v>
      </c>
      <c r="H1119" s="17" t="s">
        <v>3599</v>
      </c>
      <c r="I1119" s="20">
        <f t="shared" si="17"/>
        <v>397157.76</v>
      </c>
      <c r="J1119" s="20">
        <v>63301.372799999997</v>
      </c>
      <c r="K1119" s="17" t="s">
        <v>3600</v>
      </c>
      <c r="L1119" s="21" t="str">
        <f>VLOOKUP(B1119,Accounts!B$2:E$3001,4,FALSE)</f>
        <v>Joint</v>
      </c>
      <c r="M1119" s="26">
        <f>VALUE(VLOOKUP(B1119,Accounts!B$2:G$3001,6,FALSE))</f>
        <v>870197328</v>
      </c>
      <c r="N1119" s="22">
        <f>IFERROR(VLOOKUP(B1119,Loan!B1119:D1418,3,FALSE), 0)</f>
        <v>0</v>
      </c>
      <c r="O1119" s="25">
        <f>VLOOKUP(B1119,Transaction!C2:F3001,4,FALSE)</f>
        <v>44523</v>
      </c>
      <c r="P1119" s="21" t="str">
        <f>VLOOKUP(B1119,Table3[[Account Number]:[Transaction type]],2,FALSE)</f>
        <v>Online Payment</v>
      </c>
      <c r="Q1119" s="21" t="str">
        <f>VLOOKUP(B1119,Transaction!C2:E3001,3,FALSE)</f>
        <v>Internet Banking</v>
      </c>
      <c r="R1119" s="22">
        <f>Table4[[#This Row],[Bank Deposit2]] - Table4[[#This Row],[Saving Accounts]]</f>
        <v>333856.3872</v>
      </c>
      <c r="S1119" s="22">
        <f>IF(AND(Table4[[#This Row],[Account Type]]="Current",Table4[[#This Row],[Opening Balance]]&gt;= 500000),Table4[[#This Row],[Opening Balance]] * 0.02, 0)</f>
        <v>0</v>
      </c>
    </row>
    <row r="1120" spans="1:19" ht="15.75" x14ac:dyDescent="0.25">
      <c r="A1120" s="17" t="s">
        <v>3601</v>
      </c>
      <c r="B1120" s="19">
        <v>243026401</v>
      </c>
      <c r="C1120" s="17">
        <v>75</v>
      </c>
      <c r="D1120" s="24">
        <v>17312.25</v>
      </c>
      <c r="E1120" s="17" t="s">
        <v>1094</v>
      </c>
      <c r="F1120" s="17" t="s">
        <v>120</v>
      </c>
      <c r="G1120" s="17" t="s">
        <v>3583</v>
      </c>
      <c r="H1120" s="17" t="s">
        <v>3602</v>
      </c>
      <c r="I1120" s="20">
        <f t="shared" si="17"/>
        <v>75793.008312000005</v>
      </c>
      <c r="J1120" s="20">
        <v>73050.023249279999</v>
      </c>
      <c r="K1120" s="17" t="s">
        <v>3603</v>
      </c>
      <c r="L1120" s="21" t="str">
        <f>VLOOKUP(B1120,Accounts!B$2:E$3001,4,FALSE)</f>
        <v>Current</v>
      </c>
      <c r="M1120" s="26">
        <f>VALUE(VLOOKUP(B1120,Accounts!B$2:G$3001,6,FALSE))</f>
        <v>1903819209</v>
      </c>
      <c r="N1120" s="22">
        <f>IFERROR(VLOOKUP(B1120,Loan!B1120:D1419,3,FALSE), 0)</f>
        <v>0</v>
      </c>
      <c r="O1120" s="25">
        <f>VLOOKUP(B1120,Transaction!C2:F3001,4,FALSE)</f>
        <v>44509</v>
      </c>
      <c r="P1120" s="21" t="str">
        <f>VLOOKUP(B1120,Table3[[Account Number]:[Transaction type]],2,FALSE)</f>
        <v>Checks</v>
      </c>
      <c r="Q1120" s="21" t="str">
        <f>VLOOKUP(B1120,Transaction!C2:E3001,3,FALSE)</f>
        <v>Informal Services</v>
      </c>
      <c r="R1120" s="22">
        <f>Table4[[#This Row],[Bank Deposit2]] - Table4[[#This Row],[Saving Accounts]]</f>
        <v>2742.9850627200067</v>
      </c>
      <c r="S1120" s="22">
        <f>IF(AND(Table4[[#This Row],[Account Type]]="Current",Table4[[#This Row],[Opening Balance]]&gt;= 500000),Table4[[#This Row],[Opening Balance]] * 0.02, 0)</f>
        <v>38076384.18</v>
      </c>
    </row>
    <row r="1121" spans="1:19" ht="15.75" x14ac:dyDescent="0.25">
      <c r="A1121" s="17" t="s">
        <v>3604</v>
      </c>
      <c r="B1121" s="19">
        <v>86568311</v>
      </c>
      <c r="C1121" s="17">
        <v>66</v>
      </c>
      <c r="D1121" s="24">
        <v>20599.5</v>
      </c>
      <c r="E1121" s="17" t="s">
        <v>1094</v>
      </c>
      <c r="F1121" s="17" t="s">
        <v>1076</v>
      </c>
      <c r="G1121" s="17" t="s">
        <v>3583</v>
      </c>
      <c r="H1121" s="17" t="s">
        <v>3605</v>
      </c>
      <c r="I1121" s="20">
        <f t="shared" si="17"/>
        <v>299267.21932799998</v>
      </c>
      <c r="J1121" s="20">
        <v>169299.74121984001</v>
      </c>
      <c r="K1121" s="17" t="s">
        <v>3606</v>
      </c>
      <c r="L1121" s="21" t="str">
        <f>VLOOKUP(B1121,Accounts!B$2:E$3001,4,FALSE)</f>
        <v>Corporate</v>
      </c>
      <c r="M1121" s="26">
        <f>VALUE(VLOOKUP(B1121,Accounts!B$2:G$3001,6,FALSE))</f>
        <v>75923904</v>
      </c>
      <c r="N1121" s="22">
        <f>IFERROR(VLOOKUP(B1121,Loan!B1121:D1420,3,FALSE), 0)</f>
        <v>0</v>
      </c>
      <c r="O1121" s="25">
        <f>VLOOKUP(B1121,Transaction!C2:F3001,4,FALSE)</f>
        <v>44533</v>
      </c>
      <c r="P1121" s="21" t="str">
        <f>VLOOKUP(B1121,Table3[[Account Number]:[Transaction type]],2,FALSE)</f>
        <v>Online Payment</v>
      </c>
      <c r="Q1121" s="21" t="str">
        <f>VLOOKUP(B1121,Transaction!C2:E3001,3,FALSE)</f>
        <v>Card</v>
      </c>
      <c r="R1121" s="22">
        <f>Table4[[#This Row],[Bank Deposit2]] - Table4[[#This Row],[Saving Accounts]]</f>
        <v>129967.47810815996</v>
      </c>
      <c r="S1121" s="22">
        <f>IF(AND(Table4[[#This Row],[Account Type]]="Current",Table4[[#This Row],[Opening Balance]]&gt;= 500000),Table4[[#This Row],[Opening Balance]] * 0.02, 0)</f>
        <v>0</v>
      </c>
    </row>
    <row r="1122" spans="1:19" ht="15.75" x14ac:dyDescent="0.25">
      <c r="A1122" s="17" t="s">
        <v>3607</v>
      </c>
      <c r="B1122" s="19">
        <v>119496083</v>
      </c>
      <c r="C1122" s="17">
        <v>72</v>
      </c>
      <c r="D1122" s="24">
        <v>18408</v>
      </c>
      <c r="E1122" s="17" t="s">
        <v>1094</v>
      </c>
      <c r="F1122" s="17" t="s">
        <v>97</v>
      </c>
      <c r="G1122" s="17" t="s">
        <v>3583</v>
      </c>
      <c r="H1122" s="17" t="s">
        <v>3608</v>
      </c>
      <c r="I1122" s="20">
        <f t="shared" si="17"/>
        <v>902647.64459200006</v>
      </c>
      <c r="J1122" s="20">
        <v>431125.96411007998</v>
      </c>
      <c r="K1122" s="17" t="s">
        <v>3609</v>
      </c>
      <c r="L1122" s="21" t="str">
        <f>VLOOKUP(B1122,Accounts!B$2:E$3001,4,FALSE)</f>
        <v>Joint</v>
      </c>
      <c r="M1122" s="26">
        <f>VALUE(VLOOKUP(B1122,Accounts!B$2:G$3001,6,FALSE))</f>
        <v>5223302592</v>
      </c>
      <c r="N1122" s="22">
        <f>IFERROR(VLOOKUP(B1122,Loan!B1122:D1421,3,FALSE), 0)</f>
        <v>0</v>
      </c>
      <c r="O1122" s="25">
        <f>VLOOKUP(B1122,Transaction!C2:F3001,4,FALSE)</f>
        <v>44271</v>
      </c>
      <c r="P1122" s="21" t="str">
        <f>VLOOKUP(B1122,Table3[[Account Number]:[Transaction type]],2,FALSE)</f>
        <v>Online Payment</v>
      </c>
      <c r="Q1122" s="21" t="str">
        <f>VLOOKUP(B1122,Transaction!C2:E3001,3,FALSE)</f>
        <v>Mobile</v>
      </c>
      <c r="R1122" s="22">
        <f>Table4[[#This Row],[Bank Deposit2]] - Table4[[#This Row],[Saving Accounts]]</f>
        <v>471521.68048192008</v>
      </c>
      <c r="S1122" s="22">
        <f>IF(AND(Table4[[#This Row],[Account Type]]="Current",Table4[[#This Row],[Opening Balance]]&gt;= 500000),Table4[[#This Row],[Opening Balance]] * 0.02, 0)</f>
        <v>0</v>
      </c>
    </row>
    <row r="1123" spans="1:19" ht="15.75" x14ac:dyDescent="0.25">
      <c r="A1123" s="17" t="s">
        <v>711</v>
      </c>
      <c r="B1123" s="19">
        <v>439347146</v>
      </c>
      <c r="C1123" s="17">
        <v>59</v>
      </c>
      <c r="D1123" s="24">
        <v>23156.25</v>
      </c>
      <c r="E1123" s="17" t="s">
        <v>1094</v>
      </c>
      <c r="F1123" s="17" t="s">
        <v>951</v>
      </c>
      <c r="G1123" s="17" t="s">
        <v>3583</v>
      </c>
      <c r="H1123" s="17" t="s">
        <v>3610</v>
      </c>
      <c r="I1123" s="20">
        <f t="shared" si="17"/>
        <v>160456.61299200001</v>
      </c>
      <c r="J1123" s="20">
        <v>79100.773539839996</v>
      </c>
      <c r="K1123" s="17" t="s">
        <v>3611</v>
      </c>
      <c r="L1123" s="21" t="str">
        <f>VLOOKUP(B1123,Accounts!B$2:E$3001,4,FALSE)</f>
        <v>Corporate</v>
      </c>
      <c r="M1123" s="26">
        <f>VALUE(VLOOKUP(B1123,Accounts!B$2:G$3001,6,FALSE))</f>
        <v>1854243468</v>
      </c>
      <c r="N1123" s="22">
        <f>IFERROR(VLOOKUP(B1123,Loan!B1123:D1422,3,FALSE), 0)</f>
        <v>0</v>
      </c>
      <c r="O1123" s="25">
        <f>VLOOKUP(B1123,Transaction!C2:F3001,4,FALSE)</f>
        <v>44440</v>
      </c>
      <c r="P1123" s="21" t="str">
        <f>VLOOKUP(B1123,Table3[[Account Number]:[Transaction type]],2,FALSE)</f>
        <v>Money Transfer</v>
      </c>
      <c r="Q1123" s="21" t="str">
        <f>VLOOKUP(B1123,Transaction!C2:E3001,3,FALSE)</f>
        <v>Internet Banking</v>
      </c>
      <c r="R1123" s="22">
        <f>Table4[[#This Row],[Bank Deposit2]] - Table4[[#This Row],[Saving Accounts]]</f>
        <v>81355.839452160013</v>
      </c>
      <c r="S1123" s="22">
        <f>IF(AND(Table4[[#This Row],[Account Type]]="Current",Table4[[#This Row],[Opening Balance]]&gt;= 500000),Table4[[#This Row],[Opening Balance]] * 0.02, 0)</f>
        <v>0</v>
      </c>
    </row>
    <row r="1124" spans="1:19" ht="15.75" x14ac:dyDescent="0.25">
      <c r="A1124" s="17" t="s">
        <v>3612</v>
      </c>
      <c r="B1124" s="19">
        <v>155187023</v>
      </c>
      <c r="C1124" s="17">
        <v>36</v>
      </c>
      <c r="D1124" s="24">
        <v>31557</v>
      </c>
      <c r="E1124" s="17" t="s">
        <v>1094</v>
      </c>
      <c r="F1124" s="17" t="s">
        <v>251</v>
      </c>
      <c r="G1124" s="17" t="s">
        <v>3583</v>
      </c>
      <c r="H1124" s="17" t="s">
        <v>3613</v>
      </c>
      <c r="I1124" s="20">
        <f t="shared" si="17"/>
        <v>319263.39273600001</v>
      </c>
      <c r="J1124" s="20">
        <v>116636.0058864</v>
      </c>
      <c r="K1124" s="17" t="s">
        <v>3614</v>
      </c>
      <c r="L1124" s="21" t="str">
        <f>VLOOKUP(B1124,Accounts!B$2:E$3001,4,FALSE)</f>
        <v>Domiciliary</v>
      </c>
      <c r="M1124" s="26">
        <f>VALUE(VLOOKUP(B1124,Accounts!B$2:G$3001,6,FALSE))</f>
        <v>1092187008</v>
      </c>
      <c r="N1124" s="22">
        <f>IFERROR(VLOOKUP(B1124,Loan!B1124:D1423,3,FALSE), 0)</f>
        <v>0</v>
      </c>
      <c r="O1124" s="25">
        <f>VLOOKUP(B1124,Transaction!C2:F3001,4,FALSE)</f>
        <v>44607</v>
      </c>
      <c r="P1124" s="21" t="str">
        <f>VLOOKUP(B1124,Table3[[Account Number]:[Transaction type]],2,FALSE)</f>
        <v>Cash Withdrawal</v>
      </c>
      <c r="Q1124" s="21" t="str">
        <f>VLOOKUP(B1124,Transaction!C2:E3001,3,FALSE)</f>
        <v>POS</v>
      </c>
      <c r="R1124" s="22">
        <f>Table4[[#This Row],[Bank Deposit2]] - Table4[[#This Row],[Saving Accounts]]</f>
        <v>202627.38684960001</v>
      </c>
      <c r="S1124" s="22">
        <f>IF(AND(Table4[[#This Row],[Account Type]]="Current",Table4[[#This Row],[Opening Balance]]&gt;= 500000),Table4[[#This Row],[Opening Balance]] * 0.02, 0)</f>
        <v>0</v>
      </c>
    </row>
    <row r="1125" spans="1:19" ht="15.75" x14ac:dyDescent="0.25">
      <c r="A1125" s="17" t="s">
        <v>3615</v>
      </c>
      <c r="B1125" s="19">
        <v>102279352</v>
      </c>
      <c r="C1125" s="17">
        <v>33</v>
      </c>
      <c r="D1125" s="24">
        <v>32652.75</v>
      </c>
      <c r="E1125" s="17" t="s">
        <v>1094</v>
      </c>
      <c r="F1125" s="17" t="s">
        <v>1308</v>
      </c>
      <c r="G1125" s="17" t="s">
        <v>3583</v>
      </c>
      <c r="H1125" s="17" t="s">
        <v>3616</v>
      </c>
      <c r="I1125" s="20">
        <f t="shared" si="17"/>
        <v>2178976.8149999999</v>
      </c>
      <c r="J1125" s="20">
        <v>324812.81055599998</v>
      </c>
      <c r="K1125" s="17" t="s">
        <v>3617</v>
      </c>
      <c r="L1125" s="21" t="str">
        <f>VLOOKUP(B1125,Accounts!B$2:E$3001,4,FALSE)</f>
        <v>Current</v>
      </c>
      <c r="M1125" s="26">
        <f>VALUE(VLOOKUP(B1125,Accounts!B$2:G$3001,6,FALSE))</f>
        <v>2053197</v>
      </c>
      <c r="N1125" s="22">
        <f>IFERROR(VLOOKUP(B1125,Loan!B1125:D1424,3,FALSE), 0)</f>
        <v>0</v>
      </c>
      <c r="O1125" s="25">
        <f>VLOOKUP(B1125,Transaction!C2:F3001,4,FALSE)</f>
        <v>44408</v>
      </c>
      <c r="P1125" s="21" t="str">
        <f>VLOOKUP(B1125,Table3[[Account Number]:[Transaction type]],2,FALSE)</f>
        <v>Money Transfer</v>
      </c>
      <c r="Q1125" s="21" t="str">
        <f>VLOOKUP(B1125,Transaction!C2:E3001,3,FALSE)</f>
        <v>Mobile</v>
      </c>
      <c r="R1125" s="22">
        <f>Table4[[#This Row],[Bank Deposit2]] - Table4[[#This Row],[Saving Accounts]]</f>
        <v>1854164.0044439998</v>
      </c>
      <c r="S1125" s="22">
        <f>IF(AND(Table4[[#This Row],[Account Type]]="Current",Table4[[#This Row],[Opening Balance]]&gt;= 500000),Table4[[#This Row],[Opening Balance]] * 0.02, 0)</f>
        <v>41063.94</v>
      </c>
    </row>
    <row r="1126" spans="1:19" ht="15.75" x14ac:dyDescent="0.25">
      <c r="A1126" s="17" t="s">
        <v>3618</v>
      </c>
      <c r="B1126" s="19">
        <v>862739449</v>
      </c>
      <c r="C1126" s="17">
        <v>71</v>
      </c>
      <c r="D1126" s="24">
        <v>18773.25</v>
      </c>
      <c r="E1126" s="17" t="s">
        <v>1094</v>
      </c>
      <c r="F1126" s="17" t="s">
        <v>870</v>
      </c>
      <c r="G1126" s="17" t="s">
        <v>3583</v>
      </c>
      <c r="H1126" s="17" t="s">
        <v>3619</v>
      </c>
      <c r="I1126" s="20">
        <f t="shared" si="17"/>
        <v>686320.34432000003</v>
      </c>
      <c r="J1126" s="20">
        <v>111022.40863999999</v>
      </c>
      <c r="K1126" s="17" t="s">
        <v>3620</v>
      </c>
      <c r="L1126" s="21" t="str">
        <f>VLOOKUP(B1126,Accounts!B$2:E$3001,4,FALSE)</f>
        <v>Savings</v>
      </c>
      <c r="M1126" s="26">
        <f>VALUE(VLOOKUP(B1126,Accounts!B$2:G$3001,6,FALSE))</f>
        <v>2063145784</v>
      </c>
      <c r="N1126" s="22">
        <f>IFERROR(VLOOKUP(B1126,Loan!B1126:D1425,3,FALSE), 0)</f>
        <v>0</v>
      </c>
      <c r="O1126" s="25">
        <f>VLOOKUP(B1126,Transaction!C2:F3001,4,FALSE)</f>
        <v>44365</v>
      </c>
      <c r="P1126" s="21" t="str">
        <f>VLOOKUP(B1126,Table3[[Account Number]:[Transaction type]],2,FALSE)</f>
        <v>Money Transfer</v>
      </c>
      <c r="Q1126" s="21" t="str">
        <f>VLOOKUP(B1126,Transaction!C2:E3001,3,FALSE)</f>
        <v>Internet Banking</v>
      </c>
      <c r="R1126" s="22">
        <f>Table4[[#This Row],[Bank Deposit2]] - Table4[[#This Row],[Saving Accounts]]</f>
        <v>575297.93568</v>
      </c>
      <c r="S1126" s="22">
        <f>IF(AND(Table4[[#This Row],[Account Type]]="Current",Table4[[#This Row],[Opening Balance]]&gt;= 500000),Table4[[#This Row],[Opening Balance]] * 0.02, 0)</f>
        <v>0</v>
      </c>
    </row>
    <row r="1127" spans="1:19" ht="15.75" x14ac:dyDescent="0.25">
      <c r="A1127" s="17" t="s">
        <v>3621</v>
      </c>
      <c r="B1127" s="19">
        <v>141025410</v>
      </c>
      <c r="C1127" s="17">
        <v>33</v>
      </c>
      <c r="D1127" s="24">
        <v>32652.75</v>
      </c>
      <c r="E1127" s="17" t="s">
        <v>1094</v>
      </c>
      <c r="F1127" s="17" t="s">
        <v>147</v>
      </c>
      <c r="G1127" s="17" t="s">
        <v>3583</v>
      </c>
      <c r="H1127" s="17" t="s">
        <v>3622</v>
      </c>
      <c r="I1127" s="20">
        <f t="shared" si="17"/>
        <v>195130.6379</v>
      </c>
      <c r="J1127" s="20">
        <v>76491.210056800002</v>
      </c>
      <c r="K1127" s="17" t="s">
        <v>3623</v>
      </c>
      <c r="L1127" s="21" t="str">
        <f>VLOOKUP(B1127,Accounts!B$2:E$3001,4,FALSE)</f>
        <v>Domiciliary</v>
      </c>
      <c r="M1127" s="26">
        <f>VALUE(VLOOKUP(B1127,Accounts!B$2:G$3001,6,FALSE))</f>
        <v>3270292179</v>
      </c>
      <c r="N1127" s="22">
        <f>IFERROR(VLOOKUP(B1127,Loan!B1127:D1426,3,FALSE), 0)</f>
        <v>0</v>
      </c>
      <c r="O1127" s="25">
        <f>VLOOKUP(B1127,Transaction!C2:F3001,4,FALSE)</f>
        <v>44593</v>
      </c>
      <c r="P1127" s="21" t="str">
        <f>VLOOKUP(B1127,Table3[[Account Number]:[Transaction type]],2,FALSE)</f>
        <v>Checks</v>
      </c>
      <c r="Q1127" s="21" t="str">
        <f>VLOOKUP(B1127,Transaction!C2:E3001,3,FALSE)</f>
        <v>Informal Services</v>
      </c>
      <c r="R1127" s="22">
        <f>Table4[[#This Row],[Bank Deposit2]] - Table4[[#This Row],[Saving Accounts]]</f>
        <v>118639.4278432</v>
      </c>
      <c r="S1127" s="22">
        <f>IF(AND(Table4[[#This Row],[Account Type]]="Current",Table4[[#This Row],[Opening Balance]]&gt;= 500000),Table4[[#This Row],[Opening Balance]] * 0.02, 0)</f>
        <v>0</v>
      </c>
    </row>
    <row r="1128" spans="1:19" ht="15.75" x14ac:dyDescent="0.25">
      <c r="A1128" s="17" t="s">
        <v>3624</v>
      </c>
      <c r="B1128" s="19">
        <v>372978269</v>
      </c>
      <c r="C1128" s="17">
        <v>56</v>
      </c>
      <c r="D1128" s="24">
        <v>24252</v>
      </c>
      <c r="E1128" s="17" t="s">
        <v>1094</v>
      </c>
      <c r="F1128" s="17" t="s">
        <v>591</v>
      </c>
      <c r="G1128" s="17" t="s">
        <v>3583</v>
      </c>
      <c r="H1128" s="17" t="s">
        <v>3625</v>
      </c>
      <c r="I1128" s="20">
        <f t="shared" si="17"/>
        <v>221234.789472</v>
      </c>
      <c r="J1128" s="20">
        <v>46284.646744799997</v>
      </c>
      <c r="K1128" s="17" t="s">
        <v>3626</v>
      </c>
      <c r="L1128" s="21" t="str">
        <f>VLOOKUP(B1128,Accounts!B$2:E$3001,4,FALSE)</f>
        <v>Corporate</v>
      </c>
      <c r="M1128" s="26">
        <f>VALUE(VLOOKUP(B1128,Accounts!B$2:G$3001,6,FALSE))</f>
        <v>152280516</v>
      </c>
      <c r="N1128" s="22">
        <f>IFERROR(VLOOKUP(B1128,Loan!B1128:D1427,3,FALSE), 0)</f>
        <v>0</v>
      </c>
      <c r="O1128" s="25">
        <f>VLOOKUP(B1128,Transaction!C2:F3001,4,FALSE)</f>
        <v>44358</v>
      </c>
      <c r="P1128" s="21" t="str">
        <f>VLOOKUP(B1128,Table3[[Account Number]:[Transaction type]],2,FALSE)</f>
        <v>Money Deposit</v>
      </c>
      <c r="Q1128" s="21" t="str">
        <f>VLOOKUP(B1128,Transaction!C2:E3001,3,FALSE)</f>
        <v>ATM</v>
      </c>
      <c r="R1128" s="22">
        <f>Table4[[#This Row],[Bank Deposit2]] - Table4[[#This Row],[Saving Accounts]]</f>
        <v>174950.1427272</v>
      </c>
      <c r="S1128" s="22">
        <f>IF(AND(Table4[[#This Row],[Account Type]]="Current",Table4[[#This Row],[Opening Balance]]&gt;= 500000),Table4[[#This Row],[Opening Balance]] * 0.02, 0)</f>
        <v>0</v>
      </c>
    </row>
    <row r="1129" spans="1:19" ht="15.75" x14ac:dyDescent="0.25">
      <c r="A1129" s="17" t="s">
        <v>3627</v>
      </c>
      <c r="B1129" s="19">
        <v>670581735</v>
      </c>
      <c r="C1129" s="17">
        <v>28</v>
      </c>
      <c r="D1129" s="24">
        <v>34479</v>
      </c>
      <c r="E1129" s="17" t="s">
        <v>1094</v>
      </c>
      <c r="F1129" s="17" t="s">
        <v>93</v>
      </c>
      <c r="G1129" s="17" t="s">
        <v>3583</v>
      </c>
      <c r="H1129" s="17" t="s">
        <v>3628</v>
      </c>
      <c r="I1129" s="20">
        <f t="shared" si="17"/>
        <v>2365411.6727999998</v>
      </c>
      <c r="J1129" s="20">
        <v>246315.59568</v>
      </c>
      <c r="K1129" s="17" t="s">
        <v>3629</v>
      </c>
      <c r="L1129" s="21" t="str">
        <f>VLOOKUP(B1129,Accounts!B$2:E$3001,4,FALSE)</f>
        <v>Fixed Deposit</v>
      </c>
      <c r="M1129" s="26">
        <f>VALUE(VLOOKUP(B1129,Accounts!B$2:G$3001,6,FALSE))</f>
        <v>752901632</v>
      </c>
      <c r="N1129" s="22">
        <f>IFERROR(VLOOKUP(B1129,Loan!B1129:D1428,3,FALSE), 0)</f>
        <v>0</v>
      </c>
      <c r="O1129" s="25">
        <f>VLOOKUP(B1129,Transaction!C2:F3001,4,FALSE)</f>
        <v>44318</v>
      </c>
      <c r="P1129" s="21" t="str">
        <f>VLOOKUP(B1129,Table3[[Account Number]:[Transaction type]],2,FALSE)</f>
        <v>Cash Withdrawal</v>
      </c>
      <c r="Q1129" s="21" t="str">
        <f>VLOOKUP(B1129,Transaction!C2:E3001,3,FALSE)</f>
        <v>ATM</v>
      </c>
      <c r="R1129" s="22">
        <f>Table4[[#This Row],[Bank Deposit2]] - Table4[[#This Row],[Saving Accounts]]</f>
        <v>2119096.07712</v>
      </c>
      <c r="S1129" s="22">
        <f>IF(AND(Table4[[#This Row],[Account Type]]="Current",Table4[[#This Row],[Opening Balance]]&gt;= 500000),Table4[[#This Row],[Opening Balance]] * 0.02, 0)</f>
        <v>0</v>
      </c>
    </row>
    <row r="1130" spans="1:19" ht="15.75" x14ac:dyDescent="0.25">
      <c r="A1130" s="17" t="s">
        <v>3630</v>
      </c>
      <c r="B1130" s="19">
        <v>546321656</v>
      </c>
      <c r="C1130" s="17">
        <v>59</v>
      </c>
      <c r="D1130" s="24">
        <v>23156.25</v>
      </c>
      <c r="E1130" s="17" t="s">
        <v>1094</v>
      </c>
      <c r="F1130" s="17" t="s">
        <v>499</v>
      </c>
      <c r="G1130" s="17" t="s">
        <v>3583</v>
      </c>
      <c r="H1130" s="17" t="s">
        <v>3631</v>
      </c>
      <c r="I1130" s="20">
        <f t="shared" si="17"/>
        <v>567228.21407999995</v>
      </c>
      <c r="J1130" s="20">
        <v>249666.35786399999</v>
      </c>
      <c r="K1130" s="17" t="s">
        <v>3632</v>
      </c>
      <c r="L1130" s="21" t="str">
        <f>VLOOKUP(B1130,Accounts!B$2:E$3001,4,FALSE)</f>
        <v>Fixed Deposit</v>
      </c>
      <c r="M1130" s="26">
        <f>VALUE(VLOOKUP(B1130,Accounts!B$2:G$3001,6,FALSE))</f>
        <v>2485293525</v>
      </c>
      <c r="N1130" s="22">
        <f>IFERROR(VLOOKUP(B1130,Loan!B1130:D1429,3,FALSE), 0)</f>
        <v>0</v>
      </c>
      <c r="O1130" s="25">
        <f>VLOOKUP(B1130,Transaction!C2:F3001,4,FALSE)</f>
        <v>44336</v>
      </c>
      <c r="P1130" s="21" t="str">
        <f>VLOOKUP(B1130,Table3[[Account Number]:[Transaction type]],2,FALSE)</f>
        <v>Money Transfer</v>
      </c>
      <c r="Q1130" s="21" t="str">
        <f>VLOOKUP(B1130,Transaction!C2:E3001,3,FALSE)</f>
        <v>Mobile</v>
      </c>
      <c r="R1130" s="22">
        <f>Table4[[#This Row],[Bank Deposit2]] - Table4[[#This Row],[Saving Accounts]]</f>
        <v>317561.85621599993</v>
      </c>
      <c r="S1130" s="22">
        <f>IF(AND(Table4[[#This Row],[Account Type]]="Current",Table4[[#This Row],[Opening Balance]]&gt;= 500000),Table4[[#This Row],[Opening Balance]] * 0.02, 0)</f>
        <v>0</v>
      </c>
    </row>
    <row r="1131" spans="1:19" ht="15.75" x14ac:dyDescent="0.25">
      <c r="A1131" s="17" t="s">
        <v>3633</v>
      </c>
      <c r="B1131" s="19">
        <v>388888615</v>
      </c>
      <c r="C1131" s="17">
        <v>82</v>
      </c>
      <c r="D1131" s="24">
        <v>14755.5</v>
      </c>
      <c r="E1131" s="17" t="s">
        <v>1094</v>
      </c>
      <c r="F1131" s="17" t="s">
        <v>1220</v>
      </c>
      <c r="G1131" s="17" t="s">
        <v>3583</v>
      </c>
      <c r="H1131" s="17" t="s">
        <v>903</v>
      </c>
      <c r="I1131" s="20">
        <f t="shared" si="17"/>
        <v>0</v>
      </c>
      <c r="J1131" s="20">
        <v>0</v>
      </c>
      <c r="K1131" s="17" t="s">
        <v>3634</v>
      </c>
      <c r="L1131" s="21" t="str">
        <f>VLOOKUP(B1131,Accounts!B$2:E$3001,4,FALSE)</f>
        <v>Current</v>
      </c>
      <c r="M1131" s="26">
        <f>VALUE(VLOOKUP(B1131,Accounts!B$2:G$3001,6,FALSE))</f>
        <v>13216392</v>
      </c>
      <c r="N1131" s="22">
        <f>IFERROR(VLOOKUP(B1131,Loan!B1131:D1430,3,FALSE), 0)</f>
        <v>0</v>
      </c>
      <c r="O1131" s="25">
        <f>VLOOKUP(B1131,Transaction!C2:F3001,4,FALSE)</f>
        <v>44649</v>
      </c>
      <c r="P1131" s="21" t="str">
        <f>VLOOKUP(B1131,Table3[[Account Number]:[Transaction type]],2,FALSE)</f>
        <v>Checks</v>
      </c>
      <c r="Q1131" s="21" t="str">
        <f>VLOOKUP(B1131,Transaction!C2:E3001,3,FALSE)</f>
        <v>Bank</v>
      </c>
      <c r="R1131" s="22">
        <f>Table4[[#This Row],[Bank Deposit2]] - Table4[[#This Row],[Saving Accounts]]</f>
        <v>0</v>
      </c>
      <c r="S1131" s="22">
        <f>IF(AND(Table4[[#This Row],[Account Type]]="Current",Table4[[#This Row],[Opening Balance]]&gt;= 500000),Table4[[#This Row],[Opening Balance]] * 0.02, 0)</f>
        <v>264327.84000000003</v>
      </c>
    </row>
    <row r="1132" spans="1:19" ht="15.75" x14ac:dyDescent="0.25">
      <c r="A1132" s="17" t="s">
        <v>3635</v>
      </c>
      <c r="B1132" s="19">
        <v>833544299</v>
      </c>
      <c r="C1132" s="17">
        <v>44</v>
      </c>
      <c r="D1132" s="24">
        <v>28635</v>
      </c>
      <c r="E1132" s="17" t="s">
        <v>1094</v>
      </c>
      <c r="F1132" s="17" t="s">
        <v>256</v>
      </c>
      <c r="G1132" s="17" t="s">
        <v>3583</v>
      </c>
      <c r="H1132" s="17" t="s">
        <v>3636</v>
      </c>
      <c r="I1132" s="20">
        <f t="shared" si="17"/>
        <v>2031820.309101</v>
      </c>
      <c r="J1132" s="20">
        <v>1218924.26642679</v>
      </c>
      <c r="K1132" s="17" t="s">
        <v>3637</v>
      </c>
      <c r="L1132" s="21" t="str">
        <f>VLOOKUP(B1132,Accounts!B$2:E$3001,4,FALSE)</f>
        <v>Current</v>
      </c>
      <c r="M1132" s="26">
        <f>VALUE(VLOOKUP(B1132,Accounts!B$2:G$3001,6,FALSE))</f>
        <v>106018176</v>
      </c>
      <c r="N1132" s="22">
        <f>IFERROR(VLOOKUP(B1132,Loan!B1132:D1431,3,FALSE), 0)</f>
        <v>0</v>
      </c>
      <c r="O1132" s="25">
        <f>VLOOKUP(B1132,Transaction!C2:F3001,4,FALSE)</f>
        <v>44428</v>
      </c>
      <c r="P1132" s="21" t="str">
        <f>VLOOKUP(B1132,Table3[[Account Number]:[Transaction type]],2,FALSE)</f>
        <v>Checks</v>
      </c>
      <c r="Q1132" s="21" t="str">
        <f>VLOOKUP(B1132,Transaction!C2:E3001,3,FALSE)</f>
        <v>Informal Services</v>
      </c>
      <c r="R1132" s="22">
        <f>Table4[[#This Row],[Bank Deposit2]] - Table4[[#This Row],[Saving Accounts]]</f>
        <v>812896.04267420992</v>
      </c>
      <c r="S1132" s="22">
        <f>IF(AND(Table4[[#This Row],[Account Type]]="Current",Table4[[#This Row],[Opening Balance]]&gt;= 500000),Table4[[#This Row],[Opening Balance]] * 0.02, 0)</f>
        <v>2120363.52</v>
      </c>
    </row>
    <row r="1133" spans="1:19" ht="15.75" x14ac:dyDescent="0.25">
      <c r="A1133" s="17" t="s">
        <v>3638</v>
      </c>
      <c r="B1133" s="19">
        <v>570375422</v>
      </c>
      <c r="C1133" s="17">
        <v>58</v>
      </c>
      <c r="D1133" s="24">
        <v>23521.5</v>
      </c>
      <c r="E1133" s="17" t="s">
        <v>1094</v>
      </c>
      <c r="F1133" s="17" t="s">
        <v>1004</v>
      </c>
      <c r="G1133" s="17" t="s">
        <v>3583</v>
      </c>
      <c r="H1133" s="17" t="s">
        <v>3639</v>
      </c>
      <c r="I1133" s="20">
        <f t="shared" si="17"/>
        <v>593952.75955199997</v>
      </c>
      <c r="J1133" s="20">
        <v>145880.59240704001</v>
      </c>
      <c r="K1133" s="17" t="s">
        <v>3640</v>
      </c>
      <c r="L1133" s="21" t="str">
        <f>VLOOKUP(B1133,Accounts!B$2:E$3001,4,FALSE)</f>
        <v>Savings</v>
      </c>
      <c r="M1133" s="26">
        <f>VALUE(VLOOKUP(B1133,Accounts!B$2:G$3001,6,FALSE))</f>
        <v>71704224</v>
      </c>
      <c r="N1133" s="22">
        <f>IFERROR(VLOOKUP(B1133,Loan!B1133:D1432,3,FALSE), 0)</f>
        <v>0</v>
      </c>
      <c r="O1133" s="25">
        <f>VLOOKUP(B1133,Transaction!C2:F3001,4,FALSE)</f>
        <v>44442</v>
      </c>
      <c r="P1133" s="21" t="str">
        <f>VLOOKUP(B1133,Table3[[Account Number]:[Transaction type]],2,FALSE)</f>
        <v>Money Deposit</v>
      </c>
      <c r="Q1133" s="21" t="str">
        <f>VLOOKUP(B1133,Transaction!C2:E3001,3,FALSE)</f>
        <v>Bank</v>
      </c>
      <c r="R1133" s="22">
        <f>Table4[[#This Row],[Bank Deposit2]] - Table4[[#This Row],[Saving Accounts]]</f>
        <v>448072.16714495997</v>
      </c>
      <c r="S1133" s="22">
        <f>IF(AND(Table4[[#This Row],[Account Type]]="Current",Table4[[#This Row],[Opening Balance]]&gt;= 500000),Table4[[#This Row],[Opening Balance]] * 0.02, 0)</f>
        <v>0</v>
      </c>
    </row>
    <row r="1134" spans="1:19" ht="15.75" x14ac:dyDescent="0.25">
      <c r="A1134" s="17" t="s">
        <v>3641</v>
      </c>
      <c r="B1134" s="19">
        <v>775848712</v>
      </c>
      <c r="C1134" s="17">
        <v>63</v>
      </c>
      <c r="D1134" s="24">
        <v>21695.25</v>
      </c>
      <c r="E1134" s="17" t="s">
        <v>1094</v>
      </c>
      <c r="F1134" s="17" t="s">
        <v>774</v>
      </c>
      <c r="G1134" s="17" t="s">
        <v>3583</v>
      </c>
      <c r="H1134" s="17" t="s">
        <v>3642</v>
      </c>
      <c r="I1134" s="20">
        <f t="shared" si="17"/>
        <v>478134.74800000002</v>
      </c>
      <c r="J1134" s="20">
        <v>125510.37135</v>
      </c>
      <c r="K1134" s="17" t="s">
        <v>3643</v>
      </c>
      <c r="L1134" s="21" t="str">
        <f>VLOOKUP(B1134,Accounts!B$2:E$3001,4,FALSE)</f>
        <v>Current</v>
      </c>
      <c r="M1134" s="26">
        <f>VALUE(VLOOKUP(B1134,Accounts!B$2:G$3001,6,FALSE))</f>
        <v>1709989743</v>
      </c>
      <c r="N1134" s="22">
        <f>IFERROR(VLOOKUP(B1134,Loan!B1134:D1433,3,FALSE), 0)</f>
        <v>0</v>
      </c>
      <c r="O1134" s="25">
        <f>VLOOKUP(B1134,Transaction!C2:F3001,4,FALSE)</f>
        <v>44492</v>
      </c>
      <c r="P1134" s="21" t="str">
        <f>VLOOKUP(B1134,Table3[[Account Number]:[Transaction type]],2,FALSE)</f>
        <v>Online Payment</v>
      </c>
      <c r="Q1134" s="21" t="str">
        <f>VLOOKUP(B1134,Transaction!C2:E3001,3,FALSE)</f>
        <v>Internet Banking</v>
      </c>
      <c r="R1134" s="22">
        <f>Table4[[#This Row],[Bank Deposit2]] - Table4[[#This Row],[Saving Accounts]]</f>
        <v>352624.37664999999</v>
      </c>
      <c r="S1134" s="22">
        <f>IF(AND(Table4[[#This Row],[Account Type]]="Current",Table4[[#This Row],[Opening Balance]]&gt;= 500000),Table4[[#This Row],[Opening Balance]] * 0.02, 0)</f>
        <v>34199794.859999999</v>
      </c>
    </row>
    <row r="1135" spans="1:19" ht="15.75" x14ac:dyDescent="0.25">
      <c r="A1135" s="17" t="s">
        <v>3644</v>
      </c>
      <c r="B1135" s="19">
        <v>301903886</v>
      </c>
      <c r="C1135" s="17">
        <v>75</v>
      </c>
      <c r="D1135" s="24">
        <v>17312.25</v>
      </c>
      <c r="E1135" s="17" t="s">
        <v>1094</v>
      </c>
      <c r="F1135" s="17" t="s">
        <v>893</v>
      </c>
      <c r="G1135" s="17" t="s">
        <v>3583</v>
      </c>
      <c r="H1135" s="17" t="s">
        <v>3645</v>
      </c>
      <c r="I1135" s="20">
        <f t="shared" si="17"/>
        <v>822783.55899599998</v>
      </c>
      <c r="J1135" s="20">
        <v>282233.89523700002</v>
      </c>
      <c r="K1135" s="17" t="s">
        <v>3646</v>
      </c>
      <c r="L1135" s="21" t="str">
        <f>VLOOKUP(B1135,Accounts!B$2:E$3001,4,FALSE)</f>
        <v>Fixed Deposit</v>
      </c>
      <c r="M1135" s="26">
        <f>VALUE(VLOOKUP(B1135,Accounts!B$2:G$3001,6,FALSE))</f>
        <v>1639750827</v>
      </c>
      <c r="N1135" s="22">
        <f>IFERROR(VLOOKUP(B1135,Loan!B1135:D1434,3,FALSE), 0)</f>
        <v>0</v>
      </c>
      <c r="O1135" s="25">
        <f>VLOOKUP(B1135,Transaction!C2:F3001,4,FALSE)</f>
        <v>44341</v>
      </c>
      <c r="P1135" s="21" t="str">
        <f>VLOOKUP(B1135,Table3[[Account Number]:[Transaction type]],2,FALSE)</f>
        <v>Loan Payment</v>
      </c>
      <c r="Q1135" s="21" t="str">
        <f>VLOOKUP(B1135,Transaction!C2:E3001,3,FALSE)</f>
        <v>ACH</v>
      </c>
      <c r="R1135" s="22">
        <f>Table4[[#This Row],[Bank Deposit2]] - Table4[[#This Row],[Saving Accounts]]</f>
        <v>540549.6637589999</v>
      </c>
      <c r="S1135" s="22">
        <f>IF(AND(Table4[[#This Row],[Account Type]]="Current",Table4[[#This Row],[Opening Balance]]&gt;= 500000),Table4[[#This Row],[Opening Balance]] * 0.02, 0)</f>
        <v>0</v>
      </c>
    </row>
    <row r="1136" spans="1:19" ht="15.75" x14ac:dyDescent="0.25">
      <c r="A1136" s="17" t="s">
        <v>3647</v>
      </c>
      <c r="B1136" s="19">
        <v>488871183</v>
      </c>
      <c r="C1136" s="17">
        <v>80</v>
      </c>
      <c r="D1136" s="24">
        <v>15486</v>
      </c>
      <c r="E1136" s="17" t="s">
        <v>1094</v>
      </c>
      <c r="F1136" s="17" t="s">
        <v>1927</v>
      </c>
      <c r="G1136" s="17" t="s">
        <v>3583</v>
      </c>
      <c r="H1136" s="17" t="s">
        <v>3648</v>
      </c>
      <c r="I1136" s="20">
        <f t="shared" si="17"/>
        <v>103753.786504</v>
      </c>
      <c r="J1136" s="20">
        <v>71536.446936120003</v>
      </c>
      <c r="K1136" s="17" t="s">
        <v>3649</v>
      </c>
      <c r="L1136" s="21" t="str">
        <f>VLOOKUP(B1136,Accounts!B$2:E$3001,4,FALSE)</f>
        <v>Current</v>
      </c>
      <c r="M1136" s="26">
        <f>VALUE(VLOOKUP(B1136,Accounts!B$2:G$3001,6,FALSE))</f>
        <v>841284432</v>
      </c>
      <c r="N1136" s="22">
        <f>IFERROR(VLOOKUP(B1136,Loan!B1136:D1435,3,FALSE), 0)</f>
        <v>0</v>
      </c>
      <c r="O1136" s="25">
        <f>VLOOKUP(B1136,Transaction!C2:F3001,4,FALSE)</f>
        <v>44427</v>
      </c>
      <c r="P1136" s="21" t="str">
        <f>VLOOKUP(B1136,Table3[[Account Number]:[Transaction type]],2,FALSE)</f>
        <v>Checks</v>
      </c>
      <c r="Q1136" s="21" t="str">
        <f>VLOOKUP(B1136,Transaction!C2:E3001,3,FALSE)</f>
        <v>Informal Services</v>
      </c>
      <c r="R1136" s="22">
        <f>Table4[[#This Row],[Bank Deposit2]] - Table4[[#This Row],[Saving Accounts]]</f>
        <v>32217.339567880001</v>
      </c>
      <c r="S1136" s="22">
        <f>IF(AND(Table4[[#This Row],[Account Type]]="Current",Table4[[#This Row],[Opening Balance]]&gt;= 500000),Table4[[#This Row],[Opening Balance]] * 0.02, 0)</f>
        <v>16825688.640000001</v>
      </c>
    </row>
    <row r="1137" spans="1:19" ht="15.75" x14ac:dyDescent="0.25">
      <c r="A1137" s="17" t="s">
        <v>3650</v>
      </c>
      <c r="B1137" s="19">
        <v>799549503</v>
      </c>
      <c r="C1137" s="17">
        <v>27</v>
      </c>
      <c r="D1137" s="24">
        <v>34844.25</v>
      </c>
      <c r="E1137" s="17" t="s">
        <v>1094</v>
      </c>
      <c r="F1137" s="17" t="s">
        <v>527</v>
      </c>
      <c r="G1137" s="17" t="s">
        <v>3583</v>
      </c>
      <c r="H1137" s="17" t="s">
        <v>3651</v>
      </c>
      <c r="I1137" s="20">
        <f t="shared" si="17"/>
        <v>225722.82004200001</v>
      </c>
      <c r="J1137" s="20">
        <v>188576.08928694</v>
      </c>
      <c r="K1137" s="17" t="s">
        <v>3652</v>
      </c>
      <c r="L1137" s="21" t="str">
        <f>VLOOKUP(B1137,Accounts!B$2:E$3001,4,FALSE)</f>
        <v>Domiciliary</v>
      </c>
      <c r="M1137" s="26">
        <f>VALUE(VLOOKUP(B1137,Accounts!B$2:G$3001,6,FALSE))</f>
        <v>21843402</v>
      </c>
      <c r="N1137" s="22">
        <f>IFERROR(VLOOKUP(B1137,Loan!B1137:D1436,3,FALSE), 0)</f>
        <v>0</v>
      </c>
      <c r="O1137" s="25">
        <f>VLOOKUP(B1137,Transaction!C2:F3001,4,FALSE)</f>
        <v>44654</v>
      </c>
      <c r="P1137" s="21" t="str">
        <f>VLOOKUP(B1137,Table3[[Account Number]:[Transaction type]],2,FALSE)</f>
        <v>Checks</v>
      </c>
      <c r="Q1137" s="21" t="str">
        <f>VLOOKUP(B1137,Transaction!C2:E3001,3,FALSE)</f>
        <v>Informal Services</v>
      </c>
      <c r="R1137" s="22">
        <f>Table4[[#This Row],[Bank Deposit2]] - Table4[[#This Row],[Saving Accounts]]</f>
        <v>37146.730755060009</v>
      </c>
      <c r="S1137" s="22">
        <f>IF(AND(Table4[[#This Row],[Account Type]]="Current",Table4[[#This Row],[Opening Balance]]&gt;= 500000),Table4[[#This Row],[Opening Balance]] * 0.02, 0)</f>
        <v>0</v>
      </c>
    </row>
    <row r="1138" spans="1:19" ht="15.75" x14ac:dyDescent="0.25">
      <c r="A1138" s="17" t="s">
        <v>3653</v>
      </c>
      <c r="B1138" s="19">
        <v>422111244</v>
      </c>
      <c r="C1138" s="17">
        <v>21</v>
      </c>
      <c r="D1138" s="24">
        <v>37035.75</v>
      </c>
      <c r="E1138" s="17" t="s">
        <v>1094</v>
      </c>
      <c r="F1138" s="17" t="s">
        <v>366</v>
      </c>
      <c r="G1138" s="17" t="s">
        <v>3583</v>
      </c>
      <c r="H1138" s="17" t="s">
        <v>3654</v>
      </c>
      <c r="I1138" s="20">
        <f t="shared" si="17"/>
        <v>449282.42251200002</v>
      </c>
      <c r="J1138" s="20">
        <v>31824.1715946</v>
      </c>
      <c r="K1138" s="17" t="s">
        <v>3655</v>
      </c>
      <c r="L1138" s="21" t="str">
        <f>VLOOKUP(B1138,Accounts!B$2:E$3001,4,FALSE)</f>
        <v>Domiciliary</v>
      </c>
      <c r="M1138" s="26">
        <f>VALUE(VLOOKUP(B1138,Accounts!B$2:G$3001,6,FALSE))</f>
        <v>2016243636</v>
      </c>
      <c r="N1138" s="22">
        <f>IFERROR(VLOOKUP(B1138,Loan!B1138:D1437,3,FALSE), 0)</f>
        <v>0</v>
      </c>
      <c r="O1138" s="25">
        <f>VLOOKUP(B1138,Transaction!C2:F3001,4,FALSE)</f>
        <v>44497</v>
      </c>
      <c r="P1138" s="21" t="str">
        <f>VLOOKUP(B1138,Table3[[Account Number]:[Transaction type]],2,FALSE)</f>
        <v>Loan Payment</v>
      </c>
      <c r="Q1138" s="21" t="str">
        <f>VLOOKUP(B1138,Transaction!C2:E3001,3,FALSE)</f>
        <v>Mobile</v>
      </c>
      <c r="R1138" s="22">
        <f>Table4[[#This Row],[Bank Deposit2]] - Table4[[#This Row],[Saving Accounts]]</f>
        <v>417458.2509174</v>
      </c>
      <c r="S1138" s="22">
        <f>IF(AND(Table4[[#This Row],[Account Type]]="Current",Table4[[#This Row],[Opening Balance]]&gt;= 500000),Table4[[#This Row],[Opening Balance]] * 0.02, 0)</f>
        <v>0</v>
      </c>
    </row>
    <row r="1139" spans="1:19" ht="15.75" x14ac:dyDescent="0.25">
      <c r="A1139" s="17" t="s">
        <v>3656</v>
      </c>
      <c r="B1139" s="19">
        <v>300991991</v>
      </c>
      <c r="C1139" s="17">
        <v>74</v>
      </c>
      <c r="D1139" s="24">
        <v>17677.5</v>
      </c>
      <c r="E1139" s="17" t="s">
        <v>1094</v>
      </c>
      <c r="F1139" s="17" t="s">
        <v>1721</v>
      </c>
      <c r="G1139" s="17" t="s">
        <v>3583</v>
      </c>
      <c r="H1139" s="17" t="s">
        <v>3657</v>
      </c>
      <c r="I1139" s="20">
        <f t="shared" si="17"/>
        <v>79099.254000000001</v>
      </c>
      <c r="J1139" s="20">
        <v>29633.561099999999</v>
      </c>
      <c r="K1139" s="17" t="s">
        <v>3658</v>
      </c>
      <c r="L1139" s="21" t="str">
        <f>VLOOKUP(B1139,Accounts!B$2:E$3001,4,FALSE)</f>
        <v>Domiciliary</v>
      </c>
      <c r="M1139" s="26">
        <f>VALUE(VLOOKUP(B1139,Accounts!B$2:G$3001,6,FALSE))</f>
        <v>746075112</v>
      </c>
      <c r="N1139" s="22">
        <f>IFERROR(VLOOKUP(B1139,Loan!B1139:D1438,3,FALSE), 0)</f>
        <v>0</v>
      </c>
      <c r="O1139" s="25">
        <f>VLOOKUP(B1139,Transaction!C2:F3001,4,FALSE)</f>
        <v>44421</v>
      </c>
      <c r="P1139" s="21" t="str">
        <f>VLOOKUP(B1139,Table3[[Account Number]:[Transaction type]],2,FALSE)</f>
        <v>Money Transfer</v>
      </c>
      <c r="Q1139" s="21" t="str">
        <f>VLOOKUP(B1139,Transaction!C2:E3001,3,FALSE)</f>
        <v>Internet Banking</v>
      </c>
      <c r="R1139" s="22">
        <f>Table4[[#This Row],[Bank Deposit2]] - Table4[[#This Row],[Saving Accounts]]</f>
        <v>49465.692900000002</v>
      </c>
      <c r="S1139" s="22">
        <f>IF(AND(Table4[[#This Row],[Account Type]]="Current",Table4[[#This Row],[Opening Balance]]&gt;= 500000),Table4[[#This Row],[Opening Balance]] * 0.02, 0)</f>
        <v>0</v>
      </c>
    </row>
    <row r="1140" spans="1:19" ht="15.75" x14ac:dyDescent="0.25">
      <c r="A1140" s="17" t="s">
        <v>3659</v>
      </c>
      <c r="B1140" s="19">
        <v>530044811</v>
      </c>
      <c r="C1140" s="17">
        <v>47</v>
      </c>
      <c r="D1140" s="24">
        <v>27539.25</v>
      </c>
      <c r="E1140" s="17" t="s">
        <v>1094</v>
      </c>
      <c r="F1140" s="17" t="s">
        <v>430</v>
      </c>
      <c r="G1140" s="17" t="s">
        <v>3583</v>
      </c>
      <c r="H1140" s="17" t="s">
        <v>3660</v>
      </c>
      <c r="I1140" s="20">
        <f t="shared" si="17"/>
        <v>48331.615248000002</v>
      </c>
      <c r="J1140" s="20">
        <v>40066.208582400002</v>
      </c>
      <c r="K1140" s="17" t="s">
        <v>3661</v>
      </c>
      <c r="L1140" s="21" t="str">
        <f>VLOOKUP(B1140,Accounts!B$2:E$3001,4,FALSE)</f>
        <v>Current</v>
      </c>
      <c r="M1140" s="26">
        <f>VALUE(VLOOKUP(B1140,Accounts!B$2:G$3001,6,FALSE))</f>
        <v>1126837344</v>
      </c>
      <c r="N1140" s="22">
        <f>IFERROR(VLOOKUP(B1140,Loan!B1140:D1439,3,FALSE), 0)</f>
        <v>0</v>
      </c>
      <c r="O1140" s="25">
        <f>VLOOKUP(B1140,Transaction!C2:F3001,4,FALSE)</f>
        <v>44383</v>
      </c>
      <c r="P1140" s="21" t="str">
        <f>VLOOKUP(B1140,Table3[[Account Number]:[Transaction type]],2,FALSE)</f>
        <v>Online Payment</v>
      </c>
      <c r="Q1140" s="21" t="str">
        <f>VLOOKUP(B1140,Transaction!C2:E3001,3,FALSE)</f>
        <v>Card</v>
      </c>
      <c r="R1140" s="22">
        <f>Table4[[#This Row],[Bank Deposit2]] - Table4[[#This Row],[Saving Accounts]]</f>
        <v>8265.4066655999995</v>
      </c>
      <c r="S1140" s="22">
        <f>IF(AND(Table4[[#This Row],[Account Type]]="Current",Table4[[#This Row],[Opening Balance]]&gt;= 500000),Table4[[#This Row],[Opening Balance]] * 0.02, 0)</f>
        <v>22536746.879999999</v>
      </c>
    </row>
    <row r="1141" spans="1:19" ht="15.75" x14ac:dyDescent="0.25">
      <c r="A1141" s="17" t="s">
        <v>3662</v>
      </c>
      <c r="B1141" s="19">
        <v>188701933</v>
      </c>
      <c r="C1141" s="17">
        <v>46</v>
      </c>
      <c r="D1141" s="24">
        <v>27904.5</v>
      </c>
      <c r="E1141" s="17" t="s">
        <v>1094</v>
      </c>
      <c r="F1141" s="17" t="s">
        <v>549</v>
      </c>
      <c r="G1141" s="17" t="s">
        <v>3583</v>
      </c>
      <c r="H1141" s="17" t="s">
        <v>3663</v>
      </c>
      <c r="I1141" s="20">
        <f t="shared" si="17"/>
        <v>253946.589568</v>
      </c>
      <c r="J1141" s="20">
        <v>103475.19896448001</v>
      </c>
      <c r="K1141" s="17" t="s">
        <v>3664</v>
      </c>
      <c r="L1141" s="21" t="str">
        <f>VLOOKUP(B1141,Accounts!B$2:E$3001,4,FALSE)</f>
        <v>Current</v>
      </c>
      <c r="M1141" s="26">
        <f>VALUE(VLOOKUP(B1141,Accounts!B$2:G$3001,6,FALSE))</f>
        <v>446844745</v>
      </c>
      <c r="N1141" s="22">
        <f>IFERROR(VLOOKUP(B1141,Loan!B1141:D1440,3,FALSE), 0)</f>
        <v>0</v>
      </c>
      <c r="O1141" s="25">
        <f>VLOOKUP(B1141,Transaction!C2:F3001,4,FALSE)</f>
        <v>44553</v>
      </c>
      <c r="P1141" s="21" t="str">
        <f>VLOOKUP(B1141,Table3[[Account Number]:[Transaction type]],2,FALSE)</f>
        <v>Online Payment</v>
      </c>
      <c r="Q1141" s="21" t="str">
        <f>VLOOKUP(B1141,Transaction!C2:E3001,3,FALSE)</f>
        <v>Mobile</v>
      </c>
      <c r="R1141" s="22">
        <f>Table4[[#This Row],[Bank Deposit2]] - Table4[[#This Row],[Saving Accounts]]</f>
        <v>150471.39060351998</v>
      </c>
      <c r="S1141" s="22">
        <f>IF(AND(Table4[[#This Row],[Account Type]]="Current",Table4[[#This Row],[Opening Balance]]&gt;= 500000),Table4[[#This Row],[Opening Balance]] * 0.02, 0)</f>
        <v>8936894.9000000004</v>
      </c>
    </row>
    <row r="1142" spans="1:19" ht="15.75" x14ac:dyDescent="0.25">
      <c r="A1142" s="17" t="s">
        <v>3665</v>
      </c>
      <c r="B1142" s="19">
        <v>531964292</v>
      </c>
      <c r="C1142" s="17">
        <v>38</v>
      </c>
      <c r="D1142" s="24">
        <v>30826.5</v>
      </c>
      <c r="E1142" s="17" t="s">
        <v>1094</v>
      </c>
      <c r="F1142" s="17" t="s">
        <v>314</v>
      </c>
      <c r="G1142" s="17" t="s">
        <v>3583</v>
      </c>
      <c r="H1142" s="17" t="s">
        <v>3666</v>
      </c>
      <c r="I1142" s="20">
        <f t="shared" si="17"/>
        <v>259142.87520000001</v>
      </c>
      <c r="J1142" s="20">
        <v>163827.99575999999</v>
      </c>
      <c r="K1142" s="17" t="s">
        <v>3667</v>
      </c>
      <c r="L1142" s="21" t="str">
        <f>VLOOKUP(B1142,Accounts!B$2:E$3001,4,FALSE)</f>
        <v>Domiciliary</v>
      </c>
      <c r="M1142" s="26">
        <f>VALUE(VLOOKUP(B1142,Accounts!B$2:G$3001,6,FALSE))</f>
        <v>4359658464</v>
      </c>
      <c r="N1142" s="22">
        <f>IFERROR(VLOOKUP(B1142,Loan!B1142:D1441,3,FALSE), 0)</f>
        <v>0</v>
      </c>
      <c r="O1142" s="25">
        <f>VLOOKUP(B1142,Transaction!C2:F3001,4,FALSE)</f>
        <v>44410</v>
      </c>
      <c r="P1142" s="21" t="str">
        <f>VLOOKUP(B1142,Table3[[Account Number]:[Transaction type]],2,FALSE)</f>
        <v>Money Transfer</v>
      </c>
      <c r="Q1142" s="21" t="str">
        <f>VLOOKUP(B1142,Transaction!C2:E3001,3,FALSE)</f>
        <v>Internet Banking</v>
      </c>
      <c r="R1142" s="22">
        <f>Table4[[#This Row],[Bank Deposit2]] - Table4[[#This Row],[Saving Accounts]]</f>
        <v>95314.879440000019</v>
      </c>
      <c r="S1142" s="22">
        <f>IF(AND(Table4[[#This Row],[Account Type]]="Current",Table4[[#This Row],[Opening Balance]]&gt;= 500000),Table4[[#This Row],[Opening Balance]] * 0.02, 0)</f>
        <v>0</v>
      </c>
    </row>
    <row r="1143" spans="1:19" ht="15.75" x14ac:dyDescent="0.25">
      <c r="A1143" s="17" t="s">
        <v>3668</v>
      </c>
      <c r="B1143" s="19">
        <v>561221117</v>
      </c>
      <c r="C1143" s="17">
        <v>85</v>
      </c>
      <c r="D1143" s="24">
        <v>13659.75</v>
      </c>
      <c r="E1143" s="17" t="s">
        <v>1094</v>
      </c>
      <c r="F1143" s="17" t="s">
        <v>794</v>
      </c>
      <c r="G1143" s="17" t="s">
        <v>3583</v>
      </c>
      <c r="H1143" s="17" t="s">
        <v>3669</v>
      </c>
      <c r="I1143" s="20">
        <f t="shared" si="17"/>
        <v>265216.00089600001</v>
      </c>
      <c r="J1143" s="20">
        <v>263367.52573823999</v>
      </c>
      <c r="K1143" s="17" t="s">
        <v>3670</v>
      </c>
      <c r="L1143" s="21" t="str">
        <f>VLOOKUP(B1143,Accounts!B$2:E$3001,4,FALSE)</f>
        <v>Corporate</v>
      </c>
      <c r="M1143" s="26">
        <f>VALUE(VLOOKUP(B1143,Accounts!B$2:G$3001,6,FALSE))</f>
        <v>1235565</v>
      </c>
      <c r="N1143" s="22">
        <f>IFERROR(VLOOKUP(B1143,Loan!B1143:D1442,3,FALSE), 0)</f>
        <v>0</v>
      </c>
      <c r="O1143" s="25">
        <f>VLOOKUP(B1143,Transaction!C2:F3001,4,FALSE)</f>
        <v>44588</v>
      </c>
      <c r="P1143" s="21" t="str">
        <f>VLOOKUP(B1143,Table3[[Account Number]:[Transaction type]],2,FALSE)</f>
        <v>Cash Withdrawal</v>
      </c>
      <c r="Q1143" s="21" t="str">
        <f>VLOOKUP(B1143,Transaction!C2:E3001,3,FALSE)</f>
        <v>ATM</v>
      </c>
      <c r="R1143" s="22">
        <f>Table4[[#This Row],[Bank Deposit2]] - Table4[[#This Row],[Saving Accounts]]</f>
        <v>1848.4751577600255</v>
      </c>
      <c r="S1143" s="22">
        <f>IF(AND(Table4[[#This Row],[Account Type]]="Current",Table4[[#This Row],[Opening Balance]]&gt;= 500000),Table4[[#This Row],[Opening Balance]] * 0.02, 0)</f>
        <v>0</v>
      </c>
    </row>
    <row r="1144" spans="1:19" ht="15.75" x14ac:dyDescent="0.25">
      <c r="A1144" s="17" t="s">
        <v>3671</v>
      </c>
      <c r="B1144" s="19">
        <v>864373705</v>
      </c>
      <c r="C1144" s="17">
        <v>28</v>
      </c>
      <c r="D1144" s="24">
        <v>34479</v>
      </c>
      <c r="E1144" s="17" t="s">
        <v>1094</v>
      </c>
      <c r="F1144" s="17" t="s">
        <v>204</v>
      </c>
      <c r="G1144" s="17" t="s">
        <v>3583</v>
      </c>
      <c r="H1144" s="17" t="s">
        <v>3672</v>
      </c>
      <c r="I1144" s="20">
        <f t="shared" si="17"/>
        <v>108607.094512</v>
      </c>
      <c r="J1144" s="20">
        <v>19700.821795200001</v>
      </c>
      <c r="K1144" s="17" t="s">
        <v>3673</v>
      </c>
      <c r="L1144" s="21" t="str">
        <f>VLOOKUP(B1144,Accounts!B$2:E$3001,4,FALSE)</f>
        <v>Corporate</v>
      </c>
      <c r="M1144" s="26">
        <f>VALUE(VLOOKUP(B1144,Accounts!B$2:G$3001,6,FALSE))</f>
        <v>2058642575</v>
      </c>
      <c r="N1144" s="22">
        <f>IFERROR(VLOOKUP(B1144,Loan!B1144:D1443,3,FALSE), 0)</f>
        <v>0</v>
      </c>
      <c r="O1144" s="25">
        <f>VLOOKUP(B1144,Transaction!C2:F3001,4,FALSE)</f>
        <v>44461</v>
      </c>
      <c r="P1144" s="21" t="str">
        <f>VLOOKUP(B1144,Table3[[Account Number]:[Transaction type]],2,FALSE)</f>
        <v>Online Payment</v>
      </c>
      <c r="Q1144" s="21" t="str">
        <f>VLOOKUP(B1144,Transaction!C2:E3001,3,FALSE)</f>
        <v>Mobile</v>
      </c>
      <c r="R1144" s="22">
        <f>Table4[[#This Row],[Bank Deposit2]] - Table4[[#This Row],[Saving Accounts]]</f>
        <v>88906.272716799998</v>
      </c>
      <c r="S1144" s="22">
        <f>IF(AND(Table4[[#This Row],[Account Type]]="Current",Table4[[#This Row],[Opening Balance]]&gt;= 500000),Table4[[#This Row],[Opening Balance]] * 0.02, 0)</f>
        <v>0</v>
      </c>
    </row>
    <row r="1145" spans="1:19" ht="15.75" x14ac:dyDescent="0.25">
      <c r="A1145" s="17" t="s">
        <v>3674</v>
      </c>
      <c r="B1145" s="19">
        <v>880869357</v>
      </c>
      <c r="C1145" s="17">
        <v>61</v>
      </c>
      <c r="D1145" s="24">
        <v>22425.75</v>
      </c>
      <c r="E1145" s="17" t="s">
        <v>1094</v>
      </c>
      <c r="F1145" s="17" t="s">
        <v>665</v>
      </c>
      <c r="G1145" s="17" t="s">
        <v>3583</v>
      </c>
      <c r="H1145" s="17" t="s">
        <v>3675</v>
      </c>
      <c r="I1145" s="20">
        <f t="shared" si="17"/>
        <v>744626.91374400002</v>
      </c>
      <c r="J1145" s="20">
        <v>479563.75267416</v>
      </c>
      <c r="K1145" s="17" t="s">
        <v>3676</v>
      </c>
      <c r="L1145" s="21" t="str">
        <f>VLOOKUP(B1145,Accounts!B$2:E$3001,4,FALSE)</f>
        <v>Domiciliary</v>
      </c>
      <c r="M1145" s="26">
        <f>VALUE(VLOOKUP(B1145,Accounts!B$2:G$3001,6,FALSE))</f>
        <v>2112424275</v>
      </c>
      <c r="N1145" s="22">
        <f>IFERROR(VLOOKUP(B1145,Loan!B1145:D1444,3,FALSE), 0)</f>
        <v>0</v>
      </c>
      <c r="O1145" s="25">
        <f>VLOOKUP(B1145,Transaction!C2:F3001,4,FALSE)</f>
        <v>44275</v>
      </c>
      <c r="P1145" s="21" t="str">
        <f>VLOOKUP(B1145,Table3[[Account Number]:[Transaction type]],2,FALSE)</f>
        <v>Money Transfer</v>
      </c>
      <c r="Q1145" s="21" t="str">
        <f>VLOOKUP(B1145,Transaction!C2:E3001,3,FALSE)</f>
        <v>Mobile</v>
      </c>
      <c r="R1145" s="22">
        <f>Table4[[#This Row],[Bank Deposit2]] - Table4[[#This Row],[Saving Accounts]]</f>
        <v>265063.16106984002</v>
      </c>
      <c r="S1145" s="22">
        <f>IF(AND(Table4[[#This Row],[Account Type]]="Current",Table4[[#This Row],[Opening Balance]]&gt;= 500000),Table4[[#This Row],[Opening Balance]] * 0.02, 0)</f>
        <v>0</v>
      </c>
    </row>
    <row r="1146" spans="1:19" ht="15.75" x14ac:dyDescent="0.25">
      <c r="A1146" s="17" t="s">
        <v>3677</v>
      </c>
      <c r="B1146" s="19">
        <v>298165137</v>
      </c>
      <c r="C1146" s="17">
        <v>31</v>
      </c>
      <c r="D1146" s="24">
        <v>33383.25</v>
      </c>
      <c r="E1146" s="17" t="s">
        <v>1094</v>
      </c>
      <c r="F1146" s="17" t="s">
        <v>246</v>
      </c>
      <c r="G1146" s="17" t="s">
        <v>3583</v>
      </c>
      <c r="H1146" s="17" t="s">
        <v>3678</v>
      </c>
      <c r="I1146" s="20">
        <f t="shared" si="17"/>
        <v>351609.97648399998</v>
      </c>
      <c r="J1146" s="20">
        <v>61420.476904800002</v>
      </c>
      <c r="K1146" s="17" t="s">
        <v>3679</v>
      </c>
      <c r="L1146" s="21" t="str">
        <f>VLOOKUP(B1146,Accounts!B$2:E$3001,4,FALSE)</f>
        <v>Savings</v>
      </c>
      <c r="M1146" s="26">
        <f>VALUE(VLOOKUP(B1146,Accounts!B$2:G$3001,6,FALSE))</f>
        <v>1903591872</v>
      </c>
      <c r="N1146" s="22">
        <f>IFERROR(VLOOKUP(B1146,Loan!B1146:D1445,3,FALSE), 0)</f>
        <v>0</v>
      </c>
      <c r="O1146" s="25">
        <f>VLOOKUP(B1146,Transaction!C2:F3001,4,FALSE)</f>
        <v>44398</v>
      </c>
      <c r="P1146" s="21" t="str">
        <f>VLOOKUP(B1146,Table3[[Account Number]:[Transaction type]],2,FALSE)</f>
        <v>Checks</v>
      </c>
      <c r="Q1146" s="21" t="str">
        <f>VLOOKUP(B1146,Transaction!C2:E3001,3,FALSE)</f>
        <v>Bank</v>
      </c>
      <c r="R1146" s="22">
        <f>Table4[[#This Row],[Bank Deposit2]] - Table4[[#This Row],[Saving Accounts]]</f>
        <v>290189.4995792</v>
      </c>
      <c r="S1146" s="22">
        <f>IF(AND(Table4[[#This Row],[Account Type]]="Current",Table4[[#This Row],[Opening Balance]]&gt;= 500000),Table4[[#This Row],[Opening Balance]] * 0.02, 0)</f>
        <v>0</v>
      </c>
    </row>
    <row r="1147" spans="1:19" ht="15.75" x14ac:dyDescent="0.25">
      <c r="A1147" s="17" t="s">
        <v>3680</v>
      </c>
      <c r="B1147" s="19">
        <v>209983747</v>
      </c>
      <c r="C1147" s="17">
        <v>52</v>
      </c>
      <c r="D1147" s="24">
        <v>25713</v>
      </c>
      <c r="E1147" s="17" t="s">
        <v>1094</v>
      </c>
      <c r="F1147" s="17" t="s">
        <v>331</v>
      </c>
      <c r="G1147" s="17" t="s">
        <v>3583</v>
      </c>
      <c r="H1147" s="17" t="s">
        <v>3681</v>
      </c>
      <c r="I1147" s="20">
        <f t="shared" si="17"/>
        <v>309304.55232000002</v>
      </c>
      <c r="J1147" s="20">
        <v>78185.317391999997</v>
      </c>
      <c r="K1147" s="17" t="s">
        <v>3682</v>
      </c>
      <c r="L1147" s="21" t="str">
        <f>VLOOKUP(B1147,Accounts!B$2:E$3001,4,FALSE)</f>
        <v>Savings</v>
      </c>
      <c r="M1147" s="26">
        <f>VALUE(VLOOKUP(B1147,Accounts!B$2:G$3001,6,FALSE))</f>
        <v>202295223</v>
      </c>
      <c r="N1147" s="22">
        <f>IFERROR(VLOOKUP(B1147,Loan!B1147:D1446,3,FALSE), 0)</f>
        <v>0</v>
      </c>
      <c r="O1147" s="25">
        <f>VLOOKUP(B1147,Transaction!C2:F3001,4,FALSE)</f>
        <v>44308</v>
      </c>
      <c r="P1147" s="21" t="str">
        <f>VLOOKUP(B1147,Table3[[Account Number]:[Transaction type]],2,FALSE)</f>
        <v>Money Transfer</v>
      </c>
      <c r="Q1147" s="21" t="str">
        <f>VLOOKUP(B1147,Transaction!C2:E3001,3,FALSE)</f>
        <v>Mobile</v>
      </c>
      <c r="R1147" s="22">
        <f>Table4[[#This Row],[Bank Deposit2]] - Table4[[#This Row],[Saving Accounts]]</f>
        <v>231119.23492800002</v>
      </c>
      <c r="S1147" s="22">
        <f>IF(AND(Table4[[#This Row],[Account Type]]="Current",Table4[[#This Row],[Opening Balance]]&gt;= 500000),Table4[[#This Row],[Opening Balance]] * 0.02, 0)</f>
        <v>0</v>
      </c>
    </row>
    <row r="1148" spans="1:19" ht="15.75" x14ac:dyDescent="0.25">
      <c r="A1148" s="17" t="s">
        <v>3683</v>
      </c>
      <c r="B1148" s="19">
        <v>73715561</v>
      </c>
      <c r="C1148" s="17">
        <v>76</v>
      </c>
      <c r="D1148" s="24">
        <v>16947</v>
      </c>
      <c r="E1148" s="17" t="s">
        <v>1094</v>
      </c>
      <c r="F1148" s="17" t="s">
        <v>442</v>
      </c>
      <c r="G1148" s="17" t="s">
        <v>3583</v>
      </c>
      <c r="H1148" s="17" t="s">
        <v>3684</v>
      </c>
      <c r="I1148" s="20">
        <f t="shared" si="17"/>
        <v>257214.804</v>
      </c>
      <c r="J1148" s="20">
        <v>76064.626176000005</v>
      </c>
      <c r="K1148" s="17" t="s">
        <v>3685</v>
      </c>
      <c r="L1148" s="21" t="str">
        <f>VLOOKUP(B1148,Accounts!B$2:E$3001,4,FALSE)</f>
        <v>Corporate</v>
      </c>
      <c r="M1148" s="26">
        <f>VALUE(VLOOKUP(B1148,Accounts!B$2:G$3001,6,FALSE))</f>
        <v>3211197624</v>
      </c>
      <c r="N1148" s="22">
        <f>IFERROR(VLOOKUP(B1148,Loan!B1148:D1447,3,FALSE), 0)</f>
        <v>0</v>
      </c>
      <c r="O1148" s="25">
        <f>VLOOKUP(B1148,Transaction!C2:F3001,4,FALSE)</f>
        <v>44570</v>
      </c>
      <c r="P1148" s="21" t="str">
        <f>VLOOKUP(B1148,Table3[[Account Number]:[Transaction type]],2,FALSE)</f>
        <v>Money Deposit</v>
      </c>
      <c r="Q1148" s="21" t="str">
        <f>VLOOKUP(B1148,Transaction!C2:E3001,3,FALSE)</f>
        <v>Bank</v>
      </c>
      <c r="R1148" s="22">
        <f>Table4[[#This Row],[Bank Deposit2]] - Table4[[#This Row],[Saving Accounts]]</f>
        <v>181150.17782400001</v>
      </c>
      <c r="S1148" s="22">
        <f>IF(AND(Table4[[#This Row],[Account Type]]="Current",Table4[[#This Row],[Opening Balance]]&gt;= 500000),Table4[[#This Row],[Opening Balance]] * 0.02, 0)</f>
        <v>0</v>
      </c>
    </row>
    <row r="1149" spans="1:19" ht="15.75" x14ac:dyDescent="0.25">
      <c r="A1149" s="17" t="s">
        <v>3686</v>
      </c>
      <c r="B1149" s="19">
        <v>281357239</v>
      </c>
      <c r="C1149" s="17">
        <v>60</v>
      </c>
      <c r="D1149" s="24">
        <v>22791</v>
      </c>
      <c r="E1149" s="17" t="s">
        <v>1094</v>
      </c>
      <c r="F1149" s="17" t="s">
        <v>88</v>
      </c>
      <c r="G1149" s="17" t="s">
        <v>3583</v>
      </c>
      <c r="H1149" s="17" t="s">
        <v>3687</v>
      </c>
      <c r="I1149" s="20">
        <f t="shared" si="17"/>
        <v>31217.838911999999</v>
      </c>
      <c r="J1149" s="20">
        <v>21988.216972800001</v>
      </c>
      <c r="K1149" s="17" t="s">
        <v>3688</v>
      </c>
      <c r="L1149" s="21" t="str">
        <f>VLOOKUP(B1149,Accounts!B$2:E$3001,4,FALSE)</f>
        <v>Savings</v>
      </c>
      <c r="M1149" s="26">
        <f>VALUE(VLOOKUP(B1149,Accounts!B$2:G$3001,6,FALSE))</f>
        <v>2338808661</v>
      </c>
      <c r="N1149" s="22">
        <f>IFERROR(VLOOKUP(B1149,Loan!B1149:D1448,3,FALSE), 0)</f>
        <v>0</v>
      </c>
      <c r="O1149" s="25">
        <f>VLOOKUP(B1149,Transaction!C2:F3001,4,FALSE)</f>
        <v>44247</v>
      </c>
      <c r="P1149" s="21" t="str">
        <f>VLOOKUP(B1149,Table3[[Account Number]:[Transaction type]],2,FALSE)</f>
        <v>Money Deposit</v>
      </c>
      <c r="Q1149" s="21" t="str">
        <f>VLOOKUP(B1149,Transaction!C2:E3001,3,FALSE)</f>
        <v>ATM</v>
      </c>
      <c r="R1149" s="22">
        <f>Table4[[#This Row],[Bank Deposit2]] - Table4[[#This Row],[Saving Accounts]]</f>
        <v>9229.6219391999985</v>
      </c>
      <c r="S1149" s="22">
        <f>IF(AND(Table4[[#This Row],[Account Type]]="Current",Table4[[#This Row],[Opening Balance]]&gt;= 500000),Table4[[#This Row],[Opening Balance]] * 0.02, 0)</f>
        <v>0</v>
      </c>
    </row>
    <row r="1150" spans="1:19" ht="15.75" x14ac:dyDescent="0.25">
      <c r="A1150" s="17" t="s">
        <v>3689</v>
      </c>
      <c r="B1150" s="19">
        <v>626387942</v>
      </c>
      <c r="C1150" s="17">
        <v>50</v>
      </c>
      <c r="D1150" s="24">
        <v>26443.5</v>
      </c>
      <c r="E1150" s="17" t="s">
        <v>1094</v>
      </c>
      <c r="F1150" s="17" t="s">
        <v>1426</v>
      </c>
      <c r="G1150" s="17" t="s">
        <v>3583</v>
      </c>
      <c r="H1150" s="17" t="s">
        <v>3690</v>
      </c>
      <c r="I1150" s="20">
        <f t="shared" si="17"/>
        <v>1344990.0972160001</v>
      </c>
      <c r="J1150" s="20">
        <v>525303.87881408003</v>
      </c>
      <c r="K1150" s="17" t="s">
        <v>3691</v>
      </c>
      <c r="L1150" s="21" t="str">
        <f>VLOOKUP(B1150,Accounts!B$2:E$3001,4,FALSE)</f>
        <v>Current</v>
      </c>
      <c r="M1150" s="26">
        <f>VALUE(VLOOKUP(B1150,Accounts!B$2:G$3001,6,FALSE))</f>
        <v>896515425</v>
      </c>
      <c r="N1150" s="22">
        <f>IFERROR(VLOOKUP(B1150,Loan!B1150:D1449,3,FALSE), 0)</f>
        <v>0</v>
      </c>
      <c r="O1150" s="25">
        <f>VLOOKUP(B1150,Transaction!C2:F3001,4,FALSE)</f>
        <v>44377</v>
      </c>
      <c r="P1150" s="21" t="str">
        <f>VLOOKUP(B1150,Table3[[Account Number]:[Transaction type]],2,FALSE)</f>
        <v>Money Transfer</v>
      </c>
      <c r="Q1150" s="21" t="str">
        <f>VLOOKUP(B1150,Transaction!C2:E3001,3,FALSE)</f>
        <v>Mobile</v>
      </c>
      <c r="R1150" s="22">
        <f>Table4[[#This Row],[Bank Deposit2]] - Table4[[#This Row],[Saving Accounts]]</f>
        <v>819686.21840192005</v>
      </c>
      <c r="S1150" s="22">
        <f>IF(AND(Table4[[#This Row],[Account Type]]="Current",Table4[[#This Row],[Opening Balance]]&gt;= 500000),Table4[[#This Row],[Opening Balance]] * 0.02, 0)</f>
        <v>17930308.5</v>
      </c>
    </row>
    <row r="1151" spans="1:19" ht="15.75" x14ac:dyDescent="0.25">
      <c r="A1151" s="17" t="s">
        <v>3692</v>
      </c>
      <c r="B1151" s="19">
        <v>975361259</v>
      </c>
      <c r="C1151" s="17">
        <v>82</v>
      </c>
      <c r="D1151" s="24">
        <v>14755.5</v>
      </c>
      <c r="E1151" s="17" t="s">
        <v>1094</v>
      </c>
      <c r="F1151" s="17" t="s">
        <v>1372</v>
      </c>
      <c r="G1151" s="17" t="s">
        <v>3583</v>
      </c>
      <c r="H1151" s="17" t="s">
        <v>3693</v>
      </c>
      <c r="I1151" s="20">
        <f t="shared" si="17"/>
        <v>1020310.16256</v>
      </c>
      <c r="J1151" s="20">
        <v>429217.01549999998</v>
      </c>
      <c r="K1151" s="17" t="s">
        <v>3694</v>
      </c>
      <c r="L1151" s="21" t="str">
        <f>VLOOKUP(B1151,Accounts!B$2:E$3001,4,FALSE)</f>
        <v>Corporate</v>
      </c>
      <c r="M1151" s="26">
        <f>VALUE(VLOOKUP(B1151,Accounts!B$2:G$3001,6,FALSE))</f>
        <v>1852282173</v>
      </c>
      <c r="N1151" s="22">
        <f>IFERROR(VLOOKUP(B1151,Loan!B1151:D1450,3,FALSE), 0)</f>
        <v>0</v>
      </c>
      <c r="O1151" s="25">
        <f>VLOOKUP(B1151,Transaction!C2:F3001,4,FALSE)</f>
        <v>44434</v>
      </c>
      <c r="P1151" s="21" t="str">
        <f>VLOOKUP(B1151,Table3[[Account Number]:[Transaction type]],2,FALSE)</f>
        <v>Money Transfer</v>
      </c>
      <c r="Q1151" s="21" t="str">
        <f>VLOOKUP(B1151,Transaction!C2:E3001,3,FALSE)</f>
        <v>Bank</v>
      </c>
      <c r="R1151" s="22">
        <f>Table4[[#This Row],[Bank Deposit2]] - Table4[[#This Row],[Saving Accounts]]</f>
        <v>591093.14705999999</v>
      </c>
      <c r="S1151" s="22">
        <f>IF(AND(Table4[[#This Row],[Account Type]]="Current",Table4[[#This Row],[Opening Balance]]&gt;= 500000),Table4[[#This Row],[Opening Balance]] * 0.02, 0)</f>
        <v>0</v>
      </c>
    </row>
    <row r="1152" spans="1:19" ht="15.75" x14ac:dyDescent="0.25">
      <c r="A1152" s="17" t="s">
        <v>3695</v>
      </c>
      <c r="B1152" s="19">
        <v>58064170</v>
      </c>
      <c r="C1152" s="17">
        <v>41</v>
      </c>
      <c r="D1152" s="24">
        <v>29730.75</v>
      </c>
      <c r="E1152" s="17" t="s">
        <v>1094</v>
      </c>
      <c r="F1152" s="17" t="s">
        <v>438</v>
      </c>
      <c r="G1152" s="17" t="s">
        <v>3583</v>
      </c>
      <c r="H1152" s="17" t="s">
        <v>3696</v>
      </c>
      <c r="I1152" s="20">
        <f t="shared" si="17"/>
        <v>1356428.6447940001</v>
      </c>
      <c r="J1152" s="20">
        <v>176932.89366684001</v>
      </c>
      <c r="K1152" s="17" t="s">
        <v>3697</v>
      </c>
      <c r="L1152" s="21" t="str">
        <f>VLOOKUP(B1152,Accounts!B$2:E$3001,4,FALSE)</f>
        <v>Fixed Deposit</v>
      </c>
      <c r="M1152" s="26">
        <f>VALUE(VLOOKUP(B1152,Accounts!B$2:G$3001,6,FALSE))</f>
        <v>2285075625</v>
      </c>
      <c r="N1152" s="22">
        <f>IFERROR(VLOOKUP(B1152,Loan!B1152:D1451,3,FALSE), 0)</f>
        <v>0</v>
      </c>
      <c r="O1152" s="25">
        <f>VLOOKUP(B1152,Transaction!C2:F3001,4,FALSE)</f>
        <v>44622</v>
      </c>
      <c r="P1152" s="21" t="str">
        <f>VLOOKUP(B1152,Table3[[Account Number]:[Transaction type]],2,FALSE)</f>
        <v>Money Deposit</v>
      </c>
      <c r="Q1152" s="21" t="str">
        <f>VLOOKUP(B1152,Transaction!C2:E3001,3,FALSE)</f>
        <v>Bank</v>
      </c>
      <c r="R1152" s="22">
        <f>Table4[[#This Row],[Bank Deposit2]] - Table4[[#This Row],[Saving Accounts]]</f>
        <v>1179495.7511271602</v>
      </c>
      <c r="S1152" s="22">
        <f>IF(AND(Table4[[#This Row],[Account Type]]="Current",Table4[[#This Row],[Opening Balance]]&gt;= 500000),Table4[[#This Row],[Opening Balance]] * 0.02, 0)</f>
        <v>0</v>
      </c>
    </row>
    <row r="1153" spans="1:19" ht="15.75" x14ac:dyDescent="0.25">
      <c r="A1153" s="17" t="s">
        <v>3698</v>
      </c>
      <c r="B1153" s="19">
        <v>533428499</v>
      </c>
      <c r="C1153" s="17">
        <v>52</v>
      </c>
      <c r="D1153" s="24">
        <v>25713</v>
      </c>
      <c r="E1153" s="17" t="s">
        <v>1094</v>
      </c>
      <c r="F1153" s="17" t="s">
        <v>499</v>
      </c>
      <c r="G1153" s="17" t="s">
        <v>3583</v>
      </c>
      <c r="H1153" s="17" t="s">
        <v>3699</v>
      </c>
      <c r="I1153" s="20">
        <f t="shared" si="17"/>
        <v>1621386.2443919999</v>
      </c>
      <c r="J1153" s="20">
        <v>585679.36705823999</v>
      </c>
      <c r="K1153" s="17" t="s">
        <v>3700</v>
      </c>
      <c r="L1153" s="21" t="str">
        <f>VLOOKUP(B1153,Accounts!B$2:E$3001,4,FALSE)</f>
        <v>Savings</v>
      </c>
      <c r="M1153" s="26">
        <f>VALUE(VLOOKUP(B1153,Accounts!B$2:G$3001,6,FALSE))</f>
        <v>1657516758</v>
      </c>
      <c r="N1153" s="22">
        <f>IFERROR(VLOOKUP(B1153,Loan!B1153:D1452,3,FALSE), 0)</f>
        <v>0</v>
      </c>
      <c r="O1153" s="25">
        <f>VLOOKUP(B1153,Transaction!C2:F3001,4,FALSE)</f>
        <v>44310</v>
      </c>
      <c r="P1153" s="21" t="str">
        <f>VLOOKUP(B1153,Table3[[Account Number]:[Transaction type]],2,FALSE)</f>
        <v>Money Deposit</v>
      </c>
      <c r="Q1153" s="21" t="str">
        <f>VLOOKUP(B1153,Transaction!C2:E3001,3,FALSE)</f>
        <v>Bank</v>
      </c>
      <c r="R1153" s="22">
        <f>Table4[[#This Row],[Bank Deposit2]] - Table4[[#This Row],[Saving Accounts]]</f>
        <v>1035706.8773337599</v>
      </c>
      <c r="S1153" s="22">
        <f>IF(AND(Table4[[#This Row],[Account Type]]="Current",Table4[[#This Row],[Opening Balance]]&gt;= 500000),Table4[[#This Row],[Opening Balance]] * 0.02, 0)</f>
        <v>0</v>
      </c>
    </row>
    <row r="1154" spans="1:19" ht="15.75" x14ac:dyDescent="0.25">
      <c r="A1154" s="17" t="s">
        <v>3701</v>
      </c>
      <c r="B1154" s="19">
        <v>609847194</v>
      </c>
      <c r="C1154" s="17">
        <v>62</v>
      </c>
      <c r="D1154" s="24">
        <v>22060.5</v>
      </c>
      <c r="E1154" s="17" t="s">
        <v>1094</v>
      </c>
      <c r="F1154" s="17" t="s">
        <v>1695</v>
      </c>
      <c r="G1154" s="17" t="s">
        <v>3583</v>
      </c>
      <c r="H1154" s="17" t="s">
        <v>3702</v>
      </c>
      <c r="I1154" s="20">
        <f t="shared" si="17"/>
        <v>805006.72152899997</v>
      </c>
      <c r="J1154" s="20">
        <v>712214.54889683996</v>
      </c>
      <c r="K1154" s="17" t="s">
        <v>3703</v>
      </c>
      <c r="L1154" s="21" t="str">
        <f>VLOOKUP(B1154,Accounts!B$2:E$3001,4,FALSE)</f>
        <v>Savings</v>
      </c>
      <c r="M1154" s="26">
        <f>VALUE(VLOOKUP(B1154,Accounts!B$2:G$3001,6,FALSE))</f>
        <v>2685688602</v>
      </c>
      <c r="N1154" s="22">
        <f>IFERROR(VLOOKUP(B1154,Loan!B1154:D1453,3,FALSE), 0)</f>
        <v>0</v>
      </c>
      <c r="O1154" s="25">
        <f>VLOOKUP(B1154,Transaction!C2:F3001,4,FALSE)</f>
        <v>44599</v>
      </c>
      <c r="P1154" s="21" t="str">
        <f>VLOOKUP(B1154,Table3[[Account Number]:[Transaction type]],2,FALSE)</f>
        <v>Cash Withdrawal</v>
      </c>
      <c r="Q1154" s="21" t="str">
        <f>VLOOKUP(B1154,Transaction!C2:E3001,3,FALSE)</f>
        <v>ATM</v>
      </c>
      <c r="R1154" s="22">
        <f>Table4[[#This Row],[Bank Deposit2]] - Table4[[#This Row],[Saving Accounts]]</f>
        <v>92792.172632160014</v>
      </c>
      <c r="S1154" s="22">
        <f>IF(AND(Table4[[#This Row],[Account Type]]="Current",Table4[[#This Row],[Opening Balance]]&gt;= 500000),Table4[[#This Row],[Opening Balance]] * 0.02, 0)</f>
        <v>0</v>
      </c>
    </row>
    <row r="1155" spans="1:19" ht="15.75" x14ac:dyDescent="0.25">
      <c r="A1155" s="17" t="s">
        <v>3704</v>
      </c>
      <c r="B1155" s="19">
        <v>769549463</v>
      </c>
      <c r="C1155" s="17">
        <v>28</v>
      </c>
      <c r="D1155" s="24">
        <v>34479</v>
      </c>
      <c r="E1155" s="17" t="s">
        <v>1094</v>
      </c>
      <c r="F1155" s="17" t="s">
        <v>274</v>
      </c>
      <c r="G1155" s="17" t="s">
        <v>3583</v>
      </c>
      <c r="H1155" s="17" t="s">
        <v>3705</v>
      </c>
      <c r="I1155" s="20">
        <f t="shared" ref="I1155:I1218" si="18">VALUE(CLEAN(H1155))</f>
        <v>218097.36113199999</v>
      </c>
      <c r="J1155" s="20">
        <v>114366.67101552</v>
      </c>
      <c r="K1155" s="17" t="s">
        <v>3706</v>
      </c>
      <c r="L1155" s="21" t="str">
        <f>VLOOKUP(B1155,Accounts!B$2:E$3001,4,FALSE)</f>
        <v>Domiciliary</v>
      </c>
      <c r="M1155" s="26">
        <f>VALUE(VLOOKUP(B1155,Accounts!B$2:G$3001,6,FALSE))</f>
        <v>1331808784</v>
      </c>
      <c r="N1155" s="22">
        <f>IFERROR(VLOOKUP(B1155,Loan!B1155:D1454,3,FALSE), 0)</f>
        <v>0</v>
      </c>
      <c r="O1155" s="25">
        <f>VLOOKUP(B1155,Transaction!C2:F3001,4,FALSE)</f>
        <v>44388</v>
      </c>
      <c r="P1155" s="21" t="str">
        <f>VLOOKUP(B1155,Table3[[Account Number]:[Transaction type]],2,FALSE)</f>
        <v>Online Payment</v>
      </c>
      <c r="Q1155" s="21" t="str">
        <f>VLOOKUP(B1155,Transaction!C2:E3001,3,FALSE)</f>
        <v>Card</v>
      </c>
      <c r="R1155" s="22">
        <f>Table4[[#This Row],[Bank Deposit2]] - Table4[[#This Row],[Saving Accounts]]</f>
        <v>103730.69011647999</v>
      </c>
      <c r="S1155" s="22">
        <f>IF(AND(Table4[[#This Row],[Account Type]]="Current",Table4[[#This Row],[Opening Balance]]&gt;= 500000),Table4[[#This Row],[Opening Balance]] * 0.02, 0)</f>
        <v>0</v>
      </c>
    </row>
    <row r="1156" spans="1:19" ht="15.75" x14ac:dyDescent="0.25">
      <c r="A1156" s="17" t="s">
        <v>3707</v>
      </c>
      <c r="B1156" s="19">
        <v>698278129</v>
      </c>
      <c r="C1156" s="17">
        <v>84</v>
      </c>
      <c r="D1156" s="24">
        <v>14025</v>
      </c>
      <c r="E1156" s="17" t="s">
        <v>1094</v>
      </c>
      <c r="F1156" s="17" t="s">
        <v>549</v>
      </c>
      <c r="G1156" s="17" t="s">
        <v>3583</v>
      </c>
      <c r="H1156" s="17" t="s">
        <v>3708</v>
      </c>
      <c r="I1156" s="20">
        <f t="shared" si="18"/>
        <v>364749.76890000002</v>
      </c>
      <c r="J1156" s="20">
        <v>138695.346009</v>
      </c>
      <c r="K1156" s="17" t="s">
        <v>3709</v>
      </c>
      <c r="L1156" s="21" t="str">
        <f>VLOOKUP(B1156,Accounts!B$2:E$3001,4,FALSE)</f>
        <v>Fixed Deposit</v>
      </c>
      <c r="M1156" s="26">
        <f>VALUE(VLOOKUP(B1156,Accounts!B$2:G$3001,6,FALSE))</f>
        <v>3026532096</v>
      </c>
      <c r="N1156" s="22">
        <f>IFERROR(VLOOKUP(B1156,Loan!B1156:D1455,3,FALSE), 0)</f>
        <v>0</v>
      </c>
      <c r="O1156" s="25">
        <f>VLOOKUP(B1156,Transaction!C2:F3001,4,FALSE)</f>
        <v>44324</v>
      </c>
      <c r="P1156" s="21" t="str">
        <f>VLOOKUP(B1156,Table3[[Account Number]:[Transaction type]],2,FALSE)</f>
        <v>Checks</v>
      </c>
      <c r="Q1156" s="21" t="str">
        <f>VLOOKUP(B1156,Transaction!C2:E3001,3,FALSE)</f>
        <v>Informal Services</v>
      </c>
      <c r="R1156" s="22">
        <f>Table4[[#This Row],[Bank Deposit2]] - Table4[[#This Row],[Saving Accounts]]</f>
        <v>226054.42289100002</v>
      </c>
      <c r="S1156" s="22">
        <f>IF(AND(Table4[[#This Row],[Account Type]]="Current",Table4[[#This Row],[Opening Balance]]&gt;= 500000),Table4[[#This Row],[Opening Balance]] * 0.02, 0)</f>
        <v>0</v>
      </c>
    </row>
    <row r="1157" spans="1:19" ht="15.75" x14ac:dyDescent="0.25">
      <c r="A1157" s="17" t="s">
        <v>3710</v>
      </c>
      <c r="B1157" s="19">
        <v>78420388</v>
      </c>
      <c r="C1157" s="17">
        <v>75</v>
      </c>
      <c r="D1157" s="24">
        <v>17312.25</v>
      </c>
      <c r="E1157" s="17" t="s">
        <v>1094</v>
      </c>
      <c r="F1157" s="17" t="s">
        <v>1336</v>
      </c>
      <c r="G1157" s="17" t="s">
        <v>3583</v>
      </c>
      <c r="H1157" s="17" t="s">
        <v>3711</v>
      </c>
      <c r="I1157" s="20">
        <f t="shared" si="18"/>
        <v>44438.067071999998</v>
      </c>
      <c r="J1157" s="20">
        <v>29329.124267520001</v>
      </c>
      <c r="K1157" s="17" t="s">
        <v>3712</v>
      </c>
      <c r="L1157" s="21" t="str">
        <f>VLOOKUP(B1157,Accounts!B$2:E$3001,4,FALSE)</f>
        <v>Joint</v>
      </c>
      <c r="M1157" s="26">
        <f>VALUE(VLOOKUP(B1157,Accounts!B$2:G$3001,6,FALSE))</f>
        <v>1467885</v>
      </c>
      <c r="N1157" s="22">
        <f>IFERROR(VLOOKUP(B1157,Loan!B1157:D1456,3,FALSE), 0)</f>
        <v>0</v>
      </c>
      <c r="O1157" s="25">
        <f>VLOOKUP(B1157,Transaction!C2:F3001,4,FALSE)</f>
        <v>44315</v>
      </c>
      <c r="P1157" s="21" t="str">
        <f>VLOOKUP(B1157,Table3[[Account Number]:[Transaction type]],2,FALSE)</f>
        <v>Online Payment</v>
      </c>
      <c r="Q1157" s="21" t="str">
        <f>VLOOKUP(B1157,Transaction!C2:E3001,3,FALSE)</f>
        <v>Card</v>
      </c>
      <c r="R1157" s="22">
        <f>Table4[[#This Row],[Bank Deposit2]] - Table4[[#This Row],[Saving Accounts]]</f>
        <v>15108.942804479997</v>
      </c>
      <c r="S1157" s="22">
        <f>IF(AND(Table4[[#This Row],[Account Type]]="Current",Table4[[#This Row],[Opening Balance]]&gt;= 500000),Table4[[#This Row],[Opening Balance]] * 0.02, 0)</f>
        <v>0</v>
      </c>
    </row>
    <row r="1158" spans="1:19" ht="15.75" x14ac:dyDescent="0.25">
      <c r="A1158" s="17" t="s">
        <v>3713</v>
      </c>
      <c r="B1158" s="19">
        <v>883512569</v>
      </c>
      <c r="C1158" s="17">
        <v>29</v>
      </c>
      <c r="D1158" s="24">
        <v>34113.75</v>
      </c>
      <c r="E1158" s="17" t="s">
        <v>1094</v>
      </c>
      <c r="F1158" s="17" t="s">
        <v>106</v>
      </c>
      <c r="G1158" s="17" t="s">
        <v>3583</v>
      </c>
      <c r="H1158" s="17" t="s">
        <v>3714</v>
      </c>
      <c r="I1158" s="20">
        <f t="shared" si="18"/>
        <v>1209655.584</v>
      </c>
      <c r="J1158" s="20">
        <v>299657.71872</v>
      </c>
      <c r="K1158" s="17" t="s">
        <v>3715</v>
      </c>
      <c r="L1158" s="21" t="str">
        <f>VLOOKUP(B1158,Accounts!B$2:E$3001,4,FALSE)</f>
        <v>Fixed Deposit</v>
      </c>
      <c r="M1158" s="26">
        <f>VALUE(VLOOKUP(B1158,Accounts!B$2:G$3001,6,FALSE))</f>
        <v>1640757888</v>
      </c>
      <c r="N1158" s="22">
        <f>IFERROR(VLOOKUP(B1158,Loan!B1158:D1457,3,FALSE), 0)</f>
        <v>0</v>
      </c>
      <c r="O1158" s="25">
        <f>VLOOKUP(B1158,Transaction!C2:F3001,4,FALSE)</f>
        <v>44289</v>
      </c>
      <c r="P1158" s="21" t="str">
        <f>VLOOKUP(B1158,Table3[[Account Number]:[Transaction type]],2,FALSE)</f>
        <v>Online Payment</v>
      </c>
      <c r="Q1158" s="21" t="str">
        <f>VLOOKUP(B1158,Transaction!C2:E3001,3,FALSE)</f>
        <v>Mobile</v>
      </c>
      <c r="R1158" s="22">
        <f>Table4[[#This Row],[Bank Deposit2]] - Table4[[#This Row],[Saving Accounts]]</f>
        <v>909997.86528000003</v>
      </c>
      <c r="S1158" s="22">
        <f>IF(AND(Table4[[#This Row],[Account Type]]="Current",Table4[[#This Row],[Opening Balance]]&gt;= 500000),Table4[[#This Row],[Opening Balance]] * 0.02, 0)</f>
        <v>0</v>
      </c>
    </row>
    <row r="1159" spans="1:19" ht="15.75" x14ac:dyDescent="0.25">
      <c r="A1159" s="17" t="s">
        <v>3716</v>
      </c>
      <c r="B1159" s="19">
        <v>837381379</v>
      </c>
      <c r="C1159" s="17">
        <v>40</v>
      </c>
      <c r="D1159" s="24">
        <v>30096</v>
      </c>
      <c r="E1159" s="17" t="s">
        <v>1094</v>
      </c>
      <c r="F1159" s="17" t="s">
        <v>825</v>
      </c>
      <c r="G1159" s="17" t="s">
        <v>3583</v>
      </c>
      <c r="H1159" s="17" t="s">
        <v>3717</v>
      </c>
      <c r="I1159" s="20">
        <f t="shared" si="18"/>
        <v>1119262.60485</v>
      </c>
      <c r="J1159" s="20">
        <v>116403.3109044</v>
      </c>
      <c r="K1159" s="17" t="s">
        <v>3718</v>
      </c>
      <c r="L1159" s="21" t="str">
        <f>VLOOKUP(B1159,Accounts!B$2:E$3001,4,FALSE)</f>
        <v>Domiciliary</v>
      </c>
      <c r="M1159" s="26">
        <f>VALUE(VLOOKUP(B1159,Accounts!B$2:G$3001,6,FALSE))</f>
        <v>453808628</v>
      </c>
      <c r="N1159" s="22">
        <f>IFERROR(VLOOKUP(B1159,Loan!B1159:D1458,3,FALSE), 0)</f>
        <v>0</v>
      </c>
      <c r="O1159" s="25">
        <f>VLOOKUP(B1159,Transaction!C2:F3001,4,FALSE)</f>
        <v>44230</v>
      </c>
      <c r="P1159" s="21" t="str">
        <f>VLOOKUP(B1159,Table3[[Account Number]:[Transaction type]],2,FALSE)</f>
        <v>Checks</v>
      </c>
      <c r="Q1159" s="21" t="str">
        <f>VLOOKUP(B1159,Transaction!C2:E3001,3,FALSE)</f>
        <v>Informal Services</v>
      </c>
      <c r="R1159" s="22">
        <f>Table4[[#This Row],[Bank Deposit2]] - Table4[[#This Row],[Saving Accounts]]</f>
        <v>1002859.2939456</v>
      </c>
      <c r="S1159" s="22">
        <f>IF(AND(Table4[[#This Row],[Account Type]]="Current",Table4[[#This Row],[Opening Balance]]&gt;= 500000),Table4[[#This Row],[Opening Balance]] * 0.02, 0)</f>
        <v>0</v>
      </c>
    </row>
    <row r="1160" spans="1:19" ht="15.75" x14ac:dyDescent="0.25">
      <c r="A1160" s="17" t="s">
        <v>3719</v>
      </c>
      <c r="B1160" s="19">
        <v>743729432</v>
      </c>
      <c r="C1160" s="17">
        <v>35</v>
      </c>
      <c r="D1160" s="24">
        <v>31922.25</v>
      </c>
      <c r="E1160" s="17" t="s">
        <v>1094</v>
      </c>
      <c r="F1160" s="17" t="s">
        <v>1479</v>
      </c>
      <c r="G1160" s="17" t="s">
        <v>3583</v>
      </c>
      <c r="H1160" s="17" t="s">
        <v>3720</v>
      </c>
      <c r="I1160" s="20">
        <f t="shared" si="18"/>
        <v>1816438.358421</v>
      </c>
      <c r="J1160" s="20">
        <v>475358.49115659</v>
      </c>
      <c r="K1160" s="17" t="s">
        <v>3721</v>
      </c>
      <c r="L1160" s="21" t="str">
        <f>VLOOKUP(B1160,Accounts!B$2:E$3001,4,FALSE)</f>
        <v>Current</v>
      </c>
      <c r="M1160" s="26">
        <f>VALUE(VLOOKUP(B1160,Accounts!B$2:G$3001,6,FALSE))</f>
        <v>8804448</v>
      </c>
      <c r="N1160" s="22">
        <f>IFERROR(VLOOKUP(B1160,Loan!B1160:D1459,3,FALSE), 0)</f>
        <v>0</v>
      </c>
      <c r="O1160" s="25">
        <f>VLOOKUP(B1160,Transaction!C2:F3001,4,FALSE)</f>
        <v>44642</v>
      </c>
      <c r="P1160" s="21" t="str">
        <f>VLOOKUP(B1160,Table3[[Account Number]:[Transaction type]],2,FALSE)</f>
        <v>Cash Withdrawal</v>
      </c>
      <c r="Q1160" s="21" t="str">
        <f>VLOOKUP(B1160,Transaction!C2:E3001,3,FALSE)</f>
        <v>Bank</v>
      </c>
      <c r="R1160" s="22">
        <f>Table4[[#This Row],[Bank Deposit2]] - Table4[[#This Row],[Saving Accounts]]</f>
        <v>1341079.86726441</v>
      </c>
      <c r="S1160" s="22">
        <f>IF(AND(Table4[[#This Row],[Account Type]]="Current",Table4[[#This Row],[Opening Balance]]&gt;= 500000),Table4[[#This Row],[Opening Balance]] * 0.02, 0)</f>
        <v>176088.95999999999</v>
      </c>
    </row>
    <row r="1161" spans="1:19" ht="15.75" x14ac:dyDescent="0.25">
      <c r="A1161" s="17" t="s">
        <v>3722</v>
      </c>
      <c r="B1161" s="19">
        <v>979658552</v>
      </c>
      <c r="C1161" s="17">
        <v>17</v>
      </c>
      <c r="D1161" s="24">
        <v>38496.75</v>
      </c>
      <c r="E1161" s="17" t="s">
        <v>1094</v>
      </c>
      <c r="F1161" s="17" t="s">
        <v>1000</v>
      </c>
      <c r="G1161" s="17" t="s">
        <v>3583</v>
      </c>
      <c r="H1161" s="17" t="s">
        <v>3723</v>
      </c>
      <c r="I1161" s="20">
        <f t="shared" si="18"/>
        <v>1070724.125576</v>
      </c>
      <c r="J1161" s="20">
        <v>508795.98306852003</v>
      </c>
      <c r="K1161" s="17" t="s">
        <v>3724</v>
      </c>
      <c r="L1161" s="21" t="str">
        <f>VLOOKUP(B1161,Accounts!B$2:E$3001,4,FALSE)</f>
        <v>Current</v>
      </c>
      <c r="M1161" s="26">
        <f>VALUE(VLOOKUP(B1161,Accounts!B$2:G$3001,6,FALSE))</f>
        <v>29506649</v>
      </c>
      <c r="N1161" s="22">
        <f>IFERROR(VLOOKUP(B1161,Loan!B1161:D1460,3,FALSE), 0)</f>
        <v>0</v>
      </c>
      <c r="O1161" s="25">
        <f>VLOOKUP(B1161,Transaction!C2:F3001,4,FALSE)</f>
        <v>44265</v>
      </c>
      <c r="P1161" s="21" t="str">
        <f>VLOOKUP(B1161,Table3[[Account Number]:[Transaction type]],2,FALSE)</f>
        <v>Cash Withdrawal</v>
      </c>
      <c r="Q1161" s="21" t="str">
        <f>VLOOKUP(B1161,Transaction!C2:E3001,3,FALSE)</f>
        <v>ATM</v>
      </c>
      <c r="R1161" s="22">
        <f>Table4[[#This Row],[Bank Deposit2]] - Table4[[#This Row],[Saving Accounts]]</f>
        <v>561928.14250747999</v>
      </c>
      <c r="S1161" s="22">
        <f>IF(AND(Table4[[#This Row],[Account Type]]="Current",Table4[[#This Row],[Opening Balance]]&gt;= 500000),Table4[[#This Row],[Opening Balance]] * 0.02, 0)</f>
        <v>590132.98</v>
      </c>
    </row>
    <row r="1162" spans="1:19" ht="15.75" x14ac:dyDescent="0.25">
      <c r="A1162" s="17" t="s">
        <v>3725</v>
      </c>
      <c r="B1162" s="19">
        <v>732570568</v>
      </c>
      <c r="C1162" s="17">
        <v>26</v>
      </c>
      <c r="D1162" s="24">
        <v>35209.5</v>
      </c>
      <c r="E1162" s="17" t="s">
        <v>1094</v>
      </c>
      <c r="F1162" s="17" t="s">
        <v>336</v>
      </c>
      <c r="G1162" s="17" t="s">
        <v>3583</v>
      </c>
      <c r="H1162" s="17" t="s">
        <v>3726</v>
      </c>
      <c r="I1162" s="20">
        <f t="shared" si="18"/>
        <v>189166.65006399999</v>
      </c>
      <c r="J1162" s="20">
        <v>97219.253762399996</v>
      </c>
      <c r="K1162" s="17" t="s">
        <v>3727</v>
      </c>
      <c r="L1162" s="21" t="str">
        <f>VLOOKUP(B1162,Accounts!B$2:E$3001,4,FALSE)</f>
        <v>Corporate</v>
      </c>
      <c r="M1162" s="26">
        <f>VALUE(VLOOKUP(B1162,Accounts!B$2:G$3001,6,FALSE))</f>
        <v>685561344</v>
      </c>
      <c r="N1162" s="22">
        <f>IFERROR(VLOOKUP(B1162,Loan!B1162:D1461,3,FALSE), 0)</f>
        <v>0</v>
      </c>
      <c r="O1162" s="25">
        <f>VLOOKUP(B1162,Transaction!C2:F3001,4,FALSE)</f>
        <v>44515</v>
      </c>
      <c r="P1162" s="21" t="str">
        <f>VLOOKUP(B1162,Table3[[Account Number]:[Transaction type]],2,FALSE)</f>
        <v>Money Transfer</v>
      </c>
      <c r="Q1162" s="21" t="str">
        <f>VLOOKUP(B1162,Transaction!C2:E3001,3,FALSE)</f>
        <v>ATM</v>
      </c>
      <c r="R1162" s="22">
        <f>Table4[[#This Row],[Bank Deposit2]] - Table4[[#This Row],[Saving Accounts]]</f>
        <v>91947.396301599991</v>
      </c>
      <c r="S1162" s="22">
        <f>IF(AND(Table4[[#This Row],[Account Type]]="Current",Table4[[#This Row],[Opening Balance]]&gt;= 500000),Table4[[#This Row],[Opening Balance]] * 0.02, 0)</f>
        <v>0</v>
      </c>
    </row>
    <row r="1163" spans="1:19" ht="15.75" x14ac:dyDescent="0.25">
      <c r="A1163" s="17" t="s">
        <v>3728</v>
      </c>
      <c r="B1163" s="19">
        <v>637508439</v>
      </c>
      <c r="C1163" s="17">
        <v>21</v>
      </c>
      <c r="D1163" s="24">
        <v>37035.75</v>
      </c>
      <c r="E1163" s="17" t="s">
        <v>1094</v>
      </c>
      <c r="F1163" s="17" t="s">
        <v>519</v>
      </c>
      <c r="G1163" s="17" t="s">
        <v>3583</v>
      </c>
      <c r="H1163" s="17" t="s">
        <v>3729</v>
      </c>
      <c r="I1163" s="20">
        <f t="shared" si="18"/>
        <v>1167758.981991</v>
      </c>
      <c r="J1163" s="20">
        <v>441589.531005</v>
      </c>
      <c r="K1163" s="17" t="s">
        <v>3730</v>
      </c>
      <c r="L1163" s="21" t="str">
        <f>VLOOKUP(B1163,Accounts!B$2:E$3001,4,FALSE)</f>
        <v>Domiciliary</v>
      </c>
      <c r="M1163" s="26">
        <f>VALUE(VLOOKUP(B1163,Accounts!B$2:G$3001,6,FALSE))</f>
        <v>2925054153</v>
      </c>
      <c r="N1163" s="22">
        <f>IFERROR(VLOOKUP(B1163,Loan!B1163:D1462,3,FALSE), 0)</f>
        <v>0</v>
      </c>
      <c r="O1163" s="25">
        <f>VLOOKUP(B1163,Transaction!C2:F3001,4,FALSE)</f>
        <v>44216</v>
      </c>
      <c r="P1163" s="21" t="str">
        <f>VLOOKUP(B1163,Table3[[Account Number]:[Transaction type]],2,FALSE)</f>
        <v>Checks</v>
      </c>
      <c r="Q1163" s="21" t="str">
        <f>VLOOKUP(B1163,Transaction!C2:E3001,3,FALSE)</f>
        <v>Informal Services</v>
      </c>
      <c r="R1163" s="22">
        <f>Table4[[#This Row],[Bank Deposit2]] - Table4[[#This Row],[Saving Accounts]]</f>
        <v>726169.45098600001</v>
      </c>
      <c r="S1163" s="22">
        <f>IF(AND(Table4[[#This Row],[Account Type]]="Current",Table4[[#This Row],[Opening Balance]]&gt;= 500000),Table4[[#This Row],[Opening Balance]] * 0.02, 0)</f>
        <v>0</v>
      </c>
    </row>
    <row r="1164" spans="1:19" ht="15.75" x14ac:dyDescent="0.25">
      <c r="A1164" s="17" t="s">
        <v>3731</v>
      </c>
      <c r="B1164" s="19">
        <v>514324684</v>
      </c>
      <c r="C1164" s="17">
        <v>49</v>
      </c>
      <c r="D1164" s="24">
        <v>26808.75</v>
      </c>
      <c r="E1164" s="17" t="s">
        <v>1094</v>
      </c>
      <c r="F1164" s="17" t="s">
        <v>404</v>
      </c>
      <c r="G1164" s="17" t="s">
        <v>3583</v>
      </c>
      <c r="H1164" s="17" t="s">
        <v>3732</v>
      </c>
      <c r="I1164" s="20">
        <f t="shared" si="18"/>
        <v>413340.19966799999</v>
      </c>
      <c r="J1164" s="20">
        <v>176358.48519168</v>
      </c>
      <c r="K1164" s="17" t="s">
        <v>3733</v>
      </c>
      <c r="L1164" s="21" t="str">
        <f>VLOOKUP(B1164,Accounts!B$2:E$3001,4,FALSE)</f>
        <v>Domiciliary</v>
      </c>
      <c r="M1164" s="26">
        <f>VALUE(VLOOKUP(B1164,Accounts!B$2:G$3001,6,FALSE))</f>
        <v>3684617181</v>
      </c>
      <c r="N1164" s="22">
        <f>IFERROR(VLOOKUP(B1164,Loan!B1164:D1463,3,FALSE), 0)</f>
        <v>0</v>
      </c>
      <c r="O1164" s="25">
        <f>VLOOKUP(B1164,Transaction!C2:F3001,4,FALSE)</f>
        <v>44303</v>
      </c>
      <c r="P1164" s="21" t="str">
        <f>VLOOKUP(B1164,Table3[[Account Number]:[Transaction type]],2,FALSE)</f>
        <v>Online Payment</v>
      </c>
      <c r="Q1164" s="21" t="str">
        <f>VLOOKUP(B1164,Transaction!C2:E3001,3,FALSE)</f>
        <v>Mobile</v>
      </c>
      <c r="R1164" s="22">
        <f>Table4[[#This Row],[Bank Deposit2]] - Table4[[#This Row],[Saving Accounts]]</f>
        <v>236981.71447631999</v>
      </c>
      <c r="S1164" s="22">
        <f>IF(AND(Table4[[#This Row],[Account Type]]="Current",Table4[[#This Row],[Opening Balance]]&gt;= 500000),Table4[[#This Row],[Opening Balance]] * 0.02, 0)</f>
        <v>0</v>
      </c>
    </row>
    <row r="1165" spans="1:19" ht="15.75" x14ac:dyDescent="0.25">
      <c r="A1165" s="17" t="s">
        <v>3734</v>
      </c>
      <c r="B1165" s="19">
        <v>311412009</v>
      </c>
      <c r="C1165" s="17">
        <v>49</v>
      </c>
      <c r="D1165" s="24">
        <v>26808.75</v>
      </c>
      <c r="E1165" s="17" t="s">
        <v>1094</v>
      </c>
      <c r="F1165" s="17" t="s">
        <v>1054</v>
      </c>
      <c r="G1165" s="17" t="s">
        <v>3583</v>
      </c>
      <c r="H1165" s="17" t="s">
        <v>3735</v>
      </c>
      <c r="I1165" s="20">
        <f t="shared" si="18"/>
        <v>2680738.3133439999</v>
      </c>
      <c r="J1165" s="20">
        <v>361899.67230143998</v>
      </c>
      <c r="K1165" s="17" t="s">
        <v>3736</v>
      </c>
      <c r="L1165" s="21" t="str">
        <f>VLOOKUP(B1165,Accounts!B$2:E$3001,4,FALSE)</f>
        <v>Joint</v>
      </c>
      <c r="M1165" s="26">
        <f>VALUE(VLOOKUP(B1165,Accounts!B$2:G$3001,6,FALSE))</f>
        <v>441119119</v>
      </c>
      <c r="N1165" s="22">
        <f>IFERROR(VLOOKUP(B1165,Loan!B1165:D1464,3,FALSE), 0)</f>
        <v>0</v>
      </c>
      <c r="O1165" s="25">
        <f>VLOOKUP(B1165,Transaction!C2:F3001,4,FALSE)</f>
        <v>44622</v>
      </c>
      <c r="P1165" s="21" t="str">
        <f>VLOOKUP(B1165,Table3[[Account Number]:[Transaction type]],2,FALSE)</f>
        <v>Cash Withdrawal</v>
      </c>
      <c r="Q1165" s="21" t="str">
        <f>VLOOKUP(B1165,Transaction!C2:E3001,3,FALSE)</f>
        <v>Bank</v>
      </c>
      <c r="R1165" s="22">
        <f>Table4[[#This Row],[Bank Deposit2]] - Table4[[#This Row],[Saving Accounts]]</f>
        <v>2318838.6410425599</v>
      </c>
      <c r="S1165" s="22">
        <f>IF(AND(Table4[[#This Row],[Account Type]]="Current",Table4[[#This Row],[Opening Balance]]&gt;= 500000),Table4[[#This Row],[Opening Balance]] * 0.02, 0)</f>
        <v>0</v>
      </c>
    </row>
    <row r="1166" spans="1:19" ht="15.75" x14ac:dyDescent="0.25">
      <c r="A1166" s="17" t="s">
        <v>3737</v>
      </c>
      <c r="B1166" s="19">
        <v>532531255</v>
      </c>
      <c r="C1166" s="17">
        <v>75</v>
      </c>
      <c r="D1166" s="24">
        <v>17312.25</v>
      </c>
      <c r="E1166" s="17" t="s">
        <v>1094</v>
      </c>
      <c r="F1166" s="17" t="s">
        <v>361</v>
      </c>
      <c r="G1166" s="17" t="s">
        <v>3583</v>
      </c>
      <c r="H1166" s="17" t="s">
        <v>3738</v>
      </c>
      <c r="I1166" s="20">
        <f t="shared" si="18"/>
        <v>1188540.5890800001</v>
      </c>
      <c r="J1166" s="20">
        <v>410431.28256000002</v>
      </c>
      <c r="K1166" s="17" t="s">
        <v>3739</v>
      </c>
      <c r="L1166" s="21" t="str">
        <f>VLOOKUP(B1166,Accounts!B$2:E$3001,4,FALSE)</f>
        <v>Savings</v>
      </c>
      <c r="M1166" s="26">
        <f>VALUE(VLOOKUP(B1166,Accounts!B$2:G$3001,6,FALSE))</f>
        <v>1916659458</v>
      </c>
      <c r="N1166" s="22">
        <f>IFERROR(VLOOKUP(B1166,Loan!B1166:D1465,3,FALSE), 0)</f>
        <v>0</v>
      </c>
      <c r="O1166" s="25">
        <f>VLOOKUP(B1166,Transaction!C2:F3001,4,FALSE)</f>
        <v>44276</v>
      </c>
      <c r="P1166" s="21" t="str">
        <f>VLOOKUP(B1166,Table3[[Account Number]:[Transaction type]],2,FALSE)</f>
        <v>Money Transfer</v>
      </c>
      <c r="Q1166" s="21" t="str">
        <f>VLOOKUP(B1166,Transaction!C2:E3001,3,FALSE)</f>
        <v>Mobile</v>
      </c>
      <c r="R1166" s="22">
        <f>Table4[[#This Row],[Bank Deposit2]] - Table4[[#This Row],[Saving Accounts]]</f>
        <v>778109.3065200001</v>
      </c>
      <c r="S1166" s="22">
        <f>IF(AND(Table4[[#This Row],[Account Type]]="Current",Table4[[#This Row],[Opening Balance]]&gt;= 500000),Table4[[#This Row],[Opening Balance]] * 0.02, 0)</f>
        <v>0</v>
      </c>
    </row>
    <row r="1167" spans="1:19" ht="15.75" x14ac:dyDescent="0.25">
      <c r="A1167" s="17" t="s">
        <v>3740</v>
      </c>
      <c r="B1167" s="19">
        <v>469919023</v>
      </c>
      <c r="C1167" s="17">
        <v>78</v>
      </c>
      <c r="D1167" s="24">
        <v>16216.5</v>
      </c>
      <c r="E1167" s="17" t="s">
        <v>1094</v>
      </c>
      <c r="F1167" s="17" t="s">
        <v>185</v>
      </c>
      <c r="G1167" s="17" t="s">
        <v>3583</v>
      </c>
      <c r="H1167" s="17" t="s">
        <v>3741</v>
      </c>
      <c r="I1167" s="20">
        <f t="shared" si="18"/>
        <v>154279.10477199999</v>
      </c>
      <c r="J1167" s="20">
        <v>45145.606888200004</v>
      </c>
      <c r="K1167" s="17" t="s">
        <v>3742</v>
      </c>
      <c r="L1167" s="21" t="str">
        <f>VLOOKUP(B1167,Accounts!B$2:E$3001,4,FALSE)</f>
        <v>Domiciliary</v>
      </c>
      <c r="M1167" s="26">
        <f>VALUE(VLOOKUP(B1167,Accounts!B$2:G$3001,6,FALSE))</f>
        <v>965453676</v>
      </c>
      <c r="N1167" s="22">
        <f>IFERROR(VLOOKUP(B1167,Loan!B1167:D1466,3,FALSE), 0)</f>
        <v>0</v>
      </c>
      <c r="O1167" s="25">
        <f>VLOOKUP(B1167,Transaction!C2:F3001,4,FALSE)</f>
        <v>44501</v>
      </c>
      <c r="P1167" s="21" t="str">
        <f>VLOOKUP(B1167,Table3[[Account Number]:[Transaction type]],2,FALSE)</f>
        <v>Money Transfer</v>
      </c>
      <c r="Q1167" s="21" t="str">
        <f>VLOOKUP(B1167,Transaction!C2:E3001,3,FALSE)</f>
        <v>Internet Banking</v>
      </c>
      <c r="R1167" s="22">
        <f>Table4[[#This Row],[Bank Deposit2]] - Table4[[#This Row],[Saving Accounts]]</f>
        <v>109133.49788379998</v>
      </c>
      <c r="S1167" s="22">
        <f>IF(AND(Table4[[#This Row],[Account Type]]="Current",Table4[[#This Row],[Opening Balance]]&gt;= 500000),Table4[[#This Row],[Opening Balance]] * 0.02, 0)</f>
        <v>0</v>
      </c>
    </row>
    <row r="1168" spans="1:19" ht="15.75" x14ac:dyDescent="0.25">
      <c r="A1168" s="17" t="s">
        <v>3743</v>
      </c>
      <c r="B1168" s="19">
        <v>128772613</v>
      </c>
      <c r="C1168" s="17">
        <v>59</v>
      </c>
      <c r="D1168" s="24">
        <v>23156.25</v>
      </c>
      <c r="E1168" s="17" t="s">
        <v>1094</v>
      </c>
      <c r="F1168" s="17" t="s">
        <v>794</v>
      </c>
      <c r="G1168" s="17" t="s">
        <v>3583</v>
      </c>
      <c r="H1168" s="17" t="s">
        <v>3744</v>
      </c>
      <c r="I1168" s="20">
        <f t="shared" si="18"/>
        <v>328315.76467200002</v>
      </c>
      <c r="J1168" s="20">
        <v>228611.45087423999</v>
      </c>
      <c r="K1168" s="17" t="s">
        <v>3745</v>
      </c>
      <c r="L1168" s="21" t="str">
        <f>VLOOKUP(B1168,Accounts!B$2:E$3001,4,FALSE)</f>
        <v>Corporate</v>
      </c>
      <c r="M1168" s="26">
        <f>VALUE(VLOOKUP(B1168,Accounts!B$2:G$3001,6,FALSE))</f>
        <v>522797568</v>
      </c>
      <c r="N1168" s="22">
        <f>IFERROR(VLOOKUP(B1168,Loan!B1168:D1467,3,FALSE), 0)</f>
        <v>0</v>
      </c>
      <c r="O1168" s="25">
        <f>VLOOKUP(B1168,Transaction!C2:F3001,4,FALSE)</f>
        <v>44511</v>
      </c>
      <c r="P1168" s="21" t="str">
        <f>VLOOKUP(B1168,Table3[[Account Number]:[Transaction type]],2,FALSE)</f>
        <v>Online Payment</v>
      </c>
      <c r="Q1168" s="21" t="str">
        <f>VLOOKUP(B1168,Transaction!C2:E3001,3,FALSE)</f>
        <v>Card</v>
      </c>
      <c r="R1168" s="22">
        <f>Table4[[#This Row],[Bank Deposit2]] - Table4[[#This Row],[Saving Accounts]]</f>
        <v>99704.313797760027</v>
      </c>
      <c r="S1168" s="22">
        <f>IF(AND(Table4[[#This Row],[Account Type]]="Current",Table4[[#This Row],[Opening Balance]]&gt;= 500000),Table4[[#This Row],[Opening Balance]] * 0.02, 0)</f>
        <v>0</v>
      </c>
    </row>
    <row r="1169" spans="1:19" ht="15.75" x14ac:dyDescent="0.25">
      <c r="A1169" s="17" t="s">
        <v>3746</v>
      </c>
      <c r="B1169" s="19">
        <v>231227309</v>
      </c>
      <c r="C1169" s="17">
        <v>79</v>
      </c>
      <c r="D1169" s="24">
        <v>15851.25</v>
      </c>
      <c r="E1169" s="17" t="s">
        <v>1094</v>
      </c>
      <c r="F1169" s="17" t="s">
        <v>340</v>
      </c>
      <c r="G1169" s="17" t="s">
        <v>3583</v>
      </c>
      <c r="H1169" s="17" t="s">
        <v>3747</v>
      </c>
      <c r="I1169" s="20">
        <f t="shared" si="18"/>
        <v>1528432.2</v>
      </c>
      <c r="J1169" s="20">
        <v>675057.55500000005</v>
      </c>
      <c r="K1169" s="17" t="s">
        <v>3748</v>
      </c>
      <c r="L1169" s="21" t="str">
        <f>VLOOKUP(B1169,Accounts!B$2:E$3001,4,FALSE)</f>
        <v>Current</v>
      </c>
      <c r="M1169" s="26">
        <f>VALUE(VLOOKUP(B1169,Accounts!B$2:G$3001,6,FALSE))</f>
        <v>1235703744</v>
      </c>
      <c r="N1169" s="22">
        <f>IFERROR(VLOOKUP(B1169,Loan!B1169:D1468,3,FALSE), 0)</f>
        <v>0</v>
      </c>
      <c r="O1169" s="25">
        <f>VLOOKUP(B1169,Transaction!C2:F3001,4,FALSE)</f>
        <v>44433</v>
      </c>
      <c r="P1169" s="21" t="str">
        <f>VLOOKUP(B1169,Table3[[Account Number]:[Transaction type]],2,FALSE)</f>
        <v>Money Transfer</v>
      </c>
      <c r="Q1169" s="21" t="str">
        <f>VLOOKUP(B1169,Transaction!C2:E3001,3,FALSE)</f>
        <v>Mobile</v>
      </c>
      <c r="R1169" s="22">
        <f>Table4[[#This Row],[Bank Deposit2]] - Table4[[#This Row],[Saving Accounts]]</f>
        <v>853374.6449999999</v>
      </c>
      <c r="S1169" s="22">
        <f>IF(AND(Table4[[#This Row],[Account Type]]="Current",Table4[[#This Row],[Opening Balance]]&gt;= 500000),Table4[[#This Row],[Opening Balance]] * 0.02, 0)</f>
        <v>24714074.879999999</v>
      </c>
    </row>
    <row r="1170" spans="1:19" ht="15.75" x14ac:dyDescent="0.25">
      <c r="A1170" s="17" t="s">
        <v>3749</v>
      </c>
      <c r="B1170" s="19">
        <v>221419824</v>
      </c>
      <c r="C1170" s="17">
        <v>61</v>
      </c>
      <c r="D1170" s="24">
        <v>22425.75</v>
      </c>
      <c r="E1170" s="17" t="s">
        <v>1094</v>
      </c>
      <c r="F1170" s="17" t="s">
        <v>985</v>
      </c>
      <c r="G1170" s="17" t="s">
        <v>3583</v>
      </c>
      <c r="H1170" s="17" t="s">
        <v>3750</v>
      </c>
      <c r="I1170" s="20">
        <f t="shared" si="18"/>
        <v>1486770.7987200001</v>
      </c>
      <c r="J1170" s="20">
        <v>438798.30059519998</v>
      </c>
      <c r="K1170" s="17" t="s">
        <v>3751</v>
      </c>
      <c r="L1170" s="21" t="str">
        <f>VLOOKUP(B1170,Accounts!B$2:E$3001,4,FALSE)</f>
        <v>Domiciliary</v>
      </c>
      <c r="M1170" s="26">
        <f>VALUE(VLOOKUP(B1170,Accounts!B$2:G$3001,6,FALSE))</f>
        <v>412837035</v>
      </c>
      <c r="N1170" s="22">
        <f>IFERROR(VLOOKUP(B1170,Loan!B1170:D1469,3,FALSE), 0)</f>
        <v>0</v>
      </c>
      <c r="O1170" s="25">
        <f>VLOOKUP(B1170,Transaction!C2:F3001,4,FALSE)</f>
        <v>44582</v>
      </c>
      <c r="P1170" s="21" t="str">
        <f>VLOOKUP(B1170,Table3[[Account Number]:[Transaction type]],2,FALSE)</f>
        <v>Money Deposit</v>
      </c>
      <c r="Q1170" s="21" t="str">
        <f>VLOOKUP(B1170,Transaction!C2:E3001,3,FALSE)</f>
        <v>Bank</v>
      </c>
      <c r="R1170" s="22">
        <f>Table4[[#This Row],[Bank Deposit2]] - Table4[[#This Row],[Saving Accounts]]</f>
        <v>1047972.4981248002</v>
      </c>
      <c r="S1170" s="22">
        <f>IF(AND(Table4[[#This Row],[Account Type]]="Current",Table4[[#This Row],[Opening Balance]]&gt;= 500000),Table4[[#This Row],[Opening Balance]] * 0.02, 0)</f>
        <v>0</v>
      </c>
    </row>
    <row r="1171" spans="1:19" ht="15.75" x14ac:dyDescent="0.25">
      <c r="A1171" s="17" t="s">
        <v>3752</v>
      </c>
      <c r="B1171" s="19">
        <v>569324298</v>
      </c>
      <c r="C1171" s="17">
        <v>37</v>
      </c>
      <c r="D1171" s="24">
        <v>31191.75</v>
      </c>
      <c r="E1171" s="17" t="s">
        <v>1094</v>
      </c>
      <c r="F1171" s="17" t="s">
        <v>893</v>
      </c>
      <c r="G1171" s="17" t="s">
        <v>3583</v>
      </c>
      <c r="H1171" s="17" t="s">
        <v>3753</v>
      </c>
      <c r="I1171" s="20">
        <f t="shared" si="18"/>
        <v>379435.56687500002</v>
      </c>
      <c r="J1171" s="20">
        <v>104755.51011249999</v>
      </c>
      <c r="K1171" s="17" t="s">
        <v>3754</v>
      </c>
      <c r="L1171" s="21" t="str">
        <f>VLOOKUP(B1171,Accounts!B$2:E$3001,4,FALSE)</f>
        <v>Savings</v>
      </c>
      <c r="M1171" s="26">
        <f>VALUE(VLOOKUP(B1171,Accounts!B$2:G$3001,6,FALSE))</f>
        <v>3684946626</v>
      </c>
      <c r="N1171" s="22">
        <f>IFERROR(VLOOKUP(B1171,Loan!B1171:D1470,3,FALSE), 0)</f>
        <v>0</v>
      </c>
      <c r="O1171" s="25">
        <f>VLOOKUP(B1171,Transaction!C2:F3001,4,FALSE)</f>
        <v>44209</v>
      </c>
      <c r="P1171" s="21" t="str">
        <f>VLOOKUP(B1171,Table3[[Account Number]:[Transaction type]],2,FALSE)</f>
        <v>Cash Withdrawal</v>
      </c>
      <c r="Q1171" s="21" t="str">
        <f>VLOOKUP(B1171,Transaction!C2:E3001,3,FALSE)</f>
        <v>ATM</v>
      </c>
      <c r="R1171" s="22">
        <f>Table4[[#This Row],[Bank Deposit2]] - Table4[[#This Row],[Saving Accounts]]</f>
        <v>274680.05676250003</v>
      </c>
      <c r="S1171" s="22">
        <f>IF(AND(Table4[[#This Row],[Account Type]]="Current",Table4[[#This Row],[Opening Balance]]&gt;= 500000),Table4[[#This Row],[Opening Balance]] * 0.02, 0)</f>
        <v>0</v>
      </c>
    </row>
    <row r="1172" spans="1:19" ht="15.75" x14ac:dyDescent="0.25">
      <c r="A1172" s="17" t="s">
        <v>3755</v>
      </c>
      <c r="B1172" s="19">
        <v>413318974</v>
      </c>
      <c r="C1172" s="17">
        <v>47</v>
      </c>
      <c r="D1172" s="24">
        <v>27539.25</v>
      </c>
      <c r="E1172" s="17" t="s">
        <v>1094</v>
      </c>
      <c r="F1172" s="17" t="s">
        <v>172</v>
      </c>
      <c r="G1172" s="17" t="s">
        <v>3583</v>
      </c>
      <c r="H1172" s="17" t="s">
        <v>3756</v>
      </c>
      <c r="I1172" s="20">
        <f t="shared" si="18"/>
        <v>946880.84817000001</v>
      </c>
      <c r="J1172" s="20">
        <v>231128.39601</v>
      </c>
      <c r="K1172" s="17" t="s">
        <v>3757</v>
      </c>
      <c r="L1172" s="21" t="str">
        <f>VLOOKUP(B1172,Accounts!B$2:E$3001,4,FALSE)</f>
        <v>Current</v>
      </c>
      <c r="M1172" s="26">
        <f>VALUE(VLOOKUP(B1172,Accounts!B$2:G$3001,6,FALSE))</f>
        <v>790647</v>
      </c>
      <c r="N1172" s="22">
        <f>IFERROR(VLOOKUP(B1172,Loan!B1172:D1471,3,FALSE), 0)</f>
        <v>0</v>
      </c>
      <c r="O1172" s="25">
        <f>VLOOKUP(B1172,Transaction!C2:F3001,4,FALSE)</f>
        <v>44381</v>
      </c>
      <c r="P1172" s="21" t="str">
        <f>VLOOKUP(B1172,Table3[[Account Number]:[Transaction type]],2,FALSE)</f>
        <v>Online Payment</v>
      </c>
      <c r="Q1172" s="21" t="str">
        <f>VLOOKUP(B1172,Transaction!C2:E3001,3,FALSE)</f>
        <v>Mobile</v>
      </c>
      <c r="R1172" s="22">
        <f>Table4[[#This Row],[Bank Deposit2]] - Table4[[#This Row],[Saving Accounts]]</f>
        <v>715752.45215999999</v>
      </c>
      <c r="S1172" s="22">
        <f>IF(AND(Table4[[#This Row],[Account Type]]="Current",Table4[[#This Row],[Opening Balance]]&gt;= 500000),Table4[[#This Row],[Opening Balance]] * 0.02, 0)</f>
        <v>15812.94</v>
      </c>
    </row>
    <row r="1173" spans="1:19" ht="15.75" x14ac:dyDescent="0.25">
      <c r="A1173" s="17" t="s">
        <v>3758</v>
      </c>
      <c r="B1173" s="19">
        <v>212545544</v>
      </c>
      <c r="C1173" s="17">
        <v>77</v>
      </c>
      <c r="D1173" s="24">
        <v>16581.75</v>
      </c>
      <c r="E1173" s="17" t="s">
        <v>1094</v>
      </c>
      <c r="F1173" s="17" t="s">
        <v>509</v>
      </c>
      <c r="G1173" s="17" t="s">
        <v>3583</v>
      </c>
      <c r="H1173" s="17" t="s">
        <v>3759</v>
      </c>
      <c r="I1173" s="20">
        <f t="shared" si="18"/>
        <v>697496.01556800003</v>
      </c>
      <c r="J1173" s="20">
        <v>238939.51344119999</v>
      </c>
      <c r="K1173" s="17" t="s">
        <v>3760</v>
      </c>
      <c r="L1173" s="21" t="str">
        <f>VLOOKUP(B1173,Accounts!B$2:E$3001,4,FALSE)</f>
        <v>Current</v>
      </c>
      <c r="M1173" s="26">
        <f>VALUE(VLOOKUP(B1173,Accounts!B$2:G$3001,6,FALSE))</f>
        <v>1108798129</v>
      </c>
      <c r="N1173" s="22">
        <f>IFERROR(VLOOKUP(B1173,Loan!B1173:D1472,3,FALSE), 0)</f>
        <v>0</v>
      </c>
      <c r="O1173" s="25">
        <f>VLOOKUP(B1173,Transaction!C2:F3001,4,FALSE)</f>
        <v>44420</v>
      </c>
      <c r="P1173" s="21" t="str">
        <f>VLOOKUP(B1173,Table3[[Account Number]:[Transaction type]],2,FALSE)</f>
        <v>Checks</v>
      </c>
      <c r="Q1173" s="21" t="str">
        <f>VLOOKUP(B1173,Transaction!C2:E3001,3,FALSE)</f>
        <v>Informal Services</v>
      </c>
      <c r="R1173" s="22">
        <f>Table4[[#This Row],[Bank Deposit2]] - Table4[[#This Row],[Saving Accounts]]</f>
        <v>458556.50212680001</v>
      </c>
      <c r="S1173" s="22">
        <f>IF(AND(Table4[[#This Row],[Account Type]]="Current",Table4[[#This Row],[Opening Balance]]&gt;= 500000),Table4[[#This Row],[Opening Balance]] * 0.02, 0)</f>
        <v>22175962.580000002</v>
      </c>
    </row>
    <row r="1174" spans="1:19" ht="15.75" x14ac:dyDescent="0.25">
      <c r="A1174" s="17" t="s">
        <v>3761</v>
      </c>
      <c r="B1174" s="19">
        <v>636582864</v>
      </c>
      <c r="C1174" s="17">
        <v>17</v>
      </c>
      <c r="D1174" s="24">
        <v>38496.75</v>
      </c>
      <c r="E1174" s="17" t="s">
        <v>1094</v>
      </c>
      <c r="F1174" s="17" t="s">
        <v>256</v>
      </c>
      <c r="G1174" s="17" t="s">
        <v>3583</v>
      </c>
      <c r="H1174" s="17" t="s">
        <v>3762</v>
      </c>
      <c r="I1174" s="20">
        <f t="shared" si="18"/>
        <v>180850.88716799999</v>
      </c>
      <c r="J1174" s="20">
        <v>159826.97153472001</v>
      </c>
      <c r="K1174" s="17" t="s">
        <v>3763</v>
      </c>
      <c r="L1174" s="21" t="str">
        <f>VLOOKUP(B1174,Accounts!B$2:E$3001,4,FALSE)</f>
        <v>Corporate</v>
      </c>
      <c r="M1174" s="26">
        <f>VALUE(VLOOKUP(B1174,Accounts!B$2:G$3001,6,FALSE))</f>
        <v>51068556</v>
      </c>
      <c r="N1174" s="22">
        <f>IFERROR(VLOOKUP(B1174,Loan!B1174:D1473,3,FALSE), 0)</f>
        <v>0</v>
      </c>
      <c r="O1174" s="25">
        <f>VLOOKUP(B1174,Transaction!C2:F3001,4,FALSE)</f>
        <v>44307</v>
      </c>
      <c r="P1174" s="21" t="str">
        <f>VLOOKUP(B1174,Table3[[Account Number]:[Transaction type]],2,FALSE)</f>
        <v>Cash Withdrawal</v>
      </c>
      <c r="Q1174" s="21" t="str">
        <f>VLOOKUP(B1174,Transaction!C2:E3001,3,FALSE)</f>
        <v>ATM</v>
      </c>
      <c r="R1174" s="22">
        <f>Table4[[#This Row],[Bank Deposit2]] - Table4[[#This Row],[Saving Accounts]]</f>
        <v>21023.915633279976</v>
      </c>
      <c r="S1174" s="22">
        <f>IF(AND(Table4[[#This Row],[Account Type]]="Current",Table4[[#This Row],[Opening Balance]]&gt;= 500000),Table4[[#This Row],[Opening Balance]] * 0.02, 0)</f>
        <v>0</v>
      </c>
    </row>
    <row r="1175" spans="1:19" ht="15.75" x14ac:dyDescent="0.25">
      <c r="A1175" s="17" t="s">
        <v>3764</v>
      </c>
      <c r="B1175" s="19">
        <v>80721655</v>
      </c>
      <c r="C1175" s="17">
        <v>17</v>
      </c>
      <c r="D1175" s="24">
        <v>38496.75</v>
      </c>
      <c r="E1175" s="17" t="s">
        <v>1094</v>
      </c>
      <c r="F1175" s="17" t="s">
        <v>3765</v>
      </c>
      <c r="G1175" s="17" t="s">
        <v>3583</v>
      </c>
      <c r="H1175" s="17" t="s">
        <v>3766</v>
      </c>
      <c r="I1175" s="20">
        <f t="shared" si="18"/>
        <v>548661.4425</v>
      </c>
      <c r="J1175" s="20">
        <v>347012.22528000001</v>
      </c>
      <c r="K1175" s="17" t="s">
        <v>3767</v>
      </c>
      <c r="L1175" s="21" t="str">
        <f>VLOOKUP(B1175,Accounts!B$2:E$3001,4,FALSE)</f>
        <v>Joint</v>
      </c>
      <c r="M1175" s="26">
        <f>VALUE(VLOOKUP(B1175,Accounts!B$2:G$3001,6,FALSE))</f>
        <v>2724058944</v>
      </c>
      <c r="N1175" s="22">
        <f>IFERROR(VLOOKUP(B1175,Loan!B1175:D1474,3,FALSE), 0)</f>
        <v>0</v>
      </c>
      <c r="O1175" s="25">
        <f>VLOOKUP(B1175,Transaction!C2:F3001,4,FALSE)</f>
        <v>44553</v>
      </c>
      <c r="P1175" s="21" t="str">
        <f>VLOOKUP(B1175,Table3[[Account Number]:[Transaction type]],2,FALSE)</f>
        <v>Cash Withdrawal</v>
      </c>
      <c r="Q1175" s="21" t="str">
        <f>VLOOKUP(B1175,Transaction!C2:E3001,3,FALSE)</f>
        <v>ATM</v>
      </c>
      <c r="R1175" s="22">
        <f>Table4[[#This Row],[Bank Deposit2]] - Table4[[#This Row],[Saving Accounts]]</f>
        <v>201649.21721999999</v>
      </c>
      <c r="S1175" s="22">
        <f>IF(AND(Table4[[#This Row],[Account Type]]="Current",Table4[[#This Row],[Opening Balance]]&gt;= 500000),Table4[[#This Row],[Opening Balance]] * 0.02, 0)</f>
        <v>0</v>
      </c>
    </row>
    <row r="1176" spans="1:19" ht="15.75" x14ac:dyDescent="0.25">
      <c r="A1176" s="17" t="s">
        <v>3768</v>
      </c>
      <c r="B1176" s="19">
        <v>536980993</v>
      </c>
      <c r="C1176" s="17">
        <v>46</v>
      </c>
      <c r="D1176" s="24">
        <v>27904.5</v>
      </c>
      <c r="E1176" s="17" t="s">
        <v>1094</v>
      </c>
      <c r="F1176" s="17" t="s">
        <v>282</v>
      </c>
      <c r="G1176" s="17" t="s">
        <v>3583</v>
      </c>
      <c r="H1176" s="17" t="s">
        <v>3769</v>
      </c>
      <c r="I1176" s="20">
        <f t="shared" si="18"/>
        <v>135583.483343</v>
      </c>
      <c r="J1176" s="20">
        <v>59093.9333061</v>
      </c>
      <c r="K1176" s="17" t="s">
        <v>3770</v>
      </c>
      <c r="L1176" s="21" t="str">
        <f>VLOOKUP(B1176,Accounts!B$2:E$3001,4,FALSE)</f>
        <v>Fixed Deposit</v>
      </c>
      <c r="M1176" s="26">
        <f>VALUE(VLOOKUP(B1176,Accounts!B$2:G$3001,6,FALSE))</f>
        <v>2027351268</v>
      </c>
      <c r="N1176" s="22">
        <f>IFERROR(VLOOKUP(B1176,Loan!B1176:D1475,3,FALSE), 0)</f>
        <v>0</v>
      </c>
      <c r="O1176" s="25">
        <f>VLOOKUP(B1176,Transaction!C2:F3001,4,FALSE)</f>
        <v>44218</v>
      </c>
      <c r="P1176" s="21" t="str">
        <f>VLOOKUP(B1176,Table3[[Account Number]:[Transaction type]],2,FALSE)</f>
        <v>Money Deposit</v>
      </c>
      <c r="Q1176" s="21" t="str">
        <f>VLOOKUP(B1176,Transaction!C2:E3001,3,FALSE)</f>
        <v>ATM</v>
      </c>
      <c r="R1176" s="22">
        <f>Table4[[#This Row],[Bank Deposit2]] - Table4[[#This Row],[Saving Accounts]]</f>
        <v>76489.550036900007</v>
      </c>
      <c r="S1176" s="22">
        <f>IF(AND(Table4[[#This Row],[Account Type]]="Current",Table4[[#This Row],[Opening Balance]]&gt;= 500000),Table4[[#This Row],[Opening Balance]] * 0.02, 0)</f>
        <v>0</v>
      </c>
    </row>
    <row r="1177" spans="1:19" ht="15.75" x14ac:dyDescent="0.25">
      <c r="A1177" s="17" t="s">
        <v>3771</v>
      </c>
      <c r="B1177" s="19">
        <v>957356866</v>
      </c>
      <c r="C1177" s="17">
        <v>82</v>
      </c>
      <c r="D1177" s="24">
        <v>14755.5</v>
      </c>
      <c r="E1177" s="17" t="s">
        <v>1094</v>
      </c>
      <c r="F1177" s="17" t="s">
        <v>438</v>
      </c>
      <c r="G1177" s="17" t="s">
        <v>3583</v>
      </c>
      <c r="H1177" s="17" t="s">
        <v>3772</v>
      </c>
      <c r="I1177" s="20">
        <f t="shared" si="18"/>
        <v>1221609.5094000001</v>
      </c>
      <c r="J1177" s="20">
        <v>807664.12318200001</v>
      </c>
      <c r="K1177" s="17" t="s">
        <v>3773</v>
      </c>
      <c r="L1177" s="21" t="str">
        <f>VLOOKUP(B1177,Accounts!B$2:E$3001,4,FALSE)</f>
        <v>Fixed Deposit</v>
      </c>
      <c r="M1177" s="26">
        <f>VALUE(VLOOKUP(B1177,Accounts!B$2:G$3001,6,FALSE))</f>
        <v>216483057</v>
      </c>
      <c r="N1177" s="22">
        <f>IFERROR(VLOOKUP(B1177,Loan!B1177:D1476,3,FALSE), 0)</f>
        <v>0</v>
      </c>
      <c r="O1177" s="25">
        <f>VLOOKUP(B1177,Transaction!C2:F3001,4,FALSE)</f>
        <v>44201</v>
      </c>
      <c r="P1177" s="21" t="str">
        <f>VLOOKUP(B1177,Table3[[Account Number]:[Transaction type]],2,FALSE)</f>
        <v>Loan Payment</v>
      </c>
      <c r="Q1177" s="21" t="str">
        <f>VLOOKUP(B1177,Transaction!C2:E3001,3,FALSE)</f>
        <v>Mobile</v>
      </c>
      <c r="R1177" s="22">
        <f>Table4[[#This Row],[Bank Deposit2]] - Table4[[#This Row],[Saving Accounts]]</f>
        <v>413945.38621800009</v>
      </c>
      <c r="S1177" s="22">
        <f>IF(AND(Table4[[#This Row],[Account Type]]="Current",Table4[[#This Row],[Opening Balance]]&gt;= 500000),Table4[[#This Row],[Opening Balance]] * 0.02, 0)</f>
        <v>0</v>
      </c>
    </row>
    <row r="1178" spans="1:19" ht="15.75" x14ac:dyDescent="0.25">
      <c r="A1178" s="17" t="s">
        <v>3774</v>
      </c>
      <c r="B1178" s="19">
        <v>602486864</v>
      </c>
      <c r="C1178" s="17">
        <v>56</v>
      </c>
      <c r="D1178" s="24">
        <v>24252</v>
      </c>
      <c r="E1178" s="17" t="s">
        <v>1094</v>
      </c>
      <c r="F1178" s="17" t="s">
        <v>19</v>
      </c>
      <c r="G1178" s="17" t="s">
        <v>3583</v>
      </c>
      <c r="H1178" s="17" t="s">
        <v>3775</v>
      </c>
      <c r="I1178" s="20">
        <f t="shared" si="18"/>
        <v>325521.19142400002</v>
      </c>
      <c r="J1178" s="20">
        <v>86670.017216640001</v>
      </c>
      <c r="K1178" s="17" t="s">
        <v>3776</v>
      </c>
      <c r="L1178" s="21" t="str">
        <f>VLOOKUP(B1178,Accounts!B$2:E$3001,4,FALSE)</f>
        <v>Corporate</v>
      </c>
      <c r="M1178" s="26">
        <f>VALUE(VLOOKUP(B1178,Accounts!B$2:G$3001,6,FALSE))</f>
        <v>1742585152</v>
      </c>
      <c r="N1178" s="22">
        <f>IFERROR(VLOOKUP(B1178,Loan!B1178:D1477,3,FALSE), 0)</f>
        <v>0</v>
      </c>
      <c r="O1178" s="25">
        <f>VLOOKUP(B1178,Transaction!C2:F3001,4,FALSE)</f>
        <v>44533</v>
      </c>
      <c r="P1178" s="21" t="str">
        <f>VLOOKUP(B1178,Table3[[Account Number]:[Transaction type]],2,FALSE)</f>
        <v>Money Transfer</v>
      </c>
      <c r="Q1178" s="21" t="str">
        <f>VLOOKUP(B1178,Transaction!C2:E3001,3,FALSE)</f>
        <v>Mobile</v>
      </c>
      <c r="R1178" s="22">
        <f>Table4[[#This Row],[Bank Deposit2]] - Table4[[#This Row],[Saving Accounts]]</f>
        <v>238851.17420736002</v>
      </c>
      <c r="S1178" s="22">
        <f>IF(AND(Table4[[#This Row],[Account Type]]="Current",Table4[[#This Row],[Opening Balance]]&gt;= 500000),Table4[[#This Row],[Opening Balance]] * 0.02, 0)</f>
        <v>0</v>
      </c>
    </row>
    <row r="1179" spans="1:19" ht="15.75" x14ac:dyDescent="0.25">
      <c r="A1179" s="17" t="s">
        <v>3777</v>
      </c>
      <c r="B1179" s="19">
        <v>537093774</v>
      </c>
      <c r="C1179" s="17">
        <v>42</v>
      </c>
      <c r="D1179" s="24">
        <v>29365.5</v>
      </c>
      <c r="E1179" s="17" t="s">
        <v>1094</v>
      </c>
      <c r="F1179" s="17" t="s">
        <v>1479</v>
      </c>
      <c r="G1179" s="17" t="s">
        <v>3583</v>
      </c>
      <c r="H1179" s="17" t="s">
        <v>3778</v>
      </c>
      <c r="I1179" s="20">
        <f t="shared" si="18"/>
        <v>445903.56719999999</v>
      </c>
      <c r="J1179" s="20">
        <v>192216.28771800001</v>
      </c>
      <c r="K1179" s="17" t="s">
        <v>3779</v>
      </c>
      <c r="L1179" s="21" t="str">
        <f>VLOOKUP(B1179,Accounts!B$2:E$3001,4,FALSE)</f>
        <v>Domiciliary</v>
      </c>
      <c r="M1179" s="26">
        <f>VALUE(VLOOKUP(B1179,Accounts!B$2:G$3001,6,FALSE))</f>
        <v>801048696</v>
      </c>
      <c r="N1179" s="22">
        <f>IFERROR(VLOOKUP(B1179,Loan!B1179:D1478,3,FALSE), 0)</f>
        <v>0</v>
      </c>
      <c r="O1179" s="25">
        <f>VLOOKUP(B1179,Transaction!C2:F3001,4,FALSE)</f>
        <v>44239</v>
      </c>
      <c r="P1179" s="21" t="str">
        <f>VLOOKUP(B1179,Table3[[Account Number]:[Transaction type]],2,FALSE)</f>
        <v>Money Transfer</v>
      </c>
      <c r="Q1179" s="21" t="str">
        <f>VLOOKUP(B1179,Transaction!C2:E3001,3,FALSE)</f>
        <v>Mobile</v>
      </c>
      <c r="R1179" s="22">
        <f>Table4[[#This Row],[Bank Deposit2]] - Table4[[#This Row],[Saving Accounts]]</f>
        <v>253687.27948199998</v>
      </c>
      <c r="S1179" s="22">
        <f>IF(AND(Table4[[#This Row],[Account Type]]="Current",Table4[[#This Row],[Opening Balance]]&gt;= 500000),Table4[[#This Row],[Opening Balance]] * 0.02, 0)</f>
        <v>0</v>
      </c>
    </row>
    <row r="1180" spans="1:19" ht="15.75" x14ac:dyDescent="0.25">
      <c r="A1180" s="17" t="s">
        <v>3780</v>
      </c>
      <c r="B1180" s="19">
        <v>169329241</v>
      </c>
      <c r="C1180" s="17">
        <v>69</v>
      </c>
      <c r="D1180" s="24">
        <v>19503.75</v>
      </c>
      <c r="E1180" s="17" t="s">
        <v>1094</v>
      </c>
      <c r="F1180" s="17" t="s">
        <v>909</v>
      </c>
      <c r="G1180" s="17" t="s">
        <v>3583</v>
      </c>
      <c r="H1180" s="17" t="s">
        <v>3781</v>
      </c>
      <c r="I1180" s="20">
        <f t="shared" si="18"/>
        <v>351795.14077499998</v>
      </c>
      <c r="J1180" s="20">
        <v>340068.63608249999</v>
      </c>
      <c r="K1180" s="17" t="s">
        <v>3782</v>
      </c>
      <c r="L1180" s="21" t="str">
        <f>VLOOKUP(B1180,Accounts!B$2:E$3001,4,FALSE)</f>
        <v>Current</v>
      </c>
      <c r="M1180" s="26">
        <f>VALUE(VLOOKUP(B1180,Accounts!B$2:G$3001,6,FALSE))</f>
        <v>2711225601</v>
      </c>
      <c r="N1180" s="22">
        <f>IFERROR(VLOOKUP(B1180,Loan!B1180:D1479,3,FALSE), 0)</f>
        <v>0</v>
      </c>
      <c r="O1180" s="25">
        <f>VLOOKUP(B1180,Transaction!C2:F3001,4,FALSE)</f>
        <v>44272</v>
      </c>
      <c r="P1180" s="21" t="str">
        <f>VLOOKUP(B1180,Table3[[Account Number]:[Transaction type]],2,FALSE)</f>
        <v>Online Payment</v>
      </c>
      <c r="Q1180" s="21" t="str">
        <f>VLOOKUP(B1180,Transaction!C2:E3001,3,FALSE)</f>
        <v>Internet Banking</v>
      </c>
      <c r="R1180" s="22">
        <f>Table4[[#This Row],[Bank Deposit2]] - Table4[[#This Row],[Saving Accounts]]</f>
        <v>11726.504692499992</v>
      </c>
      <c r="S1180" s="22">
        <f>IF(AND(Table4[[#This Row],[Account Type]]="Current",Table4[[#This Row],[Opening Balance]]&gt;= 500000),Table4[[#This Row],[Opening Balance]] * 0.02, 0)</f>
        <v>54224512.020000003</v>
      </c>
    </row>
    <row r="1181" spans="1:19" ht="15.75" x14ac:dyDescent="0.25">
      <c r="A1181" s="17" t="s">
        <v>3783</v>
      </c>
      <c r="B1181" s="19">
        <v>45923697</v>
      </c>
      <c r="C1181" s="17">
        <v>42</v>
      </c>
      <c r="D1181" s="24">
        <v>29365.5</v>
      </c>
      <c r="E1181" s="17" t="s">
        <v>1094</v>
      </c>
      <c r="F1181" s="17" t="s">
        <v>294</v>
      </c>
      <c r="G1181" s="17" t="s">
        <v>3583</v>
      </c>
      <c r="H1181" s="17" t="s">
        <v>3784</v>
      </c>
      <c r="I1181" s="20">
        <f t="shared" si="18"/>
        <v>2845491.6695039999</v>
      </c>
      <c r="J1181" s="20">
        <v>435192.84357119998</v>
      </c>
      <c r="K1181" s="17" t="s">
        <v>3785</v>
      </c>
      <c r="L1181" s="21" t="str">
        <f>VLOOKUP(B1181,Accounts!B$2:E$3001,4,FALSE)</f>
        <v>Domiciliary</v>
      </c>
      <c r="M1181" s="26">
        <f>VALUE(VLOOKUP(B1181,Accounts!B$2:G$3001,6,FALSE))</f>
        <v>1654635264</v>
      </c>
      <c r="N1181" s="22">
        <f>IFERROR(VLOOKUP(B1181,Loan!B1181:D1480,3,FALSE), 0)</f>
        <v>0</v>
      </c>
      <c r="O1181" s="25">
        <f>VLOOKUP(B1181,Transaction!C2:F3001,4,FALSE)</f>
        <v>44633</v>
      </c>
      <c r="P1181" s="21" t="str">
        <f>VLOOKUP(B1181,Table3[[Account Number]:[Transaction type]],2,FALSE)</f>
        <v>Money Deposit</v>
      </c>
      <c r="Q1181" s="21" t="str">
        <f>VLOOKUP(B1181,Transaction!C2:E3001,3,FALSE)</f>
        <v>Bank</v>
      </c>
      <c r="R1181" s="22">
        <f>Table4[[#This Row],[Bank Deposit2]] - Table4[[#This Row],[Saving Accounts]]</f>
        <v>2410298.8259327998</v>
      </c>
      <c r="S1181" s="22">
        <f>IF(AND(Table4[[#This Row],[Account Type]]="Current",Table4[[#This Row],[Opening Balance]]&gt;= 500000),Table4[[#This Row],[Opening Balance]] * 0.02, 0)</f>
        <v>0</v>
      </c>
    </row>
    <row r="1182" spans="1:19" ht="15.75" x14ac:dyDescent="0.25">
      <c r="A1182" s="17" t="s">
        <v>3786</v>
      </c>
      <c r="B1182" s="19">
        <v>86444898</v>
      </c>
      <c r="C1182" s="17">
        <v>26</v>
      </c>
      <c r="D1182" s="24">
        <v>35209.5</v>
      </c>
      <c r="E1182" s="17" t="s">
        <v>1094</v>
      </c>
      <c r="F1182" s="17" t="s">
        <v>53</v>
      </c>
      <c r="G1182" s="17" t="s">
        <v>3583</v>
      </c>
      <c r="H1182" s="17" t="s">
        <v>3787</v>
      </c>
      <c r="I1182" s="20">
        <f t="shared" si="18"/>
        <v>226244.05830400001</v>
      </c>
      <c r="J1182" s="20">
        <v>138353.99362048</v>
      </c>
      <c r="K1182" s="17" t="s">
        <v>3788</v>
      </c>
      <c r="L1182" s="21" t="str">
        <f>VLOOKUP(B1182,Accounts!B$2:E$3001,4,FALSE)</f>
        <v>Domiciliary</v>
      </c>
      <c r="M1182" s="26">
        <f>VALUE(VLOOKUP(B1182,Accounts!B$2:G$3001,6,FALSE))</f>
        <v>134574348</v>
      </c>
      <c r="N1182" s="22">
        <f>IFERROR(VLOOKUP(B1182,Loan!B1182:D1481,3,FALSE), 0)</f>
        <v>0</v>
      </c>
      <c r="O1182" s="25">
        <f>VLOOKUP(B1182,Transaction!C2:F3001,4,FALSE)</f>
        <v>44590</v>
      </c>
      <c r="P1182" s="21" t="str">
        <f>VLOOKUP(B1182,Table3[[Account Number]:[Transaction type]],2,FALSE)</f>
        <v>Money Deposit</v>
      </c>
      <c r="Q1182" s="21" t="str">
        <f>VLOOKUP(B1182,Transaction!C2:E3001,3,FALSE)</f>
        <v>Bank</v>
      </c>
      <c r="R1182" s="22">
        <f>Table4[[#This Row],[Bank Deposit2]] - Table4[[#This Row],[Saving Accounts]]</f>
        <v>87890.064683520002</v>
      </c>
      <c r="S1182" s="22">
        <f>IF(AND(Table4[[#This Row],[Account Type]]="Current",Table4[[#This Row],[Opening Balance]]&gt;= 500000),Table4[[#This Row],[Opening Balance]] * 0.02, 0)</f>
        <v>0</v>
      </c>
    </row>
    <row r="1183" spans="1:19" ht="15.75" x14ac:dyDescent="0.25">
      <c r="A1183" s="17" t="s">
        <v>3789</v>
      </c>
      <c r="B1183" s="19">
        <v>316447593</v>
      </c>
      <c r="C1183" s="17">
        <v>31</v>
      </c>
      <c r="D1183" s="24">
        <v>33383.25</v>
      </c>
      <c r="E1183" s="17" t="s">
        <v>1094</v>
      </c>
      <c r="F1183" s="17" t="s">
        <v>2278</v>
      </c>
      <c r="G1183" s="17" t="s">
        <v>3583</v>
      </c>
      <c r="H1183" s="17" t="s">
        <v>3790</v>
      </c>
      <c r="I1183" s="20">
        <f t="shared" si="18"/>
        <v>191567.38060400001</v>
      </c>
      <c r="J1183" s="20">
        <v>160072.40447079999</v>
      </c>
      <c r="K1183" s="17" t="s">
        <v>3791</v>
      </c>
      <c r="L1183" s="21" t="str">
        <f>VLOOKUP(B1183,Accounts!B$2:E$3001,4,FALSE)</f>
        <v>Current</v>
      </c>
      <c r="M1183" s="26">
        <f>VALUE(VLOOKUP(B1183,Accounts!B$2:G$3001,6,FALSE))</f>
        <v>13251224</v>
      </c>
      <c r="N1183" s="22">
        <f>IFERROR(VLOOKUP(B1183,Loan!B1183:D1482,3,FALSE), 0)</f>
        <v>0</v>
      </c>
      <c r="O1183" s="25">
        <f>VLOOKUP(B1183,Transaction!C2:F3001,4,FALSE)</f>
        <v>44338</v>
      </c>
      <c r="P1183" s="21" t="str">
        <f>VLOOKUP(B1183,Table3[[Account Number]:[Transaction type]],2,FALSE)</f>
        <v>Money Deposit</v>
      </c>
      <c r="Q1183" s="21" t="str">
        <f>VLOOKUP(B1183,Transaction!C2:E3001,3,FALSE)</f>
        <v>Bank</v>
      </c>
      <c r="R1183" s="22">
        <f>Table4[[#This Row],[Bank Deposit2]] - Table4[[#This Row],[Saving Accounts]]</f>
        <v>31494.97613320002</v>
      </c>
      <c r="S1183" s="22">
        <f>IF(AND(Table4[[#This Row],[Account Type]]="Current",Table4[[#This Row],[Opening Balance]]&gt;= 500000),Table4[[#This Row],[Opening Balance]] * 0.02, 0)</f>
        <v>265024.48</v>
      </c>
    </row>
    <row r="1184" spans="1:19" ht="15.75" x14ac:dyDescent="0.25">
      <c r="A1184" s="17" t="s">
        <v>3792</v>
      </c>
      <c r="B1184" s="19">
        <v>280609285</v>
      </c>
      <c r="C1184" s="17">
        <v>21</v>
      </c>
      <c r="D1184" s="24">
        <v>37035.75</v>
      </c>
      <c r="E1184" s="17" t="s">
        <v>1094</v>
      </c>
      <c r="F1184" s="17" t="s">
        <v>163</v>
      </c>
      <c r="G1184" s="17" t="s">
        <v>3583</v>
      </c>
      <c r="H1184" s="17" t="s">
        <v>3793</v>
      </c>
      <c r="I1184" s="20">
        <f t="shared" si="18"/>
        <v>343870.89549999998</v>
      </c>
      <c r="J1184" s="20">
        <v>71046.717191999996</v>
      </c>
      <c r="K1184" s="17" t="s">
        <v>3794</v>
      </c>
      <c r="L1184" s="21" t="str">
        <f>VLOOKUP(B1184,Accounts!B$2:E$3001,4,FALSE)</f>
        <v>Joint</v>
      </c>
      <c r="M1184" s="26">
        <f>VALUE(VLOOKUP(B1184,Accounts!B$2:G$3001,6,FALSE))</f>
        <v>1403875971</v>
      </c>
      <c r="N1184" s="22">
        <f>IFERROR(VLOOKUP(B1184,Loan!B1184:D1483,3,FALSE), 0)</f>
        <v>0</v>
      </c>
      <c r="O1184" s="25">
        <f>VLOOKUP(B1184,Transaction!C2:F3001,4,FALSE)</f>
        <v>44653</v>
      </c>
      <c r="P1184" s="21" t="str">
        <f>VLOOKUP(B1184,Table3[[Account Number]:[Transaction type]],2,FALSE)</f>
        <v>Money Deposit</v>
      </c>
      <c r="Q1184" s="21" t="str">
        <f>VLOOKUP(B1184,Transaction!C2:E3001,3,FALSE)</f>
        <v>Bank</v>
      </c>
      <c r="R1184" s="22">
        <f>Table4[[#This Row],[Bank Deposit2]] - Table4[[#This Row],[Saving Accounts]]</f>
        <v>272824.17830799997</v>
      </c>
      <c r="S1184" s="22">
        <f>IF(AND(Table4[[#This Row],[Account Type]]="Current",Table4[[#This Row],[Opening Balance]]&gt;= 500000),Table4[[#This Row],[Opening Balance]] * 0.02, 0)</f>
        <v>0</v>
      </c>
    </row>
    <row r="1185" spans="1:19" ht="15.75" x14ac:dyDescent="0.25">
      <c r="A1185" s="17" t="s">
        <v>3795</v>
      </c>
      <c r="B1185" s="19">
        <v>181717514</v>
      </c>
      <c r="C1185" s="17">
        <v>57</v>
      </c>
      <c r="D1185" s="24">
        <v>23886.75</v>
      </c>
      <c r="E1185" s="17" t="s">
        <v>1094</v>
      </c>
      <c r="F1185" s="17" t="s">
        <v>231</v>
      </c>
      <c r="G1185" s="17" t="s">
        <v>3583</v>
      </c>
      <c r="H1185" s="17" t="s">
        <v>3796</v>
      </c>
      <c r="I1185" s="20">
        <f t="shared" si="18"/>
        <v>464391.25416000001</v>
      </c>
      <c r="J1185" s="20">
        <v>460521.32704200002</v>
      </c>
      <c r="K1185" s="17" t="s">
        <v>3797</v>
      </c>
      <c r="L1185" s="21" t="str">
        <f>VLOOKUP(B1185,Accounts!B$2:E$3001,4,FALSE)</f>
        <v>Domiciliary</v>
      </c>
      <c r="M1185" s="26">
        <f>VALUE(VLOOKUP(B1185,Accounts!B$2:G$3001,6,FALSE))</f>
        <v>1217196288</v>
      </c>
      <c r="N1185" s="22">
        <f>IFERROR(VLOOKUP(B1185,Loan!B1185:D1484,3,FALSE), 0)</f>
        <v>0</v>
      </c>
      <c r="O1185" s="25">
        <f>VLOOKUP(B1185,Transaction!C2:F3001,4,FALSE)</f>
        <v>44467</v>
      </c>
      <c r="P1185" s="21" t="str">
        <f>VLOOKUP(B1185,Table3[[Account Number]:[Transaction type]],2,FALSE)</f>
        <v>Money Deposit</v>
      </c>
      <c r="Q1185" s="21" t="str">
        <f>VLOOKUP(B1185,Transaction!C2:E3001,3,FALSE)</f>
        <v>Bank</v>
      </c>
      <c r="R1185" s="22">
        <f>Table4[[#This Row],[Bank Deposit2]] - Table4[[#This Row],[Saving Accounts]]</f>
        <v>3869.9271179999923</v>
      </c>
      <c r="S1185" s="22">
        <f>IF(AND(Table4[[#This Row],[Account Type]]="Current",Table4[[#This Row],[Opening Balance]]&gt;= 500000),Table4[[#This Row],[Opening Balance]] * 0.02, 0)</f>
        <v>0</v>
      </c>
    </row>
    <row r="1186" spans="1:19" ht="15.75" x14ac:dyDescent="0.25">
      <c r="A1186" s="17" t="s">
        <v>3798</v>
      </c>
      <c r="B1186" s="19">
        <v>300585242</v>
      </c>
      <c r="C1186" s="17">
        <v>77</v>
      </c>
      <c r="D1186" s="24">
        <v>16581.75</v>
      </c>
      <c r="E1186" s="17" t="s">
        <v>1094</v>
      </c>
      <c r="F1186" s="17" t="s">
        <v>260</v>
      </c>
      <c r="G1186" s="17" t="s">
        <v>3583</v>
      </c>
      <c r="H1186" s="17" t="s">
        <v>3799</v>
      </c>
      <c r="I1186" s="20">
        <f t="shared" si="18"/>
        <v>83150.494699999996</v>
      </c>
      <c r="J1186" s="20">
        <v>12407.499904800001</v>
      </c>
      <c r="K1186" s="17" t="s">
        <v>3800</v>
      </c>
      <c r="L1186" s="21" t="str">
        <f>VLOOKUP(B1186,Accounts!B$2:E$3001,4,FALSE)</f>
        <v>Current</v>
      </c>
      <c r="M1186" s="26">
        <f>VALUE(VLOOKUP(B1186,Accounts!B$2:G$3001,6,FALSE))</f>
        <v>718982433</v>
      </c>
      <c r="N1186" s="22">
        <f>IFERROR(VLOOKUP(B1186,Loan!B1186:D1485,3,FALSE), 0)</f>
        <v>0</v>
      </c>
      <c r="O1186" s="25">
        <f>VLOOKUP(B1186,Transaction!C2:F3001,4,FALSE)</f>
        <v>44553</v>
      </c>
      <c r="P1186" s="21" t="str">
        <f>VLOOKUP(B1186,Table3[[Account Number]:[Transaction type]],2,FALSE)</f>
        <v>Online Payment</v>
      </c>
      <c r="Q1186" s="21" t="str">
        <f>VLOOKUP(B1186,Transaction!C2:E3001,3,FALSE)</f>
        <v>Mobile</v>
      </c>
      <c r="R1186" s="22">
        <f>Table4[[#This Row],[Bank Deposit2]] - Table4[[#This Row],[Saving Accounts]]</f>
        <v>70742.994795199993</v>
      </c>
      <c r="S1186" s="22">
        <f>IF(AND(Table4[[#This Row],[Account Type]]="Current",Table4[[#This Row],[Opening Balance]]&gt;= 500000),Table4[[#This Row],[Opening Balance]] * 0.02, 0)</f>
        <v>14379648.66</v>
      </c>
    </row>
    <row r="1187" spans="1:19" ht="15.75" x14ac:dyDescent="0.25">
      <c r="A1187" s="17" t="s">
        <v>3801</v>
      </c>
      <c r="B1187" s="19">
        <v>53789429</v>
      </c>
      <c r="C1187" s="17">
        <v>60</v>
      </c>
      <c r="D1187" s="24">
        <v>22791</v>
      </c>
      <c r="E1187" s="17" t="s">
        <v>1094</v>
      </c>
      <c r="F1187" s="17" t="s">
        <v>336</v>
      </c>
      <c r="G1187" s="17" t="s">
        <v>3583</v>
      </c>
      <c r="H1187" s="17" t="s">
        <v>3802</v>
      </c>
      <c r="I1187" s="20">
        <f t="shared" si="18"/>
        <v>181819.97107199999</v>
      </c>
      <c r="J1187" s="20">
        <v>34011.029882880001</v>
      </c>
      <c r="K1187" s="17" t="s">
        <v>3803</v>
      </c>
      <c r="L1187" s="21" t="str">
        <f>VLOOKUP(B1187,Accounts!B$2:E$3001,4,FALSE)</f>
        <v>Savings</v>
      </c>
      <c r="M1187" s="26">
        <f>VALUE(VLOOKUP(B1187,Accounts!B$2:G$3001,6,FALSE))</f>
        <v>504754635</v>
      </c>
      <c r="N1187" s="22">
        <f>IFERROR(VLOOKUP(B1187,Loan!B1187:D1486,3,FALSE), 0)</f>
        <v>0</v>
      </c>
      <c r="O1187" s="25">
        <f>VLOOKUP(B1187,Transaction!C2:F3001,4,FALSE)</f>
        <v>44261</v>
      </c>
      <c r="P1187" s="21" t="str">
        <f>VLOOKUP(B1187,Table3[[Account Number]:[Transaction type]],2,FALSE)</f>
        <v>Online Payment</v>
      </c>
      <c r="Q1187" s="21" t="str">
        <f>VLOOKUP(B1187,Transaction!C2:E3001,3,FALSE)</f>
        <v>Internet Banking</v>
      </c>
      <c r="R1187" s="22">
        <f>Table4[[#This Row],[Bank Deposit2]] - Table4[[#This Row],[Saving Accounts]]</f>
        <v>147808.94118912</v>
      </c>
      <c r="S1187" s="22">
        <f>IF(AND(Table4[[#This Row],[Account Type]]="Current",Table4[[#This Row],[Opening Balance]]&gt;= 500000),Table4[[#This Row],[Opening Balance]] * 0.02, 0)</f>
        <v>0</v>
      </c>
    </row>
    <row r="1188" spans="1:19" ht="15.75" x14ac:dyDescent="0.25">
      <c r="A1188" s="17" t="s">
        <v>3804</v>
      </c>
      <c r="B1188" s="19">
        <v>577024399</v>
      </c>
      <c r="C1188" s="17">
        <v>31</v>
      </c>
      <c r="D1188" s="24">
        <v>33383.25</v>
      </c>
      <c r="E1188" s="17" t="s">
        <v>1094</v>
      </c>
      <c r="F1188" s="17" t="s">
        <v>818</v>
      </c>
      <c r="G1188" s="17" t="s">
        <v>3583</v>
      </c>
      <c r="H1188" s="17" t="s">
        <v>3805</v>
      </c>
      <c r="I1188" s="20">
        <f t="shared" si="18"/>
        <v>260002.58850000001</v>
      </c>
      <c r="J1188" s="20">
        <v>224468.90140500001</v>
      </c>
      <c r="K1188" s="17" t="s">
        <v>3806</v>
      </c>
      <c r="L1188" s="21" t="str">
        <f>VLOOKUP(B1188,Accounts!B$2:E$3001,4,FALSE)</f>
        <v>Domiciliary</v>
      </c>
      <c r="M1188" s="26">
        <f>VALUE(VLOOKUP(B1188,Accounts!B$2:G$3001,6,FALSE))</f>
        <v>503143424</v>
      </c>
      <c r="N1188" s="22">
        <f>IFERROR(VLOOKUP(B1188,Loan!B1188:D1487,3,FALSE), 0)</f>
        <v>0</v>
      </c>
      <c r="O1188" s="25">
        <f>VLOOKUP(B1188,Transaction!C2:F3001,4,FALSE)</f>
        <v>44523</v>
      </c>
      <c r="P1188" s="21" t="str">
        <f>VLOOKUP(B1188,Table3[[Account Number]:[Transaction type]],2,FALSE)</f>
        <v>Money Deposit</v>
      </c>
      <c r="Q1188" s="21" t="str">
        <f>VLOOKUP(B1188,Transaction!C2:E3001,3,FALSE)</f>
        <v>Bank</v>
      </c>
      <c r="R1188" s="22">
        <f>Table4[[#This Row],[Bank Deposit2]] - Table4[[#This Row],[Saving Accounts]]</f>
        <v>35533.687095000001</v>
      </c>
      <c r="S1188" s="22">
        <f>IF(AND(Table4[[#This Row],[Account Type]]="Current",Table4[[#This Row],[Opening Balance]]&gt;= 500000),Table4[[#This Row],[Opening Balance]] * 0.02, 0)</f>
        <v>0</v>
      </c>
    </row>
    <row r="1189" spans="1:19" ht="15.75" x14ac:dyDescent="0.25">
      <c r="A1189" s="17" t="s">
        <v>3807</v>
      </c>
      <c r="B1189" s="19">
        <v>756553453</v>
      </c>
      <c r="C1189" s="17">
        <v>50</v>
      </c>
      <c r="D1189" s="24">
        <v>26443.5</v>
      </c>
      <c r="E1189" s="17" t="s">
        <v>1094</v>
      </c>
      <c r="F1189" s="17" t="s">
        <v>442</v>
      </c>
      <c r="G1189" s="17" t="s">
        <v>3583</v>
      </c>
      <c r="H1189" s="17" t="s">
        <v>3808</v>
      </c>
      <c r="I1189" s="20">
        <f t="shared" si="18"/>
        <v>284761.27989200002</v>
      </c>
      <c r="J1189" s="20">
        <v>152892.57229946001</v>
      </c>
      <c r="K1189" s="17" t="s">
        <v>3809</v>
      </c>
      <c r="L1189" s="21" t="str">
        <f>VLOOKUP(B1189,Accounts!B$2:E$3001,4,FALSE)</f>
        <v>Joint</v>
      </c>
      <c r="M1189" s="26">
        <f>VALUE(VLOOKUP(B1189,Accounts!B$2:G$3001,6,FALSE))</f>
        <v>466661475</v>
      </c>
      <c r="N1189" s="22">
        <f>IFERROR(VLOOKUP(B1189,Loan!B1189:D1488,3,FALSE), 0)</f>
        <v>0</v>
      </c>
      <c r="O1189" s="25">
        <f>VLOOKUP(B1189,Transaction!C2:F3001,4,FALSE)</f>
        <v>44494</v>
      </c>
      <c r="P1189" s="21" t="str">
        <f>VLOOKUP(B1189,Table3[[Account Number]:[Transaction type]],2,FALSE)</f>
        <v>Money Deposit</v>
      </c>
      <c r="Q1189" s="21" t="str">
        <f>VLOOKUP(B1189,Transaction!C2:E3001,3,FALSE)</f>
        <v>Bank</v>
      </c>
      <c r="R1189" s="22">
        <f>Table4[[#This Row],[Bank Deposit2]] - Table4[[#This Row],[Saving Accounts]]</f>
        <v>131868.70759254001</v>
      </c>
      <c r="S1189" s="22">
        <f>IF(AND(Table4[[#This Row],[Account Type]]="Current",Table4[[#This Row],[Opening Balance]]&gt;= 500000),Table4[[#This Row],[Opening Balance]] * 0.02, 0)</f>
        <v>0</v>
      </c>
    </row>
    <row r="1190" spans="1:19" ht="15.75" x14ac:dyDescent="0.25">
      <c r="A1190" s="17" t="s">
        <v>3810</v>
      </c>
      <c r="B1190" s="19">
        <v>671026250</v>
      </c>
      <c r="C1190" s="17">
        <v>81</v>
      </c>
      <c r="D1190" s="24">
        <v>15120.75</v>
      </c>
      <c r="E1190" s="17" t="s">
        <v>1094</v>
      </c>
      <c r="F1190" s="17" t="s">
        <v>1083</v>
      </c>
      <c r="G1190" s="17" t="s">
        <v>3583</v>
      </c>
      <c r="H1190" s="17" t="s">
        <v>3811</v>
      </c>
      <c r="I1190" s="20">
        <f t="shared" si="18"/>
        <v>1009283.792896</v>
      </c>
      <c r="J1190" s="20">
        <v>431784.22264832002</v>
      </c>
      <c r="K1190" s="17" t="s">
        <v>3812</v>
      </c>
      <c r="L1190" s="21" t="str">
        <f>VLOOKUP(B1190,Accounts!B$2:E$3001,4,FALSE)</f>
        <v>Savings</v>
      </c>
      <c r="M1190" s="26">
        <f>VALUE(VLOOKUP(B1190,Accounts!B$2:G$3001,6,FALSE))</f>
        <v>1484336</v>
      </c>
      <c r="N1190" s="22">
        <f>IFERROR(VLOOKUP(B1190,Loan!B1190:D1489,3,FALSE), 0)</f>
        <v>0</v>
      </c>
      <c r="O1190" s="25">
        <f>VLOOKUP(B1190,Transaction!C2:F3001,4,FALSE)</f>
        <v>44241</v>
      </c>
      <c r="P1190" s="21" t="str">
        <f>VLOOKUP(B1190,Table3[[Account Number]:[Transaction type]],2,FALSE)</f>
        <v>Money Deposit</v>
      </c>
      <c r="Q1190" s="21" t="str">
        <f>VLOOKUP(B1190,Transaction!C2:E3001,3,FALSE)</f>
        <v>Bank</v>
      </c>
      <c r="R1190" s="22">
        <f>Table4[[#This Row],[Bank Deposit2]] - Table4[[#This Row],[Saving Accounts]]</f>
        <v>577499.57024767995</v>
      </c>
      <c r="S1190" s="22">
        <f>IF(AND(Table4[[#This Row],[Account Type]]="Current",Table4[[#This Row],[Opening Balance]]&gt;= 500000),Table4[[#This Row],[Opening Balance]] * 0.02, 0)</f>
        <v>0</v>
      </c>
    </row>
    <row r="1191" spans="1:19" ht="15.75" x14ac:dyDescent="0.25">
      <c r="A1191" s="17" t="s">
        <v>3813</v>
      </c>
      <c r="B1191" s="19">
        <v>988403910</v>
      </c>
      <c r="C1191" s="17">
        <v>43</v>
      </c>
      <c r="D1191" s="24">
        <v>29000.25</v>
      </c>
      <c r="E1191" s="17" t="s">
        <v>1094</v>
      </c>
      <c r="F1191" s="17" t="s">
        <v>147</v>
      </c>
      <c r="G1191" s="17" t="s">
        <v>3583</v>
      </c>
      <c r="H1191" s="17" t="s">
        <v>3814</v>
      </c>
      <c r="I1191" s="20">
        <f t="shared" si="18"/>
        <v>2463156.654048</v>
      </c>
      <c r="J1191" s="20">
        <v>371744.49360384</v>
      </c>
      <c r="K1191" s="17" t="s">
        <v>3815</v>
      </c>
      <c r="L1191" s="21" t="str">
        <f>VLOOKUP(B1191,Accounts!B$2:E$3001,4,FALSE)</f>
        <v>Current</v>
      </c>
      <c r="M1191" s="26">
        <f>VALUE(VLOOKUP(B1191,Accounts!B$2:G$3001,6,FALSE))</f>
        <v>840366292</v>
      </c>
      <c r="N1191" s="22">
        <f>IFERROR(VLOOKUP(B1191,Loan!B1191:D1490,3,FALSE), 0)</f>
        <v>0</v>
      </c>
      <c r="O1191" s="25">
        <f>VLOOKUP(B1191,Transaction!C2:F3001,4,FALSE)</f>
        <v>44406</v>
      </c>
      <c r="P1191" s="21" t="str">
        <f>VLOOKUP(B1191,Table3[[Account Number]:[Transaction type]],2,FALSE)</f>
        <v>Loan Payment</v>
      </c>
      <c r="Q1191" s="21" t="str">
        <f>VLOOKUP(B1191,Transaction!C2:E3001,3,FALSE)</f>
        <v>ACH</v>
      </c>
      <c r="R1191" s="22">
        <f>Table4[[#This Row],[Bank Deposit2]] - Table4[[#This Row],[Saving Accounts]]</f>
        <v>2091412.16044416</v>
      </c>
      <c r="S1191" s="22">
        <f>IF(AND(Table4[[#This Row],[Account Type]]="Current",Table4[[#This Row],[Opening Balance]]&gt;= 500000),Table4[[#This Row],[Opening Balance]] * 0.02, 0)</f>
        <v>16807325.84</v>
      </c>
    </row>
    <row r="1192" spans="1:19" ht="15.75" x14ac:dyDescent="0.25">
      <c r="A1192" s="17" t="s">
        <v>3816</v>
      </c>
      <c r="B1192" s="19">
        <v>62293485</v>
      </c>
      <c r="C1192" s="17">
        <v>40</v>
      </c>
      <c r="D1192" s="24">
        <v>30096</v>
      </c>
      <c r="E1192" s="17" t="s">
        <v>1094</v>
      </c>
      <c r="F1192" s="17" t="s">
        <v>1016</v>
      </c>
      <c r="G1192" s="17" t="s">
        <v>3583</v>
      </c>
      <c r="H1192" s="17" t="s">
        <v>3817</v>
      </c>
      <c r="I1192" s="20">
        <f t="shared" si="18"/>
        <v>130298.126904</v>
      </c>
      <c r="J1192" s="20">
        <v>41616.43204752</v>
      </c>
      <c r="K1192" s="17" t="s">
        <v>3818</v>
      </c>
      <c r="L1192" s="21" t="str">
        <f>VLOOKUP(B1192,Accounts!B$2:E$3001,4,FALSE)</f>
        <v>Current</v>
      </c>
      <c r="M1192" s="26">
        <f>VALUE(VLOOKUP(B1192,Accounts!B$2:G$3001,6,FALSE))</f>
        <v>245839902</v>
      </c>
      <c r="N1192" s="22">
        <f>IFERROR(VLOOKUP(B1192,Loan!B1192:D1491,3,FALSE), 0)</f>
        <v>0</v>
      </c>
      <c r="O1192" s="25">
        <f>VLOOKUP(B1192,Transaction!C2:F3001,4,FALSE)</f>
        <v>44600</v>
      </c>
      <c r="P1192" s="21" t="str">
        <f>VLOOKUP(B1192,Table3[[Account Number]:[Transaction type]],2,FALSE)</f>
        <v>Checks</v>
      </c>
      <c r="Q1192" s="21" t="str">
        <f>VLOOKUP(B1192,Transaction!C2:E3001,3,FALSE)</f>
        <v>Bank</v>
      </c>
      <c r="R1192" s="22">
        <f>Table4[[#This Row],[Bank Deposit2]] - Table4[[#This Row],[Saving Accounts]]</f>
        <v>88681.694856479997</v>
      </c>
      <c r="S1192" s="22">
        <f>IF(AND(Table4[[#This Row],[Account Type]]="Current",Table4[[#This Row],[Opening Balance]]&gt;= 500000),Table4[[#This Row],[Opening Balance]] * 0.02, 0)</f>
        <v>4916798.04</v>
      </c>
    </row>
    <row r="1193" spans="1:19" ht="15.75" x14ac:dyDescent="0.25">
      <c r="A1193" s="17" t="s">
        <v>3819</v>
      </c>
      <c r="B1193" s="19">
        <v>591586123</v>
      </c>
      <c r="C1193" s="17">
        <v>45</v>
      </c>
      <c r="D1193" s="24">
        <v>28269.75</v>
      </c>
      <c r="E1193" s="17" t="s">
        <v>1094</v>
      </c>
      <c r="F1193" s="17" t="s">
        <v>1308</v>
      </c>
      <c r="G1193" s="17" t="s">
        <v>3820</v>
      </c>
      <c r="H1193" s="17" t="s">
        <v>3821</v>
      </c>
      <c r="I1193" s="20">
        <f t="shared" si="18"/>
        <v>58475.92</v>
      </c>
      <c r="J1193" s="20">
        <v>34734.696479999999</v>
      </c>
      <c r="K1193" s="17" t="s">
        <v>3822</v>
      </c>
      <c r="L1193" s="21" t="str">
        <f>VLOOKUP(B1193,Accounts!B$2:E$3001,4,FALSE)</f>
        <v>Corporate</v>
      </c>
      <c r="M1193" s="26">
        <f>VALUE(VLOOKUP(B1193,Accounts!B$2:G$3001,6,FALSE))</f>
        <v>601752375</v>
      </c>
      <c r="N1193" s="22">
        <f>IFERROR(VLOOKUP(B1193,Loan!B1193:D1492,3,FALSE), 0)</f>
        <v>0</v>
      </c>
      <c r="O1193" s="25">
        <f>VLOOKUP(B1193,Transaction!C2:F3001,4,FALSE)</f>
        <v>44625</v>
      </c>
      <c r="P1193" s="21" t="str">
        <f>VLOOKUP(B1193,Table3[[Account Number]:[Transaction type]],2,FALSE)</f>
        <v>Checks</v>
      </c>
      <c r="Q1193" s="21" t="str">
        <f>VLOOKUP(B1193,Transaction!C2:E3001,3,FALSE)</f>
        <v>Informal Services</v>
      </c>
      <c r="R1193" s="22">
        <f>Table4[[#This Row],[Bank Deposit2]] - Table4[[#This Row],[Saving Accounts]]</f>
        <v>23741.22352</v>
      </c>
      <c r="S1193" s="22">
        <f>IF(AND(Table4[[#This Row],[Account Type]]="Current",Table4[[#This Row],[Opening Balance]]&gt;= 500000),Table4[[#This Row],[Opening Balance]] * 0.02, 0)</f>
        <v>0</v>
      </c>
    </row>
    <row r="1194" spans="1:19" ht="15.75" x14ac:dyDescent="0.25">
      <c r="A1194" s="17" t="s">
        <v>3823</v>
      </c>
      <c r="B1194" s="19">
        <v>35748373</v>
      </c>
      <c r="C1194" s="17">
        <v>75</v>
      </c>
      <c r="D1194" s="24">
        <v>17312.25</v>
      </c>
      <c r="E1194" s="17" t="s">
        <v>1094</v>
      </c>
      <c r="F1194" s="17" t="s">
        <v>39</v>
      </c>
      <c r="G1194" s="17" t="s">
        <v>3820</v>
      </c>
      <c r="H1194" s="17" t="s">
        <v>3824</v>
      </c>
      <c r="I1194" s="20">
        <f t="shared" si="18"/>
        <v>506306.831328</v>
      </c>
      <c r="J1194" s="20">
        <v>319668.23468160001</v>
      </c>
      <c r="K1194" s="17" t="s">
        <v>3825</v>
      </c>
      <c r="L1194" s="21" t="str">
        <f>VLOOKUP(B1194,Accounts!B$2:E$3001,4,FALSE)</f>
        <v>Domiciliary</v>
      </c>
      <c r="M1194" s="26">
        <f>VALUE(VLOOKUP(B1194,Accounts!B$2:G$3001,6,FALSE))</f>
        <v>875213856</v>
      </c>
      <c r="N1194" s="22">
        <f>IFERROR(VLOOKUP(B1194,Loan!B1194:D1493,3,FALSE), 0)</f>
        <v>0</v>
      </c>
      <c r="O1194" s="25">
        <f>VLOOKUP(B1194,Transaction!C2:F3001,4,FALSE)</f>
        <v>44562</v>
      </c>
      <c r="P1194" s="21" t="str">
        <f>VLOOKUP(B1194,Table3[[Account Number]:[Transaction type]],2,FALSE)</f>
        <v>Online Payment</v>
      </c>
      <c r="Q1194" s="21" t="str">
        <f>VLOOKUP(B1194,Transaction!C2:E3001,3,FALSE)</f>
        <v>Mobile</v>
      </c>
      <c r="R1194" s="22">
        <f>Table4[[#This Row],[Bank Deposit2]] - Table4[[#This Row],[Saving Accounts]]</f>
        <v>186638.59664639999</v>
      </c>
      <c r="S1194" s="22">
        <f>IF(AND(Table4[[#This Row],[Account Type]]="Current",Table4[[#This Row],[Opening Balance]]&gt;= 500000),Table4[[#This Row],[Opening Balance]] * 0.02, 0)</f>
        <v>0</v>
      </c>
    </row>
    <row r="1195" spans="1:19" ht="15.75" x14ac:dyDescent="0.25">
      <c r="A1195" s="17" t="s">
        <v>3826</v>
      </c>
      <c r="B1195" s="19">
        <v>769276182</v>
      </c>
      <c r="C1195" s="17">
        <v>54</v>
      </c>
      <c r="D1195" s="24">
        <v>24982.5</v>
      </c>
      <c r="E1195" s="17" t="s">
        <v>1094</v>
      </c>
      <c r="F1195" s="17" t="s">
        <v>155</v>
      </c>
      <c r="G1195" s="17" t="s">
        <v>3820</v>
      </c>
      <c r="H1195" s="17" t="s">
        <v>3827</v>
      </c>
      <c r="I1195" s="20">
        <f t="shared" si="18"/>
        <v>826638.74552</v>
      </c>
      <c r="J1195" s="20">
        <v>609559.24302000005</v>
      </c>
      <c r="K1195" s="17" t="s">
        <v>3828</v>
      </c>
      <c r="L1195" s="21" t="str">
        <f>VLOOKUP(B1195,Accounts!B$2:E$3001,4,FALSE)</f>
        <v>Domiciliary</v>
      </c>
      <c r="M1195" s="26">
        <f>VALUE(VLOOKUP(B1195,Accounts!B$2:G$3001,6,FALSE))</f>
        <v>558030528</v>
      </c>
      <c r="N1195" s="22">
        <f>IFERROR(VLOOKUP(B1195,Loan!B1195:D1494,3,FALSE), 0)</f>
        <v>0</v>
      </c>
      <c r="O1195" s="25">
        <f>VLOOKUP(B1195,Transaction!C2:F3001,4,FALSE)</f>
        <v>44611</v>
      </c>
      <c r="P1195" s="21" t="str">
        <f>VLOOKUP(B1195,Table3[[Account Number]:[Transaction type]],2,FALSE)</f>
        <v>Online Payment</v>
      </c>
      <c r="Q1195" s="21" t="str">
        <f>VLOOKUP(B1195,Transaction!C2:E3001,3,FALSE)</f>
        <v>Internet Banking</v>
      </c>
      <c r="R1195" s="22">
        <f>Table4[[#This Row],[Bank Deposit2]] - Table4[[#This Row],[Saving Accounts]]</f>
        <v>217079.50249999994</v>
      </c>
      <c r="S1195" s="22">
        <f>IF(AND(Table4[[#This Row],[Account Type]]="Current",Table4[[#This Row],[Opening Balance]]&gt;= 500000),Table4[[#This Row],[Opening Balance]] * 0.02, 0)</f>
        <v>0</v>
      </c>
    </row>
    <row r="1196" spans="1:19" ht="15.75" x14ac:dyDescent="0.25">
      <c r="A1196" s="17" t="s">
        <v>3829</v>
      </c>
      <c r="B1196" s="19">
        <v>84076632</v>
      </c>
      <c r="C1196" s="17">
        <v>43</v>
      </c>
      <c r="D1196" s="24">
        <v>29000.25</v>
      </c>
      <c r="E1196" s="17" t="s">
        <v>1094</v>
      </c>
      <c r="F1196" s="17" t="s">
        <v>269</v>
      </c>
      <c r="G1196" s="17" t="s">
        <v>3820</v>
      </c>
      <c r="H1196" s="17" t="s">
        <v>3830</v>
      </c>
      <c r="I1196" s="20">
        <f t="shared" si="18"/>
        <v>380432.81203199999</v>
      </c>
      <c r="J1196" s="20">
        <v>190216.40601599999</v>
      </c>
      <c r="K1196" s="17" t="s">
        <v>3831</v>
      </c>
      <c r="L1196" s="21" t="str">
        <f>VLOOKUP(B1196,Accounts!B$2:E$3001,4,FALSE)</f>
        <v>Current</v>
      </c>
      <c r="M1196" s="26">
        <f>VALUE(VLOOKUP(B1196,Accounts!B$2:G$3001,6,FALSE))</f>
        <v>3962190141</v>
      </c>
      <c r="N1196" s="22">
        <f>IFERROR(VLOOKUP(B1196,Loan!B1196:D1495,3,FALSE), 0)</f>
        <v>0</v>
      </c>
      <c r="O1196" s="25">
        <f>VLOOKUP(B1196,Transaction!C2:F3001,4,FALSE)</f>
        <v>44354</v>
      </c>
      <c r="P1196" s="21" t="str">
        <f>VLOOKUP(B1196,Table3[[Account Number]:[Transaction type]],2,FALSE)</f>
        <v>Money Transfer</v>
      </c>
      <c r="Q1196" s="21" t="str">
        <f>VLOOKUP(B1196,Transaction!C2:E3001,3,FALSE)</f>
        <v>Mobile</v>
      </c>
      <c r="R1196" s="22">
        <f>Table4[[#This Row],[Bank Deposit2]] - Table4[[#This Row],[Saving Accounts]]</f>
        <v>190216.40601599999</v>
      </c>
      <c r="S1196" s="22">
        <f>IF(AND(Table4[[#This Row],[Account Type]]="Current",Table4[[#This Row],[Opening Balance]]&gt;= 500000),Table4[[#This Row],[Opening Balance]] * 0.02, 0)</f>
        <v>79243802.820000008</v>
      </c>
    </row>
    <row r="1197" spans="1:19" ht="15.75" x14ac:dyDescent="0.25">
      <c r="A1197" s="17" t="s">
        <v>3832</v>
      </c>
      <c r="B1197" s="19">
        <v>944241378</v>
      </c>
      <c r="C1197" s="17">
        <v>64</v>
      </c>
      <c r="D1197" s="24">
        <v>21330</v>
      </c>
      <c r="E1197" s="17" t="s">
        <v>1094</v>
      </c>
      <c r="F1197" s="17" t="s">
        <v>874</v>
      </c>
      <c r="G1197" s="17" t="s">
        <v>3820</v>
      </c>
      <c r="H1197" s="17" t="s">
        <v>3833</v>
      </c>
      <c r="I1197" s="20">
        <f t="shared" si="18"/>
        <v>1048812.5915999999</v>
      </c>
      <c r="J1197" s="20">
        <v>496243.73547000001</v>
      </c>
      <c r="K1197" s="17" t="s">
        <v>3834</v>
      </c>
      <c r="L1197" s="21" t="str">
        <f>VLOOKUP(B1197,Accounts!B$2:E$3001,4,FALSE)</f>
        <v>Domiciliary</v>
      </c>
      <c r="M1197" s="26">
        <f>VALUE(VLOOKUP(B1197,Accounts!B$2:G$3001,6,FALSE))</f>
        <v>3036542018</v>
      </c>
      <c r="N1197" s="22">
        <f>IFERROR(VLOOKUP(B1197,Loan!B1197:D1496,3,FALSE), 0)</f>
        <v>0</v>
      </c>
      <c r="O1197" s="25">
        <f>VLOOKUP(B1197,Transaction!C2:F3001,4,FALSE)</f>
        <v>44353</v>
      </c>
      <c r="P1197" s="21" t="str">
        <f>VLOOKUP(B1197,Table3[[Account Number]:[Transaction type]],2,FALSE)</f>
        <v>Cash Withdrawal</v>
      </c>
      <c r="Q1197" s="21" t="str">
        <f>VLOOKUP(B1197,Transaction!C2:E3001,3,FALSE)</f>
        <v>ATM</v>
      </c>
      <c r="R1197" s="22">
        <f>Table4[[#This Row],[Bank Deposit2]] - Table4[[#This Row],[Saving Accounts]]</f>
        <v>552568.85612999997</v>
      </c>
      <c r="S1197" s="22">
        <f>IF(AND(Table4[[#This Row],[Account Type]]="Current",Table4[[#This Row],[Opening Balance]]&gt;= 500000),Table4[[#This Row],[Opening Balance]] * 0.02, 0)</f>
        <v>0</v>
      </c>
    </row>
    <row r="1198" spans="1:19" ht="15.75" x14ac:dyDescent="0.25">
      <c r="A1198" s="17" t="s">
        <v>3835</v>
      </c>
      <c r="B1198" s="19">
        <v>241349621</v>
      </c>
      <c r="C1198" s="17">
        <v>29</v>
      </c>
      <c r="D1198" s="24">
        <v>34113.75</v>
      </c>
      <c r="E1198" s="17" t="s">
        <v>1094</v>
      </c>
      <c r="F1198" s="17" t="s">
        <v>251</v>
      </c>
      <c r="G1198" s="17" t="s">
        <v>3820</v>
      </c>
      <c r="H1198" s="17" t="s">
        <v>3836</v>
      </c>
      <c r="I1198" s="20">
        <f t="shared" si="18"/>
        <v>111513.23136000001</v>
      </c>
      <c r="J1198" s="20">
        <v>87816.669695999997</v>
      </c>
      <c r="K1198" s="17" t="s">
        <v>3837</v>
      </c>
      <c r="L1198" s="21" t="str">
        <f>VLOOKUP(B1198,Accounts!B$2:E$3001,4,FALSE)</f>
        <v>Domiciliary</v>
      </c>
      <c r="M1198" s="26">
        <f>VALUE(VLOOKUP(B1198,Accounts!B$2:G$3001,6,FALSE))</f>
        <v>2205266274</v>
      </c>
      <c r="N1198" s="22">
        <f>IFERROR(VLOOKUP(B1198,Loan!B1198:D1497,3,FALSE), 0)</f>
        <v>0</v>
      </c>
      <c r="O1198" s="25">
        <f>VLOOKUP(B1198,Transaction!C2:F3001,4,FALSE)</f>
        <v>44414</v>
      </c>
      <c r="P1198" s="21" t="str">
        <f>VLOOKUP(B1198,Table3[[Account Number]:[Transaction type]],2,FALSE)</f>
        <v>Money Deposit</v>
      </c>
      <c r="Q1198" s="21" t="str">
        <f>VLOOKUP(B1198,Transaction!C2:E3001,3,FALSE)</f>
        <v>Bank</v>
      </c>
      <c r="R1198" s="22">
        <f>Table4[[#This Row],[Bank Deposit2]] - Table4[[#This Row],[Saving Accounts]]</f>
        <v>23696.561664000008</v>
      </c>
      <c r="S1198" s="22">
        <f>IF(AND(Table4[[#This Row],[Account Type]]="Current",Table4[[#This Row],[Opening Balance]]&gt;= 500000),Table4[[#This Row],[Opening Balance]] * 0.02, 0)</f>
        <v>0</v>
      </c>
    </row>
    <row r="1199" spans="1:19" ht="15.75" x14ac:dyDescent="0.25">
      <c r="A1199" s="17" t="s">
        <v>3838</v>
      </c>
      <c r="B1199" s="19">
        <v>453797642</v>
      </c>
      <c r="C1199" s="17">
        <v>57</v>
      </c>
      <c r="D1199" s="24">
        <v>23886.75</v>
      </c>
      <c r="E1199" s="17" t="s">
        <v>1094</v>
      </c>
      <c r="F1199" s="17" t="s">
        <v>204</v>
      </c>
      <c r="G1199" s="17" t="s">
        <v>3820</v>
      </c>
      <c r="H1199" s="17" t="s">
        <v>3839</v>
      </c>
      <c r="I1199" s="20">
        <f t="shared" si="18"/>
        <v>200745.022784</v>
      </c>
      <c r="J1199" s="20">
        <v>223624.05111599999</v>
      </c>
      <c r="K1199" s="17" t="s">
        <v>3840</v>
      </c>
      <c r="L1199" s="21" t="str">
        <f>VLOOKUP(B1199,Accounts!B$2:E$3001,4,FALSE)</f>
        <v>Current</v>
      </c>
      <c r="M1199" s="26">
        <f>VALUE(VLOOKUP(B1199,Accounts!B$2:G$3001,6,FALSE))</f>
        <v>397676175</v>
      </c>
      <c r="N1199" s="22">
        <f>IFERROR(VLOOKUP(B1199,Loan!B1199:D1498,3,FALSE), 0)</f>
        <v>0</v>
      </c>
      <c r="O1199" s="25">
        <f>VLOOKUP(B1199,Transaction!C2:F3001,4,FALSE)</f>
        <v>44347</v>
      </c>
      <c r="P1199" s="21" t="str">
        <f>VLOOKUP(B1199,Table3[[Account Number]:[Transaction type]],2,FALSE)</f>
        <v>Money Deposit</v>
      </c>
      <c r="Q1199" s="21" t="str">
        <f>VLOOKUP(B1199,Transaction!C2:E3001,3,FALSE)</f>
        <v>Bank</v>
      </c>
      <c r="R1199" s="22">
        <f>Table4[[#This Row],[Bank Deposit2]] - Table4[[#This Row],[Saving Accounts]]</f>
        <v>-22879.028331999987</v>
      </c>
      <c r="S1199" s="22">
        <f>IF(AND(Table4[[#This Row],[Account Type]]="Current",Table4[[#This Row],[Opening Balance]]&gt;= 500000),Table4[[#This Row],[Opening Balance]] * 0.02, 0)</f>
        <v>7953523.5</v>
      </c>
    </row>
    <row r="1200" spans="1:19" ht="15.75" x14ac:dyDescent="0.25">
      <c r="A1200" s="17" t="s">
        <v>3841</v>
      </c>
      <c r="B1200" s="19">
        <v>264313658</v>
      </c>
      <c r="C1200" s="17">
        <v>53</v>
      </c>
      <c r="D1200" s="24">
        <v>25347.75</v>
      </c>
      <c r="E1200" s="17" t="s">
        <v>1094</v>
      </c>
      <c r="F1200" s="17" t="s">
        <v>115</v>
      </c>
      <c r="G1200" s="17" t="s">
        <v>3820</v>
      </c>
      <c r="H1200" s="17" t="s">
        <v>3842</v>
      </c>
      <c r="I1200" s="20">
        <f t="shared" si="18"/>
        <v>252870.48309600001</v>
      </c>
      <c r="J1200" s="20">
        <v>35321.591289600001</v>
      </c>
      <c r="K1200" s="17" t="s">
        <v>3843</v>
      </c>
      <c r="L1200" s="21" t="str">
        <f>VLOOKUP(B1200,Accounts!B$2:E$3001,4,FALSE)</f>
        <v>Corporate</v>
      </c>
      <c r="M1200" s="26">
        <f>VALUE(VLOOKUP(B1200,Accounts!B$2:G$3001,6,FALSE))</f>
        <v>899651189</v>
      </c>
      <c r="N1200" s="22">
        <f>IFERROR(VLOOKUP(B1200,Loan!B1200:D1499,3,FALSE), 0)</f>
        <v>0</v>
      </c>
      <c r="O1200" s="25">
        <f>VLOOKUP(B1200,Transaction!C2:F3001,4,FALSE)</f>
        <v>44212</v>
      </c>
      <c r="P1200" s="21" t="str">
        <f>VLOOKUP(B1200,Table3[[Account Number]:[Transaction type]],2,FALSE)</f>
        <v>Online Payment</v>
      </c>
      <c r="Q1200" s="21" t="str">
        <f>VLOOKUP(B1200,Transaction!C2:E3001,3,FALSE)</f>
        <v>Internet Banking</v>
      </c>
      <c r="R1200" s="22">
        <f>Table4[[#This Row],[Bank Deposit2]] - Table4[[#This Row],[Saving Accounts]]</f>
        <v>217548.8918064</v>
      </c>
      <c r="S1200" s="22">
        <f>IF(AND(Table4[[#This Row],[Account Type]]="Current",Table4[[#This Row],[Opening Balance]]&gt;= 500000),Table4[[#This Row],[Opening Balance]] * 0.02, 0)</f>
        <v>0</v>
      </c>
    </row>
    <row r="1201" spans="1:19" ht="15.75" x14ac:dyDescent="0.25">
      <c r="A1201" s="17" t="s">
        <v>3844</v>
      </c>
      <c r="B1201" s="19">
        <v>242827746</v>
      </c>
      <c r="C1201" s="17">
        <v>48</v>
      </c>
      <c r="D1201" s="24">
        <v>27174</v>
      </c>
      <c r="E1201" s="17" t="s">
        <v>1094</v>
      </c>
      <c r="F1201" s="17" t="s">
        <v>395</v>
      </c>
      <c r="G1201" s="17" t="s">
        <v>3820</v>
      </c>
      <c r="H1201" s="17" t="s">
        <v>3845</v>
      </c>
      <c r="I1201" s="20">
        <f t="shared" si="18"/>
        <v>782142.51635699999</v>
      </c>
      <c r="J1201" s="20">
        <v>157044.36352049999</v>
      </c>
      <c r="K1201" s="17" t="s">
        <v>3846</v>
      </c>
      <c r="L1201" s="21" t="str">
        <f>VLOOKUP(B1201,Accounts!B$2:E$3001,4,FALSE)</f>
        <v>Joint</v>
      </c>
      <c r="M1201" s="26">
        <f>VALUE(VLOOKUP(B1201,Accounts!B$2:G$3001,6,FALSE))</f>
        <v>30993921</v>
      </c>
      <c r="N1201" s="22">
        <f>IFERROR(VLOOKUP(B1201,Loan!B1201:D1500,3,FALSE), 0)</f>
        <v>0</v>
      </c>
      <c r="O1201" s="25">
        <f>VLOOKUP(B1201,Transaction!C2:F3001,4,FALSE)</f>
        <v>44598</v>
      </c>
      <c r="P1201" s="21" t="str">
        <f>VLOOKUP(B1201,Table3[[Account Number]:[Transaction type]],2,FALSE)</f>
        <v>Loan Payment</v>
      </c>
      <c r="Q1201" s="21" t="str">
        <f>VLOOKUP(B1201,Transaction!C2:E3001,3,FALSE)</f>
        <v>Mobile</v>
      </c>
      <c r="R1201" s="22">
        <f>Table4[[#This Row],[Bank Deposit2]] - Table4[[#This Row],[Saving Accounts]]</f>
        <v>625098.15283649997</v>
      </c>
      <c r="S1201" s="22">
        <f>IF(AND(Table4[[#This Row],[Account Type]]="Current",Table4[[#This Row],[Opening Balance]]&gt;= 500000),Table4[[#This Row],[Opening Balance]] * 0.02, 0)</f>
        <v>0</v>
      </c>
    </row>
    <row r="1202" spans="1:19" ht="15.75" x14ac:dyDescent="0.25">
      <c r="A1202" s="17" t="s">
        <v>3847</v>
      </c>
      <c r="B1202" s="19">
        <v>978339880</v>
      </c>
      <c r="C1202" s="17">
        <v>41</v>
      </c>
      <c r="D1202" s="24">
        <v>29730.75</v>
      </c>
      <c r="E1202" s="17" t="s">
        <v>1094</v>
      </c>
      <c r="F1202" s="17" t="s">
        <v>39</v>
      </c>
      <c r="G1202" s="17" t="s">
        <v>3820</v>
      </c>
      <c r="H1202" s="17" t="s">
        <v>3848</v>
      </c>
      <c r="I1202" s="20">
        <f t="shared" si="18"/>
        <v>265391.67866400001</v>
      </c>
      <c r="J1202" s="20">
        <v>165798.07168428</v>
      </c>
      <c r="K1202" s="17" t="s">
        <v>3849</v>
      </c>
      <c r="L1202" s="21" t="str">
        <f>VLOOKUP(B1202,Accounts!B$2:E$3001,4,FALSE)</f>
        <v>Current</v>
      </c>
      <c r="M1202" s="26">
        <f>VALUE(VLOOKUP(B1202,Accounts!B$2:G$3001,6,FALSE))</f>
        <v>435974115</v>
      </c>
      <c r="N1202" s="22">
        <f>IFERROR(VLOOKUP(B1202,Loan!B1202:D1501,3,FALSE), 0)</f>
        <v>0</v>
      </c>
      <c r="O1202" s="25">
        <f>VLOOKUP(B1202,Transaction!C2:F3001,4,FALSE)</f>
        <v>44475</v>
      </c>
      <c r="P1202" s="21" t="str">
        <f>VLOOKUP(B1202,Table3[[Account Number]:[Transaction type]],2,FALSE)</f>
        <v>Online Payment</v>
      </c>
      <c r="Q1202" s="21" t="str">
        <f>VLOOKUP(B1202,Transaction!C2:E3001,3,FALSE)</f>
        <v>Card</v>
      </c>
      <c r="R1202" s="22">
        <f>Table4[[#This Row],[Bank Deposit2]] - Table4[[#This Row],[Saving Accounts]]</f>
        <v>99593.606979720003</v>
      </c>
      <c r="S1202" s="22">
        <f>IF(AND(Table4[[#This Row],[Account Type]]="Current",Table4[[#This Row],[Opening Balance]]&gt;= 500000),Table4[[#This Row],[Opening Balance]] * 0.02, 0)</f>
        <v>8719482.3000000007</v>
      </c>
    </row>
    <row r="1203" spans="1:19" ht="15.75" x14ac:dyDescent="0.25">
      <c r="A1203" s="17" t="s">
        <v>3850</v>
      </c>
      <c r="B1203" s="19">
        <v>569470438</v>
      </c>
      <c r="C1203" s="17">
        <v>77</v>
      </c>
      <c r="D1203" s="24">
        <v>16581.75</v>
      </c>
      <c r="E1203" s="17" t="s">
        <v>1094</v>
      </c>
      <c r="F1203" s="17" t="s">
        <v>731</v>
      </c>
      <c r="G1203" s="17" t="s">
        <v>3820</v>
      </c>
      <c r="H1203" s="17" t="s">
        <v>3851</v>
      </c>
      <c r="I1203" s="20">
        <f t="shared" si="18"/>
        <v>431263.656648</v>
      </c>
      <c r="J1203" s="20">
        <v>177499.04184143999</v>
      </c>
      <c r="K1203" s="17" t="s">
        <v>3852</v>
      </c>
      <c r="L1203" s="21" t="str">
        <f>VLOOKUP(B1203,Accounts!B$2:E$3001,4,FALSE)</f>
        <v>Current</v>
      </c>
      <c r="M1203" s="26">
        <f>VALUE(VLOOKUP(B1203,Accounts!B$2:G$3001,6,FALSE))</f>
        <v>39060846</v>
      </c>
      <c r="N1203" s="22">
        <f>IFERROR(VLOOKUP(B1203,Loan!B1203:D1502,3,FALSE), 0)</f>
        <v>0</v>
      </c>
      <c r="O1203" s="25">
        <f>VLOOKUP(B1203,Transaction!C2:F3001,4,FALSE)</f>
        <v>44216</v>
      </c>
      <c r="P1203" s="21" t="str">
        <f>VLOOKUP(B1203,Table3[[Account Number]:[Transaction type]],2,FALSE)</f>
        <v>Cash Withdrawal</v>
      </c>
      <c r="Q1203" s="21" t="str">
        <f>VLOOKUP(B1203,Transaction!C2:E3001,3,FALSE)</f>
        <v>Bank</v>
      </c>
      <c r="R1203" s="22">
        <f>Table4[[#This Row],[Bank Deposit2]] - Table4[[#This Row],[Saving Accounts]]</f>
        <v>253764.61480656001</v>
      </c>
      <c r="S1203" s="22">
        <f>IF(AND(Table4[[#This Row],[Account Type]]="Current",Table4[[#This Row],[Opening Balance]]&gt;= 500000),Table4[[#This Row],[Opening Balance]] * 0.02, 0)</f>
        <v>781216.92</v>
      </c>
    </row>
    <row r="1204" spans="1:19" ht="15.75" x14ac:dyDescent="0.25">
      <c r="A1204" s="17" t="s">
        <v>3853</v>
      </c>
      <c r="B1204" s="19">
        <v>809277578</v>
      </c>
      <c r="C1204" s="17">
        <v>34</v>
      </c>
      <c r="D1204" s="24">
        <v>32287.5</v>
      </c>
      <c r="E1204" s="17" t="s">
        <v>1094</v>
      </c>
      <c r="F1204" s="17" t="s">
        <v>784</v>
      </c>
      <c r="G1204" s="17" t="s">
        <v>3820</v>
      </c>
      <c r="H1204" s="17" t="s">
        <v>3854</v>
      </c>
      <c r="I1204" s="20">
        <f t="shared" si="18"/>
        <v>1347837.6466399999</v>
      </c>
      <c r="J1204" s="20">
        <v>1051691.2627848</v>
      </c>
      <c r="K1204" s="17" t="s">
        <v>3855</v>
      </c>
      <c r="L1204" s="21" t="str">
        <f>VLOOKUP(B1204,Accounts!B$2:E$3001,4,FALSE)</f>
        <v>Corporate</v>
      </c>
      <c r="M1204" s="26">
        <f>VALUE(VLOOKUP(B1204,Accounts!B$2:G$3001,6,FALSE))</f>
        <v>892002519</v>
      </c>
      <c r="N1204" s="22">
        <f>IFERROR(VLOOKUP(B1204,Loan!B1204:D1503,3,FALSE), 0)</f>
        <v>0</v>
      </c>
      <c r="O1204" s="25">
        <f>VLOOKUP(B1204,Transaction!C2:F3001,4,FALSE)</f>
        <v>44224</v>
      </c>
      <c r="P1204" s="21" t="str">
        <f>VLOOKUP(B1204,Table3[[Account Number]:[Transaction type]],2,FALSE)</f>
        <v>Checks</v>
      </c>
      <c r="Q1204" s="21" t="str">
        <f>VLOOKUP(B1204,Transaction!C2:E3001,3,FALSE)</f>
        <v>Bank</v>
      </c>
      <c r="R1204" s="22">
        <f>Table4[[#This Row],[Bank Deposit2]] - Table4[[#This Row],[Saving Accounts]]</f>
        <v>296146.38385519991</v>
      </c>
      <c r="S1204" s="22">
        <f>IF(AND(Table4[[#This Row],[Account Type]]="Current",Table4[[#This Row],[Opening Balance]]&gt;= 500000),Table4[[#This Row],[Opening Balance]] * 0.02, 0)</f>
        <v>0</v>
      </c>
    </row>
    <row r="1205" spans="1:19" ht="15.75" x14ac:dyDescent="0.25">
      <c r="A1205" s="17" t="s">
        <v>3856</v>
      </c>
      <c r="B1205" s="19">
        <v>809256062</v>
      </c>
      <c r="C1205" s="17">
        <v>46</v>
      </c>
      <c r="D1205" s="24">
        <v>27904.5</v>
      </c>
      <c r="E1205" s="17" t="s">
        <v>1094</v>
      </c>
      <c r="F1205" s="17" t="s">
        <v>181</v>
      </c>
      <c r="G1205" s="17" t="s">
        <v>3820</v>
      </c>
      <c r="H1205" s="17" t="s">
        <v>3857</v>
      </c>
      <c r="I1205" s="20">
        <f t="shared" si="18"/>
        <v>86326.274495999998</v>
      </c>
      <c r="J1205" s="20">
        <v>42546.521001599998</v>
      </c>
      <c r="K1205" s="17" t="s">
        <v>3858</v>
      </c>
      <c r="L1205" s="21" t="str">
        <f>VLOOKUP(B1205,Accounts!B$2:E$3001,4,FALSE)</f>
        <v>Fixed Deposit</v>
      </c>
      <c r="M1205" s="26">
        <f>VALUE(VLOOKUP(B1205,Accounts!B$2:G$3001,6,FALSE))</f>
        <v>56445</v>
      </c>
      <c r="N1205" s="22">
        <f>IFERROR(VLOOKUP(B1205,Loan!B1205:D1504,3,FALSE), 0)</f>
        <v>0</v>
      </c>
      <c r="O1205" s="25">
        <f>VLOOKUP(B1205,Transaction!C2:F3001,4,FALSE)</f>
        <v>44475</v>
      </c>
      <c r="P1205" s="21" t="str">
        <f>VLOOKUP(B1205,Table3[[Account Number]:[Transaction type]],2,FALSE)</f>
        <v>Money Transfer</v>
      </c>
      <c r="Q1205" s="21" t="str">
        <f>VLOOKUP(B1205,Transaction!C2:E3001,3,FALSE)</f>
        <v>Mobile</v>
      </c>
      <c r="R1205" s="22">
        <f>Table4[[#This Row],[Bank Deposit2]] - Table4[[#This Row],[Saving Accounts]]</f>
        <v>43779.7534944</v>
      </c>
      <c r="S1205" s="22">
        <f>IF(AND(Table4[[#This Row],[Account Type]]="Current",Table4[[#This Row],[Opening Balance]]&gt;= 500000),Table4[[#This Row],[Opening Balance]] * 0.02, 0)</f>
        <v>0</v>
      </c>
    </row>
    <row r="1206" spans="1:19" ht="15.75" x14ac:dyDescent="0.25">
      <c r="A1206" s="17" t="s">
        <v>3859</v>
      </c>
      <c r="B1206" s="19">
        <v>755287115</v>
      </c>
      <c r="C1206" s="17">
        <v>24</v>
      </c>
      <c r="D1206" s="24">
        <v>35940</v>
      </c>
      <c r="E1206" s="17" t="s">
        <v>1094</v>
      </c>
      <c r="F1206" s="17" t="s">
        <v>947</v>
      </c>
      <c r="G1206" s="17" t="s">
        <v>3820</v>
      </c>
      <c r="H1206" s="17" t="s">
        <v>3860</v>
      </c>
      <c r="I1206" s="20">
        <f t="shared" si="18"/>
        <v>183586.557</v>
      </c>
      <c r="J1206" s="20">
        <v>165820.11600000001</v>
      </c>
      <c r="K1206" s="17" t="s">
        <v>3861</v>
      </c>
      <c r="L1206" s="21" t="str">
        <f>VLOOKUP(B1206,Accounts!B$2:E$3001,4,FALSE)</f>
        <v>Domiciliary</v>
      </c>
      <c r="M1206" s="26">
        <f>VALUE(VLOOKUP(B1206,Accounts!B$2:G$3001,6,FALSE))</f>
        <v>2640592811</v>
      </c>
      <c r="N1206" s="22">
        <f>IFERROR(VLOOKUP(B1206,Loan!B1206:D1505,3,FALSE), 0)</f>
        <v>0</v>
      </c>
      <c r="O1206" s="25">
        <f>VLOOKUP(B1206,Transaction!C2:F3001,4,FALSE)</f>
        <v>44656</v>
      </c>
      <c r="P1206" s="21" t="str">
        <f>VLOOKUP(B1206,Table3[[Account Number]:[Transaction type]],2,FALSE)</f>
        <v>Money Transfer</v>
      </c>
      <c r="Q1206" s="21" t="str">
        <f>VLOOKUP(B1206,Transaction!C2:E3001,3,FALSE)</f>
        <v>Bank</v>
      </c>
      <c r="R1206" s="22">
        <f>Table4[[#This Row],[Bank Deposit2]] - Table4[[#This Row],[Saving Accounts]]</f>
        <v>17766.440999999992</v>
      </c>
      <c r="S1206" s="22">
        <f>IF(AND(Table4[[#This Row],[Account Type]]="Current",Table4[[#This Row],[Opening Balance]]&gt;= 500000),Table4[[#This Row],[Opening Balance]] * 0.02, 0)</f>
        <v>0</v>
      </c>
    </row>
    <row r="1207" spans="1:19" ht="15.75" x14ac:dyDescent="0.25">
      <c r="A1207" s="17" t="s">
        <v>3862</v>
      </c>
      <c r="B1207" s="19">
        <v>186179051</v>
      </c>
      <c r="C1207" s="17">
        <v>72</v>
      </c>
      <c r="D1207" s="24">
        <v>18408</v>
      </c>
      <c r="E1207" s="17" t="s">
        <v>1094</v>
      </c>
      <c r="F1207" s="17" t="s">
        <v>475</v>
      </c>
      <c r="G1207" s="17" t="s">
        <v>3820</v>
      </c>
      <c r="H1207" s="17" t="s">
        <v>3863</v>
      </c>
      <c r="I1207" s="20">
        <f t="shared" si="18"/>
        <v>162718.23360000001</v>
      </c>
      <c r="J1207" s="20">
        <v>97834.337952000002</v>
      </c>
      <c r="K1207" s="17" t="s">
        <v>3864</v>
      </c>
      <c r="L1207" s="21" t="str">
        <f>VLOOKUP(B1207,Accounts!B$2:E$3001,4,FALSE)</f>
        <v>Domiciliary</v>
      </c>
      <c r="M1207" s="26">
        <f>VALUE(VLOOKUP(B1207,Accounts!B$2:G$3001,6,FALSE))</f>
        <v>193487424</v>
      </c>
      <c r="N1207" s="22">
        <f>IFERROR(VLOOKUP(B1207,Loan!B1207:D1506,3,FALSE), 0)</f>
        <v>0</v>
      </c>
      <c r="O1207" s="25">
        <f>VLOOKUP(B1207,Transaction!C2:F3001,4,FALSE)</f>
        <v>44304</v>
      </c>
      <c r="P1207" s="21" t="str">
        <f>VLOOKUP(B1207,Table3[[Account Number]:[Transaction type]],2,FALSE)</f>
        <v>Cash Withdrawal</v>
      </c>
      <c r="Q1207" s="21" t="str">
        <f>VLOOKUP(B1207,Transaction!C2:E3001,3,FALSE)</f>
        <v>POS</v>
      </c>
      <c r="R1207" s="22">
        <f>Table4[[#This Row],[Bank Deposit2]] - Table4[[#This Row],[Saving Accounts]]</f>
        <v>64883.895648000005</v>
      </c>
      <c r="S1207" s="22">
        <f>IF(AND(Table4[[#This Row],[Account Type]]="Current",Table4[[#This Row],[Opening Balance]]&gt;= 500000),Table4[[#This Row],[Opening Balance]] * 0.02, 0)</f>
        <v>0</v>
      </c>
    </row>
    <row r="1208" spans="1:19" ht="15.75" x14ac:dyDescent="0.25">
      <c r="A1208" s="17" t="s">
        <v>3865</v>
      </c>
      <c r="B1208" s="19">
        <v>240556415</v>
      </c>
      <c r="C1208" s="17">
        <v>72</v>
      </c>
      <c r="D1208" s="24">
        <v>18408</v>
      </c>
      <c r="E1208" s="17" t="s">
        <v>1094</v>
      </c>
      <c r="F1208" s="17" t="s">
        <v>370</v>
      </c>
      <c r="G1208" s="17" t="s">
        <v>3820</v>
      </c>
      <c r="H1208" s="17" t="s">
        <v>3866</v>
      </c>
      <c r="I1208" s="20">
        <f t="shared" si="18"/>
        <v>267545.78299600002</v>
      </c>
      <c r="J1208" s="20">
        <v>236464.93246072001</v>
      </c>
      <c r="K1208" s="17" t="s">
        <v>3867</v>
      </c>
      <c r="L1208" s="21" t="str">
        <f>VLOOKUP(B1208,Accounts!B$2:E$3001,4,FALSE)</f>
        <v>Joint</v>
      </c>
      <c r="M1208" s="26">
        <f>VALUE(VLOOKUP(B1208,Accounts!B$2:G$3001,6,FALSE))</f>
        <v>1101366882</v>
      </c>
      <c r="N1208" s="22">
        <f>IFERROR(VLOOKUP(B1208,Loan!B1208:D1507,3,FALSE), 0)</f>
        <v>0</v>
      </c>
      <c r="O1208" s="25">
        <f>VLOOKUP(B1208,Transaction!C2:F3001,4,FALSE)</f>
        <v>44405</v>
      </c>
      <c r="P1208" s="21" t="str">
        <f>VLOOKUP(B1208,Table3[[Account Number]:[Transaction type]],2,FALSE)</f>
        <v>Online Payment</v>
      </c>
      <c r="Q1208" s="21" t="str">
        <f>VLOOKUP(B1208,Transaction!C2:E3001,3,FALSE)</f>
        <v>Mobile</v>
      </c>
      <c r="R1208" s="22">
        <f>Table4[[#This Row],[Bank Deposit2]] - Table4[[#This Row],[Saving Accounts]]</f>
        <v>31080.850535280013</v>
      </c>
      <c r="S1208" s="22">
        <f>IF(AND(Table4[[#This Row],[Account Type]]="Current",Table4[[#This Row],[Opening Balance]]&gt;= 500000),Table4[[#This Row],[Opening Balance]] * 0.02, 0)</f>
        <v>0</v>
      </c>
    </row>
    <row r="1209" spans="1:19" ht="15.75" x14ac:dyDescent="0.25">
      <c r="A1209" s="17" t="s">
        <v>3868</v>
      </c>
      <c r="B1209" s="19">
        <v>828205412</v>
      </c>
      <c r="C1209" s="17">
        <v>35</v>
      </c>
      <c r="D1209" s="24">
        <v>31922.25</v>
      </c>
      <c r="E1209" s="17" t="s">
        <v>1094</v>
      </c>
      <c r="F1209" s="17" t="s">
        <v>1146</v>
      </c>
      <c r="G1209" s="17" t="s">
        <v>3820</v>
      </c>
      <c r="H1209" s="17" t="s">
        <v>3869</v>
      </c>
      <c r="I1209" s="20">
        <f t="shared" si="18"/>
        <v>788559.56070399994</v>
      </c>
      <c r="J1209" s="20">
        <v>265646.00201216002</v>
      </c>
      <c r="K1209" s="17" t="s">
        <v>3870</v>
      </c>
      <c r="L1209" s="21" t="str">
        <f>VLOOKUP(B1209,Accounts!B$2:E$3001,4,FALSE)</f>
        <v>Fixed Deposit</v>
      </c>
      <c r="M1209" s="26">
        <f>VALUE(VLOOKUP(B1209,Accounts!B$2:G$3001,6,FALSE))</f>
        <v>97988765</v>
      </c>
      <c r="N1209" s="22">
        <f>IFERROR(VLOOKUP(B1209,Loan!B1209:D1508,3,FALSE), 0)</f>
        <v>0</v>
      </c>
      <c r="O1209" s="25">
        <f>VLOOKUP(B1209,Transaction!C2:F3001,4,FALSE)</f>
        <v>44225</v>
      </c>
      <c r="P1209" s="21" t="str">
        <f>VLOOKUP(B1209,Table3[[Account Number]:[Transaction type]],2,FALSE)</f>
        <v>Online Payment</v>
      </c>
      <c r="Q1209" s="21" t="str">
        <f>VLOOKUP(B1209,Transaction!C2:E3001,3,FALSE)</f>
        <v>Internet Banking</v>
      </c>
      <c r="R1209" s="22">
        <f>Table4[[#This Row],[Bank Deposit2]] - Table4[[#This Row],[Saving Accounts]]</f>
        <v>522913.55869183992</v>
      </c>
      <c r="S1209" s="22">
        <f>IF(AND(Table4[[#This Row],[Account Type]]="Current",Table4[[#This Row],[Opening Balance]]&gt;= 500000),Table4[[#This Row],[Opening Balance]] * 0.02, 0)</f>
        <v>0</v>
      </c>
    </row>
    <row r="1210" spans="1:19" ht="15.75" x14ac:dyDescent="0.25">
      <c r="A1210" s="17" t="s">
        <v>3871</v>
      </c>
      <c r="B1210" s="19">
        <v>750833059</v>
      </c>
      <c r="C1210" s="17">
        <v>18</v>
      </c>
      <c r="D1210" s="24">
        <v>38131.5</v>
      </c>
      <c r="E1210" s="17" t="s">
        <v>1094</v>
      </c>
      <c r="F1210" s="17" t="s">
        <v>2602</v>
      </c>
      <c r="G1210" s="17" t="s">
        <v>3820</v>
      </c>
      <c r="H1210" s="17" t="s">
        <v>3872</v>
      </c>
      <c r="I1210" s="20">
        <f t="shared" si="18"/>
        <v>1829962.9916999999</v>
      </c>
      <c r="J1210" s="20">
        <v>624865.4118</v>
      </c>
      <c r="K1210" s="17" t="s">
        <v>3873</v>
      </c>
      <c r="L1210" s="21" t="str">
        <f>VLOOKUP(B1210,Accounts!B$2:E$3001,4,FALSE)</f>
        <v>Current</v>
      </c>
      <c r="M1210" s="26">
        <f>VALUE(VLOOKUP(B1210,Accounts!B$2:G$3001,6,FALSE))</f>
        <v>356648292</v>
      </c>
      <c r="N1210" s="22">
        <f>IFERROR(VLOOKUP(B1210,Loan!B1210:D1509,3,FALSE), 0)</f>
        <v>0</v>
      </c>
      <c r="O1210" s="25">
        <f>VLOOKUP(B1210,Transaction!C2:F3001,4,FALSE)</f>
        <v>44264</v>
      </c>
      <c r="P1210" s="21" t="str">
        <f>VLOOKUP(B1210,Table3[[Account Number]:[Transaction type]],2,FALSE)</f>
        <v>Loan Payment</v>
      </c>
      <c r="Q1210" s="21" t="str">
        <f>VLOOKUP(B1210,Transaction!C2:E3001,3,FALSE)</f>
        <v>ACH</v>
      </c>
      <c r="R1210" s="22">
        <f>Table4[[#This Row],[Bank Deposit2]] - Table4[[#This Row],[Saving Accounts]]</f>
        <v>1205097.5798999998</v>
      </c>
      <c r="S1210" s="22">
        <f>IF(AND(Table4[[#This Row],[Account Type]]="Current",Table4[[#This Row],[Opening Balance]]&gt;= 500000),Table4[[#This Row],[Opening Balance]] * 0.02, 0)</f>
        <v>7132965.8399999999</v>
      </c>
    </row>
    <row r="1211" spans="1:19" ht="15.75" x14ac:dyDescent="0.25">
      <c r="A1211" s="17" t="s">
        <v>3874</v>
      </c>
      <c r="B1211" s="19">
        <v>724632770</v>
      </c>
      <c r="C1211" s="17">
        <v>55</v>
      </c>
      <c r="D1211" s="24">
        <v>24617.25</v>
      </c>
      <c r="E1211" s="17" t="s">
        <v>1094</v>
      </c>
      <c r="F1211" s="17" t="s">
        <v>1469</v>
      </c>
      <c r="G1211" s="17" t="s">
        <v>3820</v>
      </c>
      <c r="H1211" s="17" t="s">
        <v>3875</v>
      </c>
      <c r="I1211" s="20">
        <f t="shared" si="18"/>
        <v>540423.01377900003</v>
      </c>
      <c r="J1211" s="20">
        <v>60741.760226400002</v>
      </c>
      <c r="K1211" s="17" t="s">
        <v>3876</v>
      </c>
      <c r="L1211" s="21" t="str">
        <f>VLOOKUP(B1211,Accounts!B$2:E$3001,4,FALSE)</f>
        <v>Savings</v>
      </c>
      <c r="M1211" s="26">
        <f>VALUE(VLOOKUP(B1211,Accounts!B$2:G$3001,6,FALSE))</f>
        <v>15656736</v>
      </c>
      <c r="N1211" s="22">
        <f>IFERROR(VLOOKUP(B1211,Loan!B1211:D1510,3,FALSE), 0)</f>
        <v>0</v>
      </c>
      <c r="O1211" s="25">
        <f>VLOOKUP(B1211,Transaction!C2:F3001,4,FALSE)</f>
        <v>44626</v>
      </c>
      <c r="P1211" s="21" t="str">
        <f>VLOOKUP(B1211,Table3[[Account Number]:[Transaction type]],2,FALSE)</f>
        <v>Money Deposit</v>
      </c>
      <c r="Q1211" s="21" t="str">
        <f>VLOOKUP(B1211,Transaction!C2:E3001,3,FALSE)</f>
        <v>Bank</v>
      </c>
      <c r="R1211" s="22">
        <f>Table4[[#This Row],[Bank Deposit2]] - Table4[[#This Row],[Saving Accounts]]</f>
        <v>479681.25355260004</v>
      </c>
      <c r="S1211" s="22">
        <f>IF(AND(Table4[[#This Row],[Account Type]]="Current",Table4[[#This Row],[Opening Balance]]&gt;= 500000),Table4[[#This Row],[Opening Balance]] * 0.02, 0)</f>
        <v>0</v>
      </c>
    </row>
    <row r="1212" spans="1:19" ht="15.75" x14ac:dyDescent="0.25">
      <c r="A1212" s="17" t="s">
        <v>3877</v>
      </c>
      <c r="B1212" s="19">
        <v>710192330</v>
      </c>
      <c r="C1212" s="17">
        <v>84</v>
      </c>
      <c r="D1212" s="24">
        <v>14025</v>
      </c>
      <c r="E1212" s="17" t="s">
        <v>1094</v>
      </c>
      <c r="F1212" s="17" t="s">
        <v>491</v>
      </c>
      <c r="G1212" s="17" t="s">
        <v>3820</v>
      </c>
      <c r="H1212" s="17" t="s">
        <v>903</v>
      </c>
      <c r="I1212" s="20">
        <f t="shared" si="18"/>
        <v>0</v>
      </c>
      <c r="J1212" s="20"/>
      <c r="K1212" s="17" t="s">
        <v>3878</v>
      </c>
      <c r="L1212" s="21" t="str">
        <f>VLOOKUP(B1212,Accounts!B$2:E$3001,4,FALSE)</f>
        <v>Corporate</v>
      </c>
      <c r="M1212" s="26">
        <f>VALUE(VLOOKUP(B1212,Accounts!B$2:G$3001,6,FALSE))</f>
        <v>20612163</v>
      </c>
      <c r="N1212" s="22">
        <f>IFERROR(VLOOKUP(B1212,Loan!B1212:D1511,3,FALSE), 0)</f>
        <v>0</v>
      </c>
      <c r="O1212" s="25">
        <f>VLOOKUP(B1212,Transaction!C2:F3001,4,FALSE)</f>
        <v>44258</v>
      </c>
      <c r="P1212" s="21" t="str">
        <f>VLOOKUP(B1212,Table3[[Account Number]:[Transaction type]],2,FALSE)</f>
        <v>Loan Payment</v>
      </c>
      <c r="Q1212" s="21" t="str">
        <f>VLOOKUP(B1212,Transaction!C2:E3001,3,FALSE)</f>
        <v>ACH</v>
      </c>
      <c r="R1212" s="22">
        <f>Table4[[#This Row],[Bank Deposit2]] - Table4[[#This Row],[Saving Accounts]]</f>
        <v>0</v>
      </c>
      <c r="S1212" s="22">
        <f>IF(AND(Table4[[#This Row],[Account Type]]="Current",Table4[[#This Row],[Opening Balance]]&gt;= 500000),Table4[[#This Row],[Opening Balance]] * 0.02, 0)</f>
        <v>0</v>
      </c>
    </row>
    <row r="1213" spans="1:19" ht="15.75" x14ac:dyDescent="0.25">
      <c r="A1213" s="17" t="s">
        <v>3879</v>
      </c>
      <c r="B1213" s="19">
        <v>598205796</v>
      </c>
      <c r="C1213" s="17">
        <v>51</v>
      </c>
      <c r="D1213" s="24">
        <v>26078.25</v>
      </c>
      <c r="E1213" s="17" t="s">
        <v>1094</v>
      </c>
      <c r="F1213" s="17" t="s">
        <v>1695</v>
      </c>
      <c r="G1213" s="17" t="s">
        <v>3820</v>
      </c>
      <c r="H1213" s="17" t="s">
        <v>3880</v>
      </c>
      <c r="I1213" s="20">
        <f t="shared" si="18"/>
        <v>141104.53760000001</v>
      </c>
      <c r="J1213" s="20">
        <v>145355.31179519999</v>
      </c>
      <c r="K1213" s="17" t="s">
        <v>3881</v>
      </c>
      <c r="L1213" s="21" t="str">
        <f>VLOOKUP(B1213,Accounts!B$2:E$3001,4,FALSE)</f>
        <v>Savings</v>
      </c>
      <c r="M1213" s="26">
        <f>VALUE(VLOOKUP(B1213,Accounts!B$2:G$3001,6,FALSE))</f>
        <v>2073959638</v>
      </c>
      <c r="N1213" s="22">
        <f>IFERROR(VLOOKUP(B1213,Loan!B1213:D1512,3,FALSE), 0)</f>
        <v>0</v>
      </c>
      <c r="O1213" s="25">
        <f>VLOOKUP(B1213,Transaction!C2:F3001,4,FALSE)</f>
        <v>44577</v>
      </c>
      <c r="P1213" s="21" t="str">
        <f>VLOOKUP(B1213,Table3[[Account Number]:[Transaction type]],2,FALSE)</f>
        <v>Money Transfer</v>
      </c>
      <c r="Q1213" s="21" t="str">
        <f>VLOOKUP(B1213,Transaction!C2:E3001,3,FALSE)</f>
        <v>Mobile</v>
      </c>
      <c r="R1213" s="22">
        <f>Table4[[#This Row],[Bank Deposit2]] - Table4[[#This Row],[Saving Accounts]]</f>
        <v>-4250.7741951999778</v>
      </c>
      <c r="S1213" s="22">
        <f>IF(AND(Table4[[#This Row],[Account Type]]="Current",Table4[[#This Row],[Opening Balance]]&gt;= 500000),Table4[[#This Row],[Opening Balance]] * 0.02, 0)</f>
        <v>0</v>
      </c>
    </row>
    <row r="1214" spans="1:19" ht="15.75" x14ac:dyDescent="0.25">
      <c r="A1214" s="17" t="s">
        <v>3882</v>
      </c>
      <c r="B1214" s="19">
        <v>545620904</v>
      </c>
      <c r="C1214" s="17">
        <v>36</v>
      </c>
      <c r="D1214" s="24">
        <v>31557</v>
      </c>
      <c r="E1214" s="17" t="s">
        <v>1094</v>
      </c>
      <c r="F1214" s="17" t="s">
        <v>2501</v>
      </c>
      <c r="G1214" s="17" t="s">
        <v>3820</v>
      </c>
      <c r="H1214" s="17" t="s">
        <v>3883</v>
      </c>
      <c r="I1214" s="20">
        <f t="shared" si="18"/>
        <v>361203.04080000002</v>
      </c>
      <c r="J1214" s="20">
        <v>174982.80643200001</v>
      </c>
      <c r="K1214" s="17" t="s">
        <v>3884</v>
      </c>
      <c r="L1214" s="21" t="str">
        <f>VLOOKUP(B1214,Accounts!B$2:E$3001,4,FALSE)</f>
        <v>Domiciliary</v>
      </c>
      <c r="M1214" s="26">
        <f>VALUE(VLOOKUP(B1214,Accounts!B$2:G$3001,6,FALSE))</f>
        <v>402319764</v>
      </c>
      <c r="N1214" s="22">
        <f>IFERROR(VLOOKUP(B1214,Loan!B1214:D1513,3,FALSE), 0)</f>
        <v>0</v>
      </c>
      <c r="O1214" s="25">
        <f>VLOOKUP(B1214,Transaction!C2:F3001,4,FALSE)</f>
        <v>44643</v>
      </c>
      <c r="P1214" s="21" t="str">
        <f>VLOOKUP(B1214,Table3[[Account Number]:[Transaction type]],2,FALSE)</f>
        <v>Money Deposit</v>
      </c>
      <c r="Q1214" s="21" t="str">
        <f>VLOOKUP(B1214,Transaction!C2:E3001,3,FALSE)</f>
        <v>Bank</v>
      </c>
      <c r="R1214" s="22">
        <f>Table4[[#This Row],[Bank Deposit2]] - Table4[[#This Row],[Saving Accounts]]</f>
        <v>186220.234368</v>
      </c>
      <c r="S1214" s="22">
        <f>IF(AND(Table4[[#This Row],[Account Type]]="Current",Table4[[#This Row],[Opening Balance]]&gt;= 500000),Table4[[#This Row],[Opening Balance]] * 0.02, 0)</f>
        <v>0</v>
      </c>
    </row>
    <row r="1215" spans="1:19" ht="15.75" x14ac:dyDescent="0.25">
      <c r="A1215" s="17" t="s">
        <v>3885</v>
      </c>
      <c r="B1215" s="19">
        <v>345662756</v>
      </c>
      <c r="C1215" s="17">
        <v>20</v>
      </c>
      <c r="D1215" s="24">
        <v>37401</v>
      </c>
      <c r="E1215" s="17" t="s">
        <v>1094</v>
      </c>
      <c r="F1215" s="17" t="s">
        <v>549</v>
      </c>
      <c r="G1215" s="17" t="s">
        <v>3820</v>
      </c>
      <c r="H1215" s="17" t="s">
        <v>3886</v>
      </c>
      <c r="I1215" s="20">
        <f t="shared" si="18"/>
        <v>562156.09904999996</v>
      </c>
      <c r="J1215" s="20">
        <v>136214.74707750001</v>
      </c>
      <c r="K1215" s="17" t="s">
        <v>3887</v>
      </c>
      <c r="L1215" s="21" t="str">
        <f>VLOOKUP(B1215,Accounts!B$2:E$3001,4,FALSE)</f>
        <v>Savings</v>
      </c>
      <c r="M1215" s="26">
        <f>VALUE(VLOOKUP(B1215,Accounts!B$2:G$3001,6,FALSE))</f>
        <v>361853125</v>
      </c>
      <c r="N1215" s="22">
        <f>IFERROR(VLOOKUP(B1215,Loan!B1215:D1514,3,FALSE), 0)</f>
        <v>0</v>
      </c>
      <c r="O1215" s="25">
        <f>VLOOKUP(B1215,Transaction!C2:F3001,4,FALSE)</f>
        <v>44514</v>
      </c>
      <c r="P1215" s="21" t="str">
        <f>VLOOKUP(B1215,Table3[[Account Number]:[Transaction type]],2,FALSE)</f>
        <v>Money Deposit</v>
      </c>
      <c r="Q1215" s="21" t="str">
        <f>VLOOKUP(B1215,Transaction!C2:E3001,3,FALSE)</f>
        <v>Bank</v>
      </c>
      <c r="R1215" s="22">
        <f>Table4[[#This Row],[Bank Deposit2]] - Table4[[#This Row],[Saving Accounts]]</f>
        <v>425941.35197249998</v>
      </c>
      <c r="S1215" s="22">
        <f>IF(AND(Table4[[#This Row],[Account Type]]="Current",Table4[[#This Row],[Opening Balance]]&gt;= 500000),Table4[[#This Row],[Opening Balance]] * 0.02, 0)</f>
        <v>0</v>
      </c>
    </row>
    <row r="1216" spans="1:19" ht="15.75" x14ac:dyDescent="0.25">
      <c r="A1216" s="17" t="s">
        <v>3888</v>
      </c>
      <c r="B1216" s="19">
        <v>759284715</v>
      </c>
      <c r="C1216" s="17">
        <v>77</v>
      </c>
      <c r="D1216" s="24">
        <v>16581.75</v>
      </c>
      <c r="E1216" s="17" t="s">
        <v>1094</v>
      </c>
      <c r="F1216" s="17" t="s">
        <v>569</v>
      </c>
      <c r="G1216" s="17" t="s">
        <v>3820</v>
      </c>
      <c r="H1216" s="17" t="s">
        <v>3889</v>
      </c>
      <c r="I1216" s="20">
        <f t="shared" si="18"/>
        <v>1102267.5048</v>
      </c>
      <c r="J1216" s="20">
        <v>574097.65874999994</v>
      </c>
      <c r="K1216" s="17" t="s">
        <v>3890</v>
      </c>
      <c r="L1216" s="21" t="str">
        <f>VLOOKUP(B1216,Accounts!B$2:E$3001,4,FALSE)</f>
        <v>Savings</v>
      </c>
      <c r="M1216" s="26">
        <f>VALUE(VLOOKUP(B1216,Accounts!B$2:G$3001,6,FALSE))</f>
        <v>1472301668</v>
      </c>
      <c r="N1216" s="22">
        <f>IFERROR(VLOOKUP(B1216,Loan!B1216:D1515,3,FALSE), 0)</f>
        <v>0</v>
      </c>
      <c r="O1216" s="25">
        <f>VLOOKUP(B1216,Transaction!C2:F3001,4,FALSE)</f>
        <v>44640</v>
      </c>
      <c r="P1216" s="21" t="str">
        <f>VLOOKUP(B1216,Table3[[Account Number]:[Transaction type]],2,FALSE)</f>
        <v>Loan Payment</v>
      </c>
      <c r="Q1216" s="21" t="str">
        <f>VLOOKUP(B1216,Transaction!C2:E3001,3,FALSE)</f>
        <v>ACH</v>
      </c>
      <c r="R1216" s="22">
        <f>Table4[[#This Row],[Bank Deposit2]] - Table4[[#This Row],[Saving Accounts]]</f>
        <v>528169.84605000005</v>
      </c>
      <c r="S1216" s="22">
        <f>IF(AND(Table4[[#This Row],[Account Type]]="Current",Table4[[#This Row],[Opening Balance]]&gt;= 500000),Table4[[#This Row],[Opening Balance]] * 0.02, 0)</f>
        <v>0</v>
      </c>
    </row>
    <row r="1217" spans="1:19" ht="15.75" x14ac:dyDescent="0.25">
      <c r="A1217" s="17" t="s">
        <v>3891</v>
      </c>
      <c r="B1217" s="19">
        <v>580097927</v>
      </c>
      <c r="C1217" s="17">
        <v>49</v>
      </c>
      <c r="D1217" s="24">
        <v>26808.75</v>
      </c>
      <c r="E1217" s="17" t="s">
        <v>1094</v>
      </c>
      <c r="F1217" s="17" t="s">
        <v>176</v>
      </c>
      <c r="G1217" s="17" t="s">
        <v>3820</v>
      </c>
      <c r="H1217" s="17" t="s">
        <v>3892</v>
      </c>
      <c r="I1217" s="20">
        <f t="shared" si="18"/>
        <v>688411.85251500004</v>
      </c>
      <c r="J1217" s="20">
        <v>323321.52174300002</v>
      </c>
      <c r="K1217" s="17" t="s">
        <v>3893</v>
      </c>
      <c r="L1217" s="21" t="str">
        <f>VLOOKUP(B1217,Accounts!B$2:E$3001,4,FALSE)</f>
        <v>Domiciliary</v>
      </c>
      <c r="M1217" s="26">
        <f>VALUE(VLOOKUP(B1217,Accounts!B$2:G$3001,6,FALSE))</f>
        <v>193779175</v>
      </c>
      <c r="N1217" s="22">
        <f>IFERROR(VLOOKUP(B1217,Loan!B1217:D1516,3,FALSE), 0)</f>
        <v>0</v>
      </c>
      <c r="O1217" s="25">
        <f>VLOOKUP(B1217,Transaction!C2:F3001,4,FALSE)</f>
        <v>44521</v>
      </c>
      <c r="P1217" s="21" t="str">
        <f>VLOOKUP(B1217,Table3[[Account Number]:[Transaction type]],2,FALSE)</f>
        <v>Cash Withdrawal</v>
      </c>
      <c r="Q1217" s="21" t="str">
        <f>VLOOKUP(B1217,Transaction!C2:E3001,3,FALSE)</f>
        <v>ATM</v>
      </c>
      <c r="R1217" s="22">
        <f>Table4[[#This Row],[Bank Deposit2]] - Table4[[#This Row],[Saving Accounts]]</f>
        <v>365090.33077200002</v>
      </c>
      <c r="S1217" s="22">
        <f>IF(AND(Table4[[#This Row],[Account Type]]="Current",Table4[[#This Row],[Opening Balance]]&gt;= 500000),Table4[[#This Row],[Opening Balance]] * 0.02, 0)</f>
        <v>0</v>
      </c>
    </row>
    <row r="1218" spans="1:19" ht="15.75" x14ac:dyDescent="0.25">
      <c r="A1218" s="17" t="s">
        <v>3894</v>
      </c>
      <c r="B1218" s="19">
        <v>203688626</v>
      </c>
      <c r="C1218" s="17">
        <v>73</v>
      </c>
      <c r="D1218" s="24">
        <v>18042.75</v>
      </c>
      <c r="E1218" s="17" t="s">
        <v>1094</v>
      </c>
      <c r="F1218" s="17" t="s">
        <v>654</v>
      </c>
      <c r="G1218" s="17" t="s">
        <v>3820</v>
      </c>
      <c r="H1218" s="17" t="s">
        <v>3895</v>
      </c>
      <c r="I1218" s="20">
        <f t="shared" si="18"/>
        <v>165720.26679299999</v>
      </c>
      <c r="J1218" s="20">
        <v>73915.779270960003</v>
      </c>
      <c r="K1218" s="17" t="s">
        <v>3896</v>
      </c>
      <c r="L1218" s="21" t="str">
        <f>VLOOKUP(B1218,Accounts!B$2:E$3001,4,FALSE)</f>
        <v>Domiciliary</v>
      </c>
      <c r="M1218" s="26">
        <f>VALUE(VLOOKUP(B1218,Accounts!B$2:G$3001,6,FALSE))</f>
        <v>360682794</v>
      </c>
      <c r="N1218" s="22">
        <f>IFERROR(VLOOKUP(B1218,Loan!B1218:D1517,3,FALSE), 0)</f>
        <v>0</v>
      </c>
      <c r="O1218" s="25">
        <f>VLOOKUP(B1218,Transaction!C2:F3001,4,FALSE)</f>
        <v>44537</v>
      </c>
      <c r="P1218" s="21" t="str">
        <f>VLOOKUP(B1218,Table3[[Account Number]:[Transaction type]],2,FALSE)</f>
        <v>Cash Withdrawal</v>
      </c>
      <c r="Q1218" s="21" t="str">
        <f>VLOOKUP(B1218,Transaction!C2:E3001,3,FALSE)</f>
        <v>Bank</v>
      </c>
      <c r="R1218" s="22">
        <f>Table4[[#This Row],[Bank Deposit2]] - Table4[[#This Row],[Saving Accounts]]</f>
        <v>91804.487522039984</v>
      </c>
      <c r="S1218" s="22">
        <f>IF(AND(Table4[[#This Row],[Account Type]]="Current",Table4[[#This Row],[Opening Balance]]&gt;= 500000),Table4[[#This Row],[Opening Balance]] * 0.02, 0)</f>
        <v>0</v>
      </c>
    </row>
    <row r="1219" spans="1:19" ht="15.75" x14ac:dyDescent="0.25">
      <c r="A1219" s="17" t="s">
        <v>3897</v>
      </c>
      <c r="B1219" s="19">
        <v>6178667</v>
      </c>
      <c r="C1219" s="17">
        <v>54</v>
      </c>
      <c r="D1219" s="24">
        <v>24982.5</v>
      </c>
      <c r="E1219" s="17" t="s">
        <v>1094</v>
      </c>
      <c r="F1219" s="17" t="s">
        <v>231</v>
      </c>
      <c r="G1219" s="17" t="s">
        <v>3820</v>
      </c>
      <c r="H1219" s="17" t="s">
        <v>3898</v>
      </c>
      <c r="I1219" s="20">
        <f t="shared" ref="I1219:I1282" si="19">VALUE(CLEAN(H1219))</f>
        <v>272917.58095799998</v>
      </c>
      <c r="J1219" s="20">
        <v>68229.395239499994</v>
      </c>
      <c r="K1219" s="17" t="s">
        <v>3899</v>
      </c>
      <c r="L1219" s="21" t="str">
        <f>VLOOKUP(B1219,Accounts!B$2:E$3001,4,FALSE)</f>
        <v>Joint</v>
      </c>
      <c r="M1219" s="26">
        <f>VALUE(VLOOKUP(B1219,Accounts!B$2:G$3001,6,FALSE))</f>
        <v>13818123</v>
      </c>
      <c r="N1219" s="22">
        <f>IFERROR(VLOOKUP(B1219,Loan!B1219:D1518,3,FALSE), 0)</f>
        <v>0</v>
      </c>
      <c r="O1219" s="25">
        <f>VLOOKUP(B1219,Transaction!C2:F3001,4,FALSE)</f>
        <v>44476</v>
      </c>
      <c r="P1219" s="21" t="str">
        <f>VLOOKUP(B1219,Table3[[Account Number]:[Transaction type]],2,FALSE)</f>
        <v>Money Deposit</v>
      </c>
      <c r="Q1219" s="21" t="str">
        <f>VLOOKUP(B1219,Transaction!C2:E3001,3,FALSE)</f>
        <v>Bank</v>
      </c>
      <c r="R1219" s="22">
        <f>Table4[[#This Row],[Bank Deposit2]] - Table4[[#This Row],[Saving Accounts]]</f>
        <v>204688.1857185</v>
      </c>
      <c r="S1219" s="22">
        <f>IF(AND(Table4[[#This Row],[Account Type]]="Current",Table4[[#This Row],[Opening Balance]]&gt;= 500000),Table4[[#This Row],[Opening Balance]] * 0.02, 0)</f>
        <v>0</v>
      </c>
    </row>
    <row r="1220" spans="1:19" ht="15.75" x14ac:dyDescent="0.25">
      <c r="A1220" s="17" t="s">
        <v>3900</v>
      </c>
      <c r="B1220" s="19">
        <v>868121015</v>
      </c>
      <c r="C1220" s="17">
        <v>79</v>
      </c>
      <c r="D1220" s="24">
        <v>15851.25</v>
      </c>
      <c r="E1220" s="17" t="s">
        <v>1094</v>
      </c>
      <c r="F1220" s="17" t="s">
        <v>185</v>
      </c>
      <c r="G1220" s="17" t="s">
        <v>3820</v>
      </c>
      <c r="H1220" s="17" t="s">
        <v>3901</v>
      </c>
      <c r="I1220" s="20">
        <f t="shared" si="19"/>
        <v>648147.53520000004</v>
      </c>
      <c r="J1220" s="20">
        <v>185213.06839199999</v>
      </c>
      <c r="K1220" s="17" t="s">
        <v>3902</v>
      </c>
      <c r="L1220" s="21" t="str">
        <f>VLOOKUP(B1220,Accounts!B$2:E$3001,4,FALSE)</f>
        <v>Domiciliary</v>
      </c>
      <c r="M1220" s="26">
        <f>VALUE(VLOOKUP(B1220,Accounts!B$2:G$3001,6,FALSE))</f>
        <v>2046557529</v>
      </c>
      <c r="N1220" s="22">
        <f>IFERROR(VLOOKUP(B1220,Loan!B1220:D1519,3,FALSE), 0)</f>
        <v>0</v>
      </c>
      <c r="O1220" s="25">
        <f>VLOOKUP(B1220,Transaction!C2:F3001,4,FALSE)</f>
        <v>44383</v>
      </c>
      <c r="P1220" s="21" t="str">
        <f>VLOOKUP(B1220,Table3[[Account Number]:[Transaction type]],2,FALSE)</f>
        <v>Loan Payment</v>
      </c>
      <c r="Q1220" s="21" t="str">
        <f>VLOOKUP(B1220,Transaction!C2:E3001,3,FALSE)</f>
        <v>ACH</v>
      </c>
      <c r="R1220" s="22">
        <f>Table4[[#This Row],[Bank Deposit2]] - Table4[[#This Row],[Saving Accounts]]</f>
        <v>462934.46680800006</v>
      </c>
      <c r="S1220" s="22">
        <f>IF(AND(Table4[[#This Row],[Account Type]]="Current",Table4[[#This Row],[Opening Balance]]&gt;= 500000),Table4[[#This Row],[Opening Balance]] * 0.02, 0)</f>
        <v>0</v>
      </c>
    </row>
    <row r="1221" spans="1:19" ht="15.75" x14ac:dyDescent="0.25">
      <c r="A1221" s="17" t="s">
        <v>3903</v>
      </c>
      <c r="B1221" s="19">
        <v>851913195</v>
      </c>
      <c r="C1221" s="17">
        <v>26</v>
      </c>
      <c r="D1221" s="24">
        <v>35209.5</v>
      </c>
      <c r="E1221" s="17" t="s">
        <v>1094</v>
      </c>
      <c r="F1221" s="17" t="s">
        <v>1450</v>
      </c>
      <c r="G1221" s="17" t="s">
        <v>3820</v>
      </c>
      <c r="H1221" s="17" t="s">
        <v>3904</v>
      </c>
      <c r="I1221" s="20">
        <f t="shared" si="19"/>
        <v>228238.25664800001</v>
      </c>
      <c r="J1221" s="20">
        <v>72249.213656160005</v>
      </c>
      <c r="K1221" s="17" t="s">
        <v>3905</v>
      </c>
      <c r="L1221" s="21" t="str">
        <f>VLOOKUP(B1221,Accounts!B$2:E$3001,4,FALSE)</f>
        <v>Joint</v>
      </c>
      <c r="M1221" s="26">
        <f>VALUE(VLOOKUP(B1221,Accounts!B$2:G$3001,6,FALSE))</f>
        <v>484083738</v>
      </c>
      <c r="N1221" s="22">
        <f>IFERROR(VLOOKUP(B1221,Loan!B1221:D1520,3,FALSE), 0)</f>
        <v>0</v>
      </c>
      <c r="O1221" s="25">
        <f>VLOOKUP(B1221,Transaction!C2:F3001,4,FALSE)</f>
        <v>44678</v>
      </c>
      <c r="P1221" s="21" t="str">
        <f>VLOOKUP(B1221,Table3[[Account Number]:[Transaction type]],2,FALSE)</f>
        <v>Online Payment</v>
      </c>
      <c r="Q1221" s="21" t="str">
        <f>VLOOKUP(B1221,Transaction!C2:E3001,3,FALSE)</f>
        <v>Mobile</v>
      </c>
      <c r="R1221" s="22">
        <f>Table4[[#This Row],[Bank Deposit2]] - Table4[[#This Row],[Saving Accounts]]</f>
        <v>155989.04299183999</v>
      </c>
      <c r="S1221" s="22">
        <f>IF(AND(Table4[[#This Row],[Account Type]]="Current",Table4[[#This Row],[Opening Balance]]&gt;= 500000),Table4[[#This Row],[Opening Balance]] * 0.02, 0)</f>
        <v>0</v>
      </c>
    </row>
    <row r="1222" spans="1:19" ht="15.75" x14ac:dyDescent="0.25">
      <c r="A1222" s="17" t="s">
        <v>3906</v>
      </c>
      <c r="B1222" s="19">
        <v>460927729</v>
      </c>
      <c r="C1222" s="17">
        <v>32</v>
      </c>
      <c r="D1222" s="24">
        <v>33018</v>
      </c>
      <c r="E1222" s="17" t="s">
        <v>1094</v>
      </c>
      <c r="F1222" s="17" t="s">
        <v>1308</v>
      </c>
      <c r="G1222" s="17" t="s">
        <v>3820</v>
      </c>
      <c r="H1222" s="17" t="s">
        <v>3907</v>
      </c>
      <c r="I1222" s="20">
        <f t="shared" si="19"/>
        <v>1151114.1039</v>
      </c>
      <c r="J1222" s="20">
        <v>402389.45197200001</v>
      </c>
      <c r="K1222" s="17" t="s">
        <v>3908</v>
      </c>
      <c r="L1222" s="21" t="str">
        <f>VLOOKUP(B1222,Accounts!B$2:E$3001,4,FALSE)</f>
        <v>Domiciliary</v>
      </c>
      <c r="M1222" s="26">
        <f>VALUE(VLOOKUP(B1222,Accounts!B$2:G$3001,6,FALSE))</f>
        <v>1156571724</v>
      </c>
      <c r="N1222" s="22">
        <f>IFERROR(VLOOKUP(B1222,Loan!B1222:D1521,3,FALSE), 0)</f>
        <v>0</v>
      </c>
      <c r="O1222" s="25">
        <f>VLOOKUP(B1222,Transaction!C2:F3001,4,FALSE)</f>
        <v>44530</v>
      </c>
      <c r="P1222" s="21" t="str">
        <f>VLOOKUP(B1222,Table3[[Account Number]:[Transaction type]],2,FALSE)</f>
        <v>Money Deposit</v>
      </c>
      <c r="Q1222" s="21" t="str">
        <f>VLOOKUP(B1222,Transaction!C2:E3001,3,FALSE)</f>
        <v>ATM</v>
      </c>
      <c r="R1222" s="22">
        <f>Table4[[#This Row],[Bank Deposit2]] - Table4[[#This Row],[Saving Accounts]]</f>
        <v>748724.65192799992</v>
      </c>
      <c r="S1222" s="22">
        <f>IF(AND(Table4[[#This Row],[Account Type]]="Current",Table4[[#This Row],[Opening Balance]]&gt;= 500000),Table4[[#This Row],[Opening Balance]] * 0.02, 0)</f>
        <v>0</v>
      </c>
    </row>
    <row r="1223" spans="1:19" ht="15.75" x14ac:dyDescent="0.25">
      <c r="A1223" s="17" t="s">
        <v>3909</v>
      </c>
      <c r="B1223" s="19">
        <v>455584049</v>
      </c>
      <c r="C1223" s="17">
        <v>74</v>
      </c>
      <c r="D1223" s="24">
        <v>17677.5</v>
      </c>
      <c r="E1223" s="17" t="s">
        <v>1094</v>
      </c>
      <c r="F1223" s="17" t="s">
        <v>88</v>
      </c>
      <c r="G1223" s="17" t="s">
        <v>3820</v>
      </c>
      <c r="H1223" s="17">
        <v>0</v>
      </c>
      <c r="I1223" s="20">
        <f t="shared" si="19"/>
        <v>0</v>
      </c>
      <c r="J1223" s="20">
        <v>0</v>
      </c>
      <c r="K1223" s="17" t="s">
        <v>3910</v>
      </c>
      <c r="L1223" s="21" t="str">
        <f>VLOOKUP(B1223,Accounts!B$2:E$3001,4,FALSE)</f>
        <v>Domiciliary</v>
      </c>
      <c r="M1223" s="26">
        <f>VALUE(VLOOKUP(B1223,Accounts!B$2:G$3001,6,FALSE))</f>
        <v>617206284</v>
      </c>
      <c r="N1223" s="22">
        <f>IFERROR(VLOOKUP(B1223,Loan!B1223:D1522,3,FALSE), 0)</f>
        <v>0</v>
      </c>
      <c r="O1223" s="25">
        <f>VLOOKUP(B1223,Transaction!C2:F3001,4,FALSE)</f>
        <v>44412</v>
      </c>
      <c r="P1223" s="21" t="str">
        <f>VLOOKUP(B1223,Table3[[Account Number]:[Transaction type]],2,FALSE)</f>
        <v>Online Payment</v>
      </c>
      <c r="Q1223" s="21" t="str">
        <f>VLOOKUP(B1223,Transaction!C2:E3001,3,FALSE)</f>
        <v>Mobile</v>
      </c>
      <c r="R1223" s="22">
        <f>Table4[[#This Row],[Bank Deposit2]] - Table4[[#This Row],[Saving Accounts]]</f>
        <v>0</v>
      </c>
      <c r="S1223" s="22">
        <f>IF(AND(Table4[[#This Row],[Account Type]]="Current",Table4[[#This Row],[Opening Balance]]&gt;= 500000),Table4[[#This Row],[Opening Balance]] * 0.02, 0)</f>
        <v>0</v>
      </c>
    </row>
    <row r="1224" spans="1:19" ht="15.75" x14ac:dyDescent="0.25">
      <c r="A1224" s="17" t="s">
        <v>3911</v>
      </c>
      <c r="B1224" s="19">
        <v>444161122</v>
      </c>
      <c r="C1224" s="17">
        <v>49</v>
      </c>
      <c r="D1224" s="24">
        <v>26808.75</v>
      </c>
      <c r="E1224" s="17" t="s">
        <v>1094</v>
      </c>
      <c r="F1224" s="17" t="s">
        <v>294</v>
      </c>
      <c r="G1224" s="17" t="s">
        <v>3820</v>
      </c>
      <c r="H1224" s="17" t="s">
        <v>3912</v>
      </c>
      <c r="I1224" s="20">
        <f t="shared" si="19"/>
        <v>136811.36040000001</v>
      </c>
      <c r="J1224" s="20">
        <v>71888.151192000005</v>
      </c>
      <c r="K1224" s="17" t="s">
        <v>3913</v>
      </c>
      <c r="L1224" s="21" t="str">
        <f>VLOOKUP(B1224,Accounts!B$2:E$3001,4,FALSE)</f>
        <v>Joint</v>
      </c>
      <c r="M1224" s="26">
        <f>VALUE(VLOOKUP(B1224,Accounts!B$2:G$3001,6,FALSE))</f>
        <v>2925429</v>
      </c>
      <c r="N1224" s="22">
        <f>IFERROR(VLOOKUP(B1224,Loan!B1224:D1523,3,FALSE), 0)</f>
        <v>0</v>
      </c>
      <c r="O1224" s="25">
        <f>VLOOKUP(B1224,Transaction!C2:F3001,4,FALSE)</f>
        <v>44362</v>
      </c>
      <c r="P1224" s="21" t="str">
        <f>VLOOKUP(B1224,Table3[[Account Number]:[Transaction type]],2,FALSE)</f>
        <v>Money Transfer</v>
      </c>
      <c r="Q1224" s="21" t="str">
        <f>VLOOKUP(B1224,Transaction!C2:E3001,3,FALSE)</f>
        <v>Mobile</v>
      </c>
      <c r="R1224" s="22">
        <f>Table4[[#This Row],[Bank Deposit2]] - Table4[[#This Row],[Saving Accounts]]</f>
        <v>64923.209208</v>
      </c>
      <c r="S1224" s="22">
        <f>IF(AND(Table4[[#This Row],[Account Type]]="Current",Table4[[#This Row],[Opening Balance]]&gt;= 500000),Table4[[#This Row],[Opening Balance]] * 0.02, 0)</f>
        <v>0</v>
      </c>
    </row>
    <row r="1225" spans="1:19" ht="15.75" x14ac:dyDescent="0.25">
      <c r="A1225" s="17" t="s">
        <v>3914</v>
      </c>
      <c r="B1225" s="19">
        <v>468361528</v>
      </c>
      <c r="C1225" s="17">
        <v>71</v>
      </c>
      <c r="D1225" s="24">
        <v>18773.25</v>
      </c>
      <c r="E1225" s="17" t="s">
        <v>1094</v>
      </c>
      <c r="F1225" s="17" t="s">
        <v>318</v>
      </c>
      <c r="G1225" s="17" t="s">
        <v>3820</v>
      </c>
      <c r="H1225" s="17" t="s">
        <v>3915</v>
      </c>
      <c r="I1225" s="20">
        <f t="shared" si="19"/>
        <v>342379.300032</v>
      </c>
      <c r="J1225" s="20">
        <v>133994.80787615999</v>
      </c>
      <c r="K1225" s="17" t="s">
        <v>3916</v>
      </c>
      <c r="L1225" s="21" t="str">
        <f>VLOOKUP(B1225,Accounts!B$2:E$3001,4,FALSE)</f>
        <v>Current</v>
      </c>
      <c r="M1225" s="26">
        <f>VALUE(VLOOKUP(B1225,Accounts!B$2:G$3001,6,FALSE))</f>
        <v>1966272</v>
      </c>
      <c r="N1225" s="22">
        <f>IFERROR(VLOOKUP(B1225,Loan!B1225:D1524,3,FALSE), 0)</f>
        <v>0</v>
      </c>
      <c r="O1225" s="25">
        <f>VLOOKUP(B1225,Transaction!C2:F3001,4,FALSE)</f>
        <v>44426</v>
      </c>
      <c r="P1225" s="21" t="str">
        <f>VLOOKUP(B1225,Table3[[Account Number]:[Transaction type]],2,FALSE)</f>
        <v>Money Deposit</v>
      </c>
      <c r="Q1225" s="21" t="str">
        <f>VLOOKUP(B1225,Transaction!C2:E3001,3,FALSE)</f>
        <v>Bank</v>
      </c>
      <c r="R1225" s="22">
        <f>Table4[[#This Row],[Bank Deposit2]] - Table4[[#This Row],[Saving Accounts]]</f>
        <v>208384.49215584001</v>
      </c>
      <c r="S1225" s="22">
        <f>IF(AND(Table4[[#This Row],[Account Type]]="Current",Table4[[#This Row],[Opening Balance]]&gt;= 500000),Table4[[#This Row],[Opening Balance]] * 0.02, 0)</f>
        <v>39325.440000000002</v>
      </c>
    </row>
    <row r="1226" spans="1:19" ht="15.75" x14ac:dyDescent="0.25">
      <c r="A1226" s="17" t="s">
        <v>3917</v>
      </c>
      <c r="B1226" s="19">
        <v>915663500</v>
      </c>
      <c r="C1226" s="17">
        <v>37</v>
      </c>
      <c r="D1226" s="24">
        <v>31191.75</v>
      </c>
      <c r="E1226" s="17" t="s">
        <v>1094</v>
      </c>
      <c r="F1226" s="17" t="s">
        <v>1400</v>
      </c>
      <c r="G1226" s="17" t="s">
        <v>3820</v>
      </c>
      <c r="H1226" s="17" t="s">
        <v>3918</v>
      </c>
      <c r="I1226" s="20">
        <f t="shared" si="19"/>
        <v>355410.53680499998</v>
      </c>
      <c r="J1226" s="20">
        <v>112479.6113964</v>
      </c>
      <c r="K1226" s="17" t="s">
        <v>3919</v>
      </c>
      <c r="L1226" s="21" t="str">
        <f>VLOOKUP(B1226,Accounts!B$2:E$3001,4,FALSE)</f>
        <v>Current</v>
      </c>
      <c r="M1226" s="26">
        <f>VALUE(VLOOKUP(B1226,Accounts!B$2:G$3001,6,FALSE))</f>
        <v>2367224377</v>
      </c>
      <c r="N1226" s="22">
        <f>IFERROR(VLOOKUP(B1226,Loan!B1226:D1525,3,FALSE), 0)</f>
        <v>0</v>
      </c>
      <c r="O1226" s="25">
        <f>VLOOKUP(B1226,Transaction!C2:F3001,4,FALSE)</f>
        <v>44223</v>
      </c>
      <c r="P1226" s="21" t="str">
        <f>VLOOKUP(B1226,Table3[[Account Number]:[Transaction type]],2,FALSE)</f>
        <v>Money Transfer</v>
      </c>
      <c r="Q1226" s="21" t="str">
        <f>VLOOKUP(B1226,Transaction!C2:E3001,3,FALSE)</f>
        <v>Bank</v>
      </c>
      <c r="R1226" s="22">
        <f>Table4[[#This Row],[Bank Deposit2]] - Table4[[#This Row],[Saving Accounts]]</f>
        <v>242930.92540859999</v>
      </c>
      <c r="S1226" s="22">
        <f>IF(AND(Table4[[#This Row],[Account Type]]="Current",Table4[[#This Row],[Opening Balance]]&gt;= 500000),Table4[[#This Row],[Opening Balance]] * 0.02, 0)</f>
        <v>47344487.539999999</v>
      </c>
    </row>
    <row r="1227" spans="1:19" ht="15.75" x14ac:dyDescent="0.25">
      <c r="A1227" s="17" t="s">
        <v>3920</v>
      </c>
      <c r="B1227" s="19">
        <v>683652420</v>
      </c>
      <c r="C1227" s="17">
        <v>59</v>
      </c>
      <c r="D1227" s="24">
        <v>23156.25</v>
      </c>
      <c r="E1227" s="17" t="s">
        <v>1094</v>
      </c>
      <c r="F1227" s="17" t="s">
        <v>1517</v>
      </c>
      <c r="G1227" s="17" t="s">
        <v>3820</v>
      </c>
      <c r="H1227" s="17" t="s">
        <v>3921</v>
      </c>
      <c r="I1227" s="20">
        <f t="shared" si="19"/>
        <v>391853.141856</v>
      </c>
      <c r="J1227" s="20">
        <v>31293.060765120001</v>
      </c>
      <c r="K1227" s="17" t="s">
        <v>3922</v>
      </c>
      <c r="L1227" s="21" t="str">
        <f>VLOOKUP(B1227,Accounts!B$2:E$3001,4,FALSE)</f>
        <v>Savings</v>
      </c>
      <c r="M1227" s="26">
        <f>VALUE(VLOOKUP(B1227,Accounts!B$2:G$3001,6,FALSE))</f>
        <v>1574807991</v>
      </c>
      <c r="N1227" s="22">
        <f>IFERROR(VLOOKUP(B1227,Loan!B1227:D1526,3,FALSE), 0)</f>
        <v>0</v>
      </c>
      <c r="O1227" s="25">
        <f>VLOOKUP(B1227,Transaction!C2:F3001,4,FALSE)</f>
        <v>44410</v>
      </c>
      <c r="P1227" s="21" t="str">
        <f>VLOOKUP(B1227,Table3[[Account Number]:[Transaction type]],2,FALSE)</f>
        <v>Money Transfer</v>
      </c>
      <c r="Q1227" s="21" t="str">
        <f>VLOOKUP(B1227,Transaction!C2:E3001,3,FALSE)</f>
        <v>Mobile</v>
      </c>
      <c r="R1227" s="22">
        <f>Table4[[#This Row],[Bank Deposit2]] - Table4[[#This Row],[Saving Accounts]]</f>
        <v>360560.08109087998</v>
      </c>
      <c r="S1227" s="22">
        <f>IF(AND(Table4[[#This Row],[Account Type]]="Current",Table4[[#This Row],[Opening Balance]]&gt;= 500000),Table4[[#This Row],[Opening Balance]] * 0.02, 0)</f>
        <v>0</v>
      </c>
    </row>
    <row r="1228" spans="1:19" ht="15.75" x14ac:dyDescent="0.25">
      <c r="A1228" s="17" t="s">
        <v>3923</v>
      </c>
      <c r="B1228" s="19">
        <v>487111219</v>
      </c>
      <c r="C1228" s="17">
        <v>58</v>
      </c>
      <c r="D1228" s="24">
        <v>23521.5</v>
      </c>
      <c r="E1228" s="17" t="s">
        <v>1094</v>
      </c>
      <c r="F1228" s="17" t="s">
        <v>1054</v>
      </c>
      <c r="G1228" s="17" t="s">
        <v>3820</v>
      </c>
      <c r="H1228" s="17" t="s">
        <v>3924</v>
      </c>
      <c r="I1228" s="20">
        <f t="shared" si="19"/>
        <v>889337.23199999996</v>
      </c>
      <c r="J1228" s="20">
        <v>523374.96103200002</v>
      </c>
      <c r="K1228" s="17" t="s">
        <v>3925</v>
      </c>
      <c r="L1228" s="21" t="str">
        <f>VLOOKUP(B1228,Accounts!B$2:E$3001,4,FALSE)</f>
        <v>Domiciliary</v>
      </c>
      <c r="M1228" s="26">
        <f>VALUE(VLOOKUP(B1228,Accounts!B$2:G$3001,6,FALSE))</f>
        <v>2874796281</v>
      </c>
      <c r="N1228" s="22">
        <f>IFERROR(VLOOKUP(B1228,Loan!B1228:D1527,3,FALSE), 0)</f>
        <v>0</v>
      </c>
      <c r="O1228" s="25">
        <f>VLOOKUP(B1228,Transaction!C2:F3001,4,FALSE)</f>
        <v>44481</v>
      </c>
      <c r="P1228" s="21" t="str">
        <f>VLOOKUP(B1228,Table3[[Account Number]:[Transaction type]],2,FALSE)</f>
        <v>Money Deposit</v>
      </c>
      <c r="Q1228" s="21" t="str">
        <f>VLOOKUP(B1228,Transaction!C2:E3001,3,FALSE)</f>
        <v>Bank</v>
      </c>
      <c r="R1228" s="22">
        <f>Table4[[#This Row],[Bank Deposit2]] - Table4[[#This Row],[Saving Accounts]]</f>
        <v>365962.27096799994</v>
      </c>
      <c r="S1228" s="22">
        <f>IF(AND(Table4[[#This Row],[Account Type]]="Current",Table4[[#This Row],[Opening Balance]]&gt;= 500000),Table4[[#This Row],[Opening Balance]] * 0.02, 0)</f>
        <v>0</v>
      </c>
    </row>
    <row r="1229" spans="1:19" ht="15.75" x14ac:dyDescent="0.25">
      <c r="A1229" s="17" t="s">
        <v>3926</v>
      </c>
      <c r="B1229" s="19">
        <v>177481325</v>
      </c>
      <c r="C1229" s="17">
        <v>61</v>
      </c>
      <c r="D1229" s="24">
        <v>22425.75</v>
      </c>
      <c r="E1229" s="17" t="s">
        <v>1094</v>
      </c>
      <c r="F1229" s="17" t="s">
        <v>620</v>
      </c>
      <c r="G1229" s="17" t="s">
        <v>3820</v>
      </c>
      <c r="H1229" s="17" t="s">
        <v>3927</v>
      </c>
      <c r="I1229" s="20">
        <f t="shared" si="19"/>
        <v>444257.94786399999</v>
      </c>
      <c r="J1229" s="20">
        <v>148663.87913888</v>
      </c>
      <c r="K1229" s="17" t="s">
        <v>3928</v>
      </c>
      <c r="L1229" s="21" t="str">
        <f>VLOOKUP(B1229,Accounts!B$2:E$3001,4,FALSE)</f>
        <v>Fixed Deposit</v>
      </c>
      <c r="M1229" s="26">
        <f>VALUE(VLOOKUP(B1229,Accounts!B$2:G$3001,6,FALSE))</f>
        <v>69314128</v>
      </c>
      <c r="N1229" s="22">
        <f>IFERROR(VLOOKUP(B1229,Loan!B1229:D1528,3,FALSE), 0)</f>
        <v>0</v>
      </c>
      <c r="O1229" s="25">
        <f>VLOOKUP(B1229,Transaction!C2:F3001,4,FALSE)</f>
        <v>44443</v>
      </c>
      <c r="P1229" s="21" t="str">
        <f>VLOOKUP(B1229,Table3[[Account Number]:[Transaction type]],2,FALSE)</f>
        <v>Money Transfer</v>
      </c>
      <c r="Q1229" s="21" t="str">
        <f>VLOOKUP(B1229,Transaction!C2:E3001,3,FALSE)</f>
        <v>Internet Banking</v>
      </c>
      <c r="R1229" s="22">
        <f>Table4[[#This Row],[Bank Deposit2]] - Table4[[#This Row],[Saving Accounts]]</f>
        <v>295594.06872511999</v>
      </c>
      <c r="S1229" s="22">
        <f>IF(AND(Table4[[#This Row],[Account Type]]="Current",Table4[[#This Row],[Opening Balance]]&gt;= 500000),Table4[[#This Row],[Opening Balance]] * 0.02, 0)</f>
        <v>0</v>
      </c>
    </row>
    <row r="1230" spans="1:19" ht="15.75" x14ac:dyDescent="0.25">
      <c r="A1230" s="17" t="s">
        <v>3929</v>
      </c>
      <c r="B1230" s="19">
        <v>45676466</v>
      </c>
      <c r="C1230" s="17">
        <v>64</v>
      </c>
      <c r="D1230" s="24">
        <v>21330</v>
      </c>
      <c r="E1230" s="17" t="s">
        <v>1094</v>
      </c>
      <c r="F1230" s="17" t="s">
        <v>569</v>
      </c>
      <c r="G1230" s="17" t="s">
        <v>3820</v>
      </c>
      <c r="H1230" s="17" t="s">
        <v>3930</v>
      </c>
      <c r="I1230" s="20">
        <f t="shared" si="19"/>
        <v>289579.71000000002</v>
      </c>
      <c r="J1230" s="20">
        <v>65651.857109999997</v>
      </c>
      <c r="K1230" s="17" t="s">
        <v>3931</v>
      </c>
      <c r="L1230" s="21" t="str">
        <f>VLOOKUP(B1230,Accounts!B$2:E$3001,4,FALSE)</f>
        <v>Current</v>
      </c>
      <c r="M1230" s="26">
        <f>VALUE(VLOOKUP(B1230,Accounts!B$2:G$3001,6,FALSE))</f>
        <v>2657504241</v>
      </c>
      <c r="N1230" s="22">
        <f>IFERROR(VLOOKUP(B1230,Loan!B1230:D1529,3,FALSE), 0)</f>
        <v>0</v>
      </c>
      <c r="O1230" s="25">
        <f>VLOOKUP(B1230,Transaction!C2:F3001,4,FALSE)</f>
        <v>44247</v>
      </c>
      <c r="P1230" s="21" t="str">
        <f>VLOOKUP(B1230,Table3[[Account Number]:[Transaction type]],2,FALSE)</f>
        <v>Money Deposit</v>
      </c>
      <c r="Q1230" s="21" t="str">
        <f>VLOOKUP(B1230,Transaction!C2:E3001,3,FALSE)</f>
        <v>Bank</v>
      </c>
      <c r="R1230" s="22">
        <f>Table4[[#This Row],[Bank Deposit2]] - Table4[[#This Row],[Saving Accounts]]</f>
        <v>223927.85289000004</v>
      </c>
      <c r="S1230" s="22">
        <f>IF(AND(Table4[[#This Row],[Account Type]]="Current",Table4[[#This Row],[Opening Balance]]&gt;= 500000),Table4[[#This Row],[Opening Balance]] * 0.02, 0)</f>
        <v>53150084.82</v>
      </c>
    </row>
    <row r="1231" spans="1:19" ht="15.75" x14ac:dyDescent="0.25">
      <c r="A1231" s="17" t="s">
        <v>3932</v>
      </c>
      <c r="B1231" s="19">
        <v>423463338</v>
      </c>
      <c r="C1231" s="17">
        <v>38</v>
      </c>
      <c r="D1231" s="24">
        <v>30826.5</v>
      </c>
      <c r="E1231" s="17" t="s">
        <v>1094</v>
      </c>
      <c r="F1231" s="17" t="s">
        <v>260</v>
      </c>
      <c r="G1231" s="17" t="s">
        <v>3820</v>
      </c>
      <c r="H1231" s="17" t="s">
        <v>3933</v>
      </c>
      <c r="I1231" s="20">
        <f t="shared" si="19"/>
        <v>995012.69839999999</v>
      </c>
      <c r="J1231" s="20">
        <v>168867.8693856</v>
      </c>
      <c r="K1231" s="17" t="s">
        <v>3934</v>
      </c>
      <c r="L1231" s="21" t="str">
        <f>VLOOKUP(B1231,Accounts!B$2:E$3001,4,FALSE)</f>
        <v>Current</v>
      </c>
      <c r="M1231" s="26">
        <f>VALUE(VLOOKUP(B1231,Accounts!B$2:G$3001,6,FALSE))</f>
        <v>893842572</v>
      </c>
      <c r="N1231" s="22">
        <f>IFERROR(VLOOKUP(B1231,Loan!B1231:D1530,3,FALSE), 0)</f>
        <v>0</v>
      </c>
      <c r="O1231" s="25">
        <f>VLOOKUP(B1231,Transaction!C2:F3001,4,FALSE)</f>
        <v>44230</v>
      </c>
      <c r="P1231" s="21" t="str">
        <f>VLOOKUP(B1231,Table3[[Account Number]:[Transaction type]],2,FALSE)</f>
        <v>Loan Payment</v>
      </c>
      <c r="Q1231" s="21" t="str">
        <f>VLOOKUP(B1231,Transaction!C2:E3001,3,FALSE)</f>
        <v>AFT</v>
      </c>
      <c r="R1231" s="22">
        <f>Table4[[#This Row],[Bank Deposit2]] - Table4[[#This Row],[Saving Accounts]]</f>
        <v>826144.82901440002</v>
      </c>
      <c r="S1231" s="22">
        <f>IF(AND(Table4[[#This Row],[Account Type]]="Current",Table4[[#This Row],[Opening Balance]]&gt;= 500000),Table4[[#This Row],[Opening Balance]] * 0.02, 0)</f>
        <v>17876851.440000001</v>
      </c>
    </row>
    <row r="1232" spans="1:19" ht="15.75" x14ac:dyDescent="0.25">
      <c r="A1232" s="17" t="s">
        <v>3935</v>
      </c>
      <c r="B1232" s="19">
        <v>719080829</v>
      </c>
      <c r="C1232" s="17">
        <v>46</v>
      </c>
      <c r="D1232" s="24">
        <v>27904.5</v>
      </c>
      <c r="E1232" s="17" t="s">
        <v>1094</v>
      </c>
      <c r="F1232" s="17" t="s">
        <v>940</v>
      </c>
      <c r="G1232" s="17" t="s">
        <v>3820</v>
      </c>
      <c r="H1232" s="17" t="s">
        <v>3936</v>
      </c>
      <c r="I1232" s="20">
        <f t="shared" si="19"/>
        <v>1313496.67392</v>
      </c>
      <c r="J1232" s="20">
        <v>548432.45182079996</v>
      </c>
      <c r="K1232" s="17" t="s">
        <v>3937</v>
      </c>
      <c r="L1232" s="21" t="str">
        <f>VLOOKUP(B1232,Accounts!B$2:E$3001,4,FALSE)</f>
        <v>Joint</v>
      </c>
      <c r="M1232" s="26">
        <f>VALUE(VLOOKUP(B1232,Accounts!B$2:G$3001,6,FALSE))</f>
        <v>2491858668</v>
      </c>
      <c r="N1232" s="22">
        <f>IFERROR(VLOOKUP(B1232,Loan!B1232:D1531,3,FALSE), 0)</f>
        <v>0</v>
      </c>
      <c r="O1232" s="25">
        <f>VLOOKUP(B1232,Transaction!C2:F3001,4,FALSE)</f>
        <v>44388</v>
      </c>
      <c r="P1232" s="21" t="str">
        <f>VLOOKUP(B1232,Table3[[Account Number]:[Transaction type]],2,FALSE)</f>
        <v>Checks</v>
      </c>
      <c r="Q1232" s="21" t="str">
        <f>VLOOKUP(B1232,Transaction!C2:E3001,3,FALSE)</f>
        <v>Informal Services</v>
      </c>
      <c r="R1232" s="22">
        <f>Table4[[#This Row],[Bank Deposit2]] - Table4[[#This Row],[Saving Accounts]]</f>
        <v>765064.22209920001</v>
      </c>
      <c r="S1232" s="22">
        <f>IF(AND(Table4[[#This Row],[Account Type]]="Current",Table4[[#This Row],[Opening Balance]]&gt;= 500000),Table4[[#This Row],[Opening Balance]] * 0.02, 0)</f>
        <v>0</v>
      </c>
    </row>
    <row r="1233" spans="1:19" ht="15.75" x14ac:dyDescent="0.25">
      <c r="A1233" s="17" t="s">
        <v>3938</v>
      </c>
      <c r="B1233" s="19">
        <v>227697458</v>
      </c>
      <c r="C1233" s="17">
        <v>74</v>
      </c>
      <c r="D1233" s="24">
        <v>17677.5</v>
      </c>
      <c r="E1233" s="17" t="s">
        <v>1094</v>
      </c>
      <c r="F1233" s="17" t="s">
        <v>814</v>
      </c>
      <c r="G1233" s="17" t="s">
        <v>3820</v>
      </c>
      <c r="H1233" s="17" t="s">
        <v>3939</v>
      </c>
      <c r="I1233" s="20">
        <f t="shared" si="19"/>
        <v>966718.76651999995</v>
      </c>
      <c r="J1233" s="20">
        <v>376850.71915919997</v>
      </c>
      <c r="K1233" s="17" t="s">
        <v>3940</v>
      </c>
      <c r="L1233" s="21" t="str">
        <f>VLOOKUP(B1233,Accounts!B$2:E$3001,4,FALSE)</f>
        <v>Current</v>
      </c>
      <c r="M1233" s="26">
        <f>VALUE(VLOOKUP(B1233,Accounts!B$2:G$3001,6,FALSE))</f>
        <v>1054044268</v>
      </c>
      <c r="N1233" s="22">
        <f>IFERROR(VLOOKUP(B1233,Loan!B1233:D1532,3,FALSE), 0)</f>
        <v>0</v>
      </c>
      <c r="O1233" s="25">
        <f>VLOOKUP(B1233,Transaction!C2:F3001,4,FALSE)</f>
        <v>44359</v>
      </c>
      <c r="P1233" s="21" t="str">
        <f>VLOOKUP(B1233,Table3[[Account Number]:[Transaction type]],2,FALSE)</f>
        <v>Money Deposit</v>
      </c>
      <c r="Q1233" s="21" t="str">
        <f>VLOOKUP(B1233,Transaction!C2:E3001,3,FALSE)</f>
        <v>Bank</v>
      </c>
      <c r="R1233" s="22">
        <f>Table4[[#This Row],[Bank Deposit2]] - Table4[[#This Row],[Saving Accounts]]</f>
        <v>589868.04736079997</v>
      </c>
      <c r="S1233" s="22">
        <f>IF(AND(Table4[[#This Row],[Account Type]]="Current",Table4[[#This Row],[Opening Balance]]&gt;= 500000),Table4[[#This Row],[Opening Balance]] * 0.02, 0)</f>
        <v>21080885.359999999</v>
      </c>
    </row>
    <row r="1234" spans="1:19" ht="15.75" x14ac:dyDescent="0.25">
      <c r="A1234" s="17" t="s">
        <v>3941</v>
      </c>
      <c r="B1234" s="19">
        <v>827798637</v>
      </c>
      <c r="C1234" s="17">
        <v>23</v>
      </c>
      <c r="D1234" s="24">
        <v>36305.25</v>
      </c>
      <c r="E1234" s="17" t="s">
        <v>1094</v>
      </c>
      <c r="F1234" s="17" t="s">
        <v>557</v>
      </c>
      <c r="G1234" s="17" t="s">
        <v>3820</v>
      </c>
      <c r="H1234" s="17" t="s">
        <v>3942</v>
      </c>
      <c r="I1234" s="20">
        <f t="shared" si="19"/>
        <v>428170.128968</v>
      </c>
      <c r="J1234" s="20">
        <v>84981.846126959994</v>
      </c>
      <c r="K1234" s="17" t="s">
        <v>3943</v>
      </c>
      <c r="L1234" s="21" t="str">
        <f>VLOOKUP(B1234,Accounts!B$2:E$3001,4,FALSE)</f>
        <v>Current</v>
      </c>
      <c r="M1234" s="26">
        <f>VALUE(VLOOKUP(B1234,Accounts!B$2:G$3001,6,FALSE))</f>
        <v>2677239873</v>
      </c>
      <c r="N1234" s="22">
        <f>IFERROR(VLOOKUP(B1234,Loan!B1234:D1533,3,FALSE), 0)</f>
        <v>0</v>
      </c>
      <c r="O1234" s="25">
        <f>VLOOKUP(B1234,Transaction!C2:F3001,4,FALSE)</f>
        <v>44365</v>
      </c>
      <c r="P1234" s="21" t="str">
        <f>VLOOKUP(B1234,Table3[[Account Number]:[Transaction type]],2,FALSE)</f>
        <v>Online Payment</v>
      </c>
      <c r="Q1234" s="21" t="str">
        <f>VLOOKUP(B1234,Transaction!C2:E3001,3,FALSE)</f>
        <v>Internet Banking</v>
      </c>
      <c r="R1234" s="22">
        <f>Table4[[#This Row],[Bank Deposit2]] - Table4[[#This Row],[Saving Accounts]]</f>
        <v>343188.28284104</v>
      </c>
      <c r="S1234" s="22">
        <f>IF(AND(Table4[[#This Row],[Account Type]]="Current",Table4[[#This Row],[Opening Balance]]&gt;= 500000),Table4[[#This Row],[Opening Balance]] * 0.02, 0)</f>
        <v>53544797.460000001</v>
      </c>
    </row>
    <row r="1235" spans="1:19" ht="15.75" x14ac:dyDescent="0.25">
      <c r="A1235" s="17" t="s">
        <v>3944</v>
      </c>
      <c r="B1235" s="19">
        <v>759203632</v>
      </c>
      <c r="C1235" s="17">
        <v>29</v>
      </c>
      <c r="D1235" s="24">
        <v>34113.75</v>
      </c>
      <c r="E1235" s="17" t="s">
        <v>1094</v>
      </c>
      <c r="F1235" s="17" t="s">
        <v>852</v>
      </c>
      <c r="G1235" s="17" t="s">
        <v>3820</v>
      </c>
      <c r="H1235" s="17" t="s">
        <v>3945</v>
      </c>
      <c r="I1235" s="20">
        <f t="shared" si="19"/>
        <v>267088.43615999998</v>
      </c>
      <c r="J1235" s="20">
        <v>322509.28666320001</v>
      </c>
      <c r="K1235" s="17" t="s">
        <v>3946</v>
      </c>
      <c r="L1235" s="21" t="str">
        <f>VLOOKUP(B1235,Accounts!B$2:E$3001,4,FALSE)</f>
        <v>Current</v>
      </c>
      <c r="M1235" s="26">
        <f>VALUE(VLOOKUP(B1235,Accounts!B$2:G$3001,6,FALSE))</f>
        <v>33123888</v>
      </c>
      <c r="N1235" s="22">
        <f>IFERROR(VLOOKUP(B1235,Loan!B1235:D1534,3,FALSE), 0)</f>
        <v>0</v>
      </c>
      <c r="O1235" s="25">
        <f>VLOOKUP(B1235,Transaction!C2:F3001,4,FALSE)</f>
        <v>44205</v>
      </c>
      <c r="P1235" s="21" t="str">
        <f>VLOOKUP(B1235,Table3[[Account Number]:[Transaction type]],2,FALSE)</f>
        <v>Money Transfer</v>
      </c>
      <c r="Q1235" s="21" t="str">
        <f>VLOOKUP(B1235,Transaction!C2:E3001,3,FALSE)</f>
        <v>Bank</v>
      </c>
      <c r="R1235" s="22">
        <f>Table4[[#This Row],[Bank Deposit2]] - Table4[[#This Row],[Saving Accounts]]</f>
        <v>-55420.850503200025</v>
      </c>
      <c r="S1235" s="22">
        <f>IF(AND(Table4[[#This Row],[Account Type]]="Current",Table4[[#This Row],[Opening Balance]]&gt;= 500000),Table4[[#This Row],[Opening Balance]] * 0.02, 0)</f>
        <v>662477.76</v>
      </c>
    </row>
    <row r="1236" spans="1:19" ht="15.75" x14ac:dyDescent="0.25">
      <c r="A1236" s="17" t="s">
        <v>3947</v>
      </c>
      <c r="B1236" s="19">
        <v>787049222</v>
      </c>
      <c r="C1236" s="17">
        <v>82</v>
      </c>
      <c r="D1236" s="24">
        <v>14755.5</v>
      </c>
      <c r="E1236" s="17" t="s">
        <v>1094</v>
      </c>
      <c r="F1236" s="17" t="s">
        <v>1016</v>
      </c>
      <c r="G1236" s="17" t="s">
        <v>3820</v>
      </c>
      <c r="H1236" s="17" t="s">
        <v>3948</v>
      </c>
      <c r="I1236" s="20">
        <f t="shared" si="19"/>
        <v>1879473.2510220001</v>
      </c>
      <c r="J1236" s="20">
        <v>238979.38026239999</v>
      </c>
      <c r="K1236" s="17" t="s">
        <v>3949</v>
      </c>
      <c r="L1236" s="21" t="str">
        <f>VLOOKUP(B1236,Accounts!B$2:E$3001,4,FALSE)</f>
        <v>Current</v>
      </c>
      <c r="M1236" s="26">
        <f>VALUE(VLOOKUP(B1236,Accounts!B$2:G$3001,6,FALSE))</f>
        <v>1465409556</v>
      </c>
      <c r="N1236" s="22">
        <f>IFERROR(VLOOKUP(B1236,Loan!B1236:D1535,3,FALSE), 0)</f>
        <v>0</v>
      </c>
      <c r="O1236" s="25">
        <f>VLOOKUP(B1236,Transaction!C2:F3001,4,FALSE)</f>
        <v>44577</v>
      </c>
      <c r="P1236" s="21" t="str">
        <f>VLOOKUP(B1236,Table3[[Account Number]:[Transaction type]],2,FALSE)</f>
        <v>Money Transfer</v>
      </c>
      <c r="Q1236" s="21" t="str">
        <f>VLOOKUP(B1236,Transaction!C2:E3001,3,FALSE)</f>
        <v>Mobile</v>
      </c>
      <c r="R1236" s="22">
        <f>Table4[[#This Row],[Bank Deposit2]] - Table4[[#This Row],[Saving Accounts]]</f>
        <v>1640493.8707596001</v>
      </c>
      <c r="S1236" s="22">
        <f>IF(AND(Table4[[#This Row],[Account Type]]="Current",Table4[[#This Row],[Opening Balance]]&gt;= 500000),Table4[[#This Row],[Opening Balance]] * 0.02, 0)</f>
        <v>29308191.120000001</v>
      </c>
    </row>
    <row r="1237" spans="1:19" ht="15.75" x14ac:dyDescent="0.25">
      <c r="A1237" s="17" t="s">
        <v>3950</v>
      </c>
      <c r="B1237" s="19">
        <v>824575644</v>
      </c>
      <c r="C1237" s="17">
        <v>78</v>
      </c>
      <c r="D1237" s="24">
        <v>16216.5</v>
      </c>
      <c r="E1237" s="17" t="s">
        <v>1094</v>
      </c>
      <c r="F1237" s="17" t="s">
        <v>514</v>
      </c>
      <c r="G1237" s="17" t="s">
        <v>3820</v>
      </c>
      <c r="H1237" s="17" t="s">
        <v>3951</v>
      </c>
      <c r="I1237" s="20">
        <f t="shared" si="19"/>
        <v>97927.531000000003</v>
      </c>
      <c r="J1237" s="20">
        <v>34510.157760000002</v>
      </c>
      <c r="K1237" s="17" t="s">
        <v>3952</v>
      </c>
      <c r="L1237" s="21" t="str">
        <f>VLOOKUP(B1237,Accounts!B$2:E$3001,4,FALSE)</f>
        <v>Domiciliary</v>
      </c>
      <c r="M1237" s="26">
        <f>VALUE(VLOOKUP(B1237,Accounts!B$2:G$3001,6,FALSE))</f>
        <v>807296544</v>
      </c>
      <c r="N1237" s="22">
        <f>IFERROR(VLOOKUP(B1237,Loan!B1237:D1536,3,FALSE), 0)</f>
        <v>0</v>
      </c>
      <c r="O1237" s="25">
        <f>VLOOKUP(B1237,Transaction!C2:F3001,4,FALSE)</f>
        <v>44593</v>
      </c>
      <c r="P1237" s="21" t="str">
        <f>VLOOKUP(B1237,Table3[[Account Number]:[Transaction type]],2,FALSE)</f>
        <v>Online Payment</v>
      </c>
      <c r="Q1237" s="21" t="str">
        <f>VLOOKUP(B1237,Transaction!C2:E3001,3,FALSE)</f>
        <v>Internet Banking</v>
      </c>
      <c r="R1237" s="22">
        <f>Table4[[#This Row],[Bank Deposit2]] - Table4[[#This Row],[Saving Accounts]]</f>
        <v>63417.373240000001</v>
      </c>
      <c r="S1237" s="22">
        <f>IF(AND(Table4[[#This Row],[Account Type]]="Current",Table4[[#This Row],[Opening Balance]]&gt;= 500000),Table4[[#This Row],[Opening Balance]] * 0.02, 0)</f>
        <v>0</v>
      </c>
    </row>
    <row r="1238" spans="1:19" ht="15.75" x14ac:dyDescent="0.25">
      <c r="A1238" s="17" t="s">
        <v>3953</v>
      </c>
      <c r="B1238" s="19">
        <v>843771917</v>
      </c>
      <c r="C1238" s="17">
        <v>64</v>
      </c>
      <c r="D1238" s="24">
        <v>21330</v>
      </c>
      <c r="E1238" s="17" t="s">
        <v>1094</v>
      </c>
      <c r="F1238" s="17" t="s">
        <v>1498</v>
      </c>
      <c r="G1238" s="17" t="s">
        <v>3820</v>
      </c>
      <c r="H1238" s="17" t="s">
        <v>3954</v>
      </c>
      <c r="I1238" s="20">
        <f t="shared" si="19"/>
        <v>72128.928924000007</v>
      </c>
      <c r="J1238" s="20">
        <v>22322.978772120001</v>
      </c>
      <c r="K1238" s="17" t="s">
        <v>3955</v>
      </c>
      <c r="L1238" s="21" t="str">
        <f>VLOOKUP(B1238,Accounts!B$2:E$3001,4,FALSE)</f>
        <v>Joint</v>
      </c>
      <c r="M1238" s="26">
        <f>VALUE(VLOOKUP(B1238,Accounts!B$2:G$3001,6,FALSE))</f>
        <v>334310168</v>
      </c>
      <c r="N1238" s="22">
        <f>IFERROR(VLOOKUP(B1238,Loan!B1238:D1537,3,FALSE), 0)</f>
        <v>0</v>
      </c>
      <c r="O1238" s="25">
        <f>VLOOKUP(B1238,Transaction!C2:F3001,4,FALSE)</f>
        <v>44679</v>
      </c>
      <c r="P1238" s="21" t="str">
        <f>VLOOKUP(B1238,Table3[[Account Number]:[Transaction type]],2,FALSE)</f>
        <v>Loan Payment</v>
      </c>
      <c r="Q1238" s="21" t="str">
        <f>VLOOKUP(B1238,Transaction!C2:E3001,3,FALSE)</f>
        <v>AFT</v>
      </c>
      <c r="R1238" s="22">
        <f>Table4[[#This Row],[Bank Deposit2]] - Table4[[#This Row],[Saving Accounts]]</f>
        <v>49805.95015188001</v>
      </c>
      <c r="S1238" s="22">
        <f>IF(AND(Table4[[#This Row],[Account Type]]="Current",Table4[[#This Row],[Opening Balance]]&gt;= 500000),Table4[[#This Row],[Opening Balance]] * 0.02, 0)</f>
        <v>0</v>
      </c>
    </row>
    <row r="1239" spans="1:19" ht="15.75" x14ac:dyDescent="0.25">
      <c r="A1239" s="17" t="s">
        <v>3956</v>
      </c>
      <c r="B1239" s="19">
        <v>588250372</v>
      </c>
      <c r="C1239" s="17">
        <v>29</v>
      </c>
      <c r="D1239" s="24">
        <v>34113.75</v>
      </c>
      <c r="E1239" s="17" t="s">
        <v>1094</v>
      </c>
      <c r="F1239" s="17" t="s">
        <v>34</v>
      </c>
      <c r="G1239" s="17" t="s">
        <v>3820</v>
      </c>
      <c r="H1239" s="17" t="s">
        <v>3957</v>
      </c>
      <c r="I1239" s="20">
        <f t="shared" si="19"/>
        <v>102705.977088</v>
      </c>
      <c r="J1239" s="20">
        <v>48435.205104000001</v>
      </c>
      <c r="K1239" s="17" t="s">
        <v>3958</v>
      </c>
      <c r="L1239" s="21" t="str">
        <f>VLOOKUP(B1239,Accounts!B$2:E$3001,4,FALSE)</f>
        <v>Corporate</v>
      </c>
      <c r="M1239" s="26">
        <f>VALUE(VLOOKUP(B1239,Accounts!B$2:G$3001,6,FALSE))</f>
        <v>3508502624</v>
      </c>
      <c r="N1239" s="22">
        <f>IFERROR(VLOOKUP(B1239,Loan!B1239:D1538,3,FALSE), 0)</f>
        <v>0</v>
      </c>
      <c r="O1239" s="25">
        <f>VLOOKUP(B1239,Transaction!C2:F3001,4,FALSE)</f>
        <v>44206</v>
      </c>
      <c r="P1239" s="21" t="str">
        <f>VLOOKUP(B1239,Table3[[Account Number]:[Transaction type]],2,FALSE)</f>
        <v>Cash Withdrawal</v>
      </c>
      <c r="Q1239" s="21" t="str">
        <f>VLOOKUP(B1239,Transaction!C2:E3001,3,FALSE)</f>
        <v>ATM</v>
      </c>
      <c r="R1239" s="22">
        <f>Table4[[#This Row],[Bank Deposit2]] - Table4[[#This Row],[Saving Accounts]]</f>
        <v>54270.771983999999</v>
      </c>
      <c r="S1239" s="22">
        <f>IF(AND(Table4[[#This Row],[Account Type]]="Current",Table4[[#This Row],[Opening Balance]]&gt;= 500000),Table4[[#This Row],[Opening Balance]] * 0.02, 0)</f>
        <v>0</v>
      </c>
    </row>
    <row r="1240" spans="1:19" ht="15.75" x14ac:dyDescent="0.25">
      <c r="A1240" s="17" t="s">
        <v>3959</v>
      </c>
      <c r="B1240" s="19">
        <v>324385875</v>
      </c>
      <c r="C1240" s="17">
        <v>30</v>
      </c>
      <c r="D1240" s="24">
        <v>33748.5</v>
      </c>
      <c r="E1240" s="17" t="s">
        <v>1094</v>
      </c>
      <c r="F1240" s="17" t="s">
        <v>1746</v>
      </c>
      <c r="G1240" s="17" t="s">
        <v>3820</v>
      </c>
      <c r="H1240" s="17" t="s">
        <v>3960</v>
      </c>
      <c r="I1240" s="20">
        <f t="shared" si="19"/>
        <v>1961308.544</v>
      </c>
      <c r="J1240" s="20">
        <v>328594.616064</v>
      </c>
      <c r="K1240" s="17" t="s">
        <v>3961</v>
      </c>
      <c r="L1240" s="21" t="str">
        <f>VLOOKUP(B1240,Accounts!B$2:E$3001,4,FALSE)</f>
        <v>Current</v>
      </c>
      <c r="M1240" s="26">
        <f>VALUE(VLOOKUP(B1240,Accounts!B$2:G$3001,6,FALSE))</f>
        <v>532609728</v>
      </c>
      <c r="N1240" s="22">
        <f>IFERROR(VLOOKUP(B1240,Loan!B1240:D1539,3,FALSE), 0)</f>
        <v>0</v>
      </c>
      <c r="O1240" s="25">
        <f>VLOOKUP(B1240,Transaction!C2:F3001,4,FALSE)</f>
        <v>44279</v>
      </c>
      <c r="P1240" s="21" t="str">
        <f>VLOOKUP(B1240,Table3[[Account Number]:[Transaction type]],2,FALSE)</f>
        <v>Money Transfer</v>
      </c>
      <c r="Q1240" s="21" t="str">
        <f>VLOOKUP(B1240,Transaction!C2:E3001,3,FALSE)</f>
        <v>ATM</v>
      </c>
      <c r="R1240" s="22">
        <f>Table4[[#This Row],[Bank Deposit2]] - Table4[[#This Row],[Saving Accounts]]</f>
        <v>1632713.9279360001</v>
      </c>
      <c r="S1240" s="22">
        <f>IF(AND(Table4[[#This Row],[Account Type]]="Current",Table4[[#This Row],[Opening Balance]]&gt;= 500000),Table4[[#This Row],[Opening Balance]] * 0.02, 0)</f>
        <v>10652194.560000001</v>
      </c>
    </row>
    <row r="1241" spans="1:19" ht="15.75" x14ac:dyDescent="0.25">
      <c r="A1241" s="17" t="s">
        <v>3962</v>
      </c>
      <c r="B1241" s="19">
        <v>355683346</v>
      </c>
      <c r="C1241" s="17">
        <v>33</v>
      </c>
      <c r="D1241" s="24">
        <v>32652.75</v>
      </c>
      <c r="E1241" s="17" t="s">
        <v>1094</v>
      </c>
      <c r="F1241" s="17" t="s">
        <v>763</v>
      </c>
      <c r="G1241" s="17" t="s">
        <v>3820</v>
      </c>
      <c r="H1241" s="17" t="s">
        <v>3963</v>
      </c>
      <c r="I1241" s="20">
        <f t="shared" si="19"/>
        <v>175922.722304</v>
      </c>
      <c r="J1241" s="20">
        <v>90704.562923520003</v>
      </c>
      <c r="K1241" s="17" t="s">
        <v>3964</v>
      </c>
      <c r="L1241" s="21" t="str">
        <f>VLOOKUP(B1241,Accounts!B$2:E$3001,4,FALSE)</f>
        <v>Domiciliary</v>
      </c>
      <c r="M1241" s="26">
        <f>VALUE(VLOOKUP(B1241,Accounts!B$2:G$3001,6,FALSE))</f>
        <v>801573696</v>
      </c>
      <c r="N1241" s="22">
        <f>IFERROR(VLOOKUP(B1241,Loan!B1241:D1540,3,FALSE), 0)</f>
        <v>0</v>
      </c>
      <c r="O1241" s="25">
        <f>VLOOKUP(B1241,Transaction!C2:F3001,4,FALSE)</f>
        <v>44579</v>
      </c>
      <c r="P1241" s="21" t="str">
        <f>VLOOKUP(B1241,Table3[[Account Number]:[Transaction type]],2,FALSE)</f>
        <v>Online Payment</v>
      </c>
      <c r="Q1241" s="21" t="str">
        <f>VLOOKUP(B1241,Transaction!C2:E3001,3,FALSE)</f>
        <v>Mobile</v>
      </c>
      <c r="R1241" s="22">
        <f>Table4[[#This Row],[Bank Deposit2]] - Table4[[#This Row],[Saving Accounts]]</f>
        <v>85218.159380479992</v>
      </c>
      <c r="S1241" s="22">
        <f>IF(AND(Table4[[#This Row],[Account Type]]="Current",Table4[[#This Row],[Opening Balance]]&gt;= 500000),Table4[[#This Row],[Opening Balance]] * 0.02, 0)</f>
        <v>0</v>
      </c>
    </row>
    <row r="1242" spans="1:19" ht="15.75" x14ac:dyDescent="0.25">
      <c r="A1242" s="17" t="s">
        <v>3965</v>
      </c>
      <c r="B1242" s="19">
        <v>417849788</v>
      </c>
      <c r="C1242" s="17">
        <v>38</v>
      </c>
      <c r="D1242" s="24">
        <v>30826.5</v>
      </c>
      <c r="E1242" s="17" t="s">
        <v>1094</v>
      </c>
      <c r="F1242" s="17" t="s">
        <v>985</v>
      </c>
      <c r="G1242" s="17" t="s">
        <v>3820</v>
      </c>
      <c r="H1242" s="17" t="s">
        <v>3966</v>
      </c>
      <c r="I1242" s="20">
        <f t="shared" si="19"/>
        <v>206363.598</v>
      </c>
      <c r="J1242" s="20">
        <v>30129.085308000002</v>
      </c>
      <c r="K1242" s="17" t="s">
        <v>3967</v>
      </c>
      <c r="L1242" s="21" t="str">
        <f>VLOOKUP(B1242,Accounts!B$2:E$3001,4,FALSE)</f>
        <v>Current</v>
      </c>
      <c r="M1242" s="26">
        <f>VALUE(VLOOKUP(B1242,Accounts!B$2:G$3001,6,FALSE))</f>
        <v>1860494976</v>
      </c>
      <c r="N1242" s="22">
        <f>IFERROR(VLOOKUP(B1242,Loan!B1242:D1541,3,FALSE), 0)</f>
        <v>0</v>
      </c>
      <c r="O1242" s="25">
        <f>VLOOKUP(B1242,Transaction!C2:F3001,4,FALSE)</f>
        <v>44631</v>
      </c>
      <c r="P1242" s="21" t="str">
        <f>VLOOKUP(B1242,Table3[[Account Number]:[Transaction type]],2,FALSE)</f>
        <v>Online Payment</v>
      </c>
      <c r="Q1242" s="21" t="str">
        <f>VLOOKUP(B1242,Transaction!C2:E3001,3,FALSE)</f>
        <v>Mobile</v>
      </c>
      <c r="R1242" s="22">
        <f>Table4[[#This Row],[Bank Deposit2]] - Table4[[#This Row],[Saving Accounts]]</f>
        <v>176234.51269199999</v>
      </c>
      <c r="S1242" s="22">
        <f>IF(AND(Table4[[#This Row],[Account Type]]="Current",Table4[[#This Row],[Opening Balance]]&gt;= 500000),Table4[[#This Row],[Opening Balance]] * 0.02, 0)</f>
        <v>37209899.520000003</v>
      </c>
    </row>
    <row r="1243" spans="1:19" ht="15.75" x14ac:dyDescent="0.25">
      <c r="A1243" s="17" t="s">
        <v>3968</v>
      </c>
      <c r="B1243" s="19">
        <v>330775749</v>
      </c>
      <c r="C1243" s="17">
        <v>58</v>
      </c>
      <c r="D1243" s="24">
        <v>23521.5</v>
      </c>
      <c r="E1243" s="17" t="s">
        <v>1094</v>
      </c>
      <c r="F1243" s="17" t="s">
        <v>53</v>
      </c>
      <c r="G1243" s="17" t="s">
        <v>3820</v>
      </c>
      <c r="H1243" s="17" t="s">
        <v>903</v>
      </c>
      <c r="I1243" s="20">
        <f t="shared" si="19"/>
        <v>0</v>
      </c>
      <c r="J1243" s="20">
        <v>0</v>
      </c>
      <c r="K1243" s="17" t="s">
        <v>3969</v>
      </c>
      <c r="L1243" s="21" t="str">
        <f>VLOOKUP(B1243,Accounts!B$2:E$3001,4,FALSE)</f>
        <v>Corporate</v>
      </c>
      <c r="M1243" s="26">
        <f>VALUE(VLOOKUP(B1243,Accounts!B$2:G$3001,6,FALSE))</f>
        <v>2055683328</v>
      </c>
      <c r="N1243" s="22">
        <f>IFERROR(VLOOKUP(B1243,Loan!B1243:D1542,3,FALSE), 0)</f>
        <v>0</v>
      </c>
      <c r="O1243" s="25">
        <f>VLOOKUP(B1243,Transaction!C2:F3001,4,FALSE)</f>
        <v>44575</v>
      </c>
      <c r="P1243" s="21" t="str">
        <f>VLOOKUP(B1243,Table3[[Account Number]:[Transaction type]],2,FALSE)</f>
        <v>Money Deposit</v>
      </c>
      <c r="Q1243" s="21" t="str">
        <f>VLOOKUP(B1243,Transaction!C2:E3001,3,FALSE)</f>
        <v>Bank</v>
      </c>
      <c r="R1243" s="22">
        <f>Table4[[#This Row],[Bank Deposit2]] - Table4[[#This Row],[Saving Accounts]]</f>
        <v>0</v>
      </c>
      <c r="S1243" s="22">
        <f>IF(AND(Table4[[#This Row],[Account Type]]="Current",Table4[[#This Row],[Opening Balance]]&gt;= 500000),Table4[[#This Row],[Opening Balance]] * 0.02, 0)</f>
        <v>0</v>
      </c>
    </row>
    <row r="1244" spans="1:19" ht="15.75" x14ac:dyDescent="0.25">
      <c r="A1244" s="17" t="s">
        <v>3970</v>
      </c>
      <c r="B1244" s="19">
        <v>627379463</v>
      </c>
      <c r="C1244" s="17">
        <v>21</v>
      </c>
      <c r="D1244" s="24">
        <v>37035.75</v>
      </c>
      <c r="E1244" s="17" t="s">
        <v>1094</v>
      </c>
      <c r="F1244" s="17" t="s">
        <v>1400</v>
      </c>
      <c r="G1244" s="17" t="s">
        <v>3820</v>
      </c>
      <c r="H1244" s="17" t="s">
        <v>3971</v>
      </c>
      <c r="I1244" s="20">
        <f t="shared" si="19"/>
        <v>353911.49122500001</v>
      </c>
      <c r="J1244" s="20">
        <v>178176.130065</v>
      </c>
      <c r="K1244" s="17" t="s">
        <v>3972</v>
      </c>
      <c r="L1244" s="21" t="str">
        <f>VLOOKUP(B1244,Accounts!B$2:E$3001,4,FALSE)</f>
        <v>Domiciliary</v>
      </c>
      <c r="M1244" s="26">
        <f>VALUE(VLOOKUP(B1244,Accounts!B$2:G$3001,6,FALSE))</f>
        <v>2494974825</v>
      </c>
      <c r="N1244" s="22">
        <f>IFERROR(VLOOKUP(B1244,Loan!B1244:D1543,3,FALSE), 0)</f>
        <v>0</v>
      </c>
      <c r="O1244" s="25">
        <f>VLOOKUP(B1244,Transaction!C2:F3001,4,FALSE)</f>
        <v>44316</v>
      </c>
      <c r="P1244" s="21" t="str">
        <f>VLOOKUP(B1244,Table3[[Account Number]:[Transaction type]],2,FALSE)</f>
        <v>Cash Withdrawal</v>
      </c>
      <c r="Q1244" s="21" t="str">
        <f>VLOOKUP(B1244,Transaction!C2:E3001,3,FALSE)</f>
        <v>ATM</v>
      </c>
      <c r="R1244" s="22">
        <f>Table4[[#This Row],[Bank Deposit2]] - Table4[[#This Row],[Saving Accounts]]</f>
        <v>175735.36116</v>
      </c>
      <c r="S1244" s="22">
        <f>IF(AND(Table4[[#This Row],[Account Type]]="Current",Table4[[#This Row],[Opening Balance]]&gt;= 500000),Table4[[#This Row],[Opening Balance]] * 0.02, 0)</f>
        <v>0</v>
      </c>
    </row>
    <row r="1245" spans="1:19" ht="15.75" x14ac:dyDescent="0.25">
      <c r="A1245" s="17" t="s">
        <v>3973</v>
      </c>
      <c r="B1245" s="19">
        <v>643947604</v>
      </c>
      <c r="C1245" s="17">
        <v>28</v>
      </c>
      <c r="D1245" s="24">
        <v>34479</v>
      </c>
      <c r="E1245" s="17" t="s">
        <v>1094</v>
      </c>
      <c r="F1245" s="17" t="s">
        <v>185</v>
      </c>
      <c r="G1245" s="17" t="s">
        <v>3820</v>
      </c>
      <c r="H1245" s="17" t="s">
        <v>3974</v>
      </c>
      <c r="I1245" s="20">
        <f t="shared" si="19"/>
        <v>259910.39648</v>
      </c>
      <c r="J1245" s="20">
        <v>108849.2214656</v>
      </c>
      <c r="K1245" s="17" t="s">
        <v>3975</v>
      </c>
      <c r="L1245" s="21" t="str">
        <f>VLOOKUP(B1245,Accounts!B$2:E$3001,4,FALSE)</f>
        <v>Savings</v>
      </c>
      <c r="M1245" s="26">
        <f>VALUE(VLOOKUP(B1245,Accounts!B$2:G$3001,6,FALSE))</f>
        <v>892957824</v>
      </c>
      <c r="N1245" s="22">
        <f>IFERROR(VLOOKUP(B1245,Loan!B1245:D1544,3,FALSE), 0)</f>
        <v>0</v>
      </c>
      <c r="O1245" s="25">
        <f>VLOOKUP(B1245,Transaction!C2:F3001,4,FALSE)</f>
        <v>44245</v>
      </c>
      <c r="P1245" s="21" t="str">
        <f>VLOOKUP(B1245,Table3[[Account Number]:[Transaction type]],2,FALSE)</f>
        <v>Money Transfer</v>
      </c>
      <c r="Q1245" s="21" t="str">
        <f>VLOOKUP(B1245,Transaction!C2:E3001,3,FALSE)</f>
        <v>Mobile</v>
      </c>
      <c r="R1245" s="22">
        <f>Table4[[#This Row],[Bank Deposit2]] - Table4[[#This Row],[Saving Accounts]]</f>
        <v>151061.17501439998</v>
      </c>
      <c r="S1245" s="22">
        <f>IF(AND(Table4[[#This Row],[Account Type]]="Current",Table4[[#This Row],[Opening Balance]]&gt;= 500000),Table4[[#This Row],[Opening Balance]] * 0.02, 0)</f>
        <v>0</v>
      </c>
    </row>
    <row r="1246" spans="1:19" ht="15.75" x14ac:dyDescent="0.25">
      <c r="A1246" s="17" t="s">
        <v>3976</v>
      </c>
      <c r="B1246" s="19">
        <v>674675698</v>
      </c>
      <c r="C1246" s="17">
        <v>56</v>
      </c>
      <c r="D1246" s="24">
        <v>24252</v>
      </c>
      <c r="E1246" s="17" t="s">
        <v>1094</v>
      </c>
      <c r="F1246" s="17" t="s">
        <v>985</v>
      </c>
      <c r="G1246" s="17" t="s">
        <v>3820</v>
      </c>
      <c r="H1246" s="17" t="s">
        <v>3977</v>
      </c>
      <c r="I1246" s="20">
        <f t="shared" si="19"/>
        <v>303466.75737599999</v>
      </c>
      <c r="J1246" s="20">
        <v>194575.7444352</v>
      </c>
      <c r="K1246" s="17" t="s">
        <v>3978</v>
      </c>
      <c r="L1246" s="21" t="str">
        <f>VLOOKUP(B1246,Accounts!B$2:E$3001,4,FALSE)</f>
        <v>Current</v>
      </c>
      <c r="M1246" s="26">
        <f>VALUE(VLOOKUP(B1246,Accounts!B$2:G$3001,6,FALSE))</f>
        <v>269309495</v>
      </c>
      <c r="N1246" s="22">
        <f>IFERROR(VLOOKUP(B1246,Loan!B1246:D1545,3,FALSE), 0)</f>
        <v>0</v>
      </c>
      <c r="O1246" s="25">
        <f>VLOOKUP(B1246,Transaction!C2:F3001,4,FALSE)</f>
        <v>44578</v>
      </c>
      <c r="P1246" s="21" t="str">
        <f>VLOOKUP(B1246,Table3[[Account Number]:[Transaction type]],2,FALSE)</f>
        <v>Money Transfer</v>
      </c>
      <c r="Q1246" s="21" t="str">
        <f>VLOOKUP(B1246,Transaction!C2:E3001,3,FALSE)</f>
        <v>Internet Banking</v>
      </c>
      <c r="R1246" s="22">
        <f>Table4[[#This Row],[Bank Deposit2]] - Table4[[#This Row],[Saving Accounts]]</f>
        <v>108891.01294079999</v>
      </c>
      <c r="S1246" s="22">
        <f>IF(AND(Table4[[#This Row],[Account Type]]="Current",Table4[[#This Row],[Opening Balance]]&gt;= 500000),Table4[[#This Row],[Opening Balance]] * 0.02, 0)</f>
        <v>5386189.9000000004</v>
      </c>
    </row>
    <row r="1247" spans="1:19" ht="15.75" x14ac:dyDescent="0.25">
      <c r="A1247" s="17" t="s">
        <v>3979</v>
      </c>
      <c r="B1247" s="19">
        <v>415090871</v>
      </c>
      <c r="C1247" s="17">
        <v>40</v>
      </c>
      <c r="D1247" s="24">
        <v>30096</v>
      </c>
      <c r="E1247" s="17" t="s">
        <v>1094</v>
      </c>
      <c r="F1247" s="17" t="s">
        <v>231</v>
      </c>
      <c r="G1247" s="17" t="s">
        <v>3820</v>
      </c>
      <c r="H1247" s="17" t="s">
        <v>3980</v>
      </c>
      <c r="I1247" s="20">
        <f t="shared" si="19"/>
        <v>444066.53759999998</v>
      </c>
      <c r="J1247" s="20">
        <v>132289.5361536</v>
      </c>
      <c r="K1247" s="17" t="s">
        <v>3981</v>
      </c>
      <c r="L1247" s="21" t="str">
        <f>VLOOKUP(B1247,Accounts!B$2:E$3001,4,FALSE)</f>
        <v>Savings</v>
      </c>
      <c r="M1247" s="26">
        <f>VALUE(VLOOKUP(B1247,Accounts!B$2:G$3001,6,FALSE))</f>
        <v>1207096233</v>
      </c>
      <c r="N1247" s="22">
        <f>IFERROR(VLOOKUP(B1247,Loan!B1247:D1546,3,FALSE), 0)</f>
        <v>0</v>
      </c>
      <c r="O1247" s="25">
        <f>VLOOKUP(B1247,Transaction!C2:F3001,4,FALSE)</f>
        <v>44225</v>
      </c>
      <c r="P1247" s="21" t="str">
        <f>VLOOKUP(B1247,Table3[[Account Number]:[Transaction type]],2,FALSE)</f>
        <v>Loan Payment</v>
      </c>
      <c r="Q1247" s="21" t="str">
        <f>VLOOKUP(B1247,Transaction!C2:E3001,3,FALSE)</f>
        <v>AFT</v>
      </c>
      <c r="R1247" s="22">
        <f>Table4[[#This Row],[Bank Deposit2]] - Table4[[#This Row],[Saving Accounts]]</f>
        <v>311777.00144639995</v>
      </c>
      <c r="S1247" s="22">
        <f>IF(AND(Table4[[#This Row],[Account Type]]="Current",Table4[[#This Row],[Opening Balance]]&gt;= 500000),Table4[[#This Row],[Opening Balance]] * 0.02, 0)</f>
        <v>0</v>
      </c>
    </row>
    <row r="1248" spans="1:19" ht="15.75" x14ac:dyDescent="0.25">
      <c r="A1248" s="17" t="s">
        <v>3982</v>
      </c>
      <c r="B1248" s="19">
        <v>420374851</v>
      </c>
      <c r="C1248" s="17">
        <v>28</v>
      </c>
      <c r="D1248" s="24">
        <v>34479</v>
      </c>
      <c r="E1248" s="17" t="s">
        <v>1094</v>
      </c>
      <c r="F1248" s="17" t="s">
        <v>814</v>
      </c>
      <c r="G1248" s="17" t="s">
        <v>3820</v>
      </c>
      <c r="H1248" s="17" t="s">
        <v>3983</v>
      </c>
      <c r="I1248" s="20">
        <f t="shared" si="19"/>
        <v>1708745.4259200001</v>
      </c>
      <c r="J1248" s="20">
        <v>427186.35648000002</v>
      </c>
      <c r="K1248" s="17" t="s">
        <v>3984</v>
      </c>
      <c r="L1248" s="21" t="str">
        <f>VLOOKUP(B1248,Accounts!B$2:E$3001,4,FALSE)</f>
        <v>Domiciliary</v>
      </c>
      <c r="M1248" s="26">
        <f>VALUE(VLOOKUP(B1248,Accounts!B$2:G$3001,6,FALSE))</f>
        <v>175192752</v>
      </c>
      <c r="N1248" s="22">
        <f>IFERROR(VLOOKUP(B1248,Loan!B1248:D1547,3,FALSE), 0)</f>
        <v>0</v>
      </c>
      <c r="O1248" s="25">
        <f>VLOOKUP(B1248,Transaction!C2:F3001,4,FALSE)</f>
        <v>44205</v>
      </c>
      <c r="P1248" s="21" t="str">
        <f>VLOOKUP(B1248,Table3[[Account Number]:[Transaction type]],2,FALSE)</f>
        <v>Online Payment</v>
      </c>
      <c r="Q1248" s="21" t="str">
        <f>VLOOKUP(B1248,Transaction!C2:E3001,3,FALSE)</f>
        <v>Internet Banking</v>
      </c>
      <c r="R1248" s="22">
        <f>Table4[[#This Row],[Bank Deposit2]] - Table4[[#This Row],[Saving Accounts]]</f>
        <v>1281559.06944</v>
      </c>
      <c r="S1248" s="22">
        <f>IF(AND(Table4[[#This Row],[Account Type]]="Current",Table4[[#This Row],[Opening Balance]]&gt;= 500000),Table4[[#This Row],[Opening Balance]] * 0.02, 0)</f>
        <v>0</v>
      </c>
    </row>
    <row r="1249" spans="1:19" ht="15.75" x14ac:dyDescent="0.25">
      <c r="A1249" s="17" t="s">
        <v>3985</v>
      </c>
      <c r="B1249" s="19">
        <v>42101618</v>
      </c>
      <c r="C1249" s="17">
        <v>77</v>
      </c>
      <c r="D1249" s="24">
        <v>16581.75</v>
      </c>
      <c r="E1249" s="17" t="s">
        <v>1094</v>
      </c>
      <c r="F1249" s="17" t="s">
        <v>381</v>
      </c>
      <c r="G1249" s="17" t="s">
        <v>3820</v>
      </c>
      <c r="H1249" s="17" t="s">
        <v>3986</v>
      </c>
      <c r="I1249" s="20">
        <f t="shared" si="19"/>
        <v>518507.00910000002</v>
      </c>
      <c r="J1249" s="20">
        <v>43208.917425</v>
      </c>
      <c r="K1249" s="17" t="s">
        <v>3987</v>
      </c>
      <c r="L1249" s="21" t="str">
        <f>VLOOKUP(B1249,Accounts!B$2:E$3001,4,FALSE)</f>
        <v>Savings</v>
      </c>
      <c r="M1249" s="26">
        <f>VALUE(VLOOKUP(B1249,Accounts!B$2:G$3001,6,FALSE))</f>
        <v>5116098</v>
      </c>
      <c r="N1249" s="22">
        <f>IFERROR(VLOOKUP(B1249,Loan!B1249:D1548,3,FALSE), 0)</f>
        <v>0</v>
      </c>
      <c r="O1249" s="25">
        <f>VLOOKUP(B1249,Transaction!C2:F3001,4,FALSE)</f>
        <v>44267</v>
      </c>
      <c r="P1249" s="21" t="str">
        <f>VLOOKUP(B1249,Table3[[Account Number]:[Transaction type]],2,FALSE)</f>
        <v>Money Transfer</v>
      </c>
      <c r="Q1249" s="21" t="str">
        <f>VLOOKUP(B1249,Transaction!C2:E3001,3,FALSE)</f>
        <v>Internet Banking</v>
      </c>
      <c r="R1249" s="22">
        <f>Table4[[#This Row],[Bank Deposit2]] - Table4[[#This Row],[Saving Accounts]]</f>
        <v>475298.09167500003</v>
      </c>
      <c r="S1249" s="22">
        <f>IF(AND(Table4[[#This Row],[Account Type]]="Current",Table4[[#This Row],[Opening Balance]]&gt;= 500000),Table4[[#This Row],[Opening Balance]] * 0.02, 0)</f>
        <v>0</v>
      </c>
    </row>
    <row r="1250" spans="1:19" ht="15.75" x14ac:dyDescent="0.25">
      <c r="A1250" s="17" t="s">
        <v>3988</v>
      </c>
      <c r="B1250" s="19">
        <v>682080114</v>
      </c>
      <c r="C1250" s="17">
        <v>57</v>
      </c>
      <c r="D1250" s="24">
        <v>23886.75</v>
      </c>
      <c r="E1250" s="17" t="s">
        <v>1094</v>
      </c>
      <c r="F1250" s="17" t="s">
        <v>366</v>
      </c>
      <c r="G1250" s="17" t="s">
        <v>3820</v>
      </c>
      <c r="H1250" s="17" t="s">
        <v>3989</v>
      </c>
      <c r="I1250" s="20">
        <f t="shared" si="19"/>
        <v>379581.89227000001</v>
      </c>
      <c r="J1250" s="20">
        <v>67720.096886400002</v>
      </c>
      <c r="K1250" s="17" t="s">
        <v>3990</v>
      </c>
      <c r="L1250" s="21" t="str">
        <f>VLOOKUP(B1250,Accounts!B$2:E$3001,4,FALSE)</f>
        <v>Domiciliary</v>
      </c>
      <c r="M1250" s="26">
        <f>VALUE(VLOOKUP(B1250,Accounts!B$2:G$3001,6,FALSE))</f>
        <v>3979148964</v>
      </c>
      <c r="N1250" s="22">
        <f>IFERROR(VLOOKUP(B1250,Loan!B1250:D1549,3,FALSE), 0)</f>
        <v>0</v>
      </c>
      <c r="O1250" s="25">
        <f>VLOOKUP(B1250,Transaction!C2:F3001,4,FALSE)</f>
        <v>44669</v>
      </c>
      <c r="P1250" s="21" t="str">
        <f>VLOOKUP(B1250,Table3[[Account Number]:[Transaction type]],2,FALSE)</f>
        <v>Cash Withdrawal</v>
      </c>
      <c r="Q1250" s="21" t="str">
        <f>VLOOKUP(B1250,Transaction!C2:E3001,3,FALSE)</f>
        <v>ATM</v>
      </c>
      <c r="R1250" s="22">
        <f>Table4[[#This Row],[Bank Deposit2]] - Table4[[#This Row],[Saving Accounts]]</f>
        <v>311861.79538359999</v>
      </c>
      <c r="S1250" s="22">
        <f>IF(AND(Table4[[#This Row],[Account Type]]="Current",Table4[[#This Row],[Opening Balance]]&gt;= 500000),Table4[[#This Row],[Opening Balance]] * 0.02, 0)</f>
        <v>0</v>
      </c>
    </row>
    <row r="1251" spans="1:19" ht="15.75" x14ac:dyDescent="0.25">
      <c r="A1251" s="17" t="s">
        <v>3991</v>
      </c>
      <c r="B1251" s="19">
        <v>42504617</v>
      </c>
      <c r="C1251" s="17">
        <v>53</v>
      </c>
      <c r="D1251" s="24">
        <v>25347.75</v>
      </c>
      <c r="E1251" s="17" t="s">
        <v>1094</v>
      </c>
      <c r="F1251" s="17" t="s">
        <v>1220</v>
      </c>
      <c r="G1251" s="17" t="s">
        <v>3820</v>
      </c>
      <c r="H1251" s="17" t="s">
        <v>3992</v>
      </c>
      <c r="I1251" s="20">
        <f t="shared" si="19"/>
        <v>175782.17972700001</v>
      </c>
      <c r="J1251" s="20">
        <v>215821.45399815001</v>
      </c>
      <c r="K1251" s="17" t="s">
        <v>3993</v>
      </c>
      <c r="L1251" s="21" t="str">
        <f>VLOOKUP(B1251,Accounts!B$2:E$3001,4,FALSE)</f>
        <v>Current</v>
      </c>
      <c r="M1251" s="26">
        <f>VALUE(VLOOKUP(B1251,Accounts!B$2:G$3001,6,FALSE))</f>
        <v>2029295525</v>
      </c>
      <c r="N1251" s="22">
        <f>IFERROR(VLOOKUP(B1251,Loan!B1251:D1550,3,FALSE), 0)</f>
        <v>0</v>
      </c>
      <c r="O1251" s="25">
        <f>VLOOKUP(B1251,Transaction!C2:F3001,4,FALSE)</f>
        <v>44411</v>
      </c>
      <c r="P1251" s="21" t="str">
        <f>VLOOKUP(B1251,Table3[[Account Number]:[Transaction type]],2,FALSE)</f>
        <v>Checks</v>
      </c>
      <c r="Q1251" s="21" t="str">
        <f>VLOOKUP(B1251,Transaction!C2:E3001,3,FALSE)</f>
        <v>Bank</v>
      </c>
      <c r="R1251" s="22">
        <f>Table4[[#This Row],[Bank Deposit2]] - Table4[[#This Row],[Saving Accounts]]</f>
        <v>-40039.274271150003</v>
      </c>
      <c r="S1251" s="22">
        <f>IF(AND(Table4[[#This Row],[Account Type]]="Current",Table4[[#This Row],[Opening Balance]]&gt;= 500000),Table4[[#This Row],[Opening Balance]] * 0.02, 0)</f>
        <v>40585910.5</v>
      </c>
    </row>
    <row r="1252" spans="1:19" ht="15.75" x14ac:dyDescent="0.25">
      <c r="A1252" s="17" t="s">
        <v>3994</v>
      </c>
      <c r="B1252" s="19">
        <v>122103886</v>
      </c>
      <c r="C1252" s="17">
        <v>80</v>
      </c>
      <c r="D1252" s="24">
        <v>15486</v>
      </c>
      <c r="E1252" s="17" t="s">
        <v>1094</v>
      </c>
      <c r="F1252" s="17" t="s">
        <v>1372</v>
      </c>
      <c r="G1252" s="17" t="s">
        <v>3820</v>
      </c>
      <c r="H1252" s="17" t="s">
        <v>3995</v>
      </c>
      <c r="I1252" s="20">
        <f t="shared" si="19"/>
        <v>321886.022</v>
      </c>
      <c r="J1252" s="20">
        <v>29469.220290000001</v>
      </c>
      <c r="K1252" s="17" t="s">
        <v>3996</v>
      </c>
      <c r="L1252" s="21" t="str">
        <f>VLOOKUP(B1252,Accounts!B$2:E$3001,4,FALSE)</f>
        <v>Corporate</v>
      </c>
      <c r="M1252" s="26">
        <f>VALUE(VLOOKUP(B1252,Accounts!B$2:G$3001,6,FALSE))</f>
        <v>1600731</v>
      </c>
      <c r="N1252" s="22">
        <f>IFERROR(VLOOKUP(B1252,Loan!B1252:D1551,3,FALSE), 0)</f>
        <v>0</v>
      </c>
      <c r="O1252" s="25">
        <f>VLOOKUP(B1252,Transaction!C2:F3001,4,FALSE)</f>
        <v>44490</v>
      </c>
      <c r="P1252" s="21" t="str">
        <f>VLOOKUP(B1252,Table3[[Account Number]:[Transaction type]],2,FALSE)</f>
        <v>Cash Withdrawal</v>
      </c>
      <c r="Q1252" s="21" t="str">
        <f>VLOOKUP(B1252,Transaction!C2:E3001,3,FALSE)</f>
        <v>ATM</v>
      </c>
      <c r="R1252" s="22">
        <f>Table4[[#This Row],[Bank Deposit2]] - Table4[[#This Row],[Saving Accounts]]</f>
        <v>292416.80170999997</v>
      </c>
      <c r="S1252" s="22">
        <f>IF(AND(Table4[[#This Row],[Account Type]]="Current",Table4[[#This Row],[Opening Balance]]&gt;= 500000),Table4[[#This Row],[Opening Balance]] * 0.02, 0)</f>
        <v>0</v>
      </c>
    </row>
    <row r="1253" spans="1:19" ht="15.75" x14ac:dyDescent="0.25">
      <c r="A1253" s="17" t="s">
        <v>3997</v>
      </c>
      <c r="B1253" s="19">
        <v>750048021</v>
      </c>
      <c r="C1253" s="17">
        <v>79</v>
      </c>
      <c r="D1253" s="24">
        <v>15851.25</v>
      </c>
      <c r="E1253" s="17" t="s">
        <v>1094</v>
      </c>
      <c r="F1253" s="17" t="s">
        <v>370</v>
      </c>
      <c r="G1253" s="17" t="s">
        <v>3820</v>
      </c>
      <c r="H1253" s="17" t="s">
        <v>3998</v>
      </c>
      <c r="I1253" s="20">
        <f t="shared" si="19"/>
        <v>26319.362315999999</v>
      </c>
      <c r="J1253" s="20">
        <v>26276.215820400001</v>
      </c>
      <c r="K1253" s="17" t="s">
        <v>3999</v>
      </c>
      <c r="L1253" s="21" t="str">
        <f>VLOOKUP(B1253,Accounts!B$2:E$3001,4,FALSE)</f>
        <v>Fixed Deposit</v>
      </c>
      <c r="M1253" s="26">
        <f>VALUE(VLOOKUP(B1253,Accounts!B$2:G$3001,6,FALSE))</f>
        <v>1516228896</v>
      </c>
      <c r="N1253" s="22">
        <f>IFERROR(VLOOKUP(B1253,Loan!B1253:D1552,3,FALSE), 0)</f>
        <v>0</v>
      </c>
      <c r="O1253" s="25">
        <f>VLOOKUP(B1253,Transaction!C2:F3001,4,FALSE)</f>
        <v>44313</v>
      </c>
      <c r="P1253" s="21" t="str">
        <f>VLOOKUP(B1253,Table3[[Account Number]:[Transaction type]],2,FALSE)</f>
        <v>Money Transfer</v>
      </c>
      <c r="Q1253" s="21" t="str">
        <f>VLOOKUP(B1253,Transaction!C2:E3001,3,FALSE)</f>
        <v>Mobile</v>
      </c>
      <c r="R1253" s="22">
        <f>Table4[[#This Row],[Bank Deposit2]] - Table4[[#This Row],[Saving Accounts]]</f>
        <v>43.146495599998161</v>
      </c>
      <c r="S1253" s="22">
        <f>IF(AND(Table4[[#This Row],[Account Type]]="Current",Table4[[#This Row],[Opening Balance]]&gt;= 500000),Table4[[#This Row],[Opening Balance]] * 0.02, 0)</f>
        <v>0</v>
      </c>
    </row>
    <row r="1254" spans="1:19" ht="15.75" x14ac:dyDescent="0.25">
      <c r="A1254" s="17" t="s">
        <v>4000</v>
      </c>
      <c r="B1254" s="19">
        <v>968465790</v>
      </c>
      <c r="C1254" s="17">
        <v>22</v>
      </c>
      <c r="D1254" s="24">
        <v>36670.5</v>
      </c>
      <c r="E1254" s="17" t="s">
        <v>1094</v>
      </c>
      <c r="F1254" s="17" t="s">
        <v>282</v>
      </c>
      <c r="G1254" s="17" t="s">
        <v>3820</v>
      </c>
      <c r="H1254" s="17" t="s">
        <v>4001</v>
      </c>
      <c r="I1254" s="20">
        <f t="shared" si="19"/>
        <v>140632.742188</v>
      </c>
      <c r="J1254" s="20">
        <v>111084.90539850001</v>
      </c>
      <c r="K1254" s="17" t="s">
        <v>4002</v>
      </c>
      <c r="L1254" s="21" t="str">
        <f>VLOOKUP(B1254,Accounts!B$2:E$3001,4,FALSE)</f>
        <v>Domiciliary</v>
      </c>
      <c r="M1254" s="26">
        <f>VALUE(VLOOKUP(B1254,Accounts!B$2:G$3001,6,FALSE))</f>
        <v>23549097</v>
      </c>
      <c r="N1254" s="22">
        <f>IFERROR(VLOOKUP(B1254,Loan!B1254:D1553,3,FALSE), 0)</f>
        <v>0</v>
      </c>
      <c r="O1254" s="25">
        <f>VLOOKUP(B1254,Transaction!C2:F3001,4,FALSE)</f>
        <v>44562</v>
      </c>
      <c r="P1254" s="21" t="str">
        <f>VLOOKUP(B1254,Table3[[Account Number]:[Transaction type]],2,FALSE)</f>
        <v>Money Transfer</v>
      </c>
      <c r="Q1254" s="21" t="str">
        <f>VLOOKUP(B1254,Transaction!C2:E3001,3,FALSE)</f>
        <v>ATM</v>
      </c>
      <c r="R1254" s="22">
        <f>Table4[[#This Row],[Bank Deposit2]] - Table4[[#This Row],[Saving Accounts]]</f>
        <v>29547.836789499997</v>
      </c>
      <c r="S1254" s="22">
        <f>IF(AND(Table4[[#This Row],[Account Type]]="Current",Table4[[#This Row],[Opening Balance]]&gt;= 500000),Table4[[#This Row],[Opening Balance]] * 0.02, 0)</f>
        <v>0</v>
      </c>
    </row>
    <row r="1255" spans="1:19" ht="15.75" x14ac:dyDescent="0.25">
      <c r="A1255" s="17" t="s">
        <v>4003</v>
      </c>
      <c r="B1255" s="19">
        <v>985217845</v>
      </c>
      <c r="C1255" s="17">
        <v>24</v>
      </c>
      <c r="D1255" s="24">
        <v>35940</v>
      </c>
      <c r="E1255" s="17" t="s">
        <v>1094</v>
      </c>
      <c r="F1255" s="17" t="s">
        <v>241</v>
      </c>
      <c r="G1255" s="17" t="s">
        <v>3820</v>
      </c>
      <c r="H1255" s="17" t="s">
        <v>4004</v>
      </c>
      <c r="I1255" s="20">
        <f t="shared" si="19"/>
        <v>65946.867714000007</v>
      </c>
      <c r="J1255" s="20">
        <v>52604.57389824</v>
      </c>
      <c r="K1255" s="17" t="s">
        <v>4005</v>
      </c>
      <c r="L1255" s="21" t="str">
        <f>VLOOKUP(B1255,Accounts!B$2:E$3001,4,FALSE)</f>
        <v>Corporate</v>
      </c>
      <c r="M1255" s="26">
        <f>VALUE(VLOOKUP(B1255,Accounts!B$2:G$3001,6,FALSE))</f>
        <v>62120595</v>
      </c>
      <c r="N1255" s="22">
        <f>IFERROR(VLOOKUP(B1255,Loan!B1255:D1554,3,FALSE), 0)</f>
        <v>0</v>
      </c>
      <c r="O1255" s="25">
        <f>VLOOKUP(B1255,Transaction!C2:F3001,4,FALSE)</f>
        <v>44267</v>
      </c>
      <c r="P1255" s="21" t="str">
        <f>VLOOKUP(B1255,Table3[[Account Number]:[Transaction type]],2,FALSE)</f>
        <v>Money Deposit</v>
      </c>
      <c r="Q1255" s="21" t="str">
        <f>VLOOKUP(B1255,Transaction!C2:E3001,3,FALSE)</f>
        <v>Bank</v>
      </c>
      <c r="R1255" s="22">
        <f>Table4[[#This Row],[Bank Deposit2]] - Table4[[#This Row],[Saving Accounts]]</f>
        <v>13342.293815760007</v>
      </c>
      <c r="S1255" s="22">
        <f>IF(AND(Table4[[#This Row],[Account Type]]="Current",Table4[[#This Row],[Opening Balance]]&gt;= 500000),Table4[[#This Row],[Opening Balance]] * 0.02, 0)</f>
        <v>0</v>
      </c>
    </row>
    <row r="1256" spans="1:19" ht="15.75" x14ac:dyDescent="0.25">
      <c r="A1256" s="17" t="s">
        <v>4006</v>
      </c>
      <c r="B1256" s="19">
        <v>173938904</v>
      </c>
      <c r="C1256" s="17">
        <v>47</v>
      </c>
      <c r="D1256" s="24">
        <v>27539.25</v>
      </c>
      <c r="E1256" s="17" t="s">
        <v>1094</v>
      </c>
      <c r="F1256" s="17" t="s">
        <v>870</v>
      </c>
      <c r="G1256" s="17" t="s">
        <v>3820</v>
      </c>
      <c r="H1256" s="17" t="s">
        <v>4007</v>
      </c>
      <c r="I1256" s="20">
        <f t="shared" si="19"/>
        <v>2266816.162734</v>
      </c>
      <c r="J1256" s="20">
        <v>620166.68603099999</v>
      </c>
      <c r="K1256" s="17" t="s">
        <v>4008</v>
      </c>
      <c r="L1256" s="21" t="str">
        <f>VLOOKUP(B1256,Accounts!B$2:E$3001,4,FALSE)</f>
        <v>Domiciliary</v>
      </c>
      <c r="M1256" s="26">
        <f>VALUE(VLOOKUP(B1256,Accounts!B$2:G$3001,6,FALSE))</f>
        <v>67931919</v>
      </c>
      <c r="N1256" s="22">
        <f>IFERROR(VLOOKUP(B1256,Loan!B1256:D1555,3,FALSE), 0)</f>
        <v>0</v>
      </c>
      <c r="O1256" s="25">
        <f>VLOOKUP(B1256,Transaction!C2:F3001,4,FALSE)</f>
        <v>44343</v>
      </c>
      <c r="P1256" s="21" t="str">
        <f>VLOOKUP(B1256,Table3[[Account Number]:[Transaction type]],2,FALSE)</f>
        <v>Money Deposit</v>
      </c>
      <c r="Q1256" s="21" t="str">
        <f>VLOOKUP(B1256,Transaction!C2:E3001,3,FALSE)</f>
        <v>Bank</v>
      </c>
      <c r="R1256" s="22">
        <f>Table4[[#This Row],[Bank Deposit2]] - Table4[[#This Row],[Saving Accounts]]</f>
        <v>1646649.476703</v>
      </c>
      <c r="S1256" s="22">
        <f>IF(AND(Table4[[#This Row],[Account Type]]="Current",Table4[[#This Row],[Opening Balance]]&gt;= 500000),Table4[[#This Row],[Opening Balance]] * 0.02, 0)</f>
        <v>0</v>
      </c>
    </row>
    <row r="1257" spans="1:19" ht="15.75" x14ac:dyDescent="0.25">
      <c r="A1257" s="17" t="s">
        <v>4009</v>
      </c>
      <c r="B1257" s="19">
        <v>666765095</v>
      </c>
      <c r="C1257" s="17">
        <v>55</v>
      </c>
      <c r="D1257" s="24">
        <v>24617.25</v>
      </c>
      <c r="E1257" s="17" t="s">
        <v>1094</v>
      </c>
      <c r="F1257" s="17" t="s">
        <v>385</v>
      </c>
      <c r="G1257" s="17" t="s">
        <v>3820</v>
      </c>
      <c r="H1257" s="17" t="s">
        <v>4010</v>
      </c>
      <c r="I1257" s="20">
        <f t="shared" si="19"/>
        <v>688654.24800899997</v>
      </c>
      <c r="J1257" s="20">
        <v>95773.107338999995</v>
      </c>
      <c r="K1257" s="17" t="s">
        <v>4011</v>
      </c>
      <c r="L1257" s="21" t="str">
        <f>VLOOKUP(B1257,Accounts!B$2:E$3001,4,FALSE)</f>
        <v>Domiciliary</v>
      </c>
      <c r="M1257" s="26">
        <f>VALUE(VLOOKUP(B1257,Accounts!B$2:G$3001,6,FALSE))</f>
        <v>3398025736</v>
      </c>
      <c r="N1257" s="22">
        <f>IFERROR(VLOOKUP(B1257,Loan!B1257:D1556,3,FALSE), 0)</f>
        <v>0</v>
      </c>
      <c r="O1257" s="25">
        <f>VLOOKUP(B1257,Transaction!C2:F3001,4,FALSE)</f>
        <v>44533</v>
      </c>
      <c r="P1257" s="21" t="str">
        <f>VLOOKUP(B1257,Table3[[Account Number]:[Transaction type]],2,FALSE)</f>
        <v>Online Payment</v>
      </c>
      <c r="Q1257" s="21" t="str">
        <f>VLOOKUP(B1257,Transaction!C2:E3001,3,FALSE)</f>
        <v>Internet Banking</v>
      </c>
      <c r="R1257" s="22">
        <f>Table4[[#This Row],[Bank Deposit2]] - Table4[[#This Row],[Saving Accounts]]</f>
        <v>592881.14066999999</v>
      </c>
      <c r="S1257" s="22">
        <f>IF(AND(Table4[[#This Row],[Account Type]]="Current",Table4[[#This Row],[Opening Balance]]&gt;= 500000),Table4[[#This Row],[Opening Balance]] * 0.02, 0)</f>
        <v>0</v>
      </c>
    </row>
    <row r="1258" spans="1:19" ht="15.75" x14ac:dyDescent="0.25">
      <c r="A1258" s="17" t="s">
        <v>4012</v>
      </c>
      <c r="B1258" s="19">
        <v>137444563</v>
      </c>
      <c r="C1258" s="17">
        <v>85</v>
      </c>
      <c r="D1258" s="24">
        <v>13659.75</v>
      </c>
      <c r="E1258" s="17" t="s">
        <v>1094</v>
      </c>
      <c r="F1258" s="17" t="s">
        <v>1789</v>
      </c>
      <c r="G1258" s="17" t="s">
        <v>3820</v>
      </c>
      <c r="H1258" s="17" t="s">
        <v>903</v>
      </c>
      <c r="I1258" s="20">
        <f t="shared" si="19"/>
        <v>0</v>
      </c>
      <c r="J1258" s="20"/>
      <c r="K1258" s="17" t="s">
        <v>4013</v>
      </c>
      <c r="L1258" s="21" t="str">
        <f>VLOOKUP(B1258,Accounts!B$2:E$3001,4,FALSE)</f>
        <v>Current</v>
      </c>
      <c r="M1258" s="26">
        <f>VALUE(VLOOKUP(B1258,Accounts!B$2:G$3001,6,FALSE))</f>
        <v>177985983</v>
      </c>
      <c r="N1258" s="22">
        <f>IFERROR(VLOOKUP(B1258,Loan!B1258:D1557,3,FALSE), 0)</f>
        <v>0</v>
      </c>
      <c r="O1258" s="25">
        <f>VLOOKUP(B1258,Transaction!C2:F3001,4,FALSE)</f>
        <v>44389</v>
      </c>
      <c r="P1258" s="21" t="str">
        <f>VLOOKUP(B1258,Table3[[Account Number]:[Transaction type]],2,FALSE)</f>
        <v>Loan Payment</v>
      </c>
      <c r="Q1258" s="21" t="str">
        <f>VLOOKUP(B1258,Transaction!C2:E3001,3,FALSE)</f>
        <v>AFT</v>
      </c>
      <c r="R1258" s="22">
        <f>Table4[[#This Row],[Bank Deposit2]] - Table4[[#This Row],[Saving Accounts]]</f>
        <v>0</v>
      </c>
      <c r="S1258" s="22">
        <f>IF(AND(Table4[[#This Row],[Account Type]]="Current",Table4[[#This Row],[Opening Balance]]&gt;= 500000),Table4[[#This Row],[Opening Balance]] * 0.02, 0)</f>
        <v>3559719.66</v>
      </c>
    </row>
    <row r="1259" spans="1:19" ht="15.75" x14ac:dyDescent="0.25">
      <c r="A1259" s="17" t="s">
        <v>4014</v>
      </c>
      <c r="B1259" s="19">
        <v>82435985</v>
      </c>
      <c r="C1259" s="17">
        <v>32</v>
      </c>
      <c r="D1259" s="24">
        <v>33018</v>
      </c>
      <c r="E1259" s="17" t="s">
        <v>1094</v>
      </c>
      <c r="F1259" s="17" t="s">
        <v>699</v>
      </c>
      <c r="G1259" s="17" t="s">
        <v>3820</v>
      </c>
      <c r="H1259" s="17" t="s">
        <v>4015</v>
      </c>
      <c r="I1259" s="20">
        <f t="shared" si="19"/>
        <v>972181.04137600004</v>
      </c>
      <c r="J1259" s="20">
        <v>206329.91250480001</v>
      </c>
      <c r="K1259" s="17" t="s">
        <v>4016</v>
      </c>
      <c r="L1259" s="21" t="str">
        <f>VLOOKUP(B1259,Accounts!B$2:E$3001,4,FALSE)</f>
        <v>Current</v>
      </c>
      <c r="M1259" s="26">
        <f>VALUE(VLOOKUP(B1259,Accounts!B$2:G$3001,6,FALSE))</f>
        <v>568265324</v>
      </c>
      <c r="N1259" s="22">
        <f>IFERROR(VLOOKUP(B1259,Loan!B1259:D1558,3,FALSE), 0)</f>
        <v>0</v>
      </c>
      <c r="O1259" s="25">
        <f>VLOOKUP(B1259,Transaction!C2:F3001,4,FALSE)</f>
        <v>44586</v>
      </c>
      <c r="P1259" s="21" t="str">
        <f>VLOOKUP(B1259,Table3[[Account Number]:[Transaction type]],2,FALSE)</f>
        <v>Money Deposit</v>
      </c>
      <c r="Q1259" s="21" t="str">
        <f>VLOOKUP(B1259,Transaction!C2:E3001,3,FALSE)</f>
        <v>Bank</v>
      </c>
      <c r="R1259" s="22">
        <f>Table4[[#This Row],[Bank Deposit2]] - Table4[[#This Row],[Saving Accounts]]</f>
        <v>765851.12887120002</v>
      </c>
      <c r="S1259" s="22">
        <f>IF(AND(Table4[[#This Row],[Account Type]]="Current",Table4[[#This Row],[Opening Balance]]&gt;= 500000),Table4[[#This Row],[Opening Balance]] * 0.02, 0)</f>
        <v>11365306.48</v>
      </c>
    </row>
    <row r="1260" spans="1:19" ht="15.75" x14ac:dyDescent="0.25">
      <c r="A1260" s="17" t="s">
        <v>4017</v>
      </c>
      <c r="B1260" s="19">
        <v>21780220</v>
      </c>
      <c r="C1260" s="17">
        <v>24</v>
      </c>
      <c r="D1260" s="24">
        <v>35940</v>
      </c>
      <c r="E1260" s="17" t="s">
        <v>1094</v>
      </c>
      <c r="F1260" s="17" t="s">
        <v>327</v>
      </c>
      <c r="G1260" s="17" t="s">
        <v>3820</v>
      </c>
      <c r="H1260" s="17" t="s">
        <v>4018</v>
      </c>
      <c r="I1260" s="20">
        <f t="shared" si="19"/>
        <v>424789.33536000003</v>
      </c>
      <c r="J1260" s="20">
        <v>140851.20067200001</v>
      </c>
      <c r="K1260" s="17" t="s">
        <v>4019</v>
      </c>
      <c r="L1260" s="21" t="str">
        <f>VLOOKUP(B1260,Accounts!B$2:E$3001,4,FALSE)</f>
        <v>Savings</v>
      </c>
      <c r="M1260" s="26">
        <f>VALUE(VLOOKUP(B1260,Accounts!B$2:G$3001,6,FALSE))</f>
        <v>4884439656</v>
      </c>
      <c r="N1260" s="22">
        <f>IFERROR(VLOOKUP(B1260,Loan!B1260:D1559,3,FALSE), 0)</f>
        <v>0</v>
      </c>
      <c r="O1260" s="25">
        <f>VLOOKUP(B1260,Transaction!C2:F3001,4,FALSE)</f>
        <v>44283</v>
      </c>
      <c r="P1260" s="21" t="str">
        <f>VLOOKUP(B1260,Table3[[Account Number]:[Transaction type]],2,FALSE)</f>
        <v>Money Deposit</v>
      </c>
      <c r="Q1260" s="21" t="str">
        <f>VLOOKUP(B1260,Transaction!C2:E3001,3,FALSE)</f>
        <v>Bank</v>
      </c>
      <c r="R1260" s="22">
        <f>Table4[[#This Row],[Bank Deposit2]] - Table4[[#This Row],[Saving Accounts]]</f>
        <v>283938.13468800002</v>
      </c>
      <c r="S1260" s="22">
        <f>IF(AND(Table4[[#This Row],[Account Type]]="Current",Table4[[#This Row],[Opening Balance]]&gt;= 500000),Table4[[#This Row],[Opening Balance]] * 0.02, 0)</f>
        <v>0</v>
      </c>
    </row>
    <row r="1261" spans="1:19" ht="15.75" x14ac:dyDescent="0.25">
      <c r="A1261" s="17" t="s">
        <v>4020</v>
      </c>
      <c r="B1261" s="19">
        <v>97106568</v>
      </c>
      <c r="C1261" s="17">
        <v>57</v>
      </c>
      <c r="D1261" s="24">
        <v>23886.75</v>
      </c>
      <c r="E1261" s="17" t="s">
        <v>1094</v>
      </c>
      <c r="F1261" s="17" t="s">
        <v>318</v>
      </c>
      <c r="G1261" s="17" t="s">
        <v>3820</v>
      </c>
      <c r="H1261" s="17" t="s">
        <v>4021</v>
      </c>
      <c r="I1261" s="20">
        <f t="shared" si="19"/>
        <v>2311699.7468249998</v>
      </c>
      <c r="J1261" s="20">
        <v>297538.12870424998</v>
      </c>
      <c r="K1261" s="17" t="s">
        <v>4022</v>
      </c>
      <c r="L1261" s="21" t="str">
        <f>VLOOKUP(B1261,Accounts!B$2:E$3001,4,FALSE)</f>
        <v>Corporate</v>
      </c>
      <c r="M1261" s="26">
        <f>VALUE(VLOOKUP(B1261,Accounts!B$2:G$3001,6,FALSE))</f>
        <v>1574461749</v>
      </c>
      <c r="N1261" s="22">
        <f>IFERROR(VLOOKUP(B1261,Loan!B1261:D1560,3,FALSE), 0)</f>
        <v>0</v>
      </c>
      <c r="O1261" s="25">
        <f>VLOOKUP(B1261,Transaction!C2:F3001,4,FALSE)</f>
        <v>44328</v>
      </c>
      <c r="P1261" s="21" t="str">
        <f>VLOOKUP(B1261,Table3[[Account Number]:[Transaction type]],2,FALSE)</f>
        <v>Money Deposit</v>
      </c>
      <c r="Q1261" s="21" t="str">
        <f>VLOOKUP(B1261,Transaction!C2:E3001,3,FALSE)</f>
        <v>Bank</v>
      </c>
      <c r="R1261" s="22">
        <f>Table4[[#This Row],[Bank Deposit2]] - Table4[[#This Row],[Saving Accounts]]</f>
        <v>2014161.6181207499</v>
      </c>
      <c r="S1261" s="22">
        <f>IF(AND(Table4[[#This Row],[Account Type]]="Current",Table4[[#This Row],[Opening Balance]]&gt;= 500000),Table4[[#This Row],[Opening Balance]] * 0.02, 0)</f>
        <v>0</v>
      </c>
    </row>
    <row r="1262" spans="1:19" ht="15.75" x14ac:dyDescent="0.25">
      <c r="A1262" s="17" t="s">
        <v>4023</v>
      </c>
      <c r="B1262" s="19">
        <v>844852319</v>
      </c>
      <c r="C1262" s="17">
        <v>28</v>
      </c>
      <c r="D1262" s="24">
        <v>34479</v>
      </c>
      <c r="E1262" s="17" t="s">
        <v>1094</v>
      </c>
      <c r="F1262" s="17" t="s">
        <v>636</v>
      </c>
      <c r="G1262" s="17" t="s">
        <v>3820</v>
      </c>
      <c r="H1262" s="17" t="s">
        <v>4024</v>
      </c>
      <c r="I1262" s="20">
        <f t="shared" si="19"/>
        <v>426926.00776000001</v>
      </c>
      <c r="J1262" s="20">
        <v>92197.850611999995</v>
      </c>
      <c r="K1262" s="17" t="s">
        <v>4025</v>
      </c>
      <c r="L1262" s="21" t="str">
        <f>VLOOKUP(B1262,Accounts!B$2:E$3001,4,FALSE)</f>
        <v>Domiciliary</v>
      </c>
      <c r="M1262" s="26">
        <f>VALUE(VLOOKUP(B1262,Accounts!B$2:G$3001,6,FALSE))</f>
        <v>1250631525</v>
      </c>
      <c r="N1262" s="22">
        <f>IFERROR(VLOOKUP(B1262,Loan!B1262:D1561,3,FALSE), 0)</f>
        <v>0</v>
      </c>
      <c r="O1262" s="25">
        <f>VLOOKUP(B1262,Transaction!C2:F3001,4,FALSE)</f>
        <v>44359</v>
      </c>
      <c r="P1262" s="21" t="str">
        <f>VLOOKUP(B1262,Table3[[Account Number]:[Transaction type]],2,FALSE)</f>
        <v>Money Deposit</v>
      </c>
      <c r="Q1262" s="21" t="str">
        <f>VLOOKUP(B1262,Transaction!C2:E3001,3,FALSE)</f>
        <v>Bank</v>
      </c>
      <c r="R1262" s="22">
        <f>Table4[[#This Row],[Bank Deposit2]] - Table4[[#This Row],[Saving Accounts]]</f>
        <v>334728.15714800003</v>
      </c>
      <c r="S1262" s="22">
        <f>IF(AND(Table4[[#This Row],[Account Type]]="Current",Table4[[#This Row],[Opening Balance]]&gt;= 500000),Table4[[#This Row],[Opening Balance]] * 0.02, 0)</f>
        <v>0</v>
      </c>
    </row>
    <row r="1263" spans="1:19" ht="15.75" x14ac:dyDescent="0.25">
      <c r="A1263" s="17" t="s">
        <v>4026</v>
      </c>
      <c r="B1263" s="19">
        <v>431133207</v>
      </c>
      <c r="C1263" s="17">
        <v>46</v>
      </c>
      <c r="D1263" s="24">
        <v>27904.5</v>
      </c>
      <c r="E1263" s="17" t="s">
        <v>1094</v>
      </c>
      <c r="F1263" s="17" t="s">
        <v>19</v>
      </c>
      <c r="G1263" s="17" t="s">
        <v>3820</v>
      </c>
      <c r="H1263" s="17" t="s">
        <v>4027</v>
      </c>
      <c r="I1263" s="20">
        <f t="shared" si="19"/>
        <v>1785745.06332</v>
      </c>
      <c r="J1263" s="20">
        <v>1176170.3925528</v>
      </c>
      <c r="K1263" s="17" t="s">
        <v>4028</v>
      </c>
      <c r="L1263" s="21" t="str">
        <f>VLOOKUP(B1263,Accounts!B$2:E$3001,4,FALSE)</f>
        <v>Current</v>
      </c>
      <c r="M1263" s="26">
        <f>VALUE(VLOOKUP(B1263,Accounts!B$2:G$3001,6,FALSE))</f>
        <v>2319034911</v>
      </c>
      <c r="N1263" s="22">
        <f>IFERROR(VLOOKUP(B1263,Loan!B1263:D1562,3,FALSE), 0)</f>
        <v>0</v>
      </c>
      <c r="O1263" s="25">
        <f>VLOOKUP(B1263,Transaction!C2:F3001,4,FALSE)</f>
        <v>44675</v>
      </c>
      <c r="P1263" s="21" t="str">
        <f>VLOOKUP(B1263,Table3[[Account Number]:[Transaction type]],2,FALSE)</f>
        <v>Money Transfer</v>
      </c>
      <c r="Q1263" s="21" t="str">
        <f>VLOOKUP(B1263,Transaction!C2:E3001,3,FALSE)</f>
        <v>ATM</v>
      </c>
      <c r="R1263" s="22">
        <f>Table4[[#This Row],[Bank Deposit2]] - Table4[[#This Row],[Saving Accounts]]</f>
        <v>609574.67076719995</v>
      </c>
      <c r="S1263" s="22">
        <f>IF(AND(Table4[[#This Row],[Account Type]]="Current",Table4[[#This Row],[Opening Balance]]&gt;= 500000),Table4[[#This Row],[Opening Balance]] * 0.02, 0)</f>
        <v>46380698.219999999</v>
      </c>
    </row>
    <row r="1264" spans="1:19" ht="15.75" x14ac:dyDescent="0.25">
      <c r="A1264" s="17" t="s">
        <v>4029</v>
      </c>
      <c r="B1264" s="19">
        <v>711464485</v>
      </c>
      <c r="C1264" s="17">
        <v>29</v>
      </c>
      <c r="D1264" s="24">
        <v>34113.75</v>
      </c>
      <c r="E1264" s="17" t="s">
        <v>1094</v>
      </c>
      <c r="F1264" s="17" t="s">
        <v>475</v>
      </c>
      <c r="G1264" s="17" t="s">
        <v>3820</v>
      </c>
      <c r="H1264" s="17" t="s">
        <v>4030</v>
      </c>
      <c r="I1264" s="20">
        <f t="shared" si="19"/>
        <v>1385972.0032319999</v>
      </c>
      <c r="J1264" s="20">
        <v>337404.65980319999</v>
      </c>
      <c r="K1264" s="17" t="s">
        <v>4031</v>
      </c>
      <c r="L1264" s="21" t="str">
        <f>VLOOKUP(B1264,Accounts!B$2:E$3001,4,FALSE)</f>
        <v>Joint</v>
      </c>
      <c r="M1264" s="26">
        <f>VALUE(VLOOKUP(B1264,Accounts!B$2:G$3001,6,FALSE))</f>
        <v>2093263354</v>
      </c>
      <c r="N1264" s="22">
        <f>IFERROR(VLOOKUP(B1264,Loan!B1264:D1563,3,FALSE), 0)</f>
        <v>0</v>
      </c>
      <c r="O1264" s="25">
        <f>VLOOKUP(B1264,Transaction!C2:F3001,4,FALSE)</f>
        <v>44540</v>
      </c>
      <c r="P1264" s="21" t="str">
        <f>VLOOKUP(B1264,Table3[[Account Number]:[Transaction type]],2,FALSE)</f>
        <v>Money Transfer</v>
      </c>
      <c r="Q1264" s="21" t="str">
        <f>VLOOKUP(B1264,Transaction!C2:E3001,3,FALSE)</f>
        <v>Internet Banking</v>
      </c>
      <c r="R1264" s="22">
        <f>Table4[[#This Row],[Bank Deposit2]] - Table4[[#This Row],[Saving Accounts]]</f>
        <v>1048567.3434287999</v>
      </c>
      <c r="S1264" s="22">
        <f>IF(AND(Table4[[#This Row],[Account Type]]="Current",Table4[[#This Row],[Opening Balance]]&gt;= 500000),Table4[[#This Row],[Opening Balance]] * 0.02, 0)</f>
        <v>0</v>
      </c>
    </row>
    <row r="1265" spans="1:19" ht="15.75" x14ac:dyDescent="0.25">
      <c r="A1265" s="17" t="s">
        <v>4032</v>
      </c>
      <c r="B1265" s="19">
        <v>668426800</v>
      </c>
      <c r="C1265" s="17">
        <v>24</v>
      </c>
      <c r="D1265" s="24">
        <v>35940</v>
      </c>
      <c r="E1265" s="17" t="s">
        <v>1094</v>
      </c>
      <c r="F1265" s="17" t="s">
        <v>195</v>
      </c>
      <c r="G1265" s="17" t="s">
        <v>3820</v>
      </c>
      <c r="H1265" s="17" t="s">
        <v>4033</v>
      </c>
      <c r="I1265" s="20">
        <f t="shared" si="19"/>
        <v>370857.62484</v>
      </c>
      <c r="J1265" s="20">
        <v>113859.7971</v>
      </c>
      <c r="K1265" s="17" t="s">
        <v>4034</v>
      </c>
      <c r="L1265" s="21" t="str">
        <f>VLOOKUP(B1265,Accounts!B$2:E$3001,4,FALSE)</f>
        <v>Joint</v>
      </c>
      <c r="M1265" s="26">
        <f>VALUE(VLOOKUP(B1265,Accounts!B$2:G$3001,6,FALSE))</f>
        <v>3369053817</v>
      </c>
      <c r="N1265" s="22">
        <f>IFERROR(VLOOKUP(B1265,Loan!B1265:D1564,3,FALSE), 0)</f>
        <v>0</v>
      </c>
      <c r="O1265" s="25">
        <f>VLOOKUP(B1265,Transaction!C2:F3001,4,FALSE)</f>
        <v>44445</v>
      </c>
      <c r="P1265" s="21" t="str">
        <f>VLOOKUP(B1265,Table3[[Account Number]:[Transaction type]],2,FALSE)</f>
        <v>Money Deposit</v>
      </c>
      <c r="Q1265" s="21" t="str">
        <f>VLOOKUP(B1265,Transaction!C2:E3001,3,FALSE)</f>
        <v>Bank</v>
      </c>
      <c r="R1265" s="22">
        <f>Table4[[#This Row],[Bank Deposit2]] - Table4[[#This Row],[Saving Accounts]]</f>
        <v>256997.82774000001</v>
      </c>
      <c r="S1265" s="22">
        <f>IF(AND(Table4[[#This Row],[Account Type]]="Current",Table4[[#This Row],[Opening Balance]]&gt;= 500000),Table4[[#This Row],[Opening Balance]] * 0.02, 0)</f>
        <v>0</v>
      </c>
    </row>
    <row r="1266" spans="1:19" ht="15.75" x14ac:dyDescent="0.25">
      <c r="A1266" s="17" t="s">
        <v>4035</v>
      </c>
      <c r="B1266" s="19">
        <v>268335121</v>
      </c>
      <c r="C1266" s="17">
        <v>85</v>
      </c>
      <c r="D1266" s="24">
        <v>13659.75</v>
      </c>
      <c r="E1266" s="17" t="s">
        <v>1094</v>
      </c>
      <c r="F1266" s="17" t="s">
        <v>404</v>
      </c>
      <c r="G1266" s="17" t="s">
        <v>3820</v>
      </c>
      <c r="H1266" s="17" t="s">
        <v>4036</v>
      </c>
      <c r="I1266" s="20">
        <f t="shared" si="19"/>
        <v>1063704.1424400001</v>
      </c>
      <c r="J1266" s="20">
        <v>232610.0190732</v>
      </c>
      <c r="K1266" s="17" t="s">
        <v>4037</v>
      </c>
      <c r="L1266" s="21" t="str">
        <f>VLOOKUP(B1266,Accounts!B$2:E$3001,4,FALSE)</f>
        <v>Fixed Deposit</v>
      </c>
      <c r="M1266" s="26">
        <f>VALUE(VLOOKUP(B1266,Accounts!B$2:G$3001,6,FALSE))</f>
        <v>1305858528</v>
      </c>
      <c r="N1266" s="22">
        <f>IFERROR(VLOOKUP(B1266,Loan!B1266:D1565,3,FALSE), 0)</f>
        <v>0</v>
      </c>
      <c r="O1266" s="25">
        <f>VLOOKUP(B1266,Transaction!C2:F3001,4,FALSE)</f>
        <v>44679</v>
      </c>
      <c r="P1266" s="21" t="str">
        <f>VLOOKUP(B1266,Table3[[Account Number]:[Transaction type]],2,FALSE)</f>
        <v>Online Payment</v>
      </c>
      <c r="Q1266" s="21" t="str">
        <f>VLOOKUP(B1266,Transaction!C2:E3001,3,FALSE)</f>
        <v>Mobile</v>
      </c>
      <c r="R1266" s="22">
        <f>Table4[[#This Row],[Bank Deposit2]] - Table4[[#This Row],[Saving Accounts]]</f>
        <v>831094.12336680014</v>
      </c>
      <c r="S1266" s="22">
        <f>IF(AND(Table4[[#This Row],[Account Type]]="Current",Table4[[#This Row],[Opening Balance]]&gt;= 500000),Table4[[#This Row],[Opening Balance]] * 0.02, 0)</f>
        <v>0</v>
      </c>
    </row>
    <row r="1267" spans="1:19" ht="15.75" x14ac:dyDescent="0.25">
      <c r="A1267" s="17" t="s">
        <v>4038</v>
      </c>
      <c r="B1267" s="19">
        <v>721613645</v>
      </c>
      <c r="C1267" s="17">
        <v>38</v>
      </c>
      <c r="D1267" s="24">
        <v>30826.5</v>
      </c>
      <c r="E1267" s="17" t="s">
        <v>1094</v>
      </c>
      <c r="F1267" s="17" t="s">
        <v>349</v>
      </c>
      <c r="G1267" s="17" t="s">
        <v>3820</v>
      </c>
      <c r="H1267" s="17" t="s">
        <v>4039</v>
      </c>
      <c r="I1267" s="20">
        <f t="shared" si="19"/>
        <v>1472790.521673</v>
      </c>
      <c r="J1267" s="20">
        <v>1076595.28925859</v>
      </c>
      <c r="K1267" s="17" t="s">
        <v>4040</v>
      </c>
      <c r="L1267" s="21" t="str">
        <f>VLOOKUP(B1267,Accounts!B$2:E$3001,4,FALSE)</f>
        <v>Joint</v>
      </c>
      <c r="M1267" s="26">
        <f>VALUE(VLOOKUP(B1267,Accounts!B$2:G$3001,6,FALSE))</f>
        <v>1699363629</v>
      </c>
      <c r="N1267" s="22">
        <f>IFERROR(VLOOKUP(B1267,Loan!B1267:D1566,3,FALSE), 0)</f>
        <v>0</v>
      </c>
      <c r="O1267" s="25">
        <f>VLOOKUP(B1267,Transaction!C2:F3001,4,FALSE)</f>
        <v>44447</v>
      </c>
      <c r="P1267" s="21" t="str">
        <f>VLOOKUP(B1267,Table3[[Account Number]:[Transaction type]],2,FALSE)</f>
        <v>Loan Payment</v>
      </c>
      <c r="Q1267" s="21" t="str">
        <f>VLOOKUP(B1267,Transaction!C2:E3001,3,FALSE)</f>
        <v>Mobile</v>
      </c>
      <c r="R1267" s="22">
        <f>Table4[[#This Row],[Bank Deposit2]] - Table4[[#This Row],[Saving Accounts]]</f>
        <v>396195.23241440998</v>
      </c>
      <c r="S1267" s="22">
        <f>IF(AND(Table4[[#This Row],[Account Type]]="Current",Table4[[#This Row],[Opening Balance]]&gt;= 500000),Table4[[#This Row],[Opening Balance]] * 0.02, 0)</f>
        <v>0</v>
      </c>
    </row>
    <row r="1268" spans="1:19" ht="15.75" x14ac:dyDescent="0.25">
      <c r="A1268" s="17" t="s">
        <v>4041</v>
      </c>
      <c r="B1268" s="19">
        <v>201107405</v>
      </c>
      <c r="C1268" s="17">
        <v>20</v>
      </c>
      <c r="D1268" s="24">
        <v>37401</v>
      </c>
      <c r="E1268" s="17" t="s">
        <v>1094</v>
      </c>
      <c r="F1268" s="17" t="s">
        <v>366</v>
      </c>
      <c r="G1268" s="17" t="s">
        <v>3820</v>
      </c>
      <c r="H1268" s="17" t="s">
        <v>4042</v>
      </c>
      <c r="I1268" s="20">
        <f t="shared" si="19"/>
        <v>307345.99549499998</v>
      </c>
      <c r="J1268" s="20">
        <v>71442.263034450007</v>
      </c>
      <c r="K1268" s="17" t="s">
        <v>4043</v>
      </c>
      <c r="L1268" s="21" t="str">
        <f>VLOOKUP(B1268,Accounts!B$2:E$3001,4,FALSE)</f>
        <v>Joint</v>
      </c>
      <c r="M1268" s="26">
        <f>VALUE(VLOOKUP(B1268,Accounts!B$2:G$3001,6,FALSE))</f>
        <v>748535025</v>
      </c>
      <c r="N1268" s="22">
        <f>IFERROR(VLOOKUP(B1268,Loan!B1268:D1567,3,FALSE), 0)</f>
        <v>0</v>
      </c>
      <c r="O1268" s="25">
        <f>VLOOKUP(B1268,Transaction!C2:F3001,4,FALSE)</f>
        <v>44434</v>
      </c>
      <c r="P1268" s="21" t="str">
        <f>VLOOKUP(B1268,Table3[[Account Number]:[Transaction type]],2,FALSE)</f>
        <v>Money Deposit</v>
      </c>
      <c r="Q1268" s="21" t="str">
        <f>VLOOKUP(B1268,Transaction!C2:E3001,3,FALSE)</f>
        <v>ATM</v>
      </c>
      <c r="R1268" s="22">
        <f>Table4[[#This Row],[Bank Deposit2]] - Table4[[#This Row],[Saving Accounts]]</f>
        <v>235903.73246054997</v>
      </c>
      <c r="S1268" s="22">
        <f>IF(AND(Table4[[#This Row],[Account Type]]="Current",Table4[[#This Row],[Opening Balance]]&gt;= 500000),Table4[[#This Row],[Opening Balance]] * 0.02, 0)</f>
        <v>0</v>
      </c>
    </row>
    <row r="1269" spans="1:19" ht="15.75" x14ac:dyDescent="0.25">
      <c r="A1269" s="17" t="s">
        <v>4044</v>
      </c>
      <c r="B1269" s="19">
        <v>634403569</v>
      </c>
      <c r="C1269" s="17">
        <v>69</v>
      </c>
      <c r="D1269" s="24">
        <v>19503.75</v>
      </c>
      <c r="E1269" s="17" t="s">
        <v>1094</v>
      </c>
      <c r="F1269" s="17" t="s">
        <v>83</v>
      </c>
      <c r="G1269" s="17" t="s">
        <v>3820</v>
      </c>
      <c r="H1269" s="17" t="s">
        <v>4045</v>
      </c>
      <c r="I1269" s="20">
        <f t="shared" si="19"/>
        <v>1030675.8147</v>
      </c>
      <c r="J1269" s="20">
        <v>165774.24448200001</v>
      </c>
      <c r="K1269" s="17" t="s">
        <v>4046</v>
      </c>
      <c r="L1269" s="21" t="str">
        <f>VLOOKUP(B1269,Accounts!B$2:E$3001,4,FALSE)</f>
        <v>Current</v>
      </c>
      <c r="M1269" s="26">
        <f>VALUE(VLOOKUP(B1269,Accounts!B$2:G$3001,6,FALSE))</f>
        <v>43960509</v>
      </c>
      <c r="N1269" s="22">
        <f>IFERROR(VLOOKUP(B1269,Loan!B1269:D1568,3,FALSE), 0)</f>
        <v>0</v>
      </c>
      <c r="O1269" s="25">
        <f>VLOOKUP(B1269,Transaction!C2:F3001,4,FALSE)</f>
        <v>44327</v>
      </c>
      <c r="P1269" s="21" t="str">
        <f>VLOOKUP(B1269,Table3[[Account Number]:[Transaction type]],2,FALSE)</f>
        <v>Cash Withdrawal</v>
      </c>
      <c r="Q1269" s="21" t="str">
        <f>VLOOKUP(B1269,Transaction!C2:E3001,3,FALSE)</f>
        <v>ATM</v>
      </c>
      <c r="R1269" s="22">
        <f>Table4[[#This Row],[Bank Deposit2]] - Table4[[#This Row],[Saving Accounts]]</f>
        <v>864901.57021799998</v>
      </c>
      <c r="S1269" s="22">
        <f>IF(AND(Table4[[#This Row],[Account Type]]="Current",Table4[[#This Row],[Opening Balance]]&gt;= 500000),Table4[[#This Row],[Opening Balance]] * 0.02, 0)</f>
        <v>879210.18</v>
      </c>
    </row>
    <row r="1270" spans="1:19" ht="15.75" x14ac:dyDescent="0.25">
      <c r="A1270" s="17" t="s">
        <v>4047</v>
      </c>
      <c r="B1270" s="19">
        <v>599241201</v>
      </c>
      <c r="C1270" s="17">
        <v>23</v>
      </c>
      <c r="D1270" s="24">
        <v>36305.25</v>
      </c>
      <c r="E1270" s="17" t="s">
        <v>1094</v>
      </c>
      <c r="F1270" s="17" t="s">
        <v>385</v>
      </c>
      <c r="G1270" s="17" t="s">
        <v>3820</v>
      </c>
      <c r="H1270" s="17" t="s">
        <v>4048</v>
      </c>
      <c r="I1270" s="20">
        <f t="shared" si="19"/>
        <v>511215.37614000001</v>
      </c>
      <c r="J1270" s="20">
        <v>341783.99433359999</v>
      </c>
      <c r="K1270" s="17" t="s">
        <v>4049</v>
      </c>
      <c r="L1270" s="21" t="str">
        <f>VLOOKUP(B1270,Accounts!B$2:E$3001,4,FALSE)</f>
        <v>Current</v>
      </c>
      <c r="M1270" s="26">
        <f>VALUE(VLOOKUP(B1270,Accounts!B$2:G$3001,6,FALSE))</f>
        <v>3790535385</v>
      </c>
      <c r="N1270" s="22">
        <f>IFERROR(VLOOKUP(B1270,Loan!B1270:D1569,3,FALSE), 0)</f>
        <v>0</v>
      </c>
      <c r="O1270" s="25">
        <f>VLOOKUP(B1270,Transaction!C2:F3001,4,FALSE)</f>
        <v>44507</v>
      </c>
      <c r="P1270" s="21" t="str">
        <f>VLOOKUP(B1270,Table3[[Account Number]:[Transaction type]],2,FALSE)</f>
        <v>Cash Withdrawal</v>
      </c>
      <c r="Q1270" s="21" t="str">
        <f>VLOOKUP(B1270,Transaction!C2:E3001,3,FALSE)</f>
        <v>ATM</v>
      </c>
      <c r="R1270" s="22">
        <f>Table4[[#This Row],[Bank Deposit2]] - Table4[[#This Row],[Saving Accounts]]</f>
        <v>169431.38180640002</v>
      </c>
      <c r="S1270" s="22">
        <f>IF(AND(Table4[[#This Row],[Account Type]]="Current",Table4[[#This Row],[Opening Balance]]&gt;= 500000),Table4[[#This Row],[Opening Balance]] * 0.02, 0)</f>
        <v>75810707.700000003</v>
      </c>
    </row>
    <row r="1271" spans="1:19" ht="15.75" x14ac:dyDescent="0.25">
      <c r="A1271" s="17" t="s">
        <v>4050</v>
      </c>
      <c r="B1271" s="19">
        <v>642538814</v>
      </c>
      <c r="C1271" s="17">
        <v>81</v>
      </c>
      <c r="D1271" s="24">
        <v>15120.75</v>
      </c>
      <c r="E1271" s="17" t="s">
        <v>1094</v>
      </c>
      <c r="F1271" s="17" t="s">
        <v>344</v>
      </c>
      <c r="G1271" s="17" t="s">
        <v>3820</v>
      </c>
      <c r="H1271" s="17" t="s">
        <v>4051</v>
      </c>
      <c r="I1271" s="20">
        <f t="shared" si="19"/>
        <v>15830.35648</v>
      </c>
      <c r="J1271" s="20">
        <v>13609.4505856</v>
      </c>
      <c r="K1271" s="17" t="s">
        <v>4052</v>
      </c>
      <c r="L1271" s="21" t="str">
        <f>VLOOKUP(B1271,Accounts!B$2:E$3001,4,FALSE)</f>
        <v>Current</v>
      </c>
      <c r="M1271" s="26">
        <f>VALUE(VLOOKUP(B1271,Accounts!B$2:G$3001,6,FALSE))</f>
        <v>1058069664</v>
      </c>
      <c r="N1271" s="22">
        <f>IFERROR(VLOOKUP(B1271,Loan!B1271:D1570,3,FALSE), 0)</f>
        <v>0</v>
      </c>
      <c r="O1271" s="25">
        <f>VLOOKUP(B1271,Transaction!C2:F3001,4,FALSE)</f>
        <v>44563</v>
      </c>
      <c r="P1271" s="21" t="str">
        <f>VLOOKUP(B1271,Table3[[Account Number]:[Transaction type]],2,FALSE)</f>
        <v>Cash Withdrawal</v>
      </c>
      <c r="Q1271" s="21" t="str">
        <f>VLOOKUP(B1271,Transaction!C2:E3001,3,FALSE)</f>
        <v>ATM</v>
      </c>
      <c r="R1271" s="22">
        <f>Table4[[#This Row],[Bank Deposit2]] - Table4[[#This Row],[Saving Accounts]]</f>
        <v>2220.9058944000008</v>
      </c>
      <c r="S1271" s="22">
        <f>IF(AND(Table4[[#This Row],[Account Type]]="Current",Table4[[#This Row],[Opening Balance]]&gt;= 500000),Table4[[#This Row],[Opening Balance]] * 0.02, 0)</f>
        <v>21161393.280000001</v>
      </c>
    </row>
    <row r="1272" spans="1:19" ht="15.75" x14ac:dyDescent="0.25">
      <c r="A1272" s="17" t="s">
        <v>4053</v>
      </c>
      <c r="B1272" s="19">
        <v>821191889</v>
      </c>
      <c r="C1272" s="17">
        <v>35</v>
      </c>
      <c r="D1272" s="24">
        <v>31922.25</v>
      </c>
      <c r="E1272" s="17" t="s">
        <v>1094</v>
      </c>
      <c r="F1272" s="17" t="s">
        <v>1242</v>
      </c>
      <c r="G1272" s="17" t="s">
        <v>4054</v>
      </c>
      <c r="H1272" s="17" t="s">
        <v>4055</v>
      </c>
      <c r="I1272" s="20">
        <f t="shared" si="19"/>
        <v>3466323.3481999999</v>
      </c>
      <c r="J1272" s="20">
        <v>1566778.1533864001</v>
      </c>
      <c r="K1272" s="17" t="s">
        <v>4056</v>
      </c>
      <c r="L1272" s="21" t="str">
        <f>VLOOKUP(B1272,Accounts!B$2:E$3001,4,FALSE)</f>
        <v>Current</v>
      </c>
      <c r="M1272" s="26">
        <f>VALUE(VLOOKUP(B1272,Accounts!B$2:G$3001,6,FALSE))</f>
        <v>768765024</v>
      </c>
      <c r="N1272" s="22">
        <f>IFERROR(VLOOKUP(B1272,Loan!B1272:D1571,3,FALSE), 0)</f>
        <v>0</v>
      </c>
      <c r="O1272" s="25">
        <f>VLOOKUP(B1272,Transaction!C2:F3001,4,FALSE)</f>
        <v>44640</v>
      </c>
      <c r="P1272" s="21" t="str">
        <f>VLOOKUP(B1272,Table3[[Account Number]:[Transaction type]],2,FALSE)</f>
        <v>Online Payment</v>
      </c>
      <c r="Q1272" s="21" t="str">
        <f>VLOOKUP(B1272,Transaction!C2:E3001,3,FALSE)</f>
        <v>Mobile</v>
      </c>
      <c r="R1272" s="22">
        <f>Table4[[#This Row],[Bank Deposit2]] - Table4[[#This Row],[Saving Accounts]]</f>
        <v>1899545.1948135998</v>
      </c>
      <c r="S1272" s="22">
        <f>IF(AND(Table4[[#This Row],[Account Type]]="Current",Table4[[#This Row],[Opening Balance]]&gt;= 500000),Table4[[#This Row],[Opening Balance]] * 0.02, 0)</f>
        <v>15375300.48</v>
      </c>
    </row>
    <row r="1273" spans="1:19" ht="15.75" x14ac:dyDescent="0.25">
      <c r="A1273" s="17" t="s">
        <v>4057</v>
      </c>
      <c r="B1273" s="19">
        <v>700452434</v>
      </c>
      <c r="C1273" s="17">
        <v>64</v>
      </c>
      <c r="D1273" s="24">
        <v>21330</v>
      </c>
      <c r="E1273" s="17" t="s">
        <v>1094</v>
      </c>
      <c r="F1273" s="17" t="s">
        <v>509</v>
      </c>
      <c r="G1273" s="17" t="s">
        <v>4058</v>
      </c>
      <c r="H1273" s="17" t="s">
        <v>4059</v>
      </c>
      <c r="I1273" s="20">
        <f t="shared" si="19"/>
        <v>1776637.4156440001</v>
      </c>
      <c r="J1273" s="20">
        <v>1225362.3495859201</v>
      </c>
      <c r="K1273" s="17" t="s">
        <v>4060</v>
      </c>
      <c r="L1273" s="21" t="str">
        <f>VLOOKUP(B1273,Accounts!B$2:E$3001,4,FALSE)</f>
        <v>Domiciliary</v>
      </c>
      <c r="M1273" s="26">
        <f>VALUE(VLOOKUP(B1273,Accounts!B$2:G$3001,6,FALSE))</f>
        <v>12393966</v>
      </c>
      <c r="N1273" s="22">
        <f>IFERROR(VLOOKUP(B1273,Loan!B1273:D1572,3,FALSE), 0)</f>
        <v>0</v>
      </c>
      <c r="O1273" s="25">
        <f>VLOOKUP(B1273,Transaction!C2:F3001,4,FALSE)</f>
        <v>44354</v>
      </c>
      <c r="P1273" s="21" t="str">
        <f>VLOOKUP(B1273,Table3[[Account Number]:[Transaction type]],2,FALSE)</f>
        <v>Money Transfer</v>
      </c>
      <c r="Q1273" s="21" t="str">
        <f>VLOOKUP(B1273,Transaction!C2:E3001,3,FALSE)</f>
        <v>Mobile</v>
      </c>
      <c r="R1273" s="22">
        <f>Table4[[#This Row],[Bank Deposit2]] - Table4[[#This Row],[Saving Accounts]]</f>
        <v>551275.06605807994</v>
      </c>
      <c r="S1273" s="22">
        <f>IF(AND(Table4[[#This Row],[Account Type]]="Current",Table4[[#This Row],[Opening Balance]]&gt;= 500000),Table4[[#This Row],[Opening Balance]] * 0.02, 0)</f>
        <v>0</v>
      </c>
    </row>
    <row r="1274" spans="1:19" ht="15.75" x14ac:dyDescent="0.25">
      <c r="A1274" s="17" t="s">
        <v>4061</v>
      </c>
      <c r="B1274" s="19">
        <v>394538360</v>
      </c>
      <c r="C1274" s="17">
        <v>19</v>
      </c>
      <c r="D1274" s="24">
        <v>37766.25</v>
      </c>
      <c r="E1274" s="17" t="s">
        <v>1094</v>
      </c>
      <c r="F1274" s="17" t="s">
        <v>1789</v>
      </c>
      <c r="G1274" s="17" t="s">
        <v>4062</v>
      </c>
      <c r="H1274" s="17" t="s">
        <v>4063</v>
      </c>
      <c r="I1274" s="20">
        <f t="shared" si="19"/>
        <v>147698.371464</v>
      </c>
      <c r="J1274" s="20">
        <v>61895.922180959999</v>
      </c>
      <c r="K1274" s="17" t="s">
        <v>4064</v>
      </c>
      <c r="L1274" s="21" t="str">
        <f>VLOOKUP(B1274,Accounts!B$2:E$3001,4,FALSE)</f>
        <v>Savings</v>
      </c>
      <c r="M1274" s="26">
        <f>VALUE(VLOOKUP(B1274,Accounts!B$2:G$3001,6,FALSE))</f>
        <v>2458362775</v>
      </c>
      <c r="N1274" s="22">
        <f>IFERROR(VLOOKUP(B1274,Loan!B1274:D1573,3,FALSE), 0)</f>
        <v>0</v>
      </c>
      <c r="O1274" s="25">
        <f>VLOOKUP(B1274,Transaction!C2:F3001,4,FALSE)</f>
        <v>44302</v>
      </c>
      <c r="P1274" s="21" t="str">
        <f>VLOOKUP(B1274,Table3[[Account Number]:[Transaction type]],2,FALSE)</f>
        <v>Money Transfer</v>
      </c>
      <c r="Q1274" s="21" t="str">
        <f>VLOOKUP(B1274,Transaction!C2:E3001,3,FALSE)</f>
        <v>Internet Banking</v>
      </c>
      <c r="R1274" s="22">
        <f>Table4[[#This Row],[Bank Deposit2]] - Table4[[#This Row],[Saving Accounts]]</f>
        <v>85802.449283039998</v>
      </c>
      <c r="S1274" s="22">
        <f>IF(AND(Table4[[#This Row],[Account Type]]="Current",Table4[[#This Row],[Opening Balance]]&gt;= 500000),Table4[[#This Row],[Opening Balance]] * 0.02, 0)</f>
        <v>0</v>
      </c>
    </row>
    <row r="1275" spans="1:19" ht="15.75" x14ac:dyDescent="0.25">
      <c r="A1275" s="17" t="s">
        <v>4065</v>
      </c>
      <c r="B1275" s="19">
        <v>224684162</v>
      </c>
      <c r="C1275" s="17">
        <v>56</v>
      </c>
      <c r="D1275" s="24">
        <v>24252</v>
      </c>
      <c r="E1275" s="17" t="s">
        <v>1094</v>
      </c>
      <c r="F1275" s="17" t="s">
        <v>442</v>
      </c>
      <c r="G1275" s="17" t="s">
        <v>4066</v>
      </c>
      <c r="H1275" s="17" t="s">
        <v>4067</v>
      </c>
      <c r="I1275" s="20">
        <f t="shared" si="19"/>
        <v>1419823.591056</v>
      </c>
      <c r="J1275" s="20">
        <v>205328.33470656001</v>
      </c>
      <c r="K1275" s="17" t="s">
        <v>4068</v>
      </c>
      <c r="L1275" s="21" t="str">
        <f>VLOOKUP(B1275,Accounts!B$2:E$3001,4,FALSE)</f>
        <v>Domiciliary</v>
      </c>
      <c r="M1275" s="26">
        <f>VALUE(VLOOKUP(B1275,Accounts!B$2:G$3001,6,FALSE))</f>
        <v>6536936</v>
      </c>
      <c r="N1275" s="22">
        <f>IFERROR(VLOOKUP(B1275,Loan!B1275:D1574,3,FALSE), 0)</f>
        <v>0</v>
      </c>
      <c r="O1275" s="25">
        <f>VLOOKUP(B1275,Transaction!C2:F3001,4,FALSE)</f>
        <v>44407</v>
      </c>
      <c r="P1275" s="21" t="str">
        <f>VLOOKUP(B1275,Table3[[Account Number]:[Transaction type]],2,FALSE)</f>
        <v>Cash Withdrawal</v>
      </c>
      <c r="Q1275" s="21" t="str">
        <f>VLOOKUP(B1275,Transaction!C2:E3001,3,FALSE)</f>
        <v>ATM</v>
      </c>
      <c r="R1275" s="22">
        <f>Table4[[#This Row],[Bank Deposit2]] - Table4[[#This Row],[Saving Accounts]]</f>
        <v>1214495.25634944</v>
      </c>
      <c r="S1275" s="22">
        <f>IF(AND(Table4[[#This Row],[Account Type]]="Current",Table4[[#This Row],[Opening Balance]]&gt;= 500000),Table4[[#This Row],[Opening Balance]] * 0.02, 0)</f>
        <v>0</v>
      </c>
    </row>
    <row r="1276" spans="1:19" ht="15.75" x14ac:dyDescent="0.25">
      <c r="A1276" s="17" t="s">
        <v>4069</v>
      </c>
      <c r="B1276" s="19">
        <v>665442138</v>
      </c>
      <c r="C1276" s="17">
        <v>33</v>
      </c>
      <c r="D1276" s="24">
        <v>32652.75</v>
      </c>
      <c r="E1276" s="17" t="s">
        <v>1094</v>
      </c>
      <c r="F1276" s="17" t="s">
        <v>598</v>
      </c>
      <c r="G1276" s="17" t="s">
        <v>4070</v>
      </c>
      <c r="H1276" s="17" t="s">
        <v>4071</v>
      </c>
      <c r="I1276" s="20">
        <f t="shared" si="19"/>
        <v>144206.47511999999</v>
      </c>
      <c r="J1276" s="20">
        <v>152555.271048</v>
      </c>
      <c r="K1276" s="17" t="s">
        <v>4072</v>
      </c>
      <c r="L1276" s="21" t="str">
        <f>VLOOKUP(B1276,Accounts!B$2:E$3001,4,FALSE)</f>
        <v>Savings</v>
      </c>
      <c r="M1276" s="26">
        <f>VALUE(VLOOKUP(B1276,Accounts!B$2:G$3001,6,FALSE))</f>
        <v>3352562421</v>
      </c>
      <c r="N1276" s="22">
        <f>IFERROR(VLOOKUP(B1276,Loan!B1276:D1575,3,FALSE), 0)</f>
        <v>0</v>
      </c>
      <c r="O1276" s="25">
        <f>VLOOKUP(B1276,Transaction!C2:F3001,4,FALSE)</f>
        <v>44386</v>
      </c>
      <c r="P1276" s="21" t="str">
        <f>VLOOKUP(B1276,Table3[[Account Number]:[Transaction type]],2,FALSE)</f>
        <v>Money Deposit</v>
      </c>
      <c r="Q1276" s="21" t="str">
        <f>VLOOKUP(B1276,Transaction!C2:E3001,3,FALSE)</f>
        <v>ATM</v>
      </c>
      <c r="R1276" s="22">
        <f>Table4[[#This Row],[Bank Deposit2]] - Table4[[#This Row],[Saving Accounts]]</f>
        <v>-8348.7959280000068</v>
      </c>
      <c r="S1276" s="22">
        <f>IF(AND(Table4[[#This Row],[Account Type]]="Current",Table4[[#This Row],[Opening Balance]]&gt;= 500000),Table4[[#This Row],[Opening Balance]] * 0.02, 0)</f>
        <v>0</v>
      </c>
    </row>
    <row r="1277" spans="1:19" ht="15.75" x14ac:dyDescent="0.25">
      <c r="A1277" s="17" t="s">
        <v>4073</v>
      </c>
      <c r="B1277" s="19">
        <v>394316664</v>
      </c>
      <c r="C1277" s="17">
        <v>40</v>
      </c>
      <c r="D1277" s="24">
        <v>30096</v>
      </c>
      <c r="E1277" s="17" t="s">
        <v>1094</v>
      </c>
      <c r="F1277" s="17" t="s">
        <v>602</v>
      </c>
      <c r="G1277" s="17" t="s">
        <v>4074</v>
      </c>
      <c r="H1277" s="17" t="s">
        <v>4075</v>
      </c>
      <c r="I1277" s="20">
        <f t="shared" si="19"/>
        <v>3170634.0778199998</v>
      </c>
      <c r="J1277" s="20">
        <v>497267.80030619999</v>
      </c>
      <c r="K1277" s="17" t="s">
        <v>4076</v>
      </c>
      <c r="L1277" s="21" t="str">
        <f>VLOOKUP(B1277,Accounts!B$2:E$3001,4,FALSE)</f>
        <v>Joint</v>
      </c>
      <c r="M1277" s="26">
        <f>VALUE(VLOOKUP(B1277,Accounts!B$2:G$3001,6,FALSE))</f>
        <v>969489915</v>
      </c>
      <c r="N1277" s="22">
        <f>IFERROR(VLOOKUP(B1277,Loan!B1277:D1576,3,FALSE), 0)</f>
        <v>0</v>
      </c>
      <c r="O1277" s="25">
        <f>VLOOKUP(B1277,Transaction!C2:F3001,4,FALSE)</f>
        <v>44494</v>
      </c>
      <c r="P1277" s="21" t="str">
        <f>VLOOKUP(B1277,Table3[[Account Number]:[Transaction type]],2,FALSE)</f>
        <v>Online Payment</v>
      </c>
      <c r="Q1277" s="21" t="str">
        <f>VLOOKUP(B1277,Transaction!C2:E3001,3,FALSE)</f>
        <v>Mobile</v>
      </c>
      <c r="R1277" s="22">
        <f>Table4[[#This Row],[Bank Deposit2]] - Table4[[#This Row],[Saving Accounts]]</f>
        <v>2673366.2775137997</v>
      </c>
      <c r="S1277" s="22">
        <f>IF(AND(Table4[[#This Row],[Account Type]]="Current",Table4[[#This Row],[Opening Balance]]&gt;= 500000),Table4[[#This Row],[Opening Balance]] * 0.02, 0)</f>
        <v>0</v>
      </c>
    </row>
    <row r="1278" spans="1:19" ht="15.75" x14ac:dyDescent="0.25">
      <c r="A1278" s="17" t="s">
        <v>4077</v>
      </c>
      <c r="B1278" s="19">
        <v>401834483</v>
      </c>
      <c r="C1278" s="17">
        <v>28</v>
      </c>
      <c r="D1278" s="24">
        <v>34479</v>
      </c>
      <c r="E1278" s="17" t="s">
        <v>1094</v>
      </c>
      <c r="F1278" s="17" t="s">
        <v>1304</v>
      </c>
      <c r="G1278" s="17" t="s">
        <v>4074</v>
      </c>
      <c r="H1278" s="17" t="s">
        <v>4078</v>
      </c>
      <c r="I1278" s="20">
        <f t="shared" si="19"/>
        <v>785365.13365199999</v>
      </c>
      <c r="J1278" s="20">
        <v>263127.29554188001</v>
      </c>
      <c r="K1278" s="17" t="s">
        <v>4079</v>
      </c>
      <c r="L1278" s="21" t="str">
        <f>VLOOKUP(B1278,Accounts!B$2:E$3001,4,FALSE)</f>
        <v>Corporate</v>
      </c>
      <c r="M1278" s="26">
        <f>VALUE(VLOOKUP(B1278,Accounts!B$2:G$3001,6,FALSE))</f>
        <v>1828329568</v>
      </c>
      <c r="N1278" s="22">
        <f>IFERROR(VLOOKUP(B1278,Loan!B1278:D1577,3,FALSE), 0)</f>
        <v>0</v>
      </c>
      <c r="O1278" s="25">
        <f>VLOOKUP(B1278,Transaction!C2:F3001,4,FALSE)</f>
        <v>44214</v>
      </c>
      <c r="P1278" s="21" t="str">
        <f>VLOOKUP(B1278,Table3[[Account Number]:[Transaction type]],2,FALSE)</f>
        <v>Cash Withdrawal</v>
      </c>
      <c r="Q1278" s="21" t="str">
        <f>VLOOKUP(B1278,Transaction!C2:E3001,3,FALSE)</f>
        <v>Bank</v>
      </c>
      <c r="R1278" s="22">
        <f>Table4[[#This Row],[Bank Deposit2]] - Table4[[#This Row],[Saving Accounts]]</f>
        <v>522237.83811011998</v>
      </c>
      <c r="S1278" s="22">
        <f>IF(AND(Table4[[#This Row],[Account Type]]="Current",Table4[[#This Row],[Opening Balance]]&gt;= 500000),Table4[[#This Row],[Opening Balance]] * 0.02, 0)</f>
        <v>0</v>
      </c>
    </row>
    <row r="1279" spans="1:19" ht="15.75" x14ac:dyDescent="0.25">
      <c r="A1279" s="17" t="s">
        <v>4080</v>
      </c>
      <c r="B1279" s="19">
        <v>542326392</v>
      </c>
      <c r="C1279" s="17">
        <v>36</v>
      </c>
      <c r="D1279" s="24">
        <v>31557</v>
      </c>
      <c r="E1279" s="17" t="s">
        <v>1094</v>
      </c>
      <c r="F1279" s="17" t="s">
        <v>323</v>
      </c>
      <c r="G1279" s="17" t="s">
        <v>4066</v>
      </c>
      <c r="H1279" s="17" t="s">
        <v>4081</v>
      </c>
      <c r="I1279" s="20">
        <f t="shared" si="19"/>
        <v>554546.13894400001</v>
      </c>
      <c r="J1279" s="20">
        <v>266182.14669312001</v>
      </c>
      <c r="K1279" s="17" t="s">
        <v>4082</v>
      </c>
      <c r="L1279" s="21" t="str">
        <f>VLOOKUP(B1279,Accounts!B$2:E$3001,4,FALSE)</f>
        <v>Domiciliary</v>
      </c>
      <c r="M1279" s="26">
        <f>VALUE(VLOOKUP(B1279,Accounts!B$2:G$3001,6,FALSE))</f>
        <v>634427904</v>
      </c>
      <c r="N1279" s="22">
        <f>IFERROR(VLOOKUP(B1279,Loan!B1279:D1578,3,FALSE), 0)</f>
        <v>0</v>
      </c>
      <c r="O1279" s="25">
        <f>VLOOKUP(B1279,Transaction!C2:F3001,4,FALSE)</f>
        <v>44456</v>
      </c>
      <c r="P1279" s="21" t="str">
        <f>VLOOKUP(B1279,Table3[[Account Number]:[Transaction type]],2,FALSE)</f>
        <v>Money Transfer</v>
      </c>
      <c r="Q1279" s="21" t="str">
        <f>VLOOKUP(B1279,Transaction!C2:E3001,3,FALSE)</f>
        <v>Mobile</v>
      </c>
      <c r="R1279" s="22">
        <f>Table4[[#This Row],[Bank Deposit2]] - Table4[[#This Row],[Saving Accounts]]</f>
        <v>288363.99225087999</v>
      </c>
      <c r="S1279" s="22">
        <f>IF(AND(Table4[[#This Row],[Account Type]]="Current",Table4[[#This Row],[Opening Balance]]&gt;= 500000),Table4[[#This Row],[Opening Balance]] * 0.02, 0)</f>
        <v>0</v>
      </c>
    </row>
    <row r="1280" spans="1:19" ht="15.75" x14ac:dyDescent="0.25">
      <c r="A1280" s="17" t="s">
        <v>4083</v>
      </c>
      <c r="B1280" s="19">
        <v>822216007</v>
      </c>
      <c r="C1280" s="17">
        <v>55</v>
      </c>
      <c r="D1280" s="24">
        <v>24617.25</v>
      </c>
      <c r="E1280" s="17" t="s">
        <v>1094</v>
      </c>
      <c r="F1280" s="17" t="s">
        <v>818</v>
      </c>
      <c r="G1280" s="17" t="s">
        <v>4084</v>
      </c>
      <c r="H1280" s="17" t="s">
        <v>4085</v>
      </c>
      <c r="I1280" s="20">
        <f t="shared" si="19"/>
        <v>291375.61190399999</v>
      </c>
      <c r="J1280" s="20">
        <v>29866.00022016</v>
      </c>
      <c r="K1280" s="17" t="s">
        <v>4086</v>
      </c>
      <c r="L1280" s="21" t="str">
        <f>VLOOKUP(B1280,Accounts!B$2:E$3001,4,FALSE)</f>
        <v>Domiciliary</v>
      </c>
      <c r="M1280" s="26">
        <f>VALUE(VLOOKUP(B1280,Accounts!B$2:G$3001,6,FALSE))</f>
        <v>206725552</v>
      </c>
      <c r="N1280" s="22">
        <f>IFERROR(VLOOKUP(B1280,Loan!B1280:D1579,3,FALSE), 0)</f>
        <v>0</v>
      </c>
      <c r="O1280" s="25">
        <f>VLOOKUP(B1280,Transaction!C2:F3001,4,FALSE)</f>
        <v>44406</v>
      </c>
      <c r="P1280" s="21" t="str">
        <f>VLOOKUP(B1280,Table3[[Account Number]:[Transaction type]],2,FALSE)</f>
        <v>Checks</v>
      </c>
      <c r="Q1280" s="21" t="str">
        <f>VLOOKUP(B1280,Transaction!C2:E3001,3,FALSE)</f>
        <v>Bank</v>
      </c>
      <c r="R1280" s="22">
        <f>Table4[[#This Row],[Bank Deposit2]] - Table4[[#This Row],[Saving Accounts]]</f>
        <v>261509.61168383999</v>
      </c>
      <c r="S1280" s="22">
        <f>IF(AND(Table4[[#This Row],[Account Type]]="Current",Table4[[#This Row],[Opening Balance]]&gt;= 500000),Table4[[#This Row],[Opening Balance]] * 0.02, 0)</f>
        <v>0</v>
      </c>
    </row>
    <row r="1281" spans="1:19" ht="15.75" x14ac:dyDescent="0.25">
      <c r="A1281" s="17" t="s">
        <v>4087</v>
      </c>
      <c r="B1281" s="19">
        <v>993386241</v>
      </c>
      <c r="C1281" s="17">
        <v>18</v>
      </c>
      <c r="D1281" s="24">
        <v>38131.5</v>
      </c>
      <c r="E1281" s="17" t="s">
        <v>1094</v>
      </c>
      <c r="F1281" s="17" t="s">
        <v>818</v>
      </c>
      <c r="G1281" s="17" t="s">
        <v>4088</v>
      </c>
      <c r="H1281" s="17" t="s">
        <v>4089</v>
      </c>
      <c r="I1281" s="20">
        <f t="shared" si="19"/>
        <v>810074.56521599996</v>
      </c>
      <c r="J1281" s="20">
        <v>451327.25776319997</v>
      </c>
      <c r="K1281" s="17" t="s">
        <v>4090</v>
      </c>
      <c r="L1281" s="21" t="str">
        <f>VLOOKUP(B1281,Accounts!B$2:E$3001,4,FALSE)</f>
        <v>Domiciliary</v>
      </c>
      <c r="M1281" s="26">
        <f>VALUE(VLOOKUP(B1281,Accounts!B$2:G$3001,6,FALSE))</f>
        <v>18516375</v>
      </c>
      <c r="N1281" s="22">
        <f>IFERROR(VLOOKUP(B1281,Loan!B1281:D1580,3,FALSE), 0)</f>
        <v>0</v>
      </c>
      <c r="O1281" s="25">
        <f>VLOOKUP(B1281,Transaction!C2:F3001,4,FALSE)</f>
        <v>44638</v>
      </c>
      <c r="P1281" s="21" t="str">
        <f>VLOOKUP(B1281,Table3[[Account Number]:[Transaction type]],2,FALSE)</f>
        <v>Money Transfer</v>
      </c>
      <c r="Q1281" s="21" t="str">
        <f>VLOOKUP(B1281,Transaction!C2:E3001,3,FALSE)</f>
        <v>Internet Banking</v>
      </c>
      <c r="R1281" s="22">
        <f>Table4[[#This Row],[Bank Deposit2]] - Table4[[#This Row],[Saving Accounts]]</f>
        <v>358747.30745279999</v>
      </c>
      <c r="S1281" s="22">
        <f>IF(AND(Table4[[#This Row],[Account Type]]="Current",Table4[[#This Row],[Opening Balance]]&gt;= 500000),Table4[[#This Row],[Opening Balance]] * 0.02, 0)</f>
        <v>0</v>
      </c>
    </row>
    <row r="1282" spans="1:19" ht="15.75" x14ac:dyDescent="0.25">
      <c r="A1282" s="17" t="s">
        <v>4091</v>
      </c>
      <c r="B1282" s="19">
        <v>396282935</v>
      </c>
      <c r="C1282" s="17">
        <v>50</v>
      </c>
      <c r="D1282" s="24">
        <v>26443.5</v>
      </c>
      <c r="E1282" s="17" t="s">
        <v>1094</v>
      </c>
      <c r="F1282" s="17" t="s">
        <v>78</v>
      </c>
      <c r="G1282" s="17" t="s">
        <v>4054</v>
      </c>
      <c r="H1282" s="17" t="s">
        <v>4092</v>
      </c>
      <c r="I1282" s="20">
        <f t="shared" si="19"/>
        <v>693314.73995399999</v>
      </c>
      <c r="J1282" s="20">
        <v>402636.11564735998</v>
      </c>
      <c r="K1282" s="17" t="s">
        <v>4093</v>
      </c>
      <c r="L1282" s="21" t="str">
        <f>VLOOKUP(B1282,Accounts!B$2:E$3001,4,FALSE)</f>
        <v>Joint</v>
      </c>
      <c r="M1282" s="26">
        <f>VALUE(VLOOKUP(B1282,Accounts!B$2:G$3001,6,FALSE))</f>
        <v>244571616</v>
      </c>
      <c r="N1282" s="22">
        <f>IFERROR(VLOOKUP(B1282,Loan!B1282:D1581,3,FALSE), 0)</f>
        <v>0</v>
      </c>
      <c r="O1282" s="25">
        <f>VLOOKUP(B1282,Transaction!C2:F3001,4,FALSE)</f>
        <v>44643</v>
      </c>
      <c r="P1282" s="21" t="str">
        <f>VLOOKUP(B1282,Table3[[Account Number]:[Transaction type]],2,FALSE)</f>
        <v>Money Transfer</v>
      </c>
      <c r="Q1282" s="21" t="str">
        <f>VLOOKUP(B1282,Transaction!C2:E3001,3,FALSE)</f>
        <v>Mobile</v>
      </c>
      <c r="R1282" s="22">
        <f>Table4[[#This Row],[Bank Deposit2]] - Table4[[#This Row],[Saving Accounts]]</f>
        <v>290678.62430664001</v>
      </c>
      <c r="S1282" s="22">
        <f>IF(AND(Table4[[#This Row],[Account Type]]="Current",Table4[[#This Row],[Opening Balance]]&gt;= 500000),Table4[[#This Row],[Opening Balance]] * 0.02, 0)</f>
        <v>0</v>
      </c>
    </row>
    <row r="1283" spans="1:19" ht="15.75" x14ac:dyDescent="0.25">
      <c r="A1283" s="17" t="s">
        <v>4094</v>
      </c>
      <c r="B1283" s="19">
        <v>836878256</v>
      </c>
      <c r="C1283" s="17">
        <v>51</v>
      </c>
      <c r="D1283" s="24">
        <v>26078.25</v>
      </c>
      <c r="E1283" s="17" t="s">
        <v>1094</v>
      </c>
      <c r="F1283" s="17" t="s">
        <v>610</v>
      </c>
      <c r="G1283" s="17" t="s">
        <v>4095</v>
      </c>
      <c r="H1283" s="17" t="s">
        <v>4096</v>
      </c>
      <c r="I1283" s="20">
        <f t="shared" ref="I1283:I1346" si="20">VALUE(CLEAN(H1283))</f>
        <v>175088.882304</v>
      </c>
      <c r="J1283" s="20">
        <v>72661.886156160006</v>
      </c>
      <c r="K1283" s="17" t="s">
        <v>4097</v>
      </c>
      <c r="L1283" s="21" t="str">
        <f>VLOOKUP(B1283,Accounts!B$2:E$3001,4,FALSE)</f>
        <v>Corporate</v>
      </c>
      <c r="M1283" s="26">
        <f>VALUE(VLOOKUP(B1283,Accounts!B$2:G$3001,6,FALSE))</f>
        <v>311296875</v>
      </c>
      <c r="N1283" s="22">
        <f>IFERROR(VLOOKUP(B1283,Loan!B1283:D1582,3,FALSE), 0)</f>
        <v>0</v>
      </c>
      <c r="O1283" s="25">
        <f>VLOOKUP(B1283,Transaction!C2:F3001,4,FALSE)</f>
        <v>44411</v>
      </c>
      <c r="P1283" s="21" t="str">
        <f>VLOOKUP(B1283,Table3[[Account Number]:[Transaction type]],2,FALSE)</f>
        <v>Money Transfer</v>
      </c>
      <c r="Q1283" s="21" t="str">
        <f>VLOOKUP(B1283,Transaction!C2:E3001,3,FALSE)</f>
        <v>Mobile</v>
      </c>
      <c r="R1283" s="22">
        <f>Table4[[#This Row],[Bank Deposit2]] - Table4[[#This Row],[Saving Accounts]]</f>
        <v>102426.99614783999</v>
      </c>
      <c r="S1283" s="22">
        <f>IF(AND(Table4[[#This Row],[Account Type]]="Current",Table4[[#This Row],[Opening Balance]]&gt;= 500000),Table4[[#This Row],[Opening Balance]] * 0.02, 0)</f>
        <v>0</v>
      </c>
    </row>
    <row r="1284" spans="1:19" ht="15.75" x14ac:dyDescent="0.25">
      <c r="A1284" s="17" t="s">
        <v>4098</v>
      </c>
      <c r="B1284" s="19">
        <v>967533698</v>
      </c>
      <c r="C1284" s="17">
        <v>32</v>
      </c>
      <c r="D1284" s="24">
        <v>33018</v>
      </c>
      <c r="E1284" s="17" t="s">
        <v>1094</v>
      </c>
      <c r="F1284" s="17" t="s">
        <v>1479</v>
      </c>
      <c r="G1284" s="17" t="s">
        <v>4099</v>
      </c>
      <c r="H1284" s="17" t="s">
        <v>4100</v>
      </c>
      <c r="I1284" s="20">
        <f t="shared" si="20"/>
        <v>843027.10216400004</v>
      </c>
      <c r="J1284" s="20">
        <v>123682.46937228</v>
      </c>
      <c r="K1284" s="17" t="s">
        <v>1637</v>
      </c>
      <c r="L1284" s="21" t="str">
        <f>VLOOKUP(B1284,Accounts!B$2:E$3001,4,FALSE)</f>
        <v>Current</v>
      </c>
      <c r="M1284" s="26">
        <f>VALUE(VLOOKUP(B1284,Accounts!B$2:G$3001,6,FALSE))</f>
        <v>205039918</v>
      </c>
      <c r="N1284" s="22">
        <f>IFERROR(VLOOKUP(B1284,Loan!B1284:D1583,3,FALSE), 0)</f>
        <v>0</v>
      </c>
      <c r="O1284" s="25">
        <f>VLOOKUP(B1284,Transaction!C2:F3001,4,FALSE)</f>
        <v>44575</v>
      </c>
      <c r="P1284" s="21" t="str">
        <f>VLOOKUP(B1284,Table3[[Account Number]:[Transaction type]],2,FALSE)</f>
        <v>Loan Payment</v>
      </c>
      <c r="Q1284" s="21" t="str">
        <f>VLOOKUP(B1284,Transaction!C2:E3001,3,FALSE)</f>
        <v>AFT</v>
      </c>
      <c r="R1284" s="22">
        <f>Table4[[#This Row],[Bank Deposit2]] - Table4[[#This Row],[Saving Accounts]]</f>
        <v>719344.6327917201</v>
      </c>
      <c r="S1284" s="22">
        <f>IF(AND(Table4[[#This Row],[Account Type]]="Current",Table4[[#This Row],[Opening Balance]]&gt;= 500000),Table4[[#This Row],[Opening Balance]] * 0.02, 0)</f>
        <v>4100798.36</v>
      </c>
    </row>
    <row r="1285" spans="1:19" ht="15.75" x14ac:dyDescent="0.25">
      <c r="A1285" s="17" t="s">
        <v>4101</v>
      </c>
      <c r="B1285" s="19">
        <v>675064127</v>
      </c>
      <c r="C1285" s="17">
        <v>72</v>
      </c>
      <c r="D1285" s="24">
        <v>18408</v>
      </c>
      <c r="E1285" s="17" t="s">
        <v>1094</v>
      </c>
      <c r="F1285" s="17" t="s">
        <v>870</v>
      </c>
      <c r="G1285" s="17" t="s">
        <v>4074</v>
      </c>
      <c r="H1285" s="17" t="s">
        <v>4102</v>
      </c>
      <c r="I1285" s="20">
        <f t="shared" si="20"/>
        <v>1333928.0305999999</v>
      </c>
      <c r="J1285" s="20">
        <v>226767.76520200001</v>
      </c>
      <c r="K1285" s="17" t="s">
        <v>4103</v>
      </c>
      <c r="L1285" s="21" t="str">
        <f>VLOOKUP(B1285,Accounts!B$2:E$3001,4,FALSE)</f>
        <v>Joint</v>
      </c>
      <c r="M1285" s="26">
        <f>VALUE(VLOOKUP(B1285,Accounts!B$2:G$3001,6,FALSE))</f>
        <v>2921335263</v>
      </c>
      <c r="N1285" s="22">
        <f>IFERROR(VLOOKUP(B1285,Loan!B1285:D1584,3,FALSE), 0)</f>
        <v>0</v>
      </c>
      <c r="O1285" s="25">
        <f>VLOOKUP(B1285,Transaction!C2:F3001,4,FALSE)</f>
        <v>44324</v>
      </c>
      <c r="P1285" s="21" t="str">
        <f>VLOOKUP(B1285,Table3[[Account Number]:[Transaction type]],2,FALSE)</f>
        <v>Money Deposit</v>
      </c>
      <c r="Q1285" s="21" t="str">
        <f>VLOOKUP(B1285,Transaction!C2:E3001,3,FALSE)</f>
        <v>Bank</v>
      </c>
      <c r="R1285" s="22">
        <f>Table4[[#This Row],[Bank Deposit2]] - Table4[[#This Row],[Saving Accounts]]</f>
        <v>1107160.2653979999</v>
      </c>
      <c r="S1285" s="22">
        <f>IF(AND(Table4[[#This Row],[Account Type]]="Current",Table4[[#This Row],[Opening Balance]]&gt;= 500000),Table4[[#This Row],[Opening Balance]] * 0.02, 0)</f>
        <v>0</v>
      </c>
    </row>
    <row r="1286" spans="1:19" ht="15.75" x14ac:dyDescent="0.25">
      <c r="A1286" s="17" t="s">
        <v>4104</v>
      </c>
      <c r="B1286" s="19">
        <v>295093225</v>
      </c>
      <c r="C1286" s="17">
        <v>63</v>
      </c>
      <c r="D1286" s="24">
        <v>21695.25</v>
      </c>
      <c r="E1286" s="17" t="s">
        <v>1094</v>
      </c>
      <c r="F1286" s="17" t="s">
        <v>155</v>
      </c>
      <c r="G1286" s="17" t="s">
        <v>4105</v>
      </c>
      <c r="H1286" s="17" t="s">
        <v>4106</v>
      </c>
      <c r="I1286" s="20">
        <f t="shared" si="20"/>
        <v>657336.86687699996</v>
      </c>
      <c r="J1286" s="20">
        <v>430668.98174700001</v>
      </c>
      <c r="K1286" s="17" t="s">
        <v>4107</v>
      </c>
      <c r="L1286" s="21" t="str">
        <f>VLOOKUP(B1286,Accounts!B$2:E$3001,4,FALSE)</f>
        <v>Savings</v>
      </c>
      <c r="M1286" s="26">
        <f>VALUE(VLOOKUP(B1286,Accounts!B$2:G$3001,6,FALSE))</f>
        <v>41855328</v>
      </c>
      <c r="N1286" s="22">
        <f>IFERROR(VLOOKUP(B1286,Loan!B1286:D1585,3,FALSE), 0)</f>
        <v>0</v>
      </c>
      <c r="O1286" s="25">
        <f>VLOOKUP(B1286,Transaction!C2:F3001,4,FALSE)</f>
        <v>44220</v>
      </c>
      <c r="P1286" s="21" t="str">
        <f>VLOOKUP(B1286,Table3[[Account Number]:[Transaction type]],2,FALSE)</f>
        <v>Cash Withdrawal</v>
      </c>
      <c r="Q1286" s="21" t="str">
        <f>VLOOKUP(B1286,Transaction!C2:E3001,3,FALSE)</f>
        <v>Bank</v>
      </c>
      <c r="R1286" s="22">
        <f>Table4[[#This Row],[Bank Deposit2]] - Table4[[#This Row],[Saving Accounts]]</f>
        <v>226667.88512999995</v>
      </c>
      <c r="S1286" s="22">
        <f>IF(AND(Table4[[#This Row],[Account Type]]="Current",Table4[[#This Row],[Opening Balance]]&gt;= 500000),Table4[[#This Row],[Opening Balance]] * 0.02, 0)</f>
        <v>0</v>
      </c>
    </row>
    <row r="1287" spans="1:19" ht="15.75" x14ac:dyDescent="0.25">
      <c r="A1287" s="17" t="s">
        <v>4108</v>
      </c>
      <c r="B1287" s="19">
        <v>923681663</v>
      </c>
      <c r="C1287" s="17">
        <v>48</v>
      </c>
      <c r="D1287" s="24">
        <v>27174</v>
      </c>
      <c r="E1287" s="17" t="s">
        <v>1094</v>
      </c>
      <c r="F1287" s="17" t="s">
        <v>2278</v>
      </c>
      <c r="G1287" s="17" t="s">
        <v>4074</v>
      </c>
      <c r="H1287" s="17" t="s">
        <v>4109</v>
      </c>
      <c r="I1287" s="20">
        <f t="shared" si="20"/>
        <v>1468580.2057439999</v>
      </c>
      <c r="J1287" s="20">
        <v>593881.92779580003</v>
      </c>
      <c r="K1287" s="17" t="s">
        <v>4110</v>
      </c>
      <c r="L1287" s="21" t="str">
        <f>VLOOKUP(B1287,Accounts!B$2:E$3001,4,FALSE)</f>
        <v>Domiciliary</v>
      </c>
      <c r="M1287" s="26">
        <f>VALUE(VLOOKUP(B1287,Accounts!B$2:G$3001,6,FALSE))</f>
        <v>163043727</v>
      </c>
      <c r="N1287" s="22">
        <f>IFERROR(VLOOKUP(B1287,Loan!B1287:D1586,3,FALSE), 0)</f>
        <v>0</v>
      </c>
      <c r="O1287" s="25">
        <f>VLOOKUP(B1287,Transaction!C2:F3001,4,FALSE)</f>
        <v>44511</v>
      </c>
      <c r="P1287" s="21" t="str">
        <f>VLOOKUP(B1287,Table3[[Account Number]:[Transaction type]],2,FALSE)</f>
        <v>Loan Payment</v>
      </c>
      <c r="Q1287" s="21" t="str">
        <f>VLOOKUP(B1287,Transaction!C2:E3001,3,FALSE)</f>
        <v>AFT</v>
      </c>
      <c r="R1287" s="22">
        <f>Table4[[#This Row],[Bank Deposit2]] - Table4[[#This Row],[Saving Accounts]]</f>
        <v>874698.27794819989</v>
      </c>
      <c r="S1287" s="22">
        <f>IF(AND(Table4[[#This Row],[Account Type]]="Current",Table4[[#This Row],[Opening Balance]]&gt;= 500000),Table4[[#This Row],[Opening Balance]] * 0.02, 0)</f>
        <v>0</v>
      </c>
    </row>
    <row r="1288" spans="1:19" ht="15.75" x14ac:dyDescent="0.25">
      <c r="A1288" s="17" t="s">
        <v>4111</v>
      </c>
      <c r="B1288" s="19">
        <v>464585211</v>
      </c>
      <c r="C1288" s="17">
        <v>83</v>
      </c>
      <c r="D1288" s="24">
        <v>14390.25</v>
      </c>
      <c r="E1288" s="17" t="s">
        <v>1094</v>
      </c>
      <c r="F1288" s="17" t="s">
        <v>246</v>
      </c>
      <c r="G1288" s="17" t="s">
        <v>4112</v>
      </c>
      <c r="H1288" s="17" t="s">
        <v>4113</v>
      </c>
      <c r="I1288" s="20">
        <f t="shared" si="20"/>
        <v>30355.174277999999</v>
      </c>
      <c r="J1288" s="20">
        <v>15045.6081204</v>
      </c>
      <c r="K1288" s="17" t="s">
        <v>4114</v>
      </c>
      <c r="L1288" s="21" t="str">
        <f>VLOOKUP(B1288,Accounts!B$2:E$3001,4,FALSE)</f>
        <v>Joint</v>
      </c>
      <c r="M1288" s="26">
        <f>VALUE(VLOOKUP(B1288,Accounts!B$2:G$3001,6,FALSE))</f>
        <v>363268633</v>
      </c>
      <c r="N1288" s="22">
        <f>IFERROR(VLOOKUP(B1288,Loan!B1288:D1587,3,FALSE), 0)</f>
        <v>0</v>
      </c>
      <c r="O1288" s="25">
        <f>VLOOKUP(B1288,Transaction!C2:F3001,4,FALSE)</f>
        <v>44568</v>
      </c>
      <c r="P1288" s="21" t="str">
        <f>VLOOKUP(B1288,Table3[[Account Number]:[Transaction type]],2,FALSE)</f>
        <v>Money Transfer</v>
      </c>
      <c r="Q1288" s="21" t="str">
        <f>VLOOKUP(B1288,Transaction!C2:E3001,3,FALSE)</f>
        <v>Mobile</v>
      </c>
      <c r="R1288" s="22">
        <f>Table4[[#This Row],[Bank Deposit2]] - Table4[[#This Row],[Saving Accounts]]</f>
        <v>15309.566157599998</v>
      </c>
      <c r="S1288" s="22">
        <f>IF(AND(Table4[[#This Row],[Account Type]]="Current",Table4[[#This Row],[Opening Balance]]&gt;= 500000),Table4[[#This Row],[Opening Balance]] * 0.02, 0)</f>
        <v>0</v>
      </c>
    </row>
    <row r="1289" spans="1:19" ht="15.75" x14ac:dyDescent="0.25">
      <c r="A1289" s="17" t="s">
        <v>4115</v>
      </c>
      <c r="B1289" s="19">
        <v>490805157</v>
      </c>
      <c r="C1289" s="17">
        <v>51</v>
      </c>
      <c r="D1289" s="24">
        <v>26078.25</v>
      </c>
      <c r="E1289" s="17" t="s">
        <v>1094</v>
      </c>
      <c r="F1289" s="17" t="s">
        <v>610</v>
      </c>
      <c r="G1289" s="17" t="s">
        <v>4112</v>
      </c>
      <c r="H1289" s="17" t="s">
        <v>4116</v>
      </c>
      <c r="I1289" s="20">
        <f t="shared" si="20"/>
        <v>1125389.667508</v>
      </c>
      <c r="J1289" s="20">
        <v>198783.78239159999</v>
      </c>
      <c r="K1289" s="17" t="s">
        <v>4117</v>
      </c>
      <c r="L1289" s="21" t="str">
        <f>VLOOKUP(B1289,Accounts!B$2:E$3001,4,FALSE)</f>
        <v>Domiciliary</v>
      </c>
      <c r="M1289" s="26">
        <f>VALUE(VLOOKUP(B1289,Accounts!B$2:G$3001,6,FALSE))</f>
        <v>1869600942</v>
      </c>
      <c r="N1289" s="22">
        <f>IFERROR(VLOOKUP(B1289,Loan!B1289:D1588,3,FALSE), 0)</f>
        <v>0</v>
      </c>
      <c r="O1289" s="25">
        <f>VLOOKUP(B1289,Transaction!C2:F3001,4,FALSE)</f>
        <v>44310</v>
      </c>
      <c r="P1289" s="21" t="str">
        <f>VLOOKUP(B1289,Table3[[Account Number]:[Transaction type]],2,FALSE)</f>
        <v>Checks</v>
      </c>
      <c r="Q1289" s="21" t="str">
        <f>VLOOKUP(B1289,Transaction!C2:E3001,3,FALSE)</f>
        <v>Informal Services</v>
      </c>
      <c r="R1289" s="22">
        <f>Table4[[#This Row],[Bank Deposit2]] - Table4[[#This Row],[Saving Accounts]]</f>
        <v>926605.88511640008</v>
      </c>
      <c r="S1289" s="22">
        <f>IF(AND(Table4[[#This Row],[Account Type]]="Current",Table4[[#This Row],[Opening Balance]]&gt;= 500000),Table4[[#This Row],[Opening Balance]] * 0.02, 0)</f>
        <v>0</v>
      </c>
    </row>
    <row r="1290" spans="1:19" ht="15.75" x14ac:dyDescent="0.25">
      <c r="A1290" s="17" t="s">
        <v>4118</v>
      </c>
      <c r="B1290" s="19">
        <v>993940864</v>
      </c>
      <c r="C1290" s="17">
        <v>74</v>
      </c>
      <c r="D1290" s="24">
        <v>17677.5</v>
      </c>
      <c r="E1290" s="17" t="s">
        <v>1094</v>
      </c>
      <c r="F1290" s="17" t="s">
        <v>453</v>
      </c>
      <c r="G1290" s="17" t="s">
        <v>4119</v>
      </c>
      <c r="H1290" s="17" t="s">
        <v>4120</v>
      </c>
      <c r="I1290" s="20">
        <f t="shared" si="20"/>
        <v>489630.61713600002</v>
      </c>
      <c r="J1290" s="20">
        <v>259335.38893824001</v>
      </c>
      <c r="K1290" s="17" t="s">
        <v>4121</v>
      </c>
      <c r="L1290" s="21" t="str">
        <f>VLOOKUP(B1290,Accounts!B$2:E$3001,4,FALSE)</f>
        <v>Joint</v>
      </c>
      <c r="M1290" s="26">
        <f>VALUE(VLOOKUP(B1290,Accounts!B$2:G$3001,6,FALSE))</f>
        <v>3276026988</v>
      </c>
      <c r="N1290" s="22">
        <f>IFERROR(VLOOKUP(B1290,Loan!B1290:D1589,3,FALSE), 0)</f>
        <v>0</v>
      </c>
      <c r="O1290" s="25">
        <f>VLOOKUP(B1290,Transaction!C2:F3001,4,FALSE)</f>
        <v>44663</v>
      </c>
      <c r="P1290" s="21" t="str">
        <f>VLOOKUP(B1290,Table3[[Account Number]:[Transaction type]],2,FALSE)</f>
        <v>Money Deposit</v>
      </c>
      <c r="Q1290" s="21" t="str">
        <f>VLOOKUP(B1290,Transaction!C2:E3001,3,FALSE)</f>
        <v>Bank</v>
      </c>
      <c r="R1290" s="22">
        <f>Table4[[#This Row],[Bank Deposit2]] - Table4[[#This Row],[Saving Accounts]]</f>
        <v>230295.22819776001</v>
      </c>
      <c r="S1290" s="22">
        <f>IF(AND(Table4[[#This Row],[Account Type]]="Current",Table4[[#This Row],[Opening Balance]]&gt;= 500000),Table4[[#This Row],[Opening Balance]] * 0.02, 0)</f>
        <v>0</v>
      </c>
    </row>
    <row r="1291" spans="1:19" ht="15.75" x14ac:dyDescent="0.25">
      <c r="A1291" s="17" t="s">
        <v>1357</v>
      </c>
      <c r="B1291" s="19">
        <v>586071653</v>
      </c>
      <c r="C1291" s="17">
        <v>55</v>
      </c>
      <c r="D1291" s="24">
        <v>24617.25</v>
      </c>
      <c r="E1291" s="17" t="s">
        <v>1094</v>
      </c>
      <c r="F1291" s="17" t="s">
        <v>1426</v>
      </c>
      <c r="G1291" s="17" t="s">
        <v>4084</v>
      </c>
      <c r="H1291" s="17" t="s">
        <v>4122</v>
      </c>
      <c r="I1291" s="20">
        <f t="shared" si="20"/>
        <v>849591.13388400001</v>
      </c>
      <c r="J1291" s="20">
        <v>356604.69961710001</v>
      </c>
      <c r="K1291" s="17" t="s">
        <v>4123</v>
      </c>
      <c r="L1291" s="21" t="str">
        <f>VLOOKUP(B1291,Accounts!B$2:E$3001,4,FALSE)</f>
        <v>Domiciliary</v>
      </c>
      <c r="M1291" s="26">
        <f>VALUE(VLOOKUP(B1291,Accounts!B$2:G$3001,6,FALSE))</f>
        <v>1055032992</v>
      </c>
      <c r="N1291" s="22">
        <f>IFERROR(VLOOKUP(B1291,Loan!B1291:D1590,3,FALSE), 0)</f>
        <v>0</v>
      </c>
      <c r="O1291" s="25">
        <f>VLOOKUP(B1291,Transaction!C2:F3001,4,FALSE)</f>
        <v>44310</v>
      </c>
      <c r="P1291" s="21" t="str">
        <f>VLOOKUP(B1291,Table3[[Account Number]:[Transaction type]],2,FALSE)</f>
        <v>Money Transfer</v>
      </c>
      <c r="Q1291" s="21" t="str">
        <f>VLOOKUP(B1291,Transaction!C2:E3001,3,FALSE)</f>
        <v>Mobile</v>
      </c>
      <c r="R1291" s="22">
        <f>Table4[[#This Row],[Bank Deposit2]] - Table4[[#This Row],[Saving Accounts]]</f>
        <v>492986.4342669</v>
      </c>
      <c r="S1291" s="22">
        <f>IF(AND(Table4[[#This Row],[Account Type]]="Current",Table4[[#This Row],[Opening Balance]]&gt;= 500000),Table4[[#This Row],[Opening Balance]] * 0.02, 0)</f>
        <v>0</v>
      </c>
    </row>
    <row r="1292" spans="1:19" ht="15.75" x14ac:dyDescent="0.25">
      <c r="A1292" s="17" t="s">
        <v>4124</v>
      </c>
      <c r="B1292" s="19">
        <v>881946883</v>
      </c>
      <c r="C1292" s="17">
        <v>40</v>
      </c>
      <c r="D1292" s="24">
        <v>30096</v>
      </c>
      <c r="E1292" s="17" t="s">
        <v>1094</v>
      </c>
      <c r="F1292" s="17" t="s">
        <v>120</v>
      </c>
      <c r="G1292" s="17" t="s">
        <v>4084</v>
      </c>
      <c r="H1292" s="17" t="s">
        <v>4125</v>
      </c>
      <c r="I1292" s="20">
        <f t="shared" si="20"/>
        <v>1542257.9988480001</v>
      </c>
      <c r="J1292" s="20">
        <v>359860.1997312</v>
      </c>
      <c r="K1292" s="17" t="s">
        <v>4126</v>
      </c>
      <c r="L1292" s="21" t="str">
        <f>VLOOKUP(B1292,Accounts!B$2:E$3001,4,FALSE)</f>
        <v>Current</v>
      </c>
      <c r="M1292" s="26">
        <f>VALUE(VLOOKUP(B1292,Accounts!B$2:G$3001,6,FALSE))</f>
        <v>2349213324</v>
      </c>
      <c r="N1292" s="22">
        <f>IFERROR(VLOOKUP(B1292,Loan!B1292:D1591,3,FALSE), 0)</f>
        <v>0</v>
      </c>
      <c r="O1292" s="25">
        <f>VLOOKUP(B1292,Transaction!C2:F3001,4,FALSE)</f>
        <v>44640</v>
      </c>
      <c r="P1292" s="21" t="str">
        <f>VLOOKUP(B1292,Table3[[Account Number]:[Transaction type]],2,FALSE)</f>
        <v>Money Deposit</v>
      </c>
      <c r="Q1292" s="21" t="str">
        <f>VLOOKUP(B1292,Transaction!C2:E3001,3,FALSE)</f>
        <v>ATM</v>
      </c>
      <c r="R1292" s="22">
        <f>Table4[[#This Row],[Bank Deposit2]] - Table4[[#This Row],[Saving Accounts]]</f>
        <v>1182397.7991168001</v>
      </c>
      <c r="S1292" s="22">
        <f>IF(AND(Table4[[#This Row],[Account Type]]="Current",Table4[[#This Row],[Opening Balance]]&gt;= 500000),Table4[[#This Row],[Opening Balance]] * 0.02, 0)</f>
        <v>46984266.480000004</v>
      </c>
    </row>
    <row r="1293" spans="1:19" ht="15.75" x14ac:dyDescent="0.25">
      <c r="A1293" s="17" t="s">
        <v>4127</v>
      </c>
      <c r="B1293" s="19">
        <v>157033921</v>
      </c>
      <c r="C1293" s="17">
        <v>73</v>
      </c>
      <c r="D1293" s="24">
        <v>18042.75</v>
      </c>
      <c r="E1293" s="17" t="s">
        <v>1094</v>
      </c>
      <c r="F1293" s="17" t="s">
        <v>774</v>
      </c>
      <c r="G1293" s="17" t="s">
        <v>4066</v>
      </c>
      <c r="H1293" s="17" t="s">
        <v>4128</v>
      </c>
      <c r="I1293" s="20">
        <f t="shared" si="20"/>
        <v>412333.437684</v>
      </c>
      <c r="J1293" s="20">
        <v>114310.25995199999</v>
      </c>
      <c r="K1293" s="17" t="s">
        <v>4129</v>
      </c>
      <c r="L1293" s="21" t="str">
        <f>VLOOKUP(B1293,Accounts!B$2:E$3001,4,FALSE)</f>
        <v>Savings</v>
      </c>
      <c r="M1293" s="26">
        <f>VALUE(VLOOKUP(B1293,Accounts!B$2:G$3001,6,FALSE))</f>
        <v>4976751</v>
      </c>
      <c r="N1293" s="22">
        <f>IFERROR(VLOOKUP(B1293,Loan!B1293:D1592,3,FALSE), 0)</f>
        <v>0</v>
      </c>
      <c r="O1293" s="25">
        <f>VLOOKUP(B1293,Transaction!C2:F3001,4,FALSE)</f>
        <v>44283</v>
      </c>
      <c r="P1293" s="21" t="str">
        <f>VLOOKUP(B1293,Table3[[Account Number]:[Transaction type]],2,FALSE)</f>
        <v>Online Payment</v>
      </c>
      <c r="Q1293" s="21" t="str">
        <f>VLOOKUP(B1293,Transaction!C2:E3001,3,FALSE)</f>
        <v>Mobile</v>
      </c>
      <c r="R1293" s="22">
        <f>Table4[[#This Row],[Bank Deposit2]] - Table4[[#This Row],[Saving Accounts]]</f>
        <v>298023.17773200001</v>
      </c>
      <c r="S1293" s="22">
        <f>IF(AND(Table4[[#This Row],[Account Type]]="Current",Table4[[#This Row],[Opening Balance]]&gt;= 500000),Table4[[#This Row],[Opening Balance]] * 0.02, 0)</f>
        <v>0</v>
      </c>
    </row>
    <row r="1294" spans="1:19" ht="15.75" x14ac:dyDescent="0.25">
      <c r="A1294" s="17" t="s">
        <v>4130</v>
      </c>
      <c r="B1294" s="19">
        <v>368729411</v>
      </c>
      <c r="C1294" s="17">
        <v>81</v>
      </c>
      <c r="D1294" s="24">
        <v>15120.75</v>
      </c>
      <c r="E1294" s="17" t="s">
        <v>1094</v>
      </c>
      <c r="F1294" s="17" t="s">
        <v>940</v>
      </c>
      <c r="G1294" s="17" t="s">
        <v>4062</v>
      </c>
      <c r="H1294" s="17" t="s">
        <v>4131</v>
      </c>
      <c r="I1294" s="20">
        <f t="shared" si="20"/>
        <v>976955.68972799997</v>
      </c>
      <c r="J1294" s="20">
        <v>270976.65709823999</v>
      </c>
      <c r="K1294" s="17" t="s">
        <v>4132</v>
      </c>
      <c r="L1294" s="21" t="str">
        <f>VLOOKUP(B1294,Accounts!B$2:E$3001,4,FALSE)</f>
        <v>Current</v>
      </c>
      <c r="M1294" s="26">
        <f>VALUE(VLOOKUP(B1294,Accounts!B$2:G$3001,6,FALSE))</f>
        <v>910944</v>
      </c>
      <c r="N1294" s="22">
        <f>IFERROR(VLOOKUP(B1294,Loan!B1294:D1593,3,FALSE), 0)</f>
        <v>0</v>
      </c>
      <c r="O1294" s="25">
        <f>VLOOKUP(B1294,Transaction!C2:F3001,4,FALSE)</f>
        <v>44600</v>
      </c>
      <c r="P1294" s="21" t="str">
        <f>VLOOKUP(B1294,Table3[[Account Number]:[Transaction type]],2,FALSE)</f>
        <v>Online Payment</v>
      </c>
      <c r="Q1294" s="21" t="str">
        <f>VLOOKUP(B1294,Transaction!C2:E3001,3,FALSE)</f>
        <v>Mobile</v>
      </c>
      <c r="R1294" s="22">
        <f>Table4[[#This Row],[Bank Deposit2]] - Table4[[#This Row],[Saving Accounts]]</f>
        <v>705979.03262975998</v>
      </c>
      <c r="S1294" s="22">
        <f>IF(AND(Table4[[#This Row],[Account Type]]="Current",Table4[[#This Row],[Opening Balance]]&gt;= 500000),Table4[[#This Row],[Opening Balance]] * 0.02, 0)</f>
        <v>18218.88</v>
      </c>
    </row>
    <row r="1295" spans="1:19" ht="15.75" x14ac:dyDescent="0.25">
      <c r="A1295" s="17" t="s">
        <v>4133</v>
      </c>
      <c r="B1295" s="19">
        <v>175122483</v>
      </c>
      <c r="C1295" s="17">
        <v>37</v>
      </c>
      <c r="D1295" s="24">
        <v>31191.75</v>
      </c>
      <c r="E1295" s="17" t="s">
        <v>1094</v>
      </c>
      <c r="F1295" s="17" t="s">
        <v>130</v>
      </c>
      <c r="G1295" s="17" t="s">
        <v>4074</v>
      </c>
      <c r="H1295" s="17" t="s">
        <v>4134</v>
      </c>
      <c r="I1295" s="20">
        <f t="shared" si="20"/>
        <v>86517.214559999993</v>
      </c>
      <c r="J1295" s="20">
        <v>27809.10468</v>
      </c>
      <c r="K1295" s="17" t="s">
        <v>4135</v>
      </c>
      <c r="L1295" s="21" t="str">
        <f>VLOOKUP(B1295,Accounts!B$2:E$3001,4,FALSE)</f>
        <v>Current</v>
      </c>
      <c r="M1295" s="26">
        <f>VALUE(VLOOKUP(B1295,Accounts!B$2:G$3001,6,FALSE))</f>
        <v>80380188</v>
      </c>
      <c r="N1295" s="22">
        <f>IFERROR(VLOOKUP(B1295,Loan!B1295:D1594,3,FALSE), 0)</f>
        <v>0</v>
      </c>
      <c r="O1295" s="25">
        <f>VLOOKUP(B1295,Transaction!C2:F3001,4,FALSE)</f>
        <v>44611</v>
      </c>
      <c r="P1295" s="21" t="str">
        <f>VLOOKUP(B1295,Table3[[Account Number]:[Transaction type]],2,FALSE)</f>
        <v>Cash Withdrawal</v>
      </c>
      <c r="Q1295" s="21" t="str">
        <f>VLOOKUP(B1295,Transaction!C2:E3001,3,FALSE)</f>
        <v>ATM</v>
      </c>
      <c r="R1295" s="22">
        <f>Table4[[#This Row],[Bank Deposit2]] - Table4[[#This Row],[Saving Accounts]]</f>
        <v>58708.109879999989</v>
      </c>
      <c r="S1295" s="22">
        <f>IF(AND(Table4[[#This Row],[Account Type]]="Current",Table4[[#This Row],[Opening Balance]]&gt;= 500000),Table4[[#This Row],[Opening Balance]] * 0.02, 0)</f>
        <v>1607603.76</v>
      </c>
    </row>
    <row r="1296" spans="1:19" ht="15.75" x14ac:dyDescent="0.25">
      <c r="A1296" s="17" t="s">
        <v>4136</v>
      </c>
      <c r="B1296" s="19">
        <v>803664316</v>
      </c>
      <c r="C1296" s="17">
        <v>42</v>
      </c>
      <c r="D1296" s="24">
        <v>29365.5</v>
      </c>
      <c r="E1296" s="17" t="s">
        <v>1094</v>
      </c>
      <c r="F1296" s="17" t="s">
        <v>574</v>
      </c>
      <c r="G1296" s="17" t="s">
        <v>4088</v>
      </c>
      <c r="H1296" s="17" t="s">
        <v>4137</v>
      </c>
      <c r="I1296" s="20">
        <f t="shared" si="20"/>
        <v>593330.55052799999</v>
      </c>
      <c r="J1296" s="20">
        <v>281832.01150080003</v>
      </c>
      <c r="K1296" s="17" t="s">
        <v>507</v>
      </c>
      <c r="L1296" s="21" t="str">
        <f>VLOOKUP(B1296,Accounts!B$2:E$3001,4,FALSE)</f>
        <v>Joint</v>
      </c>
      <c r="M1296" s="26">
        <f>VALUE(VLOOKUP(B1296,Accounts!B$2:G$3001,6,FALSE))</f>
        <v>179875053</v>
      </c>
      <c r="N1296" s="22">
        <f>IFERROR(VLOOKUP(B1296,Loan!B1296:D1595,3,FALSE), 0)</f>
        <v>0</v>
      </c>
      <c r="O1296" s="25">
        <f>VLOOKUP(B1296,Transaction!C2:F3001,4,FALSE)</f>
        <v>44446</v>
      </c>
      <c r="P1296" s="21" t="str">
        <f>VLOOKUP(B1296,Table3[[Account Number]:[Transaction type]],2,FALSE)</f>
        <v>Cash Withdrawal</v>
      </c>
      <c r="Q1296" s="21" t="str">
        <f>VLOOKUP(B1296,Transaction!C2:E3001,3,FALSE)</f>
        <v>ATM</v>
      </c>
      <c r="R1296" s="22">
        <f>Table4[[#This Row],[Bank Deposit2]] - Table4[[#This Row],[Saving Accounts]]</f>
        <v>311498.53902719996</v>
      </c>
      <c r="S1296" s="22">
        <f>IF(AND(Table4[[#This Row],[Account Type]]="Current",Table4[[#This Row],[Opening Balance]]&gt;= 500000),Table4[[#This Row],[Opening Balance]] * 0.02, 0)</f>
        <v>0</v>
      </c>
    </row>
    <row r="1297" spans="1:19" ht="15.75" x14ac:dyDescent="0.25">
      <c r="A1297" s="17" t="s">
        <v>4138</v>
      </c>
      <c r="B1297" s="19">
        <v>97905680</v>
      </c>
      <c r="C1297" s="17">
        <v>38</v>
      </c>
      <c r="D1297" s="24">
        <v>30826.5</v>
      </c>
      <c r="E1297" s="17" t="s">
        <v>1094</v>
      </c>
      <c r="F1297" s="17" t="s">
        <v>1815</v>
      </c>
      <c r="G1297" s="17" t="s">
        <v>4095</v>
      </c>
      <c r="H1297" s="17" t="s">
        <v>4139</v>
      </c>
      <c r="I1297" s="20">
        <f t="shared" si="20"/>
        <v>671936.60160000005</v>
      </c>
      <c r="J1297" s="20">
        <v>132520.82975999999</v>
      </c>
      <c r="K1297" s="17" t="s">
        <v>4140</v>
      </c>
      <c r="L1297" s="21" t="str">
        <f>VLOOKUP(B1297,Accounts!B$2:E$3001,4,FALSE)</f>
        <v>Domiciliary</v>
      </c>
      <c r="M1297" s="26">
        <f>VALUE(VLOOKUP(B1297,Accounts!B$2:G$3001,6,FALSE))</f>
        <v>872236476</v>
      </c>
      <c r="N1297" s="22">
        <f>IFERROR(VLOOKUP(B1297,Loan!B1297:D1596,3,FALSE), 0)</f>
        <v>0</v>
      </c>
      <c r="O1297" s="25">
        <f>VLOOKUP(B1297,Transaction!C2:F3001,4,FALSE)</f>
        <v>44609</v>
      </c>
      <c r="P1297" s="21" t="str">
        <f>VLOOKUP(B1297,Table3[[Account Number]:[Transaction type]],2,FALSE)</f>
        <v>Cash Withdrawal</v>
      </c>
      <c r="Q1297" s="21" t="str">
        <f>VLOOKUP(B1297,Transaction!C2:E3001,3,FALSE)</f>
        <v>ATM</v>
      </c>
      <c r="R1297" s="22">
        <f>Table4[[#This Row],[Bank Deposit2]] - Table4[[#This Row],[Saving Accounts]]</f>
        <v>539415.77184000006</v>
      </c>
      <c r="S1297" s="22">
        <f>IF(AND(Table4[[#This Row],[Account Type]]="Current",Table4[[#This Row],[Opening Balance]]&gt;= 500000),Table4[[#This Row],[Opening Balance]] * 0.02, 0)</f>
        <v>0</v>
      </c>
    </row>
    <row r="1298" spans="1:19" ht="15.75" x14ac:dyDescent="0.25">
      <c r="A1298" s="17" t="s">
        <v>4141</v>
      </c>
      <c r="B1298" s="19">
        <v>446276731</v>
      </c>
      <c r="C1298" s="17">
        <v>53</v>
      </c>
      <c r="D1298" s="24">
        <v>25347.75</v>
      </c>
      <c r="E1298" s="17" t="s">
        <v>1094</v>
      </c>
      <c r="F1298" s="17" t="s">
        <v>190</v>
      </c>
      <c r="G1298" s="17" t="s">
        <v>4074</v>
      </c>
      <c r="H1298" s="17" t="s">
        <v>4142</v>
      </c>
      <c r="I1298" s="20">
        <f t="shared" si="20"/>
        <v>600265.16585999995</v>
      </c>
      <c r="J1298" s="20">
        <v>107419.5453789</v>
      </c>
      <c r="K1298" s="17" t="s">
        <v>4143</v>
      </c>
      <c r="L1298" s="21" t="str">
        <f>VLOOKUP(B1298,Accounts!B$2:E$3001,4,FALSE)</f>
        <v>Domiciliary</v>
      </c>
      <c r="M1298" s="26">
        <f>VALUE(VLOOKUP(B1298,Accounts!B$2:G$3001,6,FALSE))</f>
        <v>3508529736</v>
      </c>
      <c r="N1298" s="22">
        <f>IFERROR(VLOOKUP(B1298,Loan!B1298:D1597,3,FALSE), 0)</f>
        <v>0</v>
      </c>
      <c r="O1298" s="25">
        <f>VLOOKUP(B1298,Transaction!C2:F3001,4,FALSE)</f>
        <v>44499</v>
      </c>
      <c r="P1298" s="21" t="str">
        <f>VLOOKUP(B1298,Table3[[Account Number]:[Transaction type]],2,FALSE)</f>
        <v>Online Payment</v>
      </c>
      <c r="Q1298" s="21" t="str">
        <f>VLOOKUP(B1298,Transaction!C2:E3001,3,FALSE)</f>
        <v>Internet Banking</v>
      </c>
      <c r="R1298" s="22">
        <f>Table4[[#This Row],[Bank Deposit2]] - Table4[[#This Row],[Saving Accounts]]</f>
        <v>492845.62048109993</v>
      </c>
      <c r="S1298" s="22">
        <f>IF(AND(Table4[[#This Row],[Account Type]]="Current",Table4[[#This Row],[Opening Balance]]&gt;= 500000),Table4[[#This Row],[Opening Balance]] * 0.02, 0)</f>
        <v>0</v>
      </c>
    </row>
    <row r="1299" spans="1:19" ht="15.75" x14ac:dyDescent="0.25">
      <c r="A1299" s="17" t="s">
        <v>4144</v>
      </c>
      <c r="B1299" s="19">
        <v>318114026</v>
      </c>
      <c r="C1299" s="17">
        <v>66</v>
      </c>
      <c r="D1299" s="24">
        <v>20599.5</v>
      </c>
      <c r="E1299" s="17" t="s">
        <v>1094</v>
      </c>
      <c r="F1299" s="17" t="s">
        <v>1308</v>
      </c>
      <c r="G1299" s="17" t="s">
        <v>4088</v>
      </c>
      <c r="H1299" s="17" t="s">
        <v>4145</v>
      </c>
      <c r="I1299" s="20">
        <f t="shared" si="20"/>
        <v>470678.84505599999</v>
      </c>
      <c r="J1299" s="20">
        <v>202689.80137728</v>
      </c>
      <c r="K1299" s="17" t="s">
        <v>4146</v>
      </c>
      <c r="L1299" s="21" t="str">
        <f>VLOOKUP(B1299,Accounts!B$2:E$3001,4,FALSE)</f>
        <v>Joint</v>
      </c>
      <c r="M1299" s="26">
        <f>VALUE(VLOOKUP(B1299,Accounts!B$2:G$3001,6,FALSE))</f>
        <v>2036261577</v>
      </c>
      <c r="N1299" s="22">
        <f>IFERROR(VLOOKUP(B1299,Loan!B1299:D1598,3,FALSE), 0)</f>
        <v>0</v>
      </c>
      <c r="O1299" s="25">
        <f>VLOOKUP(B1299,Transaction!C2:F3001,4,FALSE)</f>
        <v>44485</v>
      </c>
      <c r="P1299" s="21" t="str">
        <f>VLOOKUP(B1299,Table3[[Account Number]:[Transaction type]],2,FALSE)</f>
        <v>Cash Withdrawal</v>
      </c>
      <c r="Q1299" s="21" t="str">
        <f>VLOOKUP(B1299,Transaction!C2:E3001,3,FALSE)</f>
        <v>ATM</v>
      </c>
      <c r="R1299" s="22">
        <f>Table4[[#This Row],[Bank Deposit2]] - Table4[[#This Row],[Saving Accounts]]</f>
        <v>267989.04367872002</v>
      </c>
      <c r="S1299" s="22">
        <f>IF(AND(Table4[[#This Row],[Account Type]]="Current",Table4[[#This Row],[Opening Balance]]&gt;= 500000),Table4[[#This Row],[Opening Balance]] * 0.02, 0)</f>
        <v>0</v>
      </c>
    </row>
    <row r="1300" spans="1:19" ht="15.75" x14ac:dyDescent="0.25">
      <c r="A1300" s="17" t="s">
        <v>4147</v>
      </c>
      <c r="B1300" s="19">
        <v>480416516</v>
      </c>
      <c r="C1300" s="17">
        <v>63</v>
      </c>
      <c r="D1300" s="24">
        <v>21695.25</v>
      </c>
      <c r="E1300" s="17" t="s">
        <v>1094</v>
      </c>
      <c r="F1300" s="17" t="s">
        <v>102</v>
      </c>
      <c r="G1300" s="17" t="s">
        <v>4148</v>
      </c>
      <c r="H1300" s="17" t="s">
        <v>4149</v>
      </c>
      <c r="I1300" s="20">
        <f t="shared" si="20"/>
        <v>61344.464747999999</v>
      </c>
      <c r="J1300" s="20">
        <v>9802.5950811599996</v>
      </c>
      <c r="K1300" s="17" t="s">
        <v>4150</v>
      </c>
      <c r="L1300" s="21" t="str">
        <f>VLOOKUP(B1300,Accounts!B$2:E$3001,4,FALSE)</f>
        <v>Current</v>
      </c>
      <c r="M1300" s="26">
        <f>VALUE(VLOOKUP(B1300,Accounts!B$2:G$3001,6,FALSE))</f>
        <v>1385006896</v>
      </c>
      <c r="N1300" s="22">
        <f>IFERROR(VLOOKUP(B1300,Loan!B1300:D1599,3,FALSE), 0)</f>
        <v>0</v>
      </c>
      <c r="O1300" s="25">
        <f>VLOOKUP(B1300,Transaction!C2:F3001,4,FALSE)</f>
        <v>44294</v>
      </c>
      <c r="P1300" s="21" t="str">
        <f>VLOOKUP(B1300,Table3[[Account Number]:[Transaction type]],2,FALSE)</f>
        <v>Checks</v>
      </c>
      <c r="Q1300" s="21" t="str">
        <f>VLOOKUP(B1300,Transaction!C2:E3001,3,FALSE)</f>
        <v>Informal Services</v>
      </c>
      <c r="R1300" s="22">
        <f>Table4[[#This Row],[Bank Deposit2]] - Table4[[#This Row],[Saving Accounts]]</f>
        <v>51541.869666840001</v>
      </c>
      <c r="S1300" s="22">
        <f>IF(AND(Table4[[#This Row],[Account Type]]="Current",Table4[[#This Row],[Opening Balance]]&gt;= 500000),Table4[[#This Row],[Opening Balance]] * 0.02, 0)</f>
        <v>27700137.920000002</v>
      </c>
    </row>
    <row r="1301" spans="1:19" ht="15.75" x14ac:dyDescent="0.25">
      <c r="A1301" s="17" t="s">
        <v>4151</v>
      </c>
      <c r="B1301" s="19">
        <v>776653935</v>
      </c>
      <c r="C1301" s="17">
        <v>52</v>
      </c>
      <c r="D1301" s="24">
        <v>25713</v>
      </c>
      <c r="E1301" s="17" t="s">
        <v>1094</v>
      </c>
      <c r="F1301" s="17" t="s">
        <v>130</v>
      </c>
      <c r="G1301" s="17" t="s">
        <v>4105</v>
      </c>
      <c r="H1301" s="17" t="s">
        <v>4152</v>
      </c>
      <c r="I1301" s="20">
        <f t="shared" si="20"/>
        <v>914288.18328</v>
      </c>
      <c r="J1301" s="20">
        <v>309004.6954572</v>
      </c>
      <c r="K1301" s="17" t="s">
        <v>4153</v>
      </c>
      <c r="L1301" s="21" t="str">
        <f>VLOOKUP(B1301,Accounts!B$2:E$3001,4,FALSE)</f>
        <v>Domiciliary</v>
      </c>
      <c r="M1301" s="26">
        <f>VALUE(VLOOKUP(B1301,Accounts!B$2:G$3001,6,FALSE))</f>
        <v>1978669056</v>
      </c>
      <c r="N1301" s="22">
        <f>IFERROR(VLOOKUP(B1301,Loan!B1301:D1600,3,FALSE), 0)</f>
        <v>0</v>
      </c>
      <c r="O1301" s="25">
        <f>VLOOKUP(B1301,Transaction!C2:F3001,4,FALSE)</f>
        <v>44232</v>
      </c>
      <c r="P1301" s="21" t="str">
        <f>VLOOKUP(B1301,Table3[[Account Number]:[Transaction type]],2,FALSE)</f>
        <v>Money Deposit</v>
      </c>
      <c r="Q1301" s="21" t="str">
        <f>VLOOKUP(B1301,Transaction!C2:E3001,3,FALSE)</f>
        <v>Bank</v>
      </c>
      <c r="R1301" s="22">
        <f>Table4[[#This Row],[Bank Deposit2]] - Table4[[#This Row],[Saving Accounts]]</f>
        <v>605283.48782279994</v>
      </c>
      <c r="S1301" s="22">
        <f>IF(AND(Table4[[#This Row],[Account Type]]="Current",Table4[[#This Row],[Opening Balance]]&gt;= 500000),Table4[[#This Row],[Opening Balance]] * 0.02, 0)</f>
        <v>0</v>
      </c>
    </row>
    <row r="1302" spans="1:19" ht="15.75" x14ac:dyDescent="0.25">
      <c r="A1302" s="17" t="s">
        <v>4154</v>
      </c>
      <c r="B1302" s="19">
        <v>768605932</v>
      </c>
      <c r="C1302" s="17">
        <v>20</v>
      </c>
      <c r="D1302" s="24">
        <v>37401</v>
      </c>
      <c r="E1302" s="17" t="s">
        <v>1094</v>
      </c>
      <c r="F1302" s="17" t="s">
        <v>305</v>
      </c>
      <c r="G1302" s="17" t="s">
        <v>4119</v>
      </c>
      <c r="H1302" s="17" t="s">
        <v>4155</v>
      </c>
      <c r="I1302" s="20">
        <f t="shared" si="20"/>
        <v>1224257.625</v>
      </c>
      <c r="J1302" s="20">
        <v>349158.27464999998</v>
      </c>
      <c r="K1302" s="17" t="s">
        <v>4156</v>
      </c>
      <c r="L1302" s="21" t="str">
        <f>VLOOKUP(B1302,Accounts!B$2:E$3001,4,FALSE)</f>
        <v>Domiciliary</v>
      </c>
      <c r="M1302" s="26">
        <f>VALUE(VLOOKUP(B1302,Accounts!B$2:G$3001,6,FALSE))</f>
        <v>1245893747</v>
      </c>
      <c r="N1302" s="22">
        <f>IFERROR(VLOOKUP(B1302,Loan!B1302:D1601,3,FALSE), 0)</f>
        <v>0</v>
      </c>
      <c r="O1302" s="25">
        <f>VLOOKUP(B1302,Transaction!C2:F3001,4,FALSE)</f>
        <v>44609</v>
      </c>
      <c r="P1302" s="21" t="str">
        <f>VLOOKUP(B1302,Table3[[Account Number]:[Transaction type]],2,FALSE)</f>
        <v>Online Payment</v>
      </c>
      <c r="Q1302" s="21" t="str">
        <f>VLOOKUP(B1302,Transaction!C2:E3001,3,FALSE)</f>
        <v>Mobile</v>
      </c>
      <c r="R1302" s="22">
        <f>Table4[[#This Row],[Bank Deposit2]] - Table4[[#This Row],[Saving Accounts]]</f>
        <v>875099.35034999996</v>
      </c>
      <c r="S1302" s="22">
        <f>IF(AND(Table4[[#This Row],[Account Type]]="Current",Table4[[#This Row],[Opening Balance]]&gt;= 500000),Table4[[#This Row],[Opening Balance]] * 0.02, 0)</f>
        <v>0</v>
      </c>
    </row>
    <row r="1303" spans="1:19" ht="15.75" x14ac:dyDescent="0.25">
      <c r="A1303" s="17" t="s">
        <v>4157</v>
      </c>
      <c r="B1303" s="19">
        <v>38705523</v>
      </c>
      <c r="C1303" s="17">
        <v>50</v>
      </c>
      <c r="D1303" s="24">
        <v>26443.5</v>
      </c>
      <c r="E1303" s="17" t="s">
        <v>1094</v>
      </c>
      <c r="F1303" s="17" t="s">
        <v>881</v>
      </c>
      <c r="G1303" s="17" t="s">
        <v>4070</v>
      </c>
      <c r="H1303" s="17" t="s">
        <v>4158</v>
      </c>
      <c r="I1303" s="20">
        <f t="shared" si="20"/>
        <v>289060.89299999998</v>
      </c>
      <c r="J1303" s="20">
        <v>76154.406174000003</v>
      </c>
      <c r="K1303" s="17" t="s">
        <v>4159</v>
      </c>
      <c r="L1303" s="21" t="str">
        <f>VLOOKUP(B1303,Accounts!B$2:E$3001,4,FALSE)</f>
        <v>Current</v>
      </c>
      <c r="M1303" s="26">
        <f>VALUE(VLOOKUP(B1303,Accounts!B$2:G$3001,6,FALSE))</f>
        <v>1557296328</v>
      </c>
      <c r="N1303" s="22">
        <f>IFERROR(VLOOKUP(B1303,Loan!B1303:D1602,3,FALSE), 0)</f>
        <v>0</v>
      </c>
      <c r="O1303" s="25">
        <f>VLOOKUP(B1303,Transaction!C2:F3001,4,FALSE)</f>
        <v>44268</v>
      </c>
      <c r="P1303" s="21" t="str">
        <f>VLOOKUP(B1303,Table3[[Account Number]:[Transaction type]],2,FALSE)</f>
        <v>Checks</v>
      </c>
      <c r="Q1303" s="21" t="str">
        <f>VLOOKUP(B1303,Transaction!C2:E3001,3,FALSE)</f>
        <v>Informal Services</v>
      </c>
      <c r="R1303" s="22">
        <f>Table4[[#This Row],[Bank Deposit2]] - Table4[[#This Row],[Saving Accounts]]</f>
        <v>212906.48682599998</v>
      </c>
      <c r="S1303" s="22">
        <f>IF(AND(Table4[[#This Row],[Account Type]]="Current",Table4[[#This Row],[Opening Balance]]&gt;= 500000),Table4[[#This Row],[Opening Balance]] * 0.02, 0)</f>
        <v>31145926.560000002</v>
      </c>
    </row>
    <row r="1304" spans="1:19" ht="15.75" x14ac:dyDescent="0.25">
      <c r="A1304" s="17" t="s">
        <v>4160</v>
      </c>
      <c r="B1304" s="19">
        <v>104083137</v>
      </c>
      <c r="C1304" s="17">
        <v>68</v>
      </c>
      <c r="D1304" s="24">
        <v>19869</v>
      </c>
      <c r="E1304" s="17" t="s">
        <v>1094</v>
      </c>
      <c r="F1304" s="17" t="s">
        <v>1626</v>
      </c>
      <c r="G1304" s="17" t="s">
        <v>4105</v>
      </c>
      <c r="H1304" s="17" t="s">
        <v>4161</v>
      </c>
      <c r="I1304" s="20">
        <f t="shared" si="20"/>
        <v>442832.36409599998</v>
      </c>
      <c r="J1304" s="20">
        <v>349116.67774080002</v>
      </c>
      <c r="K1304" s="17" t="s">
        <v>4162</v>
      </c>
      <c r="L1304" s="21" t="str">
        <f>VLOOKUP(B1304,Accounts!B$2:E$3001,4,FALSE)</f>
        <v>Domiciliary</v>
      </c>
      <c r="M1304" s="26">
        <f>VALUE(VLOOKUP(B1304,Accounts!B$2:G$3001,6,FALSE))</f>
        <v>3012584367</v>
      </c>
      <c r="N1304" s="22">
        <f>IFERROR(VLOOKUP(B1304,Loan!B1304:D1603,3,FALSE), 0)</f>
        <v>0</v>
      </c>
      <c r="O1304" s="25">
        <f>VLOOKUP(B1304,Transaction!C2:F3001,4,FALSE)</f>
        <v>44641</v>
      </c>
      <c r="P1304" s="21" t="str">
        <f>VLOOKUP(B1304,Table3[[Account Number]:[Transaction type]],2,FALSE)</f>
        <v>Cash Withdrawal</v>
      </c>
      <c r="Q1304" s="21" t="str">
        <f>VLOOKUP(B1304,Transaction!C2:E3001,3,FALSE)</f>
        <v>ATM</v>
      </c>
      <c r="R1304" s="22">
        <f>Table4[[#This Row],[Bank Deposit2]] - Table4[[#This Row],[Saving Accounts]]</f>
        <v>93715.686355199956</v>
      </c>
      <c r="S1304" s="22">
        <f>IF(AND(Table4[[#This Row],[Account Type]]="Current",Table4[[#This Row],[Opening Balance]]&gt;= 500000),Table4[[#This Row],[Opening Balance]] * 0.02, 0)</f>
        <v>0</v>
      </c>
    </row>
    <row r="1305" spans="1:19" ht="15.75" x14ac:dyDescent="0.25">
      <c r="A1305" s="17" t="s">
        <v>4163</v>
      </c>
      <c r="B1305" s="19">
        <v>680718153</v>
      </c>
      <c r="C1305" s="17">
        <v>32</v>
      </c>
      <c r="D1305" s="24">
        <v>33018</v>
      </c>
      <c r="E1305" s="17" t="s">
        <v>1094</v>
      </c>
      <c r="F1305" s="17" t="s">
        <v>1695</v>
      </c>
      <c r="G1305" s="17" t="s">
        <v>4095</v>
      </c>
      <c r="H1305" s="17" t="s">
        <v>4164</v>
      </c>
      <c r="I1305" s="20">
        <f t="shared" si="20"/>
        <v>663468.69015000004</v>
      </c>
      <c r="J1305" s="20">
        <v>80112.715987500007</v>
      </c>
      <c r="K1305" s="17" t="s">
        <v>4165</v>
      </c>
      <c r="L1305" s="21" t="str">
        <f>VLOOKUP(B1305,Accounts!B$2:E$3001,4,FALSE)</f>
        <v>Joint</v>
      </c>
      <c r="M1305" s="26">
        <f>VALUE(VLOOKUP(B1305,Accounts!B$2:G$3001,6,FALSE))</f>
        <v>2101343972</v>
      </c>
      <c r="N1305" s="22">
        <f>IFERROR(VLOOKUP(B1305,Loan!B1305:D1604,3,FALSE), 0)</f>
        <v>0</v>
      </c>
      <c r="O1305" s="25">
        <f>VLOOKUP(B1305,Transaction!C2:F3001,4,FALSE)</f>
        <v>44665</v>
      </c>
      <c r="P1305" s="21" t="str">
        <f>VLOOKUP(B1305,Table3[[Account Number]:[Transaction type]],2,FALSE)</f>
        <v>Online Payment</v>
      </c>
      <c r="Q1305" s="21" t="str">
        <f>VLOOKUP(B1305,Transaction!C2:E3001,3,FALSE)</f>
        <v>Mobile</v>
      </c>
      <c r="R1305" s="22">
        <f>Table4[[#This Row],[Bank Deposit2]] - Table4[[#This Row],[Saving Accounts]]</f>
        <v>583355.9741625</v>
      </c>
      <c r="S1305" s="22">
        <f>IF(AND(Table4[[#This Row],[Account Type]]="Current",Table4[[#This Row],[Opening Balance]]&gt;= 500000),Table4[[#This Row],[Opening Balance]] * 0.02, 0)</f>
        <v>0</v>
      </c>
    </row>
    <row r="1306" spans="1:19" ht="15.75" x14ac:dyDescent="0.25">
      <c r="A1306" s="17" t="s">
        <v>4166</v>
      </c>
      <c r="B1306" s="19">
        <v>500287879</v>
      </c>
      <c r="C1306" s="17">
        <v>36</v>
      </c>
      <c r="D1306" s="24">
        <v>31557</v>
      </c>
      <c r="E1306" s="17" t="s">
        <v>1094</v>
      </c>
      <c r="F1306" s="17" t="s">
        <v>1000</v>
      </c>
      <c r="G1306" s="17" t="s">
        <v>4095</v>
      </c>
      <c r="H1306" s="17" t="s">
        <v>4167</v>
      </c>
      <c r="I1306" s="20">
        <f t="shared" si="20"/>
        <v>196577.78932800001</v>
      </c>
      <c r="J1306" s="20">
        <v>152893.836144</v>
      </c>
      <c r="K1306" s="17" t="s">
        <v>1085</v>
      </c>
      <c r="L1306" s="21" t="str">
        <f>VLOOKUP(B1306,Accounts!B$2:E$3001,4,FALSE)</f>
        <v>Savings</v>
      </c>
      <c r="M1306" s="26">
        <f>VALUE(VLOOKUP(B1306,Accounts!B$2:G$3001,6,FALSE))</f>
        <v>499992768</v>
      </c>
      <c r="N1306" s="22">
        <f>IFERROR(VLOOKUP(B1306,Loan!B1306:D1605,3,FALSE), 0)</f>
        <v>0</v>
      </c>
      <c r="O1306" s="25">
        <f>VLOOKUP(B1306,Transaction!C2:F3001,4,FALSE)</f>
        <v>44259</v>
      </c>
      <c r="P1306" s="21" t="str">
        <f>VLOOKUP(B1306,Table3[[Account Number]:[Transaction type]],2,FALSE)</f>
        <v>Money Transfer</v>
      </c>
      <c r="Q1306" s="21" t="str">
        <f>VLOOKUP(B1306,Transaction!C2:E3001,3,FALSE)</f>
        <v>Mobile</v>
      </c>
      <c r="R1306" s="22">
        <f>Table4[[#This Row],[Bank Deposit2]] - Table4[[#This Row],[Saving Accounts]]</f>
        <v>43683.953184000013</v>
      </c>
      <c r="S1306" s="22">
        <f>IF(AND(Table4[[#This Row],[Account Type]]="Current",Table4[[#This Row],[Opening Balance]]&gt;= 500000),Table4[[#This Row],[Opening Balance]] * 0.02, 0)</f>
        <v>0</v>
      </c>
    </row>
    <row r="1307" spans="1:19" ht="15.75" x14ac:dyDescent="0.25">
      <c r="A1307" s="17" t="s">
        <v>4168</v>
      </c>
      <c r="B1307" s="19">
        <v>738497808</v>
      </c>
      <c r="C1307" s="17">
        <v>56</v>
      </c>
      <c r="D1307" s="24">
        <v>24252</v>
      </c>
      <c r="E1307" s="17" t="s">
        <v>1094</v>
      </c>
      <c r="F1307" s="17" t="s">
        <v>2501</v>
      </c>
      <c r="G1307" s="17" t="s">
        <v>4066</v>
      </c>
      <c r="H1307" s="17" t="s">
        <v>4169</v>
      </c>
      <c r="I1307" s="20">
        <f t="shared" si="20"/>
        <v>124497.1008</v>
      </c>
      <c r="J1307" s="20">
        <v>62995.533004800003</v>
      </c>
      <c r="K1307" s="17" t="s">
        <v>4170</v>
      </c>
      <c r="L1307" s="21" t="str">
        <f>VLOOKUP(B1307,Accounts!B$2:E$3001,4,FALSE)</f>
        <v>Domiciliary</v>
      </c>
      <c r="M1307" s="26">
        <f>VALUE(VLOOKUP(B1307,Accounts!B$2:G$3001,6,FALSE))</f>
        <v>646646814</v>
      </c>
      <c r="N1307" s="22">
        <f>IFERROR(VLOOKUP(B1307,Loan!B1307:D1606,3,FALSE), 0)</f>
        <v>0</v>
      </c>
      <c r="O1307" s="25">
        <f>VLOOKUP(B1307,Transaction!C2:F3001,4,FALSE)</f>
        <v>44235</v>
      </c>
      <c r="P1307" s="21" t="str">
        <f>VLOOKUP(B1307,Table3[[Account Number]:[Transaction type]],2,FALSE)</f>
        <v>Money Transfer</v>
      </c>
      <c r="Q1307" s="21" t="str">
        <f>VLOOKUP(B1307,Transaction!C2:E3001,3,FALSE)</f>
        <v>Internet Banking</v>
      </c>
      <c r="R1307" s="22">
        <f>Table4[[#This Row],[Bank Deposit2]] - Table4[[#This Row],[Saving Accounts]]</f>
        <v>61501.567795199997</v>
      </c>
      <c r="S1307" s="22">
        <f>IF(AND(Table4[[#This Row],[Account Type]]="Current",Table4[[#This Row],[Opening Balance]]&gt;= 500000),Table4[[#This Row],[Opening Balance]] * 0.02, 0)</f>
        <v>0</v>
      </c>
    </row>
    <row r="1308" spans="1:19" ht="15.75" x14ac:dyDescent="0.25">
      <c r="A1308" s="17" t="s">
        <v>4171</v>
      </c>
      <c r="B1308" s="19">
        <v>785800204</v>
      </c>
      <c r="C1308" s="17">
        <v>29</v>
      </c>
      <c r="D1308" s="24">
        <v>34113.75</v>
      </c>
      <c r="E1308" s="17" t="s">
        <v>1094</v>
      </c>
      <c r="F1308" s="17" t="s">
        <v>2311</v>
      </c>
      <c r="G1308" s="17" t="s">
        <v>4066</v>
      </c>
      <c r="H1308" s="17" t="s">
        <v>4172</v>
      </c>
      <c r="I1308" s="20">
        <f t="shared" si="20"/>
        <v>508705.42560000002</v>
      </c>
      <c r="J1308" s="20">
        <v>105907.20714</v>
      </c>
      <c r="K1308" s="17" t="s">
        <v>4173</v>
      </c>
      <c r="L1308" s="21" t="str">
        <f>VLOOKUP(B1308,Accounts!B$2:E$3001,4,FALSE)</f>
        <v>Domiciliary</v>
      </c>
      <c r="M1308" s="26">
        <f>VALUE(VLOOKUP(B1308,Accounts!B$2:G$3001,6,FALSE))</f>
        <v>694335675</v>
      </c>
      <c r="N1308" s="22">
        <f>IFERROR(VLOOKUP(B1308,Loan!B1308:D1607,3,FALSE), 0)</f>
        <v>0</v>
      </c>
      <c r="O1308" s="25">
        <f>VLOOKUP(B1308,Transaction!C2:F3001,4,FALSE)</f>
        <v>44641</v>
      </c>
      <c r="P1308" s="21" t="str">
        <f>VLOOKUP(B1308,Table3[[Account Number]:[Transaction type]],2,FALSE)</f>
        <v>Online Payment</v>
      </c>
      <c r="Q1308" s="21" t="str">
        <f>VLOOKUP(B1308,Transaction!C2:E3001,3,FALSE)</f>
        <v>Mobile</v>
      </c>
      <c r="R1308" s="22">
        <f>Table4[[#This Row],[Bank Deposit2]] - Table4[[#This Row],[Saving Accounts]]</f>
        <v>402798.21846</v>
      </c>
      <c r="S1308" s="22">
        <f>IF(AND(Table4[[#This Row],[Account Type]]="Current",Table4[[#This Row],[Opening Balance]]&gt;= 500000),Table4[[#This Row],[Opening Balance]] * 0.02, 0)</f>
        <v>0</v>
      </c>
    </row>
    <row r="1309" spans="1:19" ht="15.75" x14ac:dyDescent="0.25">
      <c r="A1309" s="17" t="s">
        <v>4174</v>
      </c>
      <c r="B1309" s="19">
        <v>491748531</v>
      </c>
      <c r="C1309" s="17">
        <v>36</v>
      </c>
      <c r="D1309" s="24">
        <v>31557</v>
      </c>
      <c r="E1309" s="17" t="s">
        <v>1094</v>
      </c>
      <c r="F1309" s="17" t="s">
        <v>509</v>
      </c>
      <c r="G1309" s="17" t="s">
        <v>4084</v>
      </c>
      <c r="H1309" s="17" t="s">
        <v>4175</v>
      </c>
      <c r="I1309" s="20">
        <f t="shared" si="20"/>
        <v>521012.08902399999</v>
      </c>
      <c r="J1309" s="20">
        <v>169230.99432960001</v>
      </c>
      <c r="K1309" s="17" t="s">
        <v>4176</v>
      </c>
      <c r="L1309" s="21" t="str">
        <f>VLOOKUP(B1309,Accounts!B$2:E$3001,4,FALSE)</f>
        <v>Domiciliary</v>
      </c>
      <c r="M1309" s="26">
        <f>VALUE(VLOOKUP(B1309,Accounts!B$2:G$3001,6,FALSE))</f>
        <v>1102494211</v>
      </c>
      <c r="N1309" s="22">
        <f>IFERROR(VLOOKUP(B1309,Loan!B1309:D1608,3,FALSE), 0)</f>
        <v>0</v>
      </c>
      <c r="O1309" s="25">
        <f>VLOOKUP(B1309,Transaction!C2:F3001,4,FALSE)</f>
        <v>44463</v>
      </c>
      <c r="P1309" s="21" t="str">
        <f>VLOOKUP(B1309,Table3[[Account Number]:[Transaction type]],2,FALSE)</f>
        <v>Money Transfer</v>
      </c>
      <c r="Q1309" s="21" t="str">
        <f>VLOOKUP(B1309,Transaction!C2:E3001,3,FALSE)</f>
        <v>Mobile</v>
      </c>
      <c r="R1309" s="22">
        <f>Table4[[#This Row],[Bank Deposit2]] - Table4[[#This Row],[Saving Accounts]]</f>
        <v>351781.09469439997</v>
      </c>
      <c r="S1309" s="22">
        <f>IF(AND(Table4[[#This Row],[Account Type]]="Current",Table4[[#This Row],[Opening Balance]]&gt;= 500000),Table4[[#This Row],[Opening Balance]] * 0.02, 0)</f>
        <v>0</v>
      </c>
    </row>
    <row r="1310" spans="1:19" ht="15.75" x14ac:dyDescent="0.25">
      <c r="A1310" s="17" t="s">
        <v>4177</v>
      </c>
      <c r="B1310" s="19">
        <v>591612522</v>
      </c>
      <c r="C1310" s="17">
        <v>66</v>
      </c>
      <c r="D1310" s="24">
        <v>20599.5</v>
      </c>
      <c r="E1310" s="17" t="s">
        <v>1094</v>
      </c>
      <c r="F1310" s="17" t="s">
        <v>204</v>
      </c>
      <c r="G1310" s="17" t="s">
        <v>4084</v>
      </c>
      <c r="H1310" s="17">
        <v>0</v>
      </c>
      <c r="I1310" s="20">
        <f t="shared" si="20"/>
        <v>0</v>
      </c>
      <c r="J1310" s="20"/>
      <c r="K1310" s="17" t="s">
        <v>4178</v>
      </c>
      <c r="L1310" s="21" t="str">
        <f>VLOOKUP(B1310,Accounts!B$2:E$3001,4,FALSE)</f>
        <v>Joint</v>
      </c>
      <c r="M1310" s="26">
        <f>VALUE(VLOOKUP(B1310,Accounts!B$2:G$3001,6,FALSE))</f>
        <v>31172103</v>
      </c>
      <c r="N1310" s="22">
        <f>IFERROR(VLOOKUP(B1310,Loan!B1310:D1609,3,FALSE), 0)</f>
        <v>0</v>
      </c>
      <c r="O1310" s="25">
        <f>VLOOKUP(B1310,Transaction!C2:F3001,4,FALSE)</f>
        <v>44358</v>
      </c>
      <c r="P1310" s="21" t="str">
        <f>VLOOKUP(B1310,Table3[[Account Number]:[Transaction type]],2,FALSE)</f>
        <v>Money Deposit</v>
      </c>
      <c r="Q1310" s="21" t="str">
        <f>VLOOKUP(B1310,Transaction!C2:E3001,3,FALSE)</f>
        <v>Bank</v>
      </c>
      <c r="R1310" s="22">
        <f>Table4[[#This Row],[Bank Deposit2]] - Table4[[#This Row],[Saving Accounts]]</f>
        <v>0</v>
      </c>
      <c r="S1310" s="22">
        <f>IF(AND(Table4[[#This Row],[Account Type]]="Current",Table4[[#This Row],[Opening Balance]]&gt;= 500000),Table4[[#This Row],[Opening Balance]] * 0.02, 0)</f>
        <v>0</v>
      </c>
    </row>
    <row r="1311" spans="1:19" ht="15.75" x14ac:dyDescent="0.25">
      <c r="A1311" s="17" t="s">
        <v>4179</v>
      </c>
      <c r="B1311" s="19">
        <v>273057611</v>
      </c>
      <c r="C1311" s="17">
        <v>55</v>
      </c>
      <c r="D1311" s="24">
        <v>24617.25</v>
      </c>
      <c r="E1311" s="17" t="s">
        <v>1094</v>
      </c>
      <c r="F1311" s="17" t="s">
        <v>1626</v>
      </c>
      <c r="G1311" s="17" t="s">
        <v>4074</v>
      </c>
      <c r="H1311" s="17" t="s">
        <v>4180</v>
      </c>
      <c r="I1311" s="20">
        <f t="shared" si="20"/>
        <v>500375.94084</v>
      </c>
      <c r="J1311" s="20">
        <v>214795.52582400001</v>
      </c>
      <c r="K1311" s="17" t="s">
        <v>4181</v>
      </c>
      <c r="L1311" s="21" t="str">
        <f>VLOOKUP(B1311,Accounts!B$2:E$3001,4,FALSE)</f>
        <v>Domiciliary</v>
      </c>
      <c r="M1311" s="26">
        <f>VALUE(VLOOKUP(B1311,Accounts!B$2:G$3001,6,FALSE))</f>
        <v>1303341309</v>
      </c>
      <c r="N1311" s="22">
        <f>IFERROR(VLOOKUP(B1311,Loan!B1311:D1610,3,FALSE), 0)</f>
        <v>0</v>
      </c>
      <c r="O1311" s="25">
        <f>VLOOKUP(B1311,Transaction!C2:F3001,4,FALSE)</f>
        <v>44310</v>
      </c>
      <c r="P1311" s="21" t="str">
        <f>VLOOKUP(B1311,Table3[[Account Number]:[Transaction type]],2,FALSE)</f>
        <v>Money Transfer</v>
      </c>
      <c r="Q1311" s="21" t="str">
        <f>VLOOKUP(B1311,Transaction!C2:E3001,3,FALSE)</f>
        <v>Mobile</v>
      </c>
      <c r="R1311" s="22">
        <f>Table4[[#This Row],[Bank Deposit2]] - Table4[[#This Row],[Saving Accounts]]</f>
        <v>285580.41501599998</v>
      </c>
      <c r="S1311" s="22">
        <f>IF(AND(Table4[[#This Row],[Account Type]]="Current",Table4[[#This Row],[Opening Balance]]&gt;= 500000),Table4[[#This Row],[Opening Balance]] * 0.02, 0)</f>
        <v>0</v>
      </c>
    </row>
    <row r="1312" spans="1:19" ht="15.75" x14ac:dyDescent="0.25">
      <c r="A1312" s="17" t="s">
        <v>4182</v>
      </c>
      <c r="B1312" s="19">
        <v>901360013</v>
      </c>
      <c r="C1312" s="17">
        <v>57</v>
      </c>
      <c r="D1312" s="24">
        <v>23886.75</v>
      </c>
      <c r="E1312" s="17" t="s">
        <v>1094</v>
      </c>
      <c r="F1312" s="17" t="s">
        <v>310</v>
      </c>
      <c r="G1312" s="17" t="s">
        <v>4062</v>
      </c>
      <c r="H1312" s="17" t="s">
        <v>4183</v>
      </c>
      <c r="I1312" s="20">
        <f t="shared" si="20"/>
        <v>1268649.1730520001</v>
      </c>
      <c r="J1312" s="20">
        <v>231573.14482752001</v>
      </c>
      <c r="K1312" s="17" t="s">
        <v>2300</v>
      </c>
      <c r="L1312" s="21" t="str">
        <f>VLOOKUP(B1312,Accounts!B$2:E$3001,4,FALSE)</f>
        <v>Savings</v>
      </c>
      <c r="M1312" s="26">
        <f>VALUE(VLOOKUP(B1312,Accounts!B$2:G$3001,6,FALSE))</f>
        <v>245119056</v>
      </c>
      <c r="N1312" s="22">
        <f>IFERROR(VLOOKUP(B1312,Loan!B1312:D1611,3,FALSE), 0)</f>
        <v>0</v>
      </c>
      <c r="O1312" s="25">
        <f>VLOOKUP(B1312,Transaction!C2:F3001,4,FALSE)</f>
        <v>44210</v>
      </c>
      <c r="P1312" s="21" t="str">
        <f>VLOOKUP(B1312,Table3[[Account Number]:[Transaction type]],2,FALSE)</f>
        <v>Online Payment</v>
      </c>
      <c r="Q1312" s="21" t="str">
        <f>VLOOKUP(B1312,Transaction!C2:E3001,3,FALSE)</f>
        <v>Card</v>
      </c>
      <c r="R1312" s="22">
        <f>Table4[[#This Row],[Bank Deposit2]] - Table4[[#This Row],[Saving Accounts]]</f>
        <v>1037076.0282244801</v>
      </c>
      <c r="S1312" s="22">
        <f>IF(AND(Table4[[#This Row],[Account Type]]="Current",Table4[[#This Row],[Opening Balance]]&gt;= 500000),Table4[[#This Row],[Opening Balance]] * 0.02, 0)</f>
        <v>0</v>
      </c>
    </row>
    <row r="1313" spans="1:19" ht="15.75" x14ac:dyDescent="0.25">
      <c r="A1313" s="17" t="s">
        <v>4184</v>
      </c>
      <c r="B1313" s="19">
        <v>453563649</v>
      </c>
      <c r="C1313" s="17">
        <v>30</v>
      </c>
      <c r="D1313" s="24">
        <v>33748.5</v>
      </c>
      <c r="E1313" s="17" t="s">
        <v>1094</v>
      </c>
      <c r="F1313" s="17" t="s">
        <v>78</v>
      </c>
      <c r="G1313" s="17" t="s">
        <v>4095</v>
      </c>
      <c r="H1313" s="17" t="s">
        <v>4185</v>
      </c>
      <c r="I1313" s="20">
        <f t="shared" si="20"/>
        <v>26828.577792</v>
      </c>
      <c r="J1313" s="20">
        <v>23402.101824000001</v>
      </c>
      <c r="K1313" s="17" t="s">
        <v>4186</v>
      </c>
      <c r="L1313" s="21" t="str">
        <f>VLOOKUP(B1313,Accounts!B$2:E$3001,4,FALSE)</f>
        <v>Corporate</v>
      </c>
      <c r="M1313" s="26">
        <f>VALUE(VLOOKUP(B1313,Accounts!B$2:G$3001,6,FALSE))</f>
        <v>2384596736</v>
      </c>
      <c r="N1313" s="22">
        <f>IFERROR(VLOOKUP(B1313,Loan!B1313:D1612,3,FALSE), 0)</f>
        <v>0</v>
      </c>
      <c r="O1313" s="25">
        <f>VLOOKUP(B1313,Transaction!C2:F3001,4,FALSE)</f>
        <v>44328</v>
      </c>
      <c r="P1313" s="21" t="str">
        <f>VLOOKUP(B1313,Table3[[Account Number]:[Transaction type]],2,FALSE)</f>
        <v>Checks</v>
      </c>
      <c r="Q1313" s="21" t="str">
        <f>VLOOKUP(B1313,Transaction!C2:E3001,3,FALSE)</f>
        <v>Bank</v>
      </c>
      <c r="R1313" s="22">
        <f>Table4[[#This Row],[Bank Deposit2]] - Table4[[#This Row],[Saving Accounts]]</f>
        <v>3426.4759679999988</v>
      </c>
      <c r="S1313" s="22">
        <f>IF(AND(Table4[[#This Row],[Account Type]]="Current",Table4[[#This Row],[Opening Balance]]&gt;= 500000),Table4[[#This Row],[Opening Balance]] * 0.02, 0)</f>
        <v>0</v>
      </c>
    </row>
    <row r="1314" spans="1:19" ht="15.75" x14ac:dyDescent="0.25">
      <c r="A1314" s="17" t="s">
        <v>4187</v>
      </c>
      <c r="B1314" s="19">
        <v>355478532</v>
      </c>
      <c r="C1314" s="17">
        <v>48</v>
      </c>
      <c r="D1314" s="24">
        <v>27174</v>
      </c>
      <c r="E1314" s="17" t="s">
        <v>1094</v>
      </c>
      <c r="F1314" s="17" t="s">
        <v>78</v>
      </c>
      <c r="G1314" s="17" t="s">
        <v>4088</v>
      </c>
      <c r="H1314" s="17" t="s">
        <v>4188</v>
      </c>
      <c r="I1314" s="20">
        <f t="shared" si="20"/>
        <v>33293.547200000001</v>
      </c>
      <c r="J1314" s="20">
        <v>6943.0138880000004</v>
      </c>
      <c r="K1314" s="17" t="s">
        <v>4189</v>
      </c>
      <c r="L1314" s="21" t="str">
        <f>VLOOKUP(B1314,Accounts!B$2:E$3001,4,FALSE)</f>
        <v>Domiciliary</v>
      </c>
      <c r="M1314" s="26">
        <f>VALUE(VLOOKUP(B1314,Accounts!B$2:G$3001,6,FALSE))</f>
        <v>133671384</v>
      </c>
      <c r="N1314" s="22">
        <f>IFERROR(VLOOKUP(B1314,Loan!B1314:D1613,3,FALSE), 0)</f>
        <v>0</v>
      </c>
      <c r="O1314" s="25">
        <f>VLOOKUP(B1314,Transaction!C2:F3001,4,FALSE)</f>
        <v>44673</v>
      </c>
      <c r="P1314" s="21" t="str">
        <f>VLOOKUP(B1314,Table3[[Account Number]:[Transaction type]],2,FALSE)</f>
        <v>Cash Withdrawal</v>
      </c>
      <c r="Q1314" s="21" t="str">
        <f>VLOOKUP(B1314,Transaction!C2:E3001,3,FALSE)</f>
        <v>Bank</v>
      </c>
      <c r="R1314" s="22">
        <f>Table4[[#This Row],[Bank Deposit2]] - Table4[[#This Row],[Saving Accounts]]</f>
        <v>26350.533312</v>
      </c>
      <c r="S1314" s="22">
        <f>IF(AND(Table4[[#This Row],[Account Type]]="Current",Table4[[#This Row],[Opening Balance]]&gt;= 500000),Table4[[#This Row],[Opening Balance]] * 0.02, 0)</f>
        <v>0</v>
      </c>
    </row>
    <row r="1315" spans="1:19" ht="15.75" x14ac:dyDescent="0.25">
      <c r="A1315" s="17" t="s">
        <v>4190</v>
      </c>
      <c r="B1315" s="19">
        <v>940594492</v>
      </c>
      <c r="C1315" s="17">
        <v>69</v>
      </c>
      <c r="D1315" s="24">
        <v>19503.75</v>
      </c>
      <c r="E1315" s="17" t="s">
        <v>1094</v>
      </c>
      <c r="F1315" s="17" t="s">
        <v>1197</v>
      </c>
      <c r="G1315" s="17" t="s">
        <v>4112</v>
      </c>
      <c r="H1315" s="17" t="s">
        <v>4191</v>
      </c>
      <c r="I1315" s="20">
        <f t="shared" si="20"/>
        <v>30902.147432999998</v>
      </c>
      <c r="J1315" s="20">
        <v>13107.032777070001</v>
      </c>
      <c r="K1315" s="17" t="s">
        <v>4192</v>
      </c>
      <c r="L1315" s="21" t="str">
        <f>VLOOKUP(B1315,Accounts!B$2:E$3001,4,FALSE)</f>
        <v>Joint</v>
      </c>
      <c r="M1315" s="26">
        <f>VALUE(VLOOKUP(B1315,Accounts!B$2:G$3001,6,FALSE))</f>
        <v>323014668</v>
      </c>
      <c r="N1315" s="22">
        <f>IFERROR(VLOOKUP(B1315,Loan!B1315:D1614,3,FALSE), 0)</f>
        <v>0</v>
      </c>
      <c r="O1315" s="25">
        <f>VLOOKUP(B1315,Transaction!C2:F3001,4,FALSE)</f>
        <v>44384</v>
      </c>
      <c r="P1315" s="21" t="str">
        <f>VLOOKUP(B1315,Table3[[Account Number]:[Transaction type]],2,FALSE)</f>
        <v>Money Transfer</v>
      </c>
      <c r="Q1315" s="21" t="str">
        <f>VLOOKUP(B1315,Transaction!C2:E3001,3,FALSE)</f>
        <v>Mobile</v>
      </c>
      <c r="R1315" s="22">
        <f>Table4[[#This Row],[Bank Deposit2]] - Table4[[#This Row],[Saving Accounts]]</f>
        <v>17795.114655929996</v>
      </c>
      <c r="S1315" s="22">
        <f>IF(AND(Table4[[#This Row],[Account Type]]="Current",Table4[[#This Row],[Opening Balance]]&gt;= 500000),Table4[[#This Row],[Opening Balance]] * 0.02, 0)</f>
        <v>0</v>
      </c>
    </row>
    <row r="1316" spans="1:19" ht="15.75" x14ac:dyDescent="0.25">
      <c r="A1316" s="17" t="s">
        <v>4193</v>
      </c>
      <c r="B1316" s="19">
        <v>7214335</v>
      </c>
      <c r="C1316" s="17">
        <v>80</v>
      </c>
      <c r="D1316" s="24">
        <v>15486</v>
      </c>
      <c r="E1316" s="17" t="s">
        <v>1094</v>
      </c>
      <c r="F1316" s="17" t="s">
        <v>557</v>
      </c>
      <c r="G1316" s="17" t="s">
        <v>4088</v>
      </c>
      <c r="H1316" s="17" t="s">
        <v>4194</v>
      </c>
      <c r="I1316" s="20">
        <f t="shared" si="20"/>
        <v>273568.24647900002</v>
      </c>
      <c r="J1316" s="20">
        <v>140555.64663756001</v>
      </c>
      <c r="K1316" s="17" t="s">
        <v>4195</v>
      </c>
      <c r="L1316" s="21" t="str">
        <f>VLOOKUP(B1316,Accounts!B$2:E$3001,4,FALSE)</f>
        <v>Savings</v>
      </c>
      <c r="M1316" s="26">
        <f>VALUE(VLOOKUP(B1316,Accounts!B$2:G$3001,6,FALSE))</f>
        <v>1466538885</v>
      </c>
      <c r="N1316" s="22">
        <f>IFERROR(VLOOKUP(B1316,Loan!B1316:D1615,3,FALSE), 0)</f>
        <v>0</v>
      </c>
      <c r="O1316" s="25">
        <f>VLOOKUP(B1316,Transaction!C2:F3001,4,FALSE)</f>
        <v>44637</v>
      </c>
      <c r="P1316" s="21" t="str">
        <f>VLOOKUP(B1316,Table3[[Account Number]:[Transaction type]],2,FALSE)</f>
        <v>Money Deposit</v>
      </c>
      <c r="Q1316" s="21" t="str">
        <f>VLOOKUP(B1316,Transaction!C2:E3001,3,FALSE)</f>
        <v>Bank</v>
      </c>
      <c r="R1316" s="22">
        <f>Table4[[#This Row],[Bank Deposit2]] - Table4[[#This Row],[Saving Accounts]]</f>
        <v>133012.59984144001</v>
      </c>
      <c r="S1316" s="22">
        <f>IF(AND(Table4[[#This Row],[Account Type]]="Current",Table4[[#This Row],[Opening Balance]]&gt;= 500000),Table4[[#This Row],[Opening Balance]] * 0.02, 0)</f>
        <v>0</v>
      </c>
    </row>
    <row r="1317" spans="1:19" ht="15.75" x14ac:dyDescent="0.25">
      <c r="A1317" s="17" t="s">
        <v>4196</v>
      </c>
      <c r="B1317" s="19">
        <v>208888660</v>
      </c>
      <c r="C1317" s="17">
        <v>67</v>
      </c>
      <c r="D1317" s="24">
        <v>20234.25</v>
      </c>
      <c r="E1317" s="17" t="s">
        <v>1094</v>
      </c>
      <c r="F1317" s="17" t="s">
        <v>610</v>
      </c>
      <c r="G1317" s="17" t="s">
        <v>4105</v>
      </c>
      <c r="H1317" s="17" t="s">
        <v>4197</v>
      </c>
      <c r="I1317" s="20">
        <f t="shared" si="20"/>
        <v>603889.37699999998</v>
      </c>
      <c r="J1317" s="20">
        <v>313159.77692999999</v>
      </c>
      <c r="K1317" s="17" t="s">
        <v>4198</v>
      </c>
      <c r="L1317" s="21" t="str">
        <f>VLOOKUP(B1317,Accounts!B$2:E$3001,4,FALSE)</f>
        <v>Joint</v>
      </c>
      <c r="M1317" s="26">
        <f>VALUE(VLOOKUP(B1317,Accounts!B$2:G$3001,6,FALSE))</f>
        <v>1109537754</v>
      </c>
      <c r="N1317" s="22">
        <f>IFERROR(VLOOKUP(B1317,Loan!B1317:D1616,3,FALSE), 0)</f>
        <v>0</v>
      </c>
      <c r="O1317" s="25">
        <f>VLOOKUP(B1317,Transaction!C2:F3001,4,FALSE)</f>
        <v>44230</v>
      </c>
      <c r="P1317" s="21" t="str">
        <f>VLOOKUP(B1317,Table3[[Account Number]:[Transaction type]],2,FALSE)</f>
        <v>Money Transfer</v>
      </c>
      <c r="Q1317" s="21" t="str">
        <f>VLOOKUP(B1317,Transaction!C2:E3001,3,FALSE)</f>
        <v>Internet Banking</v>
      </c>
      <c r="R1317" s="22">
        <f>Table4[[#This Row],[Bank Deposit2]] - Table4[[#This Row],[Saving Accounts]]</f>
        <v>290729.60006999999</v>
      </c>
      <c r="S1317" s="22">
        <f>IF(AND(Table4[[#This Row],[Account Type]]="Current",Table4[[#This Row],[Opening Balance]]&gt;= 500000),Table4[[#This Row],[Opening Balance]] * 0.02, 0)</f>
        <v>0</v>
      </c>
    </row>
    <row r="1318" spans="1:19" ht="15.75" x14ac:dyDescent="0.25">
      <c r="A1318" s="17" t="s">
        <v>4199</v>
      </c>
      <c r="B1318" s="19">
        <v>217780212</v>
      </c>
      <c r="C1318" s="17">
        <v>42</v>
      </c>
      <c r="D1318" s="24">
        <v>29365.5</v>
      </c>
      <c r="E1318" s="17" t="s">
        <v>1094</v>
      </c>
      <c r="F1318" s="17" t="s">
        <v>1016</v>
      </c>
      <c r="G1318" s="17" t="s">
        <v>4099</v>
      </c>
      <c r="H1318" s="17" t="s">
        <v>4200</v>
      </c>
      <c r="I1318" s="20">
        <f t="shared" si="20"/>
        <v>310841.15999999997</v>
      </c>
      <c r="J1318" s="20">
        <v>85481.319000000003</v>
      </c>
      <c r="K1318" s="17" t="s">
        <v>4201</v>
      </c>
      <c r="L1318" s="21" t="str">
        <f>VLOOKUP(B1318,Accounts!B$2:E$3001,4,FALSE)</f>
        <v>Savings</v>
      </c>
      <c r="M1318" s="26">
        <f>VALUE(VLOOKUP(B1318,Accounts!B$2:G$3001,6,FALSE))</f>
        <v>1552371711</v>
      </c>
      <c r="N1318" s="22">
        <f>IFERROR(VLOOKUP(B1318,Loan!B1318:D1617,3,FALSE), 0)</f>
        <v>0</v>
      </c>
      <c r="O1318" s="25">
        <f>VLOOKUP(B1318,Transaction!C2:F3001,4,FALSE)</f>
        <v>44548</v>
      </c>
      <c r="P1318" s="21" t="str">
        <f>VLOOKUP(B1318,Table3[[Account Number]:[Transaction type]],2,FALSE)</f>
        <v>Money Transfer</v>
      </c>
      <c r="Q1318" s="21" t="str">
        <f>VLOOKUP(B1318,Transaction!C2:E3001,3,FALSE)</f>
        <v>Mobile</v>
      </c>
      <c r="R1318" s="22">
        <f>Table4[[#This Row],[Bank Deposit2]] - Table4[[#This Row],[Saving Accounts]]</f>
        <v>225359.84099999996</v>
      </c>
      <c r="S1318" s="22">
        <f>IF(AND(Table4[[#This Row],[Account Type]]="Current",Table4[[#This Row],[Opening Balance]]&gt;= 500000),Table4[[#This Row],[Opening Balance]] * 0.02, 0)</f>
        <v>0</v>
      </c>
    </row>
    <row r="1319" spans="1:19" ht="15.75" x14ac:dyDescent="0.25">
      <c r="A1319" s="17" t="s">
        <v>4202</v>
      </c>
      <c r="B1319" s="19">
        <v>673180431</v>
      </c>
      <c r="C1319" s="17">
        <v>38</v>
      </c>
      <c r="D1319" s="24">
        <v>30826.5</v>
      </c>
      <c r="E1319" s="17" t="s">
        <v>1094</v>
      </c>
      <c r="F1319" s="17" t="s">
        <v>147</v>
      </c>
      <c r="G1319" s="17" t="s">
        <v>4074</v>
      </c>
      <c r="H1319" s="17" t="s">
        <v>4203</v>
      </c>
      <c r="I1319" s="20">
        <f t="shared" si="20"/>
        <v>1339990.6266999999</v>
      </c>
      <c r="J1319" s="20">
        <v>575586.88283250004</v>
      </c>
      <c r="K1319" s="17" t="s">
        <v>4204</v>
      </c>
      <c r="L1319" s="21" t="str">
        <f>VLOOKUP(B1319,Accounts!B$2:E$3001,4,FALSE)</f>
        <v>Joint</v>
      </c>
      <c r="M1319" s="26">
        <f>VALUE(VLOOKUP(B1319,Accounts!B$2:G$3001,6,FALSE))</f>
        <v>920053248</v>
      </c>
      <c r="N1319" s="22">
        <f>IFERROR(VLOOKUP(B1319,Loan!B1319:D1618,3,FALSE), 0)</f>
        <v>0</v>
      </c>
      <c r="O1319" s="25">
        <f>VLOOKUP(B1319,Transaction!C2:F3001,4,FALSE)</f>
        <v>44289</v>
      </c>
      <c r="P1319" s="21" t="str">
        <f>VLOOKUP(B1319,Table3[[Account Number]:[Transaction type]],2,FALSE)</f>
        <v>Money Transfer</v>
      </c>
      <c r="Q1319" s="21" t="str">
        <f>VLOOKUP(B1319,Transaction!C2:E3001,3,FALSE)</f>
        <v>Internet Banking</v>
      </c>
      <c r="R1319" s="22">
        <f>Table4[[#This Row],[Bank Deposit2]] - Table4[[#This Row],[Saving Accounts]]</f>
        <v>764403.74386749987</v>
      </c>
      <c r="S1319" s="22">
        <f>IF(AND(Table4[[#This Row],[Account Type]]="Current",Table4[[#This Row],[Opening Balance]]&gt;= 500000),Table4[[#This Row],[Opening Balance]] * 0.02, 0)</f>
        <v>0</v>
      </c>
    </row>
    <row r="1320" spans="1:19" ht="15.75" x14ac:dyDescent="0.25">
      <c r="A1320" s="17" t="s">
        <v>4205</v>
      </c>
      <c r="B1320" s="19">
        <v>815014753</v>
      </c>
      <c r="C1320" s="17">
        <v>37</v>
      </c>
      <c r="D1320" s="24">
        <v>31191.75</v>
      </c>
      <c r="E1320" s="17" t="s">
        <v>1094</v>
      </c>
      <c r="F1320" s="17" t="s">
        <v>602</v>
      </c>
      <c r="G1320" s="17" t="s">
        <v>4054</v>
      </c>
      <c r="H1320" s="17" t="s">
        <v>4206</v>
      </c>
      <c r="I1320" s="20">
        <f t="shared" si="20"/>
        <v>187124.16665599999</v>
      </c>
      <c r="J1320" s="20">
        <v>102625.9101504</v>
      </c>
      <c r="K1320" s="17" t="s">
        <v>4207</v>
      </c>
      <c r="L1320" s="21" t="str">
        <f>VLOOKUP(B1320,Accounts!B$2:E$3001,4,FALSE)</f>
        <v>Domiciliary</v>
      </c>
      <c r="M1320" s="26">
        <f>VALUE(VLOOKUP(B1320,Accounts!B$2:G$3001,6,FALSE))</f>
        <v>453775872</v>
      </c>
      <c r="N1320" s="22">
        <f>IFERROR(VLOOKUP(B1320,Loan!B1320:D1619,3,FALSE), 0)</f>
        <v>0</v>
      </c>
      <c r="O1320" s="25">
        <f>VLOOKUP(B1320,Transaction!C2:F3001,4,FALSE)</f>
        <v>44501</v>
      </c>
      <c r="P1320" s="21" t="str">
        <f>VLOOKUP(B1320,Table3[[Account Number]:[Transaction type]],2,FALSE)</f>
        <v>Money Transfer</v>
      </c>
      <c r="Q1320" s="21" t="str">
        <f>VLOOKUP(B1320,Transaction!C2:E3001,3,FALSE)</f>
        <v>Bank</v>
      </c>
      <c r="R1320" s="22">
        <f>Table4[[#This Row],[Bank Deposit2]] - Table4[[#This Row],[Saving Accounts]]</f>
        <v>84498.256505599988</v>
      </c>
      <c r="S1320" s="22">
        <f>IF(AND(Table4[[#This Row],[Account Type]]="Current",Table4[[#This Row],[Opening Balance]]&gt;= 500000),Table4[[#This Row],[Opening Balance]] * 0.02, 0)</f>
        <v>0</v>
      </c>
    </row>
    <row r="1321" spans="1:19" ht="15.75" x14ac:dyDescent="0.25">
      <c r="A1321" s="17" t="s">
        <v>4208</v>
      </c>
      <c r="B1321" s="19">
        <v>593922000</v>
      </c>
      <c r="C1321" s="17">
        <v>33</v>
      </c>
      <c r="D1321" s="24">
        <v>32652.75</v>
      </c>
      <c r="E1321" s="17" t="s">
        <v>1094</v>
      </c>
      <c r="F1321" s="17" t="s">
        <v>1702</v>
      </c>
      <c r="G1321" s="17" t="s">
        <v>4084</v>
      </c>
      <c r="H1321" s="17" t="s">
        <v>4209</v>
      </c>
      <c r="I1321" s="20">
        <f t="shared" si="20"/>
        <v>414811.81106400001</v>
      </c>
      <c r="J1321" s="20">
        <v>381286.85649768001</v>
      </c>
      <c r="K1321" s="17" t="s">
        <v>4210</v>
      </c>
      <c r="L1321" s="21" t="str">
        <f>VLOOKUP(B1321,Accounts!B$2:E$3001,4,FALSE)</f>
        <v>Fixed Deposit</v>
      </c>
      <c r="M1321" s="26">
        <f>VALUE(VLOOKUP(B1321,Accounts!B$2:G$3001,6,FALSE))</f>
        <v>567517548</v>
      </c>
      <c r="N1321" s="22">
        <f>IFERROR(VLOOKUP(B1321,Loan!B1321:D1620,3,FALSE), 0)</f>
        <v>0</v>
      </c>
      <c r="O1321" s="25">
        <f>VLOOKUP(B1321,Transaction!C2:F3001,4,FALSE)</f>
        <v>44595</v>
      </c>
      <c r="P1321" s="21" t="str">
        <f>VLOOKUP(B1321,Table3[[Account Number]:[Transaction type]],2,FALSE)</f>
        <v>Money Deposit</v>
      </c>
      <c r="Q1321" s="21" t="str">
        <f>VLOOKUP(B1321,Transaction!C2:E3001,3,FALSE)</f>
        <v>Bank</v>
      </c>
      <c r="R1321" s="22">
        <f>Table4[[#This Row],[Bank Deposit2]] - Table4[[#This Row],[Saving Accounts]]</f>
        <v>33524.954566319997</v>
      </c>
      <c r="S1321" s="22">
        <f>IF(AND(Table4[[#This Row],[Account Type]]="Current",Table4[[#This Row],[Opening Balance]]&gt;= 500000),Table4[[#This Row],[Opening Balance]] * 0.02, 0)</f>
        <v>0</v>
      </c>
    </row>
    <row r="1322" spans="1:19" ht="15.75" x14ac:dyDescent="0.25">
      <c r="A1322" s="17" t="s">
        <v>4211</v>
      </c>
      <c r="B1322" s="19">
        <v>906510135</v>
      </c>
      <c r="C1322" s="17">
        <v>57</v>
      </c>
      <c r="D1322" s="24">
        <v>23886.75</v>
      </c>
      <c r="E1322" s="17" t="s">
        <v>1094</v>
      </c>
      <c r="F1322" s="17" t="s">
        <v>807</v>
      </c>
      <c r="G1322" s="17" t="s">
        <v>4074</v>
      </c>
      <c r="H1322" s="17" t="s">
        <v>4212</v>
      </c>
      <c r="I1322" s="20">
        <f t="shared" si="20"/>
        <v>1348164.866192</v>
      </c>
      <c r="J1322" s="20">
        <v>626896.66277927998</v>
      </c>
      <c r="K1322" s="17" t="s">
        <v>4213</v>
      </c>
      <c r="L1322" s="21" t="str">
        <f>VLOOKUP(B1322,Accounts!B$2:E$3001,4,FALSE)</f>
        <v>Domiciliary</v>
      </c>
      <c r="M1322" s="26">
        <f>VALUE(VLOOKUP(B1322,Accounts!B$2:G$3001,6,FALSE))</f>
        <v>7433522</v>
      </c>
      <c r="N1322" s="22">
        <f>IFERROR(VLOOKUP(B1322,Loan!B1322:D1621,3,FALSE), 0)</f>
        <v>0</v>
      </c>
      <c r="O1322" s="25">
        <f>VLOOKUP(B1322,Transaction!C2:F3001,4,FALSE)</f>
        <v>44220</v>
      </c>
      <c r="P1322" s="21" t="str">
        <f>VLOOKUP(B1322,Table3[[Account Number]:[Transaction type]],2,FALSE)</f>
        <v>Money Deposit</v>
      </c>
      <c r="Q1322" s="21" t="str">
        <f>VLOOKUP(B1322,Transaction!C2:E3001,3,FALSE)</f>
        <v>Bank</v>
      </c>
      <c r="R1322" s="22">
        <f>Table4[[#This Row],[Bank Deposit2]] - Table4[[#This Row],[Saving Accounts]]</f>
        <v>721268.20341272</v>
      </c>
      <c r="S1322" s="22">
        <f>IF(AND(Table4[[#This Row],[Account Type]]="Current",Table4[[#This Row],[Opening Balance]]&gt;= 500000),Table4[[#This Row],[Opening Balance]] * 0.02, 0)</f>
        <v>0</v>
      </c>
    </row>
    <row r="1323" spans="1:19" ht="15.75" x14ac:dyDescent="0.25">
      <c r="A1323" s="17" t="s">
        <v>4214</v>
      </c>
      <c r="B1323" s="19">
        <v>967501251</v>
      </c>
      <c r="C1323" s="17">
        <v>79</v>
      </c>
      <c r="D1323" s="24">
        <v>15851.25</v>
      </c>
      <c r="E1323" s="17" t="s">
        <v>1094</v>
      </c>
      <c r="F1323" s="17" t="s">
        <v>852</v>
      </c>
      <c r="G1323" s="17" t="s">
        <v>4148</v>
      </c>
      <c r="H1323" s="17" t="s">
        <v>4215</v>
      </c>
      <c r="I1323" s="20">
        <f t="shared" si="20"/>
        <v>128811.00556799999</v>
      </c>
      <c r="J1323" s="20">
        <v>124256.61644256</v>
      </c>
      <c r="K1323" s="17" t="s">
        <v>4216</v>
      </c>
      <c r="L1323" s="21" t="str">
        <f>VLOOKUP(B1323,Accounts!B$2:E$3001,4,FALSE)</f>
        <v>Corporate</v>
      </c>
      <c r="M1323" s="26">
        <f>VALUE(VLOOKUP(B1323,Accounts!B$2:G$3001,6,FALSE))</f>
        <v>2008071</v>
      </c>
      <c r="N1323" s="22">
        <f>IFERROR(VLOOKUP(B1323,Loan!B1323:D1622,3,FALSE), 0)</f>
        <v>0</v>
      </c>
      <c r="O1323" s="25">
        <f>VLOOKUP(B1323,Transaction!C2:F3001,4,FALSE)</f>
        <v>44228</v>
      </c>
      <c r="P1323" s="21" t="str">
        <f>VLOOKUP(B1323,Table3[[Account Number]:[Transaction type]],2,FALSE)</f>
        <v>Money Transfer</v>
      </c>
      <c r="Q1323" s="21" t="str">
        <f>VLOOKUP(B1323,Transaction!C2:E3001,3,FALSE)</f>
        <v>Mobile</v>
      </c>
      <c r="R1323" s="22">
        <f>Table4[[#This Row],[Bank Deposit2]] - Table4[[#This Row],[Saving Accounts]]</f>
        <v>4554.3891254399932</v>
      </c>
      <c r="S1323" s="22">
        <f>IF(AND(Table4[[#This Row],[Account Type]]="Current",Table4[[#This Row],[Opening Balance]]&gt;= 500000),Table4[[#This Row],[Opening Balance]] * 0.02, 0)</f>
        <v>0</v>
      </c>
    </row>
    <row r="1324" spans="1:19" ht="15.75" x14ac:dyDescent="0.25">
      <c r="A1324" s="17" t="s">
        <v>1118</v>
      </c>
      <c r="B1324" s="19">
        <v>643127573</v>
      </c>
      <c r="C1324" s="17">
        <v>51</v>
      </c>
      <c r="D1324" s="24">
        <v>26078.25</v>
      </c>
      <c r="E1324" s="17" t="s">
        <v>1094</v>
      </c>
      <c r="F1324" s="17" t="s">
        <v>1083</v>
      </c>
      <c r="G1324" s="17" t="s">
        <v>4084</v>
      </c>
      <c r="H1324" s="17" t="s">
        <v>4217</v>
      </c>
      <c r="I1324" s="20">
        <f t="shared" si="20"/>
        <v>521113.40279999998</v>
      </c>
      <c r="J1324" s="20">
        <v>108275.784804</v>
      </c>
      <c r="K1324" s="17" t="s">
        <v>4218</v>
      </c>
      <c r="L1324" s="21" t="str">
        <f>VLOOKUP(B1324,Accounts!B$2:E$3001,4,FALSE)</f>
        <v>Savings</v>
      </c>
      <c r="M1324" s="26">
        <f>VALUE(VLOOKUP(B1324,Accounts!B$2:G$3001,6,FALSE))</f>
        <v>5501184</v>
      </c>
      <c r="N1324" s="22">
        <f>IFERROR(VLOOKUP(B1324,Loan!B1324:D1623,3,FALSE), 0)</f>
        <v>0</v>
      </c>
      <c r="O1324" s="25">
        <f>VLOOKUP(B1324,Transaction!C2:F3001,4,FALSE)</f>
        <v>44680</v>
      </c>
      <c r="P1324" s="21" t="str">
        <f>VLOOKUP(B1324,Table3[[Account Number]:[Transaction type]],2,FALSE)</f>
        <v>Money Transfer</v>
      </c>
      <c r="Q1324" s="21" t="str">
        <f>VLOOKUP(B1324,Transaction!C2:E3001,3,FALSE)</f>
        <v>Mobile</v>
      </c>
      <c r="R1324" s="22">
        <f>Table4[[#This Row],[Bank Deposit2]] - Table4[[#This Row],[Saving Accounts]]</f>
        <v>412837.61799599999</v>
      </c>
      <c r="S1324" s="22">
        <f>IF(AND(Table4[[#This Row],[Account Type]]="Current",Table4[[#This Row],[Opening Balance]]&gt;= 500000),Table4[[#This Row],[Opening Balance]] * 0.02, 0)</f>
        <v>0</v>
      </c>
    </row>
    <row r="1325" spans="1:19" ht="15.75" x14ac:dyDescent="0.25">
      <c r="A1325" s="17" t="s">
        <v>4219</v>
      </c>
      <c r="B1325" s="19">
        <v>933105282</v>
      </c>
      <c r="C1325" s="17">
        <v>35</v>
      </c>
      <c r="D1325" s="24">
        <v>31922.25</v>
      </c>
      <c r="E1325" s="17" t="s">
        <v>1094</v>
      </c>
      <c r="F1325" s="17" t="s">
        <v>1047</v>
      </c>
      <c r="G1325" s="17" t="s">
        <v>4220</v>
      </c>
      <c r="H1325" s="17" t="s">
        <v>4221</v>
      </c>
      <c r="I1325" s="20">
        <f t="shared" si="20"/>
        <v>373370.77439999999</v>
      </c>
      <c r="J1325" s="20">
        <v>57965.812725600001</v>
      </c>
      <c r="K1325" s="17" t="s">
        <v>4222</v>
      </c>
      <c r="L1325" s="21" t="str">
        <f>VLOOKUP(B1325,Accounts!B$2:E$3001,4,FALSE)</f>
        <v>Domiciliary</v>
      </c>
      <c r="M1325" s="26">
        <f>VALUE(VLOOKUP(B1325,Accounts!B$2:G$3001,6,FALSE))</f>
        <v>2473655733</v>
      </c>
      <c r="N1325" s="22">
        <f>IFERROR(VLOOKUP(B1325,Loan!B1325:D1624,3,FALSE), 0)</f>
        <v>0</v>
      </c>
      <c r="O1325" s="25">
        <f>VLOOKUP(B1325,Transaction!C2:F3001,4,FALSE)</f>
        <v>44586</v>
      </c>
      <c r="P1325" s="21" t="str">
        <f>VLOOKUP(B1325,Table3[[Account Number]:[Transaction type]],2,FALSE)</f>
        <v>Checks</v>
      </c>
      <c r="Q1325" s="21" t="str">
        <f>VLOOKUP(B1325,Transaction!C2:E3001,3,FALSE)</f>
        <v>Informal Services</v>
      </c>
      <c r="R1325" s="22">
        <f>Table4[[#This Row],[Bank Deposit2]] - Table4[[#This Row],[Saving Accounts]]</f>
        <v>315404.96167440002</v>
      </c>
      <c r="S1325" s="22">
        <f>IF(AND(Table4[[#This Row],[Account Type]]="Current",Table4[[#This Row],[Opening Balance]]&gt;= 500000),Table4[[#This Row],[Opening Balance]] * 0.02, 0)</f>
        <v>0</v>
      </c>
    </row>
    <row r="1326" spans="1:19" ht="15.75" x14ac:dyDescent="0.25">
      <c r="A1326" s="17" t="s">
        <v>4223</v>
      </c>
      <c r="B1326" s="19">
        <v>133422649</v>
      </c>
      <c r="C1326" s="17">
        <v>75</v>
      </c>
      <c r="D1326" s="24">
        <v>17312.25</v>
      </c>
      <c r="E1326" s="17" t="s">
        <v>1094</v>
      </c>
      <c r="F1326" s="17" t="s">
        <v>818</v>
      </c>
      <c r="G1326" s="17" t="s">
        <v>4066</v>
      </c>
      <c r="H1326" s="17" t="s">
        <v>4224</v>
      </c>
      <c r="I1326" s="20">
        <f t="shared" si="20"/>
        <v>1974608.14068</v>
      </c>
      <c r="J1326" s="20">
        <v>737187.03918720002</v>
      </c>
      <c r="K1326" s="17" t="s">
        <v>4225</v>
      </c>
      <c r="L1326" s="21" t="str">
        <f>VLOOKUP(B1326,Accounts!B$2:E$3001,4,FALSE)</f>
        <v>Joint</v>
      </c>
      <c r="M1326" s="26">
        <f>VALUE(VLOOKUP(B1326,Accounts!B$2:G$3001,6,FALSE))</f>
        <v>822316884</v>
      </c>
      <c r="N1326" s="22">
        <f>IFERROR(VLOOKUP(B1326,Loan!B1326:D1625,3,FALSE), 0)</f>
        <v>0</v>
      </c>
      <c r="O1326" s="25">
        <f>VLOOKUP(B1326,Transaction!C2:F3001,4,FALSE)</f>
        <v>44497</v>
      </c>
      <c r="P1326" s="21" t="str">
        <f>VLOOKUP(B1326,Table3[[Account Number]:[Transaction type]],2,FALSE)</f>
        <v>Money Deposit</v>
      </c>
      <c r="Q1326" s="21" t="str">
        <f>VLOOKUP(B1326,Transaction!C2:E3001,3,FALSE)</f>
        <v>Bank</v>
      </c>
      <c r="R1326" s="22">
        <f>Table4[[#This Row],[Bank Deposit2]] - Table4[[#This Row],[Saving Accounts]]</f>
        <v>1237421.1014927998</v>
      </c>
      <c r="S1326" s="22">
        <f>IF(AND(Table4[[#This Row],[Account Type]]="Current",Table4[[#This Row],[Opening Balance]]&gt;= 500000),Table4[[#This Row],[Opening Balance]] * 0.02, 0)</f>
        <v>0</v>
      </c>
    </row>
    <row r="1327" spans="1:19" ht="15.75" x14ac:dyDescent="0.25">
      <c r="A1327" s="17" t="s">
        <v>4226</v>
      </c>
      <c r="B1327" s="19">
        <v>74500001</v>
      </c>
      <c r="C1327" s="17">
        <v>49</v>
      </c>
      <c r="D1327" s="24">
        <v>26808.75</v>
      </c>
      <c r="E1327" s="17" t="s">
        <v>1094</v>
      </c>
      <c r="F1327" s="17" t="s">
        <v>29</v>
      </c>
      <c r="G1327" s="17" t="s">
        <v>4066</v>
      </c>
      <c r="H1327" s="17" t="s">
        <v>4227</v>
      </c>
      <c r="I1327" s="20">
        <f t="shared" si="20"/>
        <v>632728.67987999995</v>
      </c>
      <c r="J1327" s="20">
        <v>334543.48484699999</v>
      </c>
      <c r="K1327" s="17" t="s">
        <v>4228</v>
      </c>
      <c r="L1327" s="21" t="str">
        <f>VLOOKUP(B1327,Accounts!B$2:E$3001,4,FALSE)</f>
        <v>Current</v>
      </c>
      <c r="M1327" s="26">
        <f>VALUE(VLOOKUP(B1327,Accounts!B$2:G$3001,6,FALSE))</f>
        <v>1584247392</v>
      </c>
      <c r="N1327" s="22">
        <f>IFERROR(VLOOKUP(B1327,Loan!B1327:D1626,3,FALSE), 0)</f>
        <v>0</v>
      </c>
      <c r="O1327" s="25">
        <f>VLOOKUP(B1327,Transaction!C2:F3001,4,FALSE)</f>
        <v>44308</v>
      </c>
      <c r="P1327" s="21" t="str">
        <f>VLOOKUP(B1327,Table3[[Account Number]:[Transaction type]],2,FALSE)</f>
        <v>Cash Withdrawal</v>
      </c>
      <c r="Q1327" s="21" t="str">
        <f>VLOOKUP(B1327,Transaction!C2:E3001,3,FALSE)</f>
        <v>Bank</v>
      </c>
      <c r="R1327" s="22">
        <f>Table4[[#This Row],[Bank Deposit2]] - Table4[[#This Row],[Saving Accounts]]</f>
        <v>298185.19503299997</v>
      </c>
      <c r="S1327" s="22">
        <f>IF(AND(Table4[[#This Row],[Account Type]]="Current",Table4[[#This Row],[Opening Balance]]&gt;= 500000),Table4[[#This Row],[Opening Balance]] * 0.02, 0)</f>
        <v>31684947.84</v>
      </c>
    </row>
    <row r="1328" spans="1:19" ht="15.75" x14ac:dyDescent="0.25">
      <c r="A1328" s="17" t="s">
        <v>4229</v>
      </c>
      <c r="B1328" s="19">
        <v>807991662</v>
      </c>
      <c r="C1328" s="17">
        <v>37</v>
      </c>
      <c r="D1328" s="24">
        <v>31191.75</v>
      </c>
      <c r="E1328" s="17" t="s">
        <v>1094</v>
      </c>
      <c r="F1328" s="17" t="s">
        <v>909</v>
      </c>
      <c r="G1328" s="17" t="s">
        <v>4095</v>
      </c>
      <c r="H1328" s="17" t="s">
        <v>4230</v>
      </c>
      <c r="I1328" s="20">
        <f t="shared" si="20"/>
        <v>831510.27602999995</v>
      </c>
      <c r="J1328" s="20">
        <v>392687.43358319998</v>
      </c>
      <c r="K1328" s="17" t="s">
        <v>4231</v>
      </c>
      <c r="L1328" s="21" t="str">
        <f>VLOOKUP(B1328,Accounts!B$2:E$3001,4,FALSE)</f>
        <v>Corporate</v>
      </c>
      <c r="M1328" s="26">
        <f>VALUE(VLOOKUP(B1328,Accounts!B$2:G$3001,6,FALSE))</f>
        <v>1650506319</v>
      </c>
      <c r="N1328" s="22">
        <f>IFERROR(VLOOKUP(B1328,Loan!B1328:D1627,3,FALSE), 0)</f>
        <v>0</v>
      </c>
      <c r="O1328" s="25">
        <f>VLOOKUP(B1328,Transaction!C2:F3001,4,FALSE)</f>
        <v>44424</v>
      </c>
      <c r="P1328" s="21" t="str">
        <f>VLOOKUP(B1328,Table3[[Account Number]:[Transaction type]],2,FALSE)</f>
        <v>Money Deposit</v>
      </c>
      <c r="Q1328" s="21" t="str">
        <f>VLOOKUP(B1328,Transaction!C2:E3001,3,FALSE)</f>
        <v>Bank</v>
      </c>
      <c r="R1328" s="22">
        <f>Table4[[#This Row],[Bank Deposit2]] - Table4[[#This Row],[Saving Accounts]]</f>
        <v>438822.84244679997</v>
      </c>
      <c r="S1328" s="22">
        <f>IF(AND(Table4[[#This Row],[Account Type]]="Current",Table4[[#This Row],[Opening Balance]]&gt;= 500000),Table4[[#This Row],[Opening Balance]] * 0.02, 0)</f>
        <v>0</v>
      </c>
    </row>
    <row r="1329" spans="1:19" ht="15.75" x14ac:dyDescent="0.25">
      <c r="A1329" s="17" t="s">
        <v>4232</v>
      </c>
      <c r="B1329" s="19">
        <v>934154352</v>
      </c>
      <c r="C1329" s="17">
        <v>56</v>
      </c>
      <c r="D1329" s="24">
        <v>24252</v>
      </c>
      <c r="E1329" s="17" t="s">
        <v>1094</v>
      </c>
      <c r="F1329" s="17" t="s">
        <v>1746</v>
      </c>
      <c r="G1329" s="17" t="s">
        <v>4074</v>
      </c>
      <c r="H1329" s="17" t="s">
        <v>4233</v>
      </c>
      <c r="I1329" s="20">
        <f t="shared" si="20"/>
        <v>1363870.1865600001</v>
      </c>
      <c r="J1329" s="20">
        <v>296896.91136000003</v>
      </c>
      <c r="K1329" s="17" t="s">
        <v>4234</v>
      </c>
      <c r="L1329" s="21" t="str">
        <f>VLOOKUP(B1329,Accounts!B$2:E$3001,4,FALSE)</f>
        <v>Domiciliary</v>
      </c>
      <c r="M1329" s="26">
        <f>VALUE(VLOOKUP(B1329,Accounts!B$2:G$3001,6,FALSE))</f>
        <v>15119395</v>
      </c>
      <c r="N1329" s="22">
        <f>IFERROR(VLOOKUP(B1329,Loan!B1329:D1628,3,FALSE), 0)</f>
        <v>0</v>
      </c>
      <c r="O1329" s="25">
        <f>VLOOKUP(B1329,Transaction!C2:F3001,4,FALSE)</f>
        <v>44436</v>
      </c>
      <c r="P1329" s="21" t="str">
        <f>VLOOKUP(B1329,Table3[[Account Number]:[Transaction type]],2,FALSE)</f>
        <v>Money Deposit</v>
      </c>
      <c r="Q1329" s="21" t="str">
        <f>VLOOKUP(B1329,Transaction!C2:E3001,3,FALSE)</f>
        <v>Bank</v>
      </c>
      <c r="R1329" s="22">
        <f>Table4[[#This Row],[Bank Deposit2]] - Table4[[#This Row],[Saving Accounts]]</f>
        <v>1066973.2752</v>
      </c>
      <c r="S1329" s="22">
        <f>IF(AND(Table4[[#This Row],[Account Type]]="Current",Table4[[#This Row],[Opening Balance]]&gt;= 500000),Table4[[#This Row],[Opening Balance]] * 0.02, 0)</f>
        <v>0</v>
      </c>
    </row>
    <row r="1330" spans="1:19" ht="15.75" x14ac:dyDescent="0.25">
      <c r="A1330" s="17" t="s">
        <v>4235</v>
      </c>
      <c r="B1330" s="19">
        <v>126508895</v>
      </c>
      <c r="C1330" s="17">
        <v>30</v>
      </c>
      <c r="D1330" s="24">
        <v>33748.5</v>
      </c>
      <c r="E1330" s="17" t="s">
        <v>1094</v>
      </c>
      <c r="F1330" s="17" t="s">
        <v>2311</v>
      </c>
      <c r="G1330" s="17" t="s">
        <v>4058</v>
      </c>
      <c r="H1330" s="17" t="s">
        <v>4236</v>
      </c>
      <c r="I1330" s="20">
        <f t="shared" si="20"/>
        <v>1036987.57536</v>
      </c>
      <c r="J1330" s="20">
        <v>479606.75360400003</v>
      </c>
      <c r="K1330" s="17" t="s">
        <v>4237</v>
      </c>
      <c r="L1330" s="21" t="str">
        <f>VLOOKUP(B1330,Accounts!B$2:E$3001,4,FALSE)</f>
        <v>Fixed Deposit</v>
      </c>
      <c r="M1330" s="26">
        <f>VALUE(VLOOKUP(B1330,Accounts!B$2:G$3001,6,FALSE))</f>
        <v>1462472616</v>
      </c>
      <c r="N1330" s="22">
        <f>IFERROR(VLOOKUP(B1330,Loan!B1330:D1629,3,FALSE), 0)</f>
        <v>0</v>
      </c>
      <c r="O1330" s="25">
        <f>VLOOKUP(B1330,Transaction!C2:F3001,4,FALSE)</f>
        <v>44439</v>
      </c>
      <c r="P1330" s="21" t="str">
        <f>VLOOKUP(B1330,Table3[[Account Number]:[Transaction type]],2,FALSE)</f>
        <v>Checks</v>
      </c>
      <c r="Q1330" s="21" t="str">
        <f>VLOOKUP(B1330,Transaction!C2:E3001,3,FALSE)</f>
        <v>Informal Services</v>
      </c>
      <c r="R1330" s="22">
        <f>Table4[[#This Row],[Bank Deposit2]] - Table4[[#This Row],[Saving Accounts]]</f>
        <v>557380.82175599993</v>
      </c>
      <c r="S1330" s="22">
        <f>IF(AND(Table4[[#This Row],[Account Type]]="Current",Table4[[#This Row],[Opening Balance]]&gt;= 500000),Table4[[#This Row],[Opening Balance]] * 0.02, 0)</f>
        <v>0</v>
      </c>
    </row>
    <row r="1331" spans="1:19" ht="15.75" x14ac:dyDescent="0.25">
      <c r="A1331" s="17" t="s">
        <v>4238</v>
      </c>
      <c r="B1331" s="19">
        <v>668485689</v>
      </c>
      <c r="C1331" s="17">
        <v>65</v>
      </c>
      <c r="D1331" s="24">
        <v>20964.75</v>
      </c>
      <c r="E1331" s="17" t="s">
        <v>1094</v>
      </c>
      <c r="F1331" s="17" t="s">
        <v>825</v>
      </c>
      <c r="G1331" s="17" t="s">
        <v>4088</v>
      </c>
      <c r="H1331" s="17" t="s">
        <v>4239</v>
      </c>
      <c r="I1331" s="20">
        <f t="shared" si="20"/>
        <v>162136.21507199999</v>
      </c>
      <c r="J1331" s="20">
        <v>130994.87997024</v>
      </c>
      <c r="K1331" s="17" t="s">
        <v>4240</v>
      </c>
      <c r="L1331" s="21" t="str">
        <f>VLOOKUP(B1331,Accounts!B$2:E$3001,4,FALSE)</f>
        <v>Corporate</v>
      </c>
      <c r="M1331" s="26">
        <f>VALUE(VLOOKUP(B1331,Accounts!B$2:G$3001,6,FALSE))</f>
        <v>4870568844</v>
      </c>
      <c r="N1331" s="22">
        <f>IFERROR(VLOOKUP(B1331,Loan!B1331:D1630,3,FALSE), 0)</f>
        <v>0</v>
      </c>
      <c r="O1331" s="25">
        <f>VLOOKUP(B1331,Transaction!C2:F3001,4,FALSE)</f>
        <v>44252</v>
      </c>
      <c r="P1331" s="21" t="str">
        <f>VLOOKUP(B1331,Table3[[Account Number]:[Transaction type]],2,FALSE)</f>
        <v>Online Payment</v>
      </c>
      <c r="Q1331" s="21" t="str">
        <f>VLOOKUP(B1331,Transaction!C2:E3001,3,FALSE)</f>
        <v>Mobile</v>
      </c>
      <c r="R1331" s="22">
        <f>Table4[[#This Row],[Bank Deposit2]] - Table4[[#This Row],[Saving Accounts]]</f>
        <v>31141.335101759993</v>
      </c>
      <c r="S1331" s="22">
        <f>IF(AND(Table4[[#This Row],[Account Type]]="Current",Table4[[#This Row],[Opening Balance]]&gt;= 500000),Table4[[#This Row],[Opening Balance]] * 0.02, 0)</f>
        <v>0</v>
      </c>
    </row>
    <row r="1332" spans="1:19" ht="15.75" x14ac:dyDescent="0.25">
      <c r="A1332" s="17" t="s">
        <v>4241</v>
      </c>
      <c r="B1332" s="19">
        <v>990678166</v>
      </c>
      <c r="C1332" s="17">
        <v>74</v>
      </c>
      <c r="D1332" s="24">
        <v>17677.5</v>
      </c>
      <c r="E1332" s="17" t="s">
        <v>1094</v>
      </c>
      <c r="F1332" s="17" t="s">
        <v>260</v>
      </c>
      <c r="G1332" s="17" t="s">
        <v>4148</v>
      </c>
      <c r="H1332" s="17" t="s">
        <v>4242</v>
      </c>
      <c r="I1332" s="20">
        <f t="shared" si="20"/>
        <v>621905.51725399995</v>
      </c>
      <c r="J1332" s="20">
        <v>197378.53793503999</v>
      </c>
      <c r="K1332" s="17" t="s">
        <v>4243</v>
      </c>
      <c r="L1332" s="21" t="str">
        <f>VLOOKUP(B1332,Accounts!B$2:E$3001,4,FALSE)</f>
        <v>Joint</v>
      </c>
      <c r="M1332" s="26">
        <f>VALUE(VLOOKUP(B1332,Accounts!B$2:G$3001,6,FALSE))</f>
        <v>315314025</v>
      </c>
      <c r="N1332" s="22">
        <f>IFERROR(VLOOKUP(B1332,Loan!B1332:D1631,3,FALSE), 0)</f>
        <v>0</v>
      </c>
      <c r="O1332" s="25">
        <f>VLOOKUP(B1332,Transaction!C2:F3001,4,FALSE)</f>
        <v>44458</v>
      </c>
      <c r="P1332" s="21" t="str">
        <f>VLOOKUP(B1332,Table3[[Account Number]:[Transaction type]],2,FALSE)</f>
        <v>Money Deposit</v>
      </c>
      <c r="Q1332" s="21" t="str">
        <f>VLOOKUP(B1332,Transaction!C2:E3001,3,FALSE)</f>
        <v>Bank</v>
      </c>
      <c r="R1332" s="22">
        <f>Table4[[#This Row],[Bank Deposit2]] - Table4[[#This Row],[Saving Accounts]]</f>
        <v>424526.97931895999</v>
      </c>
      <c r="S1332" s="22">
        <f>IF(AND(Table4[[#This Row],[Account Type]]="Current",Table4[[#This Row],[Opening Balance]]&gt;= 500000),Table4[[#This Row],[Opening Balance]] * 0.02, 0)</f>
        <v>0</v>
      </c>
    </row>
    <row r="1333" spans="1:19" ht="15.75" x14ac:dyDescent="0.25">
      <c r="A1333" s="17" t="s">
        <v>4244</v>
      </c>
      <c r="B1333" s="19">
        <v>311714534</v>
      </c>
      <c r="C1333" s="17">
        <v>55</v>
      </c>
      <c r="D1333" s="24">
        <v>24617.25</v>
      </c>
      <c r="E1333" s="17" t="s">
        <v>1094</v>
      </c>
      <c r="F1333" s="17" t="s">
        <v>1721</v>
      </c>
      <c r="G1333" s="17" t="s">
        <v>4062</v>
      </c>
      <c r="H1333" s="17" t="s">
        <v>4245</v>
      </c>
      <c r="I1333" s="20">
        <f t="shared" si="20"/>
        <v>418230.26594999997</v>
      </c>
      <c r="J1333" s="20">
        <v>95454.907758000001</v>
      </c>
      <c r="K1333" s="17" t="s">
        <v>4246</v>
      </c>
      <c r="L1333" s="21" t="str">
        <f>VLOOKUP(B1333,Accounts!B$2:E$3001,4,FALSE)</f>
        <v>Joint</v>
      </c>
      <c r="M1333" s="26">
        <f>VALUE(VLOOKUP(B1333,Accounts!B$2:G$3001,6,FALSE))</f>
        <v>1717317316</v>
      </c>
      <c r="N1333" s="22">
        <f>IFERROR(VLOOKUP(B1333,Loan!B1333:D1632,3,FALSE), 0)</f>
        <v>0</v>
      </c>
      <c r="O1333" s="25">
        <f>VLOOKUP(B1333,Transaction!C2:F3001,4,FALSE)</f>
        <v>44635</v>
      </c>
      <c r="P1333" s="21" t="str">
        <f>VLOOKUP(B1333,Table3[[Account Number]:[Transaction type]],2,FALSE)</f>
        <v>Checks</v>
      </c>
      <c r="Q1333" s="21" t="str">
        <f>VLOOKUP(B1333,Transaction!C2:E3001,3,FALSE)</f>
        <v>Bank</v>
      </c>
      <c r="R1333" s="22">
        <f>Table4[[#This Row],[Bank Deposit2]] - Table4[[#This Row],[Saving Accounts]]</f>
        <v>322775.35819199996</v>
      </c>
      <c r="S1333" s="22">
        <f>IF(AND(Table4[[#This Row],[Account Type]]="Current",Table4[[#This Row],[Opening Balance]]&gt;= 500000),Table4[[#This Row],[Opening Balance]] * 0.02, 0)</f>
        <v>0</v>
      </c>
    </row>
    <row r="1334" spans="1:19" ht="15.75" x14ac:dyDescent="0.25">
      <c r="A1334" s="17" t="s">
        <v>4247</v>
      </c>
      <c r="B1334" s="19">
        <v>729963984</v>
      </c>
      <c r="C1334" s="17">
        <v>52</v>
      </c>
      <c r="D1334" s="24">
        <v>25713</v>
      </c>
      <c r="E1334" s="17" t="s">
        <v>1094</v>
      </c>
      <c r="F1334" s="17" t="s">
        <v>881</v>
      </c>
      <c r="G1334" s="17" t="s">
        <v>4062</v>
      </c>
      <c r="H1334" s="17" t="s">
        <v>4248</v>
      </c>
      <c r="I1334" s="20">
        <f t="shared" si="20"/>
        <v>1049952.798804</v>
      </c>
      <c r="J1334" s="20">
        <v>475060.61060640001</v>
      </c>
      <c r="K1334" s="17" t="s">
        <v>4249</v>
      </c>
      <c r="L1334" s="21" t="str">
        <f>VLOOKUP(B1334,Accounts!B$2:E$3001,4,FALSE)</f>
        <v>Corporate</v>
      </c>
      <c r="M1334" s="26">
        <f>VALUE(VLOOKUP(B1334,Accounts!B$2:G$3001,6,FALSE))</f>
        <v>464857952</v>
      </c>
      <c r="N1334" s="22">
        <f>IFERROR(VLOOKUP(B1334,Loan!B1334:D1633,3,FALSE), 0)</f>
        <v>0</v>
      </c>
      <c r="O1334" s="25">
        <f>VLOOKUP(B1334,Transaction!C2:F3001,4,FALSE)</f>
        <v>44495</v>
      </c>
      <c r="P1334" s="21" t="str">
        <f>VLOOKUP(B1334,Table3[[Account Number]:[Transaction type]],2,FALSE)</f>
        <v>Money Transfer</v>
      </c>
      <c r="Q1334" s="21" t="str">
        <f>VLOOKUP(B1334,Transaction!C2:E3001,3,FALSE)</f>
        <v>Bank</v>
      </c>
      <c r="R1334" s="22">
        <f>Table4[[#This Row],[Bank Deposit2]] - Table4[[#This Row],[Saving Accounts]]</f>
        <v>574892.18819759996</v>
      </c>
      <c r="S1334" s="22">
        <f>IF(AND(Table4[[#This Row],[Account Type]]="Current",Table4[[#This Row],[Opening Balance]]&gt;= 500000),Table4[[#This Row],[Opening Balance]] * 0.02, 0)</f>
        <v>0</v>
      </c>
    </row>
    <row r="1335" spans="1:19" ht="15.75" x14ac:dyDescent="0.25">
      <c r="A1335" s="17" t="s">
        <v>4250</v>
      </c>
      <c r="B1335" s="19">
        <v>982528588</v>
      </c>
      <c r="C1335" s="17">
        <v>76</v>
      </c>
      <c r="D1335" s="24">
        <v>16947</v>
      </c>
      <c r="E1335" s="17" t="s">
        <v>1094</v>
      </c>
      <c r="F1335" s="17" t="s">
        <v>523</v>
      </c>
      <c r="G1335" s="17" t="s">
        <v>4084</v>
      </c>
      <c r="H1335" s="17" t="s">
        <v>4251</v>
      </c>
      <c r="I1335" s="20">
        <f t="shared" si="20"/>
        <v>317919.568768</v>
      </c>
      <c r="J1335" s="20">
        <v>130580.78758367999</v>
      </c>
      <c r="K1335" s="17" t="s">
        <v>4252</v>
      </c>
      <c r="L1335" s="21" t="str">
        <f>VLOOKUP(B1335,Accounts!B$2:E$3001,4,FALSE)</f>
        <v>Joint</v>
      </c>
      <c r="M1335" s="26">
        <f>VALUE(VLOOKUP(B1335,Accounts!B$2:G$3001,6,FALSE))</f>
        <v>691985229</v>
      </c>
      <c r="N1335" s="22">
        <f>IFERROR(VLOOKUP(B1335,Loan!B1335:D1634,3,FALSE), 0)</f>
        <v>0</v>
      </c>
      <c r="O1335" s="25">
        <f>VLOOKUP(B1335,Transaction!C2:F3001,4,FALSE)</f>
        <v>44421</v>
      </c>
      <c r="P1335" s="21" t="str">
        <f>VLOOKUP(B1335,Table3[[Account Number]:[Transaction type]],2,FALSE)</f>
        <v>Checks</v>
      </c>
      <c r="Q1335" s="21" t="str">
        <f>VLOOKUP(B1335,Transaction!C2:E3001,3,FALSE)</f>
        <v>Informal Services</v>
      </c>
      <c r="R1335" s="22">
        <f>Table4[[#This Row],[Bank Deposit2]] - Table4[[#This Row],[Saving Accounts]]</f>
        <v>187338.78118431999</v>
      </c>
      <c r="S1335" s="22">
        <f>IF(AND(Table4[[#This Row],[Account Type]]="Current",Table4[[#This Row],[Opening Balance]]&gt;= 500000),Table4[[#This Row],[Opening Balance]] * 0.02, 0)</f>
        <v>0</v>
      </c>
    </row>
    <row r="1336" spans="1:19" ht="15.75" x14ac:dyDescent="0.25">
      <c r="A1336" s="17" t="s">
        <v>4253</v>
      </c>
      <c r="B1336" s="19">
        <v>461866831</v>
      </c>
      <c r="C1336" s="17">
        <v>64</v>
      </c>
      <c r="D1336" s="24">
        <v>21330</v>
      </c>
      <c r="E1336" s="17" t="s">
        <v>1094</v>
      </c>
      <c r="F1336" s="17" t="s">
        <v>282</v>
      </c>
      <c r="G1336" s="17" t="s">
        <v>4119</v>
      </c>
      <c r="H1336" s="17" t="s">
        <v>4254</v>
      </c>
      <c r="I1336" s="20">
        <f t="shared" si="20"/>
        <v>469279.74352199998</v>
      </c>
      <c r="J1336" s="20">
        <v>446849.76256043999</v>
      </c>
      <c r="K1336" s="17" t="s">
        <v>4255</v>
      </c>
      <c r="L1336" s="21" t="str">
        <f>VLOOKUP(B1336,Accounts!B$2:E$3001,4,FALSE)</f>
        <v>Joint</v>
      </c>
      <c r="M1336" s="26">
        <f>VALUE(VLOOKUP(B1336,Accounts!B$2:G$3001,6,FALSE))</f>
        <v>3570442304</v>
      </c>
      <c r="N1336" s="22">
        <f>IFERROR(VLOOKUP(B1336,Loan!B1336:D1635,3,FALSE), 0)</f>
        <v>0</v>
      </c>
      <c r="O1336" s="25">
        <f>VLOOKUP(B1336,Transaction!C2:F3001,4,FALSE)</f>
        <v>44556</v>
      </c>
      <c r="P1336" s="21" t="str">
        <f>VLOOKUP(B1336,Table3[[Account Number]:[Transaction type]],2,FALSE)</f>
        <v>Cash Withdrawal</v>
      </c>
      <c r="Q1336" s="21" t="str">
        <f>VLOOKUP(B1336,Transaction!C2:E3001,3,FALSE)</f>
        <v>ATM</v>
      </c>
      <c r="R1336" s="22">
        <f>Table4[[#This Row],[Bank Deposit2]] - Table4[[#This Row],[Saving Accounts]]</f>
        <v>22429.980961559981</v>
      </c>
      <c r="S1336" s="22">
        <f>IF(AND(Table4[[#This Row],[Account Type]]="Current",Table4[[#This Row],[Opening Balance]]&gt;= 500000),Table4[[#This Row],[Opening Balance]] * 0.02, 0)</f>
        <v>0</v>
      </c>
    </row>
    <row r="1337" spans="1:19" ht="15.75" x14ac:dyDescent="0.25">
      <c r="A1337" s="17" t="s">
        <v>4256</v>
      </c>
      <c r="B1337" s="19">
        <v>581124558</v>
      </c>
      <c r="C1337" s="17">
        <v>31</v>
      </c>
      <c r="D1337" s="24">
        <v>33383.25</v>
      </c>
      <c r="E1337" s="17" t="s">
        <v>1094</v>
      </c>
      <c r="F1337" s="17" t="s">
        <v>190</v>
      </c>
      <c r="G1337" s="17" t="s">
        <v>4070</v>
      </c>
      <c r="H1337" s="17" t="s">
        <v>4257</v>
      </c>
      <c r="I1337" s="20">
        <f t="shared" si="20"/>
        <v>456995.63520000002</v>
      </c>
      <c r="J1337" s="20">
        <v>148523.58144000001</v>
      </c>
      <c r="K1337" s="17" t="s">
        <v>4258</v>
      </c>
      <c r="L1337" s="21" t="str">
        <f>VLOOKUP(B1337,Accounts!B$2:E$3001,4,FALSE)</f>
        <v>Current</v>
      </c>
      <c r="M1337" s="26">
        <f>VALUE(VLOOKUP(B1337,Accounts!B$2:G$3001,6,FALSE))</f>
        <v>143843288</v>
      </c>
      <c r="N1337" s="22">
        <f>IFERROR(VLOOKUP(B1337,Loan!B1337:D1636,3,FALSE), 0)</f>
        <v>0</v>
      </c>
      <c r="O1337" s="25">
        <f>VLOOKUP(B1337,Transaction!C2:F3001,4,FALSE)</f>
        <v>44456</v>
      </c>
      <c r="P1337" s="21" t="str">
        <f>VLOOKUP(B1337,Table3[[Account Number]:[Transaction type]],2,FALSE)</f>
        <v>Loan Payment</v>
      </c>
      <c r="Q1337" s="21" t="str">
        <f>VLOOKUP(B1337,Transaction!C2:E3001,3,FALSE)</f>
        <v>ACH</v>
      </c>
      <c r="R1337" s="22">
        <f>Table4[[#This Row],[Bank Deposit2]] - Table4[[#This Row],[Saving Accounts]]</f>
        <v>308472.05376000004</v>
      </c>
      <c r="S1337" s="22">
        <f>IF(AND(Table4[[#This Row],[Account Type]]="Current",Table4[[#This Row],[Opening Balance]]&gt;= 500000),Table4[[#This Row],[Opening Balance]] * 0.02, 0)</f>
        <v>2876865.7600000002</v>
      </c>
    </row>
    <row r="1338" spans="1:19" ht="15.75" x14ac:dyDescent="0.25">
      <c r="A1338" s="17" t="s">
        <v>4259</v>
      </c>
      <c r="B1338" s="19">
        <v>310347368</v>
      </c>
      <c r="C1338" s="17">
        <v>76</v>
      </c>
      <c r="D1338" s="24">
        <v>16947</v>
      </c>
      <c r="E1338" s="17" t="s">
        <v>1094</v>
      </c>
      <c r="F1338" s="17" t="s">
        <v>139</v>
      </c>
      <c r="G1338" s="17" t="s">
        <v>4119</v>
      </c>
      <c r="H1338" s="17" t="s">
        <v>4260</v>
      </c>
      <c r="I1338" s="20">
        <f t="shared" si="20"/>
        <v>99189.09</v>
      </c>
      <c r="J1338" s="20">
        <v>18052.414379999998</v>
      </c>
      <c r="K1338" s="17" t="s">
        <v>4261</v>
      </c>
      <c r="L1338" s="21" t="str">
        <f>VLOOKUP(B1338,Accounts!B$2:E$3001,4,FALSE)</f>
        <v>Corporate</v>
      </c>
      <c r="M1338" s="26">
        <f>VALUE(VLOOKUP(B1338,Accounts!B$2:G$3001,6,FALSE))</f>
        <v>935601975</v>
      </c>
      <c r="N1338" s="22">
        <f>IFERROR(VLOOKUP(B1338,Loan!B1338:D1637,3,FALSE), 0)</f>
        <v>0</v>
      </c>
      <c r="O1338" s="25">
        <f>VLOOKUP(B1338,Transaction!C2:F3001,4,FALSE)</f>
        <v>44499</v>
      </c>
      <c r="P1338" s="21" t="str">
        <f>VLOOKUP(B1338,Table3[[Account Number]:[Transaction type]],2,FALSE)</f>
        <v>Money Deposit</v>
      </c>
      <c r="Q1338" s="21" t="str">
        <f>VLOOKUP(B1338,Transaction!C2:E3001,3,FALSE)</f>
        <v>Bank</v>
      </c>
      <c r="R1338" s="22">
        <f>Table4[[#This Row],[Bank Deposit2]] - Table4[[#This Row],[Saving Accounts]]</f>
        <v>81136.675619999995</v>
      </c>
      <c r="S1338" s="22">
        <f>IF(AND(Table4[[#This Row],[Account Type]]="Current",Table4[[#This Row],[Opening Balance]]&gt;= 500000),Table4[[#This Row],[Opening Balance]] * 0.02, 0)</f>
        <v>0</v>
      </c>
    </row>
    <row r="1339" spans="1:19" ht="15.75" x14ac:dyDescent="0.25">
      <c r="A1339" s="17" t="s">
        <v>4262</v>
      </c>
      <c r="B1339" s="19">
        <v>929562631</v>
      </c>
      <c r="C1339" s="17">
        <v>58</v>
      </c>
      <c r="D1339" s="24">
        <v>23521.5</v>
      </c>
      <c r="E1339" s="17" t="s">
        <v>1094</v>
      </c>
      <c r="F1339" s="17" t="s">
        <v>1197</v>
      </c>
      <c r="G1339" s="17" t="s">
        <v>4105</v>
      </c>
      <c r="H1339" s="17" t="s">
        <v>4263</v>
      </c>
      <c r="I1339" s="20">
        <f t="shared" si="20"/>
        <v>1207014.596046</v>
      </c>
      <c r="J1339" s="20">
        <v>536222.65458384005</v>
      </c>
      <c r="K1339" s="17" t="s">
        <v>4264</v>
      </c>
      <c r="L1339" s="21" t="str">
        <f>VLOOKUP(B1339,Accounts!B$2:E$3001,4,FALSE)</f>
        <v>Fixed Deposit</v>
      </c>
      <c r="M1339" s="26">
        <f>VALUE(VLOOKUP(B1339,Accounts!B$2:G$3001,6,FALSE))</f>
        <v>27204288</v>
      </c>
      <c r="N1339" s="22">
        <f>IFERROR(VLOOKUP(B1339,Loan!B1339:D1638,3,FALSE), 0)</f>
        <v>0</v>
      </c>
      <c r="O1339" s="25">
        <f>VLOOKUP(B1339,Transaction!C2:F3001,4,FALSE)</f>
        <v>44276</v>
      </c>
      <c r="P1339" s="21" t="str">
        <f>VLOOKUP(B1339,Table3[[Account Number]:[Transaction type]],2,FALSE)</f>
        <v>Cash Withdrawal</v>
      </c>
      <c r="Q1339" s="21" t="str">
        <f>VLOOKUP(B1339,Transaction!C2:E3001,3,FALSE)</f>
        <v>ATM</v>
      </c>
      <c r="R1339" s="22">
        <f>Table4[[#This Row],[Bank Deposit2]] - Table4[[#This Row],[Saving Accounts]]</f>
        <v>670791.94146215997</v>
      </c>
      <c r="S1339" s="22">
        <f>IF(AND(Table4[[#This Row],[Account Type]]="Current",Table4[[#This Row],[Opening Balance]]&gt;= 500000),Table4[[#This Row],[Opening Balance]] * 0.02, 0)</f>
        <v>0</v>
      </c>
    </row>
    <row r="1340" spans="1:19" ht="15.75" x14ac:dyDescent="0.25">
      <c r="A1340" s="17" t="s">
        <v>4265</v>
      </c>
      <c r="B1340" s="19">
        <v>177006734</v>
      </c>
      <c r="C1340" s="17">
        <v>69</v>
      </c>
      <c r="D1340" s="24">
        <v>19503.75</v>
      </c>
      <c r="E1340" s="17" t="s">
        <v>1094</v>
      </c>
      <c r="F1340" s="17" t="s">
        <v>1840</v>
      </c>
      <c r="G1340" s="17" t="s">
        <v>4095</v>
      </c>
      <c r="H1340" s="17" t="s">
        <v>4266</v>
      </c>
      <c r="I1340" s="20">
        <f t="shared" si="20"/>
        <v>363898.11427199998</v>
      </c>
      <c r="J1340" s="20">
        <v>43162.35966504</v>
      </c>
      <c r="K1340" s="17" t="s">
        <v>4267</v>
      </c>
      <c r="L1340" s="21" t="str">
        <f>VLOOKUP(B1340,Accounts!B$2:E$3001,4,FALSE)</f>
        <v>Domiciliary</v>
      </c>
      <c r="M1340" s="26">
        <f>VALUE(VLOOKUP(B1340,Accounts!B$2:G$3001,6,FALSE))</f>
        <v>2220875988</v>
      </c>
      <c r="N1340" s="22">
        <f>IFERROR(VLOOKUP(B1340,Loan!B1340:D1639,3,FALSE), 0)</f>
        <v>0</v>
      </c>
      <c r="O1340" s="25">
        <f>VLOOKUP(B1340,Transaction!C2:F3001,4,FALSE)</f>
        <v>44319</v>
      </c>
      <c r="P1340" s="21" t="str">
        <f>VLOOKUP(B1340,Table3[[Account Number]:[Transaction type]],2,FALSE)</f>
        <v>Cash Withdrawal</v>
      </c>
      <c r="Q1340" s="21" t="str">
        <f>VLOOKUP(B1340,Transaction!C2:E3001,3,FALSE)</f>
        <v>POS</v>
      </c>
      <c r="R1340" s="22">
        <f>Table4[[#This Row],[Bank Deposit2]] - Table4[[#This Row],[Saving Accounts]]</f>
        <v>320735.75460695999</v>
      </c>
      <c r="S1340" s="22">
        <f>IF(AND(Table4[[#This Row],[Account Type]]="Current",Table4[[#This Row],[Opening Balance]]&gt;= 500000),Table4[[#This Row],[Opening Balance]] * 0.02, 0)</f>
        <v>0</v>
      </c>
    </row>
    <row r="1341" spans="1:19" ht="15.75" x14ac:dyDescent="0.25">
      <c r="A1341" s="17" t="s">
        <v>4268</v>
      </c>
      <c r="B1341" s="19">
        <v>329702636</v>
      </c>
      <c r="C1341" s="17">
        <v>70</v>
      </c>
      <c r="D1341" s="24">
        <v>19138.5</v>
      </c>
      <c r="E1341" s="17" t="s">
        <v>1094</v>
      </c>
      <c r="F1341" s="17" t="s">
        <v>1721</v>
      </c>
      <c r="G1341" s="17" t="s">
        <v>4084</v>
      </c>
      <c r="H1341" s="17" t="s">
        <v>4269</v>
      </c>
      <c r="I1341" s="20">
        <f t="shared" si="20"/>
        <v>1312115.5397679999</v>
      </c>
      <c r="J1341" s="20">
        <v>837675.34657664003</v>
      </c>
      <c r="K1341" s="17" t="s">
        <v>4270</v>
      </c>
      <c r="L1341" s="21" t="str">
        <f>VLOOKUP(B1341,Accounts!B$2:E$3001,4,FALSE)</f>
        <v>Fixed Deposit</v>
      </c>
      <c r="M1341" s="26">
        <f>VALUE(VLOOKUP(B1341,Accounts!B$2:G$3001,6,FALSE))</f>
        <v>646878976</v>
      </c>
      <c r="N1341" s="22">
        <f>IFERROR(VLOOKUP(B1341,Loan!B1341:D1640,3,FALSE), 0)</f>
        <v>0</v>
      </c>
      <c r="O1341" s="25">
        <f>VLOOKUP(B1341,Transaction!C2:F3001,4,FALSE)</f>
        <v>44575</v>
      </c>
      <c r="P1341" s="21" t="str">
        <f>VLOOKUP(B1341,Table3[[Account Number]:[Transaction type]],2,FALSE)</f>
        <v>Cash Withdrawal</v>
      </c>
      <c r="Q1341" s="21" t="str">
        <f>VLOOKUP(B1341,Transaction!C2:E3001,3,FALSE)</f>
        <v>Bank</v>
      </c>
      <c r="R1341" s="22">
        <f>Table4[[#This Row],[Bank Deposit2]] - Table4[[#This Row],[Saving Accounts]]</f>
        <v>474440.19319135987</v>
      </c>
      <c r="S1341" s="22">
        <f>IF(AND(Table4[[#This Row],[Account Type]]="Current",Table4[[#This Row],[Opening Balance]]&gt;= 500000),Table4[[#This Row],[Opening Balance]] * 0.02, 0)</f>
        <v>0</v>
      </c>
    </row>
    <row r="1342" spans="1:19" ht="15.75" x14ac:dyDescent="0.25">
      <c r="A1342" s="17" t="s">
        <v>4271</v>
      </c>
      <c r="B1342" s="19">
        <v>279173198</v>
      </c>
      <c r="C1342" s="17">
        <v>50</v>
      </c>
      <c r="D1342" s="24">
        <v>26443.5</v>
      </c>
      <c r="E1342" s="17" t="s">
        <v>1094</v>
      </c>
      <c r="F1342" s="17" t="s">
        <v>438</v>
      </c>
      <c r="G1342" s="17" t="s">
        <v>4105</v>
      </c>
      <c r="H1342" s="17" t="s">
        <v>4272</v>
      </c>
      <c r="I1342" s="20">
        <f t="shared" si="20"/>
        <v>61603.089912000003</v>
      </c>
      <c r="J1342" s="20">
        <v>32837.579283599996</v>
      </c>
      <c r="K1342" s="17" t="s">
        <v>4273</v>
      </c>
      <c r="L1342" s="21" t="str">
        <f>VLOOKUP(B1342,Accounts!B$2:E$3001,4,FALSE)</f>
        <v>Joint</v>
      </c>
      <c r="M1342" s="26">
        <f>VALUE(VLOOKUP(B1342,Accounts!B$2:G$3001,6,FALSE))</f>
        <v>545801004</v>
      </c>
      <c r="N1342" s="22">
        <f>IFERROR(VLOOKUP(B1342,Loan!B1342:D1641,3,FALSE), 0)</f>
        <v>0</v>
      </c>
      <c r="O1342" s="25">
        <f>VLOOKUP(B1342,Transaction!C2:F3001,4,FALSE)</f>
        <v>44208</v>
      </c>
      <c r="P1342" s="21" t="str">
        <f>VLOOKUP(B1342,Table3[[Account Number]:[Transaction type]],2,FALSE)</f>
        <v>Loan Payment</v>
      </c>
      <c r="Q1342" s="21" t="str">
        <f>VLOOKUP(B1342,Transaction!C2:E3001,3,FALSE)</f>
        <v>AFT</v>
      </c>
      <c r="R1342" s="22">
        <f>Table4[[#This Row],[Bank Deposit2]] - Table4[[#This Row],[Saving Accounts]]</f>
        <v>28765.510628400007</v>
      </c>
      <c r="S1342" s="22">
        <f>IF(AND(Table4[[#This Row],[Account Type]]="Current",Table4[[#This Row],[Opening Balance]]&gt;= 500000),Table4[[#This Row],[Opening Balance]] * 0.02, 0)</f>
        <v>0</v>
      </c>
    </row>
    <row r="1343" spans="1:19" ht="15.75" x14ac:dyDescent="0.25">
      <c r="A1343" s="17" t="s">
        <v>4274</v>
      </c>
      <c r="B1343" s="19">
        <v>38852546</v>
      </c>
      <c r="C1343" s="17">
        <v>76</v>
      </c>
      <c r="D1343" s="24">
        <v>16947</v>
      </c>
      <c r="E1343" s="17" t="s">
        <v>1094</v>
      </c>
      <c r="F1343" s="17" t="s">
        <v>1277</v>
      </c>
      <c r="G1343" s="17" t="s">
        <v>4105</v>
      </c>
      <c r="H1343" s="17" t="s">
        <v>4275</v>
      </c>
      <c r="I1343" s="20">
        <f t="shared" si="20"/>
        <v>390366.07740900002</v>
      </c>
      <c r="J1343" s="20">
        <v>71054.51227182</v>
      </c>
      <c r="K1343" s="17" t="s">
        <v>4276</v>
      </c>
      <c r="L1343" s="21" t="str">
        <f>VLOOKUP(B1343,Accounts!B$2:E$3001,4,FALSE)</f>
        <v>Savings</v>
      </c>
      <c r="M1343" s="26">
        <f>VALUE(VLOOKUP(B1343,Accounts!B$2:G$3001,6,FALSE))</f>
        <v>28140406</v>
      </c>
      <c r="N1343" s="22">
        <f>IFERROR(VLOOKUP(B1343,Loan!B1343:D1642,3,FALSE), 0)</f>
        <v>0</v>
      </c>
      <c r="O1343" s="25">
        <f>VLOOKUP(B1343,Transaction!C2:F3001,4,FALSE)</f>
        <v>44578</v>
      </c>
      <c r="P1343" s="21" t="str">
        <f>VLOOKUP(B1343,Table3[[Account Number]:[Transaction type]],2,FALSE)</f>
        <v>Cash Withdrawal</v>
      </c>
      <c r="Q1343" s="21" t="str">
        <f>VLOOKUP(B1343,Transaction!C2:E3001,3,FALSE)</f>
        <v>ATM</v>
      </c>
      <c r="R1343" s="22">
        <f>Table4[[#This Row],[Bank Deposit2]] - Table4[[#This Row],[Saving Accounts]]</f>
        <v>319311.56513718003</v>
      </c>
      <c r="S1343" s="22">
        <f>IF(AND(Table4[[#This Row],[Account Type]]="Current",Table4[[#This Row],[Opening Balance]]&gt;= 500000),Table4[[#This Row],[Opening Balance]] * 0.02, 0)</f>
        <v>0</v>
      </c>
    </row>
    <row r="1344" spans="1:19" ht="15.75" x14ac:dyDescent="0.25">
      <c r="A1344" s="17" t="s">
        <v>4277</v>
      </c>
      <c r="B1344" s="19">
        <v>247215446</v>
      </c>
      <c r="C1344" s="17">
        <v>35</v>
      </c>
      <c r="D1344" s="24">
        <v>31922.25</v>
      </c>
      <c r="E1344" s="17" t="s">
        <v>1094</v>
      </c>
      <c r="F1344" s="17" t="s">
        <v>893</v>
      </c>
      <c r="G1344" s="17" t="s">
        <v>4084</v>
      </c>
      <c r="H1344" s="17" t="s">
        <v>4278</v>
      </c>
      <c r="I1344" s="20">
        <f t="shared" si="20"/>
        <v>477508.08112799999</v>
      </c>
      <c r="J1344" s="20">
        <v>211602.70897427999</v>
      </c>
      <c r="K1344" s="17" t="s">
        <v>4279</v>
      </c>
      <c r="L1344" s="21" t="str">
        <f>VLOOKUP(B1344,Accounts!B$2:E$3001,4,FALSE)</f>
        <v>Current</v>
      </c>
      <c r="M1344" s="26">
        <f>VALUE(VLOOKUP(B1344,Accounts!B$2:G$3001,6,FALSE))</f>
        <v>2041705952</v>
      </c>
      <c r="N1344" s="22">
        <f>IFERROR(VLOOKUP(B1344,Loan!B1344:D1643,3,FALSE), 0)</f>
        <v>0</v>
      </c>
      <c r="O1344" s="25">
        <f>VLOOKUP(B1344,Transaction!C2:F3001,4,FALSE)</f>
        <v>44580</v>
      </c>
      <c r="P1344" s="21" t="str">
        <f>VLOOKUP(B1344,Table3[[Account Number]:[Transaction type]],2,FALSE)</f>
        <v>Cash Withdrawal</v>
      </c>
      <c r="Q1344" s="21" t="str">
        <f>VLOOKUP(B1344,Transaction!C2:E3001,3,FALSE)</f>
        <v>POS</v>
      </c>
      <c r="R1344" s="22">
        <f>Table4[[#This Row],[Bank Deposit2]] - Table4[[#This Row],[Saving Accounts]]</f>
        <v>265905.37215372</v>
      </c>
      <c r="S1344" s="22">
        <f>IF(AND(Table4[[#This Row],[Account Type]]="Current",Table4[[#This Row],[Opening Balance]]&gt;= 500000),Table4[[#This Row],[Opening Balance]] * 0.02, 0)</f>
        <v>40834119.039999999</v>
      </c>
    </row>
    <row r="1345" spans="1:19" ht="15.75" x14ac:dyDescent="0.25">
      <c r="A1345" s="17" t="s">
        <v>4280</v>
      </c>
      <c r="B1345" s="19">
        <v>288258554</v>
      </c>
      <c r="C1345" s="17">
        <v>82</v>
      </c>
      <c r="D1345" s="24">
        <v>14755.5</v>
      </c>
      <c r="E1345" s="17" t="s">
        <v>1094</v>
      </c>
      <c r="F1345" s="17" t="s">
        <v>602</v>
      </c>
      <c r="G1345" s="17" t="s">
        <v>4074</v>
      </c>
      <c r="H1345" s="17" t="s">
        <v>4281</v>
      </c>
      <c r="I1345" s="20">
        <f t="shared" si="20"/>
        <v>279570.07650000002</v>
      </c>
      <c r="J1345" s="20">
        <v>137243.4921</v>
      </c>
      <c r="K1345" s="17" t="s">
        <v>4282</v>
      </c>
      <c r="L1345" s="21" t="str">
        <f>VLOOKUP(B1345,Accounts!B$2:E$3001,4,FALSE)</f>
        <v>Savings</v>
      </c>
      <c r="M1345" s="26">
        <f>VALUE(VLOOKUP(B1345,Accounts!B$2:G$3001,6,FALSE))</f>
        <v>837355008</v>
      </c>
      <c r="N1345" s="22">
        <f>IFERROR(VLOOKUP(B1345,Loan!B1345:D1644,3,FALSE), 0)</f>
        <v>0</v>
      </c>
      <c r="O1345" s="25">
        <f>VLOOKUP(B1345,Transaction!C2:F3001,4,FALSE)</f>
        <v>44604</v>
      </c>
      <c r="P1345" s="21" t="str">
        <f>VLOOKUP(B1345,Table3[[Account Number]:[Transaction type]],2,FALSE)</f>
        <v>Online Payment</v>
      </c>
      <c r="Q1345" s="21" t="str">
        <f>VLOOKUP(B1345,Transaction!C2:E3001,3,FALSE)</f>
        <v>Card</v>
      </c>
      <c r="R1345" s="22">
        <f>Table4[[#This Row],[Bank Deposit2]] - Table4[[#This Row],[Saving Accounts]]</f>
        <v>142326.58440000002</v>
      </c>
      <c r="S1345" s="22">
        <f>IF(AND(Table4[[#This Row],[Account Type]]="Current",Table4[[#This Row],[Opening Balance]]&gt;= 500000),Table4[[#This Row],[Opening Balance]] * 0.02, 0)</f>
        <v>0</v>
      </c>
    </row>
    <row r="1346" spans="1:19" ht="15.75" x14ac:dyDescent="0.25">
      <c r="A1346" s="17" t="s">
        <v>4283</v>
      </c>
      <c r="B1346" s="19">
        <v>993487260</v>
      </c>
      <c r="C1346" s="17">
        <v>37</v>
      </c>
      <c r="D1346" s="24">
        <v>31191.75</v>
      </c>
      <c r="E1346" s="17" t="s">
        <v>1094</v>
      </c>
      <c r="F1346" s="17" t="s">
        <v>163</v>
      </c>
      <c r="G1346" s="17" t="s">
        <v>4105</v>
      </c>
      <c r="H1346" s="17" t="s">
        <v>4284</v>
      </c>
      <c r="I1346" s="20">
        <f t="shared" si="20"/>
        <v>104154.63710399999</v>
      </c>
      <c r="J1346" s="20">
        <v>25081.562610720001</v>
      </c>
      <c r="K1346" s="17" t="s">
        <v>4285</v>
      </c>
      <c r="L1346" s="21" t="str">
        <f>VLOOKUP(B1346,Accounts!B$2:E$3001,4,FALSE)</f>
        <v>Current</v>
      </c>
      <c r="M1346" s="26">
        <f>VALUE(VLOOKUP(B1346,Accounts!B$2:G$3001,6,FALSE))</f>
        <v>2543768178</v>
      </c>
      <c r="N1346" s="22">
        <f>IFERROR(VLOOKUP(B1346,Loan!B1346:D1645,3,FALSE), 0)</f>
        <v>0</v>
      </c>
      <c r="O1346" s="25">
        <f>VLOOKUP(B1346,Transaction!C2:F3001,4,FALSE)</f>
        <v>44382</v>
      </c>
      <c r="P1346" s="21" t="str">
        <f>VLOOKUP(B1346,Table3[[Account Number]:[Transaction type]],2,FALSE)</f>
        <v>Loan Payment</v>
      </c>
      <c r="Q1346" s="21" t="str">
        <f>VLOOKUP(B1346,Transaction!C2:E3001,3,FALSE)</f>
        <v>AFT</v>
      </c>
      <c r="R1346" s="22">
        <f>Table4[[#This Row],[Bank Deposit2]] - Table4[[#This Row],[Saving Accounts]]</f>
        <v>79073.074493280001</v>
      </c>
      <c r="S1346" s="22">
        <f>IF(AND(Table4[[#This Row],[Account Type]]="Current",Table4[[#This Row],[Opening Balance]]&gt;= 500000),Table4[[#This Row],[Opening Balance]] * 0.02, 0)</f>
        <v>50875363.560000002</v>
      </c>
    </row>
    <row r="1347" spans="1:19" ht="15.75" x14ac:dyDescent="0.25">
      <c r="A1347" s="17" t="s">
        <v>4286</v>
      </c>
      <c r="B1347" s="19">
        <v>723847813</v>
      </c>
      <c r="C1347" s="17">
        <v>73</v>
      </c>
      <c r="D1347" s="24">
        <v>18042.75</v>
      </c>
      <c r="E1347" s="17" t="s">
        <v>1094</v>
      </c>
      <c r="F1347" s="17" t="s">
        <v>438</v>
      </c>
      <c r="G1347" s="17" t="s">
        <v>4220</v>
      </c>
      <c r="H1347" s="17" t="s">
        <v>4287</v>
      </c>
      <c r="I1347" s="20">
        <f t="shared" ref="I1347:I1410" si="21">VALUE(CLEAN(H1347))</f>
        <v>1137025.7206560001</v>
      </c>
      <c r="J1347" s="20">
        <v>409599.97984584002</v>
      </c>
      <c r="K1347" s="17" t="s">
        <v>4288</v>
      </c>
      <c r="L1347" s="21" t="str">
        <f>VLOOKUP(B1347,Accounts!B$2:E$3001,4,FALSE)</f>
        <v>Current</v>
      </c>
      <c r="M1347" s="26">
        <f>VALUE(VLOOKUP(B1347,Accounts!B$2:G$3001,6,FALSE))</f>
        <v>1179511389</v>
      </c>
      <c r="N1347" s="22">
        <f>IFERROR(VLOOKUP(B1347,Loan!B1347:D1646,3,FALSE), 0)</f>
        <v>0</v>
      </c>
      <c r="O1347" s="25">
        <f>VLOOKUP(B1347,Transaction!C2:F3001,4,FALSE)</f>
        <v>44571</v>
      </c>
      <c r="P1347" s="21" t="str">
        <f>VLOOKUP(B1347,Table3[[Account Number]:[Transaction type]],2,FALSE)</f>
        <v>Loan Payment</v>
      </c>
      <c r="Q1347" s="21" t="str">
        <f>VLOOKUP(B1347,Transaction!C2:E3001,3,FALSE)</f>
        <v>AFT</v>
      </c>
      <c r="R1347" s="22">
        <f>Table4[[#This Row],[Bank Deposit2]] - Table4[[#This Row],[Saving Accounts]]</f>
        <v>727425.74081016006</v>
      </c>
      <c r="S1347" s="22">
        <f>IF(AND(Table4[[#This Row],[Account Type]]="Current",Table4[[#This Row],[Opening Balance]]&gt;= 500000),Table4[[#This Row],[Opening Balance]] * 0.02, 0)</f>
        <v>23590227.780000001</v>
      </c>
    </row>
    <row r="1348" spans="1:19" ht="15.75" x14ac:dyDescent="0.25">
      <c r="A1348" s="17" t="s">
        <v>4289</v>
      </c>
      <c r="B1348" s="19">
        <v>925539542</v>
      </c>
      <c r="C1348" s="17">
        <v>78</v>
      </c>
      <c r="D1348" s="24">
        <v>16216.5</v>
      </c>
      <c r="E1348" s="17" t="s">
        <v>1094</v>
      </c>
      <c r="F1348" s="17" t="s">
        <v>1252</v>
      </c>
      <c r="G1348" s="17" t="s">
        <v>4084</v>
      </c>
      <c r="H1348" s="17" t="s">
        <v>4290</v>
      </c>
      <c r="I1348" s="20">
        <f t="shared" si="21"/>
        <v>519093.788428</v>
      </c>
      <c r="J1348" s="20">
        <v>131672.57072320001</v>
      </c>
      <c r="K1348" s="17" t="s">
        <v>4291</v>
      </c>
      <c r="L1348" s="21" t="str">
        <f>VLOOKUP(B1348,Accounts!B$2:E$3001,4,FALSE)</f>
        <v>Joint</v>
      </c>
      <c r="M1348" s="26">
        <f>VALUE(VLOOKUP(B1348,Accounts!B$2:G$3001,6,FALSE))</f>
        <v>9211496</v>
      </c>
      <c r="N1348" s="22">
        <f>IFERROR(VLOOKUP(B1348,Loan!B1348:D1647,3,FALSE), 0)</f>
        <v>0</v>
      </c>
      <c r="O1348" s="25">
        <f>VLOOKUP(B1348,Transaction!C2:F3001,4,FALSE)</f>
        <v>44643</v>
      </c>
      <c r="P1348" s="21" t="str">
        <f>VLOOKUP(B1348,Table3[[Account Number]:[Transaction type]],2,FALSE)</f>
        <v>Money Deposit</v>
      </c>
      <c r="Q1348" s="21" t="str">
        <f>VLOOKUP(B1348,Transaction!C2:E3001,3,FALSE)</f>
        <v>ATM</v>
      </c>
      <c r="R1348" s="22">
        <f>Table4[[#This Row],[Bank Deposit2]] - Table4[[#This Row],[Saving Accounts]]</f>
        <v>387421.21770479996</v>
      </c>
      <c r="S1348" s="22">
        <f>IF(AND(Table4[[#This Row],[Account Type]]="Current",Table4[[#This Row],[Opening Balance]]&gt;= 500000),Table4[[#This Row],[Opening Balance]] * 0.02, 0)</f>
        <v>0</v>
      </c>
    </row>
    <row r="1349" spans="1:19" ht="15.75" x14ac:dyDescent="0.25">
      <c r="A1349" s="17" t="s">
        <v>4292</v>
      </c>
      <c r="B1349" s="19">
        <v>692862884</v>
      </c>
      <c r="C1349" s="17">
        <v>19</v>
      </c>
      <c r="D1349" s="24">
        <v>37766.25</v>
      </c>
      <c r="E1349" s="17" t="s">
        <v>1094</v>
      </c>
      <c r="F1349" s="17" t="s">
        <v>794</v>
      </c>
      <c r="G1349" s="17" t="s">
        <v>4105</v>
      </c>
      <c r="H1349" s="17" t="s">
        <v>4293</v>
      </c>
      <c r="I1349" s="20">
        <f t="shared" si="21"/>
        <v>243600.03260999999</v>
      </c>
      <c r="J1349" s="20">
        <v>54417.428772300002</v>
      </c>
      <c r="K1349" s="17" t="s">
        <v>4294</v>
      </c>
      <c r="L1349" s="21" t="str">
        <f>VLOOKUP(B1349,Accounts!B$2:E$3001,4,FALSE)</f>
        <v>Joint</v>
      </c>
      <c r="M1349" s="26">
        <f>VALUE(VLOOKUP(B1349,Accounts!B$2:G$3001,6,FALSE))</f>
        <v>3296786955</v>
      </c>
      <c r="N1349" s="22">
        <f>IFERROR(VLOOKUP(B1349,Loan!B1349:D1648,3,FALSE), 0)</f>
        <v>0</v>
      </c>
      <c r="O1349" s="25">
        <f>VLOOKUP(B1349,Transaction!C2:F3001,4,FALSE)</f>
        <v>44541</v>
      </c>
      <c r="P1349" s="21" t="str">
        <f>VLOOKUP(B1349,Table3[[Account Number]:[Transaction type]],2,FALSE)</f>
        <v>Money Transfer</v>
      </c>
      <c r="Q1349" s="21" t="str">
        <f>VLOOKUP(B1349,Transaction!C2:E3001,3,FALSE)</f>
        <v>Mobile</v>
      </c>
      <c r="R1349" s="22">
        <f>Table4[[#This Row],[Bank Deposit2]] - Table4[[#This Row],[Saving Accounts]]</f>
        <v>189182.60383769998</v>
      </c>
      <c r="S1349" s="22">
        <f>IF(AND(Table4[[#This Row],[Account Type]]="Current",Table4[[#This Row],[Opening Balance]]&gt;= 500000),Table4[[#This Row],[Opening Balance]] * 0.02, 0)</f>
        <v>0</v>
      </c>
    </row>
    <row r="1350" spans="1:19" ht="15.75" x14ac:dyDescent="0.25">
      <c r="A1350" s="17" t="s">
        <v>4295</v>
      </c>
      <c r="B1350" s="19">
        <v>321041248</v>
      </c>
      <c r="C1350" s="17">
        <v>74</v>
      </c>
      <c r="D1350" s="24">
        <v>17677.5</v>
      </c>
      <c r="E1350" s="17" t="s">
        <v>1094</v>
      </c>
      <c r="F1350" s="17" t="s">
        <v>574</v>
      </c>
      <c r="G1350" s="17" t="s">
        <v>4105</v>
      </c>
      <c r="H1350" s="17" t="s">
        <v>4296</v>
      </c>
      <c r="I1350" s="20">
        <f t="shared" si="21"/>
        <v>672373.89792000002</v>
      </c>
      <c r="J1350" s="20">
        <v>344690.50119839999</v>
      </c>
      <c r="K1350" s="17" t="s">
        <v>4297</v>
      </c>
      <c r="L1350" s="21" t="str">
        <f>VLOOKUP(B1350,Accounts!B$2:E$3001,4,FALSE)</f>
        <v>Domiciliary</v>
      </c>
      <c r="M1350" s="26">
        <f>VALUE(VLOOKUP(B1350,Accounts!B$2:G$3001,6,FALSE))</f>
        <v>2252018348</v>
      </c>
      <c r="N1350" s="22">
        <f>IFERROR(VLOOKUP(B1350,Loan!B1350:D1649,3,FALSE), 0)</f>
        <v>0</v>
      </c>
      <c r="O1350" s="25">
        <f>VLOOKUP(B1350,Transaction!C2:F3001,4,FALSE)</f>
        <v>44235</v>
      </c>
      <c r="P1350" s="21" t="str">
        <f>VLOOKUP(B1350,Table3[[Account Number]:[Transaction type]],2,FALSE)</f>
        <v>Money Deposit</v>
      </c>
      <c r="Q1350" s="21" t="str">
        <f>VLOOKUP(B1350,Transaction!C2:E3001,3,FALSE)</f>
        <v>Bank</v>
      </c>
      <c r="R1350" s="22">
        <f>Table4[[#This Row],[Bank Deposit2]] - Table4[[#This Row],[Saving Accounts]]</f>
        <v>327683.39672160003</v>
      </c>
      <c r="S1350" s="22">
        <f>IF(AND(Table4[[#This Row],[Account Type]]="Current",Table4[[#This Row],[Opening Balance]]&gt;= 500000),Table4[[#This Row],[Opening Balance]] * 0.02, 0)</f>
        <v>0</v>
      </c>
    </row>
    <row r="1351" spans="1:19" ht="15.75" x14ac:dyDescent="0.25">
      <c r="A1351" s="17" t="s">
        <v>4298</v>
      </c>
      <c r="B1351" s="19">
        <v>658326508</v>
      </c>
      <c r="C1351" s="17">
        <v>54</v>
      </c>
      <c r="D1351" s="24">
        <v>24982.5</v>
      </c>
      <c r="E1351" s="17" t="s">
        <v>1094</v>
      </c>
      <c r="F1351" s="17" t="s">
        <v>620</v>
      </c>
      <c r="G1351" s="17" t="s">
        <v>4074</v>
      </c>
      <c r="H1351" s="17" t="s">
        <v>4299</v>
      </c>
      <c r="I1351" s="20">
        <f t="shared" si="21"/>
        <v>1498393.7692559999</v>
      </c>
      <c r="J1351" s="20">
        <v>265135.63031568</v>
      </c>
      <c r="K1351" s="17" t="s">
        <v>4300</v>
      </c>
      <c r="L1351" s="21" t="str">
        <f>VLOOKUP(B1351,Accounts!B$2:E$3001,4,FALSE)</f>
        <v>Domiciliary</v>
      </c>
      <c r="M1351" s="26">
        <f>VALUE(VLOOKUP(B1351,Accounts!B$2:G$3001,6,FALSE))</f>
        <v>295262976</v>
      </c>
      <c r="N1351" s="22">
        <f>IFERROR(VLOOKUP(B1351,Loan!B1351:D1650,3,FALSE), 0)</f>
        <v>0</v>
      </c>
      <c r="O1351" s="25">
        <f>VLOOKUP(B1351,Transaction!C2:F3001,4,FALSE)</f>
        <v>44616</v>
      </c>
      <c r="P1351" s="21" t="str">
        <f>VLOOKUP(B1351,Table3[[Account Number]:[Transaction type]],2,FALSE)</f>
        <v>Online Payment</v>
      </c>
      <c r="Q1351" s="21" t="str">
        <f>VLOOKUP(B1351,Transaction!C2:E3001,3,FALSE)</f>
        <v>Card</v>
      </c>
      <c r="R1351" s="22">
        <f>Table4[[#This Row],[Bank Deposit2]] - Table4[[#This Row],[Saving Accounts]]</f>
        <v>1233258.1389403199</v>
      </c>
      <c r="S1351" s="22">
        <f>IF(AND(Table4[[#This Row],[Account Type]]="Current",Table4[[#This Row],[Opening Balance]]&gt;= 500000),Table4[[#This Row],[Opening Balance]] * 0.02, 0)</f>
        <v>0</v>
      </c>
    </row>
    <row r="1352" spans="1:19" ht="15.75" x14ac:dyDescent="0.25">
      <c r="A1352" s="17" t="s">
        <v>4301</v>
      </c>
      <c r="B1352" s="19">
        <v>153838873</v>
      </c>
      <c r="C1352" s="17">
        <v>70</v>
      </c>
      <c r="D1352" s="24">
        <v>19138.5</v>
      </c>
      <c r="E1352" s="17" t="s">
        <v>1094</v>
      </c>
      <c r="F1352" s="17" t="s">
        <v>675</v>
      </c>
      <c r="G1352" s="17" t="s">
        <v>4054</v>
      </c>
      <c r="H1352" s="17" t="s">
        <v>4302</v>
      </c>
      <c r="I1352" s="20">
        <f t="shared" si="21"/>
        <v>251604.014868</v>
      </c>
      <c r="J1352" s="20">
        <v>177662.47676724</v>
      </c>
      <c r="K1352" s="17" t="s">
        <v>4303</v>
      </c>
      <c r="L1352" s="21" t="str">
        <f>VLOOKUP(B1352,Accounts!B$2:E$3001,4,FALSE)</f>
        <v>Joint</v>
      </c>
      <c r="M1352" s="26">
        <f>VALUE(VLOOKUP(B1352,Accounts!B$2:G$3001,6,FALSE))</f>
        <v>41005584</v>
      </c>
      <c r="N1352" s="22">
        <f>IFERROR(VLOOKUP(B1352,Loan!B1352:D1651,3,FALSE), 0)</f>
        <v>0</v>
      </c>
      <c r="O1352" s="25">
        <f>VLOOKUP(B1352,Transaction!C2:F3001,4,FALSE)</f>
        <v>44586</v>
      </c>
      <c r="P1352" s="21" t="str">
        <f>VLOOKUP(B1352,Table3[[Account Number]:[Transaction type]],2,FALSE)</f>
        <v>Money Transfer</v>
      </c>
      <c r="Q1352" s="21" t="str">
        <f>VLOOKUP(B1352,Transaction!C2:E3001,3,FALSE)</f>
        <v>Mobile</v>
      </c>
      <c r="R1352" s="22">
        <f>Table4[[#This Row],[Bank Deposit2]] - Table4[[#This Row],[Saving Accounts]]</f>
        <v>73941.538100759994</v>
      </c>
      <c r="S1352" s="22">
        <f>IF(AND(Table4[[#This Row],[Account Type]]="Current",Table4[[#This Row],[Opening Balance]]&gt;= 500000),Table4[[#This Row],[Opening Balance]] * 0.02, 0)</f>
        <v>0</v>
      </c>
    </row>
    <row r="1353" spans="1:19" ht="15.75" x14ac:dyDescent="0.25">
      <c r="A1353" s="17" t="s">
        <v>4304</v>
      </c>
      <c r="B1353" s="19">
        <v>804060696</v>
      </c>
      <c r="C1353" s="17">
        <v>76</v>
      </c>
      <c r="D1353" s="24">
        <v>16947</v>
      </c>
      <c r="E1353" s="17" t="s">
        <v>1094</v>
      </c>
      <c r="F1353" s="17" t="s">
        <v>163</v>
      </c>
      <c r="G1353" s="17" t="s">
        <v>4095</v>
      </c>
      <c r="H1353" s="17" t="s">
        <v>4305</v>
      </c>
      <c r="I1353" s="20">
        <f t="shared" si="21"/>
        <v>98532.891071999999</v>
      </c>
      <c r="J1353" s="20">
        <v>60967.226350800003</v>
      </c>
      <c r="K1353" s="17" t="s">
        <v>4306</v>
      </c>
      <c r="L1353" s="21" t="str">
        <f>VLOOKUP(B1353,Accounts!B$2:E$3001,4,FALSE)</f>
        <v>Current</v>
      </c>
      <c r="M1353" s="26">
        <f>VALUE(VLOOKUP(B1353,Accounts!B$2:G$3001,6,FALSE))</f>
        <v>1408467456</v>
      </c>
      <c r="N1353" s="22">
        <f>IFERROR(VLOOKUP(B1353,Loan!B1353:D1652,3,FALSE), 0)</f>
        <v>0</v>
      </c>
      <c r="O1353" s="25">
        <f>VLOOKUP(B1353,Transaction!C2:F3001,4,FALSE)</f>
        <v>44283</v>
      </c>
      <c r="P1353" s="21" t="str">
        <f>VLOOKUP(B1353,Table3[[Account Number]:[Transaction type]],2,FALSE)</f>
        <v>Money Deposit</v>
      </c>
      <c r="Q1353" s="21" t="str">
        <f>VLOOKUP(B1353,Transaction!C2:E3001,3,FALSE)</f>
        <v>Bank</v>
      </c>
      <c r="R1353" s="22">
        <f>Table4[[#This Row],[Bank Deposit2]] - Table4[[#This Row],[Saving Accounts]]</f>
        <v>37565.664721199995</v>
      </c>
      <c r="S1353" s="22">
        <f>IF(AND(Table4[[#This Row],[Account Type]]="Current",Table4[[#This Row],[Opening Balance]]&gt;= 500000),Table4[[#This Row],[Opening Balance]] * 0.02, 0)</f>
        <v>28169349.120000001</v>
      </c>
    </row>
    <row r="1354" spans="1:19" ht="15.75" x14ac:dyDescent="0.25">
      <c r="A1354" s="17" t="s">
        <v>4307</v>
      </c>
      <c r="B1354" s="19">
        <v>345882308</v>
      </c>
      <c r="C1354" s="17">
        <v>20</v>
      </c>
      <c r="D1354" s="24">
        <v>37401</v>
      </c>
      <c r="E1354" s="17" t="s">
        <v>1094</v>
      </c>
      <c r="F1354" s="17" t="s">
        <v>168</v>
      </c>
      <c r="G1354" s="17" t="s">
        <v>4105</v>
      </c>
      <c r="H1354" s="17">
        <v>0</v>
      </c>
      <c r="I1354" s="20">
        <f t="shared" si="21"/>
        <v>0</v>
      </c>
      <c r="J1354" s="20"/>
      <c r="K1354" s="17" t="s">
        <v>4308</v>
      </c>
      <c r="L1354" s="21" t="str">
        <f>VLOOKUP(B1354,Accounts!B$2:E$3001,4,FALSE)</f>
        <v>Domiciliary</v>
      </c>
      <c r="M1354" s="26">
        <f>VALUE(VLOOKUP(B1354,Accounts!B$2:G$3001,6,FALSE))</f>
        <v>1622156533</v>
      </c>
      <c r="N1354" s="22">
        <f>IFERROR(VLOOKUP(B1354,Loan!B1354:D1653,3,FALSE), 0)</f>
        <v>0</v>
      </c>
      <c r="O1354" s="25">
        <f>VLOOKUP(B1354,Transaction!C2:F3001,4,FALSE)</f>
        <v>44676</v>
      </c>
      <c r="P1354" s="21" t="str">
        <f>VLOOKUP(B1354,Table3[[Account Number]:[Transaction type]],2,FALSE)</f>
        <v>Loan Payment</v>
      </c>
      <c r="Q1354" s="21" t="str">
        <f>VLOOKUP(B1354,Transaction!C2:E3001,3,FALSE)</f>
        <v>AFT</v>
      </c>
      <c r="R1354" s="22">
        <f>Table4[[#This Row],[Bank Deposit2]] - Table4[[#This Row],[Saving Accounts]]</f>
        <v>0</v>
      </c>
      <c r="S1354" s="22">
        <f>IF(AND(Table4[[#This Row],[Account Type]]="Current",Table4[[#This Row],[Opening Balance]]&gt;= 500000),Table4[[#This Row],[Opening Balance]] * 0.02, 0)</f>
        <v>0</v>
      </c>
    </row>
    <row r="1355" spans="1:19" ht="15.75" x14ac:dyDescent="0.25">
      <c r="A1355" s="17" t="s">
        <v>4309</v>
      </c>
      <c r="B1355" s="19">
        <v>892681718</v>
      </c>
      <c r="C1355" s="17">
        <v>34</v>
      </c>
      <c r="D1355" s="24">
        <v>32287.5</v>
      </c>
      <c r="E1355" s="17" t="s">
        <v>1094</v>
      </c>
      <c r="F1355" s="17" t="s">
        <v>620</v>
      </c>
      <c r="G1355" s="17" t="s">
        <v>4074</v>
      </c>
      <c r="H1355" s="17" t="s">
        <v>4310</v>
      </c>
      <c r="I1355" s="20">
        <f t="shared" si="21"/>
        <v>480535.38489599997</v>
      </c>
      <c r="J1355" s="20">
        <v>254617.0129692</v>
      </c>
      <c r="K1355" s="17" t="s">
        <v>4311</v>
      </c>
      <c r="L1355" s="21" t="str">
        <f>VLOOKUP(B1355,Accounts!B$2:E$3001,4,FALSE)</f>
        <v>Current</v>
      </c>
      <c r="M1355" s="26">
        <f>VALUE(VLOOKUP(B1355,Accounts!B$2:G$3001,6,FALSE))</f>
        <v>986905467</v>
      </c>
      <c r="N1355" s="22">
        <f>IFERROR(VLOOKUP(B1355,Loan!B1355:D1654,3,FALSE), 0)</f>
        <v>0</v>
      </c>
      <c r="O1355" s="25">
        <f>VLOOKUP(B1355,Transaction!C2:F3001,4,FALSE)</f>
        <v>44417</v>
      </c>
      <c r="P1355" s="21" t="str">
        <f>VLOOKUP(B1355,Table3[[Account Number]:[Transaction type]],2,FALSE)</f>
        <v>Online Payment</v>
      </c>
      <c r="Q1355" s="21" t="str">
        <f>VLOOKUP(B1355,Transaction!C2:E3001,3,FALSE)</f>
        <v>Card</v>
      </c>
      <c r="R1355" s="22">
        <f>Table4[[#This Row],[Bank Deposit2]] - Table4[[#This Row],[Saving Accounts]]</f>
        <v>225918.37192679997</v>
      </c>
      <c r="S1355" s="22">
        <f>IF(AND(Table4[[#This Row],[Account Type]]="Current",Table4[[#This Row],[Opening Balance]]&gt;= 500000),Table4[[#This Row],[Opening Balance]] * 0.02, 0)</f>
        <v>19738109.34</v>
      </c>
    </row>
    <row r="1356" spans="1:19" ht="15.75" x14ac:dyDescent="0.25">
      <c r="A1356" s="17" t="s">
        <v>4312</v>
      </c>
      <c r="B1356" s="19">
        <v>574446287</v>
      </c>
      <c r="C1356" s="17">
        <v>46</v>
      </c>
      <c r="D1356" s="24">
        <v>27904.5</v>
      </c>
      <c r="E1356" s="17" t="s">
        <v>1094</v>
      </c>
      <c r="F1356" s="17" t="s">
        <v>102</v>
      </c>
      <c r="G1356" s="17" t="s">
        <v>4066</v>
      </c>
      <c r="H1356" s="17" t="s">
        <v>4313</v>
      </c>
      <c r="I1356" s="20">
        <f t="shared" si="21"/>
        <v>324404.48371100001</v>
      </c>
      <c r="J1356" s="20">
        <v>99435.441748719997</v>
      </c>
      <c r="K1356" s="17" t="s">
        <v>4314</v>
      </c>
      <c r="L1356" s="21" t="str">
        <f>VLOOKUP(B1356,Accounts!B$2:E$3001,4,FALSE)</f>
        <v>Domiciliary</v>
      </c>
      <c r="M1356" s="26">
        <f>VALUE(VLOOKUP(B1356,Accounts!B$2:G$3001,6,FALSE))</f>
        <v>265344066</v>
      </c>
      <c r="N1356" s="22">
        <f>IFERROR(VLOOKUP(B1356,Loan!B1356:D1655,3,FALSE), 0)</f>
        <v>0</v>
      </c>
      <c r="O1356" s="25">
        <f>VLOOKUP(B1356,Transaction!C2:F3001,4,FALSE)</f>
        <v>44286</v>
      </c>
      <c r="P1356" s="21" t="str">
        <f>VLOOKUP(B1356,Table3[[Account Number]:[Transaction type]],2,FALSE)</f>
        <v>Money Transfer</v>
      </c>
      <c r="Q1356" s="21" t="str">
        <f>VLOOKUP(B1356,Transaction!C2:E3001,3,FALSE)</f>
        <v>Mobile</v>
      </c>
      <c r="R1356" s="22">
        <f>Table4[[#This Row],[Bank Deposit2]] - Table4[[#This Row],[Saving Accounts]]</f>
        <v>224969.04196228</v>
      </c>
      <c r="S1356" s="22">
        <f>IF(AND(Table4[[#This Row],[Account Type]]="Current",Table4[[#This Row],[Opening Balance]]&gt;= 500000),Table4[[#This Row],[Opening Balance]] * 0.02, 0)</f>
        <v>0</v>
      </c>
    </row>
    <row r="1357" spans="1:19" ht="15.75" x14ac:dyDescent="0.25">
      <c r="A1357" s="17" t="s">
        <v>4315</v>
      </c>
      <c r="B1357" s="19">
        <v>313947617</v>
      </c>
      <c r="C1357" s="17">
        <v>48</v>
      </c>
      <c r="D1357" s="24">
        <v>27174</v>
      </c>
      <c r="E1357" s="17" t="s">
        <v>1094</v>
      </c>
      <c r="F1357" s="17" t="s">
        <v>1517</v>
      </c>
      <c r="G1357" s="17" t="s">
        <v>4220</v>
      </c>
      <c r="H1357" s="17" t="s">
        <v>4316</v>
      </c>
      <c r="I1357" s="20">
        <f t="shared" si="21"/>
        <v>363948.22665600001</v>
      </c>
      <c r="J1357" s="20">
        <v>199727.68536</v>
      </c>
      <c r="K1357" s="17" t="s">
        <v>4317</v>
      </c>
      <c r="L1357" s="21" t="str">
        <f>VLOOKUP(B1357,Accounts!B$2:E$3001,4,FALSE)</f>
        <v>Joint</v>
      </c>
      <c r="M1357" s="26">
        <f>VALUE(VLOOKUP(B1357,Accounts!B$2:G$3001,6,FALSE))</f>
        <v>718028125</v>
      </c>
      <c r="N1357" s="22">
        <f>IFERROR(VLOOKUP(B1357,Loan!B1357:D1656,3,FALSE), 0)</f>
        <v>0</v>
      </c>
      <c r="O1357" s="25">
        <f>VLOOKUP(B1357,Transaction!C2:F3001,4,FALSE)</f>
        <v>44596</v>
      </c>
      <c r="P1357" s="21" t="str">
        <f>VLOOKUP(B1357,Table3[[Account Number]:[Transaction type]],2,FALSE)</f>
        <v>Online Payment</v>
      </c>
      <c r="Q1357" s="21" t="str">
        <f>VLOOKUP(B1357,Transaction!C2:E3001,3,FALSE)</f>
        <v>Internet Banking</v>
      </c>
      <c r="R1357" s="22">
        <f>Table4[[#This Row],[Bank Deposit2]] - Table4[[#This Row],[Saving Accounts]]</f>
        <v>164220.54129600001</v>
      </c>
      <c r="S1357" s="22">
        <f>IF(AND(Table4[[#This Row],[Account Type]]="Current",Table4[[#This Row],[Opening Balance]]&gt;= 500000),Table4[[#This Row],[Opening Balance]] * 0.02, 0)</f>
        <v>0</v>
      </c>
    </row>
    <row r="1358" spans="1:19" ht="15.75" x14ac:dyDescent="0.25">
      <c r="A1358" s="17" t="s">
        <v>4318</v>
      </c>
      <c r="B1358" s="19">
        <v>950818731</v>
      </c>
      <c r="C1358" s="17">
        <v>65</v>
      </c>
      <c r="D1358" s="24">
        <v>20964.75</v>
      </c>
      <c r="E1358" s="17" t="s">
        <v>1094</v>
      </c>
      <c r="F1358" s="17" t="s">
        <v>940</v>
      </c>
      <c r="G1358" s="17" t="s">
        <v>4066</v>
      </c>
      <c r="H1358" s="17" t="s">
        <v>4319</v>
      </c>
      <c r="I1358" s="20">
        <f t="shared" si="21"/>
        <v>1136002.8595199999</v>
      </c>
      <c r="J1358" s="20">
        <v>169383.11293440001</v>
      </c>
      <c r="K1358" s="17" t="s">
        <v>4320</v>
      </c>
      <c r="L1358" s="21" t="str">
        <f>VLOOKUP(B1358,Accounts!B$2:E$3001,4,FALSE)</f>
        <v>Current</v>
      </c>
      <c r="M1358" s="26">
        <f>VALUE(VLOOKUP(B1358,Accounts!B$2:G$3001,6,FALSE))</f>
        <v>3416811117</v>
      </c>
      <c r="N1358" s="22">
        <f>IFERROR(VLOOKUP(B1358,Loan!B1358:D1657,3,FALSE), 0)</f>
        <v>0</v>
      </c>
      <c r="O1358" s="25">
        <f>VLOOKUP(B1358,Transaction!C2:F3001,4,FALSE)</f>
        <v>44606</v>
      </c>
      <c r="P1358" s="21" t="str">
        <f>VLOOKUP(B1358,Table3[[Account Number]:[Transaction type]],2,FALSE)</f>
        <v>Money Transfer</v>
      </c>
      <c r="Q1358" s="21" t="str">
        <f>VLOOKUP(B1358,Transaction!C2:E3001,3,FALSE)</f>
        <v>Internet Banking</v>
      </c>
      <c r="R1358" s="22">
        <f>Table4[[#This Row],[Bank Deposit2]] - Table4[[#This Row],[Saving Accounts]]</f>
        <v>966619.74658559996</v>
      </c>
      <c r="S1358" s="22">
        <f>IF(AND(Table4[[#This Row],[Account Type]]="Current",Table4[[#This Row],[Opening Balance]]&gt;= 500000),Table4[[#This Row],[Opening Balance]] * 0.02, 0)</f>
        <v>68336222.340000004</v>
      </c>
    </row>
    <row r="1359" spans="1:19" ht="15.75" x14ac:dyDescent="0.25">
      <c r="A1359" s="17" t="s">
        <v>4321</v>
      </c>
      <c r="B1359" s="19">
        <v>267465259</v>
      </c>
      <c r="C1359" s="17">
        <v>43</v>
      </c>
      <c r="D1359" s="24">
        <v>29000.25</v>
      </c>
      <c r="E1359" s="17" t="s">
        <v>1094</v>
      </c>
      <c r="F1359" s="17" t="s">
        <v>349</v>
      </c>
      <c r="G1359" s="17" t="s">
        <v>4058</v>
      </c>
      <c r="H1359" s="17" t="s">
        <v>4322</v>
      </c>
      <c r="I1359" s="20">
        <f t="shared" si="21"/>
        <v>298804.88319999998</v>
      </c>
      <c r="J1359" s="20">
        <v>72797.544527999999</v>
      </c>
      <c r="K1359" s="17" t="s">
        <v>4323</v>
      </c>
      <c r="L1359" s="21" t="str">
        <f>VLOOKUP(B1359,Accounts!B$2:E$3001,4,FALSE)</f>
        <v>Joint</v>
      </c>
      <c r="M1359" s="26">
        <f>VALUE(VLOOKUP(B1359,Accounts!B$2:G$3001,6,FALSE))</f>
        <v>2412511164</v>
      </c>
      <c r="N1359" s="22">
        <f>IFERROR(VLOOKUP(B1359,Loan!B1359:D1658,3,FALSE), 0)</f>
        <v>0</v>
      </c>
      <c r="O1359" s="25">
        <f>VLOOKUP(B1359,Transaction!C2:F3001,4,FALSE)</f>
        <v>44601</v>
      </c>
      <c r="P1359" s="21" t="str">
        <f>VLOOKUP(B1359,Table3[[Account Number]:[Transaction type]],2,FALSE)</f>
        <v>Cash Withdrawal</v>
      </c>
      <c r="Q1359" s="21" t="str">
        <f>VLOOKUP(B1359,Transaction!C2:E3001,3,FALSE)</f>
        <v>POS</v>
      </c>
      <c r="R1359" s="22">
        <f>Table4[[#This Row],[Bank Deposit2]] - Table4[[#This Row],[Saving Accounts]]</f>
        <v>226007.33867199998</v>
      </c>
      <c r="S1359" s="22">
        <f>IF(AND(Table4[[#This Row],[Account Type]]="Current",Table4[[#This Row],[Opening Balance]]&gt;= 500000),Table4[[#This Row],[Opening Balance]] * 0.02, 0)</f>
        <v>0</v>
      </c>
    </row>
    <row r="1360" spans="1:19" ht="15.75" x14ac:dyDescent="0.25">
      <c r="A1360" s="17" t="s">
        <v>4324</v>
      </c>
      <c r="B1360" s="19">
        <v>425436588</v>
      </c>
      <c r="C1360" s="17">
        <v>71</v>
      </c>
      <c r="D1360" s="24">
        <v>18773.25</v>
      </c>
      <c r="E1360" s="17" t="s">
        <v>1094</v>
      </c>
      <c r="F1360" s="17" t="s">
        <v>305</v>
      </c>
      <c r="G1360" s="17" t="s">
        <v>4148</v>
      </c>
      <c r="H1360" s="17" t="s">
        <v>4325</v>
      </c>
      <c r="I1360" s="20">
        <f t="shared" si="21"/>
        <v>439429.26384000003</v>
      </c>
      <c r="J1360" s="20">
        <v>72191.950488000002</v>
      </c>
      <c r="K1360" s="17" t="s">
        <v>4326</v>
      </c>
      <c r="L1360" s="21" t="str">
        <f>VLOOKUP(B1360,Accounts!B$2:E$3001,4,FALSE)</f>
        <v>Current</v>
      </c>
      <c r="M1360" s="26">
        <f>VALUE(VLOOKUP(B1360,Accounts!B$2:G$3001,6,FALSE))</f>
        <v>617503392</v>
      </c>
      <c r="N1360" s="22">
        <f>IFERROR(VLOOKUP(B1360,Loan!B1360:D1659,3,FALSE), 0)</f>
        <v>0</v>
      </c>
      <c r="O1360" s="25">
        <f>VLOOKUP(B1360,Transaction!C2:F3001,4,FALSE)</f>
        <v>44449</v>
      </c>
      <c r="P1360" s="21" t="str">
        <f>VLOOKUP(B1360,Table3[[Account Number]:[Transaction type]],2,FALSE)</f>
        <v>Money Transfer</v>
      </c>
      <c r="Q1360" s="21" t="str">
        <f>VLOOKUP(B1360,Transaction!C2:E3001,3,FALSE)</f>
        <v>Internet Banking</v>
      </c>
      <c r="R1360" s="22">
        <f>Table4[[#This Row],[Bank Deposit2]] - Table4[[#This Row],[Saving Accounts]]</f>
        <v>367237.31335200003</v>
      </c>
      <c r="S1360" s="22">
        <f>IF(AND(Table4[[#This Row],[Account Type]]="Current",Table4[[#This Row],[Opening Balance]]&gt;= 500000),Table4[[#This Row],[Opening Balance]] * 0.02, 0)</f>
        <v>12350067.84</v>
      </c>
    </row>
    <row r="1361" spans="1:19" ht="15.75" x14ac:dyDescent="0.25">
      <c r="A1361" s="17" t="s">
        <v>4327</v>
      </c>
      <c r="B1361" s="19">
        <v>34662039</v>
      </c>
      <c r="C1361" s="17">
        <v>44</v>
      </c>
      <c r="D1361" s="24">
        <v>28635</v>
      </c>
      <c r="E1361" s="17" t="s">
        <v>1094</v>
      </c>
      <c r="F1361" s="17" t="s">
        <v>370</v>
      </c>
      <c r="G1361" s="17" t="s">
        <v>4099</v>
      </c>
      <c r="H1361" s="17" t="s">
        <v>4328</v>
      </c>
      <c r="I1361" s="20">
        <f t="shared" si="21"/>
        <v>1157055.6483</v>
      </c>
      <c r="J1361" s="20">
        <v>232527.58686449999</v>
      </c>
      <c r="K1361" s="17" t="s">
        <v>4329</v>
      </c>
      <c r="L1361" s="21" t="str">
        <f>VLOOKUP(B1361,Accounts!B$2:E$3001,4,FALSE)</f>
        <v>Current</v>
      </c>
      <c r="M1361" s="26">
        <f>VALUE(VLOOKUP(B1361,Accounts!B$2:G$3001,6,FALSE))</f>
        <v>1314970944</v>
      </c>
      <c r="N1361" s="22">
        <f>IFERROR(VLOOKUP(B1361,Loan!B1361:D1660,3,FALSE), 0)</f>
        <v>0</v>
      </c>
      <c r="O1361" s="25">
        <f>VLOOKUP(B1361,Transaction!C2:F3001,4,FALSE)</f>
        <v>44621</v>
      </c>
      <c r="P1361" s="21" t="str">
        <f>VLOOKUP(B1361,Table3[[Account Number]:[Transaction type]],2,FALSE)</f>
        <v>Cash Withdrawal</v>
      </c>
      <c r="Q1361" s="21" t="str">
        <f>VLOOKUP(B1361,Transaction!C2:E3001,3,FALSE)</f>
        <v>ATM</v>
      </c>
      <c r="R1361" s="22">
        <f>Table4[[#This Row],[Bank Deposit2]] - Table4[[#This Row],[Saving Accounts]]</f>
        <v>924528.06143550004</v>
      </c>
      <c r="S1361" s="22">
        <f>IF(AND(Table4[[#This Row],[Account Type]]="Current",Table4[[#This Row],[Opening Balance]]&gt;= 500000),Table4[[#This Row],[Opening Balance]] * 0.02, 0)</f>
        <v>26299418.879999999</v>
      </c>
    </row>
    <row r="1362" spans="1:19" ht="15.75" x14ac:dyDescent="0.25">
      <c r="A1362" s="17" t="s">
        <v>4330</v>
      </c>
      <c r="B1362" s="19">
        <v>237380993</v>
      </c>
      <c r="C1362" s="17">
        <v>78</v>
      </c>
      <c r="D1362" s="24">
        <v>16216.5</v>
      </c>
      <c r="E1362" s="17" t="s">
        <v>1094</v>
      </c>
      <c r="F1362" s="17" t="s">
        <v>509</v>
      </c>
      <c r="G1362" s="17" t="s">
        <v>4088</v>
      </c>
      <c r="H1362" s="17" t="s">
        <v>4331</v>
      </c>
      <c r="I1362" s="20">
        <f t="shared" si="21"/>
        <v>638808.86516000004</v>
      </c>
      <c r="J1362" s="20">
        <v>301280.08803360001</v>
      </c>
      <c r="K1362" s="17" t="s">
        <v>4332</v>
      </c>
      <c r="L1362" s="21" t="str">
        <f>VLOOKUP(B1362,Accounts!B$2:E$3001,4,FALSE)</f>
        <v>Joint</v>
      </c>
      <c r="M1362" s="26">
        <f>VALUE(VLOOKUP(B1362,Accounts!B$2:G$3001,6,FALSE))</f>
        <v>365561235</v>
      </c>
      <c r="N1362" s="22">
        <f>IFERROR(VLOOKUP(B1362,Loan!B1362:D1661,3,FALSE), 0)</f>
        <v>0</v>
      </c>
      <c r="O1362" s="25">
        <f>VLOOKUP(B1362,Transaction!C2:F3001,4,FALSE)</f>
        <v>44314</v>
      </c>
      <c r="P1362" s="21" t="str">
        <f>VLOOKUP(B1362,Table3[[Account Number]:[Transaction type]],2,FALSE)</f>
        <v>Online Payment</v>
      </c>
      <c r="Q1362" s="21" t="str">
        <f>VLOOKUP(B1362,Transaction!C2:E3001,3,FALSE)</f>
        <v>Card</v>
      </c>
      <c r="R1362" s="22">
        <f>Table4[[#This Row],[Bank Deposit2]] - Table4[[#This Row],[Saving Accounts]]</f>
        <v>337528.77712640003</v>
      </c>
      <c r="S1362" s="22">
        <f>IF(AND(Table4[[#This Row],[Account Type]]="Current",Table4[[#This Row],[Opening Balance]]&gt;= 500000),Table4[[#This Row],[Opening Balance]] * 0.02, 0)</f>
        <v>0</v>
      </c>
    </row>
    <row r="1363" spans="1:19" ht="15.75" x14ac:dyDescent="0.25">
      <c r="A1363" s="17" t="s">
        <v>4333</v>
      </c>
      <c r="B1363" s="19">
        <v>300474366</v>
      </c>
      <c r="C1363" s="17">
        <v>74</v>
      </c>
      <c r="D1363" s="24">
        <v>17677.5</v>
      </c>
      <c r="E1363" s="17" t="s">
        <v>1094</v>
      </c>
      <c r="F1363" s="17" t="s">
        <v>168</v>
      </c>
      <c r="G1363" s="17" t="s">
        <v>4058</v>
      </c>
      <c r="H1363" s="17" t="s">
        <v>4334</v>
      </c>
      <c r="I1363" s="20">
        <f t="shared" si="21"/>
        <v>258024.28158400001</v>
      </c>
      <c r="J1363" s="20">
        <v>56705.3363016</v>
      </c>
      <c r="K1363" s="17" t="s">
        <v>4335</v>
      </c>
      <c r="L1363" s="21" t="str">
        <f>VLOOKUP(B1363,Accounts!B$2:E$3001,4,FALSE)</f>
        <v>Savings</v>
      </c>
      <c r="M1363" s="26">
        <f>VALUE(VLOOKUP(B1363,Accounts!B$2:G$3001,6,FALSE))</f>
        <v>621829923</v>
      </c>
      <c r="N1363" s="22">
        <f>IFERROR(VLOOKUP(B1363,Loan!B1363:D1662,3,FALSE), 0)</f>
        <v>0</v>
      </c>
      <c r="O1363" s="25">
        <f>VLOOKUP(B1363,Transaction!C2:F3001,4,FALSE)</f>
        <v>44575</v>
      </c>
      <c r="P1363" s="21" t="str">
        <f>VLOOKUP(B1363,Table3[[Account Number]:[Transaction type]],2,FALSE)</f>
        <v>Money Transfer</v>
      </c>
      <c r="Q1363" s="21" t="str">
        <f>VLOOKUP(B1363,Transaction!C2:E3001,3,FALSE)</f>
        <v>Mobile</v>
      </c>
      <c r="R1363" s="22">
        <f>Table4[[#This Row],[Bank Deposit2]] - Table4[[#This Row],[Saving Accounts]]</f>
        <v>201318.9452824</v>
      </c>
      <c r="S1363" s="22">
        <f>IF(AND(Table4[[#This Row],[Account Type]]="Current",Table4[[#This Row],[Opening Balance]]&gt;= 500000),Table4[[#This Row],[Opening Balance]] * 0.02, 0)</f>
        <v>0</v>
      </c>
    </row>
    <row r="1364" spans="1:19" ht="15.75" x14ac:dyDescent="0.25">
      <c r="A1364" s="17" t="s">
        <v>4336</v>
      </c>
      <c r="B1364" s="19">
        <v>414440288</v>
      </c>
      <c r="C1364" s="17">
        <v>34</v>
      </c>
      <c r="D1364" s="24">
        <v>32287.5</v>
      </c>
      <c r="E1364" s="17" t="s">
        <v>1094</v>
      </c>
      <c r="F1364" s="17" t="s">
        <v>636</v>
      </c>
      <c r="G1364" s="17" t="s">
        <v>4066</v>
      </c>
      <c r="H1364" s="17" t="s">
        <v>4337</v>
      </c>
      <c r="I1364" s="20">
        <f t="shared" si="21"/>
        <v>365701.59179999999</v>
      </c>
      <c r="J1364" s="20">
        <v>75225.459015</v>
      </c>
      <c r="K1364" s="17" t="s">
        <v>4338</v>
      </c>
      <c r="L1364" s="21" t="str">
        <f>VLOOKUP(B1364,Accounts!B$2:E$3001,4,FALSE)</f>
        <v>Domiciliary</v>
      </c>
      <c r="M1364" s="26">
        <f>VALUE(VLOOKUP(B1364,Accounts!B$2:G$3001,6,FALSE))</f>
        <v>86055552</v>
      </c>
      <c r="N1364" s="22">
        <f>IFERROR(VLOOKUP(B1364,Loan!B1364:D1663,3,FALSE), 0)</f>
        <v>0</v>
      </c>
      <c r="O1364" s="25">
        <f>VLOOKUP(B1364,Transaction!C2:F3001,4,FALSE)</f>
        <v>44394</v>
      </c>
      <c r="P1364" s="21" t="str">
        <f>VLOOKUP(B1364,Table3[[Account Number]:[Transaction type]],2,FALSE)</f>
        <v>Online Payment</v>
      </c>
      <c r="Q1364" s="21" t="str">
        <f>VLOOKUP(B1364,Transaction!C2:E3001,3,FALSE)</f>
        <v>Internet Banking</v>
      </c>
      <c r="R1364" s="22">
        <f>Table4[[#This Row],[Bank Deposit2]] - Table4[[#This Row],[Saving Accounts]]</f>
        <v>290476.13278500002</v>
      </c>
      <c r="S1364" s="22">
        <f>IF(AND(Table4[[#This Row],[Account Type]]="Current",Table4[[#This Row],[Opening Balance]]&gt;= 500000),Table4[[#This Row],[Opening Balance]] * 0.02, 0)</f>
        <v>0</v>
      </c>
    </row>
    <row r="1365" spans="1:19" ht="15.75" x14ac:dyDescent="0.25">
      <c r="A1365" s="17" t="s">
        <v>4339</v>
      </c>
      <c r="B1365" s="19">
        <v>669645302</v>
      </c>
      <c r="C1365" s="17">
        <v>50</v>
      </c>
      <c r="D1365" s="24">
        <v>26443.5</v>
      </c>
      <c r="E1365" s="17" t="s">
        <v>1094</v>
      </c>
      <c r="F1365" s="17" t="s">
        <v>893</v>
      </c>
      <c r="G1365" s="17" t="s">
        <v>4112</v>
      </c>
      <c r="H1365" s="17" t="s">
        <v>4340</v>
      </c>
      <c r="I1365" s="20">
        <f t="shared" si="21"/>
        <v>99197.925417000006</v>
      </c>
      <c r="J1365" s="20">
        <v>99406.76315472</v>
      </c>
      <c r="K1365" s="17" t="s">
        <v>4341</v>
      </c>
      <c r="L1365" s="21" t="str">
        <f>VLOOKUP(B1365,Accounts!B$2:E$3001,4,FALSE)</f>
        <v>Domiciliary</v>
      </c>
      <c r="M1365" s="26">
        <f>VALUE(VLOOKUP(B1365,Accounts!B$2:G$3001,6,FALSE))</f>
        <v>13065472</v>
      </c>
      <c r="N1365" s="22">
        <f>IFERROR(VLOOKUP(B1365,Loan!B1365:D1664,3,FALSE), 0)</f>
        <v>0</v>
      </c>
      <c r="O1365" s="25">
        <f>VLOOKUP(B1365,Transaction!C2:F3001,4,FALSE)</f>
        <v>44368</v>
      </c>
      <c r="P1365" s="21" t="str">
        <f>VLOOKUP(B1365,Table3[[Account Number]:[Transaction type]],2,FALSE)</f>
        <v>Online Payment</v>
      </c>
      <c r="Q1365" s="21" t="str">
        <f>VLOOKUP(B1365,Transaction!C2:E3001,3,FALSE)</f>
        <v>Card</v>
      </c>
      <c r="R1365" s="22">
        <f>Table4[[#This Row],[Bank Deposit2]] - Table4[[#This Row],[Saving Accounts]]</f>
        <v>-208.83773771999404</v>
      </c>
      <c r="S1365" s="22">
        <f>IF(AND(Table4[[#This Row],[Account Type]]="Current",Table4[[#This Row],[Opening Balance]]&gt;= 500000),Table4[[#This Row],[Opening Balance]] * 0.02, 0)</f>
        <v>0</v>
      </c>
    </row>
    <row r="1366" spans="1:19" ht="15.75" x14ac:dyDescent="0.25">
      <c r="A1366" s="17" t="s">
        <v>4342</v>
      </c>
      <c r="B1366" s="19">
        <v>508102963</v>
      </c>
      <c r="C1366" s="17">
        <v>30</v>
      </c>
      <c r="D1366" s="24">
        <v>33748.5</v>
      </c>
      <c r="E1366" s="17" t="s">
        <v>1094</v>
      </c>
      <c r="F1366" s="17" t="s">
        <v>985</v>
      </c>
      <c r="G1366" s="17" t="s">
        <v>4099</v>
      </c>
      <c r="H1366" s="17" t="s">
        <v>4343</v>
      </c>
      <c r="I1366" s="20">
        <f t="shared" si="21"/>
        <v>519994.30826199998</v>
      </c>
      <c r="J1366" s="20">
        <v>162398.22242644001</v>
      </c>
      <c r="K1366" s="17" t="s">
        <v>4344</v>
      </c>
      <c r="L1366" s="21" t="str">
        <f>VLOOKUP(B1366,Accounts!B$2:E$3001,4,FALSE)</f>
        <v>Current</v>
      </c>
      <c r="M1366" s="26">
        <f>VALUE(VLOOKUP(B1366,Accounts!B$2:G$3001,6,FALSE))</f>
        <v>3201866624</v>
      </c>
      <c r="N1366" s="22">
        <f>IFERROR(VLOOKUP(B1366,Loan!B1366:D1665,3,FALSE), 0)</f>
        <v>0</v>
      </c>
      <c r="O1366" s="25">
        <f>VLOOKUP(B1366,Transaction!C2:F3001,4,FALSE)</f>
        <v>44647</v>
      </c>
      <c r="P1366" s="21" t="str">
        <f>VLOOKUP(B1366,Table3[[Account Number]:[Transaction type]],2,FALSE)</f>
        <v>Cash Withdrawal</v>
      </c>
      <c r="Q1366" s="21" t="str">
        <f>VLOOKUP(B1366,Transaction!C2:E3001,3,FALSE)</f>
        <v>ATM</v>
      </c>
      <c r="R1366" s="22">
        <f>Table4[[#This Row],[Bank Deposit2]] - Table4[[#This Row],[Saving Accounts]]</f>
        <v>357596.08583555999</v>
      </c>
      <c r="S1366" s="22">
        <f>IF(AND(Table4[[#This Row],[Account Type]]="Current",Table4[[#This Row],[Opening Balance]]&gt;= 500000),Table4[[#This Row],[Opening Balance]] * 0.02, 0)</f>
        <v>64037332.480000004</v>
      </c>
    </row>
    <row r="1367" spans="1:19" ht="15.75" x14ac:dyDescent="0.25">
      <c r="A1367" s="17" t="s">
        <v>4345</v>
      </c>
      <c r="B1367" s="19">
        <v>777792328</v>
      </c>
      <c r="C1367" s="17">
        <v>73</v>
      </c>
      <c r="D1367" s="24">
        <v>18042.75</v>
      </c>
      <c r="E1367" s="17" t="s">
        <v>1094</v>
      </c>
      <c r="F1367" s="17" t="s">
        <v>1517</v>
      </c>
      <c r="G1367" s="17" t="s">
        <v>4084</v>
      </c>
      <c r="H1367" s="17" t="s">
        <v>4346</v>
      </c>
      <c r="I1367" s="20">
        <f t="shared" si="21"/>
        <v>75457.276733999999</v>
      </c>
      <c r="J1367" s="20">
        <v>43700.077533000003</v>
      </c>
      <c r="K1367" s="17" t="s">
        <v>4347</v>
      </c>
      <c r="L1367" s="21" t="str">
        <f>VLOOKUP(B1367,Accounts!B$2:E$3001,4,FALSE)</f>
        <v>Corporate</v>
      </c>
      <c r="M1367" s="26">
        <f>VALUE(VLOOKUP(B1367,Accounts!B$2:G$3001,6,FALSE))</f>
        <v>26400064</v>
      </c>
      <c r="N1367" s="22">
        <f>IFERROR(VLOOKUP(B1367,Loan!B1367:D1666,3,FALSE), 0)</f>
        <v>0</v>
      </c>
      <c r="O1367" s="25">
        <f>VLOOKUP(B1367,Transaction!C2:F3001,4,FALSE)</f>
        <v>44256</v>
      </c>
      <c r="P1367" s="21" t="str">
        <f>VLOOKUP(B1367,Table3[[Account Number]:[Transaction type]],2,FALSE)</f>
        <v>Money Transfer</v>
      </c>
      <c r="Q1367" s="21" t="str">
        <f>VLOOKUP(B1367,Transaction!C2:E3001,3,FALSE)</f>
        <v>Mobile</v>
      </c>
      <c r="R1367" s="22">
        <f>Table4[[#This Row],[Bank Deposit2]] - Table4[[#This Row],[Saving Accounts]]</f>
        <v>31757.199200999996</v>
      </c>
      <c r="S1367" s="22">
        <f>IF(AND(Table4[[#This Row],[Account Type]]="Current",Table4[[#This Row],[Opening Balance]]&gt;= 500000),Table4[[#This Row],[Opening Balance]] * 0.02, 0)</f>
        <v>0</v>
      </c>
    </row>
    <row r="1368" spans="1:19" ht="15.75" x14ac:dyDescent="0.25">
      <c r="A1368" s="17" t="s">
        <v>4348</v>
      </c>
      <c r="B1368" s="19">
        <v>759957</v>
      </c>
      <c r="C1368" s="17">
        <v>80</v>
      </c>
      <c r="D1368" s="24">
        <v>15486</v>
      </c>
      <c r="E1368" s="17" t="s">
        <v>1094</v>
      </c>
      <c r="F1368" s="17" t="s">
        <v>852</v>
      </c>
      <c r="G1368" s="17" t="s">
        <v>4112</v>
      </c>
      <c r="H1368" s="17" t="s">
        <v>4349</v>
      </c>
      <c r="I1368" s="20">
        <f t="shared" si="21"/>
        <v>272673.22895999998</v>
      </c>
      <c r="J1368" s="20">
        <v>48750.668208000003</v>
      </c>
      <c r="K1368" s="17" t="s">
        <v>4350</v>
      </c>
      <c r="L1368" s="21" t="str">
        <f>VLOOKUP(B1368,Accounts!B$2:E$3001,4,FALSE)</f>
        <v>Current</v>
      </c>
      <c r="M1368" s="26">
        <f>VALUE(VLOOKUP(B1368,Accounts!B$2:G$3001,6,FALSE))</f>
        <v>2670038982</v>
      </c>
      <c r="N1368" s="22">
        <f>IFERROR(VLOOKUP(B1368,Loan!B1368:D1667,3,FALSE), 0)</f>
        <v>0</v>
      </c>
      <c r="O1368" s="25">
        <f>VLOOKUP(B1368,Transaction!C2:F3001,4,FALSE)</f>
        <v>44260</v>
      </c>
      <c r="P1368" s="21" t="str">
        <f>VLOOKUP(B1368,Table3[[Account Number]:[Transaction type]],2,FALSE)</f>
        <v>Online Payment</v>
      </c>
      <c r="Q1368" s="21" t="str">
        <f>VLOOKUP(B1368,Transaction!C2:E3001,3,FALSE)</f>
        <v>Internet Banking</v>
      </c>
      <c r="R1368" s="22">
        <f>Table4[[#This Row],[Bank Deposit2]] - Table4[[#This Row],[Saving Accounts]]</f>
        <v>223922.56075199996</v>
      </c>
      <c r="S1368" s="22">
        <f>IF(AND(Table4[[#This Row],[Account Type]]="Current",Table4[[#This Row],[Opening Balance]]&gt;= 500000),Table4[[#This Row],[Opening Balance]] * 0.02, 0)</f>
        <v>53400779.640000001</v>
      </c>
    </row>
    <row r="1369" spans="1:19" ht="15.75" x14ac:dyDescent="0.25">
      <c r="A1369" s="17" t="s">
        <v>4351</v>
      </c>
      <c r="B1369" s="19">
        <v>809971306</v>
      </c>
      <c r="C1369" s="17">
        <v>51</v>
      </c>
      <c r="D1369" s="24">
        <v>26078.25</v>
      </c>
      <c r="E1369" s="17" t="s">
        <v>1094</v>
      </c>
      <c r="F1369" s="17" t="s">
        <v>1400</v>
      </c>
      <c r="G1369" s="17" t="s">
        <v>4070</v>
      </c>
      <c r="H1369" s="17" t="s">
        <v>4352</v>
      </c>
      <c r="I1369" s="20">
        <f t="shared" si="21"/>
        <v>230097.35020799999</v>
      </c>
      <c r="J1369" s="20">
        <v>163888.69330943999</v>
      </c>
      <c r="K1369" s="17" t="s">
        <v>4353</v>
      </c>
      <c r="L1369" s="21" t="str">
        <f>VLOOKUP(B1369,Accounts!B$2:E$3001,4,FALSE)</f>
        <v>Savings</v>
      </c>
      <c r="M1369" s="26">
        <f>VALUE(VLOOKUP(B1369,Accounts!B$2:G$3001,6,FALSE))</f>
        <v>729975675</v>
      </c>
      <c r="N1369" s="22">
        <f>IFERROR(VLOOKUP(B1369,Loan!B1369:D1668,3,FALSE), 0)</f>
        <v>0</v>
      </c>
      <c r="O1369" s="25">
        <f>VLOOKUP(B1369,Transaction!C2:F3001,4,FALSE)</f>
        <v>44532</v>
      </c>
      <c r="P1369" s="21" t="str">
        <f>VLOOKUP(B1369,Table3[[Account Number]:[Transaction type]],2,FALSE)</f>
        <v>Online Payment</v>
      </c>
      <c r="Q1369" s="21" t="str">
        <f>VLOOKUP(B1369,Transaction!C2:E3001,3,FALSE)</f>
        <v>Mobile</v>
      </c>
      <c r="R1369" s="22">
        <f>Table4[[#This Row],[Bank Deposit2]] - Table4[[#This Row],[Saving Accounts]]</f>
        <v>66208.656898560002</v>
      </c>
      <c r="S1369" s="22">
        <f>IF(AND(Table4[[#This Row],[Account Type]]="Current",Table4[[#This Row],[Opening Balance]]&gt;= 500000),Table4[[#This Row],[Opening Balance]] * 0.02, 0)</f>
        <v>0</v>
      </c>
    </row>
    <row r="1370" spans="1:19" ht="15.75" x14ac:dyDescent="0.25">
      <c r="A1370" s="17" t="s">
        <v>4354</v>
      </c>
      <c r="B1370" s="19">
        <v>656674896</v>
      </c>
      <c r="C1370" s="17">
        <v>69</v>
      </c>
      <c r="D1370" s="24">
        <v>19503.75</v>
      </c>
      <c r="E1370" s="17" t="s">
        <v>1094</v>
      </c>
      <c r="F1370" s="17" t="s">
        <v>951</v>
      </c>
      <c r="G1370" s="17" t="s">
        <v>4074</v>
      </c>
      <c r="H1370" s="17" t="s">
        <v>4355</v>
      </c>
      <c r="I1370" s="20">
        <f t="shared" si="21"/>
        <v>160834.72130999999</v>
      </c>
      <c r="J1370" s="20">
        <v>75032.893898099996</v>
      </c>
      <c r="K1370" s="17" t="s">
        <v>4356</v>
      </c>
      <c r="L1370" s="21" t="str">
        <f>VLOOKUP(B1370,Accounts!B$2:E$3001,4,FALSE)</f>
        <v>Joint</v>
      </c>
      <c r="M1370" s="26">
        <f>VALUE(VLOOKUP(B1370,Accounts!B$2:G$3001,6,FALSE))</f>
        <v>157581375</v>
      </c>
      <c r="N1370" s="22">
        <f>IFERROR(VLOOKUP(B1370,Loan!B1370:D1669,3,FALSE), 0)</f>
        <v>0</v>
      </c>
      <c r="O1370" s="25">
        <f>VLOOKUP(B1370,Transaction!C2:F3001,4,FALSE)</f>
        <v>44664</v>
      </c>
      <c r="P1370" s="21" t="str">
        <f>VLOOKUP(B1370,Table3[[Account Number]:[Transaction type]],2,FALSE)</f>
        <v>Online Payment</v>
      </c>
      <c r="Q1370" s="21" t="str">
        <f>VLOOKUP(B1370,Transaction!C2:E3001,3,FALSE)</f>
        <v>Internet Banking</v>
      </c>
      <c r="R1370" s="22">
        <f>Table4[[#This Row],[Bank Deposit2]] - Table4[[#This Row],[Saving Accounts]]</f>
        <v>85801.827411899998</v>
      </c>
      <c r="S1370" s="22">
        <f>IF(AND(Table4[[#This Row],[Account Type]]="Current",Table4[[#This Row],[Opening Balance]]&gt;= 500000),Table4[[#This Row],[Opening Balance]] * 0.02, 0)</f>
        <v>0</v>
      </c>
    </row>
    <row r="1371" spans="1:19" ht="15.75" x14ac:dyDescent="0.25">
      <c r="A1371" s="17" t="s">
        <v>4357</v>
      </c>
      <c r="B1371" s="19">
        <v>15764858</v>
      </c>
      <c r="C1371" s="17">
        <v>63</v>
      </c>
      <c r="D1371" s="24">
        <v>21695.25</v>
      </c>
      <c r="E1371" s="17" t="s">
        <v>1094</v>
      </c>
      <c r="F1371" s="17" t="s">
        <v>190</v>
      </c>
      <c r="G1371" s="17" t="s">
        <v>4054</v>
      </c>
      <c r="H1371" s="17" t="s">
        <v>4358</v>
      </c>
      <c r="I1371" s="20">
        <f t="shared" si="21"/>
        <v>624483.3726</v>
      </c>
      <c r="J1371" s="20">
        <v>133223.119488</v>
      </c>
      <c r="K1371" s="17" t="s">
        <v>4359</v>
      </c>
      <c r="L1371" s="21" t="str">
        <f>VLOOKUP(B1371,Accounts!B$2:E$3001,4,FALSE)</f>
        <v>Domiciliary</v>
      </c>
      <c r="M1371" s="26">
        <f>VALUE(VLOOKUP(B1371,Accounts!B$2:G$3001,6,FALSE))</f>
        <v>89675551</v>
      </c>
      <c r="N1371" s="22">
        <f>IFERROR(VLOOKUP(B1371,Loan!B1371:D1670,3,FALSE), 0)</f>
        <v>0</v>
      </c>
      <c r="O1371" s="25">
        <f>VLOOKUP(B1371,Transaction!C2:F3001,4,FALSE)</f>
        <v>44479</v>
      </c>
      <c r="P1371" s="21" t="str">
        <f>VLOOKUP(B1371,Table3[[Account Number]:[Transaction type]],2,FALSE)</f>
        <v>Loan Payment</v>
      </c>
      <c r="Q1371" s="21" t="str">
        <f>VLOOKUP(B1371,Transaction!C2:E3001,3,FALSE)</f>
        <v>ACH</v>
      </c>
      <c r="R1371" s="22">
        <f>Table4[[#This Row],[Bank Deposit2]] - Table4[[#This Row],[Saving Accounts]]</f>
        <v>491260.25311200001</v>
      </c>
      <c r="S1371" s="22">
        <f>IF(AND(Table4[[#This Row],[Account Type]]="Current",Table4[[#This Row],[Opening Balance]]&gt;= 500000),Table4[[#This Row],[Opening Balance]] * 0.02, 0)</f>
        <v>0</v>
      </c>
    </row>
    <row r="1372" spans="1:19" ht="15.75" x14ac:dyDescent="0.25">
      <c r="A1372" s="17" t="s">
        <v>4360</v>
      </c>
      <c r="B1372" s="19">
        <v>754949952</v>
      </c>
      <c r="C1372" s="17">
        <v>36</v>
      </c>
      <c r="D1372" s="24">
        <v>31557</v>
      </c>
      <c r="E1372" s="17" t="s">
        <v>1094</v>
      </c>
      <c r="F1372" s="17" t="s">
        <v>344</v>
      </c>
      <c r="G1372" s="17" t="s">
        <v>4084</v>
      </c>
      <c r="H1372" s="17" t="s">
        <v>4361</v>
      </c>
      <c r="I1372" s="20">
        <f t="shared" si="21"/>
        <v>116399.86421699999</v>
      </c>
      <c r="J1372" s="20">
        <v>67077.020654280001</v>
      </c>
      <c r="K1372" s="17" t="s">
        <v>4362</v>
      </c>
      <c r="L1372" s="21" t="str">
        <f>VLOOKUP(B1372,Accounts!B$2:E$3001,4,FALSE)</f>
        <v>Corporate</v>
      </c>
      <c r="M1372" s="26">
        <f>VALUE(VLOOKUP(B1372,Accounts!B$2:G$3001,6,FALSE))</f>
        <v>12622211</v>
      </c>
      <c r="N1372" s="22">
        <f>IFERROR(VLOOKUP(B1372,Loan!B1372:D1671,3,FALSE), 0)</f>
        <v>0</v>
      </c>
      <c r="O1372" s="25">
        <f>VLOOKUP(B1372,Transaction!C2:F3001,4,FALSE)</f>
        <v>44422</v>
      </c>
      <c r="P1372" s="21" t="str">
        <f>VLOOKUP(B1372,Table3[[Account Number]:[Transaction type]],2,FALSE)</f>
        <v>Money Transfer</v>
      </c>
      <c r="Q1372" s="21" t="str">
        <f>VLOOKUP(B1372,Transaction!C2:E3001,3,FALSE)</f>
        <v>Mobile</v>
      </c>
      <c r="R1372" s="22">
        <f>Table4[[#This Row],[Bank Deposit2]] - Table4[[#This Row],[Saving Accounts]]</f>
        <v>49322.843562719994</v>
      </c>
      <c r="S1372" s="22">
        <f>IF(AND(Table4[[#This Row],[Account Type]]="Current",Table4[[#This Row],[Opening Balance]]&gt;= 500000),Table4[[#This Row],[Opening Balance]] * 0.02, 0)</f>
        <v>0</v>
      </c>
    </row>
    <row r="1373" spans="1:19" ht="15.75" x14ac:dyDescent="0.25">
      <c r="A1373" s="17" t="s">
        <v>4363</v>
      </c>
      <c r="B1373" s="19">
        <v>808794445</v>
      </c>
      <c r="C1373" s="17">
        <v>54</v>
      </c>
      <c r="D1373" s="24">
        <v>24982.5</v>
      </c>
      <c r="E1373" s="17" t="s">
        <v>1094</v>
      </c>
      <c r="F1373" s="17" t="s">
        <v>4364</v>
      </c>
      <c r="G1373" s="17" t="s">
        <v>4054</v>
      </c>
      <c r="H1373" s="17" t="s">
        <v>4365</v>
      </c>
      <c r="I1373" s="20">
        <f t="shared" si="21"/>
        <v>30560.824703999999</v>
      </c>
      <c r="J1373" s="20">
        <v>30442.23045888</v>
      </c>
      <c r="K1373" s="17" t="s">
        <v>4366</v>
      </c>
      <c r="L1373" s="21" t="str">
        <f>VLOOKUP(B1373,Accounts!B$2:E$3001,4,FALSE)</f>
        <v>Corporate</v>
      </c>
      <c r="M1373" s="26">
        <f>VALUE(VLOOKUP(B1373,Accounts!B$2:G$3001,6,FALSE))</f>
        <v>494129664</v>
      </c>
      <c r="N1373" s="22">
        <f>IFERROR(VLOOKUP(B1373,Loan!B1373:D1672,3,FALSE), 0)</f>
        <v>0</v>
      </c>
      <c r="O1373" s="25">
        <f>VLOOKUP(B1373,Transaction!C2:F3001,4,FALSE)</f>
        <v>44541</v>
      </c>
      <c r="P1373" s="21" t="str">
        <f>VLOOKUP(B1373,Table3[[Account Number]:[Transaction type]],2,FALSE)</f>
        <v>Money Transfer</v>
      </c>
      <c r="Q1373" s="21" t="str">
        <f>VLOOKUP(B1373,Transaction!C2:E3001,3,FALSE)</f>
        <v>Internet Banking</v>
      </c>
      <c r="R1373" s="22">
        <f>Table4[[#This Row],[Bank Deposit2]] - Table4[[#This Row],[Saving Accounts]]</f>
        <v>118.59424511999896</v>
      </c>
      <c r="S1373" s="22">
        <f>IF(AND(Table4[[#This Row],[Account Type]]="Current",Table4[[#This Row],[Opening Balance]]&gt;= 500000),Table4[[#This Row],[Opening Balance]] * 0.02, 0)</f>
        <v>0</v>
      </c>
    </row>
    <row r="1374" spans="1:19" ht="15.75" x14ac:dyDescent="0.25">
      <c r="A1374" s="17" t="s">
        <v>4367</v>
      </c>
      <c r="B1374" s="19">
        <v>709718318</v>
      </c>
      <c r="C1374" s="17">
        <v>49</v>
      </c>
      <c r="D1374" s="24">
        <v>26808.75</v>
      </c>
      <c r="E1374" s="17" t="s">
        <v>1094</v>
      </c>
      <c r="F1374" s="17" t="s">
        <v>483</v>
      </c>
      <c r="G1374" s="17" t="s">
        <v>4070</v>
      </c>
      <c r="H1374" s="17" t="s">
        <v>4368</v>
      </c>
      <c r="I1374" s="20">
        <f t="shared" si="21"/>
        <v>515950.01603599999</v>
      </c>
      <c r="J1374" s="20">
        <v>391700.82850080001</v>
      </c>
      <c r="K1374" s="17" t="s">
        <v>4369</v>
      </c>
      <c r="L1374" s="21" t="str">
        <f>VLOOKUP(B1374,Accounts!B$2:E$3001,4,FALSE)</f>
        <v>Savings</v>
      </c>
      <c r="M1374" s="26">
        <f>VALUE(VLOOKUP(B1374,Accounts!B$2:G$3001,6,FALSE))</f>
        <v>524020965</v>
      </c>
      <c r="N1374" s="22">
        <f>IFERROR(VLOOKUP(B1374,Loan!B1374:D1673,3,FALSE), 0)</f>
        <v>0</v>
      </c>
      <c r="O1374" s="25">
        <f>VLOOKUP(B1374,Transaction!C2:F3001,4,FALSE)</f>
        <v>44211</v>
      </c>
      <c r="P1374" s="21" t="str">
        <f>VLOOKUP(B1374,Table3[[Account Number]:[Transaction type]],2,FALSE)</f>
        <v>Money Deposit</v>
      </c>
      <c r="Q1374" s="21" t="str">
        <f>VLOOKUP(B1374,Transaction!C2:E3001,3,FALSE)</f>
        <v>Bank</v>
      </c>
      <c r="R1374" s="22">
        <f>Table4[[#This Row],[Bank Deposit2]] - Table4[[#This Row],[Saving Accounts]]</f>
        <v>124249.18753519998</v>
      </c>
      <c r="S1374" s="22">
        <f>IF(AND(Table4[[#This Row],[Account Type]]="Current",Table4[[#This Row],[Opening Balance]]&gt;= 500000),Table4[[#This Row],[Opening Balance]] * 0.02, 0)</f>
        <v>0</v>
      </c>
    </row>
    <row r="1375" spans="1:19" ht="15.75" x14ac:dyDescent="0.25">
      <c r="A1375" s="17" t="s">
        <v>4370</v>
      </c>
      <c r="B1375" s="19">
        <v>340449270</v>
      </c>
      <c r="C1375" s="17">
        <v>54</v>
      </c>
      <c r="D1375" s="24">
        <v>24982.5</v>
      </c>
      <c r="E1375" s="17" t="s">
        <v>1094</v>
      </c>
      <c r="F1375" s="17" t="s">
        <v>181</v>
      </c>
      <c r="G1375" s="17" t="s">
        <v>4112</v>
      </c>
      <c r="H1375" s="17" t="s">
        <v>4371</v>
      </c>
      <c r="I1375" s="20">
        <f t="shared" si="21"/>
        <v>1893592.3168800001</v>
      </c>
      <c r="J1375" s="20">
        <v>573815.85360000003</v>
      </c>
      <c r="K1375" s="17" t="s">
        <v>4372</v>
      </c>
      <c r="L1375" s="21" t="str">
        <f>VLOOKUP(B1375,Accounts!B$2:E$3001,4,FALSE)</f>
        <v>Current</v>
      </c>
      <c r="M1375" s="26">
        <f>VALUE(VLOOKUP(B1375,Accounts!B$2:G$3001,6,FALSE))</f>
        <v>16797375</v>
      </c>
      <c r="N1375" s="22">
        <f>IFERROR(VLOOKUP(B1375,Loan!B1375:D1674,3,FALSE), 0)</f>
        <v>0</v>
      </c>
      <c r="O1375" s="25">
        <f>VLOOKUP(B1375,Transaction!C2:F3001,4,FALSE)</f>
        <v>44396</v>
      </c>
      <c r="P1375" s="21" t="str">
        <f>VLOOKUP(B1375,Table3[[Account Number]:[Transaction type]],2,FALSE)</f>
        <v>Money Transfer</v>
      </c>
      <c r="Q1375" s="21" t="str">
        <f>VLOOKUP(B1375,Transaction!C2:E3001,3,FALSE)</f>
        <v>Mobile</v>
      </c>
      <c r="R1375" s="22">
        <f>Table4[[#This Row],[Bank Deposit2]] - Table4[[#This Row],[Saving Accounts]]</f>
        <v>1319776.46328</v>
      </c>
      <c r="S1375" s="22">
        <f>IF(AND(Table4[[#This Row],[Account Type]]="Current",Table4[[#This Row],[Opening Balance]]&gt;= 500000),Table4[[#This Row],[Opening Balance]] * 0.02, 0)</f>
        <v>335947.5</v>
      </c>
    </row>
    <row r="1376" spans="1:19" ht="15.75" x14ac:dyDescent="0.25">
      <c r="A1376" s="17" t="s">
        <v>4373</v>
      </c>
      <c r="B1376" s="19">
        <v>611809013</v>
      </c>
      <c r="C1376" s="17">
        <v>64</v>
      </c>
      <c r="D1376" s="24">
        <v>21330</v>
      </c>
      <c r="E1376" s="17" t="s">
        <v>1094</v>
      </c>
      <c r="F1376" s="17" t="s">
        <v>852</v>
      </c>
      <c r="G1376" s="17" t="s">
        <v>4054</v>
      </c>
      <c r="H1376" s="17" t="s">
        <v>4374</v>
      </c>
      <c r="I1376" s="20">
        <f t="shared" si="21"/>
        <v>527832.84347199998</v>
      </c>
      <c r="J1376" s="20">
        <v>171867.52342320001</v>
      </c>
      <c r="K1376" s="17" t="s">
        <v>4375</v>
      </c>
      <c r="L1376" s="21" t="str">
        <f>VLOOKUP(B1376,Accounts!B$2:E$3001,4,FALSE)</f>
        <v>Domiciliary</v>
      </c>
      <c r="M1376" s="26">
        <f>VALUE(VLOOKUP(B1376,Accounts!B$2:G$3001,6,FALSE))</f>
        <v>209173888</v>
      </c>
      <c r="N1376" s="22">
        <f>IFERROR(VLOOKUP(B1376,Loan!B1376:D1675,3,FALSE), 0)</f>
        <v>0</v>
      </c>
      <c r="O1376" s="25">
        <f>VLOOKUP(B1376,Transaction!C2:F3001,4,FALSE)</f>
        <v>44388</v>
      </c>
      <c r="P1376" s="21" t="str">
        <f>VLOOKUP(B1376,Table3[[Account Number]:[Transaction type]],2,FALSE)</f>
        <v>Money Deposit</v>
      </c>
      <c r="Q1376" s="21" t="str">
        <f>VLOOKUP(B1376,Transaction!C2:E3001,3,FALSE)</f>
        <v>Bank</v>
      </c>
      <c r="R1376" s="22">
        <f>Table4[[#This Row],[Bank Deposit2]] - Table4[[#This Row],[Saving Accounts]]</f>
        <v>355965.32004879997</v>
      </c>
      <c r="S1376" s="22">
        <f>IF(AND(Table4[[#This Row],[Account Type]]="Current",Table4[[#This Row],[Opening Balance]]&gt;= 500000),Table4[[#This Row],[Opening Balance]] * 0.02, 0)</f>
        <v>0</v>
      </c>
    </row>
    <row r="1377" spans="1:19" ht="15.75" x14ac:dyDescent="0.25">
      <c r="A1377" s="17" t="s">
        <v>4376</v>
      </c>
      <c r="B1377" s="19">
        <v>722249445</v>
      </c>
      <c r="C1377" s="17">
        <v>54</v>
      </c>
      <c r="D1377" s="24">
        <v>24982.5</v>
      </c>
      <c r="E1377" s="17" t="s">
        <v>1094</v>
      </c>
      <c r="F1377" s="17" t="s">
        <v>1799</v>
      </c>
      <c r="G1377" s="17" t="s">
        <v>4058</v>
      </c>
      <c r="H1377" s="17" t="s">
        <v>4377</v>
      </c>
      <c r="I1377" s="20">
        <f t="shared" si="21"/>
        <v>600544.06473600003</v>
      </c>
      <c r="J1377" s="20">
        <v>374116.70995776</v>
      </c>
      <c r="K1377" s="17" t="s">
        <v>4378</v>
      </c>
      <c r="L1377" s="21" t="str">
        <f>VLOOKUP(B1377,Accounts!B$2:E$3001,4,FALSE)</f>
        <v>Current</v>
      </c>
      <c r="M1377" s="26">
        <f>VALUE(VLOOKUP(B1377,Accounts!B$2:G$3001,6,FALSE))</f>
        <v>155456352</v>
      </c>
      <c r="N1377" s="22">
        <f>IFERROR(VLOOKUP(B1377,Loan!B1377:D1676,3,FALSE), 0)</f>
        <v>0</v>
      </c>
      <c r="O1377" s="25">
        <f>VLOOKUP(B1377,Transaction!C2:F3001,4,FALSE)</f>
        <v>44533</v>
      </c>
      <c r="P1377" s="21" t="str">
        <f>VLOOKUP(B1377,Table3[[Account Number]:[Transaction type]],2,FALSE)</f>
        <v>Checks</v>
      </c>
      <c r="Q1377" s="21" t="str">
        <f>VLOOKUP(B1377,Transaction!C2:E3001,3,FALSE)</f>
        <v>Bank</v>
      </c>
      <c r="R1377" s="22">
        <f>Table4[[#This Row],[Bank Deposit2]] - Table4[[#This Row],[Saving Accounts]]</f>
        <v>226427.35477824003</v>
      </c>
      <c r="S1377" s="22">
        <f>IF(AND(Table4[[#This Row],[Account Type]]="Current",Table4[[#This Row],[Opening Balance]]&gt;= 500000),Table4[[#This Row],[Opening Balance]] * 0.02, 0)</f>
        <v>3109127.04</v>
      </c>
    </row>
    <row r="1378" spans="1:19" ht="15.75" x14ac:dyDescent="0.25">
      <c r="A1378" s="17" t="s">
        <v>4379</v>
      </c>
      <c r="B1378" s="19">
        <v>502549195</v>
      </c>
      <c r="C1378" s="17">
        <v>78</v>
      </c>
      <c r="D1378" s="24">
        <v>16216.5</v>
      </c>
      <c r="E1378" s="17" t="s">
        <v>1094</v>
      </c>
      <c r="F1378" s="17" t="s">
        <v>610</v>
      </c>
      <c r="G1378" s="17" t="s">
        <v>4058</v>
      </c>
      <c r="H1378" s="17" t="s">
        <v>4380</v>
      </c>
      <c r="I1378" s="20">
        <f t="shared" si="21"/>
        <v>298332.57023200003</v>
      </c>
      <c r="J1378" s="20">
        <v>103907.05129056</v>
      </c>
      <c r="K1378" s="17" t="s">
        <v>4381</v>
      </c>
      <c r="L1378" s="21" t="str">
        <f>VLOOKUP(B1378,Accounts!B$2:E$3001,4,FALSE)</f>
        <v>Current</v>
      </c>
      <c r="M1378" s="26">
        <f>VALUE(VLOOKUP(B1378,Accounts!B$2:G$3001,6,FALSE))</f>
        <v>6148989</v>
      </c>
      <c r="N1378" s="22">
        <f>IFERROR(VLOOKUP(B1378,Loan!B1378:D1677,3,FALSE), 0)</f>
        <v>0</v>
      </c>
      <c r="O1378" s="25">
        <f>VLOOKUP(B1378,Transaction!C2:F3001,4,FALSE)</f>
        <v>44625</v>
      </c>
      <c r="P1378" s="21" t="str">
        <f>VLOOKUP(B1378,Table3[[Account Number]:[Transaction type]],2,FALSE)</f>
        <v>Money Transfer</v>
      </c>
      <c r="Q1378" s="21" t="str">
        <f>VLOOKUP(B1378,Transaction!C2:E3001,3,FALSE)</f>
        <v>Mobile</v>
      </c>
      <c r="R1378" s="22">
        <f>Table4[[#This Row],[Bank Deposit2]] - Table4[[#This Row],[Saving Accounts]]</f>
        <v>194425.51894144004</v>
      </c>
      <c r="S1378" s="22">
        <f>IF(AND(Table4[[#This Row],[Account Type]]="Current",Table4[[#This Row],[Opening Balance]]&gt;= 500000),Table4[[#This Row],[Opening Balance]] * 0.02, 0)</f>
        <v>122979.78</v>
      </c>
    </row>
    <row r="1379" spans="1:19" ht="15.75" x14ac:dyDescent="0.25">
      <c r="A1379" s="17" t="s">
        <v>4382</v>
      </c>
      <c r="B1379" s="19">
        <v>775230955</v>
      </c>
      <c r="C1379" s="17">
        <v>70</v>
      </c>
      <c r="D1379" s="24">
        <v>19138.5</v>
      </c>
      <c r="E1379" s="17" t="s">
        <v>1094</v>
      </c>
      <c r="F1379" s="17" t="s">
        <v>1702</v>
      </c>
      <c r="G1379" s="17" t="s">
        <v>4095</v>
      </c>
      <c r="H1379" s="17" t="s">
        <v>4383</v>
      </c>
      <c r="I1379" s="20">
        <f t="shared" si="21"/>
        <v>264490.45973200002</v>
      </c>
      <c r="J1379" s="20">
        <v>215806.28358471999</v>
      </c>
      <c r="K1379" s="17" t="s">
        <v>4384</v>
      </c>
      <c r="L1379" s="21" t="str">
        <f>VLOOKUP(B1379,Accounts!B$2:E$3001,4,FALSE)</f>
        <v>Corporate</v>
      </c>
      <c r="M1379" s="26">
        <f>VALUE(VLOOKUP(B1379,Accounts!B$2:G$3001,6,FALSE))</f>
        <v>961903578</v>
      </c>
      <c r="N1379" s="22">
        <f>IFERROR(VLOOKUP(B1379,Loan!B1379:D1678,3,FALSE), 0)</f>
        <v>0</v>
      </c>
      <c r="O1379" s="25">
        <f>VLOOKUP(B1379,Transaction!C2:F3001,4,FALSE)</f>
        <v>44561</v>
      </c>
      <c r="P1379" s="21" t="str">
        <f>VLOOKUP(B1379,Table3[[Account Number]:[Transaction type]],2,FALSE)</f>
        <v>Cash Withdrawal</v>
      </c>
      <c r="Q1379" s="21" t="str">
        <f>VLOOKUP(B1379,Transaction!C2:E3001,3,FALSE)</f>
        <v>ATM</v>
      </c>
      <c r="R1379" s="22">
        <f>Table4[[#This Row],[Bank Deposit2]] - Table4[[#This Row],[Saving Accounts]]</f>
        <v>48684.176147280028</v>
      </c>
      <c r="S1379" s="22">
        <f>IF(AND(Table4[[#This Row],[Account Type]]="Current",Table4[[#This Row],[Opening Balance]]&gt;= 500000),Table4[[#This Row],[Opening Balance]] * 0.02, 0)</f>
        <v>0</v>
      </c>
    </row>
    <row r="1380" spans="1:19" ht="15.75" x14ac:dyDescent="0.25">
      <c r="A1380" s="17" t="s">
        <v>4385</v>
      </c>
      <c r="B1380" s="19">
        <v>267056850</v>
      </c>
      <c r="C1380" s="17">
        <v>28</v>
      </c>
      <c r="D1380" s="24">
        <v>34479</v>
      </c>
      <c r="E1380" s="17" t="s">
        <v>1094</v>
      </c>
      <c r="F1380" s="17" t="s">
        <v>487</v>
      </c>
      <c r="G1380" s="17" t="s">
        <v>4070</v>
      </c>
      <c r="H1380" s="17" t="s">
        <v>4386</v>
      </c>
      <c r="I1380" s="20">
        <f t="shared" si="21"/>
        <v>1962821.3085</v>
      </c>
      <c r="J1380" s="20">
        <v>204912.97631999999</v>
      </c>
      <c r="K1380" s="17" t="s">
        <v>4387</v>
      </c>
      <c r="L1380" s="21" t="str">
        <f>VLOOKUP(B1380,Accounts!B$2:E$3001,4,FALSE)</f>
        <v>Corporate</v>
      </c>
      <c r="M1380" s="26">
        <f>VALUE(VLOOKUP(B1380,Accounts!B$2:G$3001,6,FALSE))</f>
        <v>933156975</v>
      </c>
      <c r="N1380" s="22">
        <f>IFERROR(VLOOKUP(B1380,Loan!B1380:D1679,3,FALSE), 0)</f>
        <v>0</v>
      </c>
      <c r="O1380" s="25">
        <f>VLOOKUP(B1380,Transaction!C2:F3001,4,FALSE)</f>
        <v>44216</v>
      </c>
      <c r="P1380" s="21" t="str">
        <f>VLOOKUP(B1380,Table3[[Account Number]:[Transaction type]],2,FALSE)</f>
        <v>Money Transfer</v>
      </c>
      <c r="Q1380" s="21" t="str">
        <f>VLOOKUP(B1380,Transaction!C2:E3001,3,FALSE)</f>
        <v>Internet Banking</v>
      </c>
      <c r="R1380" s="22">
        <f>Table4[[#This Row],[Bank Deposit2]] - Table4[[#This Row],[Saving Accounts]]</f>
        <v>1757908.3321800001</v>
      </c>
      <c r="S1380" s="22">
        <f>IF(AND(Table4[[#This Row],[Account Type]]="Current",Table4[[#This Row],[Opening Balance]]&gt;= 500000),Table4[[#This Row],[Opening Balance]] * 0.02, 0)</f>
        <v>0</v>
      </c>
    </row>
    <row r="1381" spans="1:19" ht="15.75" x14ac:dyDescent="0.25">
      <c r="A1381" s="17" t="s">
        <v>4388</v>
      </c>
      <c r="B1381" s="19">
        <v>953566292</v>
      </c>
      <c r="C1381" s="17">
        <v>35</v>
      </c>
      <c r="D1381" s="24">
        <v>31922.25</v>
      </c>
      <c r="E1381" s="17" t="s">
        <v>1094</v>
      </c>
      <c r="F1381" s="17" t="s">
        <v>274</v>
      </c>
      <c r="G1381" s="17" t="s">
        <v>4058</v>
      </c>
      <c r="H1381" s="17" t="s">
        <v>4389</v>
      </c>
      <c r="I1381" s="20">
        <f t="shared" si="21"/>
        <v>687595.13280000002</v>
      </c>
      <c r="J1381" s="20">
        <v>507980.00422080001</v>
      </c>
      <c r="K1381" s="17" t="s">
        <v>4390</v>
      </c>
      <c r="L1381" s="21" t="str">
        <f>VLOOKUP(B1381,Accounts!B$2:E$3001,4,FALSE)</f>
        <v>Joint</v>
      </c>
      <c r="M1381" s="26">
        <f>VALUE(VLOOKUP(B1381,Accounts!B$2:G$3001,6,FALSE))</f>
        <v>4017978999</v>
      </c>
      <c r="N1381" s="22">
        <f>IFERROR(VLOOKUP(B1381,Loan!B1381:D1680,3,FALSE), 0)</f>
        <v>0</v>
      </c>
      <c r="O1381" s="25">
        <f>VLOOKUP(B1381,Transaction!C2:F3001,4,FALSE)</f>
        <v>44516</v>
      </c>
      <c r="P1381" s="21" t="str">
        <f>VLOOKUP(B1381,Table3[[Account Number]:[Transaction type]],2,FALSE)</f>
        <v>Cash Withdrawal</v>
      </c>
      <c r="Q1381" s="21" t="str">
        <f>VLOOKUP(B1381,Transaction!C2:E3001,3,FALSE)</f>
        <v>ATM</v>
      </c>
      <c r="R1381" s="22">
        <f>Table4[[#This Row],[Bank Deposit2]] - Table4[[#This Row],[Saving Accounts]]</f>
        <v>179615.12857920001</v>
      </c>
      <c r="S1381" s="22">
        <f>IF(AND(Table4[[#This Row],[Account Type]]="Current",Table4[[#This Row],[Opening Balance]]&gt;= 500000),Table4[[#This Row],[Opening Balance]] * 0.02, 0)</f>
        <v>0</v>
      </c>
    </row>
    <row r="1382" spans="1:19" ht="15.75" x14ac:dyDescent="0.25">
      <c r="A1382" s="17" t="s">
        <v>4391</v>
      </c>
      <c r="B1382" s="19">
        <v>201270896</v>
      </c>
      <c r="C1382" s="17">
        <v>74</v>
      </c>
      <c r="D1382" s="24">
        <v>17677.5</v>
      </c>
      <c r="E1382" s="17" t="s">
        <v>1094</v>
      </c>
      <c r="F1382" s="17" t="s">
        <v>1388</v>
      </c>
      <c r="G1382" s="17" t="s">
        <v>4095</v>
      </c>
      <c r="H1382" s="17" t="s">
        <v>4392</v>
      </c>
      <c r="I1382" s="20">
        <f t="shared" si="21"/>
        <v>150917.76673599999</v>
      </c>
      <c r="J1382" s="20">
        <v>40993.858594919999</v>
      </c>
      <c r="K1382" s="17" t="s">
        <v>4393</v>
      </c>
      <c r="L1382" s="21" t="str">
        <f>VLOOKUP(B1382,Accounts!B$2:E$3001,4,FALSE)</f>
        <v>Domiciliary</v>
      </c>
      <c r="M1382" s="26">
        <f>VALUE(VLOOKUP(B1382,Accounts!B$2:G$3001,6,FALSE))</f>
        <v>3841426688</v>
      </c>
      <c r="N1382" s="22">
        <f>IFERROR(VLOOKUP(B1382,Loan!B1382:D1681,3,FALSE), 0)</f>
        <v>0</v>
      </c>
      <c r="O1382" s="25">
        <f>VLOOKUP(B1382,Transaction!C2:F3001,4,FALSE)</f>
        <v>44252</v>
      </c>
      <c r="P1382" s="21" t="str">
        <f>VLOOKUP(B1382,Table3[[Account Number]:[Transaction type]],2,FALSE)</f>
        <v>Cash Withdrawal</v>
      </c>
      <c r="Q1382" s="21" t="str">
        <f>VLOOKUP(B1382,Transaction!C2:E3001,3,FALSE)</f>
        <v>Bank</v>
      </c>
      <c r="R1382" s="22">
        <f>Table4[[#This Row],[Bank Deposit2]] - Table4[[#This Row],[Saving Accounts]]</f>
        <v>109923.90814108</v>
      </c>
      <c r="S1382" s="22">
        <f>IF(AND(Table4[[#This Row],[Account Type]]="Current",Table4[[#This Row],[Opening Balance]]&gt;= 500000),Table4[[#This Row],[Opening Balance]] * 0.02, 0)</f>
        <v>0</v>
      </c>
    </row>
    <row r="1383" spans="1:19" ht="15.75" x14ac:dyDescent="0.25">
      <c r="A1383" s="17" t="s">
        <v>4394</v>
      </c>
      <c r="B1383" s="19">
        <v>921397735</v>
      </c>
      <c r="C1383" s="17">
        <v>65</v>
      </c>
      <c r="D1383" s="24">
        <v>20964.75</v>
      </c>
      <c r="E1383" s="17" t="s">
        <v>1094</v>
      </c>
      <c r="F1383" s="17" t="s">
        <v>587</v>
      </c>
      <c r="G1383" s="17" t="s">
        <v>4105</v>
      </c>
      <c r="H1383" s="17" t="s">
        <v>4395</v>
      </c>
      <c r="I1383" s="20">
        <f t="shared" si="21"/>
        <v>1492857.1072800001</v>
      </c>
      <c r="J1383" s="20">
        <v>400821.90825600002</v>
      </c>
      <c r="K1383" s="17" t="s">
        <v>4396</v>
      </c>
      <c r="L1383" s="21" t="str">
        <f>VLOOKUP(B1383,Accounts!B$2:E$3001,4,FALSE)</f>
        <v>Corporate</v>
      </c>
      <c r="M1383" s="26">
        <f>VALUE(VLOOKUP(B1383,Accounts!B$2:G$3001,6,FALSE))</f>
        <v>1224837504</v>
      </c>
      <c r="N1383" s="22">
        <f>IFERROR(VLOOKUP(B1383,Loan!B1383:D1682,3,FALSE), 0)</f>
        <v>0</v>
      </c>
      <c r="O1383" s="25">
        <f>VLOOKUP(B1383,Transaction!C2:F3001,4,FALSE)</f>
        <v>44580</v>
      </c>
      <c r="P1383" s="21" t="str">
        <f>VLOOKUP(B1383,Table3[[Account Number]:[Transaction type]],2,FALSE)</f>
        <v>Cash Withdrawal</v>
      </c>
      <c r="Q1383" s="21" t="str">
        <f>VLOOKUP(B1383,Transaction!C2:E3001,3,FALSE)</f>
        <v>ATM</v>
      </c>
      <c r="R1383" s="22">
        <f>Table4[[#This Row],[Bank Deposit2]] - Table4[[#This Row],[Saving Accounts]]</f>
        <v>1092035.1990240002</v>
      </c>
      <c r="S1383" s="22">
        <f>IF(AND(Table4[[#This Row],[Account Type]]="Current",Table4[[#This Row],[Opening Balance]]&gt;= 500000),Table4[[#This Row],[Opening Balance]] * 0.02, 0)</f>
        <v>0</v>
      </c>
    </row>
    <row r="1384" spans="1:19" ht="15.75" x14ac:dyDescent="0.25">
      <c r="A1384" s="17" t="s">
        <v>4397</v>
      </c>
      <c r="B1384" s="19">
        <v>936214169</v>
      </c>
      <c r="C1384" s="17">
        <v>76</v>
      </c>
      <c r="D1384" s="24">
        <v>16947</v>
      </c>
      <c r="E1384" s="17" t="s">
        <v>1094</v>
      </c>
      <c r="F1384" s="17" t="s">
        <v>331</v>
      </c>
      <c r="G1384" s="17" t="s">
        <v>4095</v>
      </c>
      <c r="H1384" s="17" t="s">
        <v>4398</v>
      </c>
      <c r="I1384" s="20">
        <f t="shared" si="21"/>
        <v>336146.63040000002</v>
      </c>
      <c r="J1384" s="20">
        <v>92029.477478400004</v>
      </c>
      <c r="K1384" s="17" t="s">
        <v>4399</v>
      </c>
      <c r="L1384" s="21" t="str">
        <f>VLOOKUP(B1384,Accounts!B$2:E$3001,4,FALSE)</f>
        <v>Current</v>
      </c>
      <c r="M1384" s="26">
        <f>VALUE(VLOOKUP(B1384,Accounts!B$2:G$3001,6,FALSE))</f>
        <v>643855872</v>
      </c>
      <c r="N1384" s="22">
        <f>IFERROR(VLOOKUP(B1384,Loan!B1384:D1683,3,FALSE), 0)</f>
        <v>0</v>
      </c>
      <c r="O1384" s="25">
        <f>VLOOKUP(B1384,Transaction!C2:F3001,4,FALSE)</f>
        <v>44218</v>
      </c>
      <c r="P1384" s="21" t="str">
        <f>VLOOKUP(B1384,Table3[[Account Number]:[Transaction type]],2,FALSE)</f>
        <v>Loan Payment</v>
      </c>
      <c r="Q1384" s="21" t="str">
        <f>VLOOKUP(B1384,Transaction!C2:E3001,3,FALSE)</f>
        <v>AFT</v>
      </c>
      <c r="R1384" s="22">
        <f>Table4[[#This Row],[Bank Deposit2]] - Table4[[#This Row],[Saving Accounts]]</f>
        <v>244117.15292160003</v>
      </c>
      <c r="S1384" s="22">
        <f>IF(AND(Table4[[#This Row],[Account Type]]="Current",Table4[[#This Row],[Opening Balance]]&gt;= 500000),Table4[[#This Row],[Opening Balance]] * 0.02, 0)</f>
        <v>12877117.439999999</v>
      </c>
    </row>
    <row r="1385" spans="1:19" ht="15.75" x14ac:dyDescent="0.25">
      <c r="A1385" s="17" t="s">
        <v>4400</v>
      </c>
      <c r="B1385" s="19">
        <v>423156618</v>
      </c>
      <c r="C1385" s="17">
        <v>85</v>
      </c>
      <c r="D1385" s="24">
        <v>13659.75</v>
      </c>
      <c r="E1385" s="17" t="s">
        <v>1094</v>
      </c>
      <c r="F1385" s="17" t="s">
        <v>794</v>
      </c>
      <c r="G1385" s="17" t="s">
        <v>4070</v>
      </c>
      <c r="H1385" s="17" t="s">
        <v>4401</v>
      </c>
      <c r="I1385" s="20">
        <f t="shared" si="21"/>
        <v>144554.62985699999</v>
      </c>
      <c r="J1385" s="20">
        <v>43564.408997999999</v>
      </c>
      <c r="K1385" s="17" t="s">
        <v>4402</v>
      </c>
      <c r="L1385" s="21" t="str">
        <f>VLOOKUP(B1385,Accounts!B$2:E$3001,4,FALSE)</f>
        <v>Savings</v>
      </c>
      <c r="M1385" s="26">
        <f>VALUE(VLOOKUP(B1385,Accounts!B$2:G$3001,6,FALSE))</f>
        <v>30376368</v>
      </c>
      <c r="N1385" s="22">
        <f>IFERROR(VLOOKUP(B1385,Loan!B1385:D1684,3,FALSE), 0)</f>
        <v>0</v>
      </c>
      <c r="O1385" s="25">
        <f>VLOOKUP(B1385,Transaction!C2:F3001,4,FALSE)</f>
        <v>44524</v>
      </c>
      <c r="P1385" s="21" t="str">
        <f>VLOOKUP(B1385,Table3[[Account Number]:[Transaction type]],2,FALSE)</f>
        <v>Money Transfer</v>
      </c>
      <c r="Q1385" s="21" t="str">
        <f>VLOOKUP(B1385,Transaction!C2:E3001,3,FALSE)</f>
        <v>Internet Banking</v>
      </c>
      <c r="R1385" s="22">
        <f>Table4[[#This Row],[Bank Deposit2]] - Table4[[#This Row],[Saving Accounts]]</f>
        <v>100990.22085899999</v>
      </c>
      <c r="S1385" s="22">
        <f>IF(AND(Table4[[#This Row],[Account Type]]="Current",Table4[[#This Row],[Opening Balance]]&gt;= 500000),Table4[[#This Row],[Opening Balance]] * 0.02, 0)</f>
        <v>0</v>
      </c>
    </row>
    <row r="1386" spans="1:19" ht="15.75" x14ac:dyDescent="0.25">
      <c r="A1386" s="17" t="s">
        <v>4403</v>
      </c>
      <c r="B1386" s="19">
        <v>662531806</v>
      </c>
      <c r="C1386" s="17">
        <v>65</v>
      </c>
      <c r="D1386" s="24">
        <v>20964.75</v>
      </c>
      <c r="E1386" s="17" t="s">
        <v>1094</v>
      </c>
      <c r="F1386" s="17" t="s">
        <v>721</v>
      </c>
      <c r="G1386" s="17" t="s">
        <v>4084</v>
      </c>
      <c r="H1386" s="17" t="s">
        <v>4404</v>
      </c>
      <c r="I1386" s="20">
        <f t="shared" si="21"/>
        <v>1436044.5288</v>
      </c>
      <c r="J1386" s="20">
        <v>717475.19981759996</v>
      </c>
      <c r="K1386" s="17" t="s">
        <v>4405</v>
      </c>
      <c r="L1386" s="21" t="str">
        <f>VLOOKUP(B1386,Accounts!B$2:E$3001,4,FALSE)</f>
        <v>Domiciliary</v>
      </c>
      <c r="M1386" s="26">
        <f>VALUE(VLOOKUP(B1386,Accounts!B$2:G$3001,6,FALSE))</f>
        <v>19243008</v>
      </c>
      <c r="N1386" s="22">
        <f>IFERROR(VLOOKUP(B1386,Loan!B1386:D1685,3,FALSE), 0)</f>
        <v>0</v>
      </c>
      <c r="O1386" s="25">
        <f>VLOOKUP(B1386,Transaction!C2:F3001,4,FALSE)</f>
        <v>44349</v>
      </c>
      <c r="P1386" s="21" t="str">
        <f>VLOOKUP(B1386,Table3[[Account Number]:[Transaction type]],2,FALSE)</f>
        <v>Online Payment</v>
      </c>
      <c r="Q1386" s="21" t="str">
        <f>VLOOKUP(B1386,Transaction!C2:E3001,3,FALSE)</f>
        <v>Mobile</v>
      </c>
      <c r="R1386" s="22">
        <f>Table4[[#This Row],[Bank Deposit2]] - Table4[[#This Row],[Saving Accounts]]</f>
        <v>718569.32898240001</v>
      </c>
      <c r="S1386" s="22">
        <f>IF(AND(Table4[[#This Row],[Account Type]]="Current",Table4[[#This Row],[Opening Balance]]&gt;= 500000),Table4[[#This Row],[Opening Balance]] * 0.02, 0)</f>
        <v>0</v>
      </c>
    </row>
    <row r="1387" spans="1:19" ht="15.75" x14ac:dyDescent="0.25">
      <c r="A1387" s="17" t="s">
        <v>4406</v>
      </c>
      <c r="B1387" s="19">
        <v>884381934</v>
      </c>
      <c r="C1387" s="17">
        <v>60</v>
      </c>
      <c r="D1387" s="24">
        <v>22791</v>
      </c>
      <c r="E1387" s="17" t="s">
        <v>1094</v>
      </c>
      <c r="F1387" s="17" t="s">
        <v>294</v>
      </c>
      <c r="G1387" s="17" t="s">
        <v>4054</v>
      </c>
      <c r="H1387" s="17" t="s">
        <v>4407</v>
      </c>
      <c r="I1387" s="20">
        <f t="shared" si="21"/>
        <v>806858.37248000002</v>
      </c>
      <c r="J1387" s="20">
        <v>340952.17983039998</v>
      </c>
      <c r="K1387" s="17" t="s">
        <v>4408</v>
      </c>
      <c r="L1387" s="21" t="str">
        <f>VLOOKUP(B1387,Accounts!B$2:E$3001,4,FALSE)</f>
        <v>Current</v>
      </c>
      <c r="M1387" s="26">
        <f>VALUE(VLOOKUP(B1387,Accounts!B$2:G$3001,6,FALSE))</f>
        <v>2501930925</v>
      </c>
      <c r="N1387" s="22">
        <f>IFERROR(VLOOKUP(B1387,Loan!B1387:D1686,3,FALSE), 0)</f>
        <v>0</v>
      </c>
      <c r="O1387" s="25">
        <f>VLOOKUP(B1387,Transaction!C2:F3001,4,FALSE)</f>
        <v>44437</v>
      </c>
      <c r="P1387" s="21" t="str">
        <f>VLOOKUP(B1387,Table3[[Account Number]:[Transaction type]],2,FALSE)</f>
        <v>Loan Payment</v>
      </c>
      <c r="Q1387" s="21" t="str">
        <f>VLOOKUP(B1387,Transaction!C2:E3001,3,FALSE)</f>
        <v>ACH</v>
      </c>
      <c r="R1387" s="22">
        <f>Table4[[#This Row],[Bank Deposit2]] - Table4[[#This Row],[Saving Accounts]]</f>
        <v>465906.19264960004</v>
      </c>
      <c r="S1387" s="22">
        <f>IF(AND(Table4[[#This Row],[Account Type]]="Current",Table4[[#This Row],[Opening Balance]]&gt;= 500000),Table4[[#This Row],[Opening Balance]] * 0.02, 0)</f>
        <v>50038618.5</v>
      </c>
    </row>
    <row r="1388" spans="1:19" ht="15.75" x14ac:dyDescent="0.25">
      <c r="A1388" s="17" t="s">
        <v>4409</v>
      </c>
      <c r="B1388" s="19">
        <v>347096251</v>
      </c>
      <c r="C1388" s="17">
        <v>25</v>
      </c>
      <c r="D1388" s="24">
        <v>35574.75</v>
      </c>
      <c r="E1388" s="17" t="s">
        <v>1094</v>
      </c>
      <c r="F1388" s="17" t="s">
        <v>620</v>
      </c>
      <c r="G1388" s="17" t="s">
        <v>4095</v>
      </c>
      <c r="H1388" s="17" t="s">
        <v>4410</v>
      </c>
      <c r="I1388" s="20">
        <f t="shared" si="21"/>
        <v>321916.53347999998</v>
      </c>
      <c r="J1388" s="20">
        <v>80479.133369999996</v>
      </c>
      <c r="K1388" s="17" t="s">
        <v>4411</v>
      </c>
      <c r="L1388" s="21" t="str">
        <f>VLOOKUP(B1388,Accounts!B$2:E$3001,4,FALSE)</f>
        <v>Joint</v>
      </c>
      <c r="M1388" s="26">
        <f>VALUE(VLOOKUP(B1388,Accounts!B$2:G$3001,6,FALSE))</f>
        <v>239229984</v>
      </c>
      <c r="N1388" s="22">
        <f>IFERROR(VLOOKUP(B1388,Loan!B1388:D1687,3,FALSE), 0)</f>
        <v>0</v>
      </c>
      <c r="O1388" s="25">
        <f>VLOOKUP(B1388,Transaction!C2:F3001,4,FALSE)</f>
        <v>44339</v>
      </c>
      <c r="P1388" s="21" t="str">
        <f>VLOOKUP(B1388,Table3[[Account Number]:[Transaction type]],2,FALSE)</f>
        <v>Money Deposit</v>
      </c>
      <c r="Q1388" s="21" t="str">
        <f>VLOOKUP(B1388,Transaction!C2:E3001,3,FALSE)</f>
        <v>Bank</v>
      </c>
      <c r="R1388" s="22">
        <f>Table4[[#This Row],[Bank Deposit2]] - Table4[[#This Row],[Saving Accounts]]</f>
        <v>241437.40010999999</v>
      </c>
      <c r="S1388" s="22">
        <f>IF(AND(Table4[[#This Row],[Account Type]]="Current",Table4[[#This Row],[Opening Balance]]&gt;= 500000),Table4[[#This Row],[Opening Balance]] * 0.02, 0)</f>
        <v>0</v>
      </c>
    </row>
    <row r="1389" spans="1:19" ht="15.75" x14ac:dyDescent="0.25">
      <c r="A1389" s="17" t="s">
        <v>4412</v>
      </c>
      <c r="B1389" s="19">
        <v>796973356</v>
      </c>
      <c r="C1389" s="17">
        <v>63</v>
      </c>
      <c r="D1389" s="24">
        <v>21695.25</v>
      </c>
      <c r="E1389" s="17" t="s">
        <v>1094</v>
      </c>
      <c r="F1389" s="17" t="s">
        <v>665</v>
      </c>
      <c r="G1389" s="17" t="s">
        <v>4084</v>
      </c>
      <c r="H1389" s="17" t="s">
        <v>4413</v>
      </c>
      <c r="I1389" s="20">
        <f t="shared" si="21"/>
        <v>3017361.2059499999</v>
      </c>
      <c r="J1389" s="20">
        <v>508084.69338900002</v>
      </c>
      <c r="K1389" s="17" t="s">
        <v>4414</v>
      </c>
      <c r="L1389" s="21" t="str">
        <f>VLOOKUP(B1389,Accounts!B$2:E$3001,4,FALSE)</f>
        <v>Savings</v>
      </c>
      <c r="M1389" s="26">
        <f>VALUE(VLOOKUP(B1389,Accounts!B$2:G$3001,6,FALSE))</f>
        <v>16159671</v>
      </c>
      <c r="N1389" s="22">
        <f>IFERROR(VLOOKUP(B1389,Loan!B1389:D1688,3,FALSE), 0)</f>
        <v>0</v>
      </c>
      <c r="O1389" s="25">
        <f>VLOOKUP(B1389,Transaction!C2:F3001,4,FALSE)</f>
        <v>44254</v>
      </c>
      <c r="P1389" s="21" t="str">
        <f>VLOOKUP(B1389,Table3[[Account Number]:[Transaction type]],2,FALSE)</f>
        <v>Money Deposit</v>
      </c>
      <c r="Q1389" s="21" t="str">
        <f>VLOOKUP(B1389,Transaction!C2:E3001,3,FALSE)</f>
        <v>ATM</v>
      </c>
      <c r="R1389" s="22">
        <f>Table4[[#This Row],[Bank Deposit2]] - Table4[[#This Row],[Saving Accounts]]</f>
        <v>2509276.512561</v>
      </c>
      <c r="S1389" s="22">
        <f>IF(AND(Table4[[#This Row],[Account Type]]="Current",Table4[[#This Row],[Opening Balance]]&gt;= 500000),Table4[[#This Row],[Opening Balance]] * 0.02, 0)</f>
        <v>0</v>
      </c>
    </row>
    <row r="1390" spans="1:19" ht="15.75" x14ac:dyDescent="0.25">
      <c r="A1390" s="17" t="s">
        <v>4415</v>
      </c>
      <c r="B1390" s="19">
        <v>522802009</v>
      </c>
      <c r="C1390" s="17">
        <v>82</v>
      </c>
      <c r="D1390" s="24">
        <v>14755.5</v>
      </c>
      <c r="E1390" s="17" t="s">
        <v>1094</v>
      </c>
      <c r="F1390" s="17" t="s">
        <v>340</v>
      </c>
      <c r="G1390" s="17" t="s">
        <v>4112</v>
      </c>
      <c r="H1390" s="17" t="s">
        <v>4416</v>
      </c>
      <c r="I1390" s="20">
        <f t="shared" si="21"/>
        <v>26021.941048000001</v>
      </c>
      <c r="J1390" s="20">
        <v>14769.209784000001</v>
      </c>
      <c r="K1390" s="17" t="s">
        <v>4417</v>
      </c>
      <c r="L1390" s="21" t="str">
        <f>VLOOKUP(B1390,Accounts!B$2:E$3001,4,FALSE)</f>
        <v>Current</v>
      </c>
      <c r="M1390" s="26">
        <f>VALUE(VLOOKUP(B1390,Accounts!B$2:G$3001,6,FALSE))</f>
        <v>336518026</v>
      </c>
      <c r="N1390" s="22">
        <f>IFERROR(VLOOKUP(B1390,Loan!B1390:D1689,3,FALSE), 0)</f>
        <v>0</v>
      </c>
      <c r="O1390" s="25">
        <f>VLOOKUP(B1390,Transaction!C2:F3001,4,FALSE)</f>
        <v>44515</v>
      </c>
      <c r="P1390" s="21" t="str">
        <f>VLOOKUP(B1390,Table3[[Account Number]:[Transaction type]],2,FALSE)</f>
        <v>Online Payment</v>
      </c>
      <c r="Q1390" s="21" t="str">
        <f>VLOOKUP(B1390,Transaction!C2:E3001,3,FALSE)</f>
        <v>Card</v>
      </c>
      <c r="R1390" s="22">
        <f>Table4[[#This Row],[Bank Deposit2]] - Table4[[#This Row],[Saving Accounts]]</f>
        <v>11252.731264</v>
      </c>
      <c r="S1390" s="22">
        <f>IF(AND(Table4[[#This Row],[Account Type]]="Current",Table4[[#This Row],[Opening Balance]]&gt;= 500000),Table4[[#This Row],[Opening Balance]] * 0.02, 0)</f>
        <v>6730360.5200000005</v>
      </c>
    </row>
    <row r="1391" spans="1:19" ht="15.75" x14ac:dyDescent="0.25">
      <c r="A1391" s="17" t="s">
        <v>4418</v>
      </c>
      <c r="B1391" s="19">
        <v>965121813</v>
      </c>
      <c r="C1391" s="17">
        <v>80</v>
      </c>
      <c r="D1391" s="24">
        <v>15486</v>
      </c>
      <c r="E1391" s="17" t="s">
        <v>1094</v>
      </c>
      <c r="F1391" s="17" t="s">
        <v>1388</v>
      </c>
      <c r="G1391" s="17" t="s">
        <v>4058</v>
      </c>
      <c r="H1391" s="17" t="s">
        <v>4419</v>
      </c>
      <c r="I1391" s="20">
        <f t="shared" si="21"/>
        <v>173284.94750000001</v>
      </c>
      <c r="J1391" s="20">
        <v>62382.581100000003</v>
      </c>
      <c r="K1391" s="17" t="s">
        <v>4420</v>
      </c>
      <c r="L1391" s="21" t="str">
        <f>VLOOKUP(B1391,Accounts!B$2:E$3001,4,FALSE)</f>
        <v>Corporate</v>
      </c>
      <c r="M1391" s="26">
        <f>VALUE(VLOOKUP(B1391,Accounts!B$2:G$3001,6,FALSE))</f>
        <v>303730875</v>
      </c>
      <c r="N1391" s="22">
        <f>IFERROR(VLOOKUP(B1391,Loan!B1391:D1690,3,FALSE), 0)</f>
        <v>0</v>
      </c>
      <c r="O1391" s="25">
        <f>VLOOKUP(B1391,Transaction!C2:F3001,4,FALSE)</f>
        <v>44327</v>
      </c>
      <c r="P1391" s="21" t="str">
        <f>VLOOKUP(B1391,Table3[[Account Number]:[Transaction type]],2,FALSE)</f>
        <v>Cash Withdrawal</v>
      </c>
      <c r="Q1391" s="21" t="str">
        <f>VLOOKUP(B1391,Transaction!C2:E3001,3,FALSE)</f>
        <v>Bank</v>
      </c>
      <c r="R1391" s="22">
        <f>Table4[[#This Row],[Bank Deposit2]] - Table4[[#This Row],[Saving Accounts]]</f>
        <v>110902.3664</v>
      </c>
      <c r="S1391" s="22">
        <f>IF(AND(Table4[[#This Row],[Account Type]]="Current",Table4[[#This Row],[Opening Balance]]&gt;= 500000),Table4[[#This Row],[Opening Balance]] * 0.02, 0)</f>
        <v>0</v>
      </c>
    </row>
    <row r="1392" spans="1:19" ht="15.75" x14ac:dyDescent="0.25">
      <c r="A1392" s="17" t="s">
        <v>4421</v>
      </c>
      <c r="B1392" s="19">
        <v>93482930</v>
      </c>
      <c r="C1392" s="17">
        <v>81</v>
      </c>
      <c r="D1392" s="24">
        <v>15120.75</v>
      </c>
      <c r="E1392" s="17" t="s">
        <v>1094</v>
      </c>
      <c r="F1392" s="17" t="s">
        <v>73</v>
      </c>
      <c r="G1392" s="17" t="s">
        <v>4105</v>
      </c>
      <c r="H1392" s="17" t="s">
        <v>4422</v>
      </c>
      <c r="I1392" s="20">
        <f t="shared" si="21"/>
        <v>361688.54787200002</v>
      </c>
      <c r="J1392" s="20">
        <v>110656.22271216</v>
      </c>
      <c r="K1392" s="17" t="s">
        <v>4423</v>
      </c>
      <c r="L1392" s="21" t="str">
        <f>VLOOKUP(B1392,Accounts!B$2:E$3001,4,FALSE)</f>
        <v>Savings</v>
      </c>
      <c r="M1392" s="26">
        <f>VALUE(VLOOKUP(B1392,Accounts!B$2:G$3001,6,FALSE))</f>
        <v>1697911668</v>
      </c>
      <c r="N1392" s="22">
        <f>IFERROR(VLOOKUP(B1392,Loan!B1392:D1691,3,FALSE), 0)</f>
        <v>0</v>
      </c>
      <c r="O1392" s="25">
        <f>VLOOKUP(B1392,Transaction!C2:F3001,4,FALSE)</f>
        <v>44345</v>
      </c>
      <c r="P1392" s="21" t="str">
        <f>VLOOKUP(B1392,Table3[[Account Number]:[Transaction type]],2,FALSE)</f>
        <v>Money Transfer</v>
      </c>
      <c r="Q1392" s="21" t="str">
        <f>VLOOKUP(B1392,Transaction!C2:E3001,3,FALSE)</f>
        <v>ATM</v>
      </c>
      <c r="R1392" s="22">
        <f>Table4[[#This Row],[Bank Deposit2]] - Table4[[#This Row],[Saving Accounts]]</f>
        <v>251032.32515984002</v>
      </c>
      <c r="S1392" s="22">
        <f>IF(AND(Table4[[#This Row],[Account Type]]="Current",Table4[[#This Row],[Opening Balance]]&gt;= 500000),Table4[[#This Row],[Opening Balance]] * 0.02, 0)</f>
        <v>0</v>
      </c>
    </row>
    <row r="1393" spans="1:19" ht="15.75" x14ac:dyDescent="0.25">
      <c r="A1393" s="17" t="s">
        <v>4424</v>
      </c>
      <c r="B1393" s="19">
        <v>429929262</v>
      </c>
      <c r="C1393" s="17">
        <v>68</v>
      </c>
      <c r="D1393" s="24">
        <v>19869</v>
      </c>
      <c r="E1393" s="17" t="s">
        <v>1094</v>
      </c>
      <c r="F1393" s="17" t="s">
        <v>256</v>
      </c>
      <c r="G1393" s="17" t="s">
        <v>4148</v>
      </c>
      <c r="H1393" s="17" t="s">
        <v>4425</v>
      </c>
      <c r="I1393" s="20">
        <f t="shared" si="21"/>
        <v>169559.47479599999</v>
      </c>
      <c r="J1393" s="20">
        <v>70947.253927800004</v>
      </c>
      <c r="K1393" s="17" t="s">
        <v>4426</v>
      </c>
      <c r="L1393" s="21" t="str">
        <f>VLOOKUP(B1393,Accounts!B$2:E$3001,4,FALSE)</f>
        <v>Corporate</v>
      </c>
      <c r="M1393" s="26">
        <f>VALUE(VLOOKUP(B1393,Accounts!B$2:G$3001,6,FALSE))</f>
        <v>408458439</v>
      </c>
      <c r="N1393" s="22">
        <f>IFERROR(VLOOKUP(B1393,Loan!B1393:D1692,3,FALSE), 0)</f>
        <v>0</v>
      </c>
      <c r="O1393" s="25">
        <f>VLOOKUP(B1393,Transaction!C2:F3001,4,FALSE)</f>
        <v>44374</v>
      </c>
      <c r="P1393" s="21" t="str">
        <f>VLOOKUP(B1393,Table3[[Account Number]:[Transaction type]],2,FALSE)</f>
        <v>Cash Withdrawal</v>
      </c>
      <c r="Q1393" s="21" t="str">
        <f>VLOOKUP(B1393,Transaction!C2:E3001,3,FALSE)</f>
        <v>ATM</v>
      </c>
      <c r="R1393" s="22">
        <f>Table4[[#This Row],[Bank Deposit2]] - Table4[[#This Row],[Saving Accounts]]</f>
        <v>98612.220868199991</v>
      </c>
      <c r="S1393" s="22">
        <f>IF(AND(Table4[[#This Row],[Account Type]]="Current",Table4[[#This Row],[Opening Balance]]&gt;= 500000),Table4[[#This Row],[Opening Balance]] * 0.02, 0)</f>
        <v>0</v>
      </c>
    </row>
    <row r="1394" spans="1:19" ht="15.75" x14ac:dyDescent="0.25">
      <c r="A1394" s="17" t="s">
        <v>4427</v>
      </c>
      <c r="B1394" s="19">
        <v>501552618</v>
      </c>
      <c r="C1394" s="17">
        <v>66</v>
      </c>
      <c r="D1394" s="24">
        <v>20599.5</v>
      </c>
      <c r="E1394" s="17" t="s">
        <v>1094</v>
      </c>
      <c r="F1394" s="17" t="s">
        <v>231</v>
      </c>
      <c r="G1394" s="17" t="s">
        <v>4054</v>
      </c>
      <c r="H1394" s="17" t="s">
        <v>4428</v>
      </c>
      <c r="I1394" s="20">
        <f t="shared" si="21"/>
        <v>507996.3812</v>
      </c>
      <c r="J1394" s="20">
        <v>74814.012503999998</v>
      </c>
      <c r="K1394" s="17" t="s">
        <v>4429</v>
      </c>
      <c r="L1394" s="21" t="str">
        <f>VLOOKUP(B1394,Accounts!B$2:E$3001,4,FALSE)</f>
        <v>Joint</v>
      </c>
      <c r="M1394" s="26">
        <f>VALUE(VLOOKUP(B1394,Accounts!B$2:G$3001,6,FALSE))</f>
        <v>850148079</v>
      </c>
      <c r="N1394" s="22">
        <f>IFERROR(VLOOKUP(B1394,Loan!B1394:D1693,3,FALSE), 0)</f>
        <v>0</v>
      </c>
      <c r="O1394" s="25">
        <f>VLOOKUP(B1394,Transaction!C2:F3001,4,FALSE)</f>
        <v>44655</v>
      </c>
      <c r="P1394" s="21" t="str">
        <f>VLOOKUP(B1394,Table3[[Account Number]:[Transaction type]],2,FALSE)</f>
        <v>Money Deposit</v>
      </c>
      <c r="Q1394" s="21" t="str">
        <f>VLOOKUP(B1394,Transaction!C2:E3001,3,FALSE)</f>
        <v>Bank</v>
      </c>
      <c r="R1394" s="22">
        <f>Table4[[#This Row],[Bank Deposit2]] - Table4[[#This Row],[Saving Accounts]]</f>
        <v>433182.36869600002</v>
      </c>
      <c r="S1394" s="22">
        <f>IF(AND(Table4[[#This Row],[Account Type]]="Current",Table4[[#This Row],[Opening Balance]]&gt;= 500000),Table4[[#This Row],[Opening Balance]] * 0.02, 0)</f>
        <v>0</v>
      </c>
    </row>
    <row r="1395" spans="1:19" ht="15.75" x14ac:dyDescent="0.25">
      <c r="A1395" s="17" t="s">
        <v>4430</v>
      </c>
      <c r="B1395" s="19">
        <v>655933550</v>
      </c>
      <c r="C1395" s="17">
        <v>52</v>
      </c>
      <c r="D1395" s="24">
        <v>25713</v>
      </c>
      <c r="E1395" s="17" t="s">
        <v>1094</v>
      </c>
      <c r="F1395" s="17" t="s">
        <v>731</v>
      </c>
      <c r="G1395" s="17" t="s">
        <v>4112</v>
      </c>
      <c r="H1395" s="17" t="s">
        <v>4431</v>
      </c>
      <c r="I1395" s="20">
        <f t="shared" si="21"/>
        <v>99616.373999999996</v>
      </c>
      <c r="J1395" s="20">
        <v>23741.902470000001</v>
      </c>
      <c r="K1395" s="17" t="s">
        <v>4432</v>
      </c>
      <c r="L1395" s="21" t="str">
        <f>VLOOKUP(B1395,Accounts!B$2:E$3001,4,FALSE)</f>
        <v>Domiciliary</v>
      </c>
      <c r="M1395" s="26">
        <f>VALUE(VLOOKUP(B1395,Accounts!B$2:G$3001,6,FALSE))</f>
        <v>946436076</v>
      </c>
      <c r="N1395" s="22">
        <f>IFERROR(VLOOKUP(B1395,Loan!B1395:D1694,3,FALSE), 0)</f>
        <v>0</v>
      </c>
      <c r="O1395" s="25">
        <f>VLOOKUP(B1395,Transaction!C2:F3001,4,FALSE)</f>
        <v>44643</v>
      </c>
      <c r="P1395" s="21" t="str">
        <f>VLOOKUP(B1395,Table3[[Account Number]:[Transaction type]],2,FALSE)</f>
        <v>Online Payment</v>
      </c>
      <c r="Q1395" s="21" t="str">
        <f>VLOOKUP(B1395,Transaction!C2:E3001,3,FALSE)</f>
        <v>Mobile</v>
      </c>
      <c r="R1395" s="22">
        <f>Table4[[#This Row],[Bank Deposit2]] - Table4[[#This Row],[Saving Accounts]]</f>
        <v>75874.471529999995</v>
      </c>
      <c r="S1395" s="22">
        <f>IF(AND(Table4[[#This Row],[Account Type]]="Current",Table4[[#This Row],[Opening Balance]]&gt;= 500000),Table4[[#This Row],[Opening Balance]] * 0.02, 0)</f>
        <v>0</v>
      </c>
    </row>
    <row r="1396" spans="1:19" ht="15.75" x14ac:dyDescent="0.25">
      <c r="A1396" s="17" t="s">
        <v>4433</v>
      </c>
      <c r="B1396" s="19">
        <v>449371390</v>
      </c>
      <c r="C1396" s="17">
        <v>84</v>
      </c>
      <c r="D1396" s="24">
        <v>14025</v>
      </c>
      <c r="E1396" s="17" t="s">
        <v>1094</v>
      </c>
      <c r="F1396" s="17" t="s">
        <v>767</v>
      </c>
      <c r="G1396" s="17" t="s">
        <v>4095</v>
      </c>
      <c r="H1396" s="17" t="s">
        <v>4434</v>
      </c>
      <c r="I1396" s="20">
        <f t="shared" si="21"/>
        <v>686462.45302999998</v>
      </c>
      <c r="J1396" s="20">
        <v>311374.03694720002</v>
      </c>
      <c r="K1396" s="17" t="s">
        <v>4435</v>
      </c>
      <c r="L1396" s="21" t="str">
        <f>VLOOKUP(B1396,Accounts!B$2:E$3001,4,FALSE)</f>
        <v>Domiciliary</v>
      </c>
      <c r="M1396" s="26">
        <f>VALUE(VLOOKUP(B1396,Accounts!B$2:G$3001,6,FALSE))</f>
        <v>32432715</v>
      </c>
      <c r="N1396" s="22">
        <f>IFERROR(VLOOKUP(B1396,Loan!B1396:D1695,3,FALSE), 0)</f>
        <v>0</v>
      </c>
      <c r="O1396" s="25">
        <f>VLOOKUP(B1396,Transaction!C2:F3001,4,FALSE)</f>
        <v>44432</v>
      </c>
      <c r="P1396" s="21" t="str">
        <f>VLOOKUP(B1396,Table3[[Account Number]:[Transaction type]],2,FALSE)</f>
        <v>Money Deposit</v>
      </c>
      <c r="Q1396" s="21" t="str">
        <f>VLOOKUP(B1396,Transaction!C2:E3001,3,FALSE)</f>
        <v>Bank</v>
      </c>
      <c r="R1396" s="22">
        <f>Table4[[#This Row],[Bank Deposit2]] - Table4[[#This Row],[Saving Accounts]]</f>
        <v>375088.41608279996</v>
      </c>
      <c r="S1396" s="22">
        <f>IF(AND(Table4[[#This Row],[Account Type]]="Current",Table4[[#This Row],[Opening Balance]]&gt;= 500000),Table4[[#This Row],[Opening Balance]] * 0.02, 0)</f>
        <v>0</v>
      </c>
    </row>
    <row r="1397" spans="1:19" ht="15.75" x14ac:dyDescent="0.25">
      <c r="A1397" s="17" t="s">
        <v>4436</v>
      </c>
      <c r="B1397" s="19">
        <v>633845603</v>
      </c>
      <c r="C1397" s="17">
        <v>62</v>
      </c>
      <c r="D1397" s="24">
        <v>22060.5</v>
      </c>
      <c r="E1397" s="17" t="s">
        <v>1094</v>
      </c>
      <c r="F1397" s="17" t="s">
        <v>574</v>
      </c>
      <c r="G1397" s="17" t="s">
        <v>4148</v>
      </c>
      <c r="H1397" s="17" t="s">
        <v>4437</v>
      </c>
      <c r="I1397" s="20">
        <f t="shared" si="21"/>
        <v>537082.87679999997</v>
      </c>
      <c r="J1397" s="20">
        <v>90707.330304000003</v>
      </c>
      <c r="K1397" s="17" t="s">
        <v>4438</v>
      </c>
      <c r="L1397" s="21" t="str">
        <f>VLOOKUP(B1397,Accounts!B$2:E$3001,4,FALSE)</f>
        <v>Domiciliary</v>
      </c>
      <c r="M1397" s="26">
        <f>VALUE(VLOOKUP(B1397,Accounts!B$2:G$3001,6,FALSE))</f>
        <v>14819715</v>
      </c>
      <c r="N1397" s="22">
        <f>IFERROR(VLOOKUP(B1397,Loan!B1397:D1696,3,FALSE), 0)</f>
        <v>0</v>
      </c>
      <c r="O1397" s="25">
        <f>VLOOKUP(B1397,Transaction!C2:F3001,4,FALSE)</f>
        <v>44450</v>
      </c>
      <c r="P1397" s="21" t="str">
        <f>VLOOKUP(B1397,Table3[[Account Number]:[Transaction type]],2,FALSE)</f>
        <v>Cash Withdrawal</v>
      </c>
      <c r="Q1397" s="21" t="str">
        <f>VLOOKUP(B1397,Transaction!C2:E3001,3,FALSE)</f>
        <v>POS</v>
      </c>
      <c r="R1397" s="22">
        <f>Table4[[#This Row],[Bank Deposit2]] - Table4[[#This Row],[Saving Accounts]]</f>
        <v>446375.54649599997</v>
      </c>
      <c r="S1397" s="22">
        <f>IF(AND(Table4[[#This Row],[Account Type]]="Current",Table4[[#This Row],[Opening Balance]]&gt;= 500000),Table4[[#This Row],[Opening Balance]] * 0.02, 0)</f>
        <v>0</v>
      </c>
    </row>
    <row r="1398" spans="1:19" ht="15.75" x14ac:dyDescent="0.25">
      <c r="A1398" s="17" t="s">
        <v>4439</v>
      </c>
      <c r="B1398" s="19">
        <v>600786147</v>
      </c>
      <c r="C1398" s="17">
        <v>53</v>
      </c>
      <c r="D1398" s="24">
        <v>25347.75</v>
      </c>
      <c r="E1398" s="17" t="s">
        <v>1094</v>
      </c>
      <c r="F1398" s="17" t="s">
        <v>418</v>
      </c>
      <c r="G1398" s="17" t="s">
        <v>4058</v>
      </c>
      <c r="H1398" s="17" t="s">
        <v>4440</v>
      </c>
      <c r="I1398" s="20">
        <f t="shared" si="21"/>
        <v>136662.31336500001</v>
      </c>
      <c r="J1398" s="20">
        <v>43300.375076700002</v>
      </c>
      <c r="K1398" s="17" t="s">
        <v>4441</v>
      </c>
      <c r="L1398" s="21" t="str">
        <f>VLOOKUP(B1398,Accounts!B$2:E$3001,4,FALSE)</f>
        <v>Domiciliary</v>
      </c>
      <c r="M1398" s="26">
        <f>VALUE(VLOOKUP(B1398,Accounts!B$2:G$3001,6,FALSE))</f>
        <v>3423548136</v>
      </c>
      <c r="N1398" s="22">
        <f>IFERROR(VLOOKUP(B1398,Loan!B1398:D1697,3,FALSE), 0)</f>
        <v>0</v>
      </c>
      <c r="O1398" s="25">
        <f>VLOOKUP(B1398,Transaction!C2:F3001,4,FALSE)</f>
        <v>44606</v>
      </c>
      <c r="P1398" s="21" t="str">
        <f>VLOOKUP(B1398,Table3[[Account Number]:[Transaction type]],2,FALSE)</f>
        <v>Money Deposit</v>
      </c>
      <c r="Q1398" s="21" t="str">
        <f>VLOOKUP(B1398,Transaction!C2:E3001,3,FALSE)</f>
        <v>Bank</v>
      </c>
      <c r="R1398" s="22">
        <f>Table4[[#This Row],[Bank Deposit2]] - Table4[[#This Row],[Saving Accounts]]</f>
        <v>93361.938288300007</v>
      </c>
      <c r="S1398" s="22">
        <f>IF(AND(Table4[[#This Row],[Account Type]]="Current",Table4[[#This Row],[Opening Balance]]&gt;= 500000),Table4[[#This Row],[Opening Balance]] * 0.02, 0)</f>
        <v>0</v>
      </c>
    </row>
    <row r="1399" spans="1:19" ht="15.75" x14ac:dyDescent="0.25">
      <c r="A1399" s="17" t="s">
        <v>4442</v>
      </c>
      <c r="B1399" s="19">
        <v>283340715</v>
      </c>
      <c r="C1399" s="17">
        <v>17</v>
      </c>
      <c r="D1399" s="24">
        <v>38496.75</v>
      </c>
      <c r="E1399" s="17" t="s">
        <v>1094</v>
      </c>
      <c r="F1399" s="17" t="s">
        <v>370</v>
      </c>
      <c r="G1399" s="17" t="s">
        <v>4084</v>
      </c>
      <c r="H1399" s="17" t="s">
        <v>4443</v>
      </c>
      <c r="I1399" s="20">
        <f t="shared" si="21"/>
        <v>195027.48</v>
      </c>
      <c r="J1399" s="20">
        <v>109410.41628</v>
      </c>
      <c r="K1399" s="17" t="s">
        <v>4444</v>
      </c>
      <c r="L1399" s="21" t="str">
        <f>VLOOKUP(B1399,Accounts!B$2:E$3001,4,FALSE)</f>
        <v>Domiciliary</v>
      </c>
      <c r="M1399" s="26">
        <f>VALUE(VLOOKUP(B1399,Accounts!B$2:G$3001,6,FALSE))</f>
        <v>724843008</v>
      </c>
      <c r="N1399" s="22">
        <f>IFERROR(VLOOKUP(B1399,Loan!B1399:D1698,3,FALSE), 0)</f>
        <v>0</v>
      </c>
      <c r="O1399" s="25">
        <f>VLOOKUP(B1399,Transaction!C2:F3001,4,FALSE)</f>
        <v>44610</v>
      </c>
      <c r="P1399" s="21" t="str">
        <f>VLOOKUP(B1399,Table3[[Account Number]:[Transaction type]],2,FALSE)</f>
        <v>Money Deposit</v>
      </c>
      <c r="Q1399" s="21" t="str">
        <f>VLOOKUP(B1399,Transaction!C2:E3001,3,FALSE)</f>
        <v>Bank</v>
      </c>
      <c r="R1399" s="22">
        <f>Table4[[#This Row],[Bank Deposit2]] - Table4[[#This Row],[Saving Accounts]]</f>
        <v>85617.063720000006</v>
      </c>
      <c r="S1399" s="22">
        <f>IF(AND(Table4[[#This Row],[Account Type]]="Current",Table4[[#This Row],[Opening Balance]]&gt;= 500000),Table4[[#This Row],[Opening Balance]] * 0.02, 0)</f>
        <v>0</v>
      </c>
    </row>
    <row r="1400" spans="1:19" ht="15.75" x14ac:dyDescent="0.25">
      <c r="A1400" s="17" t="s">
        <v>4445</v>
      </c>
      <c r="B1400" s="19">
        <v>432055612</v>
      </c>
      <c r="C1400" s="17">
        <v>79</v>
      </c>
      <c r="D1400" s="24">
        <v>15851.25</v>
      </c>
      <c r="E1400" s="17" t="s">
        <v>1094</v>
      </c>
      <c r="F1400" s="17" t="s">
        <v>185</v>
      </c>
      <c r="G1400" s="17" t="s">
        <v>4062</v>
      </c>
      <c r="H1400" s="17" t="s">
        <v>4446</v>
      </c>
      <c r="I1400" s="20">
        <f t="shared" si="21"/>
        <v>1142056.345248</v>
      </c>
      <c r="J1400" s="20">
        <v>216616.26089375999</v>
      </c>
      <c r="K1400" s="17" t="s">
        <v>4447</v>
      </c>
      <c r="L1400" s="21" t="str">
        <f>VLOOKUP(B1400,Accounts!B$2:E$3001,4,FALSE)</f>
        <v>Domiciliary</v>
      </c>
      <c r="M1400" s="26">
        <f>VALUE(VLOOKUP(B1400,Accounts!B$2:G$3001,6,FALSE))</f>
        <v>3043044375</v>
      </c>
      <c r="N1400" s="22">
        <f>IFERROR(VLOOKUP(B1400,Loan!B1400:D1699,3,FALSE), 0)</f>
        <v>0</v>
      </c>
      <c r="O1400" s="25">
        <f>VLOOKUP(B1400,Transaction!C2:F3001,4,FALSE)</f>
        <v>44651</v>
      </c>
      <c r="P1400" s="21" t="str">
        <f>VLOOKUP(B1400,Table3[[Account Number]:[Transaction type]],2,FALSE)</f>
        <v>Money Deposit</v>
      </c>
      <c r="Q1400" s="21" t="str">
        <f>VLOOKUP(B1400,Transaction!C2:E3001,3,FALSE)</f>
        <v>ATM</v>
      </c>
      <c r="R1400" s="22">
        <f>Table4[[#This Row],[Bank Deposit2]] - Table4[[#This Row],[Saving Accounts]]</f>
        <v>925440.08435423998</v>
      </c>
      <c r="S1400" s="22">
        <f>IF(AND(Table4[[#This Row],[Account Type]]="Current",Table4[[#This Row],[Opening Balance]]&gt;= 500000),Table4[[#This Row],[Opening Balance]] * 0.02, 0)</f>
        <v>0</v>
      </c>
    </row>
    <row r="1401" spans="1:19" ht="15.75" x14ac:dyDescent="0.25">
      <c r="A1401" s="17" t="s">
        <v>4448</v>
      </c>
      <c r="B1401" s="19">
        <v>109613268</v>
      </c>
      <c r="C1401" s="17">
        <v>39</v>
      </c>
      <c r="D1401" s="24">
        <v>30461.25</v>
      </c>
      <c r="E1401" s="17" t="s">
        <v>1094</v>
      </c>
      <c r="F1401" s="17" t="s">
        <v>2211</v>
      </c>
      <c r="G1401" s="17" t="s">
        <v>4088</v>
      </c>
      <c r="H1401" s="17" t="s">
        <v>4449</v>
      </c>
      <c r="I1401" s="20">
        <f t="shared" si="21"/>
        <v>495892.86312499997</v>
      </c>
      <c r="J1401" s="20">
        <v>177980.45669250001</v>
      </c>
      <c r="K1401" s="17" t="s">
        <v>4450</v>
      </c>
      <c r="L1401" s="21" t="str">
        <f>VLOOKUP(B1401,Accounts!B$2:E$3001,4,FALSE)</f>
        <v>Domiciliary</v>
      </c>
      <c r="M1401" s="26">
        <f>VALUE(VLOOKUP(B1401,Accounts!B$2:G$3001,6,FALSE))</f>
        <v>1495409955</v>
      </c>
      <c r="N1401" s="22">
        <f>IFERROR(VLOOKUP(B1401,Loan!B1401:D1700,3,FALSE), 0)</f>
        <v>0</v>
      </c>
      <c r="O1401" s="25">
        <f>VLOOKUP(B1401,Transaction!C2:F3001,4,FALSE)</f>
        <v>44411</v>
      </c>
      <c r="P1401" s="21" t="str">
        <f>VLOOKUP(B1401,Table3[[Account Number]:[Transaction type]],2,FALSE)</f>
        <v>Money Deposit</v>
      </c>
      <c r="Q1401" s="21" t="str">
        <f>VLOOKUP(B1401,Transaction!C2:E3001,3,FALSE)</f>
        <v>Bank</v>
      </c>
      <c r="R1401" s="22">
        <f>Table4[[#This Row],[Bank Deposit2]] - Table4[[#This Row],[Saving Accounts]]</f>
        <v>317912.40643249999</v>
      </c>
      <c r="S1401" s="22">
        <f>IF(AND(Table4[[#This Row],[Account Type]]="Current",Table4[[#This Row],[Opening Balance]]&gt;= 500000),Table4[[#This Row],[Opening Balance]] * 0.02, 0)</f>
        <v>0</v>
      </c>
    </row>
    <row r="1402" spans="1:19" ht="15.75" x14ac:dyDescent="0.25">
      <c r="A1402" s="17" t="s">
        <v>4451</v>
      </c>
      <c r="B1402" s="19">
        <v>386289914</v>
      </c>
      <c r="C1402" s="17">
        <v>85</v>
      </c>
      <c r="D1402" s="24">
        <v>13659.75</v>
      </c>
      <c r="E1402" s="17" t="s">
        <v>1094</v>
      </c>
      <c r="F1402" s="17" t="s">
        <v>453</v>
      </c>
      <c r="G1402" s="17" t="s">
        <v>4058</v>
      </c>
      <c r="H1402" s="17" t="s">
        <v>4452</v>
      </c>
      <c r="I1402" s="20">
        <f t="shared" si="21"/>
        <v>3180324.8019039999</v>
      </c>
      <c r="J1402" s="20">
        <v>344771.51674143999</v>
      </c>
      <c r="K1402" s="17" t="s">
        <v>4453</v>
      </c>
      <c r="L1402" s="21" t="str">
        <f>VLOOKUP(B1402,Accounts!B$2:E$3001,4,FALSE)</f>
        <v>Corporate</v>
      </c>
      <c r="M1402" s="26">
        <f>VALUE(VLOOKUP(B1402,Accounts!B$2:G$3001,6,FALSE))</f>
        <v>2981987904</v>
      </c>
      <c r="N1402" s="22">
        <f>IFERROR(VLOOKUP(B1402,Loan!B1402:D1701,3,FALSE), 0)</f>
        <v>0</v>
      </c>
      <c r="O1402" s="25">
        <f>VLOOKUP(B1402,Transaction!C2:F3001,4,FALSE)</f>
        <v>44439</v>
      </c>
      <c r="P1402" s="21" t="str">
        <f>VLOOKUP(B1402,Table3[[Account Number]:[Transaction type]],2,FALSE)</f>
        <v>Cash Withdrawal</v>
      </c>
      <c r="Q1402" s="21" t="str">
        <f>VLOOKUP(B1402,Transaction!C2:E3001,3,FALSE)</f>
        <v>ATM</v>
      </c>
      <c r="R1402" s="22">
        <f>Table4[[#This Row],[Bank Deposit2]] - Table4[[#This Row],[Saving Accounts]]</f>
        <v>2835553.2851625597</v>
      </c>
      <c r="S1402" s="22">
        <f>IF(AND(Table4[[#This Row],[Account Type]]="Current",Table4[[#This Row],[Opening Balance]]&gt;= 500000),Table4[[#This Row],[Opening Balance]] * 0.02, 0)</f>
        <v>0</v>
      </c>
    </row>
    <row r="1403" spans="1:19" ht="15.75" x14ac:dyDescent="0.25">
      <c r="A1403" s="17" t="s">
        <v>4454</v>
      </c>
      <c r="B1403" s="19">
        <v>844045733</v>
      </c>
      <c r="C1403" s="17">
        <v>75</v>
      </c>
      <c r="D1403" s="24">
        <v>17312.25</v>
      </c>
      <c r="E1403" s="17" t="s">
        <v>1094</v>
      </c>
      <c r="F1403" s="17" t="s">
        <v>951</v>
      </c>
      <c r="G1403" s="17" t="s">
        <v>4066</v>
      </c>
      <c r="H1403" s="17" t="s">
        <v>4455</v>
      </c>
      <c r="I1403" s="20">
        <f t="shared" si="21"/>
        <v>215160.77077500001</v>
      </c>
      <c r="J1403" s="20">
        <v>86868.647639999996</v>
      </c>
      <c r="K1403" s="17" t="s">
        <v>4456</v>
      </c>
      <c r="L1403" s="21" t="str">
        <f>VLOOKUP(B1403,Accounts!B$2:E$3001,4,FALSE)</f>
        <v>Domiciliary</v>
      </c>
      <c r="M1403" s="26">
        <f>VALUE(VLOOKUP(B1403,Accounts!B$2:G$3001,6,FALSE))</f>
        <v>114869952</v>
      </c>
      <c r="N1403" s="22">
        <f>IFERROR(VLOOKUP(B1403,Loan!B1403:D1702,3,FALSE), 0)</f>
        <v>0</v>
      </c>
      <c r="O1403" s="25">
        <f>VLOOKUP(B1403,Transaction!C2:F3001,4,FALSE)</f>
        <v>44272</v>
      </c>
      <c r="P1403" s="21" t="str">
        <f>VLOOKUP(B1403,Table3[[Account Number]:[Transaction type]],2,FALSE)</f>
        <v>Money Transfer</v>
      </c>
      <c r="Q1403" s="21" t="str">
        <f>VLOOKUP(B1403,Transaction!C2:E3001,3,FALSE)</f>
        <v>Mobile</v>
      </c>
      <c r="R1403" s="22">
        <f>Table4[[#This Row],[Bank Deposit2]] - Table4[[#This Row],[Saving Accounts]]</f>
        <v>128292.12313500002</v>
      </c>
      <c r="S1403" s="22">
        <f>IF(AND(Table4[[#This Row],[Account Type]]="Current",Table4[[#This Row],[Opening Balance]]&gt;= 500000),Table4[[#This Row],[Opening Balance]] * 0.02, 0)</f>
        <v>0</v>
      </c>
    </row>
    <row r="1404" spans="1:19" ht="15.75" x14ac:dyDescent="0.25">
      <c r="A1404" s="17" t="s">
        <v>3973</v>
      </c>
      <c r="B1404" s="19">
        <v>270028246</v>
      </c>
      <c r="C1404" s="17">
        <v>51</v>
      </c>
      <c r="D1404" s="24">
        <v>26078.25</v>
      </c>
      <c r="E1404" s="17" t="s">
        <v>1094</v>
      </c>
      <c r="F1404" s="17" t="s">
        <v>965</v>
      </c>
      <c r="G1404" s="17" t="s">
        <v>4074</v>
      </c>
      <c r="H1404" s="17" t="s">
        <v>4457</v>
      </c>
      <c r="I1404" s="20">
        <f t="shared" si="21"/>
        <v>263951.926576</v>
      </c>
      <c r="J1404" s="20">
        <v>64772.023330559998</v>
      </c>
      <c r="K1404" s="17" t="s">
        <v>4458</v>
      </c>
      <c r="L1404" s="21" t="str">
        <f>VLOOKUP(B1404,Accounts!B$2:E$3001,4,FALSE)</f>
        <v>Domiciliary</v>
      </c>
      <c r="M1404" s="26">
        <f>VALUE(VLOOKUP(B1404,Accounts!B$2:G$3001,6,FALSE))</f>
        <v>92351201</v>
      </c>
      <c r="N1404" s="22">
        <f>IFERROR(VLOOKUP(B1404,Loan!B1404:D1703,3,FALSE), 0)</f>
        <v>0</v>
      </c>
      <c r="O1404" s="25">
        <f>VLOOKUP(B1404,Transaction!C2:F3001,4,FALSE)</f>
        <v>44621</v>
      </c>
      <c r="P1404" s="21" t="str">
        <f>VLOOKUP(B1404,Table3[[Account Number]:[Transaction type]],2,FALSE)</f>
        <v>Loan Payment</v>
      </c>
      <c r="Q1404" s="21" t="str">
        <f>VLOOKUP(B1404,Transaction!C2:E3001,3,FALSE)</f>
        <v>AFT</v>
      </c>
      <c r="R1404" s="22">
        <f>Table4[[#This Row],[Bank Deposit2]] - Table4[[#This Row],[Saving Accounts]]</f>
        <v>199179.90324543999</v>
      </c>
      <c r="S1404" s="22">
        <f>IF(AND(Table4[[#This Row],[Account Type]]="Current",Table4[[#This Row],[Opening Balance]]&gt;= 500000),Table4[[#This Row],[Opening Balance]] * 0.02, 0)</f>
        <v>0</v>
      </c>
    </row>
    <row r="1405" spans="1:19" ht="15.75" x14ac:dyDescent="0.25">
      <c r="A1405" s="17" t="s">
        <v>4459</v>
      </c>
      <c r="B1405" s="19">
        <v>229963946</v>
      </c>
      <c r="C1405" s="17">
        <v>22</v>
      </c>
      <c r="D1405" s="24">
        <v>36670.5</v>
      </c>
      <c r="E1405" s="17" t="s">
        <v>1094</v>
      </c>
      <c r="F1405" s="17" t="s">
        <v>442</v>
      </c>
      <c r="G1405" s="17" t="s">
        <v>4148</v>
      </c>
      <c r="H1405" s="17" t="s">
        <v>4460</v>
      </c>
      <c r="I1405" s="20">
        <f t="shared" si="21"/>
        <v>214791.36111999999</v>
      </c>
      <c r="J1405" s="20">
        <v>162054.4295608</v>
      </c>
      <c r="K1405" s="17" t="s">
        <v>4461</v>
      </c>
      <c r="L1405" s="21" t="str">
        <f>VLOOKUP(B1405,Accounts!B$2:E$3001,4,FALSE)</f>
        <v>Savings</v>
      </c>
      <c r="M1405" s="26">
        <f>VALUE(VLOOKUP(B1405,Accounts!B$2:G$3001,6,FALSE))</f>
        <v>950921125</v>
      </c>
      <c r="N1405" s="22">
        <f>IFERROR(VLOOKUP(B1405,Loan!B1405:D1704,3,FALSE), 0)</f>
        <v>0</v>
      </c>
      <c r="O1405" s="25">
        <f>VLOOKUP(B1405,Transaction!C2:F3001,4,FALSE)</f>
        <v>44270</v>
      </c>
      <c r="P1405" s="21" t="str">
        <f>VLOOKUP(B1405,Table3[[Account Number]:[Transaction type]],2,FALSE)</f>
        <v>Money Transfer</v>
      </c>
      <c r="Q1405" s="21" t="str">
        <f>VLOOKUP(B1405,Transaction!C2:E3001,3,FALSE)</f>
        <v>Mobile</v>
      </c>
      <c r="R1405" s="22">
        <f>Table4[[#This Row],[Bank Deposit2]] - Table4[[#This Row],[Saving Accounts]]</f>
        <v>52736.931559199991</v>
      </c>
      <c r="S1405" s="22">
        <f>IF(AND(Table4[[#This Row],[Account Type]]="Current",Table4[[#This Row],[Opening Balance]]&gt;= 500000),Table4[[#This Row],[Opening Balance]] * 0.02, 0)</f>
        <v>0</v>
      </c>
    </row>
    <row r="1406" spans="1:19" ht="15.75" x14ac:dyDescent="0.25">
      <c r="A1406" s="17" t="s">
        <v>4462</v>
      </c>
      <c r="B1406" s="19">
        <v>862682604</v>
      </c>
      <c r="C1406" s="17">
        <v>65</v>
      </c>
      <c r="D1406" s="24">
        <v>20964.75</v>
      </c>
      <c r="E1406" s="17" t="s">
        <v>1094</v>
      </c>
      <c r="F1406" s="17" t="s">
        <v>314</v>
      </c>
      <c r="G1406" s="17" t="s">
        <v>4054</v>
      </c>
      <c r="H1406" s="17" t="s">
        <v>4463</v>
      </c>
      <c r="I1406" s="20">
        <f t="shared" si="21"/>
        <v>453440.06028899999</v>
      </c>
      <c r="J1406" s="20">
        <v>640543.74832403997</v>
      </c>
      <c r="K1406" s="17" t="s">
        <v>3152</v>
      </c>
      <c r="L1406" s="21" t="str">
        <f>VLOOKUP(B1406,Accounts!B$2:E$3001,4,FALSE)</f>
        <v>Corporate</v>
      </c>
      <c r="M1406" s="26">
        <f>VALUE(VLOOKUP(B1406,Accounts!B$2:G$3001,6,FALSE))</f>
        <v>630665178</v>
      </c>
      <c r="N1406" s="22">
        <f>IFERROR(VLOOKUP(B1406,Loan!B1406:D1705,3,FALSE), 0)</f>
        <v>0</v>
      </c>
      <c r="O1406" s="25">
        <f>VLOOKUP(B1406,Transaction!C2:F3001,4,FALSE)</f>
        <v>44310</v>
      </c>
      <c r="P1406" s="21" t="str">
        <f>VLOOKUP(B1406,Table3[[Account Number]:[Transaction type]],2,FALSE)</f>
        <v>Checks</v>
      </c>
      <c r="Q1406" s="21" t="str">
        <f>VLOOKUP(B1406,Transaction!C2:E3001,3,FALSE)</f>
        <v>Informal Services</v>
      </c>
      <c r="R1406" s="22">
        <f>Table4[[#This Row],[Bank Deposit2]] - Table4[[#This Row],[Saving Accounts]]</f>
        <v>-187103.68803503999</v>
      </c>
      <c r="S1406" s="22">
        <f>IF(AND(Table4[[#This Row],[Account Type]]="Current",Table4[[#This Row],[Opening Balance]]&gt;= 500000),Table4[[#This Row],[Opening Balance]] * 0.02, 0)</f>
        <v>0</v>
      </c>
    </row>
    <row r="1407" spans="1:19" ht="15.75" x14ac:dyDescent="0.25">
      <c r="A1407" s="17" t="s">
        <v>4464</v>
      </c>
      <c r="B1407" s="19">
        <v>451507639</v>
      </c>
      <c r="C1407" s="17">
        <v>26</v>
      </c>
      <c r="D1407" s="24">
        <v>35209.5</v>
      </c>
      <c r="E1407" s="17" t="s">
        <v>1094</v>
      </c>
      <c r="F1407" s="17" t="s">
        <v>1404</v>
      </c>
      <c r="G1407" s="17" t="s">
        <v>4084</v>
      </c>
      <c r="H1407" s="17" t="s">
        <v>4465</v>
      </c>
      <c r="I1407" s="20">
        <f t="shared" si="21"/>
        <v>870403.2</v>
      </c>
      <c r="J1407" s="20">
        <v>454350.47039999999</v>
      </c>
      <c r="K1407" s="17" t="s">
        <v>4466</v>
      </c>
      <c r="L1407" s="21" t="str">
        <f>VLOOKUP(B1407,Accounts!B$2:E$3001,4,FALSE)</f>
        <v>Domiciliary</v>
      </c>
      <c r="M1407" s="26">
        <f>VALUE(VLOOKUP(B1407,Accounts!B$2:G$3001,6,FALSE))</f>
        <v>1963249464</v>
      </c>
      <c r="N1407" s="22">
        <f>IFERROR(VLOOKUP(B1407,Loan!B1407:D1706,3,FALSE), 0)</f>
        <v>0</v>
      </c>
      <c r="O1407" s="25">
        <f>VLOOKUP(B1407,Transaction!C2:F3001,4,FALSE)</f>
        <v>44432</v>
      </c>
      <c r="P1407" s="21" t="str">
        <f>VLOOKUP(B1407,Table3[[Account Number]:[Transaction type]],2,FALSE)</f>
        <v>Online Payment</v>
      </c>
      <c r="Q1407" s="21" t="str">
        <f>VLOOKUP(B1407,Transaction!C2:E3001,3,FALSE)</f>
        <v>Mobile</v>
      </c>
      <c r="R1407" s="22">
        <f>Table4[[#This Row],[Bank Deposit2]] - Table4[[#This Row],[Saving Accounts]]</f>
        <v>416052.72959999996</v>
      </c>
      <c r="S1407" s="22">
        <f>IF(AND(Table4[[#This Row],[Account Type]]="Current",Table4[[#This Row],[Opening Balance]]&gt;= 500000),Table4[[#This Row],[Opening Balance]] * 0.02, 0)</f>
        <v>0</v>
      </c>
    </row>
    <row r="1408" spans="1:19" ht="15.75" x14ac:dyDescent="0.25">
      <c r="A1408" s="17" t="s">
        <v>4467</v>
      </c>
      <c r="B1408" s="19">
        <v>327612112</v>
      </c>
      <c r="C1408" s="17">
        <v>40</v>
      </c>
      <c r="D1408" s="24">
        <v>30096</v>
      </c>
      <c r="E1408" s="17" t="s">
        <v>1094</v>
      </c>
      <c r="F1408" s="17" t="s">
        <v>349</v>
      </c>
      <c r="G1408" s="17" t="s">
        <v>4084</v>
      </c>
      <c r="H1408" s="17" t="s">
        <v>4468</v>
      </c>
      <c r="I1408" s="20">
        <f t="shared" si="21"/>
        <v>346256.74854399997</v>
      </c>
      <c r="J1408" s="20">
        <v>129413.45976832</v>
      </c>
      <c r="K1408" s="17" t="s">
        <v>4207</v>
      </c>
      <c r="L1408" s="21" t="str">
        <f>VLOOKUP(B1408,Accounts!B$2:E$3001,4,FALSE)</f>
        <v>Corporate</v>
      </c>
      <c r="M1408" s="26">
        <f>VALUE(VLOOKUP(B1408,Accounts!B$2:G$3001,6,FALSE))</f>
        <v>906354834</v>
      </c>
      <c r="N1408" s="22">
        <f>IFERROR(VLOOKUP(B1408,Loan!B1408:D1707,3,FALSE), 0)</f>
        <v>0</v>
      </c>
      <c r="O1408" s="25">
        <f>VLOOKUP(B1408,Transaction!C2:F3001,4,FALSE)</f>
        <v>44581</v>
      </c>
      <c r="P1408" s="21" t="str">
        <f>VLOOKUP(B1408,Table3[[Account Number]:[Transaction type]],2,FALSE)</f>
        <v>Checks</v>
      </c>
      <c r="Q1408" s="21" t="str">
        <f>VLOOKUP(B1408,Transaction!C2:E3001,3,FALSE)</f>
        <v>Informal Services</v>
      </c>
      <c r="R1408" s="22">
        <f>Table4[[#This Row],[Bank Deposit2]] - Table4[[#This Row],[Saving Accounts]]</f>
        <v>216843.28877567998</v>
      </c>
      <c r="S1408" s="22">
        <f>IF(AND(Table4[[#This Row],[Account Type]]="Current",Table4[[#This Row],[Opening Balance]]&gt;= 500000),Table4[[#This Row],[Opening Balance]] * 0.02, 0)</f>
        <v>0</v>
      </c>
    </row>
    <row r="1409" spans="1:19" ht="15.75" x14ac:dyDescent="0.25">
      <c r="A1409" s="17" t="s">
        <v>4469</v>
      </c>
      <c r="B1409" s="19">
        <v>722370123</v>
      </c>
      <c r="C1409" s="17">
        <v>65</v>
      </c>
      <c r="D1409" s="24">
        <v>20964.75</v>
      </c>
      <c r="E1409" s="17" t="s">
        <v>1094</v>
      </c>
      <c r="F1409" s="17" t="s">
        <v>1799</v>
      </c>
      <c r="G1409" s="17" t="s">
        <v>4119</v>
      </c>
      <c r="H1409" s="17" t="s">
        <v>4470</v>
      </c>
      <c r="I1409" s="20">
        <f t="shared" si="21"/>
        <v>310811.17540000001</v>
      </c>
      <c r="J1409" s="20">
        <v>149754.47542</v>
      </c>
      <c r="K1409" s="17" t="s">
        <v>4471</v>
      </c>
      <c r="L1409" s="21" t="str">
        <f>VLOOKUP(B1409,Accounts!B$2:E$3001,4,FALSE)</f>
        <v>Joint</v>
      </c>
      <c r="M1409" s="26">
        <f>VALUE(VLOOKUP(B1409,Accounts!B$2:G$3001,6,FALSE))</f>
        <v>22559391</v>
      </c>
      <c r="N1409" s="22">
        <f>IFERROR(VLOOKUP(B1409,Loan!B1409:D1708,3,FALSE), 0)</f>
        <v>0</v>
      </c>
      <c r="O1409" s="25">
        <f>VLOOKUP(B1409,Transaction!C2:F3001,4,FALSE)</f>
        <v>44335</v>
      </c>
      <c r="P1409" s="21" t="str">
        <f>VLOOKUP(B1409,Table3[[Account Number]:[Transaction type]],2,FALSE)</f>
        <v>Money Transfer</v>
      </c>
      <c r="Q1409" s="21" t="str">
        <f>VLOOKUP(B1409,Transaction!C2:E3001,3,FALSE)</f>
        <v>Mobile</v>
      </c>
      <c r="R1409" s="22">
        <f>Table4[[#This Row],[Bank Deposit2]] - Table4[[#This Row],[Saving Accounts]]</f>
        <v>161056.69998</v>
      </c>
      <c r="S1409" s="22">
        <f>IF(AND(Table4[[#This Row],[Account Type]]="Current",Table4[[#This Row],[Opening Balance]]&gt;= 500000),Table4[[#This Row],[Opening Balance]] * 0.02, 0)</f>
        <v>0</v>
      </c>
    </row>
    <row r="1410" spans="1:19" ht="15.75" x14ac:dyDescent="0.25">
      <c r="A1410" s="17" t="s">
        <v>4472</v>
      </c>
      <c r="B1410" s="19">
        <v>56948709</v>
      </c>
      <c r="C1410" s="17">
        <v>60</v>
      </c>
      <c r="D1410" s="24">
        <v>22791</v>
      </c>
      <c r="E1410" s="17" t="s">
        <v>1094</v>
      </c>
      <c r="F1410" s="17" t="s">
        <v>874</v>
      </c>
      <c r="G1410" s="17" t="s">
        <v>4105</v>
      </c>
      <c r="H1410" s="17" t="s">
        <v>4473</v>
      </c>
      <c r="I1410" s="20">
        <f t="shared" si="21"/>
        <v>685540.12882800004</v>
      </c>
      <c r="J1410" s="20">
        <v>227246.37141744001</v>
      </c>
      <c r="K1410" s="17" t="s">
        <v>4474</v>
      </c>
      <c r="L1410" s="21" t="str">
        <f>VLOOKUP(B1410,Accounts!B$2:E$3001,4,FALSE)</f>
        <v>Corporate</v>
      </c>
      <c r="M1410" s="26">
        <f>VALUE(VLOOKUP(B1410,Accounts!B$2:G$3001,6,FALSE))</f>
        <v>3001142931</v>
      </c>
      <c r="N1410" s="22">
        <f>IFERROR(VLOOKUP(B1410,Loan!B1410:D1709,3,FALSE), 0)</f>
        <v>0</v>
      </c>
      <c r="O1410" s="25">
        <f>VLOOKUP(B1410,Transaction!C2:F3001,4,FALSE)</f>
        <v>44588</v>
      </c>
      <c r="P1410" s="21" t="str">
        <f>VLOOKUP(B1410,Table3[[Account Number]:[Transaction type]],2,FALSE)</f>
        <v>Loan Payment</v>
      </c>
      <c r="Q1410" s="21" t="str">
        <f>VLOOKUP(B1410,Transaction!C2:E3001,3,FALSE)</f>
        <v>AFT</v>
      </c>
      <c r="R1410" s="22">
        <f>Table4[[#This Row],[Bank Deposit2]] - Table4[[#This Row],[Saving Accounts]]</f>
        <v>458293.75741056004</v>
      </c>
      <c r="S1410" s="22">
        <f>IF(AND(Table4[[#This Row],[Account Type]]="Current",Table4[[#This Row],[Opening Balance]]&gt;= 500000),Table4[[#This Row],[Opening Balance]] * 0.02, 0)</f>
        <v>0</v>
      </c>
    </row>
    <row r="1411" spans="1:19" ht="15.75" x14ac:dyDescent="0.25">
      <c r="A1411" s="17" t="s">
        <v>4475</v>
      </c>
      <c r="B1411" s="19">
        <v>255844171</v>
      </c>
      <c r="C1411" s="17">
        <v>65</v>
      </c>
      <c r="D1411" s="24">
        <v>20964.75</v>
      </c>
      <c r="E1411" s="17" t="s">
        <v>1094</v>
      </c>
      <c r="F1411" s="17" t="s">
        <v>1576</v>
      </c>
      <c r="G1411" s="17" t="s">
        <v>4112</v>
      </c>
      <c r="H1411" s="17" t="s">
        <v>4476</v>
      </c>
      <c r="I1411" s="20">
        <f t="shared" ref="I1411:I1474" si="22">VALUE(CLEAN(H1411))</f>
        <v>414346.99513499998</v>
      </c>
      <c r="J1411" s="20">
        <v>143391.99382199999</v>
      </c>
      <c r="K1411" s="17" t="s">
        <v>4477</v>
      </c>
      <c r="L1411" s="21" t="str">
        <f>VLOOKUP(B1411,Accounts!B$2:E$3001,4,FALSE)</f>
        <v>Domiciliary</v>
      </c>
      <c r="M1411" s="26">
        <f>VALUE(VLOOKUP(B1411,Accounts!B$2:G$3001,6,FALSE))</f>
        <v>3861799146</v>
      </c>
      <c r="N1411" s="22">
        <f>IFERROR(VLOOKUP(B1411,Loan!B1411:D1710,3,FALSE), 0)</f>
        <v>0</v>
      </c>
      <c r="O1411" s="25">
        <f>VLOOKUP(B1411,Transaction!C2:F3001,4,FALSE)</f>
        <v>44669</v>
      </c>
      <c r="P1411" s="21" t="str">
        <f>VLOOKUP(B1411,Table3[[Account Number]:[Transaction type]],2,FALSE)</f>
        <v>Money Deposit</v>
      </c>
      <c r="Q1411" s="21" t="str">
        <f>VLOOKUP(B1411,Transaction!C2:E3001,3,FALSE)</f>
        <v>ATM</v>
      </c>
      <c r="R1411" s="22">
        <f>Table4[[#This Row],[Bank Deposit2]] - Table4[[#This Row],[Saving Accounts]]</f>
        <v>270955.00131299999</v>
      </c>
      <c r="S1411" s="22">
        <f>IF(AND(Table4[[#This Row],[Account Type]]="Current",Table4[[#This Row],[Opening Balance]]&gt;= 500000),Table4[[#This Row],[Opening Balance]] * 0.02, 0)</f>
        <v>0</v>
      </c>
    </row>
    <row r="1412" spans="1:19" ht="15.75" x14ac:dyDescent="0.25">
      <c r="A1412" s="17" t="s">
        <v>4478</v>
      </c>
      <c r="B1412" s="19">
        <v>966549788</v>
      </c>
      <c r="C1412" s="17">
        <v>18</v>
      </c>
      <c r="D1412" s="24">
        <v>38131.5</v>
      </c>
      <c r="E1412" s="17" t="s">
        <v>1094</v>
      </c>
      <c r="F1412" s="17" t="s">
        <v>587</v>
      </c>
      <c r="G1412" s="17" t="s">
        <v>4084</v>
      </c>
      <c r="H1412" s="17" t="s">
        <v>4479</v>
      </c>
      <c r="I1412" s="20">
        <f t="shared" si="22"/>
        <v>210336.22684799999</v>
      </c>
      <c r="J1412" s="20">
        <v>99924.114343680005</v>
      </c>
      <c r="K1412" s="17" t="s">
        <v>4480</v>
      </c>
      <c r="L1412" s="21" t="str">
        <f>VLOOKUP(B1412,Accounts!B$2:E$3001,4,FALSE)</f>
        <v>Domiciliary</v>
      </c>
      <c r="M1412" s="26">
        <f>VALUE(VLOOKUP(B1412,Accounts!B$2:G$3001,6,FALSE))</f>
        <v>922572189</v>
      </c>
      <c r="N1412" s="22">
        <f>IFERROR(VLOOKUP(B1412,Loan!B1412:D1711,3,FALSE), 0)</f>
        <v>0</v>
      </c>
      <c r="O1412" s="25">
        <f>VLOOKUP(B1412,Transaction!C2:F3001,4,FALSE)</f>
        <v>44370</v>
      </c>
      <c r="P1412" s="21" t="str">
        <f>VLOOKUP(B1412,Table3[[Account Number]:[Transaction type]],2,FALSE)</f>
        <v>Loan Payment</v>
      </c>
      <c r="Q1412" s="21" t="str">
        <f>VLOOKUP(B1412,Transaction!C2:E3001,3,FALSE)</f>
        <v>ACH</v>
      </c>
      <c r="R1412" s="22">
        <f>Table4[[#This Row],[Bank Deposit2]] - Table4[[#This Row],[Saving Accounts]]</f>
        <v>110412.11250431999</v>
      </c>
      <c r="S1412" s="22">
        <f>IF(AND(Table4[[#This Row],[Account Type]]="Current",Table4[[#This Row],[Opening Balance]]&gt;= 500000),Table4[[#This Row],[Opening Balance]] * 0.02, 0)</f>
        <v>0</v>
      </c>
    </row>
    <row r="1413" spans="1:19" ht="15.75" x14ac:dyDescent="0.25">
      <c r="A1413" s="17" t="s">
        <v>4481</v>
      </c>
      <c r="B1413" s="19">
        <v>404379161</v>
      </c>
      <c r="C1413" s="17">
        <v>73</v>
      </c>
      <c r="D1413" s="24">
        <v>18042.75</v>
      </c>
      <c r="E1413" s="17" t="s">
        <v>1094</v>
      </c>
      <c r="F1413" s="17" t="s">
        <v>163</v>
      </c>
      <c r="G1413" s="17" t="s">
        <v>4074</v>
      </c>
      <c r="H1413" s="17" t="s">
        <v>4482</v>
      </c>
      <c r="I1413" s="20">
        <f t="shared" si="22"/>
        <v>1015970.509576</v>
      </c>
      <c r="J1413" s="20">
        <v>466664.57500255998</v>
      </c>
      <c r="K1413" s="17" t="s">
        <v>4483</v>
      </c>
      <c r="L1413" s="21" t="str">
        <f>VLOOKUP(B1413,Accounts!B$2:E$3001,4,FALSE)</f>
        <v>Domiciliary</v>
      </c>
      <c r="M1413" s="26">
        <f>VALUE(VLOOKUP(B1413,Accounts!B$2:G$3001,6,FALSE))</f>
        <v>246954708</v>
      </c>
      <c r="N1413" s="22">
        <f>IFERROR(VLOOKUP(B1413,Loan!B1413:D1712,3,FALSE), 0)</f>
        <v>0</v>
      </c>
      <c r="O1413" s="25">
        <f>VLOOKUP(B1413,Transaction!C2:F3001,4,FALSE)</f>
        <v>44240</v>
      </c>
      <c r="P1413" s="21" t="str">
        <f>VLOOKUP(B1413,Table3[[Account Number]:[Transaction type]],2,FALSE)</f>
        <v>Loan Payment</v>
      </c>
      <c r="Q1413" s="21" t="str">
        <f>VLOOKUP(B1413,Transaction!C2:E3001,3,FALSE)</f>
        <v>ACH</v>
      </c>
      <c r="R1413" s="22">
        <f>Table4[[#This Row],[Bank Deposit2]] - Table4[[#This Row],[Saving Accounts]]</f>
        <v>549305.93457344011</v>
      </c>
      <c r="S1413" s="22">
        <f>IF(AND(Table4[[#This Row],[Account Type]]="Current",Table4[[#This Row],[Opening Balance]]&gt;= 500000),Table4[[#This Row],[Opening Balance]] * 0.02, 0)</f>
        <v>0</v>
      </c>
    </row>
    <row r="1414" spans="1:19" ht="15.75" x14ac:dyDescent="0.25">
      <c r="A1414" s="17" t="s">
        <v>4484</v>
      </c>
      <c r="B1414" s="19">
        <v>625287378</v>
      </c>
      <c r="C1414" s="17">
        <v>66</v>
      </c>
      <c r="D1414" s="24">
        <v>20599.5</v>
      </c>
      <c r="E1414" s="17" t="s">
        <v>1094</v>
      </c>
      <c r="F1414" s="17" t="s">
        <v>1220</v>
      </c>
      <c r="G1414" s="17" t="s">
        <v>4058</v>
      </c>
      <c r="H1414" s="17" t="s">
        <v>4485</v>
      </c>
      <c r="I1414" s="20">
        <f t="shared" si="22"/>
        <v>367935.50792499998</v>
      </c>
      <c r="J1414" s="20">
        <v>108454.547034</v>
      </c>
      <c r="K1414" s="17" t="s">
        <v>4486</v>
      </c>
      <c r="L1414" s="21" t="str">
        <f>VLOOKUP(B1414,Accounts!B$2:E$3001,4,FALSE)</f>
        <v>Corporate</v>
      </c>
      <c r="M1414" s="26">
        <f>VALUE(VLOOKUP(B1414,Accounts!B$2:G$3001,6,FALSE))</f>
        <v>2239891836</v>
      </c>
      <c r="N1414" s="22">
        <f>IFERROR(VLOOKUP(B1414,Loan!B1414:D1713,3,FALSE), 0)</f>
        <v>0</v>
      </c>
      <c r="O1414" s="25">
        <f>VLOOKUP(B1414,Transaction!C2:F3001,4,FALSE)</f>
        <v>44546</v>
      </c>
      <c r="P1414" s="21" t="str">
        <f>VLOOKUP(B1414,Table3[[Account Number]:[Transaction type]],2,FALSE)</f>
        <v>Online Payment</v>
      </c>
      <c r="Q1414" s="21" t="str">
        <f>VLOOKUP(B1414,Transaction!C2:E3001,3,FALSE)</f>
        <v>Internet Banking</v>
      </c>
      <c r="R1414" s="22">
        <f>Table4[[#This Row],[Bank Deposit2]] - Table4[[#This Row],[Saving Accounts]]</f>
        <v>259480.960891</v>
      </c>
      <c r="S1414" s="22">
        <f>IF(AND(Table4[[#This Row],[Account Type]]="Current",Table4[[#This Row],[Opening Balance]]&gt;= 500000),Table4[[#This Row],[Opening Balance]] * 0.02, 0)</f>
        <v>0</v>
      </c>
    </row>
    <row r="1415" spans="1:19" ht="15.75" x14ac:dyDescent="0.25">
      <c r="A1415" s="17" t="s">
        <v>4487</v>
      </c>
      <c r="B1415" s="19">
        <v>943830410</v>
      </c>
      <c r="C1415" s="17">
        <v>39</v>
      </c>
      <c r="D1415" s="24">
        <v>30461.25</v>
      </c>
      <c r="E1415" s="17" t="s">
        <v>1094</v>
      </c>
      <c r="F1415" s="17" t="s">
        <v>115</v>
      </c>
      <c r="G1415" s="17" t="s">
        <v>4074</v>
      </c>
      <c r="H1415" s="17" t="s">
        <v>4488</v>
      </c>
      <c r="I1415" s="20">
        <f t="shared" si="22"/>
        <v>984888</v>
      </c>
      <c r="J1415" s="20">
        <v>194351.23199999999</v>
      </c>
      <c r="K1415" s="17" t="s">
        <v>4489</v>
      </c>
      <c r="L1415" s="21" t="str">
        <f>VLOOKUP(B1415,Accounts!B$2:E$3001,4,FALSE)</f>
        <v>Current</v>
      </c>
      <c r="M1415" s="26">
        <f>VALUE(VLOOKUP(B1415,Accounts!B$2:G$3001,6,FALSE))</f>
        <v>2618162703</v>
      </c>
      <c r="N1415" s="22">
        <f>IFERROR(VLOOKUP(B1415,Loan!B1415:D1714,3,FALSE), 0)</f>
        <v>0</v>
      </c>
      <c r="O1415" s="25">
        <f>VLOOKUP(B1415,Transaction!C2:F3001,4,FALSE)</f>
        <v>44367</v>
      </c>
      <c r="P1415" s="21" t="str">
        <f>VLOOKUP(B1415,Table3[[Account Number]:[Transaction type]],2,FALSE)</f>
        <v>Online Payment</v>
      </c>
      <c r="Q1415" s="21" t="str">
        <f>VLOOKUP(B1415,Transaction!C2:E3001,3,FALSE)</f>
        <v>Internet Banking</v>
      </c>
      <c r="R1415" s="22">
        <f>Table4[[#This Row],[Bank Deposit2]] - Table4[[#This Row],[Saving Accounts]]</f>
        <v>790536.76800000004</v>
      </c>
      <c r="S1415" s="22">
        <f>IF(AND(Table4[[#This Row],[Account Type]]="Current",Table4[[#This Row],[Opening Balance]]&gt;= 500000),Table4[[#This Row],[Opening Balance]] * 0.02, 0)</f>
        <v>52363254.060000002</v>
      </c>
    </row>
    <row r="1416" spans="1:19" ht="15.75" x14ac:dyDescent="0.25">
      <c r="A1416" s="17" t="s">
        <v>4490</v>
      </c>
      <c r="B1416" s="19">
        <v>388752627</v>
      </c>
      <c r="C1416" s="17">
        <v>50</v>
      </c>
      <c r="D1416" s="24">
        <v>26443.5</v>
      </c>
      <c r="E1416" s="17" t="s">
        <v>1094</v>
      </c>
      <c r="F1416" s="17" t="s">
        <v>587</v>
      </c>
      <c r="G1416" s="17" t="s">
        <v>4105</v>
      </c>
      <c r="H1416" s="17" t="s">
        <v>4491</v>
      </c>
      <c r="I1416" s="20">
        <f t="shared" si="22"/>
        <v>963737.05357600003</v>
      </c>
      <c r="J1416" s="20">
        <v>486543.37070460001</v>
      </c>
      <c r="K1416" s="17" t="s">
        <v>4492</v>
      </c>
      <c r="L1416" s="21" t="str">
        <f>VLOOKUP(B1416,Accounts!B$2:E$3001,4,FALSE)</f>
        <v>Joint</v>
      </c>
      <c r="M1416" s="26">
        <f>VALUE(VLOOKUP(B1416,Accounts!B$2:G$3001,6,FALSE))</f>
        <v>2020338811</v>
      </c>
      <c r="N1416" s="22">
        <f>IFERROR(VLOOKUP(B1416,Loan!B1416:D1715,3,FALSE), 0)</f>
        <v>0</v>
      </c>
      <c r="O1416" s="25">
        <f>VLOOKUP(B1416,Transaction!C2:F3001,4,FALSE)</f>
        <v>44357</v>
      </c>
      <c r="P1416" s="21" t="str">
        <f>VLOOKUP(B1416,Table3[[Account Number]:[Transaction type]],2,FALSE)</f>
        <v>Cash Withdrawal</v>
      </c>
      <c r="Q1416" s="21" t="str">
        <f>VLOOKUP(B1416,Transaction!C2:E3001,3,FALSE)</f>
        <v>Bank</v>
      </c>
      <c r="R1416" s="22">
        <f>Table4[[#This Row],[Bank Deposit2]] - Table4[[#This Row],[Saving Accounts]]</f>
        <v>477193.68287140003</v>
      </c>
      <c r="S1416" s="22">
        <f>IF(AND(Table4[[#This Row],[Account Type]]="Current",Table4[[#This Row],[Opening Balance]]&gt;= 500000),Table4[[#This Row],[Opening Balance]] * 0.02, 0)</f>
        <v>0</v>
      </c>
    </row>
    <row r="1417" spans="1:19" ht="15.75" x14ac:dyDescent="0.25">
      <c r="A1417" s="17" t="s">
        <v>4493</v>
      </c>
      <c r="B1417" s="19">
        <v>562393128</v>
      </c>
      <c r="C1417" s="17">
        <v>32</v>
      </c>
      <c r="D1417" s="24">
        <v>33018</v>
      </c>
      <c r="E1417" s="17" t="s">
        <v>1094</v>
      </c>
      <c r="F1417" s="17" t="s">
        <v>881</v>
      </c>
      <c r="G1417" s="17" t="s">
        <v>4058</v>
      </c>
      <c r="H1417" s="17" t="s">
        <v>4494</v>
      </c>
      <c r="I1417" s="20">
        <f t="shared" si="22"/>
        <v>580085.14338000002</v>
      </c>
      <c r="J1417" s="20">
        <v>496253.48394960002</v>
      </c>
      <c r="K1417" s="17" t="s">
        <v>4495</v>
      </c>
      <c r="L1417" s="21" t="str">
        <f>VLOOKUP(B1417,Accounts!B$2:E$3001,4,FALSE)</f>
        <v>Current</v>
      </c>
      <c r="M1417" s="26">
        <f>VALUE(VLOOKUP(B1417,Accounts!B$2:G$3001,6,FALSE))</f>
        <v>3534677757</v>
      </c>
      <c r="N1417" s="22">
        <f>IFERROR(VLOOKUP(B1417,Loan!B1417:D1716,3,FALSE), 0)</f>
        <v>0</v>
      </c>
      <c r="O1417" s="25">
        <f>VLOOKUP(B1417,Transaction!C2:F3001,4,FALSE)</f>
        <v>44519</v>
      </c>
      <c r="P1417" s="21" t="str">
        <f>VLOOKUP(B1417,Table3[[Account Number]:[Transaction type]],2,FALSE)</f>
        <v>Online Payment</v>
      </c>
      <c r="Q1417" s="21" t="str">
        <f>VLOOKUP(B1417,Transaction!C2:E3001,3,FALSE)</f>
        <v>Internet Banking</v>
      </c>
      <c r="R1417" s="22">
        <f>Table4[[#This Row],[Bank Deposit2]] - Table4[[#This Row],[Saving Accounts]]</f>
        <v>83831.659430400003</v>
      </c>
      <c r="S1417" s="22">
        <f>IF(AND(Table4[[#This Row],[Account Type]]="Current",Table4[[#This Row],[Opening Balance]]&gt;= 500000),Table4[[#This Row],[Opening Balance]] * 0.02, 0)</f>
        <v>70693555.140000001</v>
      </c>
    </row>
    <row r="1418" spans="1:19" ht="15.75" x14ac:dyDescent="0.25">
      <c r="A1418" s="17" t="s">
        <v>4496</v>
      </c>
      <c r="B1418" s="19">
        <v>34227211</v>
      </c>
      <c r="C1418" s="17">
        <v>69</v>
      </c>
      <c r="D1418" s="24">
        <v>19503.75</v>
      </c>
      <c r="E1418" s="17" t="s">
        <v>1094</v>
      </c>
      <c r="F1418" s="17" t="s">
        <v>147</v>
      </c>
      <c r="G1418" s="17" t="s">
        <v>4062</v>
      </c>
      <c r="H1418" s="17" t="s">
        <v>4497</v>
      </c>
      <c r="I1418" s="20">
        <f t="shared" si="22"/>
        <v>47898.397091999999</v>
      </c>
      <c r="J1418" s="20">
        <v>30212.835088799999</v>
      </c>
      <c r="K1418" s="17" t="s">
        <v>4498</v>
      </c>
      <c r="L1418" s="21" t="str">
        <f>VLOOKUP(B1418,Accounts!B$2:E$3001,4,FALSE)</f>
        <v>Current</v>
      </c>
      <c r="M1418" s="26">
        <f>VALUE(VLOOKUP(B1418,Accounts!B$2:G$3001,6,FALSE))</f>
        <v>3186857184</v>
      </c>
      <c r="N1418" s="22">
        <f>IFERROR(VLOOKUP(B1418,Loan!B1418:D1717,3,FALSE), 0)</f>
        <v>0</v>
      </c>
      <c r="O1418" s="25">
        <f>VLOOKUP(B1418,Transaction!C2:F3001,4,FALSE)</f>
        <v>44439</v>
      </c>
      <c r="P1418" s="21" t="str">
        <f>VLOOKUP(B1418,Table3[[Account Number]:[Transaction type]],2,FALSE)</f>
        <v>Cash Withdrawal</v>
      </c>
      <c r="Q1418" s="21" t="str">
        <f>VLOOKUP(B1418,Transaction!C2:E3001,3,FALSE)</f>
        <v>ATM</v>
      </c>
      <c r="R1418" s="22">
        <f>Table4[[#This Row],[Bank Deposit2]] - Table4[[#This Row],[Saving Accounts]]</f>
        <v>17685.562003200001</v>
      </c>
      <c r="S1418" s="22">
        <f>IF(AND(Table4[[#This Row],[Account Type]]="Current",Table4[[#This Row],[Opening Balance]]&gt;= 500000),Table4[[#This Row],[Opening Balance]] * 0.02, 0)</f>
        <v>63737143.68</v>
      </c>
    </row>
    <row r="1419" spans="1:19" ht="15.75" x14ac:dyDescent="0.25">
      <c r="A1419" s="17" t="s">
        <v>4499</v>
      </c>
      <c r="B1419" s="19">
        <v>256904457</v>
      </c>
      <c r="C1419" s="17">
        <v>67</v>
      </c>
      <c r="D1419" s="24">
        <v>20234.25</v>
      </c>
      <c r="E1419" s="17" t="s">
        <v>1094</v>
      </c>
      <c r="F1419" s="17" t="s">
        <v>4500</v>
      </c>
      <c r="G1419" s="17" t="s">
        <v>4084</v>
      </c>
      <c r="H1419" s="17" t="s">
        <v>4501</v>
      </c>
      <c r="I1419" s="20">
        <f t="shared" si="22"/>
        <v>207515.075805</v>
      </c>
      <c r="J1419" s="20">
        <v>198231.50662425</v>
      </c>
      <c r="K1419" s="17" t="s">
        <v>4502</v>
      </c>
      <c r="L1419" s="21" t="str">
        <f>VLOOKUP(B1419,Accounts!B$2:E$3001,4,FALSE)</f>
        <v>Domiciliary</v>
      </c>
      <c r="M1419" s="26">
        <f>VALUE(VLOOKUP(B1419,Accounts!B$2:G$3001,6,FALSE))</f>
        <v>1314891843</v>
      </c>
      <c r="N1419" s="22">
        <f>IFERROR(VLOOKUP(B1419,Loan!B1419:D1718,3,FALSE), 0)</f>
        <v>0</v>
      </c>
      <c r="O1419" s="25">
        <f>VLOOKUP(B1419,Transaction!C2:F3001,4,FALSE)</f>
        <v>44237</v>
      </c>
      <c r="P1419" s="21" t="str">
        <f>VLOOKUP(B1419,Table3[[Account Number]:[Transaction type]],2,FALSE)</f>
        <v>Money Deposit</v>
      </c>
      <c r="Q1419" s="21" t="str">
        <f>VLOOKUP(B1419,Transaction!C2:E3001,3,FALSE)</f>
        <v>ATM</v>
      </c>
      <c r="R1419" s="22">
        <f>Table4[[#This Row],[Bank Deposit2]] - Table4[[#This Row],[Saving Accounts]]</f>
        <v>9283.569180749997</v>
      </c>
      <c r="S1419" s="22">
        <f>IF(AND(Table4[[#This Row],[Account Type]]="Current",Table4[[#This Row],[Opening Balance]]&gt;= 500000),Table4[[#This Row],[Opening Balance]] * 0.02, 0)</f>
        <v>0</v>
      </c>
    </row>
    <row r="1420" spans="1:19" ht="15.75" x14ac:dyDescent="0.25">
      <c r="A1420" s="17" t="s">
        <v>4503</v>
      </c>
      <c r="B1420" s="19">
        <v>600894200</v>
      </c>
      <c r="C1420" s="17">
        <v>68</v>
      </c>
      <c r="D1420" s="24">
        <v>19869</v>
      </c>
      <c r="E1420" s="17" t="s">
        <v>1094</v>
      </c>
      <c r="F1420" s="17" t="s">
        <v>246</v>
      </c>
      <c r="G1420" s="17" t="s">
        <v>4074</v>
      </c>
      <c r="H1420" s="17" t="s">
        <v>4504</v>
      </c>
      <c r="I1420" s="20">
        <f t="shared" si="22"/>
        <v>244487.12532799999</v>
      </c>
      <c r="J1420" s="20">
        <v>79094.888923680002</v>
      </c>
      <c r="K1420" s="17" t="s">
        <v>4505</v>
      </c>
      <c r="L1420" s="21" t="str">
        <f>VLOOKUP(B1420,Accounts!B$2:E$3001,4,FALSE)</f>
        <v>Savings</v>
      </c>
      <c r="M1420" s="26">
        <f>VALUE(VLOOKUP(B1420,Accounts!B$2:G$3001,6,FALSE))</f>
        <v>57359088</v>
      </c>
      <c r="N1420" s="22">
        <f>IFERROR(VLOOKUP(B1420,Loan!B1420:D1719,3,FALSE), 0)</f>
        <v>0</v>
      </c>
      <c r="O1420" s="25">
        <f>VLOOKUP(B1420,Transaction!C2:F3001,4,FALSE)</f>
        <v>44628</v>
      </c>
      <c r="P1420" s="21" t="str">
        <f>VLOOKUP(B1420,Table3[[Account Number]:[Transaction type]],2,FALSE)</f>
        <v>Money Transfer</v>
      </c>
      <c r="Q1420" s="21" t="str">
        <f>VLOOKUP(B1420,Transaction!C2:E3001,3,FALSE)</f>
        <v>Mobile</v>
      </c>
      <c r="R1420" s="22">
        <f>Table4[[#This Row],[Bank Deposit2]] - Table4[[#This Row],[Saving Accounts]]</f>
        <v>165392.23640431999</v>
      </c>
      <c r="S1420" s="22">
        <f>IF(AND(Table4[[#This Row],[Account Type]]="Current",Table4[[#This Row],[Opening Balance]]&gt;= 500000),Table4[[#This Row],[Opening Balance]] * 0.02, 0)</f>
        <v>0</v>
      </c>
    </row>
    <row r="1421" spans="1:19" ht="15.75" x14ac:dyDescent="0.25">
      <c r="A1421" s="17" t="s">
        <v>4506</v>
      </c>
      <c r="B1421" s="19">
        <v>676553473</v>
      </c>
      <c r="C1421" s="17">
        <v>50</v>
      </c>
      <c r="D1421" s="24">
        <v>26443.5</v>
      </c>
      <c r="E1421" s="17" t="s">
        <v>1094</v>
      </c>
      <c r="F1421" s="17" t="s">
        <v>549</v>
      </c>
      <c r="G1421" s="17" t="s">
        <v>4070</v>
      </c>
      <c r="H1421" s="17" t="s">
        <v>4507</v>
      </c>
      <c r="I1421" s="20">
        <f t="shared" si="22"/>
        <v>218455.09105799999</v>
      </c>
      <c r="J1421" s="20">
        <v>214604.35724951999</v>
      </c>
      <c r="K1421" s="17" t="s">
        <v>4508</v>
      </c>
      <c r="L1421" s="21" t="str">
        <f>VLOOKUP(B1421,Accounts!B$2:E$3001,4,FALSE)</f>
        <v>Current</v>
      </c>
      <c r="M1421" s="26">
        <f>VALUE(VLOOKUP(B1421,Accounts!B$2:G$3001,6,FALSE))</f>
        <v>114353961</v>
      </c>
      <c r="N1421" s="22">
        <f>IFERROR(VLOOKUP(B1421,Loan!B1421:D1720,3,FALSE), 0)</f>
        <v>0</v>
      </c>
      <c r="O1421" s="25">
        <f>VLOOKUP(B1421,Transaction!C2:F3001,4,FALSE)</f>
        <v>44606</v>
      </c>
      <c r="P1421" s="21" t="str">
        <f>VLOOKUP(B1421,Table3[[Account Number]:[Transaction type]],2,FALSE)</f>
        <v>Cash Withdrawal</v>
      </c>
      <c r="Q1421" s="21" t="str">
        <f>VLOOKUP(B1421,Transaction!C2:E3001,3,FALSE)</f>
        <v>POS</v>
      </c>
      <c r="R1421" s="22">
        <f>Table4[[#This Row],[Bank Deposit2]] - Table4[[#This Row],[Saving Accounts]]</f>
        <v>3850.7338084799994</v>
      </c>
      <c r="S1421" s="22">
        <f>IF(AND(Table4[[#This Row],[Account Type]]="Current",Table4[[#This Row],[Opening Balance]]&gt;= 500000),Table4[[#This Row],[Opening Balance]] * 0.02, 0)</f>
        <v>2287079.2200000002</v>
      </c>
    </row>
    <row r="1422" spans="1:19" ht="15.75" x14ac:dyDescent="0.25">
      <c r="A1422" s="17" t="s">
        <v>4509</v>
      </c>
      <c r="B1422" s="19">
        <v>614567503</v>
      </c>
      <c r="C1422" s="17">
        <v>62</v>
      </c>
      <c r="D1422" s="24">
        <v>22060.5</v>
      </c>
      <c r="E1422" s="17" t="s">
        <v>1094</v>
      </c>
      <c r="F1422" s="17" t="s">
        <v>654</v>
      </c>
      <c r="G1422" s="17" t="s">
        <v>4112</v>
      </c>
      <c r="H1422" s="17" t="s">
        <v>4510</v>
      </c>
      <c r="I1422" s="20">
        <f t="shared" si="22"/>
        <v>557439.613213</v>
      </c>
      <c r="J1422" s="20">
        <v>169785.04249769999</v>
      </c>
      <c r="K1422" s="17" t="s">
        <v>4511</v>
      </c>
      <c r="L1422" s="21" t="str">
        <f>VLOOKUP(B1422,Accounts!B$2:E$3001,4,FALSE)</f>
        <v>Savings</v>
      </c>
      <c r="M1422" s="26">
        <f>VALUE(VLOOKUP(B1422,Accounts!B$2:G$3001,6,FALSE))</f>
        <v>19011993</v>
      </c>
      <c r="N1422" s="22">
        <f>IFERROR(VLOOKUP(B1422,Loan!B1422:D1721,3,FALSE), 0)</f>
        <v>0</v>
      </c>
      <c r="O1422" s="25">
        <f>VLOOKUP(B1422,Transaction!C2:F3001,4,FALSE)</f>
        <v>44540</v>
      </c>
      <c r="P1422" s="21" t="str">
        <f>VLOOKUP(B1422,Table3[[Account Number]:[Transaction type]],2,FALSE)</f>
        <v>Checks</v>
      </c>
      <c r="Q1422" s="21" t="str">
        <f>VLOOKUP(B1422,Transaction!C2:E3001,3,FALSE)</f>
        <v>Bank</v>
      </c>
      <c r="R1422" s="22">
        <f>Table4[[#This Row],[Bank Deposit2]] - Table4[[#This Row],[Saving Accounts]]</f>
        <v>387654.57071530004</v>
      </c>
      <c r="S1422" s="22">
        <f>IF(AND(Table4[[#This Row],[Account Type]]="Current",Table4[[#This Row],[Opening Balance]]&gt;= 500000),Table4[[#This Row],[Opening Balance]] * 0.02, 0)</f>
        <v>0</v>
      </c>
    </row>
    <row r="1423" spans="1:19" ht="15.75" x14ac:dyDescent="0.25">
      <c r="A1423" s="17" t="s">
        <v>4512</v>
      </c>
      <c r="B1423" s="19">
        <v>463423254</v>
      </c>
      <c r="C1423" s="17">
        <v>84</v>
      </c>
      <c r="D1423" s="24">
        <v>14025</v>
      </c>
      <c r="E1423" s="17" t="s">
        <v>1094</v>
      </c>
      <c r="F1423" s="17" t="s">
        <v>1054</v>
      </c>
      <c r="G1423" s="17" t="s">
        <v>4112</v>
      </c>
      <c r="H1423" s="17" t="s">
        <v>4513</v>
      </c>
      <c r="I1423" s="20">
        <f t="shared" si="22"/>
        <v>490080.03073200001</v>
      </c>
      <c r="J1423" s="20">
        <v>216022.11880950001</v>
      </c>
      <c r="K1423" s="17" t="s">
        <v>4514</v>
      </c>
      <c r="L1423" s="21" t="str">
        <f>VLOOKUP(B1423,Accounts!B$2:E$3001,4,FALSE)</f>
        <v>Domiciliary</v>
      </c>
      <c r="M1423" s="26">
        <f>VALUE(VLOOKUP(B1423,Accounts!B$2:G$3001,6,FALSE))</f>
        <v>183254625</v>
      </c>
      <c r="N1423" s="22">
        <f>IFERROR(VLOOKUP(B1423,Loan!B1423:D1722,3,FALSE), 0)</f>
        <v>0</v>
      </c>
      <c r="O1423" s="25">
        <f>VLOOKUP(B1423,Transaction!C2:F3001,4,FALSE)</f>
        <v>44679</v>
      </c>
      <c r="P1423" s="21" t="str">
        <f>VLOOKUP(B1423,Table3[[Account Number]:[Transaction type]],2,FALSE)</f>
        <v>Checks</v>
      </c>
      <c r="Q1423" s="21" t="str">
        <f>VLOOKUP(B1423,Transaction!C2:E3001,3,FALSE)</f>
        <v>Informal Services</v>
      </c>
      <c r="R1423" s="22">
        <f>Table4[[#This Row],[Bank Deposit2]] - Table4[[#This Row],[Saving Accounts]]</f>
        <v>274057.9119225</v>
      </c>
      <c r="S1423" s="22">
        <f>IF(AND(Table4[[#This Row],[Account Type]]="Current",Table4[[#This Row],[Opening Balance]]&gt;= 500000),Table4[[#This Row],[Opening Balance]] * 0.02, 0)</f>
        <v>0</v>
      </c>
    </row>
    <row r="1424" spans="1:19" ht="15.75" x14ac:dyDescent="0.25">
      <c r="A1424" s="17" t="s">
        <v>4515</v>
      </c>
      <c r="B1424" s="19">
        <v>465790024</v>
      </c>
      <c r="C1424" s="17">
        <v>29</v>
      </c>
      <c r="D1424" s="24">
        <v>34113.75</v>
      </c>
      <c r="E1424" s="17" t="s">
        <v>1094</v>
      </c>
      <c r="F1424" s="17" t="s">
        <v>993</v>
      </c>
      <c r="G1424" s="17" t="s">
        <v>4088</v>
      </c>
      <c r="H1424" s="17" t="s">
        <v>4516</v>
      </c>
      <c r="I1424" s="20">
        <f t="shared" si="22"/>
        <v>588831.43598099996</v>
      </c>
      <c r="J1424" s="20">
        <v>122324.98218444</v>
      </c>
      <c r="K1424" s="17" t="s">
        <v>4517</v>
      </c>
      <c r="L1424" s="21" t="str">
        <f>VLOOKUP(B1424,Accounts!B$2:E$3001,4,FALSE)</f>
        <v>Domiciliary</v>
      </c>
      <c r="M1424" s="26">
        <f>VALUE(VLOOKUP(B1424,Accounts!B$2:G$3001,6,FALSE))</f>
        <v>3714984</v>
      </c>
      <c r="N1424" s="22">
        <f>IFERROR(VLOOKUP(B1424,Loan!B1424:D1723,3,FALSE), 0)</f>
        <v>0</v>
      </c>
      <c r="O1424" s="25">
        <f>VLOOKUP(B1424,Transaction!C2:F3001,4,FALSE)</f>
        <v>44607</v>
      </c>
      <c r="P1424" s="21" t="str">
        <f>VLOOKUP(B1424,Table3[[Account Number]:[Transaction type]],2,FALSE)</f>
        <v>Money Transfer</v>
      </c>
      <c r="Q1424" s="21" t="str">
        <f>VLOOKUP(B1424,Transaction!C2:E3001,3,FALSE)</f>
        <v>Mobile</v>
      </c>
      <c r="R1424" s="22">
        <f>Table4[[#This Row],[Bank Deposit2]] - Table4[[#This Row],[Saving Accounts]]</f>
        <v>466506.45379655994</v>
      </c>
      <c r="S1424" s="22">
        <f>IF(AND(Table4[[#This Row],[Account Type]]="Current",Table4[[#This Row],[Opening Balance]]&gt;= 500000),Table4[[#This Row],[Opening Balance]] * 0.02, 0)</f>
        <v>0</v>
      </c>
    </row>
    <row r="1425" spans="1:19" ht="15.75" x14ac:dyDescent="0.25">
      <c r="A1425" s="17" t="s">
        <v>4518</v>
      </c>
      <c r="B1425" s="19">
        <v>902196918</v>
      </c>
      <c r="C1425" s="17">
        <v>26</v>
      </c>
      <c r="D1425" s="24">
        <v>35209.5</v>
      </c>
      <c r="E1425" s="17" t="s">
        <v>1094</v>
      </c>
      <c r="F1425" s="17" t="s">
        <v>523</v>
      </c>
      <c r="G1425" s="17" t="s">
        <v>4088</v>
      </c>
      <c r="H1425" s="17" t="s">
        <v>4519</v>
      </c>
      <c r="I1425" s="20">
        <f t="shared" si="22"/>
        <v>529324.30079999997</v>
      </c>
      <c r="J1425" s="20">
        <v>106261.8533856</v>
      </c>
      <c r="K1425" s="17" t="s">
        <v>4520</v>
      </c>
      <c r="L1425" s="21" t="str">
        <f>VLOOKUP(B1425,Accounts!B$2:E$3001,4,FALSE)</f>
        <v>Savings</v>
      </c>
      <c r="M1425" s="26">
        <f>VALUE(VLOOKUP(B1425,Accounts!B$2:G$3001,6,FALSE))</f>
        <v>287146496</v>
      </c>
      <c r="N1425" s="22">
        <f>IFERROR(VLOOKUP(B1425,Loan!B1425:D1724,3,FALSE), 0)</f>
        <v>0</v>
      </c>
      <c r="O1425" s="25">
        <f>VLOOKUP(B1425,Transaction!C2:F3001,4,FALSE)</f>
        <v>44485</v>
      </c>
      <c r="P1425" s="21" t="str">
        <f>VLOOKUP(B1425,Table3[[Account Number]:[Transaction type]],2,FALSE)</f>
        <v>Money Transfer</v>
      </c>
      <c r="Q1425" s="21" t="str">
        <f>VLOOKUP(B1425,Transaction!C2:E3001,3,FALSE)</f>
        <v>Internet Banking</v>
      </c>
      <c r="R1425" s="22">
        <f>Table4[[#This Row],[Bank Deposit2]] - Table4[[#This Row],[Saving Accounts]]</f>
        <v>423062.44741439994</v>
      </c>
      <c r="S1425" s="22">
        <f>IF(AND(Table4[[#This Row],[Account Type]]="Current",Table4[[#This Row],[Opening Balance]]&gt;= 500000),Table4[[#This Row],[Opening Balance]] * 0.02, 0)</f>
        <v>0</v>
      </c>
    </row>
    <row r="1426" spans="1:19" ht="15.75" x14ac:dyDescent="0.25">
      <c r="A1426" s="17" t="s">
        <v>4521</v>
      </c>
      <c r="B1426" s="19">
        <v>491931973</v>
      </c>
      <c r="C1426" s="17">
        <v>60</v>
      </c>
      <c r="D1426" s="24">
        <v>22791</v>
      </c>
      <c r="E1426" s="17" t="s">
        <v>1094</v>
      </c>
      <c r="F1426" s="17" t="s">
        <v>381</v>
      </c>
      <c r="G1426" s="17" t="s">
        <v>4058</v>
      </c>
      <c r="H1426" s="17" t="s">
        <v>4522</v>
      </c>
      <c r="I1426" s="20">
        <f t="shared" si="22"/>
        <v>564498.4632</v>
      </c>
      <c r="J1426" s="20">
        <v>384459.48525600001</v>
      </c>
      <c r="K1426" s="17" t="s">
        <v>4523</v>
      </c>
      <c r="L1426" s="21" t="str">
        <f>VLOOKUP(B1426,Accounts!B$2:E$3001,4,FALSE)</f>
        <v>Current</v>
      </c>
      <c r="M1426" s="26">
        <f>VALUE(VLOOKUP(B1426,Accounts!B$2:G$3001,6,FALSE))</f>
        <v>1685488086</v>
      </c>
      <c r="N1426" s="22">
        <f>IFERROR(VLOOKUP(B1426,Loan!B1426:D1725,3,FALSE), 0)</f>
        <v>0</v>
      </c>
      <c r="O1426" s="25">
        <f>VLOOKUP(B1426,Transaction!C2:F3001,4,FALSE)</f>
        <v>44486</v>
      </c>
      <c r="P1426" s="21" t="str">
        <f>VLOOKUP(B1426,Table3[[Account Number]:[Transaction type]],2,FALSE)</f>
        <v>Loan Payment</v>
      </c>
      <c r="Q1426" s="21" t="str">
        <f>VLOOKUP(B1426,Transaction!C2:E3001,3,FALSE)</f>
        <v>Mobile</v>
      </c>
      <c r="R1426" s="22">
        <f>Table4[[#This Row],[Bank Deposit2]] - Table4[[#This Row],[Saving Accounts]]</f>
        <v>180038.97794399998</v>
      </c>
      <c r="S1426" s="22">
        <f>IF(AND(Table4[[#This Row],[Account Type]]="Current",Table4[[#This Row],[Opening Balance]]&gt;= 500000),Table4[[#This Row],[Opening Balance]] * 0.02, 0)</f>
        <v>33709761.719999999</v>
      </c>
    </row>
    <row r="1427" spans="1:19" ht="15.75" x14ac:dyDescent="0.25">
      <c r="A1427" s="17" t="s">
        <v>4524</v>
      </c>
      <c r="B1427" s="19">
        <v>825804685</v>
      </c>
      <c r="C1427" s="17">
        <v>30</v>
      </c>
      <c r="D1427" s="24">
        <v>33748.5</v>
      </c>
      <c r="E1427" s="17" t="s">
        <v>1094</v>
      </c>
      <c r="F1427" s="17" t="s">
        <v>885</v>
      </c>
      <c r="G1427" s="17" t="s">
        <v>4099</v>
      </c>
      <c r="H1427" s="17" t="s">
        <v>4525</v>
      </c>
      <c r="I1427" s="20">
        <f t="shared" si="22"/>
        <v>336511.16441600001</v>
      </c>
      <c r="J1427" s="20">
        <v>37977.688555519999</v>
      </c>
      <c r="K1427" s="17" t="s">
        <v>4526</v>
      </c>
      <c r="L1427" s="21" t="str">
        <f>VLOOKUP(B1427,Accounts!B$2:E$3001,4,FALSE)</f>
        <v>Savings</v>
      </c>
      <c r="M1427" s="26">
        <f>VALUE(VLOOKUP(B1427,Accounts!B$2:G$3001,6,FALSE))</f>
        <v>3083498187</v>
      </c>
      <c r="N1427" s="22">
        <f>IFERROR(VLOOKUP(B1427,Loan!B1427:D1726,3,FALSE), 0)</f>
        <v>0</v>
      </c>
      <c r="O1427" s="25">
        <f>VLOOKUP(B1427,Transaction!C2:F3001,4,FALSE)</f>
        <v>44371</v>
      </c>
      <c r="P1427" s="21" t="str">
        <f>VLOOKUP(B1427,Table3[[Account Number]:[Transaction type]],2,FALSE)</f>
        <v>Online Payment</v>
      </c>
      <c r="Q1427" s="21" t="str">
        <f>VLOOKUP(B1427,Transaction!C2:E3001,3,FALSE)</f>
        <v>Mobile</v>
      </c>
      <c r="R1427" s="22">
        <f>Table4[[#This Row],[Bank Deposit2]] - Table4[[#This Row],[Saving Accounts]]</f>
        <v>298533.47586047999</v>
      </c>
      <c r="S1427" s="22">
        <f>IF(AND(Table4[[#This Row],[Account Type]]="Current",Table4[[#This Row],[Opening Balance]]&gt;= 500000),Table4[[#This Row],[Opening Balance]] * 0.02, 0)</f>
        <v>0</v>
      </c>
    </row>
    <row r="1428" spans="1:19" ht="15.75" x14ac:dyDescent="0.25">
      <c r="A1428" s="17" t="s">
        <v>4527</v>
      </c>
      <c r="B1428" s="19">
        <v>578792341</v>
      </c>
      <c r="C1428" s="17">
        <v>58</v>
      </c>
      <c r="D1428" s="24">
        <v>23521.5</v>
      </c>
      <c r="E1428" s="17" t="s">
        <v>1094</v>
      </c>
      <c r="F1428" s="17" t="s">
        <v>323</v>
      </c>
      <c r="G1428" s="17" t="s">
        <v>4220</v>
      </c>
      <c r="H1428" s="17" t="s">
        <v>4528</v>
      </c>
      <c r="I1428" s="20">
        <f t="shared" si="22"/>
        <v>423245.41055999999</v>
      </c>
      <c r="J1428" s="20">
        <v>52905.676319999999</v>
      </c>
      <c r="K1428" s="17" t="s">
        <v>4529</v>
      </c>
      <c r="L1428" s="21" t="str">
        <f>VLOOKUP(B1428,Accounts!B$2:E$3001,4,FALSE)</f>
        <v>Corporate</v>
      </c>
      <c r="M1428" s="26">
        <f>VALUE(VLOOKUP(B1428,Accounts!B$2:G$3001,6,FALSE))</f>
        <v>8271471</v>
      </c>
      <c r="N1428" s="22">
        <f>IFERROR(VLOOKUP(B1428,Loan!B1428:D1727,3,FALSE), 0)</f>
        <v>0</v>
      </c>
      <c r="O1428" s="25">
        <f>VLOOKUP(B1428,Transaction!C2:F3001,4,FALSE)</f>
        <v>44280</v>
      </c>
      <c r="P1428" s="21" t="str">
        <f>VLOOKUP(B1428,Table3[[Account Number]:[Transaction type]],2,FALSE)</f>
        <v>Money Transfer</v>
      </c>
      <c r="Q1428" s="21" t="str">
        <f>VLOOKUP(B1428,Transaction!C2:E3001,3,FALSE)</f>
        <v>Mobile</v>
      </c>
      <c r="R1428" s="22">
        <f>Table4[[#This Row],[Bank Deposit2]] - Table4[[#This Row],[Saving Accounts]]</f>
        <v>370339.73424000002</v>
      </c>
      <c r="S1428" s="22">
        <f>IF(AND(Table4[[#This Row],[Account Type]]="Current",Table4[[#This Row],[Opening Balance]]&gt;= 500000),Table4[[#This Row],[Opening Balance]] * 0.02, 0)</f>
        <v>0</v>
      </c>
    </row>
    <row r="1429" spans="1:19" ht="15.75" x14ac:dyDescent="0.25">
      <c r="A1429" s="17" t="s">
        <v>2037</v>
      </c>
      <c r="B1429" s="19">
        <v>296279071</v>
      </c>
      <c r="C1429" s="17">
        <v>21</v>
      </c>
      <c r="D1429" s="24">
        <v>37035.75</v>
      </c>
      <c r="E1429" s="17" t="s">
        <v>1094</v>
      </c>
      <c r="F1429" s="17" t="s">
        <v>965</v>
      </c>
      <c r="G1429" s="17" t="s">
        <v>4088</v>
      </c>
      <c r="H1429" s="17" t="s">
        <v>4530</v>
      </c>
      <c r="I1429" s="20">
        <f t="shared" si="22"/>
        <v>1115098.0911000001</v>
      </c>
      <c r="J1429" s="20">
        <v>721419.98241599998</v>
      </c>
      <c r="K1429" s="17" t="s">
        <v>4531</v>
      </c>
      <c r="L1429" s="21" t="str">
        <f>VLOOKUP(B1429,Accounts!B$2:E$3001,4,FALSE)</f>
        <v>Domiciliary</v>
      </c>
      <c r="M1429" s="26">
        <f>VALUE(VLOOKUP(B1429,Accounts!B$2:G$3001,6,FALSE))</f>
        <v>1339621752</v>
      </c>
      <c r="N1429" s="22">
        <f>IFERROR(VLOOKUP(B1429,Loan!B1429:D1728,3,FALSE), 0)</f>
        <v>0</v>
      </c>
      <c r="O1429" s="25">
        <f>VLOOKUP(B1429,Transaction!C2:F3001,4,FALSE)</f>
        <v>44197</v>
      </c>
      <c r="P1429" s="21" t="str">
        <f>VLOOKUP(B1429,Table3[[Account Number]:[Transaction type]],2,FALSE)</f>
        <v>Cash Withdrawal</v>
      </c>
      <c r="Q1429" s="21" t="str">
        <f>VLOOKUP(B1429,Transaction!C2:E3001,3,FALSE)</f>
        <v>ATM</v>
      </c>
      <c r="R1429" s="22">
        <f>Table4[[#This Row],[Bank Deposit2]] - Table4[[#This Row],[Saving Accounts]]</f>
        <v>393678.10868400009</v>
      </c>
      <c r="S1429" s="22">
        <f>IF(AND(Table4[[#This Row],[Account Type]]="Current",Table4[[#This Row],[Opening Balance]]&gt;= 500000),Table4[[#This Row],[Opening Balance]] * 0.02, 0)</f>
        <v>0</v>
      </c>
    </row>
    <row r="1430" spans="1:19" ht="15.75" x14ac:dyDescent="0.25">
      <c r="A1430" s="17" t="s">
        <v>4532</v>
      </c>
      <c r="B1430" s="19">
        <v>110714690</v>
      </c>
      <c r="C1430" s="17">
        <v>55</v>
      </c>
      <c r="D1430" s="24">
        <v>24617.25</v>
      </c>
      <c r="E1430" s="17" t="s">
        <v>1094</v>
      </c>
      <c r="F1430" s="17" t="s">
        <v>310</v>
      </c>
      <c r="G1430" s="17" t="s">
        <v>4088</v>
      </c>
      <c r="H1430" s="17" t="s">
        <v>4533</v>
      </c>
      <c r="I1430" s="20">
        <f t="shared" si="22"/>
        <v>370436.76509399997</v>
      </c>
      <c r="J1430" s="20">
        <v>264528.28668024001</v>
      </c>
      <c r="K1430" s="17" t="s">
        <v>4534</v>
      </c>
      <c r="L1430" s="21" t="str">
        <f>VLOOKUP(B1430,Accounts!B$2:E$3001,4,FALSE)</f>
        <v>Domiciliary</v>
      </c>
      <c r="M1430" s="26">
        <f>VALUE(VLOOKUP(B1430,Accounts!B$2:G$3001,6,FALSE))</f>
        <v>153481104</v>
      </c>
      <c r="N1430" s="22">
        <f>IFERROR(VLOOKUP(B1430,Loan!B1430:D1729,3,FALSE), 0)</f>
        <v>0</v>
      </c>
      <c r="O1430" s="25">
        <f>VLOOKUP(B1430,Transaction!C2:F3001,4,FALSE)</f>
        <v>44313</v>
      </c>
      <c r="P1430" s="21" t="str">
        <f>VLOOKUP(B1430,Table3[[Account Number]:[Transaction type]],2,FALSE)</f>
        <v>Money Transfer</v>
      </c>
      <c r="Q1430" s="21" t="str">
        <f>VLOOKUP(B1430,Transaction!C2:E3001,3,FALSE)</f>
        <v>Bank</v>
      </c>
      <c r="R1430" s="22">
        <f>Table4[[#This Row],[Bank Deposit2]] - Table4[[#This Row],[Saving Accounts]]</f>
        <v>105908.47841375996</v>
      </c>
      <c r="S1430" s="22">
        <f>IF(AND(Table4[[#This Row],[Account Type]]="Current",Table4[[#This Row],[Opening Balance]]&gt;= 500000),Table4[[#This Row],[Opening Balance]] * 0.02, 0)</f>
        <v>0</v>
      </c>
    </row>
    <row r="1431" spans="1:19" ht="15.75" x14ac:dyDescent="0.25">
      <c r="A1431" s="17" t="s">
        <v>4535</v>
      </c>
      <c r="B1431" s="19">
        <v>981655295</v>
      </c>
      <c r="C1431" s="17">
        <v>17</v>
      </c>
      <c r="D1431" s="24">
        <v>38496.75</v>
      </c>
      <c r="E1431" s="17" t="s">
        <v>1094</v>
      </c>
      <c r="F1431" s="17" t="s">
        <v>422</v>
      </c>
      <c r="G1431" s="17" t="s">
        <v>4220</v>
      </c>
      <c r="H1431" s="17" t="s">
        <v>4536</v>
      </c>
      <c r="I1431" s="20">
        <f t="shared" si="22"/>
        <v>1503846.7811199999</v>
      </c>
      <c r="J1431" s="20">
        <v>659812.77521640004</v>
      </c>
      <c r="K1431" s="17" t="s">
        <v>4537</v>
      </c>
      <c r="L1431" s="21" t="str">
        <f>VLOOKUP(B1431,Accounts!B$2:E$3001,4,FALSE)</f>
        <v>Joint</v>
      </c>
      <c r="M1431" s="26">
        <f>VALUE(VLOOKUP(B1431,Accounts!B$2:G$3001,6,FALSE))</f>
        <v>752198139</v>
      </c>
      <c r="N1431" s="22">
        <f>IFERROR(VLOOKUP(B1431,Loan!B1431:D1730,3,FALSE), 0)</f>
        <v>0</v>
      </c>
      <c r="O1431" s="25">
        <f>VLOOKUP(B1431,Transaction!C2:F3001,4,FALSE)</f>
        <v>44541</v>
      </c>
      <c r="P1431" s="21" t="str">
        <f>VLOOKUP(B1431,Table3[[Account Number]:[Transaction type]],2,FALSE)</f>
        <v>Cash Withdrawal</v>
      </c>
      <c r="Q1431" s="21" t="str">
        <f>VLOOKUP(B1431,Transaction!C2:E3001,3,FALSE)</f>
        <v>POS</v>
      </c>
      <c r="R1431" s="22">
        <f>Table4[[#This Row],[Bank Deposit2]] - Table4[[#This Row],[Saving Accounts]]</f>
        <v>844034.0059035999</v>
      </c>
      <c r="S1431" s="22">
        <f>IF(AND(Table4[[#This Row],[Account Type]]="Current",Table4[[#This Row],[Opening Balance]]&gt;= 500000),Table4[[#This Row],[Opening Balance]] * 0.02, 0)</f>
        <v>0</v>
      </c>
    </row>
    <row r="1432" spans="1:19" ht="15.75" x14ac:dyDescent="0.25">
      <c r="A1432" s="17" t="s">
        <v>4538</v>
      </c>
      <c r="B1432" s="19">
        <v>580770946</v>
      </c>
      <c r="C1432" s="17">
        <v>22</v>
      </c>
      <c r="D1432" s="24">
        <v>36670.5</v>
      </c>
      <c r="E1432" s="17" t="s">
        <v>1094</v>
      </c>
      <c r="F1432" s="17" t="s">
        <v>940</v>
      </c>
      <c r="G1432" s="17" t="s">
        <v>4058</v>
      </c>
      <c r="H1432" s="17" t="s">
        <v>4539</v>
      </c>
      <c r="I1432" s="20">
        <f t="shared" si="22"/>
        <v>82899.339686000007</v>
      </c>
      <c r="J1432" s="20">
        <v>58746.125292739998</v>
      </c>
      <c r="K1432" s="17" t="s">
        <v>4540</v>
      </c>
      <c r="L1432" s="21" t="str">
        <f>VLOOKUP(B1432,Accounts!B$2:E$3001,4,FALSE)</f>
        <v>Current</v>
      </c>
      <c r="M1432" s="26">
        <f>VALUE(VLOOKUP(B1432,Accounts!B$2:G$3001,6,FALSE))</f>
        <v>2304261549</v>
      </c>
      <c r="N1432" s="22">
        <f>IFERROR(VLOOKUP(B1432,Loan!B1432:D1731,3,FALSE), 0)</f>
        <v>0</v>
      </c>
      <c r="O1432" s="25">
        <f>VLOOKUP(B1432,Transaction!C2:F3001,4,FALSE)</f>
        <v>44395</v>
      </c>
      <c r="P1432" s="21" t="str">
        <f>VLOOKUP(B1432,Table3[[Account Number]:[Transaction type]],2,FALSE)</f>
        <v>Cash Withdrawal</v>
      </c>
      <c r="Q1432" s="21" t="str">
        <f>VLOOKUP(B1432,Transaction!C2:E3001,3,FALSE)</f>
        <v>Bank</v>
      </c>
      <c r="R1432" s="22">
        <f>Table4[[#This Row],[Bank Deposit2]] - Table4[[#This Row],[Saving Accounts]]</f>
        <v>24153.214393260008</v>
      </c>
      <c r="S1432" s="22">
        <f>IF(AND(Table4[[#This Row],[Account Type]]="Current",Table4[[#This Row],[Opening Balance]]&gt;= 500000),Table4[[#This Row],[Opening Balance]] * 0.02, 0)</f>
        <v>46085230.980000004</v>
      </c>
    </row>
    <row r="1433" spans="1:19" ht="15.75" x14ac:dyDescent="0.25">
      <c r="A1433" s="17" t="s">
        <v>4541</v>
      </c>
      <c r="B1433" s="19">
        <v>968633339</v>
      </c>
      <c r="C1433" s="17">
        <v>85</v>
      </c>
      <c r="D1433" s="24">
        <v>13659.75</v>
      </c>
      <c r="E1433" s="17" t="s">
        <v>1094</v>
      </c>
      <c r="F1433" s="17" t="s">
        <v>1610</v>
      </c>
      <c r="G1433" s="17" t="s">
        <v>4054</v>
      </c>
      <c r="H1433" s="17" t="s">
        <v>4542</v>
      </c>
      <c r="I1433" s="20">
        <f t="shared" si="22"/>
        <v>217504.275975</v>
      </c>
      <c r="J1433" s="20">
        <v>127208.92940595</v>
      </c>
      <c r="K1433" s="17" t="s">
        <v>4543</v>
      </c>
      <c r="L1433" s="21" t="str">
        <f>VLOOKUP(B1433,Accounts!B$2:E$3001,4,FALSE)</f>
        <v>Domiciliary</v>
      </c>
      <c r="M1433" s="26">
        <f>VALUE(VLOOKUP(B1433,Accounts!B$2:G$3001,6,FALSE))</f>
        <v>2248508925</v>
      </c>
      <c r="N1433" s="22">
        <f>IFERROR(VLOOKUP(B1433,Loan!B1433:D1732,3,FALSE), 0)</f>
        <v>0</v>
      </c>
      <c r="O1433" s="25">
        <f>VLOOKUP(B1433,Transaction!C2:F3001,4,FALSE)</f>
        <v>44380</v>
      </c>
      <c r="P1433" s="21" t="str">
        <f>VLOOKUP(B1433,Table3[[Account Number]:[Transaction type]],2,FALSE)</f>
        <v>Online Payment</v>
      </c>
      <c r="Q1433" s="21" t="str">
        <f>VLOOKUP(B1433,Transaction!C2:E3001,3,FALSE)</f>
        <v>Mobile</v>
      </c>
      <c r="R1433" s="22">
        <f>Table4[[#This Row],[Bank Deposit2]] - Table4[[#This Row],[Saving Accounts]]</f>
        <v>90295.346569050002</v>
      </c>
      <c r="S1433" s="22">
        <f>IF(AND(Table4[[#This Row],[Account Type]]="Current",Table4[[#This Row],[Opening Balance]]&gt;= 500000),Table4[[#This Row],[Opening Balance]] * 0.02, 0)</f>
        <v>0</v>
      </c>
    </row>
    <row r="1434" spans="1:19" ht="15.75" x14ac:dyDescent="0.25">
      <c r="A1434" s="17" t="s">
        <v>4544</v>
      </c>
      <c r="B1434" s="19">
        <v>226863630</v>
      </c>
      <c r="C1434" s="17">
        <v>20</v>
      </c>
      <c r="D1434" s="24">
        <v>37401</v>
      </c>
      <c r="E1434" s="17" t="s">
        <v>1094</v>
      </c>
      <c r="F1434" s="17" t="s">
        <v>264</v>
      </c>
      <c r="G1434" s="17" t="s">
        <v>4074</v>
      </c>
      <c r="H1434" s="17" t="s">
        <v>4545</v>
      </c>
      <c r="I1434" s="20">
        <f t="shared" si="22"/>
        <v>1459002.1133999999</v>
      </c>
      <c r="J1434" s="20">
        <v>304819.2107688</v>
      </c>
      <c r="K1434" s="17" t="s">
        <v>4546</v>
      </c>
      <c r="L1434" s="21" t="str">
        <f>VLOOKUP(B1434,Accounts!B$2:E$3001,4,FALSE)</f>
        <v>Fixed Deposit</v>
      </c>
      <c r="M1434" s="26">
        <f>VALUE(VLOOKUP(B1434,Accounts!B$2:G$3001,6,FALSE))</f>
        <v>3419662455</v>
      </c>
      <c r="N1434" s="22">
        <f>IFERROR(VLOOKUP(B1434,Loan!B1434:D1733,3,FALSE), 0)</f>
        <v>0</v>
      </c>
      <c r="O1434" s="25">
        <f>VLOOKUP(B1434,Transaction!C2:F3001,4,FALSE)</f>
        <v>44258</v>
      </c>
      <c r="P1434" s="21" t="str">
        <f>VLOOKUP(B1434,Table3[[Account Number]:[Transaction type]],2,FALSE)</f>
        <v>Money Transfer</v>
      </c>
      <c r="Q1434" s="21" t="str">
        <f>VLOOKUP(B1434,Transaction!C2:E3001,3,FALSE)</f>
        <v>Mobile</v>
      </c>
      <c r="R1434" s="22">
        <f>Table4[[#This Row],[Bank Deposit2]] - Table4[[#This Row],[Saving Accounts]]</f>
        <v>1154182.9026311999</v>
      </c>
      <c r="S1434" s="22">
        <f>IF(AND(Table4[[#This Row],[Account Type]]="Current",Table4[[#This Row],[Opening Balance]]&gt;= 500000),Table4[[#This Row],[Opening Balance]] * 0.02, 0)</f>
        <v>0</v>
      </c>
    </row>
    <row r="1435" spans="1:19" ht="15.75" x14ac:dyDescent="0.25">
      <c r="A1435" s="17" t="s">
        <v>4547</v>
      </c>
      <c r="B1435" s="19">
        <v>381042871</v>
      </c>
      <c r="C1435" s="17">
        <v>17</v>
      </c>
      <c r="D1435" s="24">
        <v>38496.75</v>
      </c>
      <c r="E1435" s="17" t="s">
        <v>1094</v>
      </c>
      <c r="F1435" s="17" t="s">
        <v>340</v>
      </c>
      <c r="G1435" s="17" t="s">
        <v>4095</v>
      </c>
      <c r="H1435" s="17" t="s">
        <v>4548</v>
      </c>
      <c r="I1435" s="20">
        <f t="shared" si="22"/>
        <v>1667275.463</v>
      </c>
      <c r="J1435" s="20">
        <v>612547.612005</v>
      </c>
      <c r="K1435" s="17" t="s">
        <v>4549</v>
      </c>
      <c r="L1435" s="21" t="str">
        <f>VLOOKUP(B1435,Accounts!B$2:E$3001,4,FALSE)</f>
        <v>Savings</v>
      </c>
      <c r="M1435" s="26">
        <f>VALUE(VLOOKUP(B1435,Accounts!B$2:G$3001,6,FALSE))</f>
        <v>3976669164</v>
      </c>
      <c r="N1435" s="22">
        <f>IFERROR(VLOOKUP(B1435,Loan!B1435:D1734,3,FALSE), 0)</f>
        <v>0</v>
      </c>
      <c r="O1435" s="25">
        <f>VLOOKUP(B1435,Transaction!C2:F3001,4,FALSE)</f>
        <v>44344</v>
      </c>
      <c r="P1435" s="21" t="str">
        <f>VLOOKUP(B1435,Table3[[Account Number]:[Transaction type]],2,FALSE)</f>
        <v>Cash Withdrawal</v>
      </c>
      <c r="Q1435" s="21" t="str">
        <f>VLOOKUP(B1435,Transaction!C2:E3001,3,FALSE)</f>
        <v>ATM</v>
      </c>
      <c r="R1435" s="22">
        <f>Table4[[#This Row],[Bank Deposit2]] - Table4[[#This Row],[Saving Accounts]]</f>
        <v>1054727.850995</v>
      </c>
      <c r="S1435" s="22">
        <f>IF(AND(Table4[[#This Row],[Account Type]]="Current",Table4[[#This Row],[Opening Balance]]&gt;= 500000),Table4[[#This Row],[Opening Balance]] * 0.02, 0)</f>
        <v>0</v>
      </c>
    </row>
    <row r="1436" spans="1:19" ht="15.75" x14ac:dyDescent="0.25">
      <c r="A1436" s="17" t="s">
        <v>4550</v>
      </c>
      <c r="B1436" s="19">
        <v>894404158</v>
      </c>
      <c r="C1436" s="17">
        <v>21</v>
      </c>
      <c r="D1436" s="24">
        <v>37035.75</v>
      </c>
      <c r="E1436" s="17" t="s">
        <v>1094</v>
      </c>
      <c r="F1436" s="17" t="s">
        <v>587</v>
      </c>
      <c r="G1436" s="17" t="s">
        <v>4112</v>
      </c>
      <c r="H1436" s="17" t="s">
        <v>4551</v>
      </c>
      <c r="I1436" s="20">
        <f t="shared" si="22"/>
        <v>2220189.2830440002</v>
      </c>
      <c r="J1436" s="20">
        <v>1195123.1672556</v>
      </c>
      <c r="K1436" s="17" t="s">
        <v>4552</v>
      </c>
      <c r="L1436" s="21" t="str">
        <f>VLOOKUP(B1436,Accounts!B$2:E$3001,4,FALSE)</f>
        <v>Joint</v>
      </c>
      <c r="M1436" s="26">
        <f>VALUE(VLOOKUP(B1436,Accounts!B$2:G$3001,6,FALSE))</f>
        <v>39235647</v>
      </c>
      <c r="N1436" s="22">
        <f>IFERROR(VLOOKUP(B1436,Loan!B1436:D1735,3,FALSE), 0)</f>
        <v>0</v>
      </c>
      <c r="O1436" s="25">
        <f>VLOOKUP(B1436,Transaction!C2:F3001,4,FALSE)</f>
        <v>44358</v>
      </c>
      <c r="P1436" s="21" t="str">
        <f>VLOOKUP(B1436,Table3[[Account Number]:[Transaction type]],2,FALSE)</f>
        <v>Checks</v>
      </c>
      <c r="Q1436" s="21" t="str">
        <f>VLOOKUP(B1436,Transaction!C2:E3001,3,FALSE)</f>
        <v>Informal Services</v>
      </c>
      <c r="R1436" s="22">
        <f>Table4[[#This Row],[Bank Deposit2]] - Table4[[#This Row],[Saving Accounts]]</f>
        <v>1025066.1157884002</v>
      </c>
      <c r="S1436" s="22">
        <f>IF(AND(Table4[[#This Row],[Account Type]]="Current",Table4[[#This Row],[Opening Balance]]&gt;= 500000),Table4[[#This Row],[Opening Balance]] * 0.02, 0)</f>
        <v>0</v>
      </c>
    </row>
    <row r="1437" spans="1:19" ht="15.75" x14ac:dyDescent="0.25">
      <c r="A1437" s="17" t="s">
        <v>4553</v>
      </c>
      <c r="B1437" s="19">
        <v>67197710</v>
      </c>
      <c r="C1437" s="17">
        <v>29</v>
      </c>
      <c r="D1437" s="24">
        <v>34113.75</v>
      </c>
      <c r="E1437" s="17" t="s">
        <v>1094</v>
      </c>
      <c r="F1437" s="17" t="s">
        <v>1576</v>
      </c>
      <c r="G1437" s="17" t="s">
        <v>4058</v>
      </c>
      <c r="H1437" s="17" t="s">
        <v>4554</v>
      </c>
      <c r="I1437" s="20">
        <f t="shared" si="22"/>
        <v>556187.69353599998</v>
      </c>
      <c r="J1437" s="20">
        <v>65208.212345599997</v>
      </c>
      <c r="K1437" s="17" t="s">
        <v>4555</v>
      </c>
      <c r="L1437" s="21" t="str">
        <f>VLOOKUP(B1437,Accounts!B$2:E$3001,4,FALSE)</f>
        <v>Corporate</v>
      </c>
      <c r="M1437" s="26">
        <f>VALUE(VLOOKUP(B1437,Accounts!B$2:G$3001,6,FALSE))</f>
        <v>162714816</v>
      </c>
      <c r="N1437" s="22">
        <f>IFERROR(VLOOKUP(B1437,Loan!B1437:D1736,3,FALSE), 0)</f>
        <v>0</v>
      </c>
      <c r="O1437" s="25">
        <f>VLOOKUP(B1437,Transaction!C2:F3001,4,FALSE)</f>
        <v>44243</v>
      </c>
      <c r="P1437" s="21" t="str">
        <f>VLOOKUP(B1437,Table3[[Account Number]:[Transaction type]],2,FALSE)</f>
        <v>Online Payment</v>
      </c>
      <c r="Q1437" s="21" t="str">
        <f>VLOOKUP(B1437,Transaction!C2:E3001,3,FALSE)</f>
        <v>Internet Banking</v>
      </c>
      <c r="R1437" s="22">
        <f>Table4[[#This Row],[Bank Deposit2]] - Table4[[#This Row],[Saving Accounts]]</f>
        <v>490979.48119039997</v>
      </c>
      <c r="S1437" s="22">
        <f>IF(AND(Table4[[#This Row],[Account Type]]="Current",Table4[[#This Row],[Opening Balance]]&gt;= 500000),Table4[[#This Row],[Opening Balance]] * 0.02, 0)</f>
        <v>0</v>
      </c>
    </row>
    <row r="1438" spans="1:19" ht="15.75" x14ac:dyDescent="0.25">
      <c r="A1438" s="17" t="s">
        <v>4556</v>
      </c>
      <c r="B1438" s="19">
        <v>877212776</v>
      </c>
      <c r="C1438" s="17">
        <v>41</v>
      </c>
      <c r="D1438" s="24">
        <v>29730.75</v>
      </c>
      <c r="E1438" s="17" t="s">
        <v>1094</v>
      </c>
      <c r="F1438" s="17" t="s">
        <v>58</v>
      </c>
      <c r="G1438" s="17" t="s">
        <v>4088</v>
      </c>
      <c r="H1438" s="17" t="s">
        <v>4557</v>
      </c>
      <c r="I1438" s="20">
        <f t="shared" si="22"/>
        <v>459149.48586000002</v>
      </c>
      <c r="J1438" s="20">
        <v>103575.58169399999</v>
      </c>
      <c r="K1438" s="17" t="s">
        <v>4558</v>
      </c>
      <c r="L1438" s="21" t="str">
        <f>VLOOKUP(B1438,Accounts!B$2:E$3001,4,FALSE)</f>
        <v>Domiciliary</v>
      </c>
      <c r="M1438" s="26">
        <f>VALUE(VLOOKUP(B1438,Accounts!B$2:G$3001,6,FALSE))</f>
        <v>3532108284</v>
      </c>
      <c r="N1438" s="22">
        <f>IFERROR(VLOOKUP(B1438,Loan!B1438:D1737,3,FALSE), 0)</f>
        <v>0</v>
      </c>
      <c r="O1438" s="25">
        <f>VLOOKUP(B1438,Transaction!C2:F3001,4,FALSE)</f>
        <v>44279</v>
      </c>
      <c r="P1438" s="21" t="str">
        <f>VLOOKUP(B1438,Table3[[Account Number]:[Transaction type]],2,FALSE)</f>
        <v>Online Payment</v>
      </c>
      <c r="Q1438" s="21" t="str">
        <f>VLOOKUP(B1438,Transaction!C2:E3001,3,FALSE)</f>
        <v>Mobile</v>
      </c>
      <c r="R1438" s="22">
        <f>Table4[[#This Row],[Bank Deposit2]] - Table4[[#This Row],[Saving Accounts]]</f>
        <v>355573.90416600002</v>
      </c>
      <c r="S1438" s="22">
        <f>IF(AND(Table4[[#This Row],[Account Type]]="Current",Table4[[#This Row],[Opening Balance]]&gt;= 500000),Table4[[#This Row],[Opening Balance]] * 0.02, 0)</f>
        <v>0</v>
      </c>
    </row>
    <row r="1439" spans="1:19" ht="15.75" x14ac:dyDescent="0.25">
      <c r="A1439" s="17" t="s">
        <v>4559</v>
      </c>
      <c r="B1439" s="19">
        <v>481756337</v>
      </c>
      <c r="C1439" s="17">
        <v>42</v>
      </c>
      <c r="D1439" s="24">
        <v>29365.5</v>
      </c>
      <c r="E1439" s="17" t="s">
        <v>1094</v>
      </c>
      <c r="F1439" s="17" t="s">
        <v>784</v>
      </c>
      <c r="G1439" s="17" t="s">
        <v>4058</v>
      </c>
      <c r="H1439" s="17" t="s">
        <v>4560</v>
      </c>
      <c r="I1439" s="20">
        <f t="shared" si="22"/>
        <v>1098166.0017599999</v>
      </c>
      <c r="J1439" s="20">
        <v>280382.80895999999</v>
      </c>
      <c r="K1439" s="17" t="s">
        <v>1108</v>
      </c>
      <c r="L1439" s="21" t="str">
        <f>VLOOKUP(B1439,Accounts!B$2:E$3001,4,FALSE)</f>
        <v>Domiciliary</v>
      </c>
      <c r="M1439" s="26">
        <f>VALUE(VLOOKUP(B1439,Accounts!B$2:G$3001,6,FALSE))</f>
        <v>1542544794</v>
      </c>
      <c r="N1439" s="22">
        <f>IFERROR(VLOOKUP(B1439,Loan!B1439:D1738,3,FALSE), 0)</f>
        <v>0</v>
      </c>
      <c r="O1439" s="25">
        <f>VLOOKUP(B1439,Transaction!C2:F3001,4,FALSE)</f>
        <v>44270</v>
      </c>
      <c r="P1439" s="21" t="str">
        <f>VLOOKUP(B1439,Table3[[Account Number]:[Transaction type]],2,FALSE)</f>
        <v>Cash Withdrawal</v>
      </c>
      <c r="Q1439" s="21" t="str">
        <f>VLOOKUP(B1439,Transaction!C2:E3001,3,FALSE)</f>
        <v>Bank</v>
      </c>
      <c r="R1439" s="22">
        <f>Table4[[#This Row],[Bank Deposit2]] - Table4[[#This Row],[Saving Accounts]]</f>
        <v>817783.19279999984</v>
      </c>
      <c r="S1439" s="22">
        <f>IF(AND(Table4[[#This Row],[Account Type]]="Current",Table4[[#This Row],[Opening Balance]]&gt;= 500000),Table4[[#This Row],[Opening Balance]] * 0.02, 0)</f>
        <v>0</v>
      </c>
    </row>
    <row r="1440" spans="1:19" ht="15.75" x14ac:dyDescent="0.25">
      <c r="A1440" s="17" t="s">
        <v>4561</v>
      </c>
      <c r="B1440" s="19">
        <v>164215475</v>
      </c>
      <c r="C1440" s="17">
        <v>24</v>
      </c>
      <c r="D1440" s="24">
        <v>35940</v>
      </c>
      <c r="E1440" s="17" t="s">
        <v>1094</v>
      </c>
      <c r="F1440" s="17" t="s">
        <v>2602</v>
      </c>
      <c r="G1440" s="17" t="s">
        <v>4074</v>
      </c>
      <c r="H1440" s="17" t="s">
        <v>4562</v>
      </c>
      <c r="I1440" s="20">
        <f t="shared" si="22"/>
        <v>1390316.98239</v>
      </c>
      <c r="J1440" s="20">
        <v>415070.3612475</v>
      </c>
      <c r="K1440" s="17" t="s">
        <v>4563</v>
      </c>
      <c r="L1440" s="21" t="str">
        <f>VLOOKUP(B1440,Accounts!B$2:E$3001,4,FALSE)</f>
        <v>Domiciliary</v>
      </c>
      <c r="M1440" s="26">
        <f>VALUE(VLOOKUP(B1440,Accounts!B$2:G$3001,6,FALSE))</f>
        <v>1666898688</v>
      </c>
      <c r="N1440" s="22">
        <f>IFERROR(VLOOKUP(B1440,Loan!B1440:D1739,3,FALSE), 0)</f>
        <v>0</v>
      </c>
      <c r="O1440" s="25">
        <f>VLOOKUP(B1440,Transaction!C2:F3001,4,FALSE)</f>
        <v>44392</v>
      </c>
      <c r="P1440" s="21" t="str">
        <f>VLOOKUP(B1440,Table3[[Account Number]:[Transaction type]],2,FALSE)</f>
        <v>Money Transfer</v>
      </c>
      <c r="Q1440" s="21" t="str">
        <f>VLOOKUP(B1440,Transaction!C2:E3001,3,FALSE)</f>
        <v>Internet Banking</v>
      </c>
      <c r="R1440" s="22">
        <f>Table4[[#This Row],[Bank Deposit2]] - Table4[[#This Row],[Saving Accounts]]</f>
        <v>975246.62114250008</v>
      </c>
      <c r="S1440" s="22">
        <f>IF(AND(Table4[[#This Row],[Account Type]]="Current",Table4[[#This Row],[Opening Balance]]&gt;= 500000),Table4[[#This Row],[Opening Balance]] * 0.02, 0)</f>
        <v>0</v>
      </c>
    </row>
    <row r="1441" spans="1:19" ht="15.75" x14ac:dyDescent="0.25">
      <c r="A1441" s="17" t="s">
        <v>4564</v>
      </c>
      <c r="B1441" s="19">
        <v>492145316</v>
      </c>
      <c r="C1441" s="17">
        <v>51</v>
      </c>
      <c r="D1441" s="24">
        <v>26078.25</v>
      </c>
      <c r="E1441" s="17" t="s">
        <v>1094</v>
      </c>
      <c r="F1441" s="17" t="s">
        <v>1016</v>
      </c>
      <c r="G1441" s="17" t="s">
        <v>4220</v>
      </c>
      <c r="H1441" s="17" t="s">
        <v>4565</v>
      </c>
      <c r="I1441" s="20">
        <f t="shared" si="22"/>
        <v>1484238.1680000001</v>
      </c>
      <c r="J1441" s="20">
        <v>549910.24124400003</v>
      </c>
      <c r="K1441" s="17" t="s">
        <v>4566</v>
      </c>
      <c r="L1441" s="21" t="str">
        <f>VLOOKUP(B1441,Accounts!B$2:E$3001,4,FALSE)</f>
        <v>Savings</v>
      </c>
      <c r="M1441" s="26">
        <f>VALUE(VLOOKUP(B1441,Accounts!B$2:G$3001,6,FALSE))</f>
        <v>2307648</v>
      </c>
      <c r="N1441" s="22">
        <f>IFERROR(VLOOKUP(B1441,Loan!B1441:D1740,3,FALSE), 0)</f>
        <v>0</v>
      </c>
      <c r="O1441" s="25">
        <f>VLOOKUP(B1441,Transaction!C2:F3001,4,FALSE)</f>
        <v>44237</v>
      </c>
      <c r="P1441" s="21" t="str">
        <f>VLOOKUP(B1441,Table3[[Account Number]:[Transaction type]],2,FALSE)</f>
        <v>Checks</v>
      </c>
      <c r="Q1441" s="21" t="str">
        <f>VLOOKUP(B1441,Transaction!C2:E3001,3,FALSE)</f>
        <v>Informal Services</v>
      </c>
      <c r="R1441" s="22">
        <f>Table4[[#This Row],[Bank Deposit2]] - Table4[[#This Row],[Saving Accounts]]</f>
        <v>934327.92675600003</v>
      </c>
      <c r="S1441" s="22">
        <f>IF(AND(Table4[[#This Row],[Account Type]]="Current",Table4[[#This Row],[Opening Balance]]&gt;= 500000),Table4[[#This Row],[Opening Balance]] * 0.02, 0)</f>
        <v>0</v>
      </c>
    </row>
    <row r="1442" spans="1:19" ht="15.75" x14ac:dyDescent="0.25">
      <c r="A1442" s="17" t="s">
        <v>4567</v>
      </c>
      <c r="B1442" s="19">
        <v>523582688</v>
      </c>
      <c r="C1442" s="17">
        <v>75</v>
      </c>
      <c r="D1442" s="24">
        <v>17312.25</v>
      </c>
      <c r="E1442" s="17" t="s">
        <v>1094</v>
      </c>
      <c r="F1442" s="17" t="s">
        <v>438</v>
      </c>
      <c r="G1442" s="17" t="s">
        <v>4070</v>
      </c>
      <c r="H1442" s="17" t="s">
        <v>4568</v>
      </c>
      <c r="I1442" s="20">
        <f t="shared" si="22"/>
        <v>923024.77587600006</v>
      </c>
      <c r="J1442" s="20">
        <v>356023.84212360001</v>
      </c>
      <c r="K1442" s="17" t="s">
        <v>4569</v>
      </c>
      <c r="L1442" s="21" t="str">
        <f>VLOOKUP(B1442,Accounts!B$2:E$3001,4,FALSE)</f>
        <v>Fixed Deposit</v>
      </c>
      <c r="M1442" s="26">
        <f>VALUE(VLOOKUP(B1442,Accounts!B$2:G$3001,6,FALSE))</f>
        <v>1358312328</v>
      </c>
      <c r="N1442" s="22">
        <f>IFERROR(VLOOKUP(B1442,Loan!B1442:D1741,3,FALSE), 0)</f>
        <v>0</v>
      </c>
      <c r="O1442" s="25">
        <f>VLOOKUP(B1442,Transaction!C2:F3001,4,FALSE)</f>
        <v>44479</v>
      </c>
      <c r="P1442" s="21" t="str">
        <f>VLOOKUP(B1442,Table3[[Account Number]:[Transaction type]],2,FALSE)</f>
        <v>Online Payment</v>
      </c>
      <c r="Q1442" s="21" t="str">
        <f>VLOOKUP(B1442,Transaction!C2:E3001,3,FALSE)</f>
        <v>Mobile</v>
      </c>
      <c r="R1442" s="22">
        <f>Table4[[#This Row],[Bank Deposit2]] - Table4[[#This Row],[Saving Accounts]]</f>
        <v>567000.9337524001</v>
      </c>
      <c r="S1442" s="22">
        <f>IF(AND(Table4[[#This Row],[Account Type]]="Current",Table4[[#This Row],[Opening Balance]]&gt;= 500000),Table4[[#This Row],[Opening Balance]] * 0.02, 0)</f>
        <v>0</v>
      </c>
    </row>
    <row r="1443" spans="1:19" ht="15.75" x14ac:dyDescent="0.25">
      <c r="A1443" s="17" t="s">
        <v>4570</v>
      </c>
      <c r="B1443" s="19">
        <v>327013364</v>
      </c>
      <c r="C1443" s="17">
        <v>38</v>
      </c>
      <c r="D1443" s="24">
        <v>30826.5</v>
      </c>
      <c r="E1443" s="17" t="s">
        <v>1094</v>
      </c>
      <c r="F1443" s="17" t="s">
        <v>885</v>
      </c>
      <c r="G1443" s="17" t="s">
        <v>4220</v>
      </c>
      <c r="H1443" s="17" t="s">
        <v>4571</v>
      </c>
      <c r="I1443" s="20">
        <f t="shared" si="22"/>
        <v>513488.66204999998</v>
      </c>
      <c r="J1443" s="20">
        <v>328068.47045700002</v>
      </c>
      <c r="K1443" s="17" t="s">
        <v>4572</v>
      </c>
      <c r="L1443" s="21" t="str">
        <f>VLOOKUP(B1443,Accounts!B$2:E$3001,4,FALSE)</f>
        <v>Joint</v>
      </c>
      <c r="M1443" s="26">
        <f>VALUE(VLOOKUP(B1443,Accounts!B$2:G$3001,6,FALSE))</f>
        <v>1668155391</v>
      </c>
      <c r="N1443" s="22">
        <f>IFERROR(VLOOKUP(B1443,Loan!B1443:D1742,3,FALSE), 0)</f>
        <v>0</v>
      </c>
      <c r="O1443" s="25">
        <f>VLOOKUP(B1443,Transaction!C2:F3001,4,FALSE)</f>
        <v>44404</v>
      </c>
      <c r="P1443" s="21" t="str">
        <f>VLOOKUP(B1443,Table3[[Account Number]:[Transaction type]],2,FALSE)</f>
        <v>Money Transfer</v>
      </c>
      <c r="Q1443" s="21" t="str">
        <f>VLOOKUP(B1443,Transaction!C2:E3001,3,FALSE)</f>
        <v>Internet Banking</v>
      </c>
      <c r="R1443" s="22">
        <f>Table4[[#This Row],[Bank Deposit2]] - Table4[[#This Row],[Saving Accounts]]</f>
        <v>185420.19159299997</v>
      </c>
      <c r="S1443" s="22">
        <f>IF(AND(Table4[[#This Row],[Account Type]]="Current",Table4[[#This Row],[Opening Balance]]&gt;= 500000),Table4[[#This Row],[Opening Balance]] * 0.02, 0)</f>
        <v>0</v>
      </c>
    </row>
    <row r="1444" spans="1:19" ht="15.75" x14ac:dyDescent="0.25">
      <c r="A1444" s="17" t="s">
        <v>4573</v>
      </c>
      <c r="B1444" s="19">
        <v>729505202</v>
      </c>
      <c r="C1444" s="17">
        <v>53</v>
      </c>
      <c r="D1444" s="24">
        <v>25347.75</v>
      </c>
      <c r="E1444" s="17" t="s">
        <v>1094</v>
      </c>
      <c r="F1444" s="17" t="s">
        <v>1090</v>
      </c>
      <c r="G1444" s="17" t="s">
        <v>4066</v>
      </c>
      <c r="H1444" s="17" t="s">
        <v>4574</v>
      </c>
      <c r="I1444" s="20">
        <f t="shared" si="22"/>
        <v>687194.2476</v>
      </c>
      <c r="J1444" s="20">
        <v>88288.099048799893</v>
      </c>
      <c r="K1444" s="17" t="s">
        <v>4575</v>
      </c>
      <c r="L1444" s="21" t="str">
        <f>VLOOKUP(B1444,Accounts!B$2:E$3001,4,FALSE)</f>
        <v>Savings</v>
      </c>
      <c r="M1444" s="26">
        <f>VALUE(VLOOKUP(B1444,Accounts!B$2:G$3001,6,FALSE))</f>
        <v>549580896</v>
      </c>
      <c r="N1444" s="22">
        <f>IFERROR(VLOOKUP(B1444,Loan!B1444:D1743,3,FALSE), 0)</f>
        <v>0</v>
      </c>
      <c r="O1444" s="25">
        <f>VLOOKUP(B1444,Transaction!C2:F3001,4,FALSE)</f>
        <v>44589</v>
      </c>
      <c r="P1444" s="21" t="str">
        <f>VLOOKUP(B1444,Table3[[Account Number]:[Transaction type]],2,FALSE)</f>
        <v>Money Transfer</v>
      </c>
      <c r="Q1444" s="21" t="str">
        <f>VLOOKUP(B1444,Transaction!C2:E3001,3,FALSE)</f>
        <v>Internet Banking</v>
      </c>
      <c r="R1444" s="22">
        <f>Table4[[#This Row],[Bank Deposit2]] - Table4[[#This Row],[Saving Accounts]]</f>
        <v>598906.14855120005</v>
      </c>
      <c r="S1444" s="22">
        <f>IF(AND(Table4[[#This Row],[Account Type]]="Current",Table4[[#This Row],[Opening Balance]]&gt;= 500000),Table4[[#This Row],[Opening Balance]] * 0.02, 0)</f>
        <v>0</v>
      </c>
    </row>
    <row r="1445" spans="1:19" ht="15.75" x14ac:dyDescent="0.25">
      <c r="A1445" s="17" t="s">
        <v>4576</v>
      </c>
      <c r="B1445" s="19">
        <v>798424866</v>
      </c>
      <c r="C1445" s="17">
        <v>34</v>
      </c>
      <c r="D1445" s="24">
        <v>32287.5</v>
      </c>
      <c r="E1445" s="17" t="s">
        <v>1094</v>
      </c>
      <c r="F1445" s="17" t="s">
        <v>208</v>
      </c>
      <c r="G1445" s="17" t="s">
        <v>4084</v>
      </c>
      <c r="H1445" s="17" t="s">
        <v>4577</v>
      </c>
      <c r="I1445" s="20">
        <f t="shared" si="22"/>
        <v>133610.01191999999</v>
      </c>
      <c r="J1445" s="20">
        <v>178097.19737040001</v>
      </c>
      <c r="K1445" s="17" t="s">
        <v>4578</v>
      </c>
      <c r="L1445" s="21" t="str">
        <f>VLOOKUP(B1445,Accounts!B$2:E$3001,4,FALSE)</f>
        <v>Domiciliary</v>
      </c>
      <c r="M1445" s="26">
        <f>VALUE(VLOOKUP(B1445,Accounts!B$2:G$3001,6,FALSE))</f>
        <v>1858659453</v>
      </c>
      <c r="N1445" s="22">
        <f>IFERROR(VLOOKUP(B1445,Loan!B1445:D1744,3,FALSE), 0)</f>
        <v>0</v>
      </c>
      <c r="O1445" s="25">
        <f>VLOOKUP(B1445,Transaction!C2:F3001,4,FALSE)</f>
        <v>44473</v>
      </c>
      <c r="P1445" s="21" t="str">
        <f>VLOOKUP(B1445,Table3[[Account Number]:[Transaction type]],2,FALSE)</f>
        <v>Money Deposit</v>
      </c>
      <c r="Q1445" s="21" t="str">
        <f>VLOOKUP(B1445,Transaction!C2:E3001,3,FALSE)</f>
        <v>Bank</v>
      </c>
      <c r="R1445" s="22">
        <f>Table4[[#This Row],[Bank Deposit2]] - Table4[[#This Row],[Saving Accounts]]</f>
        <v>-44487.185450400022</v>
      </c>
      <c r="S1445" s="22">
        <f>IF(AND(Table4[[#This Row],[Account Type]]="Current",Table4[[#This Row],[Opening Balance]]&gt;= 500000),Table4[[#This Row],[Opening Balance]] * 0.02, 0)</f>
        <v>0</v>
      </c>
    </row>
    <row r="1446" spans="1:19" ht="15.75" x14ac:dyDescent="0.25">
      <c r="A1446" s="17" t="s">
        <v>4579</v>
      </c>
      <c r="B1446" s="19">
        <v>198416249</v>
      </c>
      <c r="C1446" s="17">
        <v>69</v>
      </c>
      <c r="D1446" s="24">
        <v>19503.75</v>
      </c>
      <c r="E1446" s="17" t="s">
        <v>1094</v>
      </c>
      <c r="F1446" s="17" t="s">
        <v>418</v>
      </c>
      <c r="G1446" s="17" t="s">
        <v>4058</v>
      </c>
      <c r="H1446" s="17" t="s">
        <v>4580</v>
      </c>
      <c r="I1446" s="20">
        <f t="shared" si="22"/>
        <v>423833.18119999999</v>
      </c>
      <c r="J1446" s="20">
        <v>87160.047145599994</v>
      </c>
      <c r="K1446" s="17" t="s">
        <v>4581</v>
      </c>
      <c r="L1446" s="21" t="str">
        <f>VLOOKUP(B1446,Accounts!B$2:E$3001,4,FALSE)</f>
        <v>Current</v>
      </c>
      <c r="M1446" s="26">
        <f>VALUE(VLOOKUP(B1446,Accounts!B$2:G$3001,6,FALSE))</f>
        <v>354749472</v>
      </c>
      <c r="N1446" s="22">
        <f>IFERROR(VLOOKUP(B1446,Loan!B1446:D1745,3,FALSE), 0)</f>
        <v>0</v>
      </c>
      <c r="O1446" s="25">
        <f>VLOOKUP(B1446,Transaction!C2:F3001,4,FALSE)</f>
        <v>44439</v>
      </c>
      <c r="P1446" s="21" t="str">
        <f>VLOOKUP(B1446,Table3[[Account Number]:[Transaction type]],2,FALSE)</f>
        <v>Money Transfer</v>
      </c>
      <c r="Q1446" s="21" t="str">
        <f>VLOOKUP(B1446,Transaction!C2:E3001,3,FALSE)</f>
        <v>Internet Banking</v>
      </c>
      <c r="R1446" s="22">
        <f>Table4[[#This Row],[Bank Deposit2]] - Table4[[#This Row],[Saving Accounts]]</f>
        <v>336673.13405440003</v>
      </c>
      <c r="S1446" s="22">
        <f>IF(AND(Table4[[#This Row],[Account Type]]="Current",Table4[[#This Row],[Opening Balance]]&gt;= 500000),Table4[[#This Row],[Opening Balance]] * 0.02, 0)</f>
        <v>7094989.4400000004</v>
      </c>
    </row>
    <row r="1447" spans="1:19" ht="15.75" x14ac:dyDescent="0.25">
      <c r="A1447" s="17" t="s">
        <v>4582</v>
      </c>
      <c r="B1447" s="19">
        <v>910308583</v>
      </c>
      <c r="C1447" s="17">
        <v>36</v>
      </c>
      <c r="D1447" s="24">
        <v>31557</v>
      </c>
      <c r="E1447" s="17" t="s">
        <v>1094</v>
      </c>
      <c r="F1447" s="17" t="s">
        <v>2311</v>
      </c>
      <c r="G1447" s="17" t="s">
        <v>4066</v>
      </c>
      <c r="H1447" s="17" t="s">
        <v>4583</v>
      </c>
      <c r="I1447" s="20">
        <f t="shared" si="22"/>
        <v>207011.52301500001</v>
      </c>
      <c r="J1447" s="20">
        <v>70116.806182500004</v>
      </c>
      <c r="K1447" s="17" t="s">
        <v>4584</v>
      </c>
      <c r="L1447" s="21" t="str">
        <f>VLOOKUP(B1447,Accounts!B$2:E$3001,4,FALSE)</f>
        <v>Domiciliary</v>
      </c>
      <c r="M1447" s="26">
        <f>VALUE(VLOOKUP(B1447,Accounts!B$2:G$3001,6,FALSE))</f>
        <v>3976011</v>
      </c>
      <c r="N1447" s="22">
        <f>IFERROR(VLOOKUP(B1447,Loan!B1447:D1746,3,FALSE), 0)</f>
        <v>0</v>
      </c>
      <c r="O1447" s="25">
        <f>VLOOKUP(B1447,Transaction!C2:F3001,4,FALSE)</f>
        <v>44522</v>
      </c>
      <c r="P1447" s="21" t="str">
        <f>VLOOKUP(B1447,Table3[[Account Number]:[Transaction type]],2,FALSE)</f>
        <v>Money Deposit</v>
      </c>
      <c r="Q1447" s="21" t="str">
        <f>VLOOKUP(B1447,Transaction!C2:E3001,3,FALSE)</f>
        <v>Bank</v>
      </c>
      <c r="R1447" s="22">
        <f>Table4[[#This Row],[Bank Deposit2]] - Table4[[#This Row],[Saving Accounts]]</f>
        <v>136894.71683250001</v>
      </c>
      <c r="S1447" s="22">
        <f>IF(AND(Table4[[#This Row],[Account Type]]="Current",Table4[[#This Row],[Opening Balance]]&gt;= 500000),Table4[[#This Row],[Opening Balance]] * 0.02, 0)</f>
        <v>0</v>
      </c>
    </row>
    <row r="1448" spans="1:19" ht="15.75" x14ac:dyDescent="0.25">
      <c r="A1448" s="17" t="s">
        <v>4585</v>
      </c>
      <c r="B1448" s="19">
        <v>196549293</v>
      </c>
      <c r="C1448" s="17">
        <v>82</v>
      </c>
      <c r="D1448" s="24">
        <v>14755.5</v>
      </c>
      <c r="E1448" s="17" t="s">
        <v>1094</v>
      </c>
      <c r="F1448" s="17" t="s">
        <v>2112</v>
      </c>
      <c r="G1448" s="17" t="s">
        <v>4058</v>
      </c>
      <c r="H1448" s="17" t="s">
        <v>4586</v>
      </c>
      <c r="I1448" s="20">
        <f t="shared" si="22"/>
        <v>261207.09657600001</v>
      </c>
      <c r="J1448" s="20">
        <v>96877.102583040003</v>
      </c>
      <c r="K1448" s="17" t="s">
        <v>4587</v>
      </c>
      <c r="L1448" s="21" t="str">
        <f>VLOOKUP(B1448,Accounts!B$2:E$3001,4,FALSE)</f>
        <v>Savings</v>
      </c>
      <c r="M1448" s="26">
        <f>VALUE(VLOOKUP(B1448,Accounts!B$2:G$3001,6,FALSE))</f>
        <v>1966455</v>
      </c>
      <c r="N1448" s="22">
        <f>IFERROR(VLOOKUP(B1448,Loan!B1448:D1747,3,FALSE), 0)</f>
        <v>0</v>
      </c>
      <c r="O1448" s="25">
        <f>VLOOKUP(B1448,Transaction!C2:F3001,4,FALSE)</f>
        <v>44315</v>
      </c>
      <c r="P1448" s="21" t="str">
        <f>VLOOKUP(B1448,Table3[[Account Number]:[Transaction type]],2,FALSE)</f>
        <v>Online Payment</v>
      </c>
      <c r="Q1448" s="21" t="str">
        <f>VLOOKUP(B1448,Transaction!C2:E3001,3,FALSE)</f>
        <v>Mobile</v>
      </c>
      <c r="R1448" s="22">
        <f>Table4[[#This Row],[Bank Deposit2]] - Table4[[#This Row],[Saving Accounts]]</f>
        <v>164329.99399296002</v>
      </c>
      <c r="S1448" s="22">
        <f>IF(AND(Table4[[#This Row],[Account Type]]="Current",Table4[[#This Row],[Opening Balance]]&gt;= 500000),Table4[[#This Row],[Opening Balance]] * 0.02, 0)</f>
        <v>0</v>
      </c>
    </row>
    <row r="1449" spans="1:19" ht="15.75" x14ac:dyDescent="0.25">
      <c r="A1449" s="17" t="s">
        <v>4588</v>
      </c>
      <c r="B1449" s="19">
        <v>606522640</v>
      </c>
      <c r="C1449" s="17">
        <v>34</v>
      </c>
      <c r="D1449" s="24">
        <v>32287.5</v>
      </c>
      <c r="E1449" s="17" t="s">
        <v>1094</v>
      </c>
      <c r="F1449" s="17" t="s">
        <v>19</v>
      </c>
      <c r="G1449" s="17" t="s">
        <v>4105</v>
      </c>
      <c r="H1449" s="17" t="s">
        <v>4589</v>
      </c>
      <c r="I1449" s="20">
        <f t="shared" si="22"/>
        <v>1724818.2966</v>
      </c>
      <c r="J1449" s="20">
        <v>1168238.2748400001</v>
      </c>
      <c r="K1449" s="17" t="s">
        <v>4590</v>
      </c>
      <c r="L1449" s="21" t="str">
        <f>VLOOKUP(B1449,Accounts!B$2:E$3001,4,FALSE)</f>
        <v>Savings</v>
      </c>
      <c r="M1449" s="26">
        <f>VALUE(VLOOKUP(B1449,Accounts!B$2:G$3001,6,FALSE))</f>
        <v>2918612416</v>
      </c>
      <c r="N1449" s="22">
        <f>IFERROR(VLOOKUP(B1449,Loan!B1449:D1748,3,FALSE), 0)</f>
        <v>0</v>
      </c>
      <c r="O1449" s="25">
        <f>VLOOKUP(B1449,Transaction!C2:F3001,4,FALSE)</f>
        <v>44333</v>
      </c>
      <c r="P1449" s="21" t="str">
        <f>VLOOKUP(B1449,Table3[[Account Number]:[Transaction type]],2,FALSE)</f>
        <v>Money Transfer</v>
      </c>
      <c r="Q1449" s="21" t="str">
        <f>VLOOKUP(B1449,Transaction!C2:E3001,3,FALSE)</f>
        <v>Mobile</v>
      </c>
      <c r="R1449" s="22">
        <f>Table4[[#This Row],[Bank Deposit2]] - Table4[[#This Row],[Saving Accounts]]</f>
        <v>556580.02175999992</v>
      </c>
      <c r="S1449" s="22">
        <f>IF(AND(Table4[[#This Row],[Account Type]]="Current",Table4[[#This Row],[Opening Balance]]&gt;= 500000),Table4[[#This Row],[Opening Balance]] * 0.02, 0)</f>
        <v>0</v>
      </c>
    </row>
    <row r="1450" spans="1:19" ht="15.75" x14ac:dyDescent="0.25">
      <c r="A1450" s="17" t="s">
        <v>4591</v>
      </c>
      <c r="B1450" s="19">
        <v>268560799</v>
      </c>
      <c r="C1450" s="17">
        <v>81</v>
      </c>
      <c r="D1450" s="24">
        <v>15120.75</v>
      </c>
      <c r="E1450" s="17" t="s">
        <v>1094</v>
      </c>
      <c r="F1450" s="17" t="s">
        <v>870</v>
      </c>
      <c r="G1450" s="17" t="s">
        <v>4066</v>
      </c>
      <c r="H1450" s="17" t="s">
        <v>4592</v>
      </c>
      <c r="I1450" s="20">
        <f t="shared" si="22"/>
        <v>581438.60577000002</v>
      </c>
      <c r="J1450" s="20">
        <v>287978.7642336</v>
      </c>
      <c r="K1450" s="17" t="s">
        <v>4593</v>
      </c>
      <c r="L1450" s="21" t="str">
        <f>VLOOKUP(B1450,Accounts!B$2:E$3001,4,FALSE)</f>
        <v>Corporate</v>
      </c>
      <c r="M1450" s="26">
        <f>VALUE(VLOOKUP(B1450,Accounts!B$2:G$3001,6,FALSE))</f>
        <v>269208192</v>
      </c>
      <c r="N1450" s="22">
        <f>IFERROR(VLOOKUP(B1450,Loan!B1450:D1749,3,FALSE), 0)</f>
        <v>0</v>
      </c>
      <c r="O1450" s="25">
        <f>VLOOKUP(B1450,Transaction!C2:F3001,4,FALSE)</f>
        <v>44356</v>
      </c>
      <c r="P1450" s="21" t="str">
        <f>VLOOKUP(B1450,Table3[[Account Number]:[Transaction type]],2,FALSE)</f>
        <v>Money Transfer</v>
      </c>
      <c r="Q1450" s="21" t="str">
        <f>VLOOKUP(B1450,Transaction!C2:E3001,3,FALSE)</f>
        <v>Mobile</v>
      </c>
      <c r="R1450" s="22">
        <f>Table4[[#This Row],[Bank Deposit2]] - Table4[[#This Row],[Saving Accounts]]</f>
        <v>293459.84153640002</v>
      </c>
      <c r="S1450" s="22">
        <f>IF(AND(Table4[[#This Row],[Account Type]]="Current",Table4[[#This Row],[Opening Balance]]&gt;= 500000),Table4[[#This Row],[Opening Balance]] * 0.02, 0)</f>
        <v>0</v>
      </c>
    </row>
    <row r="1451" spans="1:19" ht="15.75" x14ac:dyDescent="0.25">
      <c r="A1451" s="17" t="s">
        <v>4594</v>
      </c>
      <c r="B1451" s="19">
        <v>354450304</v>
      </c>
      <c r="C1451" s="17">
        <v>20</v>
      </c>
      <c r="D1451" s="24">
        <v>37401</v>
      </c>
      <c r="E1451" s="17" t="s">
        <v>1094</v>
      </c>
      <c r="F1451" s="17" t="s">
        <v>438</v>
      </c>
      <c r="G1451" s="17" t="s">
        <v>4066</v>
      </c>
      <c r="H1451" s="17" t="s">
        <v>4595</v>
      </c>
      <c r="I1451" s="20">
        <f t="shared" si="22"/>
        <v>65074.833332000002</v>
      </c>
      <c r="J1451" s="20">
        <v>47173.115030480003</v>
      </c>
      <c r="K1451" s="17" t="s">
        <v>4596</v>
      </c>
      <c r="L1451" s="21" t="str">
        <f>VLOOKUP(B1451,Accounts!B$2:E$3001,4,FALSE)</f>
        <v>Current</v>
      </c>
      <c r="M1451" s="26">
        <f>VALUE(VLOOKUP(B1451,Accounts!B$2:G$3001,6,FALSE))</f>
        <v>850484583</v>
      </c>
      <c r="N1451" s="22">
        <f>IFERROR(VLOOKUP(B1451,Loan!B1451:D1750,3,FALSE), 0)</f>
        <v>0</v>
      </c>
      <c r="O1451" s="25">
        <f>VLOOKUP(B1451,Transaction!C2:F3001,4,FALSE)</f>
        <v>44659</v>
      </c>
      <c r="P1451" s="21" t="str">
        <f>VLOOKUP(B1451,Table3[[Account Number]:[Transaction type]],2,FALSE)</f>
        <v>Cash Withdrawal</v>
      </c>
      <c r="Q1451" s="21" t="str">
        <f>VLOOKUP(B1451,Transaction!C2:E3001,3,FALSE)</f>
        <v>ATM</v>
      </c>
      <c r="R1451" s="22">
        <f>Table4[[#This Row],[Bank Deposit2]] - Table4[[#This Row],[Saving Accounts]]</f>
        <v>17901.718301519999</v>
      </c>
      <c r="S1451" s="22">
        <f>IF(AND(Table4[[#This Row],[Account Type]]="Current",Table4[[#This Row],[Opening Balance]]&gt;= 500000),Table4[[#This Row],[Opening Balance]] * 0.02, 0)</f>
        <v>17009691.66</v>
      </c>
    </row>
    <row r="1452" spans="1:19" ht="15.75" x14ac:dyDescent="0.25">
      <c r="A1452" s="17" t="s">
        <v>4597</v>
      </c>
      <c r="B1452" s="19">
        <v>773819353</v>
      </c>
      <c r="C1452" s="17">
        <v>50</v>
      </c>
      <c r="D1452" s="24">
        <v>26443.5</v>
      </c>
      <c r="E1452" s="17" t="s">
        <v>1094</v>
      </c>
      <c r="F1452" s="17" t="s">
        <v>1308</v>
      </c>
      <c r="G1452" s="17" t="s">
        <v>4084</v>
      </c>
      <c r="H1452" s="17" t="s">
        <v>4598</v>
      </c>
      <c r="I1452" s="20">
        <f t="shared" si="22"/>
        <v>179229.07430099999</v>
      </c>
      <c r="J1452" s="20">
        <v>55760.156449200003</v>
      </c>
      <c r="K1452" s="17" t="s">
        <v>4599</v>
      </c>
      <c r="L1452" s="21" t="str">
        <f>VLOOKUP(B1452,Accounts!B$2:E$3001,4,FALSE)</f>
        <v>Corporate</v>
      </c>
      <c r="M1452" s="26">
        <f>VALUE(VLOOKUP(B1452,Accounts!B$2:G$3001,6,FALSE))</f>
        <v>1095196455</v>
      </c>
      <c r="N1452" s="22">
        <f>IFERROR(VLOOKUP(B1452,Loan!B1452:D1751,3,FALSE), 0)</f>
        <v>0</v>
      </c>
      <c r="O1452" s="25">
        <f>VLOOKUP(B1452,Transaction!C2:F3001,4,FALSE)</f>
        <v>44455</v>
      </c>
      <c r="P1452" s="21" t="str">
        <f>VLOOKUP(B1452,Table3[[Account Number]:[Transaction type]],2,FALSE)</f>
        <v>Cash Withdrawal</v>
      </c>
      <c r="Q1452" s="21" t="str">
        <f>VLOOKUP(B1452,Transaction!C2:E3001,3,FALSE)</f>
        <v>Bank</v>
      </c>
      <c r="R1452" s="22">
        <f>Table4[[#This Row],[Bank Deposit2]] - Table4[[#This Row],[Saving Accounts]]</f>
        <v>123468.91785179998</v>
      </c>
      <c r="S1452" s="22">
        <f>IF(AND(Table4[[#This Row],[Account Type]]="Current",Table4[[#This Row],[Opening Balance]]&gt;= 500000),Table4[[#This Row],[Opening Balance]] * 0.02, 0)</f>
        <v>0</v>
      </c>
    </row>
    <row r="1453" spans="1:19" ht="15.75" x14ac:dyDescent="0.25">
      <c r="A1453" s="17" t="s">
        <v>4600</v>
      </c>
      <c r="B1453" s="19">
        <v>510699033</v>
      </c>
      <c r="C1453" s="17">
        <v>62</v>
      </c>
      <c r="D1453" s="24">
        <v>22060.5</v>
      </c>
      <c r="E1453" s="17" t="s">
        <v>1094</v>
      </c>
      <c r="F1453" s="17" t="s">
        <v>256</v>
      </c>
      <c r="G1453" s="17" t="s">
        <v>4058</v>
      </c>
      <c r="H1453" s="17" t="s">
        <v>4601</v>
      </c>
      <c r="I1453" s="20">
        <f t="shared" si="22"/>
        <v>146937.25649999999</v>
      </c>
      <c r="J1453" s="20">
        <v>137574.27783000001</v>
      </c>
      <c r="K1453" s="17" t="s">
        <v>4602</v>
      </c>
      <c r="L1453" s="21" t="str">
        <f>VLOOKUP(B1453,Accounts!B$2:E$3001,4,FALSE)</f>
        <v>Domiciliary</v>
      </c>
      <c r="M1453" s="26">
        <f>VALUE(VLOOKUP(B1453,Accounts!B$2:G$3001,6,FALSE))</f>
        <v>8600536</v>
      </c>
      <c r="N1453" s="22">
        <f>IFERROR(VLOOKUP(B1453,Loan!B1453:D1752,3,FALSE), 0)</f>
        <v>0</v>
      </c>
      <c r="O1453" s="25">
        <f>VLOOKUP(B1453,Transaction!C2:F3001,4,FALSE)</f>
        <v>44554</v>
      </c>
      <c r="P1453" s="21" t="str">
        <f>VLOOKUP(B1453,Table3[[Account Number]:[Transaction type]],2,FALSE)</f>
        <v>Money Deposit</v>
      </c>
      <c r="Q1453" s="21" t="str">
        <f>VLOOKUP(B1453,Transaction!C2:E3001,3,FALSE)</f>
        <v>Bank</v>
      </c>
      <c r="R1453" s="22">
        <f>Table4[[#This Row],[Bank Deposit2]] - Table4[[#This Row],[Saving Accounts]]</f>
        <v>9362.9786699999822</v>
      </c>
      <c r="S1453" s="22">
        <f>IF(AND(Table4[[#This Row],[Account Type]]="Current",Table4[[#This Row],[Opening Balance]]&gt;= 500000),Table4[[#This Row],[Opening Balance]] * 0.02, 0)</f>
        <v>0</v>
      </c>
    </row>
    <row r="1454" spans="1:19" ht="15.75" x14ac:dyDescent="0.25">
      <c r="A1454" s="17" t="s">
        <v>4603</v>
      </c>
      <c r="B1454" s="19">
        <v>20362316</v>
      </c>
      <c r="C1454" s="17">
        <v>66</v>
      </c>
      <c r="D1454" s="24">
        <v>20599.5</v>
      </c>
      <c r="E1454" s="17" t="s">
        <v>1094</v>
      </c>
      <c r="F1454" s="17" t="s">
        <v>1721</v>
      </c>
      <c r="G1454" s="17" t="s">
        <v>4054</v>
      </c>
      <c r="H1454" s="17" t="s">
        <v>4604</v>
      </c>
      <c r="I1454" s="20">
        <f t="shared" si="22"/>
        <v>534604.29330000002</v>
      </c>
      <c r="J1454" s="20">
        <v>44365.213430999996</v>
      </c>
      <c r="K1454" s="17" t="s">
        <v>4605</v>
      </c>
      <c r="L1454" s="21" t="str">
        <f>VLOOKUP(B1454,Accounts!B$2:E$3001,4,FALSE)</f>
        <v>Current</v>
      </c>
      <c r="M1454" s="26">
        <f>VALUE(VLOOKUP(B1454,Accounts!B$2:G$3001,6,FALSE))</f>
        <v>1476507252</v>
      </c>
      <c r="N1454" s="22">
        <f>IFERROR(VLOOKUP(B1454,Loan!B1454:D1753,3,FALSE), 0)</f>
        <v>0</v>
      </c>
      <c r="O1454" s="25">
        <f>VLOOKUP(B1454,Transaction!C2:F3001,4,FALSE)</f>
        <v>44510</v>
      </c>
      <c r="P1454" s="21" t="str">
        <f>VLOOKUP(B1454,Table3[[Account Number]:[Transaction type]],2,FALSE)</f>
        <v>Cash Withdrawal</v>
      </c>
      <c r="Q1454" s="21" t="str">
        <f>VLOOKUP(B1454,Transaction!C2:E3001,3,FALSE)</f>
        <v>ATM</v>
      </c>
      <c r="R1454" s="22">
        <f>Table4[[#This Row],[Bank Deposit2]] - Table4[[#This Row],[Saving Accounts]]</f>
        <v>490239.07986900001</v>
      </c>
      <c r="S1454" s="22">
        <f>IF(AND(Table4[[#This Row],[Account Type]]="Current",Table4[[#This Row],[Opening Balance]]&gt;= 500000),Table4[[#This Row],[Opening Balance]] * 0.02, 0)</f>
        <v>29530145.039999999</v>
      </c>
    </row>
    <row r="1455" spans="1:19" ht="15.75" x14ac:dyDescent="0.25">
      <c r="A1455" s="17" t="s">
        <v>4606</v>
      </c>
      <c r="B1455" s="19">
        <v>336984371</v>
      </c>
      <c r="C1455" s="17">
        <v>48</v>
      </c>
      <c r="D1455" s="24">
        <v>27174</v>
      </c>
      <c r="E1455" s="17" t="s">
        <v>1094</v>
      </c>
      <c r="F1455" s="17" t="s">
        <v>418</v>
      </c>
      <c r="G1455" s="17" t="s">
        <v>4119</v>
      </c>
      <c r="H1455" s="17" t="s">
        <v>4607</v>
      </c>
      <c r="I1455" s="20">
        <f t="shared" si="22"/>
        <v>2064017.3759999999</v>
      </c>
      <c r="J1455" s="20">
        <v>440667.709776</v>
      </c>
      <c r="K1455" s="17" t="s">
        <v>4608</v>
      </c>
      <c r="L1455" s="21" t="str">
        <f>VLOOKUP(B1455,Accounts!B$2:E$3001,4,FALSE)</f>
        <v>Domiciliary</v>
      </c>
      <c r="M1455" s="26">
        <f>VALUE(VLOOKUP(B1455,Accounts!B$2:G$3001,6,FALSE))</f>
        <v>3397842</v>
      </c>
      <c r="N1455" s="22">
        <f>IFERROR(VLOOKUP(B1455,Loan!B1455:D1754,3,FALSE), 0)</f>
        <v>0</v>
      </c>
      <c r="O1455" s="25">
        <f>VLOOKUP(B1455,Transaction!C2:F3001,4,FALSE)</f>
        <v>44245</v>
      </c>
      <c r="P1455" s="21" t="str">
        <f>VLOOKUP(B1455,Table3[[Account Number]:[Transaction type]],2,FALSE)</f>
        <v>Loan Payment</v>
      </c>
      <c r="Q1455" s="21" t="str">
        <f>VLOOKUP(B1455,Transaction!C2:E3001,3,FALSE)</f>
        <v>ACH</v>
      </c>
      <c r="R1455" s="22">
        <f>Table4[[#This Row],[Bank Deposit2]] - Table4[[#This Row],[Saving Accounts]]</f>
        <v>1623349.666224</v>
      </c>
      <c r="S1455" s="22">
        <f>IF(AND(Table4[[#This Row],[Account Type]]="Current",Table4[[#This Row],[Opening Balance]]&gt;= 500000),Table4[[#This Row],[Opening Balance]] * 0.02, 0)</f>
        <v>0</v>
      </c>
    </row>
    <row r="1456" spans="1:19" ht="15.75" x14ac:dyDescent="0.25">
      <c r="A1456" s="17" t="s">
        <v>4609</v>
      </c>
      <c r="B1456" s="19">
        <v>332008952</v>
      </c>
      <c r="C1456" s="17">
        <v>60</v>
      </c>
      <c r="D1456" s="24">
        <v>22791</v>
      </c>
      <c r="E1456" s="17" t="s">
        <v>1094</v>
      </c>
      <c r="F1456" s="17" t="s">
        <v>227</v>
      </c>
      <c r="G1456" s="17" t="s">
        <v>4119</v>
      </c>
      <c r="H1456" s="17" t="s">
        <v>4610</v>
      </c>
      <c r="I1456" s="20">
        <f t="shared" si="22"/>
        <v>222362.17517999999</v>
      </c>
      <c r="J1456" s="20">
        <v>38569.014455999997</v>
      </c>
      <c r="K1456" s="17" t="s">
        <v>4611</v>
      </c>
      <c r="L1456" s="21" t="str">
        <f>VLOOKUP(B1456,Accounts!B$2:E$3001,4,FALSE)</f>
        <v>Current</v>
      </c>
      <c r="M1456" s="26">
        <f>VALUE(VLOOKUP(B1456,Accounts!B$2:G$3001,6,FALSE))</f>
        <v>2022285603</v>
      </c>
      <c r="N1456" s="22">
        <f>IFERROR(VLOOKUP(B1456,Loan!B1456:D1755,3,FALSE), 0)</f>
        <v>0</v>
      </c>
      <c r="O1456" s="25">
        <f>VLOOKUP(B1456,Transaction!C2:F3001,4,FALSE)</f>
        <v>44614</v>
      </c>
      <c r="P1456" s="21" t="str">
        <f>VLOOKUP(B1456,Table3[[Account Number]:[Transaction type]],2,FALSE)</f>
        <v>Money Transfer</v>
      </c>
      <c r="Q1456" s="21" t="str">
        <f>VLOOKUP(B1456,Transaction!C2:E3001,3,FALSE)</f>
        <v>Bank</v>
      </c>
      <c r="R1456" s="22">
        <f>Table4[[#This Row],[Bank Deposit2]] - Table4[[#This Row],[Saving Accounts]]</f>
        <v>183793.16072399999</v>
      </c>
      <c r="S1456" s="22">
        <f>IF(AND(Table4[[#This Row],[Account Type]]="Current",Table4[[#This Row],[Opening Balance]]&gt;= 500000),Table4[[#This Row],[Opening Balance]] * 0.02, 0)</f>
        <v>40445712.060000002</v>
      </c>
    </row>
    <row r="1457" spans="1:19" ht="15.75" x14ac:dyDescent="0.25">
      <c r="A1457" s="17" t="s">
        <v>4612</v>
      </c>
      <c r="B1457" s="19">
        <v>15829268</v>
      </c>
      <c r="C1457" s="17">
        <v>54</v>
      </c>
      <c r="D1457" s="24">
        <v>24982.5</v>
      </c>
      <c r="E1457" s="17" t="s">
        <v>1094</v>
      </c>
      <c r="F1457" s="17" t="s">
        <v>130</v>
      </c>
      <c r="G1457" s="17" t="s">
        <v>4105</v>
      </c>
      <c r="H1457" s="17" t="s">
        <v>4613</v>
      </c>
      <c r="I1457" s="20">
        <f t="shared" si="22"/>
        <v>634688.83088000002</v>
      </c>
      <c r="J1457" s="20">
        <v>187532.5866336</v>
      </c>
      <c r="K1457" s="17" t="s">
        <v>4614</v>
      </c>
      <c r="L1457" s="21" t="str">
        <f>VLOOKUP(B1457,Accounts!B$2:E$3001,4,FALSE)</f>
        <v>Domiciliary</v>
      </c>
      <c r="M1457" s="26">
        <f>VALUE(VLOOKUP(B1457,Accounts!B$2:G$3001,6,FALSE))</f>
        <v>829378125</v>
      </c>
      <c r="N1457" s="22">
        <f>IFERROR(VLOOKUP(B1457,Loan!B1457:D1756,3,FALSE), 0)</f>
        <v>0</v>
      </c>
      <c r="O1457" s="25">
        <f>VLOOKUP(B1457,Transaction!C2:F3001,4,FALSE)</f>
        <v>44461</v>
      </c>
      <c r="P1457" s="21" t="str">
        <f>VLOOKUP(B1457,Table3[[Account Number]:[Transaction type]],2,FALSE)</f>
        <v>Money Transfer</v>
      </c>
      <c r="Q1457" s="21" t="str">
        <f>VLOOKUP(B1457,Transaction!C2:E3001,3,FALSE)</f>
        <v>Mobile</v>
      </c>
      <c r="R1457" s="22">
        <f>Table4[[#This Row],[Bank Deposit2]] - Table4[[#This Row],[Saving Accounts]]</f>
        <v>447156.24424640002</v>
      </c>
      <c r="S1457" s="22">
        <f>IF(AND(Table4[[#This Row],[Account Type]]="Current",Table4[[#This Row],[Opening Balance]]&gt;= 500000),Table4[[#This Row],[Opening Balance]] * 0.02, 0)</f>
        <v>0</v>
      </c>
    </row>
    <row r="1458" spans="1:19" ht="15.75" x14ac:dyDescent="0.25">
      <c r="A1458" s="17" t="s">
        <v>4615</v>
      </c>
      <c r="B1458" s="19">
        <v>6975495</v>
      </c>
      <c r="C1458" s="17">
        <v>24</v>
      </c>
      <c r="D1458" s="24">
        <v>35940</v>
      </c>
      <c r="E1458" s="17" t="s">
        <v>1094</v>
      </c>
      <c r="F1458" s="17" t="s">
        <v>1146</v>
      </c>
      <c r="G1458" s="17" t="s">
        <v>4148</v>
      </c>
      <c r="H1458" s="17" t="s">
        <v>4616</v>
      </c>
      <c r="I1458" s="20">
        <f t="shared" si="22"/>
        <v>262988.535279</v>
      </c>
      <c r="J1458" s="20">
        <v>51169.557394019997</v>
      </c>
      <c r="K1458" s="17" t="s">
        <v>4617</v>
      </c>
      <c r="L1458" s="21" t="str">
        <f>VLOOKUP(B1458,Accounts!B$2:E$3001,4,FALSE)</f>
        <v>Corporate</v>
      </c>
      <c r="M1458" s="26">
        <f>VALUE(VLOOKUP(B1458,Accounts!B$2:G$3001,6,FALSE))</f>
        <v>3355268049</v>
      </c>
      <c r="N1458" s="22">
        <f>IFERROR(VLOOKUP(B1458,Loan!B1458:D1757,3,FALSE), 0)</f>
        <v>0</v>
      </c>
      <c r="O1458" s="25">
        <f>VLOOKUP(B1458,Transaction!C2:F3001,4,FALSE)</f>
        <v>44557</v>
      </c>
      <c r="P1458" s="21" t="str">
        <f>VLOOKUP(B1458,Table3[[Account Number]:[Transaction type]],2,FALSE)</f>
        <v>Online Payment</v>
      </c>
      <c r="Q1458" s="21" t="str">
        <f>VLOOKUP(B1458,Transaction!C2:E3001,3,FALSE)</f>
        <v>Internet Banking</v>
      </c>
      <c r="R1458" s="22">
        <f>Table4[[#This Row],[Bank Deposit2]] - Table4[[#This Row],[Saving Accounts]]</f>
        <v>211818.97788498001</v>
      </c>
      <c r="S1458" s="22">
        <f>IF(AND(Table4[[#This Row],[Account Type]]="Current",Table4[[#This Row],[Opening Balance]]&gt;= 500000),Table4[[#This Row],[Opening Balance]] * 0.02, 0)</f>
        <v>0</v>
      </c>
    </row>
    <row r="1459" spans="1:19" ht="15.75" x14ac:dyDescent="0.25">
      <c r="A1459" s="17" t="s">
        <v>4618</v>
      </c>
      <c r="B1459" s="19">
        <v>744867727</v>
      </c>
      <c r="C1459" s="17">
        <v>70</v>
      </c>
      <c r="D1459" s="24">
        <v>19138.5</v>
      </c>
      <c r="E1459" s="17" t="s">
        <v>1094</v>
      </c>
      <c r="F1459" s="17" t="s">
        <v>231</v>
      </c>
      <c r="G1459" s="17" t="s">
        <v>4099</v>
      </c>
      <c r="H1459" s="17" t="s">
        <v>4619</v>
      </c>
      <c r="I1459" s="20">
        <f t="shared" si="22"/>
        <v>646178.74271999998</v>
      </c>
      <c r="J1459" s="20">
        <v>173083.59179999999</v>
      </c>
      <c r="K1459" s="17" t="s">
        <v>4620</v>
      </c>
      <c r="L1459" s="21" t="str">
        <f>VLOOKUP(B1459,Accounts!B$2:E$3001,4,FALSE)</f>
        <v>Domiciliary</v>
      </c>
      <c r="M1459" s="26">
        <f>VALUE(VLOOKUP(B1459,Accounts!B$2:G$3001,6,FALSE))</f>
        <v>2617513472</v>
      </c>
      <c r="N1459" s="22">
        <f>IFERROR(VLOOKUP(B1459,Loan!B1459:D1758,3,FALSE), 0)</f>
        <v>0</v>
      </c>
      <c r="O1459" s="25">
        <f>VLOOKUP(B1459,Transaction!C2:F3001,4,FALSE)</f>
        <v>44305</v>
      </c>
      <c r="P1459" s="21" t="str">
        <f>VLOOKUP(B1459,Table3[[Account Number]:[Transaction type]],2,FALSE)</f>
        <v>Money Deposit</v>
      </c>
      <c r="Q1459" s="21" t="str">
        <f>VLOOKUP(B1459,Transaction!C2:E3001,3,FALSE)</f>
        <v>Bank</v>
      </c>
      <c r="R1459" s="22">
        <f>Table4[[#This Row],[Bank Deposit2]] - Table4[[#This Row],[Saving Accounts]]</f>
        <v>473095.15091999999</v>
      </c>
      <c r="S1459" s="22">
        <f>IF(AND(Table4[[#This Row],[Account Type]]="Current",Table4[[#This Row],[Opening Balance]]&gt;= 500000),Table4[[#This Row],[Opening Balance]] * 0.02, 0)</f>
        <v>0</v>
      </c>
    </row>
    <row r="1460" spans="1:19" ht="15.75" x14ac:dyDescent="0.25">
      <c r="A1460" s="17" t="s">
        <v>4621</v>
      </c>
      <c r="B1460" s="19">
        <v>59840529</v>
      </c>
      <c r="C1460" s="17">
        <v>43</v>
      </c>
      <c r="D1460" s="24">
        <v>29000.25</v>
      </c>
      <c r="E1460" s="17" t="s">
        <v>1094</v>
      </c>
      <c r="F1460" s="17" t="s">
        <v>404</v>
      </c>
      <c r="G1460" s="17" t="s">
        <v>4119</v>
      </c>
      <c r="H1460" s="17" t="s">
        <v>4622</v>
      </c>
      <c r="I1460" s="20">
        <f t="shared" si="22"/>
        <v>2834869.9852800001</v>
      </c>
      <c r="J1460" s="20">
        <v>1549728.9252863999</v>
      </c>
      <c r="K1460" s="17" t="s">
        <v>4623</v>
      </c>
      <c r="L1460" s="21" t="str">
        <f>VLOOKUP(B1460,Accounts!B$2:E$3001,4,FALSE)</f>
        <v>Current</v>
      </c>
      <c r="M1460" s="26">
        <f>VALUE(VLOOKUP(B1460,Accounts!B$2:G$3001,6,FALSE))</f>
        <v>845608491</v>
      </c>
      <c r="N1460" s="22">
        <f>IFERROR(VLOOKUP(B1460,Loan!B1460:D1759,3,FALSE), 0)</f>
        <v>0</v>
      </c>
      <c r="O1460" s="25">
        <f>VLOOKUP(B1460,Transaction!C2:F3001,4,FALSE)</f>
        <v>44375</v>
      </c>
      <c r="P1460" s="21" t="str">
        <f>VLOOKUP(B1460,Table3[[Account Number]:[Transaction type]],2,FALSE)</f>
        <v>Money Transfer</v>
      </c>
      <c r="Q1460" s="21" t="str">
        <f>VLOOKUP(B1460,Transaction!C2:E3001,3,FALSE)</f>
        <v>Bank</v>
      </c>
      <c r="R1460" s="22">
        <f>Table4[[#This Row],[Bank Deposit2]] - Table4[[#This Row],[Saving Accounts]]</f>
        <v>1285141.0599936002</v>
      </c>
      <c r="S1460" s="22">
        <f>IF(AND(Table4[[#This Row],[Account Type]]="Current",Table4[[#This Row],[Opening Balance]]&gt;= 500000),Table4[[#This Row],[Opening Balance]] * 0.02, 0)</f>
        <v>16912169.82</v>
      </c>
    </row>
    <row r="1461" spans="1:19" ht="15.75" x14ac:dyDescent="0.25">
      <c r="A1461" s="17" t="s">
        <v>4624</v>
      </c>
      <c r="B1461" s="19">
        <v>549134996</v>
      </c>
      <c r="C1461" s="17">
        <v>34</v>
      </c>
      <c r="D1461" s="24">
        <v>32287.5</v>
      </c>
      <c r="E1461" s="17" t="s">
        <v>1094</v>
      </c>
      <c r="F1461" s="17" t="s">
        <v>483</v>
      </c>
      <c r="G1461" s="17" t="s">
        <v>4095</v>
      </c>
      <c r="H1461" s="17" t="s">
        <v>4625</v>
      </c>
      <c r="I1461" s="20">
        <f t="shared" si="22"/>
        <v>190187.83839600001</v>
      </c>
      <c r="J1461" s="20">
        <v>180981.64447944</v>
      </c>
      <c r="K1461" s="17" t="s">
        <v>4626</v>
      </c>
      <c r="L1461" s="21" t="str">
        <f>VLOOKUP(B1461,Accounts!B$2:E$3001,4,FALSE)</f>
        <v>Joint</v>
      </c>
      <c r="M1461" s="26">
        <f>VALUE(VLOOKUP(B1461,Accounts!B$2:G$3001,6,FALSE))</f>
        <v>1165907925</v>
      </c>
      <c r="N1461" s="22">
        <f>IFERROR(VLOOKUP(B1461,Loan!B1461:D1760,3,FALSE), 0)</f>
        <v>0</v>
      </c>
      <c r="O1461" s="25">
        <f>VLOOKUP(B1461,Transaction!C2:F3001,4,FALSE)</f>
        <v>44515</v>
      </c>
      <c r="P1461" s="21" t="str">
        <f>VLOOKUP(B1461,Table3[[Account Number]:[Transaction type]],2,FALSE)</f>
        <v>Money Transfer</v>
      </c>
      <c r="Q1461" s="21" t="str">
        <f>VLOOKUP(B1461,Transaction!C2:E3001,3,FALSE)</f>
        <v>Mobile</v>
      </c>
      <c r="R1461" s="22">
        <f>Table4[[#This Row],[Bank Deposit2]] - Table4[[#This Row],[Saving Accounts]]</f>
        <v>9206.1939165600052</v>
      </c>
      <c r="S1461" s="22">
        <f>IF(AND(Table4[[#This Row],[Account Type]]="Current",Table4[[#This Row],[Opening Balance]]&gt;= 500000),Table4[[#This Row],[Opening Balance]] * 0.02, 0)</f>
        <v>0</v>
      </c>
    </row>
    <row r="1462" spans="1:19" ht="15.75" x14ac:dyDescent="0.25">
      <c r="A1462" s="17" t="s">
        <v>4627</v>
      </c>
      <c r="B1462" s="19">
        <v>463419959</v>
      </c>
      <c r="C1462" s="17">
        <v>27</v>
      </c>
      <c r="D1462" s="24">
        <v>34844.25</v>
      </c>
      <c r="E1462" s="17" t="s">
        <v>1094</v>
      </c>
      <c r="F1462" s="17" t="s">
        <v>2112</v>
      </c>
      <c r="G1462" s="17" t="s">
        <v>4062</v>
      </c>
      <c r="H1462" s="17" t="s">
        <v>4628</v>
      </c>
      <c r="I1462" s="20">
        <f t="shared" si="22"/>
        <v>355267.55919200002</v>
      </c>
      <c r="J1462" s="20">
        <v>219547.36804</v>
      </c>
      <c r="K1462" s="17" t="s">
        <v>4629</v>
      </c>
      <c r="L1462" s="21" t="str">
        <f>VLOOKUP(B1462,Accounts!B$2:E$3001,4,FALSE)</f>
        <v>Domiciliary</v>
      </c>
      <c r="M1462" s="26">
        <f>VALUE(VLOOKUP(B1462,Accounts!B$2:G$3001,6,FALSE))</f>
        <v>2568076461</v>
      </c>
      <c r="N1462" s="22">
        <f>IFERROR(VLOOKUP(B1462,Loan!B1462:D1761,3,FALSE), 0)</f>
        <v>0</v>
      </c>
      <c r="O1462" s="25">
        <f>VLOOKUP(B1462,Transaction!C2:F3001,4,FALSE)</f>
        <v>44528</v>
      </c>
      <c r="P1462" s="21" t="str">
        <f>VLOOKUP(B1462,Table3[[Account Number]:[Transaction type]],2,FALSE)</f>
        <v>Online Payment</v>
      </c>
      <c r="Q1462" s="21" t="str">
        <f>VLOOKUP(B1462,Transaction!C2:E3001,3,FALSE)</f>
        <v>Mobile</v>
      </c>
      <c r="R1462" s="22">
        <f>Table4[[#This Row],[Bank Deposit2]] - Table4[[#This Row],[Saving Accounts]]</f>
        <v>135720.19115200001</v>
      </c>
      <c r="S1462" s="22">
        <f>IF(AND(Table4[[#This Row],[Account Type]]="Current",Table4[[#This Row],[Opening Balance]]&gt;= 500000),Table4[[#This Row],[Opening Balance]] * 0.02, 0)</f>
        <v>0</v>
      </c>
    </row>
    <row r="1463" spans="1:19" ht="15.75" x14ac:dyDescent="0.25">
      <c r="A1463" s="17" t="s">
        <v>4630</v>
      </c>
      <c r="B1463" s="19">
        <v>671787046</v>
      </c>
      <c r="C1463" s="17">
        <v>44</v>
      </c>
      <c r="D1463" s="24">
        <v>28635</v>
      </c>
      <c r="E1463" s="17" t="s">
        <v>1094</v>
      </c>
      <c r="F1463" s="17" t="s">
        <v>286</v>
      </c>
      <c r="G1463" s="17" t="s">
        <v>4070</v>
      </c>
      <c r="H1463" s="17" t="s">
        <v>4631</v>
      </c>
      <c r="I1463" s="20">
        <f t="shared" si="22"/>
        <v>43137.338706000002</v>
      </c>
      <c r="J1463" s="20">
        <v>29260.276186679999</v>
      </c>
      <c r="K1463" s="17" t="s">
        <v>4632</v>
      </c>
      <c r="L1463" s="21" t="str">
        <f>VLOOKUP(B1463,Accounts!B$2:E$3001,4,FALSE)</f>
        <v>Domiciliary</v>
      </c>
      <c r="M1463" s="26">
        <f>VALUE(VLOOKUP(B1463,Accounts!B$2:G$3001,6,FALSE))</f>
        <v>358008</v>
      </c>
      <c r="N1463" s="22">
        <f>IFERROR(VLOOKUP(B1463,Loan!B1463:D1762,3,FALSE), 0)</f>
        <v>0</v>
      </c>
      <c r="O1463" s="25">
        <f>VLOOKUP(B1463,Transaction!C2:F3001,4,FALSE)</f>
        <v>44652</v>
      </c>
      <c r="P1463" s="21" t="str">
        <f>VLOOKUP(B1463,Table3[[Account Number]:[Transaction type]],2,FALSE)</f>
        <v>Money Deposit</v>
      </c>
      <c r="Q1463" s="21" t="str">
        <f>VLOOKUP(B1463,Transaction!C2:E3001,3,FALSE)</f>
        <v>ATM</v>
      </c>
      <c r="R1463" s="22">
        <f>Table4[[#This Row],[Bank Deposit2]] - Table4[[#This Row],[Saving Accounts]]</f>
        <v>13877.062519320003</v>
      </c>
      <c r="S1463" s="22">
        <f>IF(AND(Table4[[#This Row],[Account Type]]="Current",Table4[[#This Row],[Opening Balance]]&gt;= 500000),Table4[[#This Row],[Opening Balance]] * 0.02, 0)</f>
        <v>0</v>
      </c>
    </row>
    <row r="1464" spans="1:19" ht="15.75" x14ac:dyDescent="0.25">
      <c r="A1464" s="17" t="s">
        <v>4633</v>
      </c>
      <c r="B1464" s="19">
        <v>100495274</v>
      </c>
      <c r="C1464" s="17">
        <v>57</v>
      </c>
      <c r="D1464" s="24">
        <v>23886.75</v>
      </c>
      <c r="E1464" s="17" t="s">
        <v>1094</v>
      </c>
      <c r="F1464" s="17" t="s">
        <v>130</v>
      </c>
      <c r="G1464" s="17" t="s">
        <v>4119</v>
      </c>
      <c r="H1464" s="17" t="s">
        <v>4634</v>
      </c>
      <c r="I1464" s="20">
        <f t="shared" si="22"/>
        <v>302699.02617099998</v>
      </c>
      <c r="J1464" s="20">
        <v>211889.31831969999</v>
      </c>
      <c r="K1464" s="17" t="s">
        <v>4635</v>
      </c>
      <c r="L1464" s="21" t="str">
        <f>VLOOKUP(B1464,Accounts!B$2:E$3001,4,FALSE)</f>
        <v>Corporate</v>
      </c>
      <c r="M1464" s="26">
        <f>VALUE(VLOOKUP(B1464,Accounts!B$2:G$3001,6,FALSE))</f>
        <v>2463943008</v>
      </c>
      <c r="N1464" s="22">
        <f>IFERROR(VLOOKUP(B1464,Loan!B1464:D1763,3,FALSE), 0)</f>
        <v>0</v>
      </c>
      <c r="O1464" s="25">
        <f>VLOOKUP(B1464,Transaction!C2:F3001,4,FALSE)</f>
        <v>44633</v>
      </c>
      <c r="P1464" s="21" t="str">
        <f>VLOOKUP(B1464,Table3[[Account Number]:[Transaction type]],2,FALSE)</f>
        <v>Money Transfer</v>
      </c>
      <c r="Q1464" s="21" t="str">
        <f>VLOOKUP(B1464,Transaction!C2:E3001,3,FALSE)</f>
        <v>Mobile</v>
      </c>
      <c r="R1464" s="22">
        <f>Table4[[#This Row],[Bank Deposit2]] - Table4[[#This Row],[Saving Accounts]]</f>
        <v>90809.707851299987</v>
      </c>
      <c r="S1464" s="22">
        <f>IF(AND(Table4[[#This Row],[Account Type]]="Current",Table4[[#This Row],[Opening Balance]]&gt;= 500000),Table4[[#This Row],[Opening Balance]] * 0.02, 0)</f>
        <v>0</v>
      </c>
    </row>
    <row r="1465" spans="1:19" ht="15.75" x14ac:dyDescent="0.25">
      <c r="A1465" s="17" t="s">
        <v>4636</v>
      </c>
      <c r="B1465" s="19">
        <v>977290336</v>
      </c>
      <c r="C1465" s="17">
        <v>72</v>
      </c>
      <c r="D1465" s="24">
        <v>18408</v>
      </c>
      <c r="E1465" s="17" t="s">
        <v>1094</v>
      </c>
      <c r="F1465" s="17" t="s">
        <v>399</v>
      </c>
      <c r="G1465" s="17" t="s">
        <v>4095</v>
      </c>
      <c r="H1465" s="17" t="s">
        <v>4637</v>
      </c>
      <c r="I1465" s="20">
        <f t="shared" si="22"/>
        <v>224109.861516</v>
      </c>
      <c r="J1465" s="20">
        <v>69437.317748400004</v>
      </c>
      <c r="K1465" s="17" t="s">
        <v>4638</v>
      </c>
      <c r="L1465" s="21" t="str">
        <f>VLOOKUP(B1465,Accounts!B$2:E$3001,4,FALSE)</f>
        <v>Domiciliary</v>
      </c>
      <c r="M1465" s="26">
        <f>VALUE(VLOOKUP(B1465,Accounts!B$2:G$3001,6,FALSE))</f>
        <v>907853856</v>
      </c>
      <c r="N1465" s="22">
        <f>IFERROR(VLOOKUP(B1465,Loan!B1465:D1764,3,FALSE), 0)</f>
        <v>0</v>
      </c>
      <c r="O1465" s="25">
        <f>VLOOKUP(B1465,Transaction!C2:F3001,4,FALSE)</f>
        <v>44382</v>
      </c>
      <c r="P1465" s="21" t="str">
        <f>VLOOKUP(B1465,Table3[[Account Number]:[Transaction type]],2,FALSE)</f>
        <v>Online Payment</v>
      </c>
      <c r="Q1465" s="21" t="str">
        <f>VLOOKUP(B1465,Transaction!C2:E3001,3,FALSE)</f>
        <v>Internet Banking</v>
      </c>
      <c r="R1465" s="22">
        <f>Table4[[#This Row],[Bank Deposit2]] - Table4[[#This Row],[Saving Accounts]]</f>
        <v>154672.5437676</v>
      </c>
      <c r="S1465" s="22">
        <f>IF(AND(Table4[[#This Row],[Account Type]]="Current",Table4[[#This Row],[Opening Balance]]&gt;= 500000),Table4[[#This Row],[Opening Balance]] * 0.02, 0)</f>
        <v>0</v>
      </c>
    </row>
    <row r="1466" spans="1:19" ht="15.75" x14ac:dyDescent="0.25">
      <c r="A1466" s="17" t="s">
        <v>4639</v>
      </c>
      <c r="B1466" s="19">
        <v>244754421</v>
      </c>
      <c r="C1466" s="17">
        <v>71</v>
      </c>
      <c r="D1466" s="24">
        <v>18773.25</v>
      </c>
      <c r="E1466" s="17" t="s">
        <v>1094</v>
      </c>
      <c r="F1466" s="17" t="s">
        <v>978</v>
      </c>
      <c r="G1466" s="17" t="s">
        <v>4058</v>
      </c>
      <c r="H1466" s="17" t="s">
        <v>4640</v>
      </c>
      <c r="I1466" s="20">
        <f t="shared" si="22"/>
        <v>177967.69031999999</v>
      </c>
      <c r="J1466" s="20">
        <v>88633.744785600007</v>
      </c>
      <c r="K1466" s="17" t="s">
        <v>4641</v>
      </c>
      <c r="L1466" s="21" t="str">
        <f>VLOOKUP(B1466,Accounts!B$2:E$3001,4,FALSE)</f>
        <v>Fixed Deposit</v>
      </c>
      <c r="M1466" s="26">
        <f>VALUE(VLOOKUP(B1466,Accounts!B$2:G$3001,6,FALSE))</f>
        <v>289834314</v>
      </c>
      <c r="N1466" s="22">
        <f>IFERROR(VLOOKUP(B1466,Loan!B1466:D1765,3,FALSE), 0)</f>
        <v>0</v>
      </c>
      <c r="O1466" s="25">
        <f>VLOOKUP(B1466,Transaction!C2:F3001,4,FALSE)</f>
        <v>44574</v>
      </c>
      <c r="P1466" s="21" t="str">
        <f>VLOOKUP(B1466,Table3[[Account Number]:[Transaction type]],2,FALSE)</f>
        <v>Cash Withdrawal</v>
      </c>
      <c r="Q1466" s="21" t="str">
        <f>VLOOKUP(B1466,Transaction!C2:E3001,3,FALSE)</f>
        <v>POS</v>
      </c>
      <c r="R1466" s="22">
        <f>Table4[[#This Row],[Bank Deposit2]] - Table4[[#This Row],[Saving Accounts]]</f>
        <v>89333.945534399987</v>
      </c>
      <c r="S1466" s="22">
        <f>IF(AND(Table4[[#This Row],[Account Type]]="Current",Table4[[#This Row],[Opening Balance]]&gt;= 500000),Table4[[#This Row],[Opening Balance]] * 0.02, 0)</f>
        <v>0</v>
      </c>
    </row>
    <row r="1467" spans="1:19" ht="15.75" x14ac:dyDescent="0.25">
      <c r="A1467" s="17" t="s">
        <v>4642</v>
      </c>
      <c r="B1467" s="19">
        <v>54092581</v>
      </c>
      <c r="C1467" s="17">
        <v>32</v>
      </c>
      <c r="D1467" s="24">
        <v>33018</v>
      </c>
      <c r="E1467" s="17" t="s">
        <v>1094</v>
      </c>
      <c r="F1467" s="17" t="s">
        <v>549</v>
      </c>
      <c r="G1467" s="17" t="s">
        <v>4074</v>
      </c>
      <c r="H1467" s="17" t="s">
        <v>4643</v>
      </c>
      <c r="I1467" s="20">
        <f t="shared" si="22"/>
        <v>859353.80544000003</v>
      </c>
      <c r="J1467" s="20">
        <v>260285.04684</v>
      </c>
      <c r="K1467" s="17" t="s">
        <v>4644</v>
      </c>
      <c r="L1467" s="21" t="str">
        <f>VLOOKUP(B1467,Accounts!B$2:E$3001,4,FALSE)</f>
        <v>Joint</v>
      </c>
      <c r="M1467" s="26">
        <f>VALUE(VLOOKUP(B1467,Accounts!B$2:G$3001,6,FALSE))</f>
        <v>723763287</v>
      </c>
      <c r="N1467" s="22">
        <f>IFERROR(VLOOKUP(B1467,Loan!B1467:D1766,3,FALSE), 0)</f>
        <v>0</v>
      </c>
      <c r="O1467" s="25">
        <f>VLOOKUP(B1467,Transaction!C2:F3001,4,FALSE)</f>
        <v>44217</v>
      </c>
      <c r="P1467" s="21" t="str">
        <f>VLOOKUP(B1467,Table3[[Account Number]:[Transaction type]],2,FALSE)</f>
        <v>Online Payment</v>
      </c>
      <c r="Q1467" s="21" t="str">
        <f>VLOOKUP(B1467,Transaction!C2:E3001,3,FALSE)</f>
        <v>Card</v>
      </c>
      <c r="R1467" s="22">
        <f>Table4[[#This Row],[Bank Deposit2]] - Table4[[#This Row],[Saving Accounts]]</f>
        <v>599068.75860000006</v>
      </c>
      <c r="S1467" s="22">
        <f>IF(AND(Table4[[#This Row],[Account Type]]="Current",Table4[[#This Row],[Opening Balance]]&gt;= 500000),Table4[[#This Row],[Opening Balance]] * 0.02, 0)</f>
        <v>0</v>
      </c>
    </row>
    <row r="1468" spans="1:19" ht="15.75" x14ac:dyDescent="0.25">
      <c r="A1468" s="17" t="s">
        <v>4645</v>
      </c>
      <c r="B1468" s="19">
        <v>48131367</v>
      </c>
      <c r="C1468" s="17">
        <v>51</v>
      </c>
      <c r="D1468" s="24">
        <v>26078.25</v>
      </c>
      <c r="E1468" s="17" t="s">
        <v>1094</v>
      </c>
      <c r="F1468" s="17" t="s">
        <v>893</v>
      </c>
      <c r="G1468" s="17" t="s">
        <v>4084</v>
      </c>
      <c r="H1468" s="17" t="s">
        <v>4646</v>
      </c>
      <c r="I1468" s="20">
        <f t="shared" si="22"/>
        <v>600552.83865599998</v>
      </c>
      <c r="J1468" s="20">
        <v>91260.480383999995</v>
      </c>
      <c r="K1468" s="17" t="s">
        <v>4647</v>
      </c>
      <c r="L1468" s="21" t="str">
        <f>VLOOKUP(B1468,Accounts!B$2:E$3001,4,FALSE)</f>
        <v>Domiciliary</v>
      </c>
      <c r="M1468" s="26">
        <f>VALUE(VLOOKUP(B1468,Accounts!B$2:G$3001,6,FALSE))</f>
        <v>460023075</v>
      </c>
      <c r="N1468" s="22">
        <f>IFERROR(VLOOKUP(B1468,Loan!B1468:D1767,3,FALSE), 0)</f>
        <v>0</v>
      </c>
      <c r="O1468" s="25">
        <f>VLOOKUP(B1468,Transaction!C2:F3001,4,FALSE)</f>
        <v>44534</v>
      </c>
      <c r="P1468" s="21" t="str">
        <f>VLOOKUP(B1468,Table3[[Account Number]:[Transaction type]],2,FALSE)</f>
        <v>Cash Withdrawal</v>
      </c>
      <c r="Q1468" s="21" t="str">
        <f>VLOOKUP(B1468,Transaction!C2:E3001,3,FALSE)</f>
        <v>POS</v>
      </c>
      <c r="R1468" s="22">
        <f>Table4[[#This Row],[Bank Deposit2]] - Table4[[#This Row],[Saving Accounts]]</f>
        <v>509292.35827199998</v>
      </c>
      <c r="S1468" s="22">
        <f>IF(AND(Table4[[#This Row],[Account Type]]="Current",Table4[[#This Row],[Opening Balance]]&gt;= 500000),Table4[[#This Row],[Opening Balance]] * 0.02, 0)</f>
        <v>0</v>
      </c>
    </row>
    <row r="1469" spans="1:19" ht="15.75" x14ac:dyDescent="0.25">
      <c r="A1469" s="17" t="s">
        <v>4648</v>
      </c>
      <c r="B1469" s="19">
        <v>224073752</v>
      </c>
      <c r="C1469" s="17">
        <v>54</v>
      </c>
      <c r="D1469" s="24">
        <v>24982.5</v>
      </c>
      <c r="E1469" s="17" t="s">
        <v>1094</v>
      </c>
      <c r="F1469" s="17" t="s">
        <v>78</v>
      </c>
      <c r="G1469" s="17" t="s">
        <v>4066</v>
      </c>
      <c r="H1469" s="17" t="s">
        <v>4649</v>
      </c>
      <c r="I1469" s="20">
        <f t="shared" si="22"/>
        <v>151853.66279999999</v>
      </c>
      <c r="J1469" s="20">
        <v>165788.46950400001</v>
      </c>
      <c r="K1469" s="17" t="s">
        <v>4650</v>
      </c>
      <c r="L1469" s="21" t="str">
        <f>VLOOKUP(B1469,Accounts!B$2:E$3001,4,FALSE)</f>
        <v>Domiciliary</v>
      </c>
      <c r="M1469" s="26">
        <f>VALUE(VLOOKUP(B1469,Accounts!B$2:G$3001,6,FALSE))</f>
        <v>3461250147</v>
      </c>
      <c r="N1469" s="22">
        <f>IFERROR(VLOOKUP(B1469,Loan!B1469:D1768,3,FALSE), 0)</f>
        <v>0</v>
      </c>
      <c r="O1469" s="25">
        <f>VLOOKUP(B1469,Transaction!C2:F3001,4,FALSE)</f>
        <v>44581</v>
      </c>
      <c r="P1469" s="21" t="str">
        <f>VLOOKUP(B1469,Table3[[Account Number]:[Transaction type]],2,FALSE)</f>
        <v>Cash Withdrawal</v>
      </c>
      <c r="Q1469" s="21" t="str">
        <f>VLOOKUP(B1469,Transaction!C2:E3001,3,FALSE)</f>
        <v>POS</v>
      </c>
      <c r="R1469" s="22">
        <f>Table4[[#This Row],[Bank Deposit2]] - Table4[[#This Row],[Saving Accounts]]</f>
        <v>-13934.806704000017</v>
      </c>
      <c r="S1469" s="22">
        <f>IF(AND(Table4[[#This Row],[Account Type]]="Current",Table4[[#This Row],[Opening Balance]]&gt;= 500000),Table4[[#This Row],[Opening Balance]] * 0.02, 0)</f>
        <v>0</v>
      </c>
    </row>
    <row r="1470" spans="1:19" ht="15.75" x14ac:dyDescent="0.25">
      <c r="A1470" s="17" t="s">
        <v>4651</v>
      </c>
      <c r="B1470" s="19">
        <v>825095612</v>
      </c>
      <c r="C1470" s="17">
        <v>65</v>
      </c>
      <c r="D1470" s="24">
        <v>20964.75</v>
      </c>
      <c r="E1470" s="17" t="s">
        <v>1094</v>
      </c>
      <c r="F1470" s="17" t="s">
        <v>569</v>
      </c>
      <c r="G1470" s="17" t="s">
        <v>4088</v>
      </c>
      <c r="H1470" s="17" t="s">
        <v>4652</v>
      </c>
      <c r="I1470" s="20">
        <f t="shared" si="22"/>
        <v>222029.978004</v>
      </c>
      <c r="J1470" s="20">
        <v>130076.0531514</v>
      </c>
      <c r="K1470" s="17" t="s">
        <v>4653</v>
      </c>
      <c r="L1470" s="21" t="str">
        <f>VLOOKUP(B1470,Accounts!B$2:E$3001,4,FALSE)</f>
        <v>Joint</v>
      </c>
      <c r="M1470" s="26">
        <f>VALUE(VLOOKUP(B1470,Accounts!B$2:G$3001,6,FALSE))</f>
        <v>27092849</v>
      </c>
      <c r="N1470" s="22">
        <f>IFERROR(VLOOKUP(B1470,Loan!B1470:D1769,3,FALSE), 0)</f>
        <v>0</v>
      </c>
      <c r="O1470" s="25">
        <f>VLOOKUP(B1470,Transaction!C2:F3001,4,FALSE)</f>
        <v>44304</v>
      </c>
      <c r="P1470" s="21" t="str">
        <f>VLOOKUP(B1470,Table3[[Account Number]:[Transaction type]],2,FALSE)</f>
        <v>Cash Withdrawal</v>
      </c>
      <c r="Q1470" s="21" t="str">
        <f>VLOOKUP(B1470,Transaction!C2:E3001,3,FALSE)</f>
        <v>Bank</v>
      </c>
      <c r="R1470" s="22">
        <f>Table4[[#This Row],[Bank Deposit2]] - Table4[[#This Row],[Saving Accounts]]</f>
        <v>91953.924852600001</v>
      </c>
      <c r="S1470" s="22">
        <f>IF(AND(Table4[[#This Row],[Account Type]]="Current",Table4[[#This Row],[Opening Balance]]&gt;= 500000),Table4[[#This Row],[Opening Balance]] * 0.02, 0)</f>
        <v>0</v>
      </c>
    </row>
    <row r="1471" spans="1:19" ht="15.75" x14ac:dyDescent="0.25">
      <c r="A1471" s="17" t="s">
        <v>4654</v>
      </c>
      <c r="B1471" s="19">
        <v>180698572</v>
      </c>
      <c r="C1471" s="17">
        <v>20</v>
      </c>
      <c r="D1471" s="24">
        <v>37401</v>
      </c>
      <c r="E1471" s="17" t="s">
        <v>1094</v>
      </c>
      <c r="F1471" s="17" t="s">
        <v>282</v>
      </c>
      <c r="G1471" s="17" t="s">
        <v>4105</v>
      </c>
      <c r="H1471" s="17" t="s">
        <v>4655</v>
      </c>
      <c r="I1471" s="20">
        <f t="shared" si="22"/>
        <v>136175.349024</v>
      </c>
      <c r="J1471" s="20">
        <v>91289.858980320001</v>
      </c>
      <c r="K1471" s="17" t="s">
        <v>4656</v>
      </c>
      <c r="L1471" s="21" t="str">
        <f>VLOOKUP(B1471,Accounts!B$2:E$3001,4,FALSE)</f>
        <v>Savings</v>
      </c>
      <c r="M1471" s="26">
        <f>VALUE(VLOOKUP(B1471,Accounts!B$2:G$3001,6,FALSE))</f>
        <v>27539456</v>
      </c>
      <c r="N1471" s="22">
        <f>IFERROR(VLOOKUP(B1471,Loan!B1471:D1770,3,FALSE), 0)</f>
        <v>0</v>
      </c>
      <c r="O1471" s="25">
        <f>VLOOKUP(B1471,Transaction!C2:F3001,4,FALSE)</f>
        <v>44225</v>
      </c>
      <c r="P1471" s="21" t="str">
        <f>VLOOKUP(B1471,Table3[[Account Number]:[Transaction type]],2,FALSE)</f>
        <v>Money Transfer</v>
      </c>
      <c r="Q1471" s="21" t="str">
        <f>VLOOKUP(B1471,Transaction!C2:E3001,3,FALSE)</f>
        <v>ATM</v>
      </c>
      <c r="R1471" s="22">
        <f>Table4[[#This Row],[Bank Deposit2]] - Table4[[#This Row],[Saving Accounts]]</f>
        <v>44885.490043679994</v>
      </c>
      <c r="S1471" s="22">
        <f>IF(AND(Table4[[#This Row],[Account Type]]="Current",Table4[[#This Row],[Opening Balance]]&gt;= 500000),Table4[[#This Row],[Opening Balance]] * 0.02, 0)</f>
        <v>0</v>
      </c>
    </row>
    <row r="1472" spans="1:19" ht="15.75" x14ac:dyDescent="0.25">
      <c r="A1472" s="17" t="s">
        <v>4657</v>
      </c>
      <c r="B1472" s="19">
        <v>148160170</v>
      </c>
      <c r="C1472" s="17">
        <v>47</v>
      </c>
      <c r="D1472" s="24">
        <v>27539.25</v>
      </c>
      <c r="E1472" s="17" t="s">
        <v>1094</v>
      </c>
      <c r="F1472" s="17" t="s">
        <v>58</v>
      </c>
      <c r="G1472" s="17" t="s">
        <v>4058</v>
      </c>
      <c r="H1472" s="17" t="s">
        <v>4658</v>
      </c>
      <c r="I1472" s="20" t="e">
        <f t="shared" si="22"/>
        <v>#VALUE!</v>
      </c>
      <c r="J1472" s="20" t="s">
        <v>4658</v>
      </c>
      <c r="K1472" s="17" t="s">
        <v>4659</v>
      </c>
      <c r="L1472" s="21" t="str">
        <f>VLOOKUP(B1472,Accounts!B$2:E$3001,4,FALSE)</f>
        <v>Current</v>
      </c>
      <c r="M1472" s="26">
        <f>VALUE(VLOOKUP(B1472,Accounts!B$2:G$3001,6,FALSE))</f>
        <v>117097785</v>
      </c>
      <c r="N1472" s="22">
        <f>IFERROR(VLOOKUP(B1472,Loan!B1472:D1771,3,FALSE), 0)</f>
        <v>0</v>
      </c>
      <c r="O1472" s="25">
        <f>VLOOKUP(B1472,Transaction!C2:F3001,4,FALSE)</f>
        <v>44518</v>
      </c>
      <c r="P1472" s="21" t="str">
        <f>VLOOKUP(B1472,Table3[[Account Number]:[Transaction type]],2,FALSE)</f>
        <v>Cash Withdrawal</v>
      </c>
      <c r="Q1472" s="21" t="str">
        <f>VLOOKUP(B1472,Transaction!C2:E3001,3,FALSE)</f>
        <v>ATM</v>
      </c>
      <c r="R1472" s="22" t="e">
        <f>Table4[[#This Row],[Bank Deposit2]] - Table4[[#This Row],[Saving Accounts]]</f>
        <v>#VALUE!</v>
      </c>
      <c r="S1472" s="22">
        <f>IF(AND(Table4[[#This Row],[Account Type]]="Current",Table4[[#This Row],[Opening Balance]]&gt;= 500000),Table4[[#This Row],[Opening Balance]] * 0.02, 0)</f>
        <v>2341955.7000000002</v>
      </c>
    </row>
    <row r="1473" spans="1:19" ht="15.75" x14ac:dyDescent="0.25">
      <c r="A1473" s="17" t="s">
        <v>4660</v>
      </c>
      <c r="B1473" s="19">
        <v>169864235</v>
      </c>
      <c r="C1473" s="17">
        <v>39</v>
      </c>
      <c r="D1473" s="24">
        <v>30461.25</v>
      </c>
      <c r="E1473" s="17" t="s">
        <v>1094</v>
      </c>
      <c r="F1473" s="17" t="s">
        <v>442</v>
      </c>
      <c r="G1473" s="17" t="s">
        <v>4084</v>
      </c>
      <c r="H1473" s="17" t="s">
        <v>4661</v>
      </c>
      <c r="I1473" s="20">
        <f t="shared" si="22"/>
        <v>157256.393308</v>
      </c>
      <c r="J1473" s="20">
        <v>106283.6313392</v>
      </c>
      <c r="K1473" s="17" t="s">
        <v>4662</v>
      </c>
      <c r="L1473" s="21" t="str">
        <f>VLOOKUP(B1473,Accounts!B$2:E$3001,4,FALSE)</f>
        <v>Domiciliary</v>
      </c>
      <c r="M1473" s="26">
        <f>VALUE(VLOOKUP(B1473,Accounts!B$2:G$3001,6,FALSE))</f>
        <v>3386740425</v>
      </c>
      <c r="N1473" s="22">
        <f>IFERROR(VLOOKUP(B1473,Loan!B1473:D1772,3,FALSE), 0)</f>
        <v>0</v>
      </c>
      <c r="O1473" s="25">
        <f>VLOOKUP(B1473,Transaction!C2:F3001,4,FALSE)</f>
        <v>44273</v>
      </c>
      <c r="P1473" s="21" t="str">
        <f>VLOOKUP(B1473,Table3[[Account Number]:[Transaction type]],2,FALSE)</f>
        <v>Money Transfer</v>
      </c>
      <c r="Q1473" s="21" t="str">
        <f>VLOOKUP(B1473,Transaction!C2:E3001,3,FALSE)</f>
        <v>Mobile</v>
      </c>
      <c r="R1473" s="22">
        <f>Table4[[#This Row],[Bank Deposit2]] - Table4[[#This Row],[Saving Accounts]]</f>
        <v>50972.761968799998</v>
      </c>
      <c r="S1473" s="22">
        <f>IF(AND(Table4[[#This Row],[Account Type]]="Current",Table4[[#This Row],[Opening Balance]]&gt;= 500000),Table4[[#This Row],[Opening Balance]] * 0.02, 0)</f>
        <v>0</v>
      </c>
    </row>
    <row r="1474" spans="1:19" ht="15.75" x14ac:dyDescent="0.25">
      <c r="A1474" s="17" t="s">
        <v>4663</v>
      </c>
      <c r="B1474" s="19">
        <v>976789119</v>
      </c>
      <c r="C1474" s="17">
        <v>70</v>
      </c>
      <c r="D1474" s="24">
        <v>19138.5</v>
      </c>
      <c r="E1474" s="17" t="s">
        <v>1094</v>
      </c>
      <c r="F1474" s="17" t="s">
        <v>2602</v>
      </c>
      <c r="G1474" s="17" t="s">
        <v>4058</v>
      </c>
      <c r="H1474" s="17" t="s">
        <v>4664</v>
      </c>
      <c r="I1474" s="20">
        <f t="shared" si="22"/>
        <v>279591.24424000003</v>
      </c>
      <c r="J1474" s="20">
        <v>232569.08043599999</v>
      </c>
      <c r="K1474" s="17" t="s">
        <v>4665</v>
      </c>
      <c r="L1474" s="21" t="str">
        <f>VLOOKUP(B1474,Accounts!B$2:E$3001,4,FALSE)</f>
        <v>Corporate</v>
      </c>
      <c r="M1474" s="26">
        <f>VALUE(VLOOKUP(B1474,Accounts!B$2:G$3001,6,FALSE))</f>
        <v>405234666</v>
      </c>
      <c r="N1474" s="22">
        <f>IFERROR(VLOOKUP(B1474,Loan!B1474:D1773,3,FALSE), 0)</f>
        <v>0</v>
      </c>
      <c r="O1474" s="25">
        <f>VLOOKUP(B1474,Transaction!C2:F3001,4,FALSE)</f>
        <v>44427</v>
      </c>
      <c r="P1474" s="21" t="str">
        <f>VLOOKUP(B1474,Table3[[Account Number]:[Transaction type]],2,FALSE)</f>
        <v>Money Deposit</v>
      </c>
      <c r="Q1474" s="21" t="str">
        <f>VLOOKUP(B1474,Transaction!C2:E3001,3,FALSE)</f>
        <v>Bank</v>
      </c>
      <c r="R1474" s="22">
        <f>Table4[[#This Row],[Bank Deposit2]] - Table4[[#This Row],[Saving Accounts]]</f>
        <v>47022.16380400004</v>
      </c>
      <c r="S1474" s="22">
        <f>IF(AND(Table4[[#This Row],[Account Type]]="Current",Table4[[#This Row],[Opening Balance]]&gt;= 500000),Table4[[#This Row],[Opening Balance]] * 0.02, 0)</f>
        <v>0</v>
      </c>
    </row>
    <row r="1475" spans="1:19" ht="15.75" x14ac:dyDescent="0.25">
      <c r="A1475" s="17" t="s">
        <v>4666</v>
      </c>
      <c r="B1475" s="19">
        <v>226392113</v>
      </c>
      <c r="C1475" s="17">
        <v>66</v>
      </c>
      <c r="D1475" s="24">
        <v>20599.5</v>
      </c>
      <c r="E1475" s="17" t="s">
        <v>1094</v>
      </c>
      <c r="F1475" s="17" t="s">
        <v>682</v>
      </c>
      <c r="G1475" s="17" t="s">
        <v>4074</v>
      </c>
      <c r="H1475" s="17" t="s">
        <v>4667</v>
      </c>
      <c r="I1475" s="20">
        <f t="shared" ref="I1475:I1538" si="23">VALUE(CLEAN(H1475))</f>
        <v>947081.61458399997</v>
      </c>
      <c r="J1475" s="20">
        <v>439233.25900860003</v>
      </c>
      <c r="K1475" s="17" t="s">
        <v>4668</v>
      </c>
      <c r="L1475" s="21" t="str">
        <f>VLOOKUP(B1475,Accounts!B$2:E$3001,4,FALSE)</f>
        <v>Current</v>
      </c>
      <c r="M1475" s="26">
        <f>VALUE(VLOOKUP(B1475,Accounts!B$2:G$3001,6,FALSE))</f>
        <v>3256753608</v>
      </c>
      <c r="N1475" s="22">
        <f>IFERROR(VLOOKUP(B1475,Loan!B1475:D1774,3,FALSE), 0)</f>
        <v>0</v>
      </c>
      <c r="O1475" s="25">
        <f>VLOOKUP(B1475,Transaction!C2:F3001,4,FALSE)</f>
        <v>44608</v>
      </c>
      <c r="P1475" s="21" t="str">
        <f>VLOOKUP(B1475,Table3[[Account Number]:[Transaction type]],2,FALSE)</f>
        <v>Money Deposit</v>
      </c>
      <c r="Q1475" s="21" t="str">
        <f>VLOOKUP(B1475,Transaction!C2:E3001,3,FALSE)</f>
        <v>Bank</v>
      </c>
      <c r="R1475" s="22">
        <f>Table4[[#This Row],[Bank Deposit2]] - Table4[[#This Row],[Saving Accounts]]</f>
        <v>507848.35557539994</v>
      </c>
      <c r="S1475" s="22">
        <f>IF(AND(Table4[[#This Row],[Account Type]]="Current",Table4[[#This Row],[Opening Balance]]&gt;= 500000),Table4[[#This Row],[Opening Balance]] * 0.02, 0)</f>
        <v>65135072.160000004</v>
      </c>
    </row>
    <row r="1476" spans="1:19" ht="15.75" x14ac:dyDescent="0.25">
      <c r="A1476" s="17" t="s">
        <v>4669</v>
      </c>
      <c r="B1476" s="19">
        <v>281045684</v>
      </c>
      <c r="C1476" s="17">
        <v>80</v>
      </c>
      <c r="D1476" s="24">
        <v>15486</v>
      </c>
      <c r="E1476" s="17" t="s">
        <v>1094</v>
      </c>
      <c r="F1476" s="17" t="s">
        <v>1517</v>
      </c>
      <c r="G1476" s="17" t="s">
        <v>4058</v>
      </c>
      <c r="H1476" s="17" t="s">
        <v>4670</v>
      </c>
      <c r="I1476" s="20">
        <f t="shared" si="23"/>
        <v>316130.57537600002</v>
      </c>
      <c r="J1476" s="20">
        <v>172291.16357991999</v>
      </c>
      <c r="K1476" s="17" t="s">
        <v>4671</v>
      </c>
      <c r="L1476" s="21" t="str">
        <f>VLOOKUP(B1476,Accounts!B$2:E$3001,4,FALSE)</f>
        <v>Domiciliary</v>
      </c>
      <c r="M1476" s="26">
        <f>VALUE(VLOOKUP(B1476,Accounts!B$2:G$3001,6,FALSE))</f>
        <v>4755330342</v>
      </c>
      <c r="N1476" s="22">
        <f>IFERROR(VLOOKUP(B1476,Loan!B1476:D1775,3,FALSE), 0)</f>
        <v>0</v>
      </c>
      <c r="O1476" s="25">
        <f>VLOOKUP(B1476,Transaction!C2:F3001,4,FALSE)</f>
        <v>44557</v>
      </c>
      <c r="P1476" s="21" t="str">
        <f>VLOOKUP(B1476,Table3[[Account Number]:[Transaction type]],2,FALSE)</f>
        <v>Money Deposit</v>
      </c>
      <c r="Q1476" s="21" t="str">
        <f>VLOOKUP(B1476,Transaction!C2:E3001,3,FALSE)</f>
        <v>ATM</v>
      </c>
      <c r="R1476" s="22">
        <f>Table4[[#This Row],[Bank Deposit2]] - Table4[[#This Row],[Saving Accounts]]</f>
        <v>143839.41179608004</v>
      </c>
      <c r="S1476" s="22">
        <f>IF(AND(Table4[[#This Row],[Account Type]]="Current",Table4[[#This Row],[Opening Balance]]&gt;= 500000),Table4[[#This Row],[Opening Balance]] * 0.02, 0)</f>
        <v>0</v>
      </c>
    </row>
    <row r="1477" spans="1:19" ht="15.75" x14ac:dyDescent="0.25">
      <c r="A1477" s="17" t="s">
        <v>4672</v>
      </c>
      <c r="B1477" s="19">
        <v>714988344</v>
      </c>
      <c r="C1477" s="17">
        <v>27</v>
      </c>
      <c r="D1477" s="24">
        <v>34844.25</v>
      </c>
      <c r="E1477" s="17" t="s">
        <v>1094</v>
      </c>
      <c r="F1477" s="17" t="s">
        <v>120</v>
      </c>
      <c r="G1477" s="17" t="s">
        <v>4112</v>
      </c>
      <c r="H1477" s="17" t="s">
        <v>4673</v>
      </c>
      <c r="I1477" s="20">
        <f t="shared" si="23"/>
        <v>501098.17009999999</v>
      </c>
      <c r="J1477" s="20">
        <v>63106.040518399997</v>
      </c>
      <c r="K1477" s="17" t="s">
        <v>4674</v>
      </c>
      <c r="L1477" s="21" t="str">
        <f>VLOOKUP(B1477,Accounts!B$2:E$3001,4,FALSE)</f>
        <v>Fixed Deposit</v>
      </c>
      <c r="M1477" s="26">
        <f>VALUE(VLOOKUP(B1477,Accounts!B$2:G$3001,6,FALSE))</f>
        <v>298461735</v>
      </c>
      <c r="N1477" s="22">
        <f>IFERROR(VLOOKUP(B1477,Loan!B1477:D1776,3,FALSE), 0)</f>
        <v>0</v>
      </c>
      <c r="O1477" s="25">
        <f>VLOOKUP(B1477,Transaction!C2:F3001,4,FALSE)</f>
        <v>44408</v>
      </c>
      <c r="P1477" s="21" t="str">
        <f>VLOOKUP(B1477,Table3[[Account Number]:[Transaction type]],2,FALSE)</f>
        <v>Online Payment</v>
      </c>
      <c r="Q1477" s="21" t="str">
        <f>VLOOKUP(B1477,Transaction!C2:E3001,3,FALSE)</f>
        <v>Internet Banking</v>
      </c>
      <c r="R1477" s="22">
        <f>Table4[[#This Row],[Bank Deposit2]] - Table4[[#This Row],[Saving Accounts]]</f>
        <v>437992.12958159996</v>
      </c>
      <c r="S1477" s="22">
        <f>IF(AND(Table4[[#This Row],[Account Type]]="Current",Table4[[#This Row],[Opening Balance]]&gt;= 500000),Table4[[#This Row],[Opening Balance]] * 0.02, 0)</f>
        <v>0</v>
      </c>
    </row>
    <row r="1478" spans="1:19" ht="15.75" x14ac:dyDescent="0.25">
      <c r="A1478" s="17" t="s">
        <v>4675</v>
      </c>
      <c r="B1478" s="19">
        <v>279450697</v>
      </c>
      <c r="C1478" s="17">
        <v>78</v>
      </c>
      <c r="D1478" s="24">
        <v>16216.5</v>
      </c>
      <c r="E1478" s="17" t="s">
        <v>1094</v>
      </c>
      <c r="F1478" s="17" t="s">
        <v>610</v>
      </c>
      <c r="G1478" s="17" t="s">
        <v>4054</v>
      </c>
      <c r="H1478" s="17" t="s">
        <v>4676</v>
      </c>
      <c r="I1478" s="20">
        <f t="shared" si="23"/>
        <v>1026866.9375999999</v>
      </c>
      <c r="J1478" s="20">
        <v>482969.74965120002</v>
      </c>
      <c r="K1478" s="17" t="s">
        <v>4677</v>
      </c>
      <c r="L1478" s="21" t="str">
        <f>VLOOKUP(B1478,Accounts!B$2:E$3001,4,FALSE)</f>
        <v>Joint</v>
      </c>
      <c r="M1478" s="26">
        <f>VALUE(VLOOKUP(B1478,Accounts!B$2:G$3001,6,FALSE))</f>
        <v>2129593312</v>
      </c>
      <c r="N1478" s="22">
        <f>IFERROR(VLOOKUP(B1478,Loan!B1478:D1777,3,FALSE), 0)</f>
        <v>0</v>
      </c>
      <c r="O1478" s="25">
        <f>VLOOKUP(B1478,Transaction!C2:F3001,4,FALSE)</f>
        <v>44533</v>
      </c>
      <c r="P1478" s="21" t="str">
        <f>VLOOKUP(B1478,Table3[[Account Number]:[Transaction type]],2,FALSE)</f>
        <v>Checks</v>
      </c>
      <c r="Q1478" s="21" t="str">
        <f>VLOOKUP(B1478,Transaction!C2:E3001,3,FALSE)</f>
        <v>Informal Services</v>
      </c>
      <c r="R1478" s="22">
        <f>Table4[[#This Row],[Bank Deposit2]] - Table4[[#This Row],[Saving Accounts]]</f>
        <v>543897.18794879992</v>
      </c>
      <c r="S1478" s="22">
        <f>IF(AND(Table4[[#This Row],[Account Type]]="Current",Table4[[#This Row],[Opening Balance]]&gt;= 500000),Table4[[#This Row],[Opening Balance]] * 0.02, 0)</f>
        <v>0</v>
      </c>
    </row>
    <row r="1479" spans="1:19" ht="15.75" x14ac:dyDescent="0.25">
      <c r="A1479" s="17" t="s">
        <v>4678</v>
      </c>
      <c r="B1479" s="19">
        <v>183426409</v>
      </c>
      <c r="C1479" s="17">
        <v>44</v>
      </c>
      <c r="D1479" s="24">
        <v>28635</v>
      </c>
      <c r="E1479" s="17" t="s">
        <v>1094</v>
      </c>
      <c r="F1479" s="17" t="s">
        <v>774</v>
      </c>
      <c r="G1479" s="17" t="s">
        <v>4054</v>
      </c>
      <c r="H1479" s="17" t="s">
        <v>4679</v>
      </c>
      <c r="I1479" s="20">
        <f t="shared" si="23"/>
        <v>417648.81715199997</v>
      </c>
      <c r="J1479" s="20">
        <v>229010.76807168001</v>
      </c>
      <c r="K1479" s="17" t="s">
        <v>4680</v>
      </c>
      <c r="L1479" s="21" t="str">
        <f>VLOOKUP(B1479,Accounts!B$2:E$3001,4,FALSE)</f>
        <v>Domiciliary</v>
      </c>
      <c r="M1479" s="26">
        <f>VALUE(VLOOKUP(B1479,Accounts!B$2:G$3001,6,FALSE))</f>
        <v>1314669712</v>
      </c>
      <c r="N1479" s="22">
        <f>IFERROR(VLOOKUP(B1479,Loan!B1479:D1778,3,FALSE), 0)</f>
        <v>0</v>
      </c>
      <c r="O1479" s="25">
        <f>VLOOKUP(B1479,Transaction!C2:F3001,4,FALSE)</f>
        <v>44365</v>
      </c>
      <c r="P1479" s="21" t="str">
        <f>VLOOKUP(B1479,Table3[[Account Number]:[Transaction type]],2,FALSE)</f>
        <v>Money Transfer</v>
      </c>
      <c r="Q1479" s="21" t="str">
        <f>VLOOKUP(B1479,Transaction!C2:E3001,3,FALSE)</f>
        <v>Mobile</v>
      </c>
      <c r="R1479" s="22">
        <f>Table4[[#This Row],[Bank Deposit2]] - Table4[[#This Row],[Saving Accounts]]</f>
        <v>188638.04908031996</v>
      </c>
      <c r="S1479" s="22">
        <f>IF(AND(Table4[[#This Row],[Account Type]]="Current",Table4[[#This Row],[Opening Balance]]&gt;= 500000),Table4[[#This Row],[Opening Balance]] * 0.02, 0)</f>
        <v>0</v>
      </c>
    </row>
    <row r="1480" spans="1:19" ht="15.75" x14ac:dyDescent="0.25">
      <c r="A1480" s="17" t="s">
        <v>4681</v>
      </c>
      <c r="B1480" s="19">
        <v>689247857</v>
      </c>
      <c r="C1480" s="17">
        <v>28</v>
      </c>
      <c r="D1480" s="24">
        <v>34479</v>
      </c>
      <c r="E1480" s="17" t="s">
        <v>1094</v>
      </c>
      <c r="F1480" s="17" t="s">
        <v>190</v>
      </c>
      <c r="G1480" s="17" t="s">
        <v>4062</v>
      </c>
      <c r="H1480" s="17" t="s">
        <v>4682</v>
      </c>
      <c r="I1480" s="20">
        <f t="shared" si="23"/>
        <v>172941.291108</v>
      </c>
      <c r="J1480" s="20">
        <v>21713.73988356</v>
      </c>
      <c r="K1480" s="17" t="s">
        <v>4683</v>
      </c>
      <c r="L1480" s="21" t="str">
        <f>VLOOKUP(B1480,Accounts!B$2:E$3001,4,FALSE)</f>
        <v>Joint</v>
      </c>
      <c r="M1480" s="26">
        <f>VALUE(VLOOKUP(B1480,Accounts!B$2:G$3001,6,FALSE))</f>
        <v>3183204297</v>
      </c>
      <c r="N1480" s="22">
        <f>IFERROR(VLOOKUP(B1480,Loan!B1480:D1779,3,FALSE), 0)</f>
        <v>0</v>
      </c>
      <c r="O1480" s="25">
        <f>VLOOKUP(B1480,Transaction!C2:F3001,4,FALSE)</f>
        <v>44239</v>
      </c>
      <c r="P1480" s="21" t="str">
        <f>VLOOKUP(B1480,Table3[[Account Number]:[Transaction type]],2,FALSE)</f>
        <v>Money Transfer</v>
      </c>
      <c r="Q1480" s="21" t="str">
        <f>VLOOKUP(B1480,Transaction!C2:E3001,3,FALSE)</f>
        <v>Internet Banking</v>
      </c>
      <c r="R1480" s="22">
        <f>Table4[[#This Row],[Bank Deposit2]] - Table4[[#This Row],[Saving Accounts]]</f>
        <v>151227.55122444002</v>
      </c>
      <c r="S1480" s="22">
        <f>IF(AND(Table4[[#This Row],[Account Type]]="Current",Table4[[#This Row],[Opening Balance]]&gt;= 500000),Table4[[#This Row],[Opening Balance]] * 0.02, 0)</f>
        <v>0</v>
      </c>
    </row>
    <row r="1481" spans="1:19" ht="15.75" x14ac:dyDescent="0.25">
      <c r="A1481" s="17" t="s">
        <v>4684</v>
      </c>
      <c r="B1481" s="19">
        <v>804038273</v>
      </c>
      <c r="C1481" s="17">
        <v>68</v>
      </c>
      <c r="D1481" s="24">
        <v>19869</v>
      </c>
      <c r="E1481" s="17" t="s">
        <v>1094</v>
      </c>
      <c r="F1481" s="17" t="s">
        <v>1252</v>
      </c>
      <c r="G1481" s="17" t="s">
        <v>4095</v>
      </c>
      <c r="H1481" s="17" t="s">
        <v>4685</v>
      </c>
      <c r="I1481" s="20">
        <f t="shared" si="23"/>
        <v>255155.37760000001</v>
      </c>
      <c r="J1481" s="20">
        <v>131136.43485600001</v>
      </c>
      <c r="K1481" s="17" t="s">
        <v>4686</v>
      </c>
      <c r="L1481" s="21" t="str">
        <f>VLOOKUP(B1481,Accounts!B$2:E$3001,4,FALSE)</f>
        <v>Domiciliary</v>
      </c>
      <c r="M1481" s="26">
        <f>VALUE(VLOOKUP(B1481,Accounts!B$2:G$3001,6,FALSE))</f>
        <v>536462829</v>
      </c>
      <c r="N1481" s="22">
        <f>IFERROR(VLOOKUP(B1481,Loan!B1481:D1780,3,FALSE), 0)</f>
        <v>0</v>
      </c>
      <c r="O1481" s="25">
        <f>VLOOKUP(B1481,Transaction!C2:F3001,4,FALSE)</f>
        <v>44307</v>
      </c>
      <c r="P1481" s="21" t="str">
        <f>VLOOKUP(B1481,Table3[[Account Number]:[Transaction type]],2,FALSE)</f>
        <v>Loan Payment</v>
      </c>
      <c r="Q1481" s="21" t="str">
        <f>VLOOKUP(B1481,Transaction!C2:E3001,3,FALSE)</f>
        <v>ACH</v>
      </c>
      <c r="R1481" s="22">
        <f>Table4[[#This Row],[Bank Deposit2]] - Table4[[#This Row],[Saving Accounts]]</f>
        <v>124018.942744</v>
      </c>
      <c r="S1481" s="22">
        <f>IF(AND(Table4[[#This Row],[Account Type]]="Current",Table4[[#This Row],[Opening Balance]]&gt;= 500000),Table4[[#This Row],[Opening Balance]] * 0.02, 0)</f>
        <v>0</v>
      </c>
    </row>
    <row r="1482" spans="1:19" ht="15.75" x14ac:dyDescent="0.25">
      <c r="A1482" s="17" t="s">
        <v>4687</v>
      </c>
      <c r="B1482" s="19">
        <v>290971192</v>
      </c>
      <c r="C1482" s="17">
        <v>67</v>
      </c>
      <c r="D1482" s="24">
        <v>20234.25</v>
      </c>
      <c r="E1482" s="17" t="s">
        <v>1094</v>
      </c>
      <c r="F1482" s="17" t="s">
        <v>3765</v>
      </c>
      <c r="G1482" s="17" t="s">
        <v>4088</v>
      </c>
      <c r="H1482" s="17" t="s">
        <v>4688</v>
      </c>
      <c r="I1482" s="20">
        <f t="shared" si="23"/>
        <v>1159087.33296</v>
      </c>
      <c r="J1482" s="20">
        <v>556799.31126720004</v>
      </c>
      <c r="K1482" s="17" t="s">
        <v>4689</v>
      </c>
      <c r="L1482" s="21" t="str">
        <f>VLOOKUP(B1482,Accounts!B$2:E$3001,4,FALSE)</f>
        <v>Current</v>
      </c>
      <c r="M1482" s="26">
        <f>VALUE(VLOOKUP(B1482,Accounts!B$2:G$3001,6,FALSE))</f>
        <v>9791808</v>
      </c>
      <c r="N1482" s="22">
        <f>IFERROR(VLOOKUP(B1482,Loan!B1482:D1781,3,FALSE), 0)</f>
        <v>0</v>
      </c>
      <c r="O1482" s="25">
        <f>VLOOKUP(B1482,Transaction!C2:F3001,4,FALSE)</f>
        <v>44524</v>
      </c>
      <c r="P1482" s="21" t="str">
        <f>VLOOKUP(B1482,Table3[[Account Number]:[Transaction type]],2,FALSE)</f>
        <v>Loan Payment</v>
      </c>
      <c r="Q1482" s="21" t="str">
        <f>VLOOKUP(B1482,Transaction!C2:E3001,3,FALSE)</f>
        <v>AFT</v>
      </c>
      <c r="R1482" s="22">
        <f>Table4[[#This Row],[Bank Deposit2]] - Table4[[#This Row],[Saving Accounts]]</f>
        <v>602288.02169279999</v>
      </c>
      <c r="S1482" s="22">
        <f>IF(AND(Table4[[#This Row],[Account Type]]="Current",Table4[[#This Row],[Opening Balance]]&gt;= 500000),Table4[[#This Row],[Opening Balance]] * 0.02, 0)</f>
        <v>195836.16</v>
      </c>
    </row>
    <row r="1483" spans="1:19" ht="15.75" x14ac:dyDescent="0.25">
      <c r="A1483" s="17" t="s">
        <v>4690</v>
      </c>
      <c r="B1483" s="19">
        <v>165254222</v>
      </c>
      <c r="C1483" s="17">
        <v>74</v>
      </c>
      <c r="D1483" s="24">
        <v>17677.5</v>
      </c>
      <c r="E1483" s="17" t="s">
        <v>1094</v>
      </c>
      <c r="F1483" s="17" t="s">
        <v>874</v>
      </c>
      <c r="G1483" s="17" t="s">
        <v>4084</v>
      </c>
      <c r="H1483" s="17" t="s">
        <v>4691</v>
      </c>
      <c r="I1483" s="20">
        <f t="shared" si="23"/>
        <v>905790.50977999996</v>
      </c>
      <c r="J1483" s="20">
        <v>386110.10387039999</v>
      </c>
      <c r="K1483" s="17" t="s">
        <v>4692</v>
      </c>
      <c r="L1483" s="21" t="str">
        <f>VLOOKUP(B1483,Accounts!B$2:E$3001,4,FALSE)</f>
        <v>Current</v>
      </c>
      <c r="M1483" s="26">
        <f>VALUE(VLOOKUP(B1483,Accounts!B$2:G$3001,6,FALSE))</f>
        <v>1522557057</v>
      </c>
      <c r="N1483" s="22">
        <f>IFERROR(VLOOKUP(B1483,Loan!B1483:D1782,3,FALSE), 0)</f>
        <v>0</v>
      </c>
      <c r="O1483" s="25">
        <f>VLOOKUP(B1483,Transaction!C2:F3001,4,FALSE)</f>
        <v>44499</v>
      </c>
      <c r="P1483" s="21" t="str">
        <f>VLOOKUP(B1483,Table3[[Account Number]:[Transaction type]],2,FALSE)</f>
        <v>Money Deposit</v>
      </c>
      <c r="Q1483" s="21" t="str">
        <f>VLOOKUP(B1483,Transaction!C2:E3001,3,FALSE)</f>
        <v>Bank</v>
      </c>
      <c r="R1483" s="22">
        <f>Table4[[#This Row],[Bank Deposit2]] - Table4[[#This Row],[Saving Accounts]]</f>
        <v>519680.40590959997</v>
      </c>
      <c r="S1483" s="22">
        <f>IF(AND(Table4[[#This Row],[Account Type]]="Current",Table4[[#This Row],[Opening Balance]]&gt;= 500000),Table4[[#This Row],[Opening Balance]] * 0.02, 0)</f>
        <v>30451141.140000001</v>
      </c>
    </row>
    <row r="1484" spans="1:19" ht="15.75" x14ac:dyDescent="0.25">
      <c r="A1484" s="17" t="s">
        <v>4693</v>
      </c>
      <c r="B1484" s="19">
        <v>432094851</v>
      </c>
      <c r="C1484" s="17">
        <v>26</v>
      </c>
      <c r="D1484" s="24">
        <v>35209.5</v>
      </c>
      <c r="E1484" s="17" t="s">
        <v>1094</v>
      </c>
      <c r="F1484" s="17" t="s">
        <v>269</v>
      </c>
      <c r="G1484" s="17" t="s">
        <v>4074</v>
      </c>
      <c r="H1484" s="17" t="s">
        <v>4694</v>
      </c>
      <c r="I1484" s="20">
        <f t="shared" si="23"/>
        <v>199546.75</v>
      </c>
      <c r="J1484" s="20">
        <v>191085.96780000001</v>
      </c>
      <c r="K1484" s="17" t="s">
        <v>4695</v>
      </c>
      <c r="L1484" s="21" t="str">
        <f>VLOOKUP(B1484,Accounts!B$2:E$3001,4,FALSE)</f>
        <v>Joint</v>
      </c>
      <c r="M1484" s="26">
        <f>VALUE(VLOOKUP(B1484,Accounts!B$2:G$3001,6,FALSE))</f>
        <v>88444068</v>
      </c>
      <c r="N1484" s="22">
        <f>IFERROR(VLOOKUP(B1484,Loan!B1484:D1783,3,FALSE), 0)</f>
        <v>0</v>
      </c>
      <c r="O1484" s="25">
        <f>VLOOKUP(B1484,Transaction!C2:F3001,4,FALSE)</f>
        <v>44331</v>
      </c>
      <c r="P1484" s="21" t="str">
        <f>VLOOKUP(B1484,Table3[[Account Number]:[Transaction type]],2,FALSE)</f>
        <v>Money Transfer</v>
      </c>
      <c r="Q1484" s="21" t="str">
        <f>VLOOKUP(B1484,Transaction!C2:E3001,3,FALSE)</f>
        <v>Mobile</v>
      </c>
      <c r="R1484" s="22">
        <f>Table4[[#This Row],[Bank Deposit2]] - Table4[[#This Row],[Saving Accounts]]</f>
        <v>8460.7821999999869</v>
      </c>
      <c r="S1484" s="22">
        <f>IF(AND(Table4[[#This Row],[Account Type]]="Current",Table4[[#This Row],[Opening Balance]]&gt;= 500000),Table4[[#This Row],[Opening Balance]] * 0.02, 0)</f>
        <v>0</v>
      </c>
    </row>
    <row r="1485" spans="1:19" ht="15.75" x14ac:dyDescent="0.25">
      <c r="A1485" s="17" t="s">
        <v>4696</v>
      </c>
      <c r="B1485" s="19">
        <v>396810464</v>
      </c>
      <c r="C1485" s="17">
        <v>49</v>
      </c>
      <c r="D1485" s="24">
        <v>26808.75</v>
      </c>
      <c r="E1485" s="17" t="s">
        <v>1094</v>
      </c>
      <c r="F1485" s="17" t="s">
        <v>885</v>
      </c>
      <c r="G1485" s="17" t="s">
        <v>4058</v>
      </c>
      <c r="H1485" s="17" t="s">
        <v>4697</v>
      </c>
      <c r="I1485" s="20">
        <f t="shared" si="23"/>
        <v>611167.11300000001</v>
      </c>
      <c r="J1485" s="20">
        <v>282495.02111999999</v>
      </c>
      <c r="K1485" s="17" t="s">
        <v>4698</v>
      </c>
      <c r="L1485" s="21" t="str">
        <f>VLOOKUP(B1485,Accounts!B$2:E$3001,4,FALSE)</f>
        <v>Domiciliary</v>
      </c>
      <c r="M1485" s="26">
        <f>VALUE(VLOOKUP(B1485,Accounts!B$2:G$3001,6,FALSE))</f>
        <v>2064972448</v>
      </c>
      <c r="N1485" s="22">
        <f>IFERROR(VLOOKUP(B1485,Loan!B1485:D1784,3,FALSE), 0)</f>
        <v>0</v>
      </c>
      <c r="O1485" s="25">
        <f>VLOOKUP(B1485,Transaction!C2:F3001,4,FALSE)</f>
        <v>44650</v>
      </c>
      <c r="P1485" s="21" t="str">
        <f>VLOOKUP(B1485,Table3[[Account Number]:[Transaction type]],2,FALSE)</f>
        <v>Loan Payment</v>
      </c>
      <c r="Q1485" s="21" t="str">
        <f>VLOOKUP(B1485,Transaction!C2:E3001,3,FALSE)</f>
        <v>AFT</v>
      </c>
      <c r="R1485" s="22">
        <f>Table4[[#This Row],[Bank Deposit2]] - Table4[[#This Row],[Saving Accounts]]</f>
        <v>328672.09188000002</v>
      </c>
      <c r="S1485" s="22">
        <f>IF(AND(Table4[[#This Row],[Account Type]]="Current",Table4[[#This Row],[Opening Balance]]&gt;= 500000),Table4[[#This Row],[Opening Balance]] * 0.02, 0)</f>
        <v>0</v>
      </c>
    </row>
    <row r="1486" spans="1:19" ht="15.75" x14ac:dyDescent="0.25">
      <c r="A1486" s="17" t="s">
        <v>4699</v>
      </c>
      <c r="B1486" s="19">
        <v>376945350</v>
      </c>
      <c r="C1486" s="17">
        <v>24</v>
      </c>
      <c r="D1486" s="24">
        <v>35940</v>
      </c>
      <c r="E1486" s="17" t="s">
        <v>1094</v>
      </c>
      <c r="F1486" s="17" t="s">
        <v>53</v>
      </c>
      <c r="G1486" s="17" t="s">
        <v>4119</v>
      </c>
      <c r="H1486" s="17" t="s">
        <v>4700</v>
      </c>
      <c r="I1486" s="20">
        <f t="shared" si="23"/>
        <v>854088.27515999996</v>
      </c>
      <c r="J1486" s="20">
        <v>393636.43690560001</v>
      </c>
      <c r="K1486" s="17" t="s">
        <v>4701</v>
      </c>
      <c r="L1486" s="21" t="str">
        <f>VLOOKUP(B1486,Accounts!B$2:E$3001,4,FALSE)</f>
        <v>Joint</v>
      </c>
      <c r="M1486" s="26">
        <f>VALUE(VLOOKUP(B1486,Accounts!B$2:G$3001,6,FALSE))</f>
        <v>2746551296</v>
      </c>
      <c r="N1486" s="22">
        <f>IFERROR(VLOOKUP(B1486,Loan!B1486:D1785,3,FALSE), 0)</f>
        <v>0</v>
      </c>
      <c r="O1486" s="25">
        <f>VLOOKUP(B1486,Transaction!C2:F3001,4,FALSE)</f>
        <v>44332</v>
      </c>
      <c r="P1486" s="21" t="str">
        <f>VLOOKUP(B1486,Table3[[Account Number]:[Transaction type]],2,FALSE)</f>
        <v>Online Payment</v>
      </c>
      <c r="Q1486" s="21" t="str">
        <f>VLOOKUP(B1486,Transaction!C2:E3001,3,FALSE)</f>
        <v>Internet Banking</v>
      </c>
      <c r="R1486" s="22">
        <f>Table4[[#This Row],[Bank Deposit2]] - Table4[[#This Row],[Saving Accounts]]</f>
        <v>460451.83825439995</v>
      </c>
      <c r="S1486" s="22">
        <f>IF(AND(Table4[[#This Row],[Account Type]]="Current",Table4[[#This Row],[Opening Balance]]&gt;= 500000),Table4[[#This Row],[Opening Balance]] * 0.02, 0)</f>
        <v>0</v>
      </c>
    </row>
    <row r="1487" spans="1:19" ht="15.75" x14ac:dyDescent="0.25">
      <c r="A1487" s="17" t="s">
        <v>4702</v>
      </c>
      <c r="B1487" s="19">
        <v>254374522</v>
      </c>
      <c r="C1487" s="17">
        <v>36</v>
      </c>
      <c r="D1487" s="24">
        <v>31557</v>
      </c>
      <c r="E1487" s="17" t="s">
        <v>1094</v>
      </c>
      <c r="F1487" s="17" t="s">
        <v>825</v>
      </c>
      <c r="G1487" s="17" t="s">
        <v>4054</v>
      </c>
      <c r="H1487" s="17" t="s">
        <v>4703</v>
      </c>
      <c r="I1487" s="20">
        <f t="shared" si="23"/>
        <v>6602.0402700000004</v>
      </c>
      <c r="J1487" s="20">
        <v>5359.3032780000003</v>
      </c>
      <c r="K1487" s="17" t="s">
        <v>4704</v>
      </c>
      <c r="L1487" s="21" t="str">
        <f>VLOOKUP(B1487,Accounts!B$2:E$3001,4,FALSE)</f>
        <v>Domiciliary</v>
      </c>
      <c r="M1487" s="26">
        <f>VALUE(VLOOKUP(B1487,Accounts!B$2:G$3001,6,FALSE))</f>
        <v>1058112</v>
      </c>
      <c r="N1487" s="22">
        <f>IFERROR(VLOOKUP(B1487,Loan!B1487:D1786,3,FALSE), 0)</f>
        <v>0</v>
      </c>
      <c r="O1487" s="25">
        <f>VLOOKUP(B1487,Transaction!C2:F3001,4,FALSE)</f>
        <v>44390</v>
      </c>
      <c r="P1487" s="21" t="str">
        <f>VLOOKUP(B1487,Table3[[Account Number]:[Transaction type]],2,FALSE)</f>
        <v>Loan Payment</v>
      </c>
      <c r="Q1487" s="21" t="str">
        <f>VLOOKUP(B1487,Transaction!C2:E3001,3,FALSE)</f>
        <v>AFT</v>
      </c>
      <c r="R1487" s="22">
        <f>Table4[[#This Row],[Bank Deposit2]] - Table4[[#This Row],[Saving Accounts]]</f>
        <v>1242.7369920000001</v>
      </c>
      <c r="S1487" s="22">
        <f>IF(AND(Table4[[#This Row],[Account Type]]="Current",Table4[[#This Row],[Opening Balance]]&gt;= 500000),Table4[[#This Row],[Opening Balance]] * 0.02, 0)</f>
        <v>0</v>
      </c>
    </row>
    <row r="1488" spans="1:19" ht="15.75" x14ac:dyDescent="0.25">
      <c r="A1488" s="17" t="s">
        <v>4705</v>
      </c>
      <c r="B1488" s="19">
        <v>555382110</v>
      </c>
      <c r="C1488" s="17">
        <v>39</v>
      </c>
      <c r="D1488" s="24">
        <v>30461.25</v>
      </c>
      <c r="E1488" s="17" t="s">
        <v>1094</v>
      </c>
      <c r="F1488" s="17" t="s">
        <v>2211</v>
      </c>
      <c r="G1488" s="17" t="s">
        <v>4066</v>
      </c>
      <c r="H1488" s="17" t="s">
        <v>4706</v>
      </c>
      <c r="I1488" s="20">
        <f t="shared" si="23"/>
        <v>58857.680908000002</v>
      </c>
      <c r="J1488" s="20">
        <v>21707.510789119999</v>
      </c>
      <c r="K1488" s="17" t="s">
        <v>4707</v>
      </c>
      <c r="L1488" s="21" t="str">
        <f>VLOOKUP(B1488,Accounts!B$2:E$3001,4,FALSE)</f>
        <v>Domiciliary</v>
      </c>
      <c r="M1488" s="26">
        <f>VALUE(VLOOKUP(B1488,Accounts!B$2:G$3001,6,FALSE))</f>
        <v>644323797</v>
      </c>
      <c r="N1488" s="22">
        <f>IFERROR(VLOOKUP(B1488,Loan!B1488:D1787,3,FALSE), 0)</f>
        <v>0</v>
      </c>
      <c r="O1488" s="25">
        <f>VLOOKUP(B1488,Transaction!C2:F3001,4,FALSE)</f>
        <v>44290</v>
      </c>
      <c r="P1488" s="21" t="str">
        <f>VLOOKUP(B1488,Table3[[Account Number]:[Transaction type]],2,FALSE)</f>
        <v>Loan Payment</v>
      </c>
      <c r="Q1488" s="21" t="str">
        <f>VLOOKUP(B1488,Transaction!C2:E3001,3,FALSE)</f>
        <v>ACH</v>
      </c>
      <c r="R1488" s="22">
        <f>Table4[[#This Row],[Bank Deposit2]] - Table4[[#This Row],[Saving Accounts]]</f>
        <v>37150.170118880007</v>
      </c>
      <c r="S1488" s="22">
        <f>IF(AND(Table4[[#This Row],[Account Type]]="Current",Table4[[#This Row],[Opening Balance]]&gt;= 500000),Table4[[#This Row],[Opening Balance]] * 0.02, 0)</f>
        <v>0</v>
      </c>
    </row>
    <row r="1489" spans="1:19" ht="15.75" x14ac:dyDescent="0.25">
      <c r="A1489" s="17" t="s">
        <v>4708</v>
      </c>
      <c r="B1489" s="19">
        <v>497483163</v>
      </c>
      <c r="C1489" s="17">
        <v>30</v>
      </c>
      <c r="D1489" s="24">
        <v>33748.5</v>
      </c>
      <c r="E1489" s="17" t="s">
        <v>1094</v>
      </c>
      <c r="F1489" s="17" t="s">
        <v>93</v>
      </c>
      <c r="G1489" s="17" t="s">
        <v>4066</v>
      </c>
      <c r="H1489" s="17" t="s">
        <v>4709</v>
      </c>
      <c r="I1489" s="20">
        <f t="shared" si="23"/>
        <v>473855.636016</v>
      </c>
      <c r="J1489" s="20">
        <v>47159.918060639997</v>
      </c>
      <c r="K1489" s="17" t="s">
        <v>4710</v>
      </c>
      <c r="L1489" s="21" t="str">
        <f>VLOOKUP(B1489,Accounts!B$2:E$3001,4,FALSE)</f>
        <v>Current</v>
      </c>
      <c r="M1489" s="26">
        <f>VALUE(VLOOKUP(B1489,Accounts!B$2:G$3001,6,FALSE))</f>
        <v>14494704</v>
      </c>
      <c r="N1489" s="22">
        <f>IFERROR(VLOOKUP(B1489,Loan!B1489:D1788,3,FALSE), 0)</f>
        <v>0</v>
      </c>
      <c r="O1489" s="25">
        <f>VLOOKUP(B1489,Transaction!C2:F3001,4,FALSE)</f>
        <v>44507</v>
      </c>
      <c r="P1489" s="21" t="str">
        <f>VLOOKUP(B1489,Table3[[Account Number]:[Transaction type]],2,FALSE)</f>
        <v>Cash Withdrawal</v>
      </c>
      <c r="Q1489" s="21" t="str">
        <f>VLOOKUP(B1489,Transaction!C2:E3001,3,FALSE)</f>
        <v>ATM</v>
      </c>
      <c r="R1489" s="22">
        <f>Table4[[#This Row],[Bank Deposit2]] - Table4[[#This Row],[Saving Accounts]]</f>
        <v>426695.71795536001</v>
      </c>
      <c r="S1489" s="22">
        <f>IF(AND(Table4[[#This Row],[Account Type]]="Current",Table4[[#This Row],[Opening Balance]]&gt;= 500000),Table4[[#This Row],[Opening Balance]] * 0.02, 0)</f>
        <v>289894.08</v>
      </c>
    </row>
    <row r="1490" spans="1:19" ht="15.75" x14ac:dyDescent="0.25">
      <c r="A1490" s="17" t="s">
        <v>4711</v>
      </c>
      <c r="B1490" s="19">
        <v>196785497</v>
      </c>
      <c r="C1490" s="17">
        <v>47</v>
      </c>
      <c r="D1490" s="24">
        <v>27539.25</v>
      </c>
      <c r="E1490" s="17" t="s">
        <v>1094</v>
      </c>
      <c r="F1490" s="17" t="s">
        <v>1695</v>
      </c>
      <c r="G1490" s="17" t="s">
        <v>4066</v>
      </c>
      <c r="H1490" s="17" t="s">
        <v>4712</v>
      </c>
      <c r="I1490" s="20">
        <f t="shared" si="23"/>
        <v>322752.22979999997</v>
      </c>
      <c r="J1490" s="20">
        <v>86011.373447999998</v>
      </c>
      <c r="K1490" s="17" t="s">
        <v>4713</v>
      </c>
      <c r="L1490" s="21" t="str">
        <f>VLOOKUP(B1490,Accounts!B$2:E$3001,4,FALSE)</f>
        <v>Joint</v>
      </c>
      <c r="M1490" s="26">
        <f>VALUE(VLOOKUP(B1490,Accounts!B$2:G$3001,6,FALSE))</f>
        <v>711769968</v>
      </c>
      <c r="N1490" s="22">
        <f>IFERROR(VLOOKUP(B1490,Loan!B1490:D1789,3,FALSE), 0)</f>
        <v>0</v>
      </c>
      <c r="O1490" s="25">
        <f>VLOOKUP(B1490,Transaction!C2:F3001,4,FALSE)</f>
        <v>44423</v>
      </c>
      <c r="P1490" s="21" t="str">
        <f>VLOOKUP(B1490,Table3[[Account Number]:[Transaction type]],2,FALSE)</f>
        <v>Online Payment</v>
      </c>
      <c r="Q1490" s="21" t="str">
        <f>VLOOKUP(B1490,Transaction!C2:E3001,3,FALSE)</f>
        <v>Card</v>
      </c>
      <c r="R1490" s="22">
        <f>Table4[[#This Row],[Bank Deposit2]] - Table4[[#This Row],[Saving Accounts]]</f>
        <v>236740.85635199997</v>
      </c>
      <c r="S1490" s="22">
        <f>IF(AND(Table4[[#This Row],[Account Type]]="Current",Table4[[#This Row],[Opening Balance]]&gt;= 500000),Table4[[#This Row],[Opening Balance]] * 0.02, 0)</f>
        <v>0</v>
      </c>
    </row>
    <row r="1491" spans="1:19" ht="15.75" x14ac:dyDescent="0.25">
      <c r="A1491" s="17" t="s">
        <v>4714</v>
      </c>
      <c r="B1491" s="19">
        <v>744003559</v>
      </c>
      <c r="C1491" s="17">
        <v>24</v>
      </c>
      <c r="D1491" s="24">
        <v>35940</v>
      </c>
      <c r="E1491" s="17" t="s">
        <v>1094</v>
      </c>
      <c r="F1491" s="17" t="s">
        <v>940</v>
      </c>
      <c r="G1491" s="17" t="s">
        <v>4095</v>
      </c>
      <c r="H1491" s="17" t="s">
        <v>4715</v>
      </c>
      <c r="I1491" s="20">
        <f t="shared" si="23"/>
        <v>617206.19637599995</v>
      </c>
      <c r="J1491" s="20">
        <v>420341.46672671998</v>
      </c>
      <c r="K1491" s="17" t="s">
        <v>4716</v>
      </c>
      <c r="L1491" s="21" t="str">
        <f>VLOOKUP(B1491,Accounts!B$2:E$3001,4,FALSE)</f>
        <v>Domiciliary</v>
      </c>
      <c r="M1491" s="26">
        <f>VALUE(VLOOKUP(B1491,Accounts!B$2:G$3001,6,FALSE))</f>
        <v>590124045</v>
      </c>
      <c r="N1491" s="22">
        <f>IFERROR(VLOOKUP(B1491,Loan!B1491:D1790,3,FALSE), 0)</f>
        <v>0</v>
      </c>
      <c r="O1491" s="25">
        <f>VLOOKUP(B1491,Transaction!C2:F3001,4,FALSE)</f>
        <v>44265</v>
      </c>
      <c r="P1491" s="21" t="str">
        <f>VLOOKUP(B1491,Table3[[Account Number]:[Transaction type]],2,FALSE)</f>
        <v>Online Payment</v>
      </c>
      <c r="Q1491" s="21" t="str">
        <f>VLOOKUP(B1491,Transaction!C2:E3001,3,FALSE)</f>
        <v>Card</v>
      </c>
      <c r="R1491" s="22">
        <f>Table4[[#This Row],[Bank Deposit2]] - Table4[[#This Row],[Saving Accounts]]</f>
        <v>196864.72964927997</v>
      </c>
      <c r="S1491" s="22">
        <f>IF(AND(Table4[[#This Row],[Account Type]]="Current",Table4[[#This Row],[Opening Balance]]&gt;= 500000),Table4[[#This Row],[Opening Balance]] * 0.02, 0)</f>
        <v>0</v>
      </c>
    </row>
    <row r="1492" spans="1:19" ht="15.75" x14ac:dyDescent="0.25">
      <c r="A1492" s="17" t="s">
        <v>4717</v>
      </c>
      <c r="B1492" s="19">
        <v>381094998</v>
      </c>
      <c r="C1492" s="17">
        <v>83</v>
      </c>
      <c r="D1492" s="24">
        <v>14390.25</v>
      </c>
      <c r="E1492" s="17" t="s">
        <v>1094</v>
      </c>
      <c r="F1492" s="17" t="s">
        <v>34</v>
      </c>
      <c r="G1492" s="17" t="s">
        <v>4066</v>
      </c>
      <c r="H1492" s="17" t="s">
        <v>4718</v>
      </c>
      <c r="I1492" s="20">
        <f t="shared" si="23"/>
        <v>837966.40590000001</v>
      </c>
      <c r="J1492" s="20">
        <v>402223.874832</v>
      </c>
      <c r="K1492" s="17" t="s">
        <v>4719</v>
      </c>
      <c r="L1492" s="21" t="str">
        <f>VLOOKUP(B1492,Accounts!B$2:E$3001,4,FALSE)</f>
        <v>Fixed Deposit</v>
      </c>
      <c r="M1492" s="26">
        <f>VALUE(VLOOKUP(B1492,Accounts!B$2:G$3001,6,FALSE))</f>
        <v>2411467968</v>
      </c>
      <c r="N1492" s="22">
        <f>IFERROR(VLOOKUP(B1492,Loan!B1492:D1791,3,FALSE), 0)</f>
        <v>0</v>
      </c>
      <c r="O1492" s="25">
        <f>VLOOKUP(B1492,Transaction!C2:F3001,4,FALSE)</f>
        <v>44308</v>
      </c>
      <c r="P1492" s="21" t="str">
        <f>VLOOKUP(B1492,Table3[[Account Number]:[Transaction type]],2,FALSE)</f>
        <v>Loan Payment</v>
      </c>
      <c r="Q1492" s="21" t="str">
        <f>VLOOKUP(B1492,Transaction!C2:E3001,3,FALSE)</f>
        <v>ACH</v>
      </c>
      <c r="R1492" s="22">
        <f>Table4[[#This Row],[Bank Deposit2]] - Table4[[#This Row],[Saving Accounts]]</f>
        <v>435742.53106800001</v>
      </c>
      <c r="S1492" s="22">
        <f>IF(AND(Table4[[#This Row],[Account Type]]="Current",Table4[[#This Row],[Opening Balance]]&gt;= 500000),Table4[[#This Row],[Opening Balance]] * 0.02, 0)</f>
        <v>0</v>
      </c>
    </row>
    <row r="1493" spans="1:19" ht="15.75" x14ac:dyDescent="0.25">
      <c r="A1493" s="17" t="s">
        <v>4720</v>
      </c>
      <c r="B1493" s="19">
        <v>555715861</v>
      </c>
      <c r="C1493" s="17">
        <v>45</v>
      </c>
      <c r="D1493" s="24">
        <v>28269.75</v>
      </c>
      <c r="E1493" s="17" t="s">
        <v>1094</v>
      </c>
      <c r="F1493" s="17" t="s">
        <v>2010</v>
      </c>
      <c r="G1493" s="17" t="s">
        <v>4099</v>
      </c>
      <c r="H1493" s="17" t="s">
        <v>4721</v>
      </c>
      <c r="I1493" s="20">
        <f t="shared" si="23"/>
        <v>136948.97474999999</v>
      </c>
      <c r="J1493" s="20">
        <v>41263.321522500002</v>
      </c>
      <c r="K1493" s="17" t="s">
        <v>4722</v>
      </c>
      <c r="L1493" s="21" t="str">
        <f>VLOOKUP(B1493,Accounts!B$2:E$3001,4,FALSE)</f>
        <v>Joint</v>
      </c>
      <c r="M1493" s="26">
        <f>VALUE(VLOOKUP(B1493,Accounts!B$2:G$3001,6,FALSE))</f>
        <v>62223125</v>
      </c>
      <c r="N1493" s="22">
        <f>IFERROR(VLOOKUP(B1493,Loan!B1493:D1792,3,FALSE), 0)</f>
        <v>0</v>
      </c>
      <c r="O1493" s="25">
        <f>VLOOKUP(B1493,Transaction!C2:F3001,4,FALSE)</f>
        <v>44349</v>
      </c>
      <c r="P1493" s="21" t="str">
        <f>VLOOKUP(B1493,Table3[[Account Number]:[Transaction type]],2,FALSE)</f>
        <v>Money Transfer</v>
      </c>
      <c r="Q1493" s="21" t="str">
        <f>VLOOKUP(B1493,Transaction!C2:E3001,3,FALSE)</f>
        <v>Bank</v>
      </c>
      <c r="R1493" s="22">
        <f>Table4[[#This Row],[Bank Deposit2]] - Table4[[#This Row],[Saving Accounts]]</f>
        <v>95685.653227499992</v>
      </c>
      <c r="S1493" s="22">
        <f>IF(AND(Table4[[#This Row],[Account Type]]="Current",Table4[[#This Row],[Opening Balance]]&gt;= 500000),Table4[[#This Row],[Opening Balance]] * 0.02, 0)</f>
        <v>0</v>
      </c>
    </row>
    <row r="1494" spans="1:19" ht="15.75" x14ac:dyDescent="0.25">
      <c r="A1494" s="17" t="s">
        <v>4723</v>
      </c>
      <c r="B1494" s="19">
        <v>25918402</v>
      </c>
      <c r="C1494" s="17">
        <v>76</v>
      </c>
      <c r="D1494" s="24">
        <v>16947</v>
      </c>
      <c r="E1494" s="17" t="s">
        <v>1094</v>
      </c>
      <c r="F1494" s="17" t="s">
        <v>130</v>
      </c>
      <c r="G1494" s="17" t="s">
        <v>4084</v>
      </c>
      <c r="H1494" s="17" t="s">
        <v>4724</v>
      </c>
      <c r="I1494" s="20">
        <f t="shared" si="23"/>
        <v>135130.507488</v>
      </c>
      <c r="J1494" s="20">
        <v>98342.391742559994</v>
      </c>
      <c r="K1494" s="17" t="s">
        <v>4725</v>
      </c>
      <c r="L1494" s="21" t="str">
        <f>VLOOKUP(B1494,Accounts!B$2:E$3001,4,FALSE)</f>
        <v>Domiciliary</v>
      </c>
      <c r="M1494" s="26">
        <f>VALUE(VLOOKUP(B1494,Accounts!B$2:G$3001,6,FALSE))</f>
        <v>816454548</v>
      </c>
      <c r="N1494" s="22">
        <f>IFERROR(VLOOKUP(B1494,Loan!B1494:D1793,3,FALSE), 0)</f>
        <v>0</v>
      </c>
      <c r="O1494" s="25">
        <f>VLOOKUP(B1494,Transaction!C2:F3001,4,FALSE)</f>
        <v>44425</v>
      </c>
      <c r="P1494" s="21" t="str">
        <f>VLOOKUP(B1494,Table3[[Account Number]:[Transaction type]],2,FALSE)</f>
        <v>Money Deposit</v>
      </c>
      <c r="Q1494" s="21" t="str">
        <f>VLOOKUP(B1494,Transaction!C2:E3001,3,FALSE)</f>
        <v>Bank</v>
      </c>
      <c r="R1494" s="22">
        <f>Table4[[#This Row],[Bank Deposit2]] - Table4[[#This Row],[Saving Accounts]]</f>
        <v>36788.115745440009</v>
      </c>
      <c r="S1494" s="22">
        <f>IF(AND(Table4[[#This Row],[Account Type]]="Current",Table4[[#This Row],[Opening Balance]]&gt;= 500000),Table4[[#This Row],[Opening Balance]] * 0.02, 0)</f>
        <v>0</v>
      </c>
    </row>
    <row r="1495" spans="1:19" ht="15.75" x14ac:dyDescent="0.25">
      <c r="A1495" s="17" t="s">
        <v>4726</v>
      </c>
      <c r="B1495" s="19">
        <v>505743488</v>
      </c>
      <c r="C1495" s="17">
        <v>19</v>
      </c>
      <c r="D1495" s="24">
        <v>37766.25</v>
      </c>
      <c r="E1495" s="17" t="s">
        <v>1094</v>
      </c>
      <c r="F1495" s="17" t="s">
        <v>1517</v>
      </c>
      <c r="G1495" s="17" t="s">
        <v>4148</v>
      </c>
      <c r="H1495" s="17" t="s">
        <v>4727</v>
      </c>
      <c r="I1495" s="20">
        <f t="shared" si="23"/>
        <v>275056.63614000002</v>
      </c>
      <c r="J1495" s="20">
        <v>76726.324817999994</v>
      </c>
      <c r="K1495" s="17" t="s">
        <v>4728</v>
      </c>
      <c r="L1495" s="21" t="str">
        <f>VLOOKUP(B1495,Accounts!B$2:E$3001,4,FALSE)</f>
        <v>Corporate</v>
      </c>
      <c r="M1495" s="26">
        <f>VALUE(VLOOKUP(B1495,Accounts!B$2:G$3001,6,FALSE))</f>
        <v>1482136215</v>
      </c>
      <c r="N1495" s="22">
        <f>IFERROR(VLOOKUP(B1495,Loan!B1495:D1794,3,FALSE), 0)</f>
        <v>0</v>
      </c>
      <c r="O1495" s="25">
        <f>VLOOKUP(B1495,Transaction!C2:F3001,4,FALSE)</f>
        <v>44293</v>
      </c>
      <c r="P1495" s="21" t="str">
        <f>VLOOKUP(B1495,Table3[[Account Number]:[Transaction type]],2,FALSE)</f>
        <v>Money Transfer</v>
      </c>
      <c r="Q1495" s="21" t="str">
        <f>VLOOKUP(B1495,Transaction!C2:E3001,3,FALSE)</f>
        <v>Bank</v>
      </c>
      <c r="R1495" s="22">
        <f>Table4[[#This Row],[Bank Deposit2]] - Table4[[#This Row],[Saving Accounts]]</f>
        <v>198330.31132200002</v>
      </c>
      <c r="S1495" s="22">
        <f>IF(AND(Table4[[#This Row],[Account Type]]="Current",Table4[[#This Row],[Opening Balance]]&gt;= 500000),Table4[[#This Row],[Opening Balance]] * 0.02, 0)</f>
        <v>0</v>
      </c>
    </row>
    <row r="1496" spans="1:19" ht="15.75" x14ac:dyDescent="0.25">
      <c r="A1496" s="17" t="s">
        <v>4729</v>
      </c>
      <c r="B1496" s="19">
        <v>666267875</v>
      </c>
      <c r="C1496" s="17">
        <v>46</v>
      </c>
      <c r="D1496" s="24">
        <v>27904.5</v>
      </c>
      <c r="E1496" s="17" t="s">
        <v>1094</v>
      </c>
      <c r="F1496" s="17" t="s">
        <v>48</v>
      </c>
      <c r="G1496" s="17" t="s">
        <v>4058</v>
      </c>
      <c r="H1496" s="17" t="s">
        <v>4730</v>
      </c>
      <c r="I1496" s="20">
        <f t="shared" si="23"/>
        <v>421648.79702400003</v>
      </c>
      <c r="J1496" s="20">
        <v>241583.13767952</v>
      </c>
      <c r="K1496" s="17" t="s">
        <v>4731</v>
      </c>
      <c r="L1496" s="21" t="str">
        <f>VLOOKUP(B1496,Accounts!B$2:E$3001,4,FALSE)</f>
        <v>Domiciliary</v>
      </c>
      <c r="M1496" s="26">
        <f>VALUE(VLOOKUP(B1496,Accounts!B$2:G$3001,6,FALSE))</f>
        <v>20549412</v>
      </c>
      <c r="N1496" s="22">
        <f>IFERROR(VLOOKUP(B1496,Loan!B1496:D1795,3,FALSE), 0)</f>
        <v>0</v>
      </c>
      <c r="O1496" s="25">
        <f>VLOOKUP(B1496,Transaction!C2:F3001,4,FALSE)</f>
        <v>44432</v>
      </c>
      <c r="P1496" s="21" t="str">
        <f>VLOOKUP(B1496,Table3[[Account Number]:[Transaction type]],2,FALSE)</f>
        <v>Loan Payment</v>
      </c>
      <c r="Q1496" s="21" t="str">
        <f>VLOOKUP(B1496,Transaction!C2:E3001,3,FALSE)</f>
        <v>AFT</v>
      </c>
      <c r="R1496" s="22">
        <f>Table4[[#This Row],[Bank Deposit2]] - Table4[[#This Row],[Saving Accounts]]</f>
        <v>180065.65934448002</v>
      </c>
      <c r="S1496" s="22">
        <f>IF(AND(Table4[[#This Row],[Account Type]]="Current",Table4[[#This Row],[Opening Balance]]&gt;= 500000),Table4[[#This Row],[Opening Balance]] * 0.02, 0)</f>
        <v>0</v>
      </c>
    </row>
    <row r="1497" spans="1:19" ht="15.75" x14ac:dyDescent="0.25">
      <c r="A1497" s="17" t="s">
        <v>4732</v>
      </c>
      <c r="B1497" s="19">
        <v>579536924</v>
      </c>
      <c r="C1497" s="17">
        <v>17</v>
      </c>
      <c r="D1497" s="24">
        <v>38496.75</v>
      </c>
      <c r="E1497" s="17" t="s">
        <v>1094</v>
      </c>
      <c r="F1497" s="17" t="s">
        <v>699</v>
      </c>
      <c r="G1497" s="17" t="s">
        <v>4105</v>
      </c>
      <c r="H1497" s="17" t="s">
        <v>4733</v>
      </c>
      <c r="I1497" s="20">
        <f t="shared" si="23"/>
        <v>460917.09351600002</v>
      </c>
      <c r="J1497" s="20">
        <v>293608.49620608002</v>
      </c>
      <c r="K1497" s="17" t="s">
        <v>4734</v>
      </c>
      <c r="L1497" s="21" t="str">
        <f>VLOOKUP(B1497,Accounts!B$2:E$3001,4,FALSE)</f>
        <v>Domiciliary</v>
      </c>
      <c r="M1497" s="26">
        <f>VALUE(VLOOKUP(B1497,Accounts!B$2:G$3001,6,FALSE))</f>
        <v>2650283631</v>
      </c>
      <c r="N1497" s="22">
        <f>IFERROR(VLOOKUP(B1497,Loan!B1497:D1796,3,FALSE), 0)</f>
        <v>0</v>
      </c>
      <c r="O1497" s="25">
        <f>VLOOKUP(B1497,Transaction!C2:F3001,4,FALSE)</f>
        <v>44380</v>
      </c>
      <c r="P1497" s="21" t="str">
        <f>VLOOKUP(B1497,Table3[[Account Number]:[Transaction type]],2,FALSE)</f>
        <v>Loan Payment</v>
      </c>
      <c r="Q1497" s="21" t="str">
        <f>VLOOKUP(B1497,Transaction!C2:E3001,3,FALSE)</f>
        <v>AFT</v>
      </c>
      <c r="R1497" s="22">
        <f>Table4[[#This Row],[Bank Deposit2]] - Table4[[#This Row],[Saving Accounts]]</f>
        <v>167308.59730992001</v>
      </c>
      <c r="S1497" s="22">
        <f>IF(AND(Table4[[#This Row],[Account Type]]="Current",Table4[[#This Row],[Opening Balance]]&gt;= 500000),Table4[[#This Row],[Opening Balance]] * 0.02, 0)</f>
        <v>0</v>
      </c>
    </row>
    <row r="1498" spans="1:19" ht="15.75" x14ac:dyDescent="0.25">
      <c r="A1498" s="17" t="s">
        <v>4735</v>
      </c>
      <c r="B1498" s="19">
        <v>777992746</v>
      </c>
      <c r="C1498" s="17">
        <v>37</v>
      </c>
      <c r="D1498" s="24">
        <v>31191.75</v>
      </c>
      <c r="E1498" s="17" t="s">
        <v>1094</v>
      </c>
      <c r="F1498" s="17" t="s">
        <v>721</v>
      </c>
      <c r="G1498" s="17" t="s">
        <v>4220</v>
      </c>
      <c r="H1498" s="17" t="s">
        <v>4736</v>
      </c>
      <c r="I1498" s="20">
        <f t="shared" si="23"/>
        <v>106658.24000000001</v>
      </c>
      <c r="J1498" s="20">
        <v>99658.793000000005</v>
      </c>
      <c r="K1498" s="17" t="s">
        <v>4737</v>
      </c>
      <c r="L1498" s="21" t="str">
        <f>VLOOKUP(B1498,Accounts!B$2:E$3001,4,FALSE)</f>
        <v>Savings</v>
      </c>
      <c r="M1498" s="26">
        <f>VALUE(VLOOKUP(B1498,Accounts!B$2:G$3001,6,FALSE))</f>
        <v>1241248525</v>
      </c>
      <c r="N1498" s="22">
        <f>IFERROR(VLOOKUP(B1498,Loan!B1498:D1797,3,FALSE), 0)</f>
        <v>0</v>
      </c>
      <c r="O1498" s="25">
        <f>VLOOKUP(B1498,Transaction!C2:F3001,4,FALSE)</f>
        <v>44210</v>
      </c>
      <c r="P1498" s="21" t="str">
        <f>VLOOKUP(B1498,Table3[[Account Number]:[Transaction type]],2,FALSE)</f>
        <v>Money Deposit</v>
      </c>
      <c r="Q1498" s="21" t="str">
        <f>VLOOKUP(B1498,Transaction!C2:E3001,3,FALSE)</f>
        <v>Bank</v>
      </c>
      <c r="R1498" s="22">
        <f>Table4[[#This Row],[Bank Deposit2]] - Table4[[#This Row],[Saving Accounts]]</f>
        <v>6999.4470000000001</v>
      </c>
      <c r="S1498" s="22">
        <f>IF(AND(Table4[[#This Row],[Account Type]]="Current",Table4[[#This Row],[Opening Balance]]&gt;= 500000),Table4[[#This Row],[Opening Balance]] * 0.02, 0)</f>
        <v>0</v>
      </c>
    </row>
    <row r="1499" spans="1:19" ht="15.75" x14ac:dyDescent="0.25">
      <c r="A1499" s="17" t="s">
        <v>4738</v>
      </c>
      <c r="B1499" s="19">
        <v>338457375</v>
      </c>
      <c r="C1499" s="17">
        <v>34</v>
      </c>
      <c r="D1499" s="24">
        <v>32287.5</v>
      </c>
      <c r="E1499" s="17" t="s">
        <v>1094</v>
      </c>
      <c r="F1499" s="17" t="s">
        <v>190</v>
      </c>
      <c r="G1499" s="17" t="s">
        <v>4074</v>
      </c>
      <c r="H1499" s="17" t="s">
        <v>4739</v>
      </c>
      <c r="I1499" s="20">
        <f t="shared" si="23"/>
        <v>150965.010625</v>
      </c>
      <c r="J1499" s="20">
        <v>73337.213056249995</v>
      </c>
      <c r="K1499" s="17" t="s">
        <v>4740</v>
      </c>
      <c r="L1499" s="21" t="str">
        <f>VLOOKUP(B1499,Accounts!B$2:E$3001,4,FALSE)</f>
        <v>Joint</v>
      </c>
      <c r="M1499" s="26">
        <f>VALUE(VLOOKUP(B1499,Accounts!B$2:G$3001,6,FALSE))</f>
        <v>1302725226</v>
      </c>
      <c r="N1499" s="22">
        <f>IFERROR(VLOOKUP(B1499,Loan!B1499:D1798,3,FALSE), 0)</f>
        <v>0</v>
      </c>
      <c r="O1499" s="25">
        <f>VLOOKUP(B1499,Transaction!C2:F3001,4,FALSE)</f>
        <v>44228</v>
      </c>
      <c r="P1499" s="21" t="str">
        <f>VLOOKUP(B1499,Table3[[Account Number]:[Transaction type]],2,FALSE)</f>
        <v>Cash Withdrawal</v>
      </c>
      <c r="Q1499" s="21" t="str">
        <f>VLOOKUP(B1499,Transaction!C2:E3001,3,FALSE)</f>
        <v>ATM</v>
      </c>
      <c r="R1499" s="22">
        <f>Table4[[#This Row],[Bank Deposit2]] - Table4[[#This Row],[Saving Accounts]]</f>
        <v>77627.79756875</v>
      </c>
      <c r="S1499" s="22">
        <f>IF(AND(Table4[[#This Row],[Account Type]]="Current",Table4[[#This Row],[Opening Balance]]&gt;= 500000),Table4[[#This Row],[Opening Balance]] * 0.02, 0)</f>
        <v>0</v>
      </c>
    </row>
    <row r="1500" spans="1:19" ht="15.75" x14ac:dyDescent="0.25">
      <c r="A1500" s="17" t="s">
        <v>4741</v>
      </c>
      <c r="B1500" s="19">
        <v>582624979</v>
      </c>
      <c r="C1500" s="17">
        <v>48</v>
      </c>
      <c r="D1500" s="24">
        <v>27174</v>
      </c>
      <c r="E1500" s="17" t="s">
        <v>1094</v>
      </c>
      <c r="F1500" s="17" t="s">
        <v>314</v>
      </c>
      <c r="G1500" s="17" t="s">
        <v>4066</v>
      </c>
      <c r="H1500" s="17" t="s">
        <v>4742</v>
      </c>
      <c r="I1500" s="20">
        <f t="shared" si="23"/>
        <v>292189.20979200001</v>
      </c>
      <c r="J1500" s="20">
        <v>171961.94376287999</v>
      </c>
      <c r="K1500" s="17" t="s">
        <v>4743</v>
      </c>
      <c r="L1500" s="21" t="str">
        <f>VLOOKUP(B1500,Accounts!B$2:E$3001,4,FALSE)</f>
        <v>Corporate</v>
      </c>
      <c r="M1500" s="26">
        <f>VALUE(VLOOKUP(B1500,Accounts!B$2:G$3001,6,FALSE))</f>
        <v>622177479</v>
      </c>
      <c r="N1500" s="22">
        <f>IFERROR(VLOOKUP(B1500,Loan!B1500:D1799,3,FALSE), 0)</f>
        <v>0</v>
      </c>
      <c r="O1500" s="25">
        <f>VLOOKUP(B1500,Transaction!C2:F3001,4,FALSE)</f>
        <v>44642</v>
      </c>
      <c r="P1500" s="21" t="str">
        <f>VLOOKUP(B1500,Table3[[Account Number]:[Transaction type]],2,FALSE)</f>
        <v>Money Deposit</v>
      </c>
      <c r="Q1500" s="21" t="str">
        <f>VLOOKUP(B1500,Transaction!C2:E3001,3,FALSE)</f>
        <v>Bank</v>
      </c>
      <c r="R1500" s="22">
        <f>Table4[[#This Row],[Bank Deposit2]] - Table4[[#This Row],[Saving Accounts]]</f>
        <v>120227.26602912002</v>
      </c>
      <c r="S1500" s="22">
        <f>IF(AND(Table4[[#This Row],[Account Type]]="Current",Table4[[#This Row],[Opening Balance]]&gt;= 500000),Table4[[#This Row],[Opening Balance]] * 0.02, 0)</f>
        <v>0</v>
      </c>
    </row>
    <row r="1501" spans="1:19" ht="15.75" x14ac:dyDescent="0.25">
      <c r="A1501" s="17" t="s">
        <v>4744</v>
      </c>
      <c r="B1501" s="19">
        <v>423730232</v>
      </c>
      <c r="C1501" s="17">
        <v>47</v>
      </c>
      <c r="D1501" s="24">
        <v>27539.25</v>
      </c>
      <c r="E1501" s="17" t="s">
        <v>1094</v>
      </c>
      <c r="F1501" s="17" t="s">
        <v>97</v>
      </c>
      <c r="G1501" s="17" t="s">
        <v>4119</v>
      </c>
      <c r="H1501" s="17" t="s">
        <v>4745</v>
      </c>
      <c r="I1501" s="20">
        <f t="shared" si="23"/>
        <v>197265.75047999999</v>
      </c>
      <c r="J1501" s="20">
        <v>85081.575859200006</v>
      </c>
      <c r="K1501" s="17" t="s">
        <v>4746</v>
      </c>
      <c r="L1501" s="21" t="str">
        <f>VLOOKUP(B1501,Accounts!B$2:E$3001,4,FALSE)</f>
        <v>Domiciliary</v>
      </c>
      <c r="M1501" s="26">
        <f>VALUE(VLOOKUP(B1501,Accounts!B$2:G$3001,6,FALSE))</f>
        <v>741284196</v>
      </c>
      <c r="N1501" s="22">
        <f>IFERROR(VLOOKUP(B1501,Loan!B1501:D1800,3,FALSE), 0)</f>
        <v>0</v>
      </c>
      <c r="O1501" s="25">
        <f>VLOOKUP(B1501,Transaction!C2:F3001,4,FALSE)</f>
        <v>44603</v>
      </c>
      <c r="P1501" s="21" t="str">
        <f>VLOOKUP(B1501,Table3[[Account Number]:[Transaction type]],2,FALSE)</f>
        <v>Money Deposit</v>
      </c>
      <c r="Q1501" s="21" t="str">
        <f>VLOOKUP(B1501,Transaction!C2:E3001,3,FALSE)</f>
        <v>Bank</v>
      </c>
      <c r="R1501" s="22">
        <f>Table4[[#This Row],[Bank Deposit2]] - Table4[[#This Row],[Saving Accounts]]</f>
        <v>112184.17462079998</v>
      </c>
      <c r="S1501" s="22">
        <f>IF(AND(Table4[[#This Row],[Account Type]]="Current",Table4[[#This Row],[Opening Balance]]&gt;= 500000),Table4[[#This Row],[Opening Balance]] * 0.02, 0)</f>
        <v>0</v>
      </c>
    </row>
    <row r="1502" spans="1:19" ht="15.75" x14ac:dyDescent="0.25">
      <c r="A1502" s="17" t="s">
        <v>4747</v>
      </c>
      <c r="B1502" s="19">
        <v>989455710</v>
      </c>
      <c r="C1502" s="17">
        <v>55</v>
      </c>
      <c r="D1502" s="24">
        <v>24617.25</v>
      </c>
      <c r="E1502" s="17" t="s">
        <v>1094</v>
      </c>
      <c r="F1502" s="17" t="s">
        <v>290</v>
      </c>
      <c r="G1502" s="17" t="s">
        <v>4074</v>
      </c>
      <c r="H1502" s="17" t="s">
        <v>4748</v>
      </c>
      <c r="I1502" s="20">
        <f t="shared" si="23"/>
        <v>15516.823725</v>
      </c>
      <c r="J1502" s="20">
        <v>18906.652908</v>
      </c>
      <c r="K1502" s="17" t="s">
        <v>4749</v>
      </c>
      <c r="L1502" s="21" t="str">
        <f>VLOOKUP(B1502,Accounts!B$2:E$3001,4,FALSE)</f>
        <v>Corporate</v>
      </c>
      <c r="M1502" s="26">
        <f>VALUE(VLOOKUP(B1502,Accounts!B$2:G$3001,6,FALSE))</f>
        <v>137063355</v>
      </c>
      <c r="N1502" s="22">
        <f>IFERROR(VLOOKUP(B1502,Loan!B1502:D1801,3,FALSE), 0)</f>
        <v>0</v>
      </c>
      <c r="O1502" s="25">
        <f>VLOOKUP(B1502,Transaction!C2:F3001,4,FALSE)</f>
        <v>44676</v>
      </c>
      <c r="P1502" s="21" t="str">
        <f>VLOOKUP(B1502,Table3[[Account Number]:[Transaction type]],2,FALSE)</f>
        <v>Money Transfer</v>
      </c>
      <c r="Q1502" s="21" t="str">
        <f>VLOOKUP(B1502,Transaction!C2:E3001,3,FALSE)</f>
        <v>Mobile</v>
      </c>
      <c r="R1502" s="22">
        <f>Table4[[#This Row],[Bank Deposit2]] - Table4[[#This Row],[Saving Accounts]]</f>
        <v>-3389.8291829999998</v>
      </c>
      <c r="S1502" s="22">
        <f>IF(AND(Table4[[#This Row],[Account Type]]="Current",Table4[[#This Row],[Opening Balance]]&gt;= 500000),Table4[[#This Row],[Opening Balance]] * 0.02, 0)</f>
        <v>0</v>
      </c>
    </row>
    <row r="1503" spans="1:19" ht="15.75" x14ac:dyDescent="0.25">
      <c r="A1503" s="17" t="s">
        <v>4750</v>
      </c>
      <c r="B1503" s="19">
        <v>110015195</v>
      </c>
      <c r="C1503" s="17">
        <v>18</v>
      </c>
      <c r="D1503" s="24">
        <v>38131.5</v>
      </c>
      <c r="E1503" s="17" t="s">
        <v>1094</v>
      </c>
      <c r="F1503" s="17" t="s">
        <v>241</v>
      </c>
      <c r="G1503" s="17" t="s">
        <v>4084</v>
      </c>
      <c r="H1503" s="17" t="s">
        <v>4751</v>
      </c>
      <c r="I1503" s="20">
        <f t="shared" si="23"/>
        <v>340347.54089200002</v>
      </c>
      <c r="J1503" s="20">
        <v>114620.26861008001</v>
      </c>
      <c r="K1503" s="17" t="s">
        <v>4752</v>
      </c>
      <c r="L1503" s="21" t="str">
        <f>VLOOKUP(B1503,Accounts!B$2:E$3001,4,FALSE)</f>
        <v>Domiciliary</v>
      </c>
      <c r="M1503" s="26">
        <f>VALUE(VLOOKUP(B1503,Accounts!B$2:G$3001,6,FALSE))</f>
        <v>566971488</v>
      </c>
      <c r="N1503" s="22">
        <f>IFERROR(VLOOKUP(B1503,Loan!B1503:D1802,3,FALSE), 0)</f>
        <v>0</v>
      </c>
      <c r="O1503" s="25">
        <f>VLOOKUP(B1503,Transaction!C2:F3001,4,FALSE)</f>
        <v>44641</v>
      </c>
      <c r="P1503" s="21" t="str">
        <f>VLOOKUP(B1503,Table3[[Account Number]:[Transaction type]],2,FALSE)</f>
        <v>Money Deposit</v>
      </c>
      <c r="Q1503" s="21" t="str">
        <f>VLOOKUP(B1503,Transaction!C2:E3001,3,FALSE)</f>
        <v>Bank</v>
      </c>
      <c r="R1503" s="22">
        <f>Table4[[#This Row],[Bank Deposit2]] - Table4[[#This Row],[Saving Accounts]]</f>
        <v>225727.27228192001</v>
      </c>
      <c r="S1503" s="22">
        <f>IF(AND(Table4[[#This Row],[Account Type]]="Current",Table4[[#This Row],[Opening Balance]]&gt;= 500000),Table4[[#This Row],[Opening Balance]] * 0.02, 0)</f>
        <v>0</v>
      </c>
    </row>
    <row r="1504" spans="1:19" ht="15.75" x14ac:dyDescent="0.25">
      <c r="A1504" s="17" t="s">
        <v>688</v>
      </c>
      <c r="B1504" s="19">
        <v>786930810</v>
      </c>
      <c r="C1504" s="17">
        <v>69</v>
      </c>
      <c r="D1504" s="24">
        <v>19503.75</v>
      </c>
      <c r="E1504" s="17" t="s">
        <v>1094</v>
      </c>
      <c r="F1504" s="17" t="s">
        <v>955</v>
      </c>
      <c r="G1504" s="17" t="s">
        <v>4148</v>
      </c>
      <c r="H1504" s="17" t="s">
        <v>4753</v>
      </c>
      <c r="I1504" s="20">
        <f t="shared" si="23"/>
        <v>126886.3272</v>
      </c>
      <c r="J1504" s="20">
        <v>22289.698144800001</v>
      </c>
      <c r="K1504" s="17" t="s">
        <v>4754</v>
      </c>
      <c r="L1504" s="21" t="str">
        <f>VLOOKUP(B1504,Accounts!B$2:E$3001,4,FALSE)</f>
        <v>Domiciliary</v>
      </c>
      <c r="M1504" s="26">
        <f>VALUE(VLOOKUP(B1504,Accounts!B$2:G$3001,6,FALSE))</f>
        <v>1864165653</v>
      </c>
      <c r="N1504" s="22">
        <f>IFERROR(VLOOKUP(B1504,Loan!B1504:D1803,3,FALSE), 0)</f>
        <v>0</v>
      </c>
      <c r="O1504" s="25">
        <f>VLOOKUP(B1504,Transaction!C2:F3001,4,FALSE)</f>
        <v>44577</v>
      </c>
      <c r="P1504" s="21" t="str">
        <f>VLOOKUP(B1504,Table3[[Account Number]:[Transaction type]],2,FALSE)</f>
        <v>Online Payment</v>
      </c>
      <c r="Q1504" s="21" t="str">
        <f>VLOOKUP(B1504,Transaction!C2:E3001,3,FALSE)</f>
        <v>Internet Banking</v>
      </c>
      <c r="R1504" s="22">
        <f>Table4[[#This Row],[Bank Deposit2]] - Table4[[#This Row],[Saving Accounts]]</f>
        <v>104596.6290552</v>
      </c>
      <c r="S1504" s="22">
        <f>IF(AND(Table4[[#This Row],[Account Type]]="Current",Table4[[#This Row],[Opening Balance]]&gt;= 500000),Table4[[#This Row],[Opening Balance]] * 0.02, 0)</f>
        <v>0</v>
      </c>
    </row>
    <row r="1505" spans="1:19" ht="15.75" x14ac:dyDescent="0.25">
      <c r="A1505" s="17" t="s">
        <v>4755</v>
      </c>
      <c r="B1505" s="19">
        <v>717666940</v>
      </c>
      <c r="C1505" s="17">
        <v>55</v>
      </c>
      <c r="D1505" s="24">
        <v>24617.25</v>
      </c>
      <c r="E1505" s="17" t="s">
        <v>1094</v>
      </c>
      <c r="F1505" s="17" t="s">
        <v>763</v>
      </c>
      <c r="G1505" s="17" t="s">
        <v>4084</v>
      </c>
      <c r="H1505" s="17" t="s">
        <v>4756</v>
      </c>
      <c r="I1505" s="20">
        <f t="shared" si="23"/>
        <v>80956.107665999996</v>
      </c>
      <c r="J1505" s="20">
        <v>61526.641826159997</v>
      </c>
      <c r="K1505" s="17" t="s">
        <v>4757</v>
      </c>
      <c r="L1505" s="21" t="str">
        <f>VLOOKUP(B1505,Accounts!B$2:E$3001,4,FALSE)</f>
        <v>Fixed Deposit</v>
      </c>
      <c r="M1505" s="26">
        <f>VALUE(VLOOKUP(B1505,Accounts!B$2:G$3001,6,FALSE))</f>
        <v>1094287425</v>
      </c>
      <c r="N1505" s="22">
        <f>IFERROR(VLOOKUP(B1505,Loan!B1505:D1804,3,FALSE), 0)</f>
        <v>0</v>
      </c>
      <c r="O1505" s="25">
        <f>VLOOKUP(B1505,Transaction!C2:F3001,4,FALSE)</f>
        <v>44243</v>
      </c>
      <c r="P1505" s="21" t="str">
        <f>VLOOKUP(B1505,Table3[[Account Number]:[Transaction type]],2,FALSE)</f>
        <v>Cash Withdrawal</v>
      </c>
      <c r="Q1505" s="21" t="str">
        <f>VLOOKUP(B1505,Transaction!C2:E3001,3,FALSE)</f>
        <v>Bank</v>
      </c>
      <c r="R1505" s="22">
        <f>Table4[[#This Row],[Bank Deposit2]] - Table4[[#This Row],[Saving Accounts]]</f>
        <v>19429.465839839999</v>
      </c>
      <c r="S1505" s="22">
        <f>IF(AND(Table4[[#This Row],[Account Type]]="Current",Table4[[#This Row],[Opening Balance]]&gt;= 500000),Table4[[#This Row],[Opening Balance]] * 0.02, 0)</f>
        <v>0</v>
      </c>
    </row>
    <row r="1506" spans="1:19" ht="15.75" x14ac:dyDescent="0.25">
      <c r="A1506" s="17" t="s">
        <v>4758</v>
      </c>
      <c r="B1506" s="19">
        <v>930816191</v>
      </c>
      <c r="C1506" s="17">
        <v>36</v>
      </c>
      <c r="D1506" s="24">
        <v>31557</v>
      </c>
      <c r="E1506" s="17" t="s">
        <v>1094</v>
      </c>
      <c r="F1506" s="17" t="s">
        <v>290</v>
      </c>
      <c r="G1506" s="17" t="s">
        <v>4099</v>
      </c>
      <c r="H1506" s="17" t="s">
        <v>4759</v>
      </c>
      <c r="I1506" s="20">
        <f t="shared" si="23"/>
        <v>3210117.9989060001</v>
      </c>
      <c r="J1506" s="20">
        <v>708475.08701969997</v>
      </c>
      <c r="K1506" s="17" t="s">
        <v>4760</v>
      </c>
      <c r="L1506" s="21" t="str">
        <f>VLOOKUP(B1506,Accounts!B$2:E$3001,4,FALSE)</f>
        <v>Current</v>
      </c>
      <c r="M1506" s="26">
        <f>VALUE(VLOOKUP(B1506,Accounts!B$2:G$3001,6,FALSE))</f>
        <v>98374083</v>
      </c>
      <c r="N1506" s="22">
        <f>IFERROR(VLOOKUP(B1506,Loan!B1506:D1805,3,FALSE), 0)</f>
        <v>0</v>
      </c>
      <c r="O1506" s="25">
        <f>VLOOKUP(B1506,Transaction!C2:F3001,4,FALSE)</f>
        <v>44465</v>
      </c>
      <c r="P1506" s="21" t="str">
        <f>VLOOKUP(B1506,Table3[[Account Number]:[Transaction type]],2,FALSE)</f>
        <v>Cash Withdrawal</v>
      </c>
      <c r="Q1506" s="21" t="str">
        <f>VLOOKUP(B1506,Transaction!C2:E3001,3,FALSE)</f>
        <v>ATM</v>
      </c>
      <c r="R1506" s="22">
        <f>Table4[[#This Row],[Bank Deposit2]] - Table4[[#This Row],[Saving Accounts]]</f>
        <v>2501642.9118863</v>
      </c>
      <c r="S1506" s="22">
        <f>IF(AND(Table4[[#This Row],[Account Type]]="Current",Table4[[#This Row],[Opening Balance]]&gt;= 500000),Table4[[#This Row],[Opening Balance]] * 0.02, 0)</f>
        <v>1967481.6600000001</v>
      </c>
    </row>
    <row r="1507" spans="1:19" ht="15.75" x14ac:dyDescent="0.25">
      <c r="A1507" s="17" t="s">
        <v>4761</v>
      </c>
      <c r="B1507" s="19">
        <v>949986365</v>
      </c>
      <c r="C1507" s="17">
        <v>71</v>
      </c>
      <c r="D1507" s="24">
        <v>18773.25</v>
      </c>
      <c r="E1507" s="17" t="s">
        <v>1094</v>
      </c>
      <c r="F1507" s="17" t="s">
        <v>1498</v>
      </c>
      <c r="G1507" s="17" t="s">
        <v>4220</v>
      </c>
      <c r="H1507" s="17" t="s">
        <v>4762</v>
      </c>
      <c r="I1507" s="20">
        <f t="shared" si="23"/>
        <v>815334.42960000003</v>
      </c>
      <c r="J1507" s="20">
        <v>406707.99782400002</v>
      </c>
      <c r="K1507" s="17" t="s">
        <v>4763</v>
      </c>
      <c r="L1507" s="21" t="str">
        <f>VLOOKUP(B1507,Accounts!B$2:E$3001,4,FALSE)</f>
        <v>Current</v>
      </c>
      <c r="M1507" s="26">
        <f>VALUE(VLOOKUP(B1507,Accounts!B$2:G$3001,6,FALSE))</f>
        <v>69401205</v>
      </c>
      <c r="N1507" s="22">
        <f>IFERROR(VLOOKUP(B1507,Loan!B1507:D1806,3,FALSE), 0)</f>
        <v>0</v>
      </c>
      <c r="O1507" s="25">
        <f>VLOOKUP(B1507,Transaction!C2:F3001,4,FALSE)</f>
        <v>44499</v>
      </c>
      <c r="P1507" s="21" t="str">
        <f>VLOOKUP(B1507,Table3[[Account Number]:[Transaction type]],2,FALSE)</f>
        <v>Online Payment</v>
      </c>
      <c r="Q1507" s="21" t="str">
        <f>VLOOKUP(B1507,Transaction!C2:E3001,3,FALSE)</f>
        <v>Card</v>
      </c>
      <c r="R1507" s="22">
        <f>Table4[[#This Row],[Bank Deposit2]] - Table4[[#This Row],[Saving Accounts]]</f>
        <v>408626.43177600001</v>
      </c>
      <c r="S1507" s="22">
        <f>IF(AND(Table4[[#This Row],[Account Type]]="Current",Table4[[#This Row],[Opening Balance]]&gt;= 500000),Table4[[#This Row],[Opening Balance]] * 0.02, 0)</f>
        <v>1388024.1</v>
      </c>
    </row>
    <row r="1508" spans="1:19" ht="15.75" x14ac:dyDescent="0.25">
      <c r="A1508" s="17" t="s">
        <v>4764</v>
      </c>
      <c r="B1508" s="19">
        <v>274445016</v>
      </c>
      <c r="C1508" s="17">
        <v>69</v>
      </c>
      <c r="D1508" s="24">
        <v>19503.75</v>
      </c>
      <c r="E1508" s="17" t="s">
        <v>1094</v>
      </c>
      <c r="F1508" s="17" t="s">
        <v>323</v>
      </c>
      <c r="G1508" s="17" t="s">
        <v>4058</v>
      </c>
      <c r="H1508" s="17" t="s">
        <v>4765</v>
      </c>
      <c r="I1508" s="20">
        <f t="shared" si="23"/>
        <v>545505.680268</v>
      </c>
      <c r="J1508" s="20">
        <v>286478.46692784003</v>
      </c>
      <c r="K1508" s="17" t="s">
        <v>4766</v>
      </c>
      <c r="L1508" s="21" t="str">
        <f>VLOOKUP(B1508,Accounts!B$2:E$3001,4,FALSE)</f>
        <v>Corporate</v>
      </c>
      <c r="M1508" s="26">
        <f>VALUE(VLOOKUP(B1508,Accounts!B$2:G$3001,6,FALSE))</f>
        <v>841115052</v>
      </c>
      <c r="N1508" s="22">
        <f>IFERROR(VLOOKUP(B1508,Loan!B1508:D1807,3,FALSE), 0)</f>
        <v>0</v>
      </c>
      <c r="O1508" s="25">
        <f>VLOOKUP(B1508,Transaction!C2:F3001,4,FALSE)</f>
        <v>44316</v>
      </c>
      <c r="P1508" s="21" t="str">
        <f>VLOOKUP(B1508,Table3[[Account Number]:[Transaction type]],2,FALSE)</f>
        <v>Money Deposit</v>
      </c>
      <c r="Q1508" s="21" t="str">
        <f>VLOOKUP(B1508,Transaction!C2:E3001,3,FALSE)</f>
        <v>Bank</v>
      </c>
      <c r="R1508" s="22">
        <f>Table4[[#This Row],[Bank Deposit2]] - Table4[[#This Row],[Saving Accounts]]</f>
        <v>259027.21334015997</v>
      </c>
      <c r="S1508" s="22">
        <f>IF(AND(Table4[[#This Row],[Account Type]]="Current",Table4[[#This Row],[Opening Balance]]&gt;= 500000),Table4[[#This Row],[Opening Balance]] * 0.02, 0)</f>
        <v>0</v>
      </c>
    </row>
    <row r="1509" spans="1:19" ht="15.75" x14ac:dyDescent="0.25">
      <c r="A1509" s="17" t="s">
        <v>4767</v>
      </c>
      <c r="B1509" s="19">
        <v>41359454</v>
      </c>
      <c r="C1509" s="17">
        <v>25</v>
      </c>
      <c r="D1509" s="24">
        <v>35574.75</v>
      </c>
      <c r="E1509" s="17" t="s">
        <v>1094</v>
      </c>
      <c r="F1509" s="17" t="s">
        <v>115</v>
      </c>
      <c r="G1509" s="17" t="s">
        <v>4119</v>
      </c>
      <c r="H1509" s="17" t="s">
        <v>4768</v>
      </c>
      <c r="I1509" s="20">
        <f t="shared" si="23"/>
        <v>446223.12345000001</v>
      </c>
      <c r="J1509" s="20">
        <v>253157.2520373</v>
      </c>
      <c r="K1509" s="17" t="s">
        <v>4769</v>
      </c>
      <c r="L1509" s="21" t="str">
        <f>VLOOKUP(B1509,Accounts!B$2:E$3001,4,FALSE)</f>
        <v>Joint</v>
      </c>
      <c r="M1509" s="26">
        <f>VALUE(VLOOKUP(B1509,Accounts!B$2:G$3001,6,FALSE))</f>
        <v>111158784</v>
      </c>
      <c r="N1509" s="22">
        <f>IFERROR(VLOOKUP(B1509,Loan!B1509:D1808,3,FALSE), 0)</f>
        <v>0</v>
      </c>
      <c r="O1509" s="25">
        <f>VLOOKUP(B1509,Transaction!C2:F3001,4,FALSE)</f>
        <v>44245</v>
      </c>
      <c r="P1509" s="21" t="str">
        <f>VLOOKUP(B1509,Table3[[Account Number]:[Transaction type]],2,FALSE)</f>
        <v>Money Deposit</v>
      </c>
      <c r="Q1509" s="21" t="str">
        <f>VLOOKUP(B1509,Transaction!C2:E3001,3,FALSE)</f>
        <v>Bank</v>
      </c>
      <c r="R1509" s="22">
        <f>Table4[[#This Row],[Bank Deposit2]] - Table4[[#This Row],[Saving Accounts]]</f>
        <v>193065.87141270001</v>
      </c>
      <c r="S1509" s="22">
        <f>IF(AND(Table4[[#This Row],[Account Type]]="Current",Table4[[#This Row],[Opening Balance]]&gt;= 500000),Table4[[#This Row],[Opening Balance]] * 0.02, 0)</f>
        <v>0</v>
      </c>
    </row>
    <row r="1510" spans="1:19" ht="15.75" x14ac:dyDescent="0.25">
      <c r="A1510" s="17" t="s">
        <v>4770</v>
      </c>
      <c r="B1510" s="19">
        <v>955904557</v>
      </c>
      <c r="C1510" s="17">
        <v>46</v>
      </c>
      <c r="D1510" s="24">
        <v>27904.5</v>
      </c>
      <c r="E1510" s="17" t="s">
        <v>1094</v>
      </c>
      <c r="F1510" s="17" t="s">
        <v>314</v>
      </c>
      <c r="G1510" s="17" t="s">
        <v>4070</v>
      </c>
      <c r="H1510" s="17" t="s">
        <v>4771</v>
      </c>
      <c r="I1510" s="20">
        <f t="shared" si="23"/>
        <v>154325.50245</v>
      </c>
      <c r="J1510" s="20">
        <v>84364.608005999995</v>
      </c>
      <c r="K1510" s="17" t="s">
        <v>4772</v>
      </c>
      <c r="L1510" s="21" t="str">
        <f>VLOOKUP(B1510,Accounts!B$2:E$3001,4,FALSE)</f>
        <v>Domiciliary</v>
      </c>
      <c r="M1510" s="26">
        <f>VALUE(VLOOKUP(B1510,Accounts!B$2:G$3001,6,FALSE))</f>
        <v>3158795574</v>
      </c>
      <c r="N1510" s="22">
        <f>IFERROR(VLOOKUP(B1510,Loan!B1510:D1809,3,FALSE), 0)</f>
        <v>0</v>
      </c>
      <c r="O1510" s="25">
        <f>VLOOKUP(B1510,Transaction!C2:F3001,4,FALSE)</f>
        <v>44565</v>
      </c>
      <c r="P1510" s="21" t="str">
        <f>VLOOKUP(B1510,Table3[[Account Number]:[Transaction type]],2,FALSE)</f>
        <v>Money Transfer</v>
      </c>
      <c r="Q1510" s="21" t="str">
        <f>VLOOKUP(B1510,Transaction!C2:E3001,3,FALSE)</f>
        <v>Mobile</v>
      </c>
      <c r="R1510" s="22">
        <f>Table4[[#This Row],[Bank Deposit2]] - Table4[[#This Row],[Saving Accounts]]</f>
        <v>69960.894444000005</v>
      </c>
      <c r="S1510" s="22">
        <f>IF(AND(Table4[[#This Row],[Account Type]]="Current",Table4[[#This Row],[Opening Balance]]&gt;= 500000),Table4[[#This Row],[Opening Balance]] * 0.02, 0)</f>
        <v>0</v>
      </c>
    </row>
    <row r="1511" spans="1:19" ht="15.75" x14ac:dyDescent="0.25">
      <c r="A1511" s="17" t="s">
        <v>4773</v>
      </c>
      <c r="B1511" s="19">
        <v>9780747</v>
      </c>
      <c r="C1511" s="17">
        <v>17</v>
      </c>
      <c r="D1511" s="24">
        <v>38496.75</v>
      </c>
      <c r="E1511" s="17" t="s">
        <v>1094</v>
      </c>
      <c r="F1511" s="17" t="s">
        <v>227</v>
      </c>
      <c r="G1511" s="17" t="s">
        <v>4074</v>
      </c>
      <c r="H1511" s="17" t="s">
        <v>4774</v>
      </c>
      <c r="I1511" s="20">
        <f t="shared" si="23"/>
        <v>410358.75018600002</v>
      </c>
      <c r="J1511" s="20">
        <v>249553.76197751999</v>
      </c>
      <c r="K1511" s="17" t="s">
        <v>4775</v>
      </c>
      <c r="L1511" s="21" t="str">
        <f>VLOOKUP(B1511,Accounts!B$2:E$3001,4,FALSE)</f>
        <v>Joint</v>
      </c>
      <c r="M1511" s="26">
        <f>VALUE(VLOOKUP(B1511,Accounts!B$2:G$3001,6,FALSE))</f>
        <v>2458758015</v>
      </c>
      <c r="N1511" s="22">
        <f>IFERROR(VLOOKUP(B1511,Loan!B1511:D1810,3,FALSE), 0)</f>
        <v>0</v>
      </c>
      <c r="O1511" s="25">
        <f>VLOOKUP(B1511,Transaction!C2:F3001,4,FALSE)</f>
        <v>44234</v>
      </c>
      <c r="P1511" s="21" t="str">
        <f>VLOOKUP(B1511,Table3[[Account Number]:[Transaction type]],2,FALSE)</f>
        <v>Money Transfer</v>
      </c>
      <c r="Q1511" s="21" t="str">
        <f>VLOOKUP(B1511,Transaction!C2:E3001,3,FALSE)</f>
        <v>ATM</v>
      </c>
      <c r="R1511" s="22">
        <f>Table4[[#This Row],[Bank Deposit2]] - Table4[[#This Row],[Saving Accounts]]</f>
        <v>160804.98820848003</v>
      </c>
      <c r="S1511" s="22">
        <f>IF(AND(Table4[[#This Row],[Account Type]]="Current",Table4[[#This Row],[Opening Balance]]&gt;= 500000),Table4[[#This Row],[Opening Balance]] * 0.02, 0)</f>
        <v>0</v>
      </c>
    </row>
    <row r="1512" spans="1:19" ht="15.75" x14ac:dyDescent="0.25">
      <c r="A1512" s="17" t="s">
        <v>4776</v>
      </c>
      <c r="B1512" s="19">
        <v>747067312</v>
      </c>
      <c r="C1512" s="17">
        <v>51</v>
      </c>
      <c r="D1512" s="24">
        <v>26078.25</v>
      </c>
      <c r="E1512" s="17" t="s">
        <v>1094</v>
      </c>
      <c r="F1512" s="17" t="s">
        <v>665</v>
      </c>
      <c r="G1512" s="17" t="s">
        <v>4066</v>
      </c>
      <c r="H1512" s="17" t="s">
        <v>4777</v>
      </c>
      <c r="I1512" s="20">
        <f t="shared" si="23"/>
        <v>149967.924489</v>
      </c>
      <c r="J1512" s="20">
        <v>112149.92613959999</v>
      </c>
      <c r="K1512" s="17" t="s">
        <v>4778</v>
      </c>
      <c r="L1512" s="21" t="str">
        <f>VLOOKUP(B1512,Accounts!B$2:E$3001,4,FALSE)</f>
        <v>Domiciliary</v>
      </c>
      <c r="M1512" s="26">
        <f>VALUE(VLOOKUP(B1512,Accounts!B$2:G$3001,6,FALSE))</f>
        <v>11389152</v>
      </c>
      <c r="N1512" s="22">
        <f>IFERROR(VLOOKUP(B1512,Loan!B1512:D1811,3,FALSE), 0)</f>
        <v>0</v>
      </c>
      <c r="O1512" s="25">
        <f>VLOOKUP(B1512,Transaction!C2:F3001,4,FALSE)</f>
        <v>44352</v>
      </c>
      <c r="P1512" s="21" t="str">
        <f>VLOOKUP(B1512,Table3[[Account Number]:[Transaction type]],2,FALSE)</f>
        <v>Checks</v>
      </c>
      <c r="Q1512" s="21" t="str">
        <f>VLOOKUP(B1512,Transaction!C2:E3001,3,FALSE)</f>
        <v>Bank</v>
      </c>
      <c r="R1512" s="22">
        <f>Table4[[#This Row],[Bank Deposit2]] - Table4[[#This Row],[Saving Accounts]]</f>
        <v>37817.998349400004</v>
      </c>
      <c r="S1512" s="22">
        <f>IF(AND(Table4[[#This Row],[Account Type]]="Current",Table4[[#This Row],[Opening Balance]]&gt;= 500000),Table4[[#This Row],[Opening Balance]] * 0.02, 0)</f>
        <v>0</v>
      </c>
    </row>
    <row r="1513" spans="1:19" ht="15.75" x14ac:dyDescent="0.25">
      <c r="A1513" s="17" t="s">
        <v>4779</v>
      </c>
      <c r="B1513" s="19">
        <v>923530907</v>
      </c>
      <c r="C1513" s="17">
        <v>73</v>
      </c>
      <c r="D1513" s="24">
        <v>18042.75</v>
      </c>
      <c r="E1513" s="17" t="s">
        <v>1094</v>
      </c>
      <c r="F1513" s="17" t="s">
        <v>636</v>
      </c>
      <c r="G1513" s="17" t="s">
        <v>4105</v>
      </c>
      <c r="H1513" s="17" t="s">
        <v>4780</v>
      </c>
      <c r="I1513" s="20">
        <f t="shared" si="23"/>
        <v>2214193.38</v>
      </c>
      <c r="J1513" s="20">
        <v>1141100.37405</v>
      </c>
      <c r="K1513" s="17" t="s">
        <v>4781</v>
      </c>
      <c r="L1513" s="21" t="str">
        <f>VLOOKUP(B1513,Accounts!B$2:E$3001,4,FALSE)</f>
        <v>Domiciliary</v>
      </c>
      <c r="M1513" s="26">
        <f>VALUE(VLOOKUP(B1513,Accounts!B$2:G$3001,6,FALSE))</f>
        <v>286607889</v>
      </c>
      <c r="N1513" s="22">
        <f>IFERROR(VLOOKUP(B1513,Loan!B1513:D1812,3,FALSE), 0)</f>
        <v>0</v>
      </c>
      <c r="O1513" s="25">
        <f>VLOOKUP(B1513,Transaction!C2:F3001,4,FALSE)</f>
        <v>44630</v>
      </c>
      <c r="P1513" s="21" t="str">
        <f>VLOOKUP(B1513,Table3[[Account Number]:[Transaction type]],2,FALSE)</f>
        <v>Cash Withdrawal</v>
      </c>
      <c r="Q1513" s="21" t="str">
        <f>VLOOKUP(B1513,Transaction!C2:E3001,3,FALSE)</f>
        <v>POS</v>
      </c>
      <c r="R1513" s="22">
        <f>Table4[[#This Row],[Bank Deposit2]] - Table4[[#This Row],[Saving Accounts]]</f>
        <v>1073093.0059499999</v>
      </c>
      <c r="S1513" s="22">
        <f>IF(AND(Table4[[#This Row],[Account Type]]="Current",Table4[[#This Row],[Opening Balance]]&gt;= 500000),Table4[[#This Row],[Opening Balance]] * 0.02, 0)</f>
        <v>0</v>
      </c>
    </row>
    <row r="1514" spans="1:19" ht="15.75" x14ac:dyDescent="0.25">
      <c r="A1514" s="17" t="s">
        <v>4782</v>
      </c>
      <c r="B1514" s="19">
        <v>939664703</v>
      </c>
      <c r="C1514" s="17">
        <v>45</v>
      </c>
      <c r="D1514" s="24">
        <v>28269.75</v>
      </c>
      <c r="E1514" s="17" t="s">
        <v>1094</v>
      </c>
      <c r="F1514" s="17" t="s">
        <v>422</v>
      </c>
      <c r="G1514" s="17" t="s">
        <v>4099</v>
      </c>
      <c r="H1514" s="17" t="s">
        <v>4783</v>
      </c>
      <c r="I1514" s="20">
        <f t="shared" si="23"/>
        <v>1241580.583936</v>
      </c>
      <c r="J1514" s="20">
        <v>500401.31748992001</v>
      </c>
      <c r="K1514" s="17" t="s">
        <v>4784</v>
      </c>
      <c r="L1514" s="21" t="str">
        <f>VLOOKUP(B1514,Accounts!B$2:E$3001,4,FALSE)</f>
        <v>Joint</v>
      </c>
      <c r="M1514" s="26">
        <f>VALUE(VLOOKUP(B1514,Accounts!B$2:G$3001,6,FALSE))</f>
        <v>445693908</v>
      </c>
      <c r="N1514" s="22">
        <f>IFERROR(VLOOKUP(B1514,Loan!B1514:D1813,3,FALSE), 0)</f>
        <v>0</v>
      </c>
      <c r="O1514" s="25">
        <f>VLOOKUP(B1514,Transaction!C2:F3001,4,FALSE)</f>
        <v>44528</v>
      </c>
      <c r="P1514" s="21" t="str">
        <f>VLOOKUP(B1514,Table3[[Account Number]:[Transaction type]],2,FALSE)</f>
        <v>Checks</v>
      </c>
      <c r="Q1514" s="21" t="str">
        <f>VLOOKUP(B1514,Transaction!C2:E3001,3,FALSE)</f>
        <v>Bank</v>
      </c>
      <c r="R1514" s="22">
        <f>Table4[[#This Row],[Bank Deposit2]] - Table4[[#This Row],[Saving Accounts]]</f>
        <v>741179.26644608006</v>
      </c>
      <c r="S1514" s="22">
        <f>IF(AND(Table4[[#This Row],[Account Type]]="Current",Table4[[#This Row],[Opening Balance]]&gt;= 500000),Table4[[#This Row],[Opening Balance]] * 0.02, 0)</f>
        <v>0</v>
      </c>
    </row>
    <row r="1515" spans="1:19" ht="15.75" x14ac:dyDescent="0.25">
      <c r="A1515" s="17" t="s">
        <v>4785</v>
      </c>
      <c r="B1515" s="19">
        <v>707899037</v>
      </c>
      <c r="C1515" s="17">
        <v>48</v>
      </c>
      <c r="D1515" s="24">
        <v>27174</v>
      </c>
      <c r="E1515" s="17" t="s">
        <v>1094</v>
      </c>
      <c r="F1515" s="17" t="s">
        <v>870</v>
      </c>
      <c r="G1515" s="17" t="s">
        <v>4070</v>
      </c>
      <c r="H1515" s="17" t="s">
        <v>4786</v>
      </c>
      <c r="I1515" s="20">
        <f t="shared" si="23"/>
        <v>827446.84609500004</v>
      </c>
      <c r="J1515" s="20">
        <v>399309.83282519999</v>
      </c>
      <c r="K1515" s="17" t="s">
        <v>4787</v>
      </c>
      <c r="L1515" s="21" t="str">
        <f>VLOOKUP(B1515,Accounts!B$2:E$3001,4,FALSE)</f>
        <v>Fixed Deposit</v>
      </c>
      <c r="M1515" s="26">
        <f>VALUE(VLOOKUP(B1515,Accounts!B$2:G$3001,6,FALSE))</f>
        <v>23771232</v>
      </c>
      <c r="N1515" s="22">
        <f>IFERROR(VLOOKUP(B1515,Loan!B1515:D1814,3,FALSE), 0)</f>
        <v>0</v>
      </c>
      <c r="O1515" s="25">
        <f>VLOOKUP(B1515,Transaction!C2:F3001,4,FALSE)</f>
        <v>44627</v>
      </c>
      <c r="P1515" s="21" t="str">
        <f>VLOOKUP(B1515,Table3[[Account Number]:[Transaction type]],2,FALSE)</f>
        <v>Online Payment</v>
      </c>
      <c r="Q1515" s="21" t="str">
        <f>VLOOKUP(B1515,Transaction!C2:E3001,3,FALSE)</f>
        <v>Internet Banking</v>
      </c>
      <c r="R1515" s="22">
        <f>Table4[[#This Row],[Bank Deposit2]] - Table4[[#This Row],[Saving Accounts]]</f>
        <v>428137.01326980005</v>
      </c>
      <c r="S1515" s="22">
        <f>IF(AND(Table4[[#This Row],[Account Type]]="Current",Table4[[#This Row],[Opening Balance]]&gt;= 500000),Table4[[#This Row],[Opening Balance]] * 0.02, 0)</f>
        <v>0</v>
      </c>
    </row>
    <row r="1516" spans="1:19" ht="15.75" x14ac:dyDescent="0.25">
      <c r="A1516" s="17" t="s">
        <v>4788</v>
      </c>
      <c r="B1516" s="19">
        <v>392790035</v>
      </c>
      <c r="C1516" s="17">
        <v>68</v>
      </c>
      <c r="D1516" s="24">
        <v>19869</v>
      </c>
      <c r="E1516" s="17" t="s">
        <v>1094</v>
      </c>
      <c r="F1516" s="17" t="s">
        <v>1197</v>
      </c>
      <c r="G1516" s="17" t="s">
        <v>4119</v>
      </c>
      <c r="H1516" s="17" t="s">
        <v>4789</v>
      </c>
      <c r="I1516" s="20">
        <f t="shared" si="23"/>
        <v>90353.829887999993</v>
      </c>
      <c r="J1516" s="20">
        <v>24274.524476160001</v>
      </c>
      <c r="K1516" s="17" t="s">
        <v>4790</v>
      </c>
      <c r="L1516" s="21" t="str">
        <f>VLOOKUP(B1516,Accounts!B$2:E$3001,4,FALSE)</f>
        <v>Savings</v>
      </c>
      <c r="M1516" s="26">
        <f>VALUE(VLOOKUP(B1516,Accounts!B$2:G$3001,6,FALSE))</f>
        <v>1170737883</v>
      </c>
      <c r="N1516" s="22">
        <f>IFERROR(VLOOKUP(B1516,Loan!B1516:D1815,3,FALSE), 0)</f>
        <v>0</v>
      </c>
      <c r="O1516" s="25">
        <f>VLOOKUP(B1516,Transaction!C2:F3001,4,FALSE)</f>
        <v>44585</v>
      </c>
      <c r="P1516" s="21" t="str">
        <f>VLOOKUP(B1516,Table3[[Account Number]:[Transaction type]],2,FALSE)</f>
        <v>Money Deposit</v>
      </c>
      <c r="Q1516" s="21" t="str">
        <f>VLOOKUP(B1516,Transaction!C2:E3001,3,FALSE)</f>
        <v>Bank</v>
      </c>
      <c r="R1516" s="22">
        <f>Table4[[#This Row],[Bank Deposit2]] - Table4[[#This Row],[Saving Accounts]]</f>
        <v>66079.305411839989</v>
      </c>
      <c r="S1516" s="22">
        <f>IF(AND(Table4[[#This Row],[Account Type]]="Current",Table4[[#This Row],[Opening Balance]]&gt;= 500000),Table4[[#This Row],[Opening Balance]] * 0.02, 0)</f>
        <v>0</v>
      </c>
    </row>
    <row r="1517" spans="1:19" ht="15.75" x14ac:dyDescent="0.25">
      <c r="A1517" s="17" t="s">
        <v>4791</v>
      </c>
      <c r="B1517" s="19">
        <v>772426267</v>
      </c>
      <c r="C1517" s="17">
        <v>75</v>
      </c>
      <c r="D1517" s="24">
        <v>17312.25</v>
      </c>
      <c r="E1517" s="17" t="s">
        <v>1094</v>
      </c>
      <c r="F1517" s="17" t="s">
        <v>814</v>
      </c>
      <c r="G1517" s="17" t="s">
        <v>4074</v>
      </c>
      <c r="H1517" s="17" t="s">
        <v>4792</v>
      </c>
      <c r="I1517" s="20">
        <f t="shared" si="23"/>
        <v>63984.192948000004</v>
      </c>
      <c r="J1517" s="20">
        <v>49267.828569960002</v>
      </c>
      <c r="K1517" s="17" t="s">
        <v>4793</v>
      </c>
      <c r="L1517" s="21" t="str">
        <f>VLOOKUP(B1517,Accounts!B$2:E$3001,4,FALSE)</f>
        <v>Current</v>
      </c>
      <c r="M1517" s="26">
        <f>VALUE(VLOOKUP(B1517,Accounts!B$2:G$3001,6,FALSE))</f>
        <v>289247024</v>
      </c>
      <c r="N1517" s="22">
        <f>IFERROR(VLOOKUP(B1517,Loan!B1517:D1816,3,FALSE), 0)</f>
        <v>0</v>
      </c>
      <c r="O1517" s="25">
        <f>VLOOKUP(B1517,Transaction!C2:F3001,4,FALSE)</f>
        <v>44567</v>
      </c>
      <c r="P1517" s="21" t="str">
        <f>VLOOKUP(B1517,Table3[[Account Number]:[Transaction type]],2,FALSE)</f>
        <v>Cash Withdrawal</v>
      </c>
      <c r="Q1517" s="21" t="str">
        <f>VLOOKUP(B1517,Transaction!C2:E3001,3,FALSE)</f>
        <v>POS</v>
      </c>
      <c r="R1517" s="22">
        <f>Table4[[#This Row],[Bank Deposit2]] - Table4[[#This Row],[Saving Accounts]]</f>
        <v>14716.364378040002</v>
      </c>
      <c r="S1517" s="22">
        <f>IF(AND(Table4[[#This Row],[Account Type]]="Current",Table4[[#This Row],[Opening Balance]]&gt;= 500000),Table4[[#This Row],[Opening Balance]] * 0.02, 0)</f>
        <v>5784940.4800000004</v>
      </c>
    </row>
    <row r="1518" spans="1:19" ht="15.75" x14ac:dyDescent="0.25">
      <c r="A1518" s="17" t="s">
        <v>4794</v>
      </c>
      <c r="B1518" s="19">
        <v>164641310</v>
      </c>
      <c r="C1518" s="17">
        <v>56</v>
      </c>
      <c r="D1518" s="24">
        <v>24252</v>
      </c>
      <c r="E1518" s="17" t="s">
        <v>1094</v>
      </c>
      <c r="F1518" s="17" t="s">
        <v>73</v>
      </c>
      <c r="G1518" s="17" t="s">
        <v>4220</v>
      </c>
      <c r="H1518" s="17" t="s">
        <v>4795</v>
      </c>
      <c r="I1518" s="20">
        <f t="shared" si="23"/>
        <v>1904110.5554879999</v>
      </c>
      <c r="J1518" s="20">
        <v>412736.07674592</v>
      </c>
      <c r="K1518" s="17" t="s">
        <v>4796</v>
      </c>
      <c r="L1518" s="21" t="str">
        <f>VLOOKUP(B1518,Accounts!B$2:E$3001,4,FALSE)</f>
        <v>Domiciliary</v>
      </c>
      <c r="M1518" s="26">
        <f>VALUE(VLOOKUP(B1518,Accounts!B$2:G$3001,6,FALSE))</f>
        <v>2765164437</v>
      </c>
      <c r="N1518" s="22">
        <f>IFERROR(VLOOKUP(B1518,Loan!B1518:D1817,3,FALSE), 0)</f>
        <v>0</v>
      </c>
      <c r="O1518" s="25">
        <f>VLOOKUP(B1518,Transaction!C2:F3001,4,FALSE)</f>
        <v>44558</v>
      </c>
      <c r="P1518" s="21" t="str">
        <f>VLOOKUP(B1518,Table3[[Account Number]:[Transaction type]],2,FALSE)</f>
        <v>Checks</v>
      </c>
      <c r="Q1518" s="21" t="str">
        <f>VLOOKUP(B1518,Transaction!C2:E3001,3,FALSE)</f>
        <v>Informal Services</v>
      </c>
      <c r="R1518" s="22">
        <f>Table4[[#This Row],[Bank Deposit2]] - Table4[[#This Row],[Saving Accounts]]</f>
        <v>1491374.4787420798</v>
      </c>
      <c r="S1518" s="22">
        <f>IF(AND(Table4[[#This Row],[Account Type]]="Current",Table4[[#This Row],[Opening Balance]]&gt;= 500000),Table4[[#This Row],[Opening Balance]] * 0.02, 0)</f>
        <v>0</v>
      </c>
    </row>
    <row r="1519" spans="1:19" ht="15.75" x14ac:dyDescent="0.25">
      <c r="A1519" s="17" t="s">
        <v>4797</v>
      </c>
      <c r="B1519" s="19">
        <v>282522462</v>
      </c>
      <c r="C1519" s="17">
        <v>72</v>
      </c>
      <c r="D1519" s="24">
        <v>18408</v>
      </c>
      <c r="E1519" s="17" t="s">
        <v>1094</v>
      </c>
      <c r="F1519" s="17" t="s">
        <v>1626</v>
      </c>
      <c r="G1519" s="17" t="s">
        <v>4084</v>
      </c>
      <c r="H1519" s="21" t="s">
        <v>4798</v>
      </c>
      <c r="I1519" s="20" t="e">
        <f t="shared" si="23"/>
        <v>#VALUE!</v>
      </c>
      <c r="J1519" s="22" t="s">
        <v>4798</v>
      </c>
      <c r="K1519" s="17" t="s">
        <v>4799</v>
      </c>
      <c r="L1519" s="21" t="str">
        <f>VLOOKUP(B1519,Accounts!B$2:E$3001,4,FALSE)</f>
        <v>Corporate</v>
      </c>
      <c r="M1519" s="26">
        <f>VALUE(VLOOKUP(B1519,Accounts!B$2:G$3001,6,FALSE))</f>
        <v>1115586483</v>
      </c>
      <c r="N1519" s="22">
        <f>IFERROR(VLOOKUP(B1519,Loan!B1519:D1818,3,FALSE), 0)</f>
        <v>0</v>
      </c>
      <c r="O1519" s="25">
        <f>VLOOKUP(B1519,Transaction!C2:F3001,4,FALSE)</f>
        <v>44475</v>
      </c>
      <c r="P1519" s="21" t="str">
        <f>VLOOKUP(B1519,Table3[[Account Number]:[Transaction type]],2,FALSE)</f>
        <v>Money Deposit</v>
      </c>
      <c r="Q1519" s="21" t="str">
        <f>VLOOKUP(B1519,Transaction!C2:E3001,3,FALSE)</f>
        <v>ATM</v>
      </c>
      <c r="R1519" s="22" t="e">
        <f>Table4[[#This Row],[Bank Deposit2]] - Table4[[#This Row],[Saving Accounts]]</f>
        <v>#VALUE!</v>
      </c>
      <c r="S1519" s="22">
        <f>IF(AND(Table4[[#This Row],[Account Type]]="Current",Table4[[#This Row],[Opening Balance]]&gt;= 500000),Table4[[#This Row],[Opening Balance]] * 0.02, 0)</f>
        <v>0</v>
      </c>
    </row>
    <row r="1520" spans="1:19" ht="15.75" x14ac:dyDescent="0.25">
      <c r="A1520" s="17" t="s">
        <v>4800</v>
      </c>
      <c r="B1520" s="19">
        <v>524107141</v>
      </c>
      <c r="C1520" s="17">
        <v>70</v>
      </c>
      <c r="D1520" s="24">
        <v>19138.5</v>
      </c>
      <c r="E1520" s="17" t="s">
        <v>1094</v>
      </c>
      <c r="F1520" s="17" t="s">
        <v>1054</v>
      </c>
      <c r="G1520" s="17" t="s">
        <v>4220</v>
      </c>
      <c r="H1520" s="17" t="s">
        <v>4801</v>
      </c>
      <c r="I1520" s="20">
        <f t="shared" si="23"/>
        <v>237131.97984000001</v>
      </c>
      <c r="J1520" s="20">
        <v>154474.5468672</v>
      </c>
      <c r="K1520" s="17" t="s">
        <v>4802</v>
      </c>
      <c r="L1520" s="21" t="str">
        <f>VLOOKUP(B1520,Accounts!B$2:E$3001,4,FALSE)</f>
        <v>Domiciliary</v>
      </c>
      <c r="M1520" s="26">
        <f>VALUE(VLOOKUP(B1520,Accounts!B$2:G$3001,6,FALSE))</f>
        <v>3847088</v>
      </c>
      <c r="N1520" s="22">
        <f>IFERROR(VLOOKUP(B1520,Loan!B1520:D1819,3,FALSE), 0)</f>
        <v>0</v>
      </c>
      <c r="O1520" s="25">
        <f>VLOOKUP(B1520,Transaction!C2:F3001,4,FALSE)</f>
        <v>44257</v>
      </c>
      <c r="P1520" s="21" t="str">
        <f>VLOOKUP(B1520,Table3[[Account Number]:[Transaction type]],2,FALSE)</f>
        <v>Online Payment</v>
      </c>
      <c r="Q1520" s="21" t="str">
        <f>VLOOKUP(B1520,Transaction!C2:E3001,3,FALSE)</f>
        <v>Card</v>
      </c>
      <c r="R1520" s="22">
        <f>Table4[[#This Row],[Bank Deposit2]] - Table4[[#This Row],[Saving Accounts]]</f>
        <v>82657.432972800016</v>
      </c>
      <c r="S1520" s="22">
        <f>IF(AND(Table4[[#This Row],[Account Type]]="Current",Table4[[#This Row],[Opening Balance]]&gt;= 500000),Table4[[#This Row],[Opening Balance]] * 0.02, 0)</f>
        <v>0</v>
      </c>
    </row>
    <row r="1521" spans="1:19" ht="15.75" x14ac:dyDescent="0.25">
      <c r="A1521" s="17" t="s">
        <v>4803</v>
      </c>
      <c r="B1521" s="19">
        <v>938793950</v>
      </c>
      <c r="C1521" s="17">
        <v>27</v>
      </c>
      <c r="D1521" s="24">
        <v>34844.25</v>
      </c>
      <c r="E1521" s="17" t="s">
        <v>1094</v>
      </c>
      <c r="F1521" s="17" t="s">
        <v>2311</v>
      </c>
      <c r="G1521" s="17" t="s">
        <v>4148</v>
      </c>
      <c r="H1521" s="17" t="s">
        <v>4804</v>
      </c>
      <c r="I1521" s="20">
        <f t="shared" si="23"/>
        <v>948718.03500000003</v>
      </c>
      <c r="J1521" s="20">
        <v>239203.440558</v>
      </c>
      <c r="K1521" s="17" t="s">
        <v>4805</v>
      </c>
      <c r="L1521" s="21" t="str">
        <f>VLOOKUP(B1521,Accounts!B$2:E$3001,4,FALSE)</f>
        <v>Domiciliary</v>
      </c>
      <c r="M1521" s="26">
        <f>VALUE(VLOOKUP(B1521,Accounts!B$2:G$3001,6,FALSE))</f>
        <v>2901638025</v>
      </c>
      <c r="N1521" s="22">
        <f>IFERROR(VLOOKUP(B1521,Loan!B1521:D1820,3,FALSE), 0)</f>
        <v>0</v>
      </c>
      <c r="O1521" s="25">
        <f>VLOOKUP(B1521,Transaction!C2:F3001,4,FALSE)</f>
        <v>44561</v>
      </c>
      <c r="P1521" s="21" t="str">
        <f>VLOOKUP(B1521,Table3[[Account Number]:[Transaction type]],2,FALSE)</f>
        <v>Money Transfer</v>
      </c>
      <c r="Q1521" s="21" t="str">
        <f>VLOOKUP(B1521,Transaction!C2:E3001,3,FALSE)</f>
        <v>Mobile</v>
      </c>
      <c r="R1521" s="22">
        <f>Table4[[#This Row],[Bank Deposit2]] - Table4[[#This Row],[Saving Accounts]]</f>
        <v>709514.59444200003</v>
      </c>
      <c r="S1521" s="22">
        <f>IF(AND(Table4[[#This Row],[Account Type]]="Current",Table4[[#This Row],[Opening Balance]]&gt;= 500000),Table4[[#This Row],[Opening Balance]] * 0.02, 0)</f>
        <v>0</v>
      </c>
    </row>
    <row r="1522" spans="1:19" ht="15.75" x14ac:dyDescent="0.25">
      <c r="A1522" s="17" t="s">
        <v>4806</v>
      </c>
      <c r="B1522" s="19">
        <v>247030328</v>
      </c>
      <c r="C1522" s="17">
        <v>69</v>
      </c>
      <c r="D1522" s="24">
        <v>19503.75</v>
      </c>
      <c r="E1522" s="17" t="s">
        <v>1094</v>
      </c>
      <c r="F1522" s="17" t="s">
        <v>2278</v>
      </c>
      <c r="G1522" s="17" t="s">
        <v>4112</v>
      </c>
      <c r="H1522" s="17" t="s">
        <v>4807</v>
      </c>
      <c r="I1522" s="20">
        <f t="shared" si="23"/>
        <v>260867.384334</v>
      </c>
      <c r="J1522" s="20">
        <v>70013.439924480001</v>
      </c>
      <c r="K1522" s="17" t="s">
        <v>4808</v>
      </c>
      <c r="L1522" s="21" t="str">
        <f>VLOOKUP(B1522,Accounts!B$2:E$3001,4,FALSE)</f>
        <v>Domiciliary</v>
      </c>
      <c r="M1522" s="26">
        <f>VALUE(VLOOKUP(B1522,Accounts!B$2:G$3001,6,FALSE))</f>
        <v>1056664155</v>
      </c>
      <c r="N1522" s="22">
        <f>IFERROR(VLOOKUP(B1522,Loan!B1522:D1821,3,FALSE), 0)</f>
        <v>0</v>
      </c>
      <c r="O1522" s="25">
        <f>VLOOKUP(B1522,Transaction!C2:F3001,4,FALSE)</f>
        <v>44394</v>
      </c>
      <c r="P1522" s="21" t="str">
        <f>VLOOKUP(B1522,Table3[[Account Number]:[Transaction type]],2,FALSE)</f>
        <v>Loan Payment</v>
      </c>
      <c r="Q1522" s="21" t="str">
        <f>VLOOKUP(B1522,Transaction!C2:E3001,3,FALSE)</f>
        <v>ACH</v>
      </c>
      <c r="R1522" s="22">
        <f>Table4[[#This Row],[Bank Deposit2]] - Table4[[#This Row],[Saving Accounts]]</f>
        <v>190853.94440952002</v>
      </c>
      <c r="S1522" s="22">
        <f>IF(AND(Table4[[#This Row],[Account Type]]="Current",Table4[[#This Row],[Opening Balance]]&gt;= 500000),Table4[[#This Row],[Opening Balance]] * 0.02, 0)</f>
        <v>0</v>
      </c>
    </row>
    <row r="1523" spans="1:19" ht="15.75" x14ac:dyDescent="0.25">
      <c r="A1523" s="17" t="s">
        <v>1667</v>
      </c>
      <c r="B1523" s="19">
        <v>384914144</v>
      </c>
      <c r="C1523" s="17">
        <v>48</v>
      </c>
      <c r="D1523" s="24">
        <v>27174</v>
      </c>
      <c r="E1523" s="17" t="s">
        <v>1094</v>
      </c>
      <c r="F1523" s="17" t="s">
        <v>523</v>
      </c>
      <c r="G1523" s="17" t="s">
        <v>4066</v>
      </c>
      <c r="H1523" s="17" t="s">
        <v>4809</v>
      </c>
      <c r="I1523" s="20">
        <f t="shared" si="23"/>
        <v>238841.50118399999</v>
      </c>
      <c r="J1523" s="20">
        <v>96893.654457600001</v>
      </c>
      <c r="K1523" s="17" t="s">
        <v>4810</v>
      </c>
      <c r="L1523" s="21" t="str">
        <f>VLOOKUP(B1523,Accounts!B$2:E$3001,4,FALSE)</f>
        <v>Savings</v>
      </c>
      <c r="M1523" s="26">
        <f>VALUE(VLOOKUP(B1523,Accounts!B$2:G$3001,6,FALSE))</f>
        <v>284819616</v>
      </c>
      <c r="N1523" s="22">
        <f>IFERROR(VLOOKUP(B1523,Loan!B1523:D1822,3,FALSE), 0)</f>
        <v>0</v>
      </c>
      <c r="O1523" s="25">
        <f>VLOOKUP(B1523,Transaction!C2:F3001,4,FALSE)</f>
        <v>44320</v>
      </c>
      <c r="P1523" s="21" t="str">
        <f>VLOOKUP(B1523,Table3[[Account Number]:[Transaction type]],2,FALSE)</f>
        <v>Money Transfer</v>
      </c>
      <c r="Q1523" s="21" t="str">
        <f>VLOOKUP(B1523,Transaction!C2:E3001,3,FALSE)</f>
        <v>Mobile</v>
      </c>
      <c r="R1523" s="22">
        <f>Table4[[#This Row],[Bank Deposit2]] - Table4[[#This Row],[Saving Accounts]]</f>
        <v>141947.84672639999</v>
      </c>
      <c r="S1523" s="22">
        <f>IF(AND(Table4[[#This Row],[Account Type]]="Current",Table4[[#This Row],[Opening Balance]]&gt;= 500000),Table4[[#This Row],[Opening Balance]] * 0.02, 0)</f>
        <v>0</v>
      </c>
    </row>
    <row r="1524" spans="1:19" ht="15.75" x14ac:dyDescent="0.25">
      <c r="A1524" s="17" t="s">
        <v>4811</v>
      </c>
      <c r="B1524" s="19">
        <v>169981179</v>
      </c>
      <c r="C1524" s="17">
        <v>54</v>
      </c>
      <c r="D1524" s="24">
        <v>24982.5</v>
      </c>
      <c r="E1524" s="17" t="s">
        <v>1094</v>
      </c>
      <c r="F1524" s="17" t="s">
        <v>83</v>
      </c>
      <c r="G1524" s="17" t="s">
        <v>4105</v>
      </c>
      <c r="H1524" s="17" t="s">
        <v>4812</v>
      </c>
      <c r="I1524" s="20">
        <f t="shared" si="23"/>
        <v>1485047.9295359999</v>
      </c>
      <c r="J1524" s="20">
        <v>307756.64329199999</v>
      </c>
      <c r="K1524" s="17" t="s">
        <v>4813</v>
      </c>
      <c r="L1524" s="21" t="str">
        <f>VLOOKUP(B1524,Accounts!B$2:E$3001,4,FALSE)</f>
        <v>Current</v>
      </c>
      <c r="M1524" s="26">
        <f>VALUE(VLOOKUP(B1524,Accounts!B$2:G$3001,6,FALSE))</f>
        <v>392435568</v>
      </c>
      <c r="N1524" s="22">
        <f>IFERROR(VLOOKUP(B1524,Loan!B1524:D1823,3,FALSE), 0)</f>
        <v>0</v>
      </c>
      <c r="O1524" s="25">
        <f>VLOOKUP(B1524,Transaction!C2:F3001,4,FALSE)</f>
        <v>44527</v>
      </c>
      <c r="P1524" s="21" t="str">
        <f>VLOOKUP(B1524,Table3[[Account Number]:[Transaction type]],2,FALSE)</f>
        <v>Cash Withdrawal</v>
      </c>
      <c r="Q1524" s="21" t="str">
        <f>VLOOKUP(B1524,Transaction!C2:E3001,3,FALSE)</f>
        <v>POS</v>
      </c>
      <c r="R1524" s="22">
        <f>Table4[[#This Row],[Bank Deposit2]] - Table4[[#This Row],[Saving Accounts]]</f>
        <v>1177291.2862439998</v>
      </c>
      <c r="S1524" s="22">
        <f>IF(AND(Table4[[#This Row],[Account Type]]="Current",Table4[[#This Row],[Opening Balance]]&gt;= 500000),Table4[[#This Row],[Opening Balance]] * 0.02, 0)</f>
        <v>7848711.3600000003</v>
      </c>
    </row>
    <row r="1525" spans="1:19" ht="15.75" x14ac:dyDescent="0.25">
      <c r="A1525" s="17" t="s">
        <v>4814</v>
      </c>
      <c r="B1525" s="19">
        <v>65997466</v>
      </c>
      <c r="C1525" s="17">
        <v>18</v>
      </c>
      <c r="D1525" s="24">
        <v>38131.5</v>
      </c>
      <c r="E1525" s="17" t="s">
        <v>1094</v>
      </c>
      <c r="F1525" s="17" t="s">
        <v>1426</v>
      </c>
      <c r="G1525" s="17" t="s">
        <v>4066</v>
      </c>
      <c r="H1525" s="17" t="s">
        <v>4815</v>
      </c>
      <c r="I1525" s="20">
        <f t="shared" si="23"/>
        <v>63685.813247999999</v>
      </c>
      <c r="J1525" s="20">
        <v>43186.942108800002</v>
      </c>
      <c r="K1525" s="17" t="s">
        <v>4816</v>
      </c>
      <c r="L1525" s="21" t="str">
        <f>VLOOKUP(B1525,Accounts!B$2:E$3001,4,FALSE)</f>
        <v>Savings</v>
      </c>
      <c r="M1525" s="26">
        <f>VALUE(VLOOKUP(B1525,Accounts!B$2:G$3001,6,FALSE))</f>
        <v>2062636205</v>
      </c>
      <c r="N1525" s="22">
        <f>IFERROR(VLOOKUP(B1525,Loan!B1525:D1824,3,FALSE), 0)</f>
        <v>0</v>
      </c>
      <c r="O1525" s="25">
        <f>VLOOKUP(B1525,Transaction!C2:F3001,4,FALSE)</f>
        <v>44672</v>
      </c>
      <c r="P1525" s="21" t="str">
        <f>VLOOKUP(B1525,Table3[[Account Number]:[Transaction type]],2,FALSE)</f>
        <v>Money Transfer</v>
      </c>
      <c r="Q1525" s="21" t="str">
        <f>VLOOKUP(B1525,Transaction!C2:E3001,3,FALSE)</f>
        <v>Bank</v>
      </c>
      <c r="R1525" s="22">
        <f>Table4[[#This Row],[Bank Deposit2]] - Table4[[#This Row],[Saving Accounts]]</f>
        <v>20498.871139199997</v>
      </c>
      <c r="S1525" s="22">
        <f>IF(AND(Table4[[#This Row],[Account Type]]="Current",Table4[[#This Row],[Opening Balance]]&gt;= 500000),Table4[[#This Row],[Opening Balance]] * 0.02, 0)</f>
        <v>0</v>
      </c>
    </row>
    <row r="1526" spans="1:19" ht="15.75" x14ac:dyDescent="0.25">
      <c r="A1526" s="17" t="s">
        <v>4817</v>
      </c>
      <c r="B1526" s="19">
        <v>46822267</v>
      </c>
      <c r="C1526" s="17">
        <v>60</v>
      </c>
      <c r="D1526" s="24">
        <v>22791</v>
      </c>
      <c r="E1526" s="17" t="s">
        <v>1094</v>
      </c>
      <c r="F1526" s="17" t="s">
        <v>408</v>
      </c>
      <c r="G1526" s="17" t="s">
        <v>4074</v>
      </c>
      <c r="H1526" s="17" t="s">
        <v>4818</v>
      </c>
      <c r="I1526" s="20">
        <f t="shared" si="23"/>
        <v>229116.19500000001</v>
      </c>
      <c r="J1526" s="20">
        <v>60715.791675</v>
      </c>
      <c r="K1526" s="17" t="s">
        <v>4819</v>
      </c>
      <c r="L1526" s="21" t="str">
        <f>VLOOKUP(B1526,Accounts!B$2:E$3001,4,FALSE)</f>
        <v>Domiciliary</v>
      </c>
      <c r="M1526" s="26">
        <f>VALUE(VLOOKUP(B1526,Accounts!B$2:G$3001,6,FALSE))</f>
        <v>242230661</v>
      </c>
      <c r="N1526" s="22">
        <f>IFERROR(VLOOKUP(B1526,Loan!B1526:D1825,3,FALSE), 0)</f>
        <v>0</v>
      </c>
      <c r="O1526" s="25">
        <f>VLOOKUP(B1526,Transaction!C2:F3001,4,FALSE)</f>
        <v>44397</v>
      </c>
      <c r="P1526" s="21" t="str">
        <f>VLOOKUP(B1526,Table3[[Account Number]:[Transaction type]],2,FALSE)</f>
        <v>Loan Payment</v>
      </c>
      <c r="Q1526" s="21" t="str">
        <f>VLOOKUP(B1526,Transaction!C2:E3001,3,FALSE)</f>
        <v>AFT</v>
      </c>
      <c r="R1526" s="22">
        <f>Table4[[#This Row],[Bank Deposit2]] - Table4[[#This Row],[Saving Accounts]]</f>
        <v>168400.40332500002</v>
      </c>
      <c r="S1526" s="22">
        <f>IF(AND(Table4[[#This Row],[Account Type]]="Current",Table4[[#This Row],[Opening Balance]]&gt;= 500000),Table4[[#This Row],[Opening Balance]] * 0.02, 0)</f>
        <v>0</v>
      </c>
    </row>
    <row r="1527" spans="1:19" ht="15.75" x14ac:dyDescent="0.25">
      <c r="A1527" s="17" t="s">
        <v>4820</v>
      </c>
      <c r="B1527" s="19">
        <v>57264897</v>
      </c>
      <c r="C1527" s="17">
        <v>51</v>
      </c>
      <c r="D1527" s="24">
        <v>26078.25</v>
      </c>
      <c r="E1527" s="17" t="s">
        <v>1094</v>
      </c>
      <c r="F1527" s="17" t="s">
        <v>251</v>
      </c>
      <c r="G1527" s="17" t="s">
        <v>4105</v>
      </c>
      <c r="H1527" s="17" t="s">
        <v>4821</v>
      </c>
      <c r="I1527" s="20">
        <f t="shared" si="23"/>
        <v>176252.26218600001</v>
      </c>
      <c r="J1527" s="20">
        <v>57485.35320528</v>
      </c>
      <c r="K1527" s="17" t="s">
        <v>4822</v>
      </c>
      <c r="L1527" s="21" t="str">
        <f>VLOOKUP(B1527,Accounts!B$2:E$3001,4,FALSE)</f>
        <v>Domiciliary</v>
      </c>
      <c r="M1527" s="26">
        <f>VALUE(VLOOKUP(B1527,Accounts!B$2:G$3001,6,FALSE))</f>
        <v>1943898551</v>
      </c>
      <c r="N1527" s="22">
        <f>IFERROR(VLOOKUP(B1527,Loan!B1527:D1826,3,FALSE), 0)</f>
        <v>0</v>
      </c>
      <c r="O1527" s="25">
        <f>VLOOKUP(B1527,Transaction!C2:F3001,4,FALSE)</f>
        <v>44371</v>
      </c>
      <c r="P1527" s="21" t="str">
        <f>VLOOKUP(B1527,Table3[[Account Number]:[Transaction type]],2,FALSE)</f>
        <v>Cash Withdrawal</v>
      </c>
      <c r="Q1527" s="21" t="str">
        <f>VLOOKUP(B1527,Transaction!C2:E3001,3,FALSE)</f>
        <v>POS</v>
      </c>
      <c r="R1527" s="22">
        <f>Table4[[#This Row],[Bank Deposit2]] - Table4[[#This Row],[Saving Accounts]]</f>
        <v>118766.90898072001</v>
      </c>
      <c r="S1527" s="22">
        <f>IF(AND(Table4[[#This Row],[Account Type]]="Current",Table4[[#This Row],[Opening Balance]]&gt;= 500000),Table4[[#This Row],[Opening Balance]] * 0.02, 0)</f>
        <v>0</v>
      </c>
    </row>
    <row r="1528" spans="1:19" ht="15.75" x14ac:dyDescent="0.25">
      <c r="A1528" s="17" t="s">
        <v>4823</v>
      </c>
      <c r="B1528" s="19">
        <v>55291105</v>
      </c>
      <c r="C1528" s="17">
        <v>77</v>
      </c>
      <c r="D1528" s="24">
        <v>16581.75</v>
      </c>
      <c r="E1528" s="17" t="s">
        <v>1094</v>
      </c>
      <c r="F1528" s="17" t="s">
        <v>682</v>
      </c>
      <c r="G1528" s="17" t="s">
        <v>4119</v>
      </c>
      <c r="H1528" s="17" t="s">
        <v>4824</v>
      </c>
      <c r="I1528" s="20">
        <f t="shared" si="23"/>
        <v>519360.19311499997</v>
      </c>
      <c r="J1528" s="20">
        <v>80527.601076799998</v>
      </c>
      <c r="K1528" s="17" t="s">
        <v>4825</v>
      </c>
      <c r="L1528" s="21" t="str">
        <f>VLOOKUP(B1528,Accounts!B$2:E$3001,4,FALSE)</f>
        <v>Domiciliary</v>
      </c>
      <c r="M1528" s="26">
        <f>VALUE(VLOOKUP(B1528,Accounts!B$2:G$3001,6,FALSE))</f>
        <v>958196736</v>
      </c>
      <c r="N1528" s="22">
        <f>IFERROR(VLOOKUP(B1528,Loan!B1528:D1827,3,FALSE), 0)</f>
        <v>0</v>
      </c>
      <c r="O1528" s="25">
        <f>VLOOKUP(B1528,Transaction!C2:F3001,4,FALSE)</f>
        <v>44260</v>
      </c>
      <c r="P1528" s="21" t="str">
        <f>VLOOKUP(B1528,Table3[[Account Number]:[Transaction type]],2,FALSE)</f>
        <v>Money Deposit</v>
      </c>
      <c r="Q1528" s="21" t="str">
        <f>VLOOKUP(B1528,Transaction!C2:E3001,3,FALSE)</f>
        <v>Bank</v>
      </c>
      <c r="R1528" s="22">
        <f>Table4[[#This Row],[Bank Deposit2]] - Table4[[#This Row],[Saving Accounts]]</f>
        <v>438832.5920382</v>
      </c>
      <c r="S1528" s="22">
        <f>IF(AND(Table4[[#This Row],[Account Type]]="Current",Table4[[#This Row],[Opening Balance]]&gt;= 500000),Table4[[#This Row],[Opening Balance]] * 0.02, 0)</f>
        <v>0</v>
      </c>
    </row>
    <row r="1529" spans="1:19" ht="15.75" x14ac:dyDescent="0.25">
      <c r="A1529" s="17" t="s">
        <v>4826</v>
      </c>
      <c r="B1529" s="19">
        <v>215370104</v>
      </c>
      <c r="C1529" s="17">
        <v>62</v>
      </c>
      <c r="D1529" s="24">
        <v>22060.5</v>
      </c>
      <c r="E1529" s="17" t="s">
        <v>1094</v>
      </c>
      <c r="F1529" s="17" t="s">
        <v>1308</v>
      </c>
      <c r="G1529" s="17" t="s">
        <v>4112</v>
      </c>
      <c r="H1529" s="17" t="s">
        <v>4827</v>
      </c>
      <c r="I1529" s="20">
        <f t="shared" si="23"/>
        <v>1028685.152984</v>
      </c>
      <c r="J1529" s="20">
        <v>633949.01970336004</v>
      </c>
      <c r="K1529" s="17" t="s">
        <v>4828</v>
      </c>
      <c r="L1529" s="21" t="str">
        <f>VLOOKUP(B1529,Accounts!B$2:E$3001,4,FALSE)</f>
        <v>Domiciliary</v>
      </c>
      <c r="M1529" s="26">
        <f>VALUE(VLOOKUP(B1529,Accounts!B$2:G$3001,6,FALSE))</f>
        <v>2792960976</v>
      </c>
      <c r="N1529" s="22">
        <f>IFERROR(VLOOKUP(B1529,Loan!B1529:D1828,3,FALSE), 0)</f>
        <v>0</v>
      </c>
      <c r="O1529" s="25">
        <f>VLOOKUP(B1529,Transaction!C2:F3001,4,FALSE)</f>
        <v>44263</v>
      </c>
      <c r="P1529" s="21" t="str">
        <f>VLOOKUP(B1529,Table3[[Account Number]:[Transaction type]],2,FALSE)</f>
        <v>Checks</v>
      </c>
      <c r="Q1529" s="21" t="str">
        <f>VLOOKUP(B1529,Transaction!C2:E3001,3,FALSE)</f>
        <v>Informal Services</v>
      </c>
      <c r="R1529" s="22">
        <f>Table4[[#This Row],[Bank Deposit2]] - Table4[[#This Row],[Saving Accounts]]</f>
        <v>394736.13328064</v>
      </c>
      <c r="S1529" s="22">
        <f>IF(AND(Table4[[#This Row],[Account Type]]="Current",Table4[[#This Row],[Opening Balance]]&gt;= 500000),Table4[[#This Row],[Opening Balance]] * 0.02, 0)</f>
        <v>0</v>
      </c>
    </row>
    <row r="1530" spans="1:19" ht="15.75" x14ac:dyDescent="0.25">
      <c r="A1530" s="17" t="s">
        <v>4829</v>
      </c>
      <c r="B1530" s="19">
        <v>586460989</v>
      </c>
      <c r="C1530" s="17">
        <v>25</v>
      </c>
      <c r="D1530" s="24">
        <v>35574.75</v>
      </c>
      <c r="E1530" s="17" t="s">
        <v>1094</v>
      </c>
      <c r="F1530" s="17" t="s">
        <v>721</v>
      </c>
      <c r="G1530" s="17" t="s">
        <v>4070</v>
      </c>
      <c r="H1530" s="17" t="s">
        <v>4830</v>
      </c>
      <c r="I1530" s="20">
        <f t="shared" si="23"/>
        <v>2048428.668384</v>
      </c>
      <c r="J1530" s="20">
        <v>479426.12956223998</v>
      </c>
      <c r="K1530" s="17" t="s">
        <v>4831</v>
      </c>
      <c r="L1530" s="21" t="str">
        <f>VLOOKUP(B1530,Accounts!B$2:E$3001,4,FALSE)</f>
        <v>Current</v>
      </c>
      <c r="M1530" s="26">
        <f>VALUE(VLOOKUP(B1530,Accounts!B$2:G$3001,6,FALSE))</f>
        <v>274699152</v>
      </c>
      <c r="N1530" s="22">
        <f>IFERROR(VLOOKUP(B1530,Loan!B1530:D1829,3,FALSE), 0)</f>
        <v>0</v>
      </c>
      <c r="O1530" s="25">
        <f>VLOOKUP(B1530,Transaction!C2:F3001,4,FALSE)</f>
        <v>44230</v>
      </c>
      <c r="P1530" s="21" t="str">
        <f>VLOOKUP(B1530,Table3[[Account Number]:[Transaction type]],2,FALSE)</f>
        <v>Cash Withdrawal</v>
      </c>
      <c r="Q1530" s="21" t="str">
        <f>VLOOKUP(B1530,Transaction!C2:E3001,3,FALSE)</f>
        <v>POS</v>
      </c>
      <c r="R1530" s="22">
        <f>Table4[[#This Row],[Bank Deposit2]] - Table4[[#This Row],[Saving Accounts]]</f>
        <v>1569002.5388217601</v>
      </c>
      <c r="S1530" s="22">
        <f>IF(AND(Table4[[#This Row],[Account Type]]="Current",Table4[[#This Row],[Opening Balance]]&gt;= 500000),Table4[[#This Row],[Opening Balance]] * 0.02, 0)</f>
        <v>5493983.04</v>
      </c>
    </row>
    <row r="1531" spans="1:19" ht="15.75" x14ac:dyDescent="0.25">
      <c r="A1531" s="17" t="s">
        <v>4832</v>
      </c>
      <c r="B1531" s="19">
        <v>758880525</v>
      </c>
      <c r="C1531" s="17">
        <v>85</v>
      </c>
      <c r="D1531" s="24">
        <v>13659.75</v>
      </c>
      <c r="E1531" s="17" t="s">
        <v>1094</v>
      </c>
      <c r="F1531" s="17" t="s">
        <v>13</v>
      </c>
      <c r="G1531" s="17" t="s">
        <v>4220</v>
      </c>
      <c r="H1531" s="17" t="s">
        <v>4833</v>
      </c>
      <c r="I1531" s="20">
        <f t="shared" si="23"/>
        <v>955300.50280799996</v>
      </c>
      <c r="J1531" s="20">
        <v>207918.3447288</v>
      </c>
      <c r="K1531" s="17" t="s">
        <v>4834</v>
      </c>
      <c r="L1531" s="21" t="str">
        <f>VLOOKUP(B1531,Accounts!B$2:E$3001,4,FALSE)</f>
        <v>Domiciliary</v>
      </c>
      <c r="M1531" s="26">
        <f>VALUE(VLOOKUP(B1531,Accounts!B$2:G$3001,6,FALSE))</f>
        <v>163857918</v>
      </c>
      <c r="N1531" s="22">
        <f>IFERROR(VLOOKUP(B1531,Loan!B1531:D1830,3,FALSE), 0)</f>
        <v>0</v>
      </c>
      <c r="O1531" s="25">
        <f>VLOOKUP(B1531,Transaction!C2:F3001,4,FALSE)</f>
        <v>44496</v>
      </c>
      <c r="P1531" s="21" t="str">
        <f>VLOOKUP(B1531,Table3[[Account Number]:[Transaction type]],2,FALSE)</f>
        <v>Online Payment</v>
      </c>
      <c r="Q1531" s="21" t="str">
        <f>VLOOKUP(B1531,Transaction!C2:E3001,3,FALSE)</f>
        <v>Card</v>
      </c>
      <c r="R1531" s="22">
        <f>Table4[[#This Row],[Bank Deposit2]] - Table4[[#This Row],[Saving Accounts]]</f>
        <v>747382.15807919996</v>
      </c>
      <c r="S1531" s="22">
        <f>IF(AND(Table4[[#This Row],[Account Type]]="Current",Table4[[#This Row],[Opening Balance]]&gt;= 500000),Table4[[#This Row],[Opening Balance]] * 0.02, 0)</f>
        <v>0</v>
      </c>
    </row>
    <row r="1532" spans="1:19" ht="15.75" x14ac:dyDescent="0.25">
      <c r="A1532" s="17" t="s">
        <v>4835</v>
      </c>
      <c r="B1532" s="19">
        <v>850570265</v>
      </c>
      <c r="C1532" s="17">
        <v>79</v>
      </c>
      <c r="D1532" s="24">
        <v>15851.25</v>
      </c>
      <c r="E1532" s="17" t="s">
        <v>1094</v>
      </c>
      <c r="F1532" s="17" t="s">
        <v>1576</v>
      </c>
      <c r="G1532" s="17" t="s">
        <v>4084</v>
      </c>
      <c r="H1532" s="17" t="s">
        <v>4836</v>
      </c>
      <c r="I1532" s="20">
        <f t="shared" si="23"/>
        <v>340772.82465600001</v>
      </c>
      <c r="J1532" s="20">
        <v>138580.94869344</v>
      </c>
      <c r="K1532" s="17" t="s">
        <v>4837</v>
      </c>
      <c r="L1532" s="21" t="str">
        <f>VLOOKUP(B1532,Accounts!B$2:E$3001,4,FALSE)</f>
        <v>Current</v>
      </c>
      <c r="M1532" s="26">
        <f>VALUE(VLOOKUP(B1532,Accounts!B$2:G$3001,6,FALSE))</f>
        <v>719099289</v>
      </c>
      <c r="N1532" s="22">
        <f>IFERROR(VLOOKUP(B1532,Loan!B1532:D1831,3,FALSE), 0)</f>
        <v>0</v>
      </c>
      <c r="O1532" s="25">
        <f>VLOOKUP(B1532,Transaction!C2:F3001,4,FALSE)</f>
        <v>44456</v>
      </c>
      <c r="P1532" s="21" t="str">
        <f>VLOOKUP(B1532,Table3[[Account Number]:[Transaction type]],2,FALSE)</f>
        <v>Loan Payment</v>
      </c>
      <c r="Q1532" s="21" t="str">
        <f>VLOOKUP(B1532,Transaction!C2:E3001,3,FALSE)</f>
        <v>AFT</v>
      </c>
      <c r="R1532" s="22">
        <f>Table4[[#This Row],[Bank Deposit2]] - Table4[[#This Row],[Saving Accounts]]</f>
        <v>202191.87596256001</v>
      </c>
      <c r="S1532" s="22">
        <f>IF(AND(Table4[[#This Row],[Account Type]]="Current",Table4[[#This Row],[Opening Balance]]&gt;= 500000),Table4[[#This Row],[Opening Balance]] * 0.02, 0)</f>
        <v>14381985.780000001</v>
      </c>
    </row>
    <row r="1533" spans="1:19" ht="15.75" x14ac:dyDescent="0.25">
      <c r="A1533" s="17" t="s">
        <v>4838</v>
      </c>
      <c r="B1533" s="19">
        <v>794596039</v>
      </c>
      <c r="C1533" s="17">
        <v>19</v>
      </c>
      <c r="D1533" s="24">
        <v>37766.25</v>
      </c>
      <c r="E1533" s="17" t="s">
        <v>1094</v>
      </c>
      <c r="F1533" s="17" t="s">
        <v>63</v>
      </c>
      <c r="G1533" s="17" t="s">
        <v>4095</v>
      </c>
      <c r="H1533" s="17" t="s">
        <v>4839</v>
      </c>
      <c r="I1533" s="20">
        <f t="shared" si="23"/>
        <v>585083.66</v>
      </c>
      <c r="J1533" s="20">
        <v>218528.74700999999</v>
      </c>
      <c r="K1533" s="17" t="s">
        <v>4840</v>
      </c>
      <c r="L1533" s="21" t="str">
        <f>VLOOKUP(B1533,Accounts!B$2:E$3001,4,FALSE)</f>
        <v>Savings</v>
      </c>
      <c r="M1533" s="26">
        <f>VALUE(VLOOKUP(B1533,Accounts!B$2:G$3001,6,FALSE))</f>
        <v>816834375</v>
      </c>
      <c r="N1533" s="22">
        <f>IFERROR(VLOOKUP(B1533,Loan!B1533:D1832,3,FALSE), 0)</f>
        <v>0</v>
      </c>
      <c r="O1533" s="25">
        <f>VLOOKUP(B1533,Transaction!C2:F3001,4,FALSE)</f>
        <v>44320</v>
      </c>
      <c r="P1533" s="21" t="str">
        <f>VLOOKUP(B1533,Table3[[Account Number]:[Transaction type]],2,FALSE)</f>
        <v>Checks</v>
      </c>
      <c r="Q1533" s="21" t="str">
        <f>VLOOKUP(B1533,Transaction!C2:E3001,3,FALSE)</f>
        <v>Bank</v>
      </c>
      <c r="R1533" s="22">
        <f>Table4[[#This Row],[Bank Deposit2]] - Table4[[#This Row],[Saving Accounts]]</f>
        <v>366554.91299000004</v>
      </c>
      <c r="S1533" s="22">
        <f>IF(AND(Table4[[#This Row],[Account Type]]="Current",Table4[[#This Row],[Opening Balance]]&gt;= 500000),Table4[[#This Row],[Opening Balance]] * 0.02, 0)</f>
        <v>0</v>
      </c>
    </row>
    <row r="1534" spans="1:19" ht="15.75" x14ac:dyDescent="0.25">
      <c r="A1534" s="17" t="s">
        <v>4841</v>
      </c>
      <c r="B1534" s="19">
        <v>941700699</v>
      </c>
      <c r="C1534" s="17">
        <v>69</v>
      </c>
      <c r="D1534" s="24">
        <v>19503.75</v>
      </c>
      <c r="E1534" s="17" t="s">
        <v>1094</v>
      </c>
      <c r="F1534" s="17" t="s">
        <v>83</v>
      </c>
      <c r="G1534" s="17" t="s">
        <v>4084</v>
      </c>
      <c r="H1534" s="17" t="s">
        <v>4842</v>
      </c>
      <c r="I1534" s="20">
        <f t="shared" si="23"/>
        <v>358100.58879000001</v>
      </c>
      <c r="J1534" s="20">
        <v>162841.5309024</v>
      </c>
      <c r="K1534" s="17" t="s">
        <v>4843</v>
      </c>
      <c r="L1534" s="21" t="str">
        <f>VLOOKUP(B1534,Accounts!B$2:E$3001,4,FALSE)</f>
        <v>Domiciliary</v>
      </c>
      <c r="M1534" s="26">
        <f>VALUE(VLOOKUP(B1534,Accounts!B$2:G$3001,6,FALSE))</f>
        <v>523113472</v>
      </c>
      <c r="N1534" s="22">
        <f>IFERROR(VLOOKUP(B1534,Loan!B1534:D1833,3,FALSE), 0)</f>
        <v>0</v>
      </c>
      <c r="O1534" s="25">
        <f>VLOOKUP(B1534,Transaction!C2:F3001,4,FALSE)</f>
        <v>44635</v>
      </c>
      <c r="P1534" s="21" t="str">
        <f>VLOOKUP(B1534,Table3[[Account Number]:[Transaction type]],2,FALSE)</f>
        <v>Money Deposit</v>
      </c>
      <c r="Q1534" s="21" t="str">
        <f>VLOOKUP(B1534,Transaction!C2:E3001,3,FALSE)</f>
        <v>Bank</v>
      </c>
      <c r="R1534" s="22">
        <f>Table4[[#This Row],[Bank Deposit2]] - Table4[[#This Row],[Saving Accounts]]</f>
        <v>195259.05788760001</v>
      </c>
      <c r="S1534" s="22">
        <f>IF(AND(Table4[[#This Row],[Account Type]]="Current",Table4[[#This Row],[Opening Balance]]&gt;= 500000),Table4[[#This Row],[Opening Balance]] * 0.02, 0)</f>
        <v>0</v>
      </c>
    </row>
    <row r="1535" spans="1:19" ht="15.75" x14ac:dyDescent="0.25">
      <c r="A1535" s="17" t="s">
        <v>4844</v>
      </c>
      <c r="B1535" s="19">
        <v>255215146</v>
      </c>
      <c r="C1535" s="17">
        <v>45</v>
      </c>
      <c r="D1535" s="24">
        <v>28269.75</v>
      </c>
      <c r="E1535" s="17" t="s">
        <v>1094</v>
      </c>
      <c r="F1535" s="17" t="s">
        <v>1927</v>
      </c>
      <c r="G1535" s="17" t="s">
        <v>4084</v>
      </c>
      <c r="H1535" s="17" t="s">
        <v>4845</v>
      </c>
      <c r="I1535" s="20">
        <f t="shared" si="23"/>
        <v>153777.14539200001</v>
      </c>
      <c r="J1535" s="20">
        <v>96286.075772640004</v>
      </c>
      <c r="K1535" s="17" t="s">
        <v>4846</v>
      </c>
      <c r="L1535" s="21" t="str">
        <f>VLOOKUP(B1535,Accounts!B$2:E$3001,4,FALSE)</f>
        <v>Joint</v>
      </c>
      <c r="M1535" s="26">
        <f>VALUE(VLOOKUP(B1535,Accounts!B$2:G$3001,6,FALSE))</f>
        <v>1136044728</v>
      </c>
      <c r="N1535" s="22">
        <f>IFERROR(VLOOKUP(B1535,Loan!B1535:D1834,3,FALSE), 0)</f>
        <v>0</v>
      </c>
      <c r="O1535" s="25">
        <f>VLOOKUP(B1535,Transaction!C2:F3001,4,FALSE)</f>
        <v>44364</v>
      </c>
      <c r="P1535" s="21" t="str">
        <f>VLOOKUP(B1535,Table3[[Account Number]:[Transaction type]],2,FALSE)</f>
        <v>Cash Withdrawal</v>
      </c>
      <c r="Q1535" s="21" t="str">
        <f>VLOOKUP(B1535,Transaction!C2:E3001,3,FALSE)</f>
        <v>ATM</v>
      </c>
      <c r="R1535" s="22">
        <f>Table4[[#This Row],[Bank Deposit2]] - Table4[[#This Row],[Saving Accounts]]</f>
        <v>57491.069619360002</v>
      </c>
      <c r="S1535" s="22">
        <f>IF(AND(Table4[[#This Row],[Account Type]]="Current",Table4[[#This Row],[Opening Balance]]&gt;= 500000),Table4[[#This Row],[Opening Balance]] * 0.02, 0)</f>
        <v>0</v>
      </c>
    </row>
    <row r="1536" spans="1:19" ht="15.75" x14ac:dyDescent="0.25">
      <c r="A1536" s="17" t="s">
        <v>4847</v>
      </c>
      <c r="B1536" s="19">
        <v>619850014</v>
      </c>
      <c r="C1536" s="17">
        <v>63</v>
      </c>
      <c r="D1536" s="24">
        <v>21695.25</v>
      </c>
      <c r="E1536" s="17" t="s">
        <v>1094</v>
      </c>
      <c r="F1536" s="17" t="s">
        <v>213</v>
      </c>
      <c r="G1536" s="17" t="s">
        <v>4119</v>
      </c>
      <c r="H1536" s="17" t="s">
        <v>4848</v>
      </c>
      <c r="I1536" s="20">
        <f t="shared" si="23"/>
        <v>666451.20893199998</v>
      </c>
      <c r="J1536" s="20">
        <v>120599.30919078</v>
      </c>
      <c r="K1536" s="17" t="s">
        <v>4849</v>
      </c>
      <c r="L1536" s="21" t="str">
        <f>VLOOKUP(B1536,Accounts!B$2:E$3001,4,FALSE)</f>
        <v>Corporate</v>
      </c>
      <c r="M1536" s="26">
        <f>VALUE(VLOOKUP(B1536,Accounts!B$2:G$3001,6,FALSE))</f>
        <v>4393889175</v>
      </c>
      <c r="N1536" s="22">
        <f>IFERROR(VLOOKUP(B1536,Loan!B1536:D1835,3,FALSE), 0)</f>
        <v>0</v>
      </c>
      <c r="O1536" s="25">
        <f>VLOOKUP(B1536,Transaction!C2:F3001,4,FALSE)</f>
        <v>44380</v>
      </c>
      <c r="P1536" s="21" t="str">
        <f>VLOOKUP(B1536,Table3[[Account Number]:[Transaction type]],2,FALSE)</f>
        <v>Cash Withdrawal</v>
      </c>
      <c r="Q1536" s="21" t="str">
        <f>VLOOKUP(B1536,Transaction!C2:E3001,3,FALSE)</f>
        <v>ATM</v>
      </c>
      <c r="R1536" s="22">
        <f>Table4[[#This Row],[Bank Deposit2]] - Table4[[#This Row],[Saving Accounts]]</f>
        <v>545851.89974121994</v>
      </c>
      <c r="S1536" s="22">
        <f>IF(AND(Table4[[#This Row],[Account Type]]="Current",Table4[[#This Row],[Opening Balance]]&gt;= 500000),Table4[[#This Row],[Opening Balance]] * 0.02, 0)</f>
        <v>0</v>
      </c>
    </row>
    <row r="1537" spans="1:19" ht="15.75" x14ac:dyDescent="0.25">
      <c r="A1537" s="17" t="s">
        <v>4850</v>
      </c>
      <c r="B1537" s="19">
        <v>305148262</v>
      </c>
      <c r="C1537" s="17">
        <v>71</v>
      </c>
      <c r="D1537" s="24">
        <v>18773.25</v>
      </c>
      <c r="E1537" s="17" t="s">
        <v>1094</v>
      </c>
      <c r="F1537" s="17" t="s">
        <v>885</v>
      </c>
      <c r="G1537" s="17" t="s">
        <v>4074</v>
      </c>
      <c r="H1537" s="17" t="s">
        <v>4851</v>
      </c>
      <c r="I1537" s="20">
        <f t="shared" si="23"/>
        <v>1020279.18168</v>
      </c>
      <c r="J1537" s="20">
        <v>513823.93232939998</v>
      </c>
      <c r="K1537" s="17" t="s">
        <v>4852</v>
      </c>
      <c r="L1537" s="21" t="str">
        <f>VLOOKUP(B1537,Accounts!B$2:E$3001,4,FALSE)</f>
        <v>Domiciliary</v>
      </c>
      <c r="M1537" s="26">
        <f>VALUE(VLOOKUP(B1537,Accounts!B$2:G$3001,6,FALSE))</f>
        <v>14779479</v>
      </c>
      <c r="N1537" s="22">
        <f>IFERROR(VLOOKUP(B1537,Loan!B1537:D1836,3,FALSE), 0)</f>
        <v>0</v>
      </c>
      <c r="O1537" s="25">
        <f>VLOOKUP(B1537,Transaction!C2:F3001,4,FALSE)</f>
        <v>44238</v>
      </c>
      <c r="P1537" s="21" t="str">
        <f>VLOOKUP(B1537,Table3[[Account Number]:[Transaction type]],2,FALSE)</f>
        <v>Money Deposit</v>
      </c>
      <c r="Q1537" s="21" t="str">
        <f>VLOOKUP(B1537,Transaction!C2:E3001,3,FALSE)</f>
        <v>Bank</v>
      </c>
      <c r="R1537" s="22">
        <f>Table4[[#This Row],[Bank Deposit2]] - Table4[[#This Row],[Saving Accounts]]</f>
        <v>506455.24935060006</v>
      </c>
      <c r="S1537" s="22">
        <f>IF(AND(Table4[[#This Row],[Account Type]]="Current",Table4[[#This Row],[Opening Balance]]&gt;= 500000),Table4[[#This Row],[Opening Balance]] * 0.02, 0)</f>
        <v>0</v>
      </c>
    </row>
    <row r="1538" spans="1:19" ht="15.75" x14ac:dyDescent="0.25">
      <c r="A1538" s="17" t="s">
        <v>4853</v>
      </c>
      <c r="B1538" s="19">
        <v>939260509</v>
      </c>
      <c r="C1538" s="17">
        <v>53</v>
      </c>
      <c r="D1538" s="24">
        <v>25347.75</v>
      </c>
      <c r="E1538" s="17" t="s">
        <v>1094</v>
      </c>
      <c r="F1538" s="17" t="s">
        <v>1336</v>
      </c>
      <c r="G1538" s="17" t="s">
        <v>4105</v>
      </c>
      <c r="H1538" s="17" t="s">
        <v>4854</v>
      </c>
      <c r="I1538" s="20">
        <f t="shared" si="23"/>
        <v>740926.48665600002</v>
      </c>
      <c r="J1538" s="20">
        <v>690433.71867648</v>
      </c>
      <c r="K1538" s="17" t="s">
        <v>4855</v>
      </c>
      <c r="L1538" s="21" t="str">
        <f>VLOOKUP(B1538,Accounts!B$2:E$3001,4,FALSE)</f>
        <v>Domiciliary</v>
      </c>
      <c r="M1538" s="26">
        <f>VALUE(VLOOKUP(B1538,Accounts!B$2:G$3001,6,FALSE))</f>
        <v>1072658691</v>
      </c>
      <c r="N1538" s="22">
        <f>IFERROR(VLOOKUP(B1538,Loan!B1538:D1837,3,FALSE), 0)</f>
        <v>0</v>
      </c>
      <c r="O1538" s="25">
        <f>VLOOKUP(B1538,Transaction!C2:F3001,4,FALSE)</f>
        <v>44337</v>
      </c>
      <c r="P1538" s="21" t="str">
        <f>VLOOKUP(B1538,Table3[[Account Number]:[Transaction type]],2,FALSE)</f>
        <v>Loan Payment</v>
      </c>
      <c r="Q1538" s="21" t="str">
        <f>VLOOKUP(B1538,Transaction!C2:E3001,3,FALSE)</f>
        <v>AFT</v>
      </c>
      <c r="R1538" s="22">
        <f>Table4[[#This Row],[Bank Deposit2]] - Table4[[#This Row],[Saving Accounts]]</f>
        <v>50492.767979520024</v>
      </c>
      <c r="S1538" s="22">
        <f>IF(AND(Table4[[#This Row],[Account Type]]="Current",Table4[[#This Row],[Opening Balance]]&gt;= 500000),Table4[[#This Row],[Opening Balance]] * 0.02, 0)</f>
        <v>0</v>
      </c>
    </row>
    <row r="1539" spans="1:19" ht="15.75" x14ac:dyDescent="0.25">
      <c r="A1539" s="17" t="s">
        <v>4856</v>
      </c>
      <c r="B1539" s="19">
        <v>547132319</v>
      </c>
      <c r="C1539" s="17">
        <v>75</v>
      </c>
      <c r="D1539" s="24">
        <v>17312.25</v>
      </c>
      <c r="E1539" s="17" t="s">
        <v>1094</v>
      </c>
      <c r="F1539" s="17" t="s">
        <v>610</v>
      </c>
      <c r="G1539" s="17" t="s">
        <v>4066</v>
      </c>
      <c r="H1539" s="17" t="s">
        <v>4857</v>
      </c>
      <c r="I1539" s="20">
        <f t="shared" ref="I1539:I1602" si="24">VALUE(CLEAN(H1539))</f>
        <v>1030505.469952</v>
      </c>
      <c r="J1539" s="20">
        <v>427659.77003007999</v>
      </c>
      <c r="K1539" s="17" t="s">
        <v>4858</v>
      </c>
      <c r="L1539" s="21" t="str">
        <f>VLOOKUP(B1539,Accounts!B$2:E$3001,4,FALSE)</f>
        <v>Domiciliary</v>
      </c>
      <c r="M1539" s="26">
        <f>VALUE(VLOOKUP(B1539,Accounts!B$2:G$3001,6,FALSE))</f>
        <v>252503568</v>
      </c>
      <c r="N1539" s="22">
        <f>IFERROR(VLOOKUP(B1539,Loan!B1539:D1838,3,FALSE), 0)</f>
        <v>0</v>
      </c>
      <c r="O1539" s="25">
        <f>VLOOKUP(B1539,Transaction!C2:F3001,4,FALSE)</f>
        <v>44256</v>
      </c>
      <c r="P1539" s="21" t="str">
        <f>VLOOKUP(B1539,Table3[[Account Number]:[Transaction type]],2,FALSE)</f>
        <v>Money Transfer</v>
      </c>
      <c r="Q1539" s="21" t="str">
        <f>VLOOKUP(B1539,Transaction!C2:E3001,3,FALSE)</f>
        <v>Internet Banking</v>
      </c>
      <c r="R1539" s="22">
        <f>Table4[[#This Row],[Bank Deposit2]] - Table4[[#This Row],[Saving Accounts]]</f>
        <v>602845.69992191996</v>
      </c>
      <c r="S1539" s="22">
        <f>IF(AND(Table4[[#This Row],[Account Type]]="Current",Table4[[#This Row],[Opening Balance]]&gt;= 500000),Table4[[#This Row],[Opening Balance]] * 0.02, 0)</f>
        <v>0</v>
      </c>
    </row>
    <row r="1540" spans="1:19" ht="15.75" x14ac:dyDescent="0.25">
      <c r="A1540" s="17" t="s">
        <v>4859</v>
      </c>
      <c r="B1540" s="19">
        <v>526139831</v>
      </c>
      <c r="C1540" s="17">
        <v>63</v>
      </c>
      <c r="D1540" s="24">
        <v>21695.25</v>
      </c>
      <c r="E1540" s="17" t="s">
        <v>1094</v>
      </c>
      <c r="F1540" s="17" t="s">
        <v>491</v>
      </c>
      <c r="G1540" s="17" t="s">
        <v>4220</v>
      </c>
      <c r="H1540" s="17" t="s">
        <v>4860</v>
      </c>
      <c r="I1540" s="20">
        <f t="shared" si="24"/>
        <v>310314.51734399999</v>
      </c>
      <c r="J1540" s="20">
        <v>40738.726379519998</v>
      </c>
      <c r="K1540" s="17" t="s">
        <v>4861</v>
      </c>
      <c r="L1540" s="21" t="str">
        <f>VLOOKUP(B1540,Accounts!B$2:E$3001,4,FALSE)</f>
        <v>Joint</v>
      </c>
      <c r="M1540" s="26">
        <f>VALUE(VLOOKUP(B1540,Accounts!B$2:G$3001,6,FALSE))</f>
        <v>24717024</v>
      </c>
      <c r="N1540" s="22">
        <f>IFERROR(VLOOKUP(B1540,Loan!B1540:D1839,3,FALSE), 0)</f>
        <v>0</v>
      </c>
      <c r="O1540" s="25">
        <f>VLOOKUP(B1540,Transaction!C2:F3001,4,FALSE)</f>
        <v>44297</v>
      </c>
      <c r="P1540" s="21" t="str">
        <f>VLOOKUP(B1540,Table3[[Account Number]:[Transaction type]],2,FALSE)</f>
        <v>Money Transfer</v>
      </c>
      <c r="Q1540" s="21" t="str">
        <f>VLOOKUP(B1540,Transaction!C2:E3001,3,FALSE)</f>
        <v>Bank</v>
      </c>
      <c r="R1540" s="22">
        <f>Table4[[#This Row],[Bank Deposit2]] - Table4[[#This Row],[Saving Accounts]]</f>
        <v>269575.79096448002</v>
      </c>
      <c r="S1540" s="22">
        <f>IF(AND(Table4[[#This Row],[Account Type]]="Current",Table4[[#This Row],[Opening Balance]]&gt;= 500000),Table4[[#This Row],[Opening Balance]] * 0.02, 0)</f>
        <v>0</v>
      </c>
    </row>
    <row r="1541" spans="1:19" ht="15.75" x14ac:dyDescent="0.25">
      <c r="A1541" s="17" t="s">
        <v>4862</v>
      </c>
      <c r="B1541" s="19">
        <v>135642253</v>
      </c>
      <c r="C1541" s="17">
        <v>27</v>
      </c>
      <c r="D1541" s="24">
        <v>34844.25</v>
      </c>
      <c r="E1541" s="17" t="s">
        <v>1094</v>
      </c>
      <c r="F1541" s="17" t="s">
        <v>195</v>
      </c>
      <c r="G1541" s="17" t="s">
        <v>4095</v>
      </c>
      <c r="H1541" s="17" t="s">
        <v>4863</v>
      </c>
      <c r="I1541" s="20">
        <f t="shared" si="24"/>
        <v>784168.26642</v>
      </c>
      <c r="J1541" s="20">
        <v>228626.92272420001</v>
      </c>
      <c r="K1541" s="17" t="s">
        <v>4864</v>
      </c>
      <c r="L1541" s="21" t="str">
        <f>VLOOKUP(B1541,Accounts!B$2:E$3001,4,FALSE)</f>
        <v>Domiciliary</v>
      </c>
      <c r="M1541" s="26">
        <f>VALUE(VLOOKUP(B1541,Accounts!B$2:G$3001,6,FALSE))</f>
        <v>5948436</v>
      </c>
      <c r="N1541" s="22">
        <f>IFERROR(VLOOKUP(B1541,Loan!B1541:D1840,3,FALSE), 0)</f>
        <v>0</v>
      </c>
      <c r="O1541" s="25">
        <f>VLOOKUP(B1541,Transaction!C2:F3001,4,FALSE)</f>
        <v>44628</v>
      </c>
      <c r="P1541" s="21" t="str">
        <f>VLOOKUP(B1541,Table3[[Account Number]:[Transaction type]],2,FALSE)</f>
        <v>Money Deposit</v>
      </c>
      <c r="Q1541" s="21" t="str">
        <f>VLOOKUP(B1541,Transaction!C2:E3001,3,FALSE)</f>
        <v>Bank</v>
      </c>
      <c r="R1541" s="22">
        <f>Table4[[#This Row],[Bank Deposit2]] - Table4[[#This Row],[Saving Accounts]]</f>
        <v>555541.34369580005</v>
      </c>
      <c r="S1541" s="22">
        <f>IF(AND(Table4[[#This Row],[Account Type]]="Current",Table4[[#This Row],[Opening Balance]]&gt;= 500000),Table4[[#This Row],[Opening Balance]] * 0.02, 0)</f>
        <v>0</v>
      </c>
    </row>
    <row r="1542" spans="1:19" ht="15.75" x14ac:dyDescent="0.25">
      <c r="A1542" s="17" t="s">
        <v>4865</v>
      </c>
      <c r="B1542" s="19">
        <v>193355727</v>
      </c>
      <c r="C1542" s="17">
        <v>37</v>
      </c>
      <c r="D1542" s="24">
        <v>31191.75</v>
      </c>
      <c r="E1542" s="17" t="s">
        <v>1094</v>
      </c>
      <c r="F1542" s="17" t="s">
        <v>870</v>
      </c>
      <c r="G1542" s="17" t="s">
        <v>4074</v>
      </c>
      <c r="H1542" s="17" t="s">
        <v>4866</v>
      </c>
      <c r="I1542" s="20">
        <f t="shared" si="24"/>
        <v>2069961.0974910001</v>
      </c>
      <c r="J1542" s="20">
        <v>786446.29348299</v>
      </c>
      <c r="K1542" s="17" t="s">
        <v>4867</v>
      </c>
      <c r="L1542" s="21" t="str">
        <f>VLOOKUP(B1542,Accounts!B$2:E$3001,4,FALSE)</f>
        <v>Current</v>
      </c>
      <c r="M1542" s="26">
        <f>VALUE(VLOOKUP(B1542,Accounts!B$2:G$3001,6,FALSE))</f>
        <v>966710724</v>
      </c>
      <c r="N1542" s="22">
        <f>IFERROR(VLOOKUP(B1542,Loan!B1542:D1841,3,FALSE), 0)</f>
        <v>0</v>
      </c>
      <c r="O1542" s="25">
        <f>VLOOKUP(B1542,Transaction!C2:F3001,4,FALSE)</f>
        <v>44393</v>
      </c>
      <c r="P1542" s="21" t="str">
        <f>VLOOKUP(B1542,Table3[[Account Number]:[Transaction type]],2,FALSE)</f>
        <v>Checks</v>
      </c>
      <c r="Q1542" s="21" t="str">
        <f>VLOOKUP(B1542,Transaction!C2:E3001,3,FALSE)</f>
        <v>Bank</v>
      </c>
      <c r="R1542" s="22">
        <f>Table4[[#This Row],[Bank Deposit2]] - Table4[[#This Row],[Saving Accounts]]</f>
        <v>1283514.8040080101</v>
      </c>
      <c r="S1542" s="22">
        <f>IF(AND(Table4[[#This Row],[Account Type]]="Current",Table4[[#This Row],[Opening Balance]]&gt;= 500000),Table4[[#This Row],[Opening Balance]] * 0.02, 0)</f>
        <v>19334214.48</v>
      </c>
    </row>
    <row r="1543" spans="1:19" ht="15.75" x14ac:dyDescent="0.25">
      <c r="A1543" s="17" t="s">
        <v>4868</v>
      </c>
      <c r="B1543" s="19">
        <v>657167234</v>
      </c>
      <c r="C1543" s="17">
        <v>59</v>
      </c>
      <c r="D1543" s="24">
        <v>23156.25</v>
      </c>
      <c r="E1543" s="17" t="s">
        <v>1094</v>
      </c>
      <c r="F1543" s="17" t="s">
        <v>870</v>
      </c>
      <c r="G1543" s="17" t="s">
        <v>4088</v>
      </c>
      <c r="H1543" s="17" t="s">
        <v>4869</v>
      </c>
      <c r="I1543" s="20">
        <f t="shared" si="24"/>
        <v>391486.78295999998</v>
      </c>
      <c r="J1543" s="20">
        <v>34330.379428799999</v>
      </c>
      <c r="K1543" s="17" t="s">
        <v>4870</v>
      </c>
      <c r="L1543" s="21" t="str">
        <f>VLOOKUP(B1543,Accounts!B$2:E$3001,4,FALSE)</f>
        <v>Joint</v>
      </c>
      <c r="M1543" s="26">
        <f>VALUE(VLOOKUP(B1543,Accounts!B$2:G$3001,6,FALSE))</f>
        <v>3226685</v>
      </c>
      <c r="N1543" s="22">
        <f>IFERROR(VLOOKUP(B1543,Loan!B1543:D1842,3,FALSE), 0)</f>
        <v>0</v>
      </c>
      <c r="O1543" s="25">
        <f>VLOOKUP(B1543,Transaction!C2:F3001,4,FALSE)</f>
        <v>44495</v>
      </c>
      <c r="P1543" s="21" t="str">
        <f>VLOOKUP(B1543,Table3[[Account Number]:[Transaction type]],2,FALSE)</f>
        <v>Checks</v>
      </c>
      <c r="Q1543" s="21" t="str">
        <f>VLOOKUP(B1543,Transaction!C2:E3001,3,FALSE)</f>
        <v>Informal Services</v>
      </c>
      <c r="R1543" s="22">
        <f>Table4[[#This Row],[Bank Deposit2]] - Table4[[#This Row],[Saving Accounts]]</f>
        <v>357156.40353119996</v>
      </c>
      <c r="S1543" s="22">
        <f>IF(AND(Table4[[#This Row],[Account Type]]="Current",Table4[[#This Row],[Opening Balance]]&gt;= 500000),Table4[[#This Row],[Opening Balance]] * 0.02, 0)</f>
        <v>0</v>
      </c>
    </row>
    <row r="1544" spans="1:19" ht="15.75" x14ac:dyDescent="0.25">
      <c r="A1544" s="17" t="s">
        <v>4871</v>
      </c>
      <c r="B1544" s="19">
        <v>165563667</v>
      </c>
      <c r="C1544" s="17">
        <v>69</v>
      </c>
      <c r="D1544" s="24">
        <v>19503.75</v>
      </c>
      <c r="E1544" s="17" t="s">
        <v>1094</v>
      </c>
      <c r="F1544" s="17" t="s">
        <v>256</v>
      </c>
      <c r="G1544" s="17" t="s">
        <v>4148</v>
      </c>
      <c r="H1544" s="17" t="s">
        <v>4872</v>
      </c>
      <c r="I1544" s="20">
        <f t="shared" si="24"/>
        <v>1719012.001676</v>
      </c>
      <c r="J1544" s="20">
        <v>408324.22067208</v>
      </c>
      <c r="K1544" s="17" t="s">
        <v>4873</v>
      </c>
      <c r="L1544" s="21" t="str">
        <f>VLOOKUP(B1544,Accounts!B$2:E$3001,4,FALSE)</f>
        <v>Domiciliary</v>
      </c>
      <c r="M1544" s="26">
        <f>VALUE(VLOOKUP(B1544,Accounts!B$2:G$3001,6,FALSE))</f>
        <v>2662768401</v>
      </c>
      <c r="N1544" s="22">
        <f>IFERROR(VLOOKUP(B1544,Loan!B1544:D1843,3,FALSE), 0)</f>
        <v>0</v>
      </c>
      <c r="O1544" s="25">
        <f>VLOOKUP(B1544,Transaction!C2:F3001,4,FALSE)</f>
        <v>44223</v>
      </c>
      <c r="P1544" s="21" t="str">
        <f>VLOOKUP(B1544,Table3[[Account Number]:[Transaction type]],2,FALSE)</f>
        <v>Cash Withdrawal</v>
      </c>
      <c r="Q1544" s="21" t="str">
        <f>VLOOKUP(B1544,Transaction!C2:E3001,3,FALSE)</f>
        <v>ATM</v>
      </c>
      <c r="R1544" s="22">
        <f>Table4[[#This Row],[Bank Deposit2]] - Table4[[#This Row],[Saving Accounts]]</f>
        <v>1310687.7810039199</v>
      </c>
      <c r="S1544" s="22">
        <f>IF(AND(Table4[[#This Row],[Account Type]]="Current",Table4[[#This Row],[Opening Balance]]&gt;= 500000),Table4[[#This Row],[Opening Balance]] * 0.02, 0)</f>
        <v>0</v>
      </c>
    </row>
    <row r="1545" spans="1:19" ht="15.75" x14ac:dyDescent="0.25">
      <c r="A1545" s="17" t="s">
        <v>4874</v>
      </c>
      <c r="B1545" s="19">
        <v>126353147</v>
      </c>
      <c r="C1545" s="17">
        <v>60</v>
      </c>
      <c r="D1545" s="24">
        <v>22791</v>
      </c>
      <c r="E1545" s="17" t="s">
        <v>1094</v>
      </c>
      <c r="F1545" s="17" t="s">
        <v>1047</v>
      </c>
      <c r="G1545" s="17" t="s">
        <v>4105</v>
      </c>
      <c r="H1545" s="17" t="s">
        <v>4875</v>
      </c>
      <c r="I1545" s="20">
        <f t="shared" si="24"/>
        <v>862135.02370799996</v>
      </c>
      <c r="J1545" s="20">
        <v>256386.55933799999</v>
      </c>
      <c r="K1545" s="17" t="s">
        <v>4876</v>
      </c>
      <c r="L1545" s="21" t="str">
        <f>VLOOKUP(B1545,Accounts!B$2:E$3001,4,FALSE)</f>
        <v>Joint</v>
      </c>
      <c r="M1545" s="26">
        <f>VALUE(VLOOKUP(B1545,Accounts!B$2:G$3001,6,FALSE))</f>
        <v>1895559256</v>
      </c>
      <c r="N1545" s="22">
        <f>IFERROR(VLOOKUP(B1545,Loan!B1545:D1844,3,FALSE), 0)</f>
        <v>0</v>
      </c>
      <c r="O1545" s="25">
        <f>VLOOKUP(B1545,Transaction!C2:F3001,4,FALSE)</f>
        <v>44511</v>
      </c>
      <c r="P1545" s="21" t="str">
        <f>VLOOKUP(B1545,Table3[[Account Number]:[Transaction type]],2,FALSE)</f>
        <v>Online Payment</v>
      </c>
      <c r="Q1545" s="21" t="str">
        <f>VLOOKUP(B1545,Transaction!C2:E3001,3,FALSE)</f>
        <v>Mobile</v>
      </c>
      <c r="R1545" s="22">
        <f>Table4[[#This Row],[Bank Deposit2]] - Table4[[#This Row],[Saving Accounts]]</f>
        <v>605748.46436999994</v>
      </c>
      <c r="S1545" s="22">
        <f>IF(AND(Table4[[#This Row],[Account Type]]="Current",Table4[[#This Row],[Opening Balance]]&gt;= 500000),Table4[[#This Row],[Opening Balance]] * 0.02, 0)</f>
        <v>0</v>
      </c>
    </row>
    <row r="1546" spans="1:19" ht="15.75" x14ac:dyDescent="0.25">
      <c r="A1546" s="17" t="s">
        <v>4877</v>
      </c>
      <c r="B1546" s="19">
        <v>506939356</v>
      </c>
      <c r="C1546" s="17">
        <v>67</v>
      </c>
      <c r="D1546" s="24">
        <v>20234.25</v>
      </c>
      <c r="E1546" s="17" t="s">
        <v>1094</v>
      </c>
      <c r="F1546" s="17" t="s">
        <v>1695</v>
      </c>
      <c r="G1546" s="17" t="s">
        <v>4220</v>
      </c>
      <c r="H1546" s="17" t="s">
        <v>4878</v>
      </c>
      <c r="I1546" s="20">
        <f t="shared" si="24"/>
        <v>170981.82139999999</v>
      </c>
      <c r="J1546" s="20">
        <v>51535.932520800001</v>
      </c>
      <c r="K1546" s="17" t="s">
        <v>4879</v>
      </c>
      <c r="L1546" s="21" t="str">
        <f>VLOOKUP(B1546,Accounts!B$2:E$3001,4,FALSE)</f>
        <v>Corporate</v>
      </c>
      <c r="M1546" s="26">
        <f>VALUE(VLOOKUP(B1546,Accounts!B$2:G$3001,6,FALSE))</f>
        <v>708791175</v>
      </c>
      <c r="N1546" s="22">
        <f>IFERROR(VLOOKUP(B1546,Loan!B1546:D1845,3,FALSE), 0)</f>
        <v>0</v>
      </c>
      <c r="O1546" s="25">
        <f>VLOOKUP(B1546,Transaction!C2:F3001,4,FALSE)</f>
        <v>44532</v>
      </c>
      <c r="P1546" s="21" t="str">
        <f>VLOOKUP(B1546,Table3[[Account Number]:[Transaction type]],2,FALSE)</f>
        <v>Money Transfer</v>
      </c>
      <c r="Q1546" s="21" t="str">
        <f>VLOOKUP(B1546,Transaction!C2:E3001,3,FALSE)</f>
        <v>Mobile</v>
      </c>
      <c r="R1546" s="22">
        <f>Table4[[#This Row],[Bank Deposit2]] - Table4[[#This Row],[Saving Accounts]]</f>
        <v>119445.88887919998</v>
      </c>
      <c r="S1546" s="22">
        <f>IF(AND(Table4[[#This Row],[Account Type]]="Current",Table4[[#This Row],[Opening Balance]]&gt;= 500000),Table4[[#This Row],[Opening Balance]] * 0.02, 0)</f>
        <v>0</v>
      </c>
    </row>
    <row r="1547" spans="1:19" ht="15.75" x14ac:dyDescent="0.25">
      <c r="A1547" s="17" t="s">
        <v>4880</v>
      </c>
      <c r="B1547" s="19">
        <v>309942505</v>
      </c>
      <c r="C1547" s="17">
        <v>47</v>
      </c>
      <c r="D1547" s="24">
        <v>27539.25</v>
      </c>
      <c r="E1547" s="17" t="s">
        <v>1094</v>
      </c>
      <c r="F1547" s="17" t="s">
        <v>93</v>
      </c>
      <c r="G1547" s="17" t="s">
        <v>4058</v>
      </c>
      <c r="H1547" s="17" t="s">
        <v>4881</v>
      </c>
      <c r="I1547" s="20">
        <f t="shared" si="24"/>
        <v>229477.32612000001</v>
      </c>
      <c r="J1547" s="20">
        <v>87840.434707199995</v>
      </c>
      <c r="K1547" s="17" t="s">
        <v>4882</v>
      </c>
      <c r="L1547" s="21" t="str">
        <f>VLOOKUP(B1547,Accounts!B$2:E$3001,4,FALSE)</f>
        <v>Domiciliary</v>
      </c>
      <c r="M1547" s="26">
        <f>VALUE(VLOOKUP(B1547,Accounts!B$2:G$3001,6,FALSE))</f>
        <v>372753381</v>
      </c>
      <c r="N1547" s="22">
        <f>IFERROR(VLOOKUP(B1547,Loan!B1547:D1846,3,FALSE), 0)</f>
        <v>0</v>
      </c>
      <c r="O1547" s="25">
        <f>VLOOKUP(B1547,Transaction!C2:F3001,4,FALSE)</f>
        <v>44327</v>
      </c>
      <c r="P1547" s="21" t="str">
        <f>VLOOKUP(B1547,Table3[[Account Number]:[Transaction type]],2,FALSE)</f>
        <v>Money Transfer</v>
      </c>
      <c r="Q1547" s="21" t="str">
        <f>VLOOKUP(B1547,Transaction!C2:E3001,3,FALSE)</f>
        <v>Mobile</v>
      </c>
      <c r="R1547" s="22">
        <f>Table4[[#This Row],[Bank Deposit2]] - Table4[[#This Row],[Saving Accounts]]</f>
        <v>141636.8914128</v>
      </c>
      <c r="S1547" s="22">
        <f>IF(AND(Table4[[#This Row],[Account Type]]="Current",Table4[[#This Row],[Opening Balance]]&gt;= 500000),Table4[[#This Row],[Opening Balance]] * 0.02, 0)</f>
        <v>0</v>
      </c>
    </row>
    <row r="1548" spans="1:19" ht="15.75" x14ac:dyDescent="0.25">
      <c r="A1548" s="17" t="s">
        <v>4883</v>
      </c>
      <c r="B1548" s="19">
        <v>7318552</v>
      </c>
      <c r="C1548" s="17">
        <v>51</v>
      </c>
      <c r="D1548" s="24">
        <v>26078.25</v>
      </c>
      <c r="E1548" s="17" t="s">
        <v>1094</v>
      </c>
      <c r="F1548" s="17" t="s">
        <v>83</v>
      </c>
      <c r="G1548" s="17" t="s">
        <v>4058</v>
      </c>
      <c r="H1548" s="17" t="s">
        <v>4884</v>
      </c>
      <c r="I1548" s="20">
        <f t="shared" si="24"/>
        <v>2720079.9</v>
      </c>
      <c r="J1548" s="20">
        <v>1348615.61442</v>
      </c>
      <c r="K1548" s="17" t="s">
        <v>4885</v>
      </c>
      <c r="L1548" s="21" t="str">
        <f>VLOOKUP(B1548,Accounts!B$2:E$3001,4,FALSE)</f>
        <v>Domiciliary</v>
      </c>
      <c r="M1548" s="26">
        <f>VALUE(VLOOKUP(B1548,Accounts!B$2:G$3001,6,FALSE))</f>
        <v>3105475464</v>
      </c>
      <c r="N1548" s="22">
        <f>IFERROR(VLOOKUP(B1548,Loan!B1548:D1847,3,FALSE), 0)</f>
        <v>0</v>
      </c>
      <c r="O1548" s="25">
        <f>VLOOKUP(B1548,Transaction!C2:F3001,4,FALSE)</f>
        <v>44672</v>
      </c>
      <c r="P1548" s="21" t="str">
        <f>VLOOKUP(B1548,Table3[[Account Number]:[Transaction type]],2,FALSE)</f>
        <v>Cash Withdrawal</v>
      </c>
      <c r="Q1548" s="21" t="str">
        <f>VLOOKUP(B1548,Transaction!C2:E3001,3,FALSE)</f>
        <v>ATM</v>
      </c>
      <c r="R1548" s="22">
        <f>Table4[[#This Row],[Bank Deposit2]] - Table4[[#This Row],[Saving Accounts]]</f>
        <v>1371464.2855799999</v>
      </c>
      <c r="S1548" s="22">
        <f>IF(AND(Table4[[#This Row],[Account Type]]="Current",Table4[[#This Row],[Opening Balance]]&gt;= 500000),Table4[[#This Row],[Opening Balance]] * 0.02, 0)</f>
        <v>0</v>
      </c>
    </row>
    <row r="1549" spans="1:19" ht="15.75" x14ac:dyDescent="0.25">
      <c r="A1549" s="17" t="s">
        <v>4886</v>
      </c>
      <c r="B1549" s="19">
        <v>265889402</v>
      </c>
      <c r="C1549" s="17">
        <v>25</v>
      </c>
      <c r="D1549" s="24">
        <v>35574.75</v>
      </c>
      <c r="E1549" s="17" t="s">
        <v>1094</v>
      </c>
      <c r="F1549" s="17" t="s">
        <v>636</v>
      </c>
      <c r="G1549" s="17" t="s">
        <v>4084</v>
      </c>
      <c r="H1549" s="17" t="s">
        <v>4887</v>
      </c>
      <c r="I1549" s="20">
        <f t="shared" si="24"/>
        <v>350878.55849999998</v>
      </c>
      <c r="J1549" s="20">
        <v>190084.64517</v>
      </c>
      <c r="K1549" s="17" t="s">
        <v>4888</v>
      </c>
      <c r="L1549" s="21" t="str">
        <f>VLOOKUP(B1549,Accounts!B$2:E$3001,4,FALSE)</f>
        <v>Domiciliary</v>
      </c>
      <c r="M1549" s="26">
        <f>VALUE(VLOOKUP(B1549,Accounts!B$2:G$3001,6,FALSE))</f>
        <v>609509376</v>
      </c>
      <c r="N1549" s="22">
        <f>IFERROR(VLOOKUP(B1549,Loan!B1549:D1848,3,FALSE), 0)</f>
        <v>0</v>
      </c>
      <c r="O1549" s="25">
        <f>VLOOKUP(B1549,Transaction!C2:F3001,4,FALSE)</f>
        <v>44407</v>
      </c>
      <c r="P1549" s="21" t="str">
        <f>VLOOKUP(B1549,Table3[[Account Number]:[Transaction type]],2,FALSE)</f>
        <v>Loan Payment</v>
      </c>
      <c r="Q1549" s="21" t="str">
        <f>VLOOKUP(B1549,Transaction!C2:E3001,3,FALSE)</f>
        <v>AFT</v>
      </c>
      <c r="R1549" s="22">
        <f>Table4[[#This Row],[Bank Deposit2]] - Table4[[#This Row],[Saving Accounts]]</f>
        <v>160793.91332999998</v>
      </c>
      <c r="S1549" s="22">
        <f>IF(AND(Table4[[#This Row],[Account Type]]="Current",Table4[[#This Row],[Opening Balance]]&gt;= 500000),Table4[[#This Row],[Opening Balance]] * 0.02, 0)</f>
        <v>0</v>
      </c>
    </row>
    <row r="1550" spans="1:19" ht="15.75" x14ac:dyDescent="0.25">
      <c r="A1550" s="17" t="s">
        <v>4889</v>
      </c>
      <c r="B1550" s="19">
        <v>838487517</v>
      </c>
      <c r="C1550" s="17">
        <v>28</v>
      </c>
      <c r="D1550" s="24">
        <v>34479</v>
      </c>
      <c r="E1550" s="17" t="s">
        <v>1094</v>
      </c>
      <c r="F1550" s="17" t="s">
        <v>818</v>
      </c>
      <c r="G1550" s="17" t="s">
        <v>4099</v>
      </c>
      <c r="H1550" s="17" t="s">
        <v>4890</v>
      </c>
      <c r="I1550" s="20">
        <f t="shared" si="24"/>
        <v>650368.82108799997</v>
      </c>
      <c r="J1550" s="20">
        <v>355684.46560191998</v>
      </c>
      <c r="K1550" s="17" t="s">
        <v>4891</v>
      </c>
      <c r="L1550" s="21" t="str">
        <f>VLOOKUP(B1550,Accounts!B$2:E$3001,4,FALSE)</f>
        <v>Domiciliary</v>
      </c>
      <c r="M1550" s="26">
        <f>VALUE(VLOOKUP(B1550,Accounts!B$2:G$3001,6,FALSE))</f>
        <v>12547353</v>
      </c>
      <c r="N1550" s="22">
        <f>IFERROR(VLOOKUP(B1550,Loan!B1550:D1849,3,FALSE), 0)</f>
        <v>0</v>
      </c>
      <c r="O1550" s="25">
        <f>VLOOKUP(B1550,Transaction!C2:F3001,4,FALSE)</f>
        <v>44356</v>
      </c>
      <c r="P1550" s="21" t="str">
        <f>VLOOKUP(B1550,Table3[[Account Number]:[Transaction type]],2,FALSE)</f>
        <v>Checks</v>
      </c>
      <c r="Q1550" s="21" t="str">
        <f>VLOOKUP(B1550,Transaction!C2:E3001,3,FALSE)</f>
        <v>Informal Services</v>
      </c>
      <c r="R1550" s="22">
        <f>Table4[[#This Row],[Bank Deposit2]] - Table4[[#This Row],[Saving Accounts]]</f>
        <v>294684.35548607999</v>
      </c>
      <c r="S1550" s="22">
        <f>IF(AND(Table4[[#This Row],[Account Type]]="Current",Table4[[#This Row],[Opening Balance]]&gt;= 500000),Table4[[#This Row],[Opening Balance]] * 0.02, 0)</f>
        <v>0</v>
      </c>
    </row>
    <row r="1551" spans="1:19" ht="15.75" x14ac:dyDescent="0.25">
      <c r="A1551" s="17" t="s">
        <v>4892</v>
      </c>
      <c r="B1551" s="19">
        <v>778489603</v>
      </c>
      <c r="C1551" s="17">
        <v>74</v>
      </c>
      <c r="D1551" s="24">
        <v>17677.5</v>
      </c>
      <c r="E1551" s="17" t="s">
        <v>1094</v>
      </c>
      <c r="F1551" s="17" t="s">
        <v>1304</v>
      </c>
      <c r="G1551" s="17" t="s">
        <v>4054</v>
      </c>
      <c r="H1551" s="17" t="s">
        <v>4893</v>
      </c>
      <c r="I1551" s="20">
        <f t="shared" si="24"/>
        <v>290795.53200000001</v>
      </c>
      <c r="J1551" s="20">
        <v>44346.318630000002</v>
      </c>
      <c r="K1551" s="17" t="s">
        <v>4894</v>
      </c>
      <c r="L1551" s="21" t="str">
        <f>VLOOKUP(B1551,Accounts!B$2:E$3001,4,FALSE)</f>
        <v>Domiciliary</v>
      </c>
      <c r="M1551" s="26">
        <f>VALUE(VLOOKUP(B1551,Accounts!B$2:G$3001,6,FALSE))</f>
        <v>5039073</v>
      </c>
      <c r="N1551" s="22">
        <f>IFERROR(VLOOKUP(B1551,Loan!B1551:D1850,3,FALSE), 0)</f>
        <v>0</v>
      </c>
      <c r="O1551" s="25">
        <f>VLOOKUP(B1551,Transaction!C2:F3001,4,FALSE)</f>
        <v>44216</v>
      </c>
      <c r="P1551" s="21" t="str">
        <f>VLOOKUP(B1551,Table3[[Account Number]:[Transaction type]],2,FALSE)</f>
        <v>Loan Payment</v>
      </c>
      <c r="Q1551" s="21" t="str">
        <f>VLOOKUP(B1551,Transaction!C2:E3001,3,FALSE)</f>
        <v>ACH</v>
      </c>
      <c r="R1551" s="22">
        <f>Table4[[#This Row],[Bank Deposit2]] - Table4[[#This Row],[Saving Accounts]]</f>
        <v>246449.21337000001</v>
      </c>
      <c r="S1551" s="22">
        <f>IF(AND(Table4[[#This Row],[Account Type]]="Current",Table4[[#This Row],[Opening Balance]]&gt;= 500000),Table4[[#This Row],[Opening Balance]] * 0.02, 0)</f>
        <v>0</v>
      </c>
    </row>
    <row r="1552" spans="1:19" ht="15.75" x14ac:dyDescent="0.25">
      <c r="A1552" s="17" t="s">
        <v>4895</v>
      </c>
      <c r="B1552" s="19">
        <v>10934082</v>
      </c>
      <c r="C1552" s="17">
        <v>30</v>
      </c>
      <c r="D1552" s="24">
        <v>33748.5</v>
      </c>
      <c r="E1552" s="17" t="s">
        <v>1094</v>
      </c>
      <c r="F1552" s="17" t="s">
        <v>1426</v>
      </c>
      <c r="G1552" s="17" t="s">
        <v>4105</v>
      </c>
      <c r="H1552" s="17" t="s">
        <v>4896</v>
      </c>
      <c r="I1552" s="20">
        <f t="shared" si="24"/>
        <v>226675.84392000001</v>
      </c>
      <c r="J1552" s="20">
        <v>56240.114788799998</v>
      </c>
      <c r="K1552" s="17" t="s">
        <v>4897</v>
      </c>
      <c r="L1552" s="21" t="str">
        <f>VLOOKUP(B1552,Accounts!B$2:E$3001,4,FALSE)</f>
        <v>Domiciliary</v>
      </c>
      <c r="M1552" s="26">
        <f>VALUE(VLOOKUP(B1552,Accounts!B$2:G$3001,6,FALSE))</f>
        <v>595386792</v>
      </c>
      <c r="N1552" s="22">
        <f>IFERROR(VLOOKUP(B1552,Loan!B1552:D1851,3,FALSE), 0)</f>
        <v>0</v>
      </c>
      <c r="O1552" s="25">
        <f>VLOOKUP(B1552,Transaction!C2:F3001,4,FALSE)</f>
        <v>44505</v>
      </c>
      <c r="P1552" s="21" t="str">
        <f>VLOOKUP(B1552,Table3[[Account Number]:[Transaction type]],2,FALSE)</f>
        <v>Online Payment</v>
      </c>
      <c r="Q1552" s="21" t="str">
        <f>VLOOKUP(B1552,Transaction!C2:E3001,3,FALSE)</f>
        <v>Mobile</v>
      </c>
      <c r="R1552" s="22">
        <f>Table4[[#This Row],[Bank Deposit2]] - Table4[[#This Row],[Saving Accounts]]</f>
        <v>170435.7291312</v>
      </c>
      <c r="S1552" s="22">
        <f>IF(AND(Table4[[#This Row],[Account Type]]="Current",Table4[[#This Row],[Opening Balance]]&gt;= 500000),Table4[[#This Row],[Opening Balance]] * 0.02, 0)</f>
        <v>0</v>
      </c>
    </row>
    <row r="1553" spans="1:19" ht="15.75" x14ac:dyDescent="0.25">
      <c r="A1553" s="17" t="s">
        <v>4898</v>
      </c>
      <c r="B1553" s="19">
        <v>249336167</v>
      </c>
      <c r="C1553" s="17">
        <v>34</v>
      </c>
      <c r="D1553" s="24">
        <v>32287.5</v>
      </c>
      <c r="E1553" s="17" t="s">
        <v>1094</v>
      </c>
      <c r="F1553" s="17" t="s">
        <v>1746</v>
      </c>
      <c r="G1553" s="17" t="s">
        <v>4066</v>
      </c>
      <c r="H1553" s="17" t="s">
        <v>4899</v>
      </c>
      <c r="I1553" s="20">
        <f t="shared" si="24"/>
        <v>762603.37747199996</v>
      </c>
      <c r="J1553" s="20">
        <v>400790.44171584002</v>
      </c>
      <c r="K1553" s="17" t="s">
        <v>4900</v>
      </c>
      <c r="L1553" s="21" t="str">
        <f>VLOOKUP(B1553,Accounts!B$2:E$3001,4,FALSE)</f>
        <v>Joint</v>
      </c>
      <c r="M1553" s="26">
        <f>VALUE(VLOOKUP(B1553,Accounts!B$2:G$3001,6,FALSE))</f>
        <v>2804978325</v>
      </c>
      <c r="N1553" s="22">
        <f>IFERROR(VLOOKUP(B1553,Loan!B1553:D1852,3,FALSE), 0)</f>
        <v>0</v>
      </c>
      <c r="O1553" s="25">
        <f>VLOOKUP(B1553,Transaction!C2:F3001,4,FALSE)</f>
        <v>44574</v>
      </c>
      <c r="P1553" s="21" t="str">
        <f>VLOOKUP(B1553,Table3[[Account Number]:[Transaction type]],2,FALSE)</f>
        <v>Money Transfer</v>
      </c>
      <c r="Q1553" s="21" t="str">
        <f>VLOOKUP(B1553,Transaction!C2:E3001,3,FALSE)</f>
        <v>Mobile</v>
      </c>
      <c r="R1553" s="22">
        <f>Table4[[#This Row],[Bank Deposit2]] - Table4[[#This Row],[Saving Accounts]]</f>
        <v>361812.93575615995</v>
      </c>
      <c r="S1553" s="22">
        <f>IF(AND(Table4[[#This Row],[Account Type]]="Current",Table4[[#This Row],[Opening Balance]]&gt;= 500000),Table4[[#This Row],[Opening Balance]] * 0.02, 0)</f>
        <v>0</v>
      </c>
    </row>
    <row r="1554" spans="1:19" ht="15.75" x14ac:dyDescent="0.25">
      <c r="A1554" s="17" t="s">
        <v>4901</v>
      </c>
      <c r="B1554" s="19">
        <v>1827488</v>
      </c>
      <c r="C1554" s="17">
        <v>49</v>
      </c>
      <c r="D1554" s="24">
        <v>26808.75</v>
      </c>
      <c r="E1554" s="17" t="s">
        <v>1094</v>
      </c>
      <c r="F1554" s="17" t="s">
        <v>1016</v>
      </c>
      <c r="G1554" s="17" t="s">
        <v>4070</v>
      </c>
      <c r="H1554" s="17" t="s">
        <v>4902</v>
      </c>
      <c r="I1554" s="20">
        <f t="shared" si="24"/>
        <v>426895.02486399998</v>
      </c>
      <c r="J1554" s="20">
        <v>122822.7635096</v>
      </c>
      <c r="K1554" s="17" t="s">
        <v>4903</v>
      </c>
      <c r="L1554" s="21" t="str">
        <f>VLOOKUP(B1554,Accounts!B$2:E$3001,4,FALSE)</f>
        <v>Current</v>
      </c>
      <c r="M1554" s="26">
        <f>VALUE(VLOOKUP(B1554,Accounts!B$2:G$3001,6,FALSE))</f>
        <v>24472266</v>
      </c>
      <c r="N1554" s="22">
        <f>IFERROR(VLOOKUP(B1554,Loan!B1554:D1853,3,FALSE), 0)</f>
        <v>0</v>
      </c>
      <c r="O1554" s="25">
        <f>VLOOKUP(B1554,Transaction!C2:F3001,4,FALSE)</f>
        <v>44447</v>
      </c>
      <c r="P1554" s="21" t="str">
        <f>VLOOKUP(B1554,Table3[[Account Number]:[Transaction type]],2,FALSE)</f>
        <v>Cash Withdrawal</v>
      </c>
      <c r="Q1554" s="21" t="str">
        <f>VLOOKUP(B1554,Transaction!C2:E3001,3,FALSE)</f>
        <v>Bank</v>
      </c>
      <c r="R1554" s="22">
        <f>Table4[[#This Row],[Bank Deposit2]] - Table4[[#This Row],[Saving Accounts]]</f>
        <v>304072.26135439996</v>
      </c>
      <c r="S1554" s="22">
        <f>IF(AND(Table4[[#This Row],[Account Type]]="Current",Table4[[#This Row],[Opening Balance]]&gt;= 500000),Table4[[#This Row],[Opening Balance]] * 0.02, 0)</f>
        <v>489445.32</v>
      </c>
    </row>
    <row r="1555" spans="1:19" ht="15.75" x14ac:dyDescent="0.25">
      <c r="A1555" s="17" t="s">
        <v>4904</v>
      </c>
      <c r="B1555" s="19">
        <v>947446211</v>
      </c>
      <c r="C1555" s="17">
        <v>28</v>
      </c>
      <c r="D1555" s="24">
        <v>34479</v>
      </c>
      <c r="E1555" s="17" t="s">
        <v>1094</v>
      </c>
      <c r="F1555" s="17" t="s">
        <v>1004</v>
      </c>
      <c r="G1555" s="17" t="s">
        <v>4058</v>
      </c>
      <c r="H1555" s="17" t="s">
        <v>4905</v>
      </c>
      <c r="I1555" s="20">
        <f t="shared" si="24"/>
        <v>123393.78168</v>
      </c>
      <c r="J1555" s="20">
        <v>73656.595833600004</v>
      </c>
      <c r="K1555" s="17" t="s">
        <v>4906</v>
      </c>
      <c r="L1555" s="21" t="str">
        <f>VLOOKUP(B1555,Accounts!B$2:E$3001,4,FALSE)</f>
        <v>Joint</v>
      </c>
      <c r="M1555" s="26">
        <f>VALUE(VLOOKUP(B1555,Accounts!B$2:G$3001,6,FALSE))</f>
        <v>305092972</v>
      </c>
      <c r="N1555" s="22">
        <f>IFERROR(VLOOKUP(B1555,Loan!B1555:D1854,3,FALSE), 0)</f>
        <v>0</v>
      </c>
      <c r="O1555" s="25">
        <f>VLOOKUP(B1555,Transaction!C2:F3001,4,FALSE)</f>
        <v>44247</v>
      </c>
      <c r="P1555" s="21" t="str">
        <f>VLOOKUP(B1555,Table3[[Account Number]:[Transaction type]],2,FALSE)</f>
        <v>Money Deposit</v>
      </c>
      <c r="Q1555" s="21" t="str">
        <f>VLOOKUP(B1555,Transaction!C2:E3001,3,FALSE)</f>
        <v>ATM</v>
      </c>
      <c r="R1555" s="22">
        <f>Table4[[#This Row],[Bank Deposit2]] - Table4[[#This Row],[Saving Accounts]]</f>
        <v>49737.185846399996</v>
      </c>
      <c r="S1555" s="22">
        <f>IF(AND(Table4[[#This Row],[Account Type]]="Current",Table4[[#This Row],[Opening Balance]]&gt;= 500000),Table4[[#This Row],[Opening Balance]] * 0.02, 0)</f>
        <v>0</v>
      </c>
    </row>
    <row r="1556" spans="1:19" ht="15.75" x14ac:dyDescent="0.25">
      <c r="A1556" s="17" t="s">
        <v>4907</v>
      </c>
      <c r="B1556" s="19">
        <v>420838516</v>
      </c>
      <c r="C1556" s="17">
        <v>83</v>
      </c>
      <c r="D1556" s="24">
        <v>14390.25</v>
      </c>
      <c r="E1556" s="17" t="s">
        <v>1094</v>
      </c>
      <c r="F1556" s="17" t="s">
        <v>965</v>
      </c>
      <c r="G1556" s="17" t="s">
        <v>4095</v>
      </c>
      <c r="H1556" s="17" t="s">
        <v>4908</v>
      </c>
      <c r="I1556" s="20">
        <f t="shared" si="24"/>
        <v>1685740.6991999999</v>
      </c>
      <c r="J1556" s="20">
        <v>948229.1433</v>
      </c>
      <c r="K1556" s="17" t="s">
        <v>4909</v>
      </c>
      <c r="L1556" s="21" t="str">
        <f>VLOOKUP(B1556,Accounts!B$2:E$3001,4,FALSE)</f>
        <v>Current</v>
      </c>
      <c r="M1556" s="26">
        <f>VALUE(VLOOKUP(B1556,Accounts!B$2:G$3001,6,FALSE))</f>
        <v>1031636724</v>
      </c>
      <c r="N1556" s="22">
        <f>IFERROR(VLOOKUP(B1556,Loan!B1556:D1855,3,FALSE), 0)</f>
        <v>0</v>
      </c>
      <c r="O1556" s="25">
        <f>VLOOKUP(B1556,Transaction!C2:F3001,4,FALSE)</f>
        <v>44210</v>
      </c>
      <c r="P1556" s="21" t="str">
        <f>VLOOKUP(B1556,Table3[[Account Number]:[Transaction type]],2,FALSE)</f>
        <v>Checks</v>
      </c>
      <c r="Q1556" s="21" t="str">
        <f>VLOOKUP(B1556,Transaction!C2:E3001,3,FALSE)</f>
        <v>Informal Services</v>
      </c>
      <c r="R1556" s="22">
        <f>Table4[[#This Row],[Bank Deposit2]] - Table4[[#This Row],[Saving Accounts]]</f>
        <v>737511.55589999992</v>
      </c>
      <c r="S1556" s="22">
        <f>IF(AND(Table4[[#This Row],[Account Type]]="Current",Table4[[#This Row],[Opening Balance]]&gt;= 500000),Table4[[#This Row],[Opening Balance]] * 0.02, 0)</f>
        <v>20632734.48</v>
      </c>
    </row>
    <row r="1557" spans="1:19" ht="15.75" x14ac:dyDescent="0.25">
      <c r="A1557" s="17" t="s">
        <v>4910</v>
      </c>
      <c r="B1557" s="19">
        <v>288641241</v>
      </c>
      <c r="C1557" s="17">
        <v>30</v>
      </c>
      <c r="D1557" s="24">
        <v>33748.5</v>
      </c>
      <c r="E1557" s="17" t="s">
        <v>1094</v>
      </c>
      <c r="F1557" s="17" t="s">
        <v>1799</v>
      </c>
      <c r="G1557" s="17" t="s">
        <v>4070</v>
      </c>
      <c r="H1557" s="17" t="s">
        <v>4911</v>
      </c>
      <c r="I1557" s="20">
        <f t="shared" si="24"/>
        <v>1309431.5622400001</v>
      </c>
      <c r="J1557" s="20">
        <v>285210.56215040002</v>
      </c>
      <c r="K1557" s="17" t="s">
        <v>4912</v>
      </c>
      <c r="L1557" s="21" t="str">
        <f>VLOOKUP(B1557,Accounts!B$2:E$3001,4,FALSE)</f>
        <v>Savings</v>
      </c>
      <c r="M1557" s="26">
        <f>VALUE(VLOOKUP(B1557,Accounts!B$2:G$3001,6,FALSE))</f>
        <v>1357965</v>
      </c>
      <c r="N1557" s="22">
        <f>IFERROR(VLOOKUP(B1557,Loan!B1557:D1856,3,FALSE), 0)</f>
        <v>0</v>
      </c>
      <c r="O1557" s="25">
        <f>VLOOKUP(B1557,Transaction!C2:F3001,4,FALSE)</f>
        <v>44213</v>
      </c>
      <c r="P1557" s="21" t="str">
        <f>VLOOKUP(B1557,Table3[[Account Number]:[Transaction type]],2,FALSE)</f>
        <v>Online Payment</v>
      </c>
      <c r="Q1557" s="21" t="str">
        <f>VLOOKUP(B1557,Transaction!C2:E3001,3,FALSE)</f>
        <v>Mobile</v>
      </c>
      <c r="R1557" s="22">
        <f>Table4[[#This Row],[Bank Deposit2]] - Table4[[#This Row],[Saving Accounts]]</f>
        <v>1024221.0000896001</v>
      </c>
      <c r="S1557" s="22">
        <f>IF(AND(Table4[[#This Row],[Account Type]]="Current",Table4[[#This Row],[Opening Balance]]&gt;= 500000),Table4[[#This Row],[Opening Balance]] * 0.02, 0)</f>
        <v>0</v>
      </c>
    </row>
    <row r="1558" spans="1:19" ht="15.75" x14ac:dyDescent="0.25">
      <c r="A1558" s="17" t="s">
        <v>4913</v>
      </c>
      <c r="B1558" s="19">
        <v>721292067</v>
      </c>
      <c r="C1558" s="17">
        <v>21</v>
      </c>
      <c r="D1558" s="24">
        <v>37035.75</v>
      </c>
      <c r="E1558" s="17" t="s">
        <v>1094</v>
      </c>
      <c r="F1558" s="17" t="s">
        <v>993</v>
      </c>
      <c r="G1558" s="17" t="s">
        <v>4074</v>
      </c>
      <c r="H1558" s="17" t="s">
        <v>4914</v>
      </c>
      <c r="I1558" s="20">
        <f t="shared" si="24"/>
        <v>1936626.2784</v>
      </c>
      <c r="J1558" s="20">
        <v>245467.3807872</v>
      </c>
      <c r="K1558" s="17" t="s">
        <v>1826</v>
      </c>
      <c r="L1558" s="21" t="str">
        <f>VLOOKUP(B1558,Accounts!B$2:E$3001,4,FALSE)</f>
        <v>Corporate</v>
      </c>
      <c r="M1558" s="26">
        <f>VALUE(VLOOKUP(B1558,Accounts!B$2:G$3001,6,FALSE))</f>
        <v>2247736716</v>
      </c>
      <c r="N1558" s="22">
        <f>IFERROR(VLOOKUP(B1558,Loan!B1558:D1857,3,FALSE), 0)</f>
        <v>0</v>
      </c>
      <c r="O1558" s="25">
        <f>VLOOKUP(B1558,Transaction!C2:F3001,4,FALSE)</f>
        <v>44292</v>
      </c>
      <c r="P1558" s="21" t="str">
        <f>VLOOKUP(B1558,Table3[[Account Number]:[Transaction type]],2,FALSE)</f>
        <v>Cash Withdrawal</v>
      </c>
      <c r="Q1558" s="21" t="str">
        <f>VLOOKUP(B1558,Transaction!C2:E3001,3,FALSE)</f>
        <v>Bank</v>
      </c>
      <c r="R1558" s="22">
        <f>Table4[[#This Row],[Bank Deposit2]] - Table4[[#This Row],[Saving Accounts]]</f>
        <v>1691158.8976127999</v>
      </c>
      <c r="S1558" s="22">
        <f>IF(AND(Table4[[#This Row],[Account Type]]="Current",Table4[[#This Row],[Opening Balance]]&gt;= 500000),Table4[[#This Row],[Opening Balance]] * 0.02, 0)</f>
        <v>0</v>
      </c>
    </row>
    <row r="1559" spans="1:19" ht="15.75" x14ac:dyDescent="0.25">
      <c r="A1559" s="17" t="s">
        <v>4915</v>
      </c>
      <c r="B1559" s="19">
        <v>855530996</v>
      </c>
      <c r="C1559" s="17">
        <v>60</v>
      </c>
      <c r="D1559" s="24">
        <v>22791</v>
      </c>
      <c r="E1559" s="17" t="s">
        <v>1094</v>
      </c>
      <c r="F1559" s="17" t="s">
        <v>784</v>
      </c>
      <c r="G1559" s="17" t="s">
        <v>4220</v>
      </c>
      <c r="H1559" s="17" t="s">
        <v>4916</v>
      </c>
      <c r="I1559" s="20">
        <f t="shared" si="24"/>
        <v>123081.342175</v>
      </c>
      <c r="J1559" s="20">
        <v>42295.224856499997</v>
      </c>
      <c r="K1559" s="17" t="s">
        <v>4917</v>
      </c>
      <c r="L1559" s="21" t="str">
        <f>VLOOKUP(B1559,Accounts!B$2:E$3001,4,FALSE)</f>
        <v>Current</v>
      </c>
      <c r="M1559" s="26">
        <f>VALUE(VLOOKUP(B1559,Accounts!B$2:G$3001,6,FALSE))</f>
        <v>442529913</v>
      </c>
      <c r="N1559" s="22">
        <f>IFERROR(VLOOKUP(B1559,Loan!B1559:D1858,3,FALSE), 0)</f>
        <v>0</v>
      </c>
      <c r="O1559" s="25">
        <f>VLOOKUP(B1559,Transaction!C2:F3001,4,FALSE)</f>
        <v>44549</v>
      </c>
      <c r="P1559" s="21" t="str">
        <f>VLOOKUP(B1559,Table3[[Account Number]:[Transaction type]],2,FALSE)</f>
        <v>Money Deposit</v>
      </c>
      <c r="Q1559" s="21" t="str">
        <f>VLOOKUP(B1559,Transaction!C2:E3001,3,FALSE)</f>
        <v>ATM</v>
      </c>
      <c r="R1559" s="22">
        <f>Table4[[#This Row],[Bank Deposit2]] - Table4[[#This Row],[Saving Accounts]]</f>
        <v>80786.117318500008</v>
      </c>
      <c r="S1559" s="22">
        <f>IF(AND(Table4[[#This Row],[Account Type]]="Current",Table4[[#This Row],[Opening Balance]]&gt;= 500000),Table4[[#This Row],[Opening Balance]] * 0.02, 0)</f>
        <v>8850598.2599999998</v>
      </c>
    </row>
    <row r="1560" spans="1:19" ht="15.75" x14ac:dyDescent="0.25">
      <c r="A1560" s="17" t="s">
        <v>4918</v>
      </c>
      <c r="B1560" s="19">
        <v>274284636</v>
      </c>
      <c r="C1560" s="17">
        <v>53</v>
      </c>
      <c r="D1560" s="24">
        <v>25347.75</v>
      </c>
      <c r="E1560" s="17" t="s">
        <v>1094</v>
      </c>
      <c r="F1560" s="17" t="s">
        <v>39</v>
      </c>
      <c r="G1560" s="17" t="s">
        <v>4066</v>
      </c>
      <c r="H1560" s="17" t="s">
        <v>4919</v>
      </c>
      <c r="I1560" s="20">
        <f t="shared" si="24"/>
        <v>394022.58731999999</v>
      </c>
      <c r="J1560" s="20">
        <v>276559.24996799999</v>
      </c>
      <c r="K1560" s="17" t="s">
        <v>4920</v>
      </c>
      <c r="L1560" s="21" t="str">
        <f>VLOOKUP(B1560,Accounts!B$2:E$3001,4,FALSE)</f>
        <v>Current</v>
      </c>
      <c r="M1560" s="26">
        <f>VALUE(VLOOKUP(B1560,Accounts!B$2:G$3001,6,FALSE))</f>
        <v>3168418032</v>
      </c>
      <c r="N1560" s="22">
        <f>IFERROR(VLOOKUP(B1560,Loan!B1560:D1859,3,FALSE), 0)</f>
        <v>0</v>
      </c>
      <c r="O1560" s="25">
        <f>VLOOKUP(B1560,Transaction!C2:F3001,4,FALSE)</f>
        <v>44565</v>
      </c>
      <c r="P1560" s="21" t="str">
        <f>VLOOKUP(B1560,Table3[[Account Number]:[Transaction type]],2,FALSE)</f>
        <v>Online Payment</v>
      </c>
      <c r="Q1560" s="21" t="str">
        <f>VLOOKUP(B1560,Transaction!C2:E3001,3,FALSE)</f>
        <v>Mobile</v>
      </c>
      <c r="R1560" s="22">
        <f>Table4[[#This Row],[Bank Deposit2]] - Table4[[#This Row],[Saving Accounts]]</f>
        <v>117463.337352</v>
      </c>
      <c r="S1560" s="22">
        <f>IF(AND(Table4[[#This Row],[Account Type]]="Current",Table4[[#This Row],[Opening Balance]]&gt;= 500000),Table4[[#This Row],[Opening Balance]] * 0.02, 0)</f>
        <v>63368360.640000001</v>
      </c>
    </row>
    <row r="1561" spans="1:19" ht="15.75" x14ac:dyDescent="0.25">
      <c r="A1561" s="17" t="s">
        <v>4921</v>
      </c>
      <c r="B1561" s="19">
        <v>466022540</v>
      </c>
      <c r="C1561" s="17">
        <v>45</v>
      </c>
      <c r="D1561" s="24">
        <v>28269.75</v>
      </c>
      <c r="E1561" s="17" t="s">
        <v>1094</v>
      </c>
      <c r="F1561" s="17" t="s">
        <v>1016</v>
      </c>
      <c r="G1561" s="17" t="s">
        <v>4105</v>
      </c>
      <c r="H1561" s="17" t="s">
        <v>4922</v>
      </c>
      <c r="I1561" s="20">
        <f t="shared" si="24"/>
        <v>1492675.371516</v>
      </c>
      <c r="J1561" s="20">
        <v>373931.52372575999</v>
      </c>
      <c r="K1561" s="17" t="s">
        <v>4923</v>
      </c>
      <c r="L1561" s="21" t="str">
        <f>VLOOKUP(B1561,Accounts!B$2:E$3001,4,FALSE)</f>
        <v>Current</v>
      </c>
      <c r="M1561" s="26">
        <f>VALUE(VLOOKUP(B1561,Accounts!B$2:G$3001,6,FALSE))</f>
        <v>4914095169</v>
      </c>
      <c r="N1561" s="22">
        <f>IFERROR(VLOOKUP(B1561,Loan!B1561:D1860,3,FALSE), 0)</f>
        <v>0</v>
      </c>
      <c r="O1561" s="25">
        <f>VLOOKUP(B1561,Transaction!C2:F3001,4,FALSE)</f>
        <v>44284</v>
      </c>
      <c r="P1561" s="21" t="str">
        <f>VLOOKUP(B1561,Table3[[Account Number]:[Transaction type]],2,FALSE)</f>
        <v>Checks</v>
      </c>
      <c r="Q1561" s="21" t="str">
        <f>VLOOKUP(B1561,Transaction!C2:E3001,3,FALSE)</f>
        <v>Informal Services</v>
      </c>
      <c r="R1561" s="22">
        <f>Table4[[#This Row],[Bank Deposit2]] - Table4[[#This Row],[Saving Accounts]]</f>
        <v>1118743.8477902401</v>
      </c>
      <c r="S1561" s="22">
        <f>IF(AND(Table4[[#This Row],[Account Type]]="Current",Table4[[#This Row],[Opening Balance]]&gt;= 500000),Table4[[#This Row],[Opening Balance]] * 0.02, 0)</f>
        <v>98281903.379999995</v>
      </c>
    </row>
    <row r="1562" spans="1:19" ht="15.75" x14ac:dyDescent="0.25">
      <c r="A1562" s="17" t="s">
        <v>4924</v>
      </c>
      <c r="B1562" s="19">
        <v>771715932</v>
      </c>
      <c r="C1562" s="17">
        <v>74</v>
      </c>
      <c r="D1562" s="24">
        <v>17677.5</v>
      </c>
      <c r="E1562" s="17" t="s">
        <v>1094</v>
      </c>
      <c r="F1562" s="17" t="s">
        <v>1536</v>
      </c>
      <c r="G1562" s="17" t="s">
        <v>4084</v>
      </c>
      <c r="H1562" s="17" t="s">
        <v>4925</v>
      </c>
      <c r="I1562" s="20">
        <f t="shared" si="24"/>
        <v>250481.40727500001</v>
      </c>
      <c r="J1562" s="20">
        <v>232264.577655</v>
      </c>
      <c r="K1562" s="17" t="s">
        <v>4926</v>
      </c>
      <c r="L1562" s="21" t="str">
        <f>VLOOKUP(B1562,Accounts!B$2:E$3001,4,FALSE)</f>
        <v>Domiciliary</v>
      </c>
      <c r="M1562" s="26">
        <f>VALUE(VLOOKUP(B1562,Accounts!B$2:G$3001,6,FALSE))</f>
        <v>50180067</v>
      </c>
      <c r="N1562" s="22">
        <f>IFERROR(VLOOKUP(B1562,Loan!B1562:D1861,3,FALSE), 0)</f>
        <v>0</v>
      </c>
      <c r="O1562" s="25">
        <f>VLOOKUP(B1562,Transaction!C2:F3001,4,FALSE)</f>
        <v>44518</v>
      </c>
      <c r="P1562" s="21" t="str">
        <f>VLOOKUP(B1562,Table3[[Account Number]:[Transaction type]],2,FALSE)</f>
        <v>Money Deposit</v>
      </c>
      <c r="Q1562" s="21" t="str">
        <f>VLOOKUP(B1562,Transaction!C2:E3001,3,FALSE)</f>
        <v>Bank</v>
      </c>
      <c r="R1562" s="22">
        <f>Table4[[#This Row],[Bank Deposit2]] - Table4[[#This Row],[Saving Accounts]]</f>
        <v>18216.829620000004</v>
      </c>
      <c r="S1562" s="22">
        <f>IF(AND(Table4[[#This Row],[Account Type]]="Current",Table4[[#This Row],[Opening Balance]]&gt;= 500000),Table4[[#This Row],[Opening Balance]] * 0.02, 0)</f>
        <v>0</v>
      </c>
    </row>
    <row r="1563" spans="1:19" ht="15.75" x14ac:dyDescent="0.25">
      <c r="A1563" s="17" t="s">
        <v>4927</v>
      </c>
      <c r="B1563" s="19">
        <v>880721948</v>
      </c>
      <c r="C1563" s="17">
        <v>65</v>
      </c>
      <c r="D1563" s="24">
        <v>20964.75</v>
      </c>
      <c r="E1563" s="17" t="s">
        <v>1094</v>
      </c>
      <c r="F1563" s="17" t="s">
        <v>794</v>
      </c>
      <c r="G1563" s="17" t="s">
        <v>4112</v>
      </c>
      <c r="H1563" s="17" t="s">
        <v>4928</v>
      </c>
      <c r="I1563" s="20">
        <f t="shared" si="24"/>
        <v>1392924.888576</v>
      </c>
      <c r="J1563" s="20">
        <v>330016.05052415997</v>
      </c>
      <c r="K1563" s="17" t="s">
        <v>4929</v>
      </c>
      <c r="L1563" s="21" t="str">
        <f>VLOOKUP(B1563,Accounts!B$2:E$3001,4,FALSE)</f>
        <v>Domiciliary</v>
      </c>
      <c r="M1563" s="26">
        <f>VALUE(VLOOKUP(B1563,Accounts!B$2:G$3001,6,FALSE))</f>
        <v>426387</v>
      </c>
      <c r="N1563" s="22">
        <f>IFERROR(VLOOKUP(B1563,Loan!B1563:D1862,3,FALSE), 0)</f>
        <v>0</v>
      </c>
      <c r="O1563" s="25">
        <f>VLOOKUP(B1563,Transaction!C2:F3001,4,FALSE)</f>
        <v>44293</v>
      </c>
      <c r="P1563" s="21" t="str">
        <f>VLOOKUP(B1563,Table3[[Account Number]:[Transaction type]],2,FALSE)</f>
        <v>Online Payment</v>
      </c>
      <c r="Q1563" s="21" t="str">
        <f>VLOOKUP(B1563,Transaction!C2:E3001,3,FALSE)</f>
        <v>Internet Banking</v>
      </c>
      <c r="R1563" s="22">
        <f>Table4[[#This Row],[Bank Deposit2]] - Table4[[#This Row],[Saving Accounts]]</f>
        <v>1062908.83805184</v>
      </c>
      <c r="S1563" s="22">
        <f>IF(AND(Table4[[#This Row],[Account Type]]="Current",Table4[[#This Row],[Opening Balance]]&gt;= 500000),Table4[[#This Row],[Opening Balance]] * 0.02, 0)</f>
        <v>0</v>
      </c>
    </row>
    <row r="1564" spans="1:19" ht="15.75" x14ac:dyDescent="0.25">
      <c r="A1564" s="17" t="s">
        <v>4930</v>
      </c>
      <c r="B1564" s="19">
        <v>714119030</v>
      </c>
      <c r="C1564" s="17">
        <v>32</v>
      </c>
      <c r="D1564" s="24">
        <v>33018</v>
      </c>
      <c r="E1564" s="17" t="s">
        <v>1094</v>
      </c>
      <c r="F1564" s="17" t="s">
        <v>985</v>
      </c>
      <c r="G1564" s="17" t="s">
        <v>4119</v>
      </c>
      <c r="H1564" s="17" t="s">
        <v>4931</v>
      </c>
      <c r="I1564" s="20">
        <f t="shared" si="24"/>
        <v>195183.25708800001</v>
      </c>
      <c r="J1564" s="20">
        <v>99887.902156800003</v>
      </c>
      <c r="K1564" s="17" t="s">
        <v>4366</v>
      </c>
      <c r="L1564" s="21" t="str">
        <f>VLOOKUP(B1564,Accounts!B$2:E$3001,4,FALSE)</f>
        <v>Domiciliary</v>
      </c>
      <c r="M1564" s="26">
        <f>VALUE(VLOOKUP(B1564,Accounts!B$2:G$3001,6,FALSE))</f>
        <v>2155945204</v>
      </c>
      <c r="N1564" s="22">
        <f>IFERROR(VLOOKUP(B1564,Loan!B1564:D1863,3,FALSE), 0)</f>
        <v>0</v>
      </c>
      <c r="O1564" s="25">
        <f>VLOOKUP(B1564,Transaction!C2:F3001,4,FALSE)</f>
        <v>44658</v>
      </c>
      <c r="P1564" s="21" t="str">
        <f>VLOOKUP(B1564,Table3[[Account Number]:[Transaction type]],2,FALSE)</f>
        <v>Checks</v>
      </c>
      <c r="Q1564" s="21" t="str">
        <f>VLOOKUP(B1564,Transaction!C2:E3001,3,FALSE)</f>
        <v>Informal Services</v>
      </c>
      <c r="R1564" s="22">
        <f>Table4[[#This Row],[Bank Deposit2]] - Table4[[#This Row],[Saving Accounts]]</f>
        <v>95295.35493120001</v>
      </c>
      <c r="S1564" s="22">
        <f>IF(AND(Table4[[#This Row],[Account Type]]="Current",Table4[[#This Row],[Opening Balance]]&gt;= 500000),Table4[[#This Row],[Opening Balance]] * 0.02, 0)</f>
        <v>0</v>
      </c>
    </row>
    <row r="1565" spans="1:19" ht="15.75" x14ac:dyDescent="0.25">
      <c r="A1565" s="17" t="s">
        <v>4932</v>
      </c>
      <c r="B1565" s="19">
        <v>737120145</v>
      </c>
      <c r="C1565" s="17">
        <v>81</v>
      </c>
      <c r="D1565" s="24">
        <v>15120.75</v>
      </c>
      <c r="E1565" s="17" t="s">
        <v>1094</v>
      </c>
      <c r="F1565" s="17" t="s">
        <v>147</v>
      </c>
      <c r="G1565" s="17" t="s">
        <v>4088</v>
      </c>
      <c r="H1565" s="17" t="s">
        <v>4933</v>
      </c>
      <c r="I1565" s="20">
        <f t="shared" si="24"/>
        <v>166547.67360000001</v>
      </c>
      <c r="J1565" s="20">
        <v>38909.700244799998</v>
      </c>
      <c r="K1565" s="17" t="s">
        <v>4934</v>
      </c>
      <c r="L1565" s="21" t="str">
        <f>VLOOKUP(B1565,Accounts!B$2:E$3001,4,FALSE)</f>
        <v>Domiciliary</v>
      </c>
      <c r="M1565" s="26">
        <f>VALUE(VLOOKUP(B1565,Accounts!B$2:G$3001,6,FALSE))</f>
        <v>5100663022</v>
      </c>
      <c r="N1565" s="22">
        <f>IFERROR(VLOOKUP(B1565,Loan!B1565:D1864,3,FALSE), 0)</f>
        <v>0</v>
      </c>
      <c r="O1565" s="25">
        <f>VLOOKUP(B1565,Transaction!C2:F3001,4,FALSE)</f>
        <v>44619</v>
      </c>
      <c r="P1565" s="21" t="str">
        <f>VLOOKUP(B1565,Table3[[Account Number]:[Transaction type]],2,FALSE)</f>
        <v>Cash Withdrawal</v>
      </c>
      <c r="Q1565" s="21" t="str">
        <f>VLOOKUP(B1565,Transaction!C2:E3001,3,FALSE)</f>
        <v>POS</v>
      </c>
      <c r="R1565" s="22">
        <f>Table4[[#This Row],[Bank Deposit2]] - Table4[[#This Row],[Saving Accounts]]</f>
        <v>127637.97335520001</v>
      </c>
      <c r="S1565" s="22">
        <f>IF(AND(Table4[[#This Row],[Account Type]]="Current",Table4[[#This Row],[Opening Balance]]&gt;= 500000),Table4[[#This Row],[Opening Balance]] * 0.02, 0)</f>
        <v>0</v>
      </c>
    </row>
    <row r="1566" spans="1:19" ht="15.75" x14ac:dyDescent="0.25">
      <c r="A1566" s="17" t="s">
        <v>4935</v>
      </c>
      <c r="B1566" s="19">
        <v>560683336</v>
      </c>
      <c r="C1566" s="17">
        <v>81</v>
      </c>
      <c r="D1566" s="24">
        <v>15120.75</v>
      </c>
      <c r="E1566" s="17" t="s">
        <v>1094</v>
      </c>
      <c r="F1566" s="17" t="s">
        <v>24</v>
      </c>
      <c r="G1566" s="17" t="s">
        <v>4074</v>
      </c>
      <c r="H1566" s="17" t="s">
        <v>4936</v>
      </c>
      <c r="I1566" s="20">
        <f t="shared" si="24"/>
        <v>86494.073678999994</v>
      </c>
      <c r="J1566" s="20">
        <v>77788.863682919997</v>
      </c>
      <c r="K1566" s="17" t="s">
        <v>4766</v>
      </c>
      <c r="L1566" s="21" t="str">
        <f>VLOOKUP(B1566,Accounts!B$2:E$3001,4,FALSE)</f>
        <v>Savings</v>
      </c>
      <c r="M1566" s="26">
        <f>VALUE(VLOOKUP(B1566,Accounts!B$2:G$3001,6,FALSE))</f>
        <v>2553927552</v>
      </c>
      <c r="N1566" s="22">
        <f>IFERROR(VLOOKUP(B1566,Loan!B1566:D1865,3,FALSE), 0)</f>
        <v>0</v>
      </c>
      <c r="O1566" s="25">
        <f>VLOOKUP(B1566,Transaction!C2:F3001,4,FALSE)</f>
        <v>44448</v>
      </c>
      <c r="P1566" s="21" t="str">
        <f>VLOOKUP(B1566,Table3[[Account Number]:[Transaction type]],2,FALSE)</f>
        <v>Money Transfer</v>
      </c>
      <c r="Q1566" s="21" t="str">
        <f>VLOOKUP(B1566,Transaction!C2:E3001,3,FALSE)</f>
        <v>Mobile</v>
      </c>
      <c r="R1566" s="22">
        <f>Table4[[#This Row],[Bank Deposit2]] - Table4[[#This Row],[Saving Accounts]]</f>
        <v>8705.2099960799969</v>
      </c>
      <c r="S1566" s="22">
        <f>IF(AND(Table4[[#This Row],[Account Type]]="Current",Table4[[#This Row],[Opening Balance]]&gt;= 500000),Table4[[#This Row],[Opening Balance]] * 0.02, 0)</f>
        <v>0</v>
      </c>
    </row>
    <row r="1567" spans="1:19" ht="15.75" x14ac:dyDescent="0.25">
      <c r="A1567" s="17" t="s">
        <v>4937</v>
      </c>
      <c r="B1567" s="19">
        <v>827906116</v>
      </c>
      <c r="C1567" s="17">
        <v>80</v>
      </c>
      <c r="D1567" s="24">
        <v>15486</v>
      </c>
      <c r="E1567" s="17" t="s">
        <v>1094</v>
      </c>
      <c r="F1567" s="17" t="s">
        <v>1047</v>
      </c>
      <c r="G1567" s="17" t="s">
        <v>4220</v>
      </c>
      <c r="H1567" s="17" t="s">
        <v>4938</v>
      </c>
      <c r="I1567" s="20">
        <f t="shared" si="24"/>
        <v>415274.03739000001</v>
      </c>
      <c r="J1567" s="20">
        <v>58540.243335300001</v>
      </c>
      <c r="K1567" s="17" t="s">
        <v>4939</v>
      </c>
      <c r="L1567" s="21" t="str">
        <f>VLOOKUP(B1567,Accounts!B$2:E$3001,4,FALSE)</f>
        <v>Joint</v>
      </c>
      <c r="M1567" s="26">
        <f>VALUE(VLOOKUP(B1567,Accounts!B$2:G$3001,6,FALSE))</f>
        <v>2558724012</v>
      </c>
      <c r="N1567" s="22">
        <f>IFERROR(VLOOKUP(B1567,Loan!B1567:D1866,3,FALSE), 0)</f>
        <v>0</v>
      </c>
      <c r="O1567" s="25">
        <f>VLOOKUP(B1567,Transaction!C2:F3001,4,FALSE)</f>
        <v>44212</v>
      </c>
      <c r="P1567" s="21" t="str">
        <f>VLOOKUP(B1567,Table3[[Account Number]:[Transaction type]],2,FALSE)</f>
        <v>Online Payment</v>
      </c>
      <c r="Q1567" s="21" t="str">
        <f>VLOOKUP(B1567,Transaction!C2:E3001,3,FALSE)</f>
        <v>Card</v>
      </c>
      <c r="R1567" s="22">
        <f>Table4[[#This Row],[Bank Deposit2]] - Table4[[#This Row],[Saving Accounts]]</f>
        <v>356733.7940547</v>
      </c>
      <c r="S1567" s="22">
        <f>IF(AND(Table4[[#This Row],[Account Type]]="Current",Table4[[#This Row],[Opening Balance]]&gt;= 500000),Table4[[#This Row],[Opening Balance]] * 0.02, 0)</f>
        <v>0</v>
      </c>
    </row>
    <row r="1568" spans="1:19" ht="15.75" x14ac:dyDescent="0.25">
      <c r="A1568" s="17" t="s">
        <v>4940</v>
      </c>
      <c r="B1568" s="19">
        <v>818514758</v>
      </c>
      <c r="C1568" s="17">
        <v>41</v>
      </c>
      <c r="D1568" s="24">
        <v>29730.75</v>
      </c>
      <c r="E1568" s="17" t="s">
        <v>1094</v>
      </c>
      <c r="F1568" s="17" t="s">
        <v>885</v>
      </c>
      <c r="G1568" s="17" t="s">
        <v>4112</v>
      </c>
      <c r="H1568" s="17" t="s">
        <v>4941</v>
      </c>
      <c r="I1568" s="20">
        <f t="shared" si="24"/>
        <v>213338.1845</v>
      </c>
      <c r="J1568" s="20">
        <v>39376.133481999997</v>
      </c>
      <c r="K1568" s="17" t="s">
        <v>4942</v>
      </c>
      <c r="L1568" s="21" t="str">
        <f>VLOOKUP(B1568,Accounts!B$2:E$3001,4,FALSE)</f>
        <v>Corporate</v>
      </c>
      <c r="M1568" s="26">
        <f>VALUE(VLOOKUP(B1568,Accounts!B$2:G$3001,6,FALSE))</f>
        <v>409208415</v>
      </c>
      <c r="N1568" s="22">
        <f>IFERROR(VLOOKUP(B1568,Loan!B1568:D1867,3,FALSE), 0)</f>
        <v>0</v>
      </c>
      <c r="O1568" s="25">
        <f>VLOOKUP(B1568,Transaction!C2:F3001,4,FALSE)</f>
        <v>44659</v>
      </c>
      <c r="P1568" s="21" t="str">
        <f>VLOOKUP(B1568,Table3[[Account Number]:[Transaction type]],2,FALSE)</f>
        <v>Money Transfer</v>
      </c>
      <c r="Q1568" s="21" t="str">
        <f>VLOOKUP(B1568,Transaction!C2:E3001,3,FALSE)</f>
        <v>Mobile</v>
      </c>
      <c r="R1568" s="22">
        <f>Table4[[#This Row],[Bank Deposit2]] - Table4[[#This Row],[Saving Accounts]]</f>
        <v>173962.051018</v>
      </c>
      <c r="S1568" s="22">
        <f>IF(AND(Table4[[#This Row],[Account Type]]="Current",Table4[[#This Row],[Opening Balance]]&gt;= 500000),Table4[[#This Row],[Opening Balance]] * 0.02, 0)</f>
        <v>0</v>
      </c>
    </row>
    <row r="1569" spans="1:19" ht="15.75" x14ac:dyDescent="0.25">
      <c r="A1569" s="17" t="s">
        <v>4943</v>
      </c>
      <c r="B1569" s="19">
        <v>757839652</v>
      </c>
      <c r="C1569" s="17">
        <v>17</v>
      </c>
      <c r="D1569" s="24">
        <v>38496.75</v>
      </c>
      <c r="E1569" s="17" t="s">
        <v>1094</v>
      </c>
      <c r="F1569" s="17" t="s">
        <v>636</v>
      </c>
      <c r="G1569" s="17" t="s">
        <v>4119</v>
      </c>
      <c r="H1569" s="17" t="s">
        <v>4944</v>
      </c>
      <c r="I1569" s="20">
        <f t="shared" si="24"/>
        <v>977415.20553599996</v>
      </c>
      <c r="J1569" s="20">
        <v>140688.55231200001</v>
      </c>
      <c r="K1569" s="17" t="s">
        <v>4945</v>
      </c>
      <c r="L1569" s="21" t="str">
        <f>VLOOKUP(B1569,Accounts!B$2:E$3001,4,FALSE)</f>
        <v>Current</v>
      </c>
      <c r="M1569" s="26">
        <f>VALUE(VLOOKUP(B1569,Accounts!B$2:G$3001,6,FALSE))</f>
        <v>502195616</v>
      </c>
      <c r="N1569" s="22">
        <f>IFERROR(VLOOKUP(B1569,Loan!B1569:D1868,3,FALSE), 0)</f>
        <v>0</v>
      </c>
      <c r="O1569" s="25">
        <f>VLOOKUP(B1569,Transaction!C2:F3001,4,FALSE)</f>
        <v>44451</v>
      </c>
      <c r="P1569" s="21" t="str">
        <f>VLOOKUP(B1569,Table3[[Account Number]:[Transaction type]],2,FALSE)</f>
        <v>Checks</v>
      </c>
      <c r="Q1569" s="21" t="str">
        <f>VLOOKUP(B1569,Transaction!C2:E3001,3,FALSE)</f>
        <v>Bank</v>
      </c>
      <c r="R1569" s="22">
        <f>Table4[[#This Row],[Bank Deposit2]] - Table4[[#This Row],[Saving Accounts]]</f>
        <v>836726.65322400001</v>
      </c>
      <c r="S1569" s="22">
        <f>IF(AND(Table4[[#This Row],[Account Type]]="Current",Table4[[#This Row],[Opening Balance]]&gt;= 500000),Table4[[#This Row],[Opening Balance]] * 0.02, 0)</f>
        <v>10043912.32</v>
      </c>
    </row>
    <row r="1570" spans="1:19" ht="15.75" x14ac:dyDescent="0.25">
      <c r="A1570" s="17" t="s">
        <v>4946</v>
      </c>
      <c r="B1570" s="19">
        <v>331722238</v>
      </c>
      <c r="C1570" s="17">
        <v>67</v>
      </c>
      <c r="D1570" s="24">
        <v>20234.25</v>
      </c>
      <c r="E1570" s="17" t="s">
        <v>1094</v>
      </c>
      <c r="F1570" s="17" t="s">
        <v>549</v>
      </c>
      <c r="G1570" s="17" t="s">
        <v>4099</v>
      </c>
      <c r="H1570" s="17" t="s">
        <v>4947</v>
      </c>
      <c r="I1570" s="20">
        <f t="shared" si="24"/>
        <v>1771992.833205</v>
      </c>
      <c r="J1570" s="20">
        <v>622462.44486719999</v>
      </c>
      <c r="K1570" s="17" t="s">
        <v>4948</v>
      </c>
      <c r="L1570" s="21" t="str">
        <f>VLOOKUP(B1570,Accounts!B$2:E$3001,4,FALSE)</f>
        <v>Savings</v>
      </c>
      <c r="M1570" s="26">
        <f>VALUE(VLOOKUP(B1570,Accounts!B$2:G$3001,6,FALSE))</f>
        <v>700084476</v>
      </c>
      <c r="N1570" s="22">
        <f>IFERROR(VLOOKUP(B1570,Loan!B1570:D1869,3,FALSE), 0)</f>
        <v>0</v>
      </c>
      <c r="O1570" s="25">
        <f>VLOOKUP(B1570,Transaction!C2:F3001,4,FALSE)</f>
        <v>44675</v>
      </c>
      <c r="P1570" s="21" t="str">
        <f>VLOOKUP(B1570,Table3[[Account Number]:[Transaction type]],2,FALSE)</f>
        <v>Money Transfer</v>
      </c>
      <c r="Q1570" s="21" t="str">
        <f>VLOOKUP(B1570,Transaction!C2:E3001,3,FALSE)</f>
        <v>Mobile</v>
      </c>
      <c r="R1570" s="22">
        <f>Table4[[#This Row],[Bank Deposit2]] - Table4[[#This Row],[Saving Accounts]]</f>
        <v>1149530.3883378</v>
      </c>
      <c r="S1570" s="22">
        <f>IF(AND(Table4[[#This Row],[Account Type]]="Current",Table4[[#This Row],[Opening Balance]]&gt;= 500000),Table4[[#This Row],[Opening Balance]] * 0.02, 0)</f>
        <v>0</v>
      </c>
    </row>
    <row r="1571" spans="1:19" ht="15.75" x14ac:dyDescent="0.25">
      <c r="A1571" s="17" t="s">
        <v>4949</v>
      </c>
      <c r="B1571" s="19">
        <v>949538015</v>
      </c>
      <c r="C1571" s="17">
        <v>43</v>
      </c>
      <c r="D1571" s="24">
        <v>29000.25</v>
      </c>
      <c r="E1571" s="17" t="s">
        <v>1094</v>
      </c>
      <c r="F1571" s="17" t="s">
        <v>682</v>
      </c>
      <c r="G1571" s="17" t="s">
        <v>4062</v>
      </c>
      <c r="H1571" s="17" t="s">
        <v>4950</v>
      </c>
      <c r="I1571" s="20">
        <f t="shared" si="24"/>
        <v>1086576.2219519999</v>
      </c>
      <c r="J1571" s="20">
        <v>366385.87694592</v>
      </c>
      <c r="K1571" s="17" t="s">
        <v>4951</v>
      </c>
      <c r="L1571" s="21" t="str">
        <f>VLOOKUP(B1571,Accounts!B$2:E$3001,4,FALSE)</f>
        <v>Domiciliary</v>
      </c>
      <c r="M1571" s="26">
        <f>VALUE(VLOOKUP(B1571,Accounts!B$2:G$3001,6,FALSE))</f>
        <v>1927271775</v>
      </c>
      <c r="N1571" s="22">
        <f>IFERROR(VLOOKUP(B1571,Loan!B1571:D1870,3,FALSE), 0)</f>
        <v>0</v>
      </c>
      <c r="O1571" s="25">
        <f>VLOOKUP(B1571,Transaction!C2:F3001,4,FALSE)</f>
        <v>44344</v>
      </c>
      <c r="P1571" s="21" t="str">
        <f>VLOOKUP(B1571,Table3[[Account Number]:[Transaction type]],2,FALSE)</f>
        <v>Online Payment</v>
      </c>
      <c r="Q1571" s="21" t="str">
        <f>VLOOKUP(B1571,Transaction!C2:E3001,3,FALSE)</f>
        <v>Internet Banking</v>
      </c>
      <c r="R1571" s="22">
        <f>Table4[[#This Row],[Bank Deposit2]] - Table4[[#This Row],[Saving Accounts]]</f>
        <v>720190.34500607988</v>
      </c>
      <c r="S1571" s="22">
        <f>IF(AND(Table4[[#This Row],[Account Type]]="Current",Table4[[#This Row],[Opening Balance]]&gt;= 500000),Table4[[#This Row],[Opening Balance]] * 0.02, 0)</f>
        <v>0</v>
      </c>
    </row>
    <row r="1572" spans="1:19" ht="15.75" x14ac:dyDescent="0.25">
      <c r="A1572" s="17" t="s">
        <v>4952</v>
      </c>
      <c r="B1572" s="19">
        <v>377745821</v>
      </c>
      <c r="C1572" s="17">
        <v>25</v>
      </c>
      <c r="D1572" s="24">
        <v>35574.75</v>
      </c>
      <c r="E1572" s="17" t="s">
        <v>1094</v>
      </c>
      <c r="F1572" s="17" t="s">
        <v>163</v>
      </c>
      <c r="G1572" s="17" t="s">
        <v>4058</v>
      </c>
      <c r="H1572" s="17" t="s">
        <v>4953</v>
      </c>
      <c r="I1572" s="20">
        <f t="shared" si="24"/>
        <v>135513.2592</v>
      </c>
      <c r="J1572" s="20">
        <v>41406.8292</v>
      </c>
      <c r="K1572" s="17" t="s">
        <v>4954</v>
      </c>
      <c r="L1572" s="21" t="str">
        <f>VLOOKUP(B1572,Accounts!B$2:E$3001,4,FALSE)</f>
        <v>Domiciliary</v>
      </c>
      <c r="M1572" s="26">
        <f>VALUE(VLOOKUP(B1572,Accounts!B$2:G$3001,6,FALSE))</f>
        <v>2235955104</v>
      </c>
      <c r="N1572" s="22">
        <f>IFERROR(VLOOKUP(B1572,Loan!B1572:D1871,3,FALSE), 0)</f>
        <v>0</v>
      </c>
      <c r="O1572" s="25">
        <f>VLOOKUP(B1572,Transaction!C2:F3001,4,FALSE)</f>
        <v>44350</v>
      </c>
      <c r="P1572" s="21" t="str">
        <f>VLOOKUP(B1572,Table3[[Account Number]:[Transaction type]],2,FALSE)</f>
        <v>Online Payment</v>
      </c>
      <c r="Q1572" s="21" t="str">
        <f>VLOOKUP(B1572,Transaction!C2:E3001,3,FALSE)</f>
        <v>Card</v>
      </c>
      <c r="R1572" s="22">
        <f>Table4[[#This Row],[Bank Deposit2]] - Table4[[#This Row],[Saving Accounts]]</f>
        <v>94106.43</v>
      </c>
      <c r="S1572" s="22">
        <f>IF(AND(Table4[[#This Row],[Account Type]]="Current",Table4[[#This Row],[Opening Balance]]&gt;= 500000),Table4[[#This Row],[Opening Balance]] * 0.02, 0)</f>
        <v>0</v>
      </c>
    </row>
    <row r="1573" spans="1:19" ht="15.75" x14ac:dyDescent="0.25">
      <c r="A1573" s="17" t="s">
        <v>4955</v>
      </c>
      <c r="B1573" s="19">
        <v>120381038</v>
      </c>
      <c r="C1573" s="17">
        <v>60</v>
      </c>
      <c r="D1573" s="24">
        <v>22791</v>
      </c>
      <c r="E1573" s="17" t="s">
        <v>1094</v>
      </c>
      <c r="F1573" s="17" t="s">
        <v>208</v>
      </c>
      <c r="G1573" s="17" t="s">
        <v>4066</v>
      </c>
      <c r="H1573" s="17" t="s">
        <v>4956</v>
      </c>
      <c r="I1573" s="20">
        <f t="shared" si="24"/>
        <v>40303.493999999999</v>
      </c>
      <c r="J1573" s="20">
        <v>6018.6551040000004</v>
      </c>
      <c r="K1573" s="17" t="s">
        <v>4957</v>
      </c>
      <c r="L1573" s="21" t="str">
        <f>VLOOKUP(B1573,Accounts!B$2:E$3001,4,FALSE)</f>
        <v>Savings</v>
      </c>
      <c r="M1573" s="26">
        <f>VALUE(VLOOKUP(B1573,Accounts!B$2:G$3001,6,FALSE))</f>
        <v>8543962</v>
      </c>
      <c r="N1573" s="22">
        <f>IFERROR(VLOOKUP(B1573,Loan!B1573:D1872,3,FALSE), 0)</f>
        <v>0</v>
      </c>
      <c r="O1573" s="25">
        <f>VLOOKUP(B1573,Transaction!C2:F3001,4,FALSE)</f>
        <v>44233</v>
      </c>
      <c r="P1573" s="21" t="str">
        <f>VLOOKUP(B1573,Table3[[Account Number]:[Transaction type]],2,FALSE)</f>
        <v>Online Payment</v>
      </c>
      <c r="Q1573" s="21" t="str">
        <f>VLOOKUP(B1573,Transaction!C2:E3001,3,FALSE)</f>
        <v>Mobile</v>
      </c>
      <c r="R1573" s="22">
        <f>Table4[[#This Row],[Bank Deposit2]] - Table4[[#This Row],[Saving Accounts]]</f>
        <v>34284.838896000001</v>
      </c>
      <c r="S1573" s="22">
        <f>IF(AND(Table4[[#This Row],[Account Type]]="Current",Table4[[#This Row],[Opening Balance]]&gt;= 500000),Table4[[#This Row],[Opening Balance]] * 0.02, 0)</f>
        <v>0</v>
      </c>
    </row>
    <row r="1574" spans="1:19" ht="15.75" x14ac:dyDescent="0.25">
      <c r="A1574" s="17" t="s">
        <v>4958</v>
      </c>
      <c r="B1574" s="19">
        <v>348264976</v>
      </c>
      <c r="C1574" s="17">
        <v>85</v>
      </c>
      <c r="D1574" s="24">
        <v>13659.75</v>
      </c>
      <c r="E1574" s="17" t="s">
        <v>1094</v>
      </c>
      <c r="F1574" s="17" t="s">
        <v>774</v>
      </c>
      <c r="G1574" s="17" t="s">
        <v>4058</v>
      </c>
      <c r="H1574" s="17" t="s">
        <v>4959</v>
      </c>
      <c r="I1574" s="20">
        <f t="shared" si="24"/>
        <v>671422.5</v>
      </c>
      <c r="J1574" s="20">
        <v>83659.243499999997</v>
      </c>
      <c r="K1574" s="17" t="s">
        <v>4960</v>
      </c>
      <c r="L1574" s="21" t="str">
        <f>VLOOKUP(B1574,Accounts!B$2:E$3001,4,FALSE)</f>
        <v>Domiciliary</v>
      </c>
      <c r="M1574" s="26">
        <f>VALUE(VLOOKUP(B1574,Accounts!B$2:G$3001,6,FALSE))</f>
        <v>3156259011</v>
      </c>
      <c r="N1574" s="22">
        <f>IFERROR(VLOOKUP(B1574,Loan!B1574:D1873,3,FALSE), 0)</f>
        <v>0</v>
      </c>
      <c r="O1574" s="25">
        <f>VLOOKUP(B1574,Transaction!C2:F3001,4,FALSE)</f>
        <v>44207</v>
      </c>
      <c r="P1574" s="21" t="str">
        <f>VLOOKUP(B1574,Table3[[Account Number]:[Transaction type]],2,FALSE)</f>
        <v>Money Deposit</v>
      </c>
      <c r="Q1574" s="21" t="str">
        <f>VLOOKUP(B1574,Transaction!C2:E3001,3,FALSE)</f>
        <v>ATM</v>
      </c>
      <c r="R1574" s="22">
        <f>Table4[[#This Row],[Bank Deposit2]] - Table4[[#This Row],[Saving Accounts]]</f>
        <v>587763.25650000002</v>
      </c>
      <c r="S1574" s="22">
        <f>IF(AND(Table4[[#This Row],[Account Type]]="Current",Table4[[#This Row],[Opening Balance]]&gt;= 500000),Table4[[#This Row],[Opening Balance]] * 0.02, 0)</f>
        <v>0</v>
      </c>
    </row>
    <row r="1575" spans="1:19" ht="15.75" x14ac:dyDescent="0.25">
      <c r="A1575" s="17" t="s">
        <v>4961</v>
      </c>
      <c r="B1575" s="19">
        <v>999351529</v>
      </c>
      <c r="C1575" s="17">
        <v>61</v>
      </c>
      <c r="D1575" s="24">
        <v>22425.75</v>
      </c>
      <c r="E1575" s="17" t="s">
        <v>1094</v>
      </c>
      <c r="F1575" s="17" t="s">
        <v>893</v>
      </c>
      <c r="G1575" s="17" t="s">
        <v>4105</v>
      </c>
      <c r="H1575" s="17" t="s">
        <v>4962</v>
      </c>
      <c r="I1575" s="20">
        <f t="shared" si="24"/>
        <v>66531.737389000002</v>
      </c>
      <c r="J1575" s="20">
        <v>43035.085830099997</v>
      </c>
      <c r="K1575" s="17" t="s">
        <v>4963</v>
      </c>
      <c r="L1575" s="21" t="str">
        <f>VLOOKUP(B1575,Accounts!B$2:E$3001,4,FALSE)</f>
        <v>Domiciliary</v>
      </c>
      <c r="M1575" s="26">
        <f>VALUE(VLOOKUP(B1575,Accounts!B$2:G$3001,6,FALSE))</f>
        <v>3303089692</v>
      </c>
      <c r="N1575" s="22">
        <f>IFERROR(VLOOKUP(B1575,Loan!B1575:D1874,3,FALSE), 0)</f>
        <v>0</v>
      </c>
      <c r="O1575" s="25">
        <f>VLOOKUP(B1575,Transaction!C2:F3001,4,FALSE)</f>
        <v>44381</v>
      </c>
      <c r="P1575" s="21" t="str">
        <f>VLOOKUP(B1575,Table3[[Account Number]:[Transaction type]],2,FALSE)</f>
        <v>Online Payment</v>
      </c>
      <c r="Q1575" s="21" t="str">
        <f>VLOOKUP(B1575,Transaction!C2:E3001,3,FALSE)</f>
        <v>Mobile</v>
      </c>
      <c r="R1575" s="22">
        <f>Table4[[#This Row],[Bank Deposit2]] - Table4[[#This Row],[Saving Accounts]]</f>
        <v>23496.651558900005</v>
      </c>
      <c r="S1575" s="22">
        <f>IF(AND(Table4[[#This Row],[Account Type]]="Current",Table4[[#This Row],[Opening Balance]]&gt;= 500000),Table4[[#This Row],[Opening Balance]] * 0.02, 0)</f>
        <v>0</v>
      </c>
    </row>
    <row r="1576" spans="1:19" ht="15.75" x14ac:dyDescent="0.25">
      <c r="A1576" s="17" t="s">
        <v>4964</v>
      </c>
      <c r="B1576" s="19">
        <v>63303242</v>
      </c>
      <c r="C1576" s="17">
        <v>30</v>
      </c>
      <c r="D1576" s="24">
        <v>33748.5</v>
      </c>
      <c r="E1576" s="17" t="s">
        <v>1094</v>
      </c>
      <c r="F1576" s="17" t="s">
        <v>909</v>
      </c>
      <c r="G1576" s="17" t="s">
        <v>4066</v>
      </c>
      <c r="H1576" s="17" t="s">
        <v>4965</v>
      </c>
      <c r="I1576" s="20">
        <f t="shared" si="24"/>
        <v>304826.37081599998</v>
      </c>
      <c r="J1576" s="20">
        <v>98429.418447360003</v>
      </c>
      <c r="K1576" s="17" t="s">
        <v>4966</v>
      </c>
      <c r="L1576" s="21" t="str">
        <f>VLOOKUP(B1576,Accounts!B$2:E$3001,4,FALSE)</f>
        <v>Domiciliary</v>
      </c>
      <c r="M1576" s="26">
        <f>VALUE(VLOOKUP(B1576,Accounts!B$2:G$3001,6,FALSE))</f>
        <v>983692934</v>
      </c>
      <c r="N1576" s="22">
        <f>IFERROR(VLOOKUP(B1576,Loan!B1576:D1875,3,FALSE), 0)</f>
        <v>0</v>
      </c>
      <c r="O1576" s="25">
        <f>VLOOKUP(B1576,Transaction!C2:F3001,4,FALSE)</f>
        <v>44225</v>
      </c>
      <c r="P1576" s="21" t="str">
        <f>VLOOKUP(B1576,Table3[[Account Number]:[Transaction type]],2,FALSE)</f>
        <v>Cash Withdrawal</v>
      </c>
      <c r="Q1576" s="21" t="str">
        <f>VLOOKUP(B1576,Transaction!C2:E3001,3,FALSE)</f>
        <v>POS</v>
      </c>
      <c r="R1576" s="22">
        <f>Table4[[#This Row],[Bank Deposit2]] - Table4[[#This Row],[Saving Accounts]]</f>
        <v>206396.95236863999</v>
      </c>
      <c r="S1576" s="22">
        <f>IF(AND(Table4[[#This Row],[Account Type]]="Current",Table4[[#This Row],[Opening Balance]]&gt;= 500000),Table4[[#This Row],[Opening Balance]] * 0.02, 0)</f>
        <v>0</v>
      </c>
    </row>
    <row r="1577" spans="1:19" ht="15.75" x14ac:dyDescent="0.25">
      <c r="A1577" s="17" t="s">
        <v>4967</v>
      </c>
      <c r="B1577" s="19">
        <v>126184759</v>
      </c>
      <c r="C1577" s="17">
        <v>47</v>
      </c>
      <c r="D1577" s="24">
        <v>27539.25</v>
      </c>
      <c r="E1577" s="17" t="s">
        <v>1094</v>
      </c>
      <c r="F1577" s="17" t="s">
        <v>2364</v>
      </c>
      <c r="G1577" s="17" t="s">
        <v>4058</v>
      </c>
      <c r="H1577" s="17" t="s">
        <v>4968</v>
      </c>
      <c r="I1577" s="20">
        <f t="shared" si="24"/>
        <v>598631.92059600004</v>
      </c>
      <c r="J1577" s="20">
        <v>85868.277642479996</v>
      </c>
      <c r="K1577" s="17" t="s">
        <v>4969</v>
      </c>
      <c r="L1577" s="21" t="str">
        <f>VLOOKUP(B1577,Accounts!B$2:E$3001,4,FALSE)</f>
        <v>Savings</v>
      </c>
      <c r="M1577" s="26">
        <f>VALUE(VLOOKUP(B1577,Accounts!B$2:G$3001,6,FALSE))</f>
        <v>4447326378</v>
      </c>
      <c r="N1577" s="22">
        <f>IFERROR(VLOOKUP(B1577,Loan!B1577:D1876,3,FALSE), 0)</f>
        <v>0</v>
      </c>
      <c r="O1577" s="25">
        <f>VLOOKUP(B1577,Transaction!C2:F3001,4,FALSE)</f>
        <v>44638</v>
      </c>
      <c r="P1577" s="21" t="str">
        <f>VLOOKUP(B1577,Table3[[Account Number]:[Transaction type]],2,FALSE)</f>
        <v>Money Transfer</v>
      </c>
      <c r="Q1577" s="21" t="str">
        <f>VLOOKUP(B1577,Transaction!C2:E3001,3,FALSE)</f>
        <v>Mobile</v>
      </c>
      <c r="R1577" s="22">
        <f>Table4[[#This Row],[Bank Deposit2]] - Table4[[#This Row],[Saving Accounts]]</f>
        <v>512763.64295352006</v>
      </c>
      <c r="S1577" s="22">
        <f>IF(AND(Table4[[#This Row],[Account Type]]="Current",Table4[[#This Row],[Opening Balance]]&gt;= 500000),Table4[[#This Row],[Opening Balance]] * 0.02, 0)</f>
        <v>0</v>
      </c>
    </row>
    <row r="1578" spans="1:19" ht="15.75" x14ac:dyDescent="0.25">
      <c r="A1578" s="17" t="s">
        <v>4970</v>
      </c>
      <c r="B1578" s="19">
        <v>197570644</v>
      </c>
      <c r="C1578" s="17">
        <v>51</v>
      </c>
      <c r="D1578" s="24">
        <v>26078.25</v>
      </c>
      <c r="E1578" s="17" t="s">
        <v>1094</v>
      </c>
      <c r="F1578" s="17" t="s">
        <v>483</v>
      </c>
      <c r="G1578" s="17" t="s">
        <v>4148</v>
      </c>
      <c r="H1578" s="17" t="s">
        <v>4971</v>
      </c>
      <c r="I1578" s="20">
        <f t="shared" si="24"/>
        <v>888786.19620000001</v>
      </c>
      <c r="J1578" s="20">
        <v>242257.72319280001</v>
      </c>
      <c r="K1578" s="17" t="s">
        <v>4972</v>
      </c>
      <c r="L1578" s="21" t="str">
        <f>VLOOKUP(B1578,Accounts!B$2:E$3001,4,FALSE)</f>
        <v>Current</v>
      </c>
      <c r="M1578" s="26">
        <f>VALUE(VLOOKUP(B1578,Accounts!B$2:G$3001,6,FALSE))</f>
        <v>721941675</v>
      </c>
      <c r="N1578" s="22">
        <f>IFERROR(VLOOKUP(B1578,Loan!B1578:D1877,3,FALSE), 0)</f>
        <v>0</v>
      </c>
      <c r="O1578" s="25">
        <f>VLOOKUP(B1578,Transaction!C2:F3001,4,FALSE)</f>
        <v>44434</v>
      </c>
      <c r="P1578" s="21" t="str">
        <f>VLOOKUP(B1578,Table3[[Account Number]:[Transaction type]],2,FALSE)</f>
        <v>Checks</v>
      </c>
      <c r="Q1578" s="21" t="str">
        <f>VLOOKUP(B1578,Transaction!C2:E3001,3,FALSE)</f>
        <v>Informal Services</v>
      </c>
      <c r="R1578" s="22">
        <f>Table4[[#This Row],[Bank Deposit2]] - Table4[[#This Row],[Saving Accounts]]</f>
        <v>646528.47300720005</v>
      </c>
      <c r="S1578" s="22">
        <f>IF(AND(Table4[[#This Row],[Account Type]]="Current",Table4[[#This Row],[Opening Balance]]&gt;= 500000),Table4[[#This Row],[Opening Balance]] * 0.02, 0)</f>
        <v>14438833.5</v>
      </c>
    </row>
    <row r="1579" spans="1:19" ht="15.75" x14ac:dyDescent="0.25">
      <c r="A1579" s="17" t="s">
        <v>4973</v>
      </c>
      <c r="B1579" s="19">
        <v>309373814</v>
      </c>
      <c r="C1579" s="17">
        <v>62</v>
      </c>
      <c r="D1579" s="24">
        <v>22060.5</v>
      </c>
      <c r="E1579" s="17" t="s">
        <v>1094</v>
      </c>
      <c r="F1579" s="17" t="s">
        <v>1054</v>
      </c>
      <c r="G1579" s="17" t="s">
        <v>4058</v>
      </c>
      <c r="H1579" s="17" t="s">
        <v>4974</v>
      </c>
      <c r="I1579" s="20">
        <f t="shared" si="24"/>
        <v>2939594.2039890001</v>
      </c>
      <c r="J1579" s="20">
        <v>644540.55465986999</v>
      </c>
      <c r="K1579" s="17" t="s">
        <v>4975</v>
      </c>
      <c r="L1579" s="21" t="str">
        <f>VLOOKUP(B1579,Accounts!B$2:E$3001,4,FALSE)</f>
        <v>Joint</v>
      </c>
      <c r="M1579" s="26">
        <f>VALUE(VLOOKUP(B1579,Accounts!B$2:G$3001,6,FALSE))</f>
        <v>622197912</v>
      </c>
      <c r="N1579" s="22">
        <f>IFERROR(VLOOKUP(B1579,Loan!B1579:D1878,3,FALSE), 0)</f>
        <v>0</v>
      </c>
      <c r="O1579" s="25">
        <f>VLOOKUP(B1579,Transaction!C2:F3001,4,FALSE)</f>
        <v>44405</v>
      </c>
      <c r="P1579" s="21" t="str">
        <f>VLOOKUP(B1579,Table3[[Account Number]:[Transaction type]],2,FALSE)</f>
        <v>Online Payment</v>
      </c>
      <c r="Q1579" s="21" t="str">
        <f>VLOOKUP(B1579,Transaction!C2:E3001,3,FALSE)</f>
        <v>Internet Banking</v>
      </c>
      <c r="R1579" s="22">
        <f>Table4[[#This Row],[Bank Deposit2]] - Table4[[#This Row],[Saving Accounts]]</f>
        <v>2295053.6493291301</v>
      </c>
      <c r="S1579" s="22">
        <f>IF(AND(Table4[[#This Row],[Account Type]]="Current",Table4[[#This Row],[Opening Balance]]&gt;= 500000),Table4[[#This Row],[Opening Balance]] * 0.02, 0)</f>
        <v>0</v>
      </c>
    </row>
    <row r="1580" spans="1:19" ht="15.75" x14ac:dyDescent="0.25">
      <c r="A1580" s="17" t="s">
        <v>4976</v>
      </c>
      <c r="B1580" s="19">
        <v>573861892</v>
      </c>
      <c r="C1580" s="17">
        <v>21</v>
      </c>
      <c r="D1580" s="24">
        <v>37035.75</v>
      </c>
      <c r="E1580" s="17" t="s">
        <v>1094</v>
      </c>
      <c r="F1580" s="17" t="s">
        <v>264</v>
      </c>
      <c r="G1580" s="17" t="s">
        <v>4105</v>
      </c>
      <c r="H1580" s="17" t="s">
        <v>4977</v>
      </c>
      <c r="I1580" s="20">
        <f t="shared" si="24"/>
        <v>1571606.9867519999</v>
      </c>
      <c r="J1580" s="20">
        <v>1021790.10498048</v>
      </c>
      <c r="K1580" s="17" t="s">
        <v>4978</v>
      </c>
      <c r="L1580" s="21" t="str">
        <f>VLOOKUP(B1580,Accounts!B$2:E$3001,4,FALSE)</f>
        <v>Corporate</v>
      </c>
      <c r="M1580" s="26">
        <f>VALUE(VLOOKUP(B1580,Accounts!B$2:G$3001,6,FALSE))</f>
        <v>19378575</v>
      </c>
      <c r="N1580" s="22">
        <f>IFERROR(VLOOKUP(B1580,Loan!B1580:D1879,3,FALSE), 0)</f>
        <v>0</v>
      </c>
      <c r="O1580" s="25">
        <f>VLOOKUP(B1580,Transaction!C2:F3001,4,FALSE)</f>
        <v>44214</v>
      </c>
      <c r="P1580" s="21" t="str">
        <f>VLOOKUP(B1580,Table3[[Account Number]:[Transaction type]],2,FALSE)</f>
        <v>Cash Withdrawal</v>
      </c>
      <c r="Q1580" s="21" t="str">
        <f>VLOOKUP(B1580,Transaction!C2:E3001,3,FALSE)</f>
        <v>POS</v>
      </c>
      <c r="R1580" s="22">
        <f>Table4[[#This Row],[Bank Deposit2]] - Table4[[#This Row],[Saving Accounts]]</f>
        <v>549816.8817715199</v>
      </c>
      <c r="S1580" s="22">
        <f>IF(AND(Table4[[#This Row],[Account Type]]="Current",Table4[[#This Row],[Opening Balance]]&gt;= 500000),Table4[[#This Row],[Opening Balance]] * 0.02, 0)</f>
        <v>0</v>
      </c>
    </row>
    <row r="1581" spans="1:19" ht="15.75" x14ac:dyDescent="0.25">
      <c r="A1581" s="17" t="s">
        <v>4979</v>
      </c>
      <c r="B1581" s="19">
        <v>962251721</v>
      </c>
      <c r="C1581" s="17">
        <v>46</v>
      </c>
      <c r="D1581" s="24">
        <v>27904.5</v>
      </c>
      <c r="E1581" s="17" t="s">
        <v>1094</v>
      </c>
      <c r="F1581" s="17" t="s">
        <v>463</v>
      </c>
      <c r="G1581" s="17" t="s">
        <v>4058</v>
      </c>
      <c r="H1581" s="17" t="s">
        <v>4980</v>
      </c>
      <c r="I1581" s="20">
        <f t="shared" si="24"/>
        <v>1251600.7572000001</v>
      </c>
      <c r="J1581" s="20">
        <v>614675.03853599995</v>
      </c>
      <c r="K1581" s="17" t="s">
        <v>4981</v>
      </c>
      <c r="L1581" s="21" t="str">
        <f>VLOOKUP(B1581,Accounts!B$2:E$3001,4,FALSE)</f>
        <v>Joint</v>
      </c>
      <c r="M1581" s="26">
        <f>VALUE(VLOOKUP(B1581,Accounts!B$2:G$3001,6,FALSE))</f>
        <v>2151559228</v>
      </c>
      <c r="N1581" s="22">
        <f>IFERROR(VLOOKUP(B1581,Loan!B1581:D1880,3,FALSE), 0)</f>
        <v>0</v>
      </c>
      <c r="O1581" s="25">
        <f>VLOOKUP(B1581,Transaction!C2:F3001,4,FALSE)</f>
        <v>44381</v>
      </c>
      <c r="P1581" s="21" t="str">
        <f>VLOOKUP(B1581,Table3[[Account Number]:[Transaction type]],2,FALSE)</f>
        <v>Money Transfer</v>
      </c>
      <c r="Q1581" s="21" t="str">
        <f>VLOOKUP(B1581,Transaction!C2:E3001,3,FALSE)</f>
        <v>Mobile</v>
      </c>
      <c r="R1581" s="22">
        <f>Table4[[#This Row],[Bank Deposit2]] - Table4[[#This Row],[Saving Accounts]]</f>
        <v>636925.71866400016</v>
      </c>
      <c r="S1581" s="22">
        <f>IF(AND(Table4[[#This Row],[Account Type]]="Current",Table4[[#This Row],[Opening Balance]]&gt;= 500000),Table4[[#This Row],[Opening Balance]] * 0.02, 0)</f>
        <v>0</v>
      </c>
    </row>
    <row r="1582" spans="1:19" ht="15.75" x14ac:dyDescent="0.25">
      <c r="A1582" s="17" t="s">
        <v>4982</v>
      </c>
      <c r="B1582" s="19">
        <v>751503306</v>
      </c>
      <c r="C1582" s="17">
        <v>53</v>
      </c>
      <c r="D1582" s="24">
        <v>25347.75</v>
      </c>
      <c r="E1582" s="17" t="s">
        <v>1094</v>
      </c>
      <c r="F1582" s="17" t="s">
        <v>1815</v>
      </c>
      <c r="G1582" s="17" t="s">
        <v>4095</v>
      </c>
      <c r="H1582" s="17" t="s">
        <v>4983</v>
      </c>
      <c r="I1582" s="20">
        <f t="shared" si="24"/>
        <v>495105.89039999997</v>
      </c>
      <c r="J1582" s="20">
        <v>214820.94466800001</v>
      </c>
      <c r="K1582" s="17" t="s">
        <v>4984</v>
      </c>
      <c r="L1582" s="21" t="str">
        <f>VLOOKUP(B1582,Accounts!B$2:E$3001,4,FALSE)</f>
        <v>Domiciliary</v>
      </c>
      <c r="M1582" s="26">
        <f>VALUE(VLOOKUP(B1582,Accounts!B$2:G$3001,6,FALSE))</f>
        <v>515672325</v>
      </c>
      <c r="N1582" s="22">
        <f>IFERROR(VLOOKUP(B1582,Loan!B1582:D1881,3,FALSE), 0)</f>
        <v>0</v>
      </c>
      <c r="O1582" s="25">
        <f>VLOOKUP(B1582,Transaction!C2:F3001,4,FALSE)</f>
        <v>44547</v>
      </c>
      <c r="P1582" s="21" t="str">
        <f>VLOOKUP(B1582,Table3[[Account Number]:[Transaction type]],2,FALSE)</f>
        <v>Money Transfer</v>
      </c>
      <c r="Q1582" s="21" t="str">
        <f>VLOOKUP(B1582,Transaction!C2:E3001,3,FALSE)</f>
        <v>Mobile</v>
      </c>
      <c r="R1582" s="22">
        <f>Table4[[#This Row],[Bank Deposit2]] - Table4[[#This Row],[Saving Accounts]]</f>
        <v>280284.94573199993</v>
      </c>
      <c r="S1582" s="22">
        <f>IF(AND(Table4[[#This Row],[Account Type]]="Current",Table4[[#This Row],[Opening Balance]]&gt;= 500000),Table4[[#This Row],[Opening Balance]] * 0.02, 0)</f>
        <v>0</v>
      </c>
    </row>
    <row r="1583" spans="1:19" ht="15.75" x14ac:dyDescent="0.25">
      <c r="A1583" s="17" t="s">
        <v>4985</v>
      </c>
      <c r="B1583" s="19">
        <v>306579731</v>
      </c>
      <c r="C1583" s="17">
        <v>20</v>
      </c>
      <c r="D1583" s="24">
        <v>37401</v>
      </c>
      <c r="E1583" s="17" t="s">
        <v>1094</v>
      </c>
      <c r="F1583" s="17" t="s">
        <v>965</v>
      </c>
      <c r="G1583" s="17" t="s">
        <v>4070</v>
      </c>
      <c r="H1583" s="17" t="s">
        <v>4986</v>
      </c>
      <c r="I1583" s="20">
        <f t="shared" si="24"/>
        <v>103800.53077</v>
      </c>
      <c r="J1583" s="20">
        <v>55348.554203799999</v>
      </c>
      <c r="K1583" s="17" t="s">
        <v>4987</v>
      </c>
      <c r="L1583" s="21" t="str">
        <f>VLOOKUP(B1583,Accounts!B$2:E$3001,4,FALSE)</f>
        <v>Domiciliary</v>
      </c>
      <c r="M1583" s="26">
        <f>VALUE(VLOOKUP(B1583,Accounts!B$2:G$3001,6,FALSE))</f>
        <v>22153536</v>
      </c>
      <c r="N1583" s="22">
        <f>IFERROR(VLOOKUP(B1583,Loan!B1583:D1882,3,FALSE), 0)</f>
        <v>0</v>
      </c>
      <c r="O1583" s="25">
        <f>VLOOKUP(B1583,Transaction!C2:F3001,4,FALSE)</f>
        <v>44545</v>
      </c>
      <c r="P1583" s="21" t="str">
        <f>VLOOKUP(B1583,Table3[[Account Number]:[Transaction type]],2,FALSE)</f>
        <v>Money Transfer</v>
      </c>
      <c r="Q1583" s="21" t="str">
        <f>VLOOKUP(B1583,Transaction!C2:E3001,3,FALSE)</f>
        <v>Mobile</v>
      </c>
      <c r="R1583" s="22">
        <f>Table4[[#This Row],[Bank Deposit2]] - Table4[[#This Row],[Saving Accounts]]</f>
        <v>48451.976566199999</v>
      </c>
      <c r="S1583" s="22">
        <f>IF(AND(Table4[[#This Row],[Account Type]]="Current",Table4[[#This Row],[Opening Balance]]&gt;= 500000),Table4[[#This Row],[Opening Balance]] * 0.02, 0)</f>
        <v>0</v>
      </c>
    </row>
    <row r="1584" spans="1:19" ht="15.75" x14ac:dyDescent="0.25">
      <c r="A1584" s="17" t="s">
        <v>4988</v>
      </c>
      <c r="B1584" s="19">
        <v>612313794</v>
      </c>
      <c r="C1584" s="17">
        <v>38</v>
      </c>
      <c r="D1584" s="24">
        <v>30826.5</v>
      </c>
      <c r="E1584" s="17" t="s">
        <v>1094</v>
      </c>
      <c r="F1584" s="17" t="s">
        <v>176</v>
      </c>
      <c r="G1584" s="17" t="s">
        <v>4054</v>
      </c>
      <c r="H1584" s="17" t="s">
        <v>4989</v>
      </c>
      <c r="I1584" s="20">
        <f t="shared" si="24"/>
        <v>1724459.004864</v>
      </c>
      <c r="J1584" s="20">
        <v>181237.26011904</v>
      </c>
      <c r="K1584" s="17" t="s">
        <v>4990</v>
      </c>
      <c r="L1584" s="21" t="str">
        <f>VLOOKUP(B1584,Accounts!B$2:E$3001,4,FALSE)</f>
        <v>Domiciliary</v>
      </c>
      <c r="M1584" s="26">
        <f>VALUE(VLOOKUP(B1584,Accounts!B$2:G$3001,6,FALSE))</f>
        <v>1368518688</v>
      </c>
      <c r="N1584" s="22">
        <f>IFERROR(VLOOKUP(B1584,Loan!B1584:D1883,3,FALSE), 0)</f>
        <v>0</v>
      </c>
      <c r="O1584" s="25">
        <f>VLOOKUP(B1584,Transaction!C2:F3001,4,FALSE)</f>
        <v>44679</v>
      </c>
      <c r="P1584" s="21" t="str">
        <f>VLOOKUP(B1584,Table3[[Account Number]:[Transaction type]],2,FALSE)</f>
        <v>Online Payment</v>
      </c>
      <c r="Q1584" s="21" t="str">
        <f>VLOOKUP(B1584,Transaction!C2:E3001,3,FALSE)</f>
        <v>Mobile</v>
      </c>
      <c r="R1584" s="22">
        <f>Table4[[#This Row],[Bank Deposit2]] - Table4[[#This Row],[Saving Accounts]]</f>
        <v>1543221.74474496</v>
      </c>
      <c r="S1584" s="22">
        <f>IF(AND(Table4[[#This Row],[Account Type]]="Current",Table4[[#This Row],[Opening Balance]]&gt;= 500000),Table4[[#This Row],[Opening Balance]] * 0.02, 0)</f>
        <v>0</v>
      </c>
    </row>
    <row r="1585" spans="1:19" ht="15.75" x14ac:dyDescent="0.25">
      <c r="A1585" s="17" t="s">
        <v>4991</v>
      </c>
      <c r="B1585" s="19">
        <v>867972632</v>
      </c>
      <c r="C1585" s="17">
        <v>19</v>
      </c>
      <c r="D1585" s="24">
        <v>37766.25</v>
      </c>
      <c r="E1585" s="17" t="s">
        <v>1094</v>
      </c>
      <c r="F1585" s="17" t="s">
        <v>1840</v>
      </c>
      <c r="G1585" s="17" t="s">
        <v>4066</v>
      </c>
      <c r="H1585" s="17" t="s">
        <v>4992</v>
      </c>
      <c r="I1585" s="20">
        <f t="shared" si="24"/>
        <v>450175.65316500003</v>
      </c>
      <c r="J1585" s="20">
        <v>231735.2801526</v>
      </c>
      <c r="K1585" s="17" t="s">
        <v>4993</v>
      </c>
      <c r="L1585" s="21" t="str">
        <f>VLOOKUP(B1585,Accounts!B$2:E$3001,4,FALSE)</f>
        <v>Domiciliary</v>
      </c>
      <c r="M1585" s="26">
        <f>VALUE(VLOOKUP(B1585,Accounts!B$2:G$3001,6,FALSE))</f>
        <v>1427347293</v>
      </c>
      <c r="N1585" s="22">
        <f>IFERROR(VLOOKUP(B1585,Loan!B1585:D1884,3,FALSE), 0)</f>
        <v>0</v>
      </c>
      <c r="O1585" s="25">
        <f>VLOOKUP(B1585,Transaction!C2:F3001,4,FALSE)</f>
        <v>44434</v>
      </c>
      <c r="P1585" s="21" t="str">
        <f>VLOOKUP(B1585,Table3[[Account Number]:[Transaction type]],2,FALSE)</f>
        <v>Checks</v>
      </c>
      <c r="Q1585" s="21" t="str">
        <f>VLOOKUP(B1585,Transaction!C2:E3001,3,FALSE)</f>
        <v>Informal Services</v>
      </c>
      <c r="R1585" s="22">
        <f>Table4[[#This Row],[Bank Deposit2]] - Table4[[#This Row],[Saving Accounts]]</f>
        <v>218440.37301240003</v>
      </c>
      <c r="S1585" s="22">
        <f>IF(AND(Table4[[#This Row],[Account Type]]="Current",Table4[[#This Row],[Opening Balance]]&gt;= 500000),Table4[[#This Row],[Opening Balance]] * 0.02, 0)</f>
        <v>0</v>
      </c>
    </row>
    <row r="1586" spans="1:19" ht="15.75" x14ac:dyDescent="0.25">
      <c r="A1586" s="17" t="s">
        <v>4994</v>
      </c>
      <c r="B1586" s="19">
        <v>212184230</v>
      </c>
      <c r="C1586" s="17">
        <v>84</v>
      </c>
      <c r="D1586" s="24">
        <v>14025</v>
      </c>
      <c r="E1586" s="17" t="s">
        <v>1094</v>
      </c>
      <c r="F1586" s="17" t="s">
        <v>110</v>
      </c>
      <c r="G1586" s="17" t="s">
        <v>4105</v>
      </c>
      <c r="H1586" s="17" t="s">
        <v>4995</v>
      </c>
      <c r="I1586" s="20">
        <f t="shared" si="24"/>
        <v>965827.89</v>
      </c>
      <c r="J1586" s="20">
        <v>874267.40602800006</v>
      </c>
      <c r="K1586" s="17" t="s">
        <v>4996</v>
      </c>
      <c r="L1586" s="21" t="str">
        <f>VLOOKUP(B1586,Accounts!B$2:E$3001,4,FALSE)</f>
        <v>Domiciliary</v>
      </c>
      <c r="M1586" s="26">
        <f>VALUE(VLOOKUP(B1586,Accounts!B$2:G$3001,6,FALSE))</f>
        <v>955223568</v>
      </c>
      <c r="N1586" s="22">
        <f>IFERROR(VLOOKUP(B1586,Loan!B1586:D1885,3,FALSE), 0)</f>
        <v>0</v>
      </c>
      <c r="O1586" s="25">
        <f>VLOOKUP(B1586,Transaction!C2:F3001,4,FALSE)</f>
        <v>44616</v>
      </c>
      <c r="P1586" s="21" t="str">
        <f>VLOOKUP(B1586,Table3[[Account Number]:[Transaction type]],2,FALSE)</f>
        <v>Money Transfer</v>
      </c>
      <c r="Q1586" s="21" t="str">
        <f>VLOOKUP(B1586,Transaction!C2:E3001,3,FALSE)</f>
        <v>Bank</v>
      </c>
      <c r="R1586" s="22">
        <f>Table4[[#This Row],[Bank Deposit2]] - Table4[[#This Row],[Saving Accounts]]</f>
        <v>91560.483971999958</v>
      </c>
      <c r="S1586" s="22">
        <f>IF(AND(Table4[[#This Row],[Account Type]]="Current",Table4[[#This Row],[Opening Balance]]&gt;= 500000),Table4[[#This Row],[Opening Balance]] * 0.02, 0)</f>
        <v>0</v>
      </c>
    </row>
    <row r="1587" spans="1:19" ht="15.75" x14ac:dyDescent="0.25">
      <c r="A1587" s="17" t="s">
        <v>4997</v>
      </c>
      <c r="B1587" s="19">
        <v>602325417</v>
      </c>
      <c r="C1587" s="17">
        <v>24</v>
      </c>
      <c r="D1587" s="24">
        <v>35940</v>
      </c>
      <c r="E1587" s="17" t="s">
        <v>1094</v>
      </c>
      <c r="F1587" s="17" t="s">
        <v>519</v>
      </c>
      <c r="G1587" s="17" t="s">
        <v>4112</v>
      </c>
      <c r="H1587" s="17" t="s">
        <v>4998</v>
      </c>
      <c r="I1587" s="20">
        <f t="shared" si="24"/>
        <v>94179.543107999998</v>
      </c>
      <c r="J1587" s="20">
        <v>26792.456228999999</v>
      </c>
      <c r="K1587" s="17" t="s">
        <v>4999</v>
      </c>
      <c r="L1587" s="21" t="str">
        <f>VLOOKUP(B1587,Accounts!B$2:E$3001,4,FALSE)</f>
        <v>Corporate</v>
      </c>
      <c r="M1587" s="26">
        <f>VALUE(VLOOKUP(B1587,Accounts!B$2:G$3001,6,FALSE))</f>
        <v>393650348</v>
      </c>
      <c r="N1587" s="22">
        <f>IFERROR(VLOOKUP(B1587,Loan!B1587:D1886,3,FALSE), 0)</f>
        <v>0</v>
      </c>
      <c r="O1587" s="25">
        <f>VLOOKUP(B1587,Transaction!C2:F3001,4,FALSE)</f>
        <v>44376</v>
      </c>
      <c r="P1587" s="21" t="str">
        <f>VLOOKUP(B1587,Table3[[Account Number]:[Transaction type]],2,FALSE)</f>
        <v>Loan Payment</v>
      </c>
      <c r="Q1587" s="21" t="str">
        <f>VLOOKUP(B1587,Transaction!C2:E3001,3,FALSE)</f>
        <v>Mobile</v>
      </c>
      <c r="R1587" s="22">
        <f>Table4[[#This Row],[Bank Deposit2]] - Table4[[#This Row],[Saving Accounts]]</f>
        <v>67387.086878999995</v>
      </c>
      <c r="S1587" s="22">
        <f>IF(AND(Table4[[#This Row],[Account Type]]="Current",Table4[[#This Row],[Opening Balance]]&gt;= 500000),Table4[[#This Row],[Opening Balance]] * 0.02, 0)</f>
        <v>0</v>
      </c>
    </row>
    <row r="1588" spans="1:19" ht="15.75" x14ac:dyDescent="0.25">
      <c r="A1588" s="17" t="s">
        <v>5000</v>
      </c>
      <c r="B1588" s="19">
        <v>666601629</v>
      </c>
      <c r="C1588" s="17">
        <v>45</v>
      </c>
      <c r="D1588" s="24">
        <v>28269.75</v>
      </c>
      <c r="E1588" s="17" t="s">
        <v>1094</v>
      </c>
      <c r="F1588" s="17" t="s">
        <v>602</v>
      </c>
      <c r="G1588" s="17" t="s">
        <v>4066</v>
      </c>
      <c r="H1588" s="17" t="s">
        <v>5001</v>
      </c>
      <c r="I1588" s="20">
        <f t="shared" si="24"/>
        <v>1373494.4495999999</v>
      </c>
      <c r="J1588" s="20">
        <v>202361.51557439999</v>
      </c>
      <c r="K1588" s="17" t="s">
        <v>5002</v>
      </c>
      <c r="L1588" s="21" t="str">
        <f>VLOOKUP(B1588,Accounts!B$2:E$3001,4,FALSE)</f>
        <v>Fixed Deposit</v>
      </c>
      <c r="M1588" s="26">
        <f>VALUE(VLOOKUP(B1588,Accounts!B$2:G$3001,6,FALSE))</f>
        <v>1384428903</v>
      </c>
      <c r="N1588" s="22">
        <f>IFERROR(VLOOKUP(B1588,Loan!B1588:D1887,3,FALSE), 0)</f>
        <v>0</v>
      </c>
      <c r="O1588" s="25">
        <f>VLOOKUP(B1588,Transaction!C2:F3001,4,FALSE)</f>
        <v>44463</v>
      </c>
      <c r="P1588" s="21" t="str">
        <f>VLOOKUP(B1588,Table3[[Account Number]:[Transaction type]],2,FALSE)</f>
        <v>Money Transfer</v>
      </c>
      <c r="Q1588" s="21" t="str">
        <f>VLOOKUP(B1588,Transaction!C2:E3001,3,FALSE)</f>
        <v>Internet Banking</v>
      </c>
      <c r="R1588" s="22">
        <f>Table4[[#This Row],[Bank Deposit2]] - Table4[[#This Row],[Saving Accounts]]</f>
        <v>1171132.9340255999</v>
      </c>
      <c r="S1588" s="22">
        <f>IF(AND(Table4[[#This Row],[Account Type]]="Current",Table4[[#This Row],[Opening Balance]]&gt;= 500000),Table4[[#This Row],[Opening Balance]] * 0.02, 0)</f>
        <v>0</v>
      </c>
    </row>
    <row r="1589" spans="1:19" ht="15.75" x14ac:dyDescent="0.25">
      <c r="A1589" s="17" t="s">
        <v>5003</v>
      </c>
      <c r="B1589" s="19">
        <v>316041087</v>
      </c>
      <c r="C1589" s="17">
        <v>34</v>
      </c>
      <c r="D1589" s="24">
        <v>32287.5</v>
      </c>
      <c r="E1589" s="17" t="s">
        <v>1094</v>
      </c>
      <c r="F1589" s="17" t="s">
        <v>282</v>
      </c>
      <c r="G1589" s="17" t="s">
        <v>4054</v>
      </c>
      <c r="H1589" s="17" t="s">
        <v>5004</v>
      </c>
      <c r="I1589" s="20">
        <f t="shared" si="24"/>
        <v>410333.53587199998</v>
      </c>
      <c r="J1589" s="20">
        <v>195736.98764047999</v>
      </c>
      <c r="K1589" s="17" t="s">
        <v>5005</v>
      </c>
      <c r="L1589" s="21" t="str">
        <f>VLOOKUP(B1589,Accounts!B$2:E$3001,4,FALSE)</f>
        <v>Domiciliary</v>
      </c>
      <c r="M1589" s="26">
        <f>VALUE(VLOOKUP(B1589,Accounts!B$2:G$3001,6,FALSE))</f>
        <v>1411664112</v>
      </c>
      <c r="N1589" s="22">
        <f>IFERROR(VLOOKUP(B1589,Loan!B1589:D1888,3,FALSE), 0)</f>
        <v>0</v>
      </c>
      <c r="O1589" s="25">
        <f>VLOOKUP(B1589,Transaction!C2:F3001,4,FALSE)</f>
        <v>44255</v>
      </c>
      <c r="P1589" s="21" t="str">
        <f>VLOOKUP(B1589,Table3[[Account Number]:[Transaction type]],2,FALSE)</f>
        <v>Cash Withdrawal</v>
      </c>
      <c r="Q1589" s="21" t="str">
        <f>VLOOKUP(B1589,Transaction!C2:E3001,3,FALSE)</f>
        <v>POS</v>
      </c>
      <c r="R1589" s="22">
        <f>Table4[[#This Row],[Bank Deposit2]] - Table4[[#This Row],[Saving Accounts]]</f>
        <v>214596.54823151999</v>
      </c>
      <c r="S1589" s="22">
        <f>IF(AND(Table4[[#This Row],[Account Type]]="Current",Table4[[#This Row],[Opening Balance]]&gt;= 500000),Table4[[#This Row],[Opening Balance]] * 0.02, 0)</f>
        <v>0</v>
      </c>
    </row>
    <row r="1590" spans="1:19" ht="15.75" x14ac:dyDescent="0.25">
      <c r="A1590" s="17" t="s">
        <v>5006</v>
      </c>
      <c r="B1590" s="19">
        <v>800680533</v>
      </c>
      <c r="C1590" s="17">
        <v>73</v>
      </c>
      <c r="D1590" s="24">
        <v>18042.75</v>
      </c>
      <c r="E1590" s="17" t="s">
        <v>1094</v>
      </c>
      <c r="F1590" s="17" t="s">
        <v>569</v>
      </c>
      <c r="G1590" s="17" t="s">
        <v>4062</v>
      </c>
      <c r="H1590" s="17" t="s">
        <v>5007</v>
      </c>
      <c r="I1590" s="20">
        <f t="shared" si="24"/>
        <v>269797.10600000003</v>
      </c>
      <c r="J1590" s="20">
        <v>168226.4308</v>
      </c>
      <c r="K1590" s="17" t="s">
        <v>5008</v>
      </c>
      <c r="L1590" s="21" t="str">
        <f>VLOOKUP(B1590,Accounts!B$2:E$3001,4,FALSE)</f>
        <v>Domiciliary</v>
      </c>
      <c r="M1590" s="26">
        <f>VALUE(VLOOKUP(B1590,Accounts!B$2:G$3001,6,FALSE))</f>
        <v>4076068728</v>
      </c>
      <c r="N1590" s="22">
        <f>IFERROR(VLOOKUP(B1590,Loan!B1590:D1889,3,FALSE), 0)</f>
        <v>0</v>
      </c>
      <c r="O1590" s="25">
        <f>VLOOKUP(B1590,Transaction!C2:F3001,4,FALSE)</f>
        <v>44241</v>
      </c>
      <c r="P1590" s="21" t="str">
        <f>VLOOKUP(B1590,Table3[[Account Number]:[Transaction type]],2,FALSE)</f>
        <v>Money Deposit</v>
      </c>
      <c r="Q1590" s="21" t="str">
        <f>VLOOKUP(B1590,Transaction!C2:E3001,3,FALSE)</f>
        <v>Bank</v>
      </c>
      <c r="R1590" s="22">
        <f>Table4[[#This Row],[Bank Deposit2]] - Table4[[#This Row],[Saving Accounts]]</f>
        <v>101570.67520000003</v>
      </c>
      <c r="S1590" s="22">
        <f>IF(AND(Table4[[#This Row],[Account Type]]="Current",Table4[[#This Row],[Opening Balance]]&gt;= 500000),Table4[[#This Row],[Opening Balance]] * 0.02, 0)</f>
        <v>0</v>
      </c>
    </row>
    <row r="1591" spans="1:19" ht="15.75" x14ac:dyDescent="0.25">
      <c r="A1591" s="17" t="s">
        <v>5009</v>
      </c>
      <c r="B1591" s="19">
        <v>312759977</v>
      </c>
      <c r="C1591" s="17">
        <v>28</v>
      </c>
      <c r="D1591" s="24">
        <v>34479</v>
      </c>
      <c r="E1591" s="17" t="s">
        <v>1094</v>
      </c>
      <c r="F1591" s="17" t="s">
        <v>83</v>
      </c>
      <c r="G1591" s="17" t="s">
        <v>4070</v>
      </c>
      <c r="H1591" s="17" t="s">
        <v>5010</v>
      </c>
      <c r="I1591" s="20">
        <f t="shared" si="24"/>
        <v>160532.35592</v>
      </c>
      <c r="J1591" s="20">
        <v>115654.1193606</v>
      </c>
      <c r="K1591" s="17" t="s">
        <v>5011</v>
      </c>
      <c r="L1591" s="21" t="str">
        <f>VLOOKUP(B1591,Accounts!B$2:E$3001,4,FALSE)</f>
        <v>Joint</v>
      </c>
      <c r="M1591" s="26">
        <f>VALUE(VLOOKUP(B1591,Accounts!B$2:G$3001,6,FALSE))</f>
        <v>184463565</v>
      </c>
      <c r="N1591" s="22">
        <f>IFERROR(VLOOKUP(B1591,Loan!B1591:D1890,3,FALSE), 0)</f>
        <v>0</v>
      </c>
      <c r="O1591" s="25">
        <f>VLOOKUP(B1591,Transaction!C2:F3001,4,FALSE)</f>
        <v>44209</v>
      </c>
      <c r="P1591" s="21" t="str">
        <f>VLOOKUP(B1591,Table3[[Account Number]:[Transaction type]],2,FALSE)</f>
        <v>Cash Withdrawal</v>
      </c>
      <c r="Q1591" s="21" t="str">
        <f>VLOOKUP(B1591,Transaction!C2:E3001,3,FALSE)</f>
        <v>ATM</v>
      </c>
      <c r="R1591" s="22">
        <f>Table4[[#This Row],[Bank Deposit2]] - Table4[[#This Row],[Saving Accounts]]</f>
        <v>44878.2365594</v>
      </c>
      <c r="S1591" s="22">
        <f>IF(AND(Table4[[#This Row],[Account Type]]="Current",Table4[[#This Row],[Opening Balance]]&gt;= 500000),Table4[[#This Row],[Opening Balance]] * 0.02, 0)</f>
        <v>0</v>
      </c>
    </row>
    <row r="1592" spans="1:19" ht="15.75" x14ac:dyDescent="0.25">
      <c r="A1592" s="17" t="s">
        <v>5012</v>
      </c>
      <c r="B1592" s="19">
        <v>538512524</v>
      </c>
      <c r="C1592" s="17">
        <v>82</v>
      </c>
      <c r="D1592" s="24">
        <v>14755.5</v>
      </c>
      <c r="E1592" s="17" t="s">
        <v>1094</v>
      </c>
      <c r="F1592" s="17" t="s">
        <v>125</v>
      </c>
      <c r="G1592" s="17" t="s">
        <v>4054</v>
      </c>
      <c r="H1592" s="17" t="s">
        <v>5013</v>
      </c>
      <c r="I1592" s="20">
        <f t="shared" si="24"/>
        <v>28379.405652000001</v>
      </c>
      <c r="J1592" s="20">
        <v>20010.158287080001</v>
      </c>
      <c r="K1592" s="17" t="s">
        <v>5014</v>
      </c>
      <c r="L1592" s="21" t="str">
        <f>VLOOKUP(B1592,Accounts!B$2:E$3001,4,FALSE)</f>
        <v>Current</v>
      </c>
      <c r="M1592" s="26">
        <f>VALUE(VLOOKUP(B1592,Accounts!B$2:G$3001,6,FALSE))</f>
        <v>2305045952</v>
      </c>
      <c r="N1592" s="22">
        <f>IFERROR(VLOOKUP(B1592,Loan!B1592:D1891,3,FALSE), 0)</f>
        <v>0</v>
      </c>
      <c r="O1592" s="25">
        <f>VLOOKUP(B1592,Transaction!C2:F3001,4,FALSE)</f>
        <v>44634</v>
      </c>
      <c r="P1592" s="21" t="str">
        <f>VLOOKUP(B1592,Table3[[Account Number]:[Transaction type]],2,FALSE)</f>
        <v>Cash Withdrawal</v>
      </c>
      <c r="Q1592" s="21" t="str">
        <f>VLOOKUP(B1592,Transaction!C2:E3001,3,FALSE)</f>
        <v>ATM</v>
      </c>
      <c r="R1592" s="22">
        <f>Table4[[#This Row],[Bank Deposit2]] - Table4[[#This Row],[Saving Accounts]]</f>
        <v>8369.2473649200001</v>
      </c>
      <c r="S1592" s="22">
        <f>IF(AND(Table4[[#This Row],[Account Type]]="Current",Table4[[#This Row],[Opening Balance]]&gt;= 500000),Table4[[#This Row],[Opening Balance]] * 0.02, 0)</f>
        <v>46100919.039999999</v>
      </c>
    </row>
    <row r="1593" spans="1:19" ht="15.75" x14ac:dyDescent="0.25">
      <c r="A1593" s="17" t="s">
        <v>5015</v>
      </c>
      <c r="B1593" s="19">
        <v>598583929</v>
      </c>
      <c r="C1593" s="17">
        <v>31</v>
      </c>
      <c r="D1593" s="24">
        <v>33383.25</v>
      </c>
      <c r="E1593" s="17" t="s">
        <v>1094</v>
      </c>
      <c r="F1593" s="17" t="s">
        <v>784</v>
      </c>
      <c r="G1593" s="17" t="s">
        <v>4099</v>
      </c>
      <c r="H1593" s="17" t="s">
        <v>5016</v>
      </c>
      <c r="I1593" s="20">
        <f t="shared" si="24"/>
        <v>964151.398483</v>
      </c>
      <c r="J1593" s="20">
        <v>203962.74945228</v>
      </c>
      <c r="K1593" s="17" t="s">
        <v>5017</v>
      </c>
      <c r="L1593" s="21" t="str">
        <f>VLOOKUP(B1593,Accounts!B$2:E$3001,4,FALSE)</f>
        <v>Current</v>
      </c>
      <c r="M1593" s="26">
        <f>VALUE(VLOOKUP(B1593,Accounts!B$2:G$3001,6,FALSE))</f>
        <v>10278576</v>
      </c>
      <c r="N1593" s="22">
        <f>IFERROR(VLOOKUP(B1593,Loan!B1593:D1892,3,FALSE), 0)</f>
        <v>0</v>
      </c>
      <c r="O1593" s="25">
        <f>VLOOKUP(B1593,Transaction!C2:F3001,4,FALSE)</f>
        <v>44681</v>
      </c>
      <c r="P1593" s="21" t="str">
        <f>VLOOKUP(B1593,Table3[[Account Number]:[Transaction type]],2,FALSE)</f>
        <v>Online Payment</v>
      </c>
      <c r="Q1593" s="21" t="str">
        <f>VLOOKUP(B1593,Transaction!C2:E3001,3,FALSE)</f>
        <v>Mobile</v>
      </c>
      <c r="R1593" s="22">
        <f>Table4[[#This Row],[Bank Deposit2]] - Table4[[#This Row],[Saving Accounts]]</f>
        <v>760188.64903072</v>
      </c>
      <c r="S1593" s="22">
        <f>IF(AND(Table4[[#This Row],[Account Type]]="Current",Table4[[#This Row],[Opening Balance]]&gt;= 500000),Table4[[#This Row],[Opening Balance]] * 0.02, 0)</f>
        <v>205571.52000000002</v>
      </c>
    </row>
    <row r="1594" spans="1:19" ht="15.75" x14ac:dyDescent="0.25">
      <c r="A1594" s="17" t="s">
        <v>5018</v>
      </c>
      <c r="B1594" s="19">
        <v>647826827</v>
      </c>
      <c r="C1594" s="17">
        <v>50</v>
      </c>
      <c r="D1594" s="24">
        <v>26443.5</v>
      </c>
      <c r="E1594" s="17" t="s">
        <v>1094</v>
      </c>
      <c r="F1594" s="17" t="s">
        <v>721</v>
      </c>
      <c r="G1594" s="17" t="s">
        <v>4220</v>
      </c>
      <c r="H1594" s="17" t="s">
        <v>5019</v>
      </c>
      <c r="I1594" s="20">
        <f t="shared" si="24"/>
        <v>269765.95104000001</v>
      </c>
      <c r="J1594" s="20">
        <v>165883.9479264</v>
      </c>
      <c r="K1594" s="17" t="s">
        <v>5020</v>
      </c>
      <c r="L1594" s="21" t="str">
        <f>VLOOKUP(B1594,Accounts!B$2:E$3001,4,FALSE)</f>
        <v>Domiciliary</v>
      </c>
      <c r="M1594" s="26">
        <f>VALUE(VLOOKUP(B1594,Accounts!B$2:G$3001,6,FALSE))</f>
        <v>3383542404</v>
      </c>
      <c r="N1594" s="22">
        <f>IFERROR(VLOOKUP(B1594,Loan!B1594:D1893,3,FALSE), 0)</f>
        <v>0</v>
      </c>
      <c r="O1594" s="25">
        <f>VLOOKUP(B1594,Transaction!C2:F3001,4,FALSE)</f>
        <v>44429</v>
      </c>
      <c r="P1594" s="21" t="str">
        <f>VLOOKUP(B1594,Table3[[Account Number]:[Transaction type]],2,FALSE)</f>
        <v>Money Deposit</v>
      </c>
      <c r="Q1594" s="21" t="str">
        <f>VLOOKUP(B1594,Transaction!C2:E3001,3,FALSE)</f>
        <v>Bank</v>
      </c>
      <c r="R1594" s="22">
        <f>Table4[[#This Row],[Bank Deposit2]] - Table4[[#This Row],[Saving Accounts]]</f>
        <v>103882.00311360002</v>
      </c>
      <c r="S1594" s="22">
        <f>IF(AND(Table4[[#This Row],[Account Type]]="Current",Table4[[#This Row],[Opening Balance]]&gt;= 500000),Table4[[#This Row],[Opening Balance]] * 0.02, 0)</f>
        <v>0</v>
      </c>
    </row>
    <row r="1595" spans="1:19" ht="15.75" x14ac:dyDescent="0.25">
      <c r="A1595" s="17" t="s">
        <v>3452</v>
      </c>
      <c r="B1595" s="19">
        <v>179532546</v>
      </c>
      <c r="C1595" s="17">
        <v>56</v>
      </c>
      <c r="D1595" s="24">
        <v>24252</v>
      </c>
      <c r="E1595" s="17" t="s">
        <v>1094</v>
      </c>
      <c r="F1595" s="17" t="s">
        <v>241</v>
      </c>
      <c r="G1595" s="17" t="s">
        <v>4105</v>
      </c>
      <c r="H1595" s="17" t="s">
        <v>5021</v>
      </c>
      <c r="I1595" s="20">
        <f t="shared" si="24"/>
        <v>515252.11286400002</v>
      </c>
      <c r="J1595" s="20">
        <v>182421.17357568</v>
      </c>
      <c r="K1595" s="17" t="s">
        <v>5022</v>
      </c>
      <c r="L1595" s="21" t="str">
        <f>VLOOKUP(B1595,Accounts!B$2:E$3001,4,FALSE)</f>
        <v>Domiciliary</v>
      </c>
      <c r="M1595" s="26">
        <f>VALUE(VLOOKUP(B1595,Accounts!B$2:G$3001,6,FALSE))</f>
        <v>537471396</v>
      </c>
      <c r="N1595" s="22">
        <f>IFERROR(VLOOKUP(B1595,Loan!B1595:D1894,3,FALSE), 0)</f>
        <v>0</v>
      </c>
      <c r="O1595" s="25">
        <f>VLOOKUP(B1595,Transaction!C2:F3001,4,FALSE)</f>
        <v>44575</v>
      </c>
      <c r="P1595" s="21" t="str">
        <f>VLOOKUP(B1595,Table3[[Account Number]:[Transaction type]],2,FALSE)</f>
        <v>Money Deposit</v>
      </c>
      <c r="Q1595" s="21" t="str">
        <f>VLOOKUP(B1595,Transaction!C2:E3001,3,FALSE)</f>
        <v>Bank</v>
      </c>
      <c r="R1595" s="22">
        <f>Table4[[#This Row],[Bank Deposit2]] - Table4[[#This Row],[Saving Accounts]]</f>
        <v>332830.93928832002</v>
      </c>
      <c r="S1595" s="22">
        <f>IF(AND(Table4[[#This Row],[Account Type]]="Current",Table4[[#This Row],[Opening Balance]]&gt;= 500000),Table4[[#This Row],[Opening Balance]] * 0.02, 0)</f>
        <v>0</v>
      </c>
    </row>
    <row r="1596" spans="1:19" ht="15.75" x14ac:dyDescent="0.25">
      <c r="A1596" s="17" t="s">
        <v>5023</v>
      </c>
      <c r="B1596" s="19">
        <v>790819977</v>
      </c>
      <c r="C1596" s="17">
        <v>82</v>
      </c>
      <c r="D1596" s="24">
        <v>14755.5</v>
      </c>
      <c r="E1596" s="17" t="s">
        <v>1094</v>
      </c>
      <c r="F1596" s="17" t="s">
        <v>955</v>
      </c>
      <c r="G1596" s="17" t="s">
        <v>4099</v>
      </c>
      <c r="H1596" s="17" t="s">
        <v>5024</v>
      </c>
      <c r="I1596" s="20">
        <f t="shared" si="24"/>
        <v>160695.22560000001</v>
      </c>
      <c r="J1596" s="20">
        <v>119075.16216959999</v>
      </c>
      <c r="K1596" s="17" t="s">
        <v>5025</v>
      </c>
      <c r="L1596" s="21" t="str">
        <f>VLOOKUP(B1596,Accounts!B$2:E$3001,4,FALSE)</f>
        <v>Domiciliary</v>
      </c>
      <c r="M1596" s="26">
        <f>VALUE(VLOOKUP(B1596,Accounts!B$2:G$3001,6,FALSE))</f>
        <v>1126689642</v>
      </c>
      <c r="N1596" s="22">
        <f>IFERROR(VLOOKUP(B1596,Loan!B1596:D1895,3,FALSE), 0)</f>
        <v>0</v>
      </c>
      <c r="O1596" s="25">
        <f>VLOOKUP(B1596,Transaction!C2:F3001,4,FALSE)</f>
        <v>44426</v>
      </c>
      <c r="P1596" s="21" t="str">
        <f>VLOOKUP(B1596,Table3[[Account Number]:[Transaction type]],2,FALSE)</f>
        <v>Loan Payment</v>
      </c>
      <c r="Q1596" s="21" t="str">
        <f>VLOOKUP(B1596,Transaction!C2:E3001,3,FALSE)</f>
        <v>AFT</v>
      </c>
      <c r="R1596" s="22">
        <f>Table4[[#This Row],[Bank Deposit2]] - Table4[[#This Row],[Saving Accounts]]</f>
        <v>41620.063430400012</v>
      </c>
      <c r="S1596" s="22">
        <f>IF(AND(Table4[[#This Row],[Account Type]]="Current",Table4[[#This Row],[Opening Balance]]&gt;= 500000),Table4[[#This Row],[Opening Balance]] * 0.02, 0)</f>
        <v>0</v>
      </c>
    </row>
    <row r="1597" spans="1:19" ht="15.75" x14ac:dyDescent="0.25">
      <c r="A1597" s="17" t="s">
        <v>5026</v>
      </c>
      <c r="B1597" s="19">
        <v>701408949</v>
      </c>
      <c r="C1597" s="17">
        <v>37</v>
      </c>
      <c r="D1597" s="24">
        <v>31191.75</v>
      </c>
      <c r="E1597" s="17" t="s">
        <v>1094</v>
      </c>
      <c r="F1597" s="17" t="s">
        <v>139</v>
      </c>
      <c r="G1597" s="17" t="s">
        <v>4095</v>
      </c>
      <c r="H1597" s="17" t="s">
        <v>5027</v>
      </c>
      <c r="I1597" s="20">
        <f t="shared" si="24"/>
        <v>1032296.8323360001</v>
      </c>
      <c r="J1597" s="20">
        <v>470234.31825215998</v>
      </c>
      <c r="K1597" s="17" t="s">
        <v>5028</v>
      </c>
      <c r="L1597" s="21" t="str">
        <f>VLOOKUP(B1597,Accounts!B$2:E$3001,4,FALSE)</f>
        <v>Domiciliary</v>
      </c>
      <c r="M1597" s="26">
        <f>VALUE(VLOOKUP(B1597,Accounts!B$2:G$3001,6,FALSE))</f>
        <v>4014126675</v>
      </c>
      <c r="N1597" s="22">
        <f>IFERROR(VLOOKUP(B1597,Loan!B1597:D1896,3,FALSE), 0)</f>
        <v>0</v>
      </c>
      <c r="O1597" s="25">
        <f>VLOOKUP(B1597,Transaction!C2:F3001,4,FALSE)</f>
        <v>44552</v>
      </c>
      <c r="P1597" s="21" t="str">
        <f>VLOOKUP(B1597,Table3[[Account Number]:[Transaction type]],2,FALSE)</f>
        <v>Money Transfer</v>
      </c>
      <c r="Q1597" s="21" t="str">
        <f>VLOOKUP(B1597,Transaction!C2:E3001,3,FALSE)</f>
        <v>Mobile</v>
      </c>
      <c r="R1597" s="22">
        <f>Table4[[#This Row],[Bank Deposit2]] - Table4[[#This Row],[Saving Accounts]]</f>
        <v>562062.51408384007</v>
      </c>
      <c r="S1597" s="22">
        <f>IF(AND(Table4[[#This Row],[Account Type]]="Current",Table4[[#This Row],[Opening Balance]]&gt;= 500000),Table4[[#This Row],[Opening Balance]] * 0.02, 0)</f>
        <v>0</v>
      </c>
    </row>
    <row r="1598" spans="1:19" ht="15.75" x14ac:dyDescent="0.25">
      <c r="A1598" s="17" t="s">
        <v>5029</v>
      </c>
      <c r="B1598" s="19">
        <v>134845730</v>
      </c>
      <c r="C1598" s="17">
        <v>24</v>
      </c>
      <c r="D1598" s="24">
        <v>35940</v>
      </c>
      <c r="E1598" s="17" t="s">
        <v>1094</v>
      </c>
      <c r="F1598" s="17" t="s">
        <v>1336</v>
      </c>
      <c r="G1598" s="17" t="s">
        <v>4112</v>
      </c>
      <c r="H1598" s="17" t="s">
        <v>5030</v>
      </c>
      <c r="I1598" s="20">
        <f t="shared" si="24"/>
        <v>784312.32825000002</v>
      </c>
      <c r="J1598" s="20">
        <v>125489.97252</v>
      </c>
      <c r="K1598" s="17" t="s">
        <v>5031</v>
      </c>
      <c r="L1598" s="21" t="str">
        <f>VLOOKUP(B1598,Accounts!B$2:E$3001,4,FALSE)</f>
        <v>Joint</v>
      </c>
      <c r="M1598" s="26">
        <f>VALUE(VLOOKUP(B1598,Accounts!B$2:G$3001,6,FALSE))</f>
        <v>26707692</v>
      </c>
      <c r="N1598" s="22">
        <f>IFERROR(VLOOKUP(B1598,Loan!B1598:D1897,3,FALSE), 0)</f>
        <v>0</v>
      </c>
      <c r="O1598" s="25">
        <f>VLOOKUP(B1598,Transaction!C2:F3001,4,FALSE)</f>
        <v>44433</v>
      </c>
      <c r="P1598" s="21" t="str">
        <f>VLOOKUP(B1598,Table3[[Account Number]:[Transaction type]],2,FALSE)</f>
        <v>Cash Withdrawal</v>
      </c>
      <c r="Q1598" s="21" t="str">
        <f>VLOOKUP(B1598,Transaction!C2:E3001,3,FALSE)</f>
        <v>POS</v>
      </c>
      <c r="R1598" s="22">
        <f>Table4[[#This Row],[Bank Deposit2]] - Table4[[#This Row],[Saving Accounts]]</f>
        <v>658822.35573000007</v>
      </c>
      <c r="S1598" s="22">
        <f>IF(AND(Table4[[#This Row],[Account Type]]="Current",Table4[[#This Row],[Opening Balance]]&gt;= 500000),Table4[[#This Row],[Opening Balance]] * 0.02, 0)</f>
        <v>0</v>
      </c>
    </row>
    <row r="1599" spans="1:19" ht="15.75" x14ac:dyDescent="0.25">
      <c r="A1599" s="17" t="s">
        <v>5032</v>
      </c>
      <c r="B1599" s="19">
        <v>358218500</v>
      </c>
      <c r="C1599" s="17">
        <v>56</v>
      </c>
      <c r="D1599" s="24">
        <v>24252</v>
      </c>
      <c r="E1599" s="17" t="s">
        <v>1094</v>
      </c>
      <c r="F1599" s="17" t="s">
        <v>1388</v>
      </c>
      <c r="G1599" s="17" t="s">
        <v>4058</v>
      </c>
      <c r="H1599" s="17" t="s">
        <v>5033</v>
      </c>
      <c r="I1599" s="20">
        <f t="shared" si="24"/>
        <v>2570251.9040000001</v>
      </c>
      <c r="J1599" s="20">
        <v>305859.97657599999</v>
      </c>
      <c r="K1599" s="17" t="s">
        <v>5034</v>
      </c>
      <c r="L1599" s="21" t="str">
        <f>VLOOKUP(B1599,Accounts!B$2:E$3001,4,FALSE)</f>
        <v>Current</v>
      </c>
      <c r="M1599" s="26">
        <f>VALUE(VLOOKUP(B1599,Accounts!B$2:G$3001,6,FALSE))</f>
        <v>1265642091</v>
      </c>
      <c r="N1599" s="22">
        <f>IFERROR(VLOOKUP(B1599,Loan!B1599:D1898,3,FALSE), 0)</f>
        <v>0</v>
      </c>
      <c r="O1599" s="25">
        <f>VLOOKUP(B1599,Transaction!C2:F3001,4,FALSE)</f>
        <v>44430</v>
      </c>
      <c r="P1599" s="21" t="str">
        <f>VLOOKUP(B1599,Table3[[Account Number]:[Transaction type]],2,FALSE)</f>
        <v>Cash Withdrawal</v>
      </c>
      <c r="Q1599" s="21" t="str">
        <f>VLOOKUP(B1599,Transaction!C2:E3001,3,FALSE)</f>
        <v>Bank</v>
      </c>
      <c r="R1599" s="22">
        <f>Table4[[#This Row],[Bank Deposit2]] - Table4[[#This Row],[Saving Accounts]]</f>
        <v>2264391.9274240001</v>
      </c>
      <c r="S1599" s="22">
        <f>IF(AND(Table4[[#This Row],[Account Type]]="Current",Table4[[#This Row],[Opening Balance]]&gt;= 500000),Table4[[#This Row],[Opening Balance]] * 0.02, 0)</f>
        <v>25312841.82</v>
      </c>
    </row>
    <row r="1600" spans="1:19" ht="15.75" x14ac:dyDescent="0.25">
      <c r="A1600" s="17" t="s">
        <v>5035</v>
      </c>
      <c r="B1600" s="19">
        <v>717067299</v>
      </c>
      <c r="C1600" s="17">
        <v>40</v>
      </c>
      <c r="D1600" s="24">
        <v>30096</v>
      </c>
      <c r="E1600" s="17" t="s">
        <v>1094</v>
      </c>
      <c r="F1600" s="17" t="s">
        <v>155</v>
      </c>
      <c r="G1600" s="17" t="s">
        <v>4066</v>
      </c>
      <c r="H1600" s="17" t="s">
        <v>5036</v>
      </c>
      <c r="I1600" s="20">
        <f t="shared" si="24"/>
        <v>1048157.49372</v>
      </c>
      <c r="J1600" s="20">
        <v>234685.01932560001</v>
      </c>
      <c r="K1600" s="17" t="s">
        <v>5037</v>
      </c>
      <c r="L1600" s="21" t="str">
        <f>VLOOKUP(B1600,Accounts!B$2:E$3001,4,FALSE)</f>
        <v>Current</v>
      </c>
      <c r="M1600" s="26">
        <f>VALUE(VLOOKUP(B1600,Accounts!B$2:G$3001,6,FALSE))</f>
        <v>2764658952</v>
      </c>
      <c r="N1600" s="22">
        <f>IFERROR(VLOOKUP(B1600,Loan!B1600:D1899,3,FALSE), 0)</f>
        <v>0</v>
      </c>
      <c r="O1600" s="25">
        <f>VLOOKUP(B1600,Transaction!C2:F3001,4,FALSE)</f>
        <v>44472</v>
      </c>
      <c r="P1600" s="21" t="str">
        <f>VLOOKUP(B1600,Table3[[Account Number]:[Transaction type]],2,FALSE)</f>
        <v>Cash Withdrawal</v>
      </c>
      <c r="Q1600" s="21" t="str">
        <f>VLOOKUP(B1600,Transaction!C2:E3001,3,FALSE)</f>
        <v>ATM</v>
      </c>
      <c r="R1600" s="22">
        <f>Table4[[#This Row],[Bank Deposit2]] - Table4[[#This Row],[Saving Accounts]]</f>
        <v>813472.47439440002</v>
      </c>
      <c r="S1600" s="22">
        <f>IF(AND(Table4[[#This Row],[Account Type]]="Current",Table4[[#This Row],[Opening Balance]]&gt;= 500000),Table4[[#This Row],[Opening Balance]] * 0.02, 0)</f>
        <v>55293179.039999999</v>
      </c>
    </row>
    <row r="1601" spans="1:19" ht="15.75" x14ac:dyDescent="0.25">
      <c r="A1601" s="17" t="s">
        <v>5038</v>
      </c>
      <c r="B1601" s="19">
        <v>478857998</v>
      </c>
      <c r="C1601" s="17">
        <v>83</v>
      </c>
      <c r="D1601" s="24">
        <v>14390.25</v>
      </c>
      <c r="E1601" s="17" t="s">
        <v>1094</v>
      </c>
      <c r="F1601" s="17" t="s">
        <v>1000</v>
      </c>
      <c r="G1601" s="17" t="s">
        <v>4058</v>
      </c>
      <c r="H1601" s="17" t="s">
        <v>5039</v>
      </c>
      <c r="I1601" s="20">
        <f t="shared" si="24"/>
        <v>447927.90365599998</v>
      </c>
      <c r="J1601" s="20">
        <v>65913.441519</v>
      </c>
      <c r="K1601" s="17" t="s">
        <v>5040</v>
      </c>
      <c r="L1601" s="21" t="str">
        <f>VLOOKUP(B1601,Accounts!B$2:E$3001,4,FALSE)</f>
        <v>Savings</v>
      </c>
      <c r="M1601" s="26">
        <f>VALUE(VLOOKUP(B1601,Accounts!B$2:G$3001,6,FALSE))</f>
        <v>1309873644</v>
      </c>
      <c r="N1601" s="22">
        <f>IFERROR(VLOOKUP(B1601,Loan!B1601:D1900,3,FALSE), 0)</f>
        <v>0</v>
      </c>
      <c r="O1601" s="25">
        <f>VLOOKUP(B1601,Transaction!C2:F3001,4,FALSE)</f>
        <v>44287</v>
      </c>
      <c r="P1601" s="21" t="str">
        <f>VLOOKUP(B1601,Table3[[Account Number]:[Transaction type]],2,FALSE)</f>
        <v>Cash Withdrawal</v>
      </c>
      <c r="Q1601" s="21" t="str">
        <f>VLOOKUP(B1601,Transaction!C2:E3001,3,FALSE)</f>
        <v>Bank</v>
      </c>
      <c r="R1601" s="22">
        <f>Table4[[#This Row],[Bank Deposit2]] - Table4[[#This Row],[Saving Accounts]]</f>
        <v>382014.46213699999</v>
      </c>
      <c r="S1601" s="22">
        <f>IF(AND(Table4[[#This Row],[Account Type]]="Current",Table4[[#This Row],[Opening Balance]]&gt;= 500000),Table4[[#This Row],[Opening Balance]] * 0.02, 0)</f>
        <v>0</v>
      </c>
    </row>
    <row r="1602" spans="1:19" ht="15.75" x14ac:dyDescent="0.25">
      <c r="A1602" s="17" t="s">
        <v>5041</v>
      </c>
      <c r="B1602" s="19">
        <v>406836587</v>
      </c>
      <c r="C1602" s="17">
        <v>28</v>
      </c>
      <c r="D1602" s="24">
        <v>34479</v>
      </c>
      <c r="E1602" s="17" t="s">
        <v>1094</v>
      </c>
      <c r="F1602" s="17" t="s">
        <v>978</v>
      </c>
      <c r="G1602" s="17" t="s">
        <v>4099</v>
      </c>
      <c r="H1602" s="17" t="s">
        <v>5042</v>
      </c>
      <c r="I1602" s="20">
        <f t="shared" si="24"/>
        <v>975039.79125000001</v>
      </c>
      <c r="J1602" s="20">
        <v>295077.83156249998</v>
      </c>
      <c r="K1602" s="17" t="s">
        <v>5043</v>
      </c>
      <c r="L1602" s="21" t="str">
        <f>VLOOKUP(B1602,Accounts!B$2:E$3001,4,FALSE)</f>
        <v>Corporate</v>
      </c>
      <c r="M1602" s="26">
        <f>VALUE(VLOOKUP(B1602,Accounts!B$2:G$3001,6,FALSE))</f>
        <v>7570368</v>
      </c>
      <c r="N1602" s="22">
        <f>IFERROR(VLOOKUP(B1602,Loan!B1602:D1901,3,FALSE), 0)</f>
        <v>0</v>
      </c>
      <c r="O1602" s="25">
        <f>VLOOKUP(B1602,Transaction!C2:F3001,4,FALSE)</f>
        <v>44492</v>
      </c>
      <c r="P1602" s="21" t="str">
        <f>VLOOKUP(B1602,Table3[[Account Number]:[Transaction type]],2,FALSE)</f>
        <v>Money Transfer</v>
      </c>
      <c r="Q1602" s="21" t="str">
        <f>VLOOKUP(B1602,Transaction!C2:E3001,3,FALSE)</f>
        <v>Mobile</v>
      </c>
      <c r="R1602" s="22">
        <f>Table4[[#This Row],[Bank Deposit2]] - Table4[[#This Row],[Saving Accounts]]</f>
        <v>679961.95968750003</v>
      </c>
      <c r="S1602" s="22">
        <f>IF(AND(Table4[[#This Row],[Account Type]]="Current",Table4[[#This Row],[Opening Balance]]&gt;= 500000),Table4[[#This Row],[Opening Balance]] * 0.02, 0)</f>
        <v>0</v>
      </c>
    </row>
    <row r="1603" spans="1:19" ht="15.75" x14ac:dyDescent="0.25">
      <c r="A1603" s="17" t="s">
        <v>5044</v>
      </c>
      <c r="B1603" s="19">
        <v>678546781</v>
      </c>
      <c r="C1603" s="17">
        <v>41</v>
      </c>
      <c r="D1603" s="24">
        <v>29730.75</v>
      </c>
      <c r="E1603" s="17" t="s">
        <v>1094</v>
      </c>
      <c r="F1603" s="17" t="s">
        <v>909</v>
      </c>
      <c r="G1603" s="17" t="s">
        <v>4220</v>
      </c>
      <c r="H1603" s="17" t="s">
        <v>5045</v>
      </c>
      <c r="I1603" s="20">
        <f t="shared" ref="I1603:I1666" si="25">VALUE(CLEAN(H1603))</f>
        <v>192955.96283199999</v>
      </c>
      <c r="J1603" s="20">
        <v>59707.128121599999</v>
      </c>
      <c r="K1603" s="17" t="s">
        <v>5046</v>
      </c>
      <c r="L1603" s="21" t="str">
        <f>VLOOKUP(B1603,Accounts!B$2:E$3001,4,FALSE)</f>
        <v>Savings</v>
      </c>
      <c r="M1603" s="26">
        <f>VALUE(VLOOKUP(B1603,Accounts!B$2:G$3001,6,FALSE))</f>
        <v>2544943604</v>
      </c>
      <c r="N1603" s="22">
        <f>IFERROR(VLOOKUP(B1603,Loan!B1603:D1902,3,FALSE), 0)</f>
        <v>0</v>
      </c>
      <c r="O1603" s="25">
        <f>VLOOKUP(B1603,Transaction!C2:F3001,4,FALSE)</f>
        <v>44580</v>
      </c>
      <c r="P1603" s="21" t="str">
        <f>VLOOKUP(B1603,Table3[[Account Number]:[Transaction type]],2,FALSE)</f>
        <v>Online Payment</v>
      </c>
      <c r="Q1603" s="21" t="str">
        <f>VLOOKUP(B1603,Transaction!C2:E3001,3,FALSE)</f>
        <v>Mobile</v>
      </c>
      <c r="R1603" s="22">
        <f>Table4[[#This Row],[Bank Deposit2]] - Table4[[#This Row],[Saving Accounts]]</f>
        <v>133248.8347104</v>
      </c>
      <c r="S1603" s="22">
        <f>IF(AND(Table4[[#This Row],[Account Type]]="Current",Table4[[#This Row],[Opening Balance]]&gt;= 500000),Table4[[#This Row],[Opening Balance]] * 0.02, 0)</f>
        <v>0</v>
      </c>
    </row>
    <row r="1604" spans="1:19" ht="15.75" x14ac:dyDescent="0.25">
      <c r="A1604" s="17" t="s">
        <v>5047</v>
      </c>
      <c r="B1604" s="19">
        <v>264240684</v>
      </c>
      <c r="C1604" s="17">
        <v>20</v>
      </c>
      <c r="D1604" s="24">
        <v>37401</v>
      </c>
      <c r="E1604" s="17" t="s">
        <v>1094</v>
      </c>
      <c r="F1604" s="17" t="s">
        <v>814</v>
      </c>
      <c r="G1604" s="17" t="s">
        <v>4112</v>
      </c>
      <c r="H1604" s="17" t="s">
        <v>5048</v>
      </c>
      <c r="I1604" s="20">
        <f t="shared" si="25"/>
        <v>353151.112012</v>
      </c>
      <c r="J1604" s="20">
        <v>56504.177921920003</v>
      </c>
      <c r="K1604" s="17" t="s">
        <v>5049</v>
      </c>
      <c r="L1604" s="21" t="str">
        <f>VLOOKUP(B1604,Accounts!B$2:E$3001,4,FALSE)</f>
        <v>Current</v>
      </c>
      <c r="M1604" s="26">
        <f>VALUE(VLOOKUP(B1604,Accounts!B$2:G$3001,6,FALSE))</f>
        <v>338407524</v>
      </c>
      <c r="N1604" s="22">
        <f>IFERROR(VLOOKUP(B1604,Loan!B1604:D1903,3,FALSE), 0)</f>
        <v>0</v>
      </c>
      <c r="O1604" s="25">
        <f>VLOOKUP(B1604,Transaction!C2:F3001,4,FALSE)</f>
        <v>44432</v>
      </c>
      <c r="P1604" s="21" t="str">
        <f>VLOOKUP(B1604,Table3[[Account Number]:[Transaction type]],2,FALSE)</f>
        <v>Money Transfer</v>
      </c>
      <c r="Q1604" s="21" t="str">
        <f>VLOOKUP(B1604,Transaction!C2:E3001,3,FALSE)</f>
        <v>Mobile</v>
      </c>
      <c r="R1604" s="22">
        <f>Table4[[#This Row],[Bank Deposit2]] - Table4[[#This Row],[Saving Accounts]]</f>
        <v>296646.93409007997</v>
      </c>
      <c r="S1604" s="22">
        <f>IF(AND(Table4[[#This Row],[Account Type]]="Current",Table4[[#This Row],[Opening Balance]]&gt;= 500000),Table4[[#This Row],[Opening Balance]] * 0.02, 0)</f>
        <v>6768150.4800000004</v>
      </c>
    </row>
    <row r="1605" spans="1:19" ht="15.75" x14ac:dyDescent="0.25">
      <c r="A1605" s="17" t="s">
        <v>5050</v>
      </c>
      <c r="B1605" s="19">
        <v>216066747</v>
      </c>
      <c r="C1605" s="17">
        <v>53</v>
      </c>
      <c r="D1605" s="24">
        <v>25347.75</v>
      </c>
      <c r="E1605" s="17" t="s">
        <v>1094</v>
      </c>
      <c r="F1605" s="17" t="s">
        <v>438</v>
      </c>
      <c r="G1605" s="17" t="s">
        <v>4088</v>
      </c>
      <c r="H1605" s="17" t="s">
        <v>5051</v>
      </c>
      <c r="I1605" s="20">
        <f t="shared" si="25"/>
        <v>2695701.3975</v>
      </c>
      <c r="J1605" s="20">
        <v>1368697.4562240001</v>
      </c>
      <c r="K1605" s="17" t="s">
        <v>5052</v>
      </c>
      <c r="L1605" s="21" t="str">
        <f>VLOOKUP(B1605,Accounts!B$2:E$3001,4,FALSE)</f>
        <v>Fixed Deposit</v>
      </c>
      <c r="M1605" s="26">
        <f>VALUE(VLOOKUP(B1605,Accounts!B$2:G$3001,6,FALSE))</f>
        <v>3548702856</v>
      </c>
      <c r="N1605" s="22">
        <f>IFERROR(VLOOKUP(B1605,Loan!B1605:D1904,3,FALSE), 0)</f>
        <v>0</v>
      </c>
      <c r="O1605" s="25">
        <f>VLOOKUP(B1605,Transaction!C2:F3001,4,FALSE)</f>
        <v>44563</v>
      </c>
      <c r="P1605" s="21" t="str">
        <f>VLOOKUP(B1605,Table3[[Account Number]:[Transaction type]],2,FALSE)</f>
        <v>Online Payment</v>
      </c>
      <c r="Q1605" s="21" t="str">
        <f>VLOOKUP(B1605,Transaction!C2:E3001,3,FALSE)</f>
        <v>Mobile</v>
      </c>
      <c r="R1605" s="22">
        <f>Table4[[#This Row],[Bank Deposit2]] - Table4[[#This Row],[Saving Accounts]]</f>
        <v>1327003.9412759999</v>
      </c>
      <c r="S1605" s="22">
        <f>IF(AND(Table4[[#This Row],[Account Type]]="Current",Table4[[#This Row],[Opening Balance]]&gt;= 500000),Table4[[#This Row],[Opening Balance]] * 0.02, 0)</f>
        <v>0</v>
      </c>
    </row>
    <row r="1606" spans="1:19" ht="15.75" x14ac:dyDescent="0.25">
      <c r="A1606" s="17" t="s">
        <v>5053</v>
      </c>
      <c r="B1606" s="19">
        <v>390749506</v>
      </c>
      <c r="C1606" s="17">
        <v>45</v>
      </c>
      <c r="D1606" s="24">
        <v>28269.75</v>
      </c>
      <c r="E1606" s="17" t="s">
        <v>1094</v>
      </c>
      <c r="F1606" s="17" t="s">
        <v>97</v>
      </c>
      <c r="G1606" s="17" t="s">
        <v>4105</v>
      </c>
      <c r="H1606" s="17" t="s">
        <v>5054</v>
      </c>
      <c r="I1606" s="20">
        <f t="shared" si="25"/>
        <v>268319.471616</v>
      </c>
      <c r="J1606" s="20">
        <v>81317.227622399994</v>
      </c>
      <c r="K1606" s="17" t="s">
        <v>5055</v>
      </c>
      <c r="L1606" s="21" t="str">
        <f>VLOOKUP(B1606,Accounts!B$2:E$3001,4,FALSE)</f>
        <v>Savings</v>
      </c>
      <c r="M1606" s="26">
        <f>VALUE(VLOOKUP(B1606,Accounts!B$2:G$3001,6,FALSE))</f>
        <v>770952652</v>
      </c>
      <c r="N1606" s="22">
        <f>IFERROR(VLOOKUP(B1606,Loan!B1606:D1905,3,FALSE), 0)</f>
        <v>0</v>
      </c>
      <c r="O1606" s="25">
        <f>VLOOKUP(B1606,Transaction!C2:F3001,4,FALSE)</f>
        <v>44211</v>
      </c>
      <c r="P1606" s="21" t="str">
        <f>VLOOKUP(B1606,Table3[[Account Number]:[Transaction type]],2,FALSE)</f>
        <v>Money Deposit</v>
      </c>
      <c r="Q1606" s="21" t="str">
        <f>VLOOKUP(B1606,Transaction!C2:E3001,3,FALSE)</f>
        <v>Bank</v>
      </c>
      <c r="R1606" s="22">
        <f>Table4[[#This Row],[Bank Deposit2]] - Table4[[#This Row],[Saving Accounts]]</f>
        <v>187002.24399360002</v>
      </c>
      <c r="S1606" s="22">
        <f>IF(AND(Table4[[#This Row],[Account Type]]="Current",Table4[[#This Row],[Opening Balance]]&gt;= 500000),Table4[[#This Row],[Opening Balance]] * 0.02, 0)</f>
        <v>0</v>
      </c>
    </row>
    <row r="1607" spans="1:19" ht="15.75" x14ac:dyDescent="0.25">
      <c r="A1607" s="17" t="s">
        <v>5056</v>
      </c>
      <c r="B1607" s="19">
        <v>803873323</v>
      </c>
      <c r="C1607" s="17">
        <v>70</v>
      </c>
      <c r="D1607" s="24">
        <v>19138.5</v>
      </c>
      <c r="E1607" s="17" t="s">
        <v>1094</v>
      </c>
      <c r="F1607" s="17" t="s">
        <v>130</v>
      </c>
      <c r="G1607" s="17" t="s">
        <v>4099</v>
      </c>
      <c r="H1607" s="17" t="s">
        <v>5057</v>
      </c>
      <c r="I1607" s="20">
        <f t="shared" si="25"/>
        <v>51067.138500000001</v>
      </c>
      <c r="J1607" s="20">
        <v>5471.4791249999998</v>
      </c>
      <c r="K1607" s="17" t="s">
        <v>5058</v>
      </c>
      <c r="L1607" s="21" t="str">
        <f>VLOOKUP(B1607,Accounts!B$2:E$3001,4,FALSE)</f>
        <v>Current</v>
      </c>
      <c r="M1607" s="26">
        <f>VALUE(VLOOKUP(B1607,Accounts!B$2:G$3001,6,FALSE))</f>
        <v>3081710775</v>
      </c>
      <c r="N1607" s="22">
        <f>IFERROR(VLOOKUP(B1607,Loan!B1607:D1906,3,FALSE), 0)</f>
        <v>0</v>
      </c>
      <c r="O1607" s="25">
        <f>VLOOKUP(B1607,Transaction!C2:F3001,4,FALSE)</f>
        <v>44435</v>
      </c>
      <c r="P1607" s="21" t="str">
        <f>VLOOKUP(B1607,Table3[[Account Number]:[Transaction type]],2,FALSE)</f>
        <v>Online Payment</v>
      </c>
      <c r="Q1607" s="21" t="str">
        <f>VLOOKUP(B1607,Transaction!C2:E3001,3,FALSE)</f>
        <v>Card</v>
      </c>
      <c r="R1607" s="22">
        <f>Table4[[#This Row],[Bank Deposit2]] - Table4[[#This Row],[Saving Accounts]]</f>
        <v>45595.659375000003</v>
      </c>
      <c r="S1607" s="22">
        <f>IF(AND(Table4[[#This Row],[Account Type]]="Current",Table4[[#This Row],[Opening Balance]]&gt;= 500000),Table4[[#This Row],[Opening Balance]] * 0.02, 0)</f>
        <v>61634215.5</v>
      </c>
    </row>
    <row r="1608" spans="1:19" ht="15.75" x14ac:dyDescent="0.25">
      <c r="A1608" s="17" t="s">
        <v>5059</v>
      </c>
      <c r="B1608" s="19">
        <v>858331470</v>
      </c>
      <c r="C1608" s="17">
        <v>35</v>
      </c>
      <c r="D1608" s="24">
        <v>31922.25</v>
      </c>
      <c r="E1608" s="17" t="s">
        <v>1094</v>
      </c>
      <c r="F1608" s="17" t="s">
        <v>807</v>
      </c>
      <c r="G1608" s="17" t="s">
        <v>4084</v>
      </c>
      <c r="H1608" s="17" t="s">
        <v>5060</v>
      </c>
      <c r="I1608" s="20">
        <f t="shared" si="25"/>
        <v>2844789.7912719999</v>
      </c>
      <c r="J1608" s="20">
        <v>386732.26253375999</v>
      </c>
      <c r="K1608" s="17" t="s">
        <v>5061</v>
      </c>
      <c r="L1608" s="21" t="str">
        <f>VLOOKUP(B1608,Accounts!B$2:E$3001,4,FALSE)</f>
        <v>Savings</v>
      </c>
      <c r="M1608" s="26">
        <f>VALUE(VLOOKUP(B1608,Accounts!B$2:G$3001,6,FALSE))</f>
        <v>3372874284</v>
      </c>
      <c r="N1608" s="22">
        <f>IFERROR(VLOOKUP(B1608,Loan!B1608:D1907,3,FALSE), 0)</f>
        <v>0</v>
      </c>
      <c r="O1608" s="25">
        <f>VLOOKUP(B1608,Transaction!C2:F3001,4,FALSE)</f>
        <v>44215</v>
      </c>
      <c r="P1608" s="21" t="str">
        <f>VLOOKUP(B1608,Table3[[Account Number]:[Transaction type]],2,FALSE)</f>
        <v>Online Payment</v>
      </c>
      <c r="Q1608" s="21" t="str">
        <f>VLOOKUP(B1608,Transaction!C2:E3001,3,FALSE)</f>
        <v>Internet Banking</v>
      </c>
      <c r="R1608" s="22">
        <f>Table4[[#This Row],[Bank Deposit2]] - Table4[[#This Row],[Saving Accounts]]</f>
        <v>2458057.5287382398</v>
      </c>
      <c r="S1608" s="22">
        <f>IF(AND(Table4[[#This Row],[Account Type]]="Current",Table4[[#This Row],[Opening Balance]]&gt;= 500000),Table4[[#This Row],[Opening Balance]] * 0.02, 0)</f>
        <v>0</v>
      </c>
    </row>
    <row r="1609" spans="1:19" ht="15.75" x14ac:dyDescent="0.25">
      <c r="A1609" s="17" t="s">
        <v>5062</v>
      </c>
      <c r="B1609" s="19">
        <v>662030865</v>
      </c>
      <c r="C1609" s="17">
        <v>17</v>
      </c>
      <c r="D1609" s="24">
        <v>38496.75</v>
      </c>
      <c r="E1609" s="17" t="s">
        <v>1094</v>
      </c>
      <c r="F1609" s="17" t="s">
        <v>147</v>
      </c>
      <c r="G1609" s="17" t="s">
        <v>4054</v>
      </c>
      <c r="H1609" s="17" t="s">
        <v>5063</v>
      </c>
      <c r="I1609" s="20">
        <f t="shared" si="25"/>
        <v>1312646.5286000001</v>
      </c>
      <c r="J1609" s="20">
        <v>845800.93712400005</v>
      </c>
      <c r="K1609" s="17" t="s">
        <v>1148</v>
      </c>
      <c r="L1609" s="21" t="str">
        <f>VLOOKUP(B1609,Accounts!B$2:E$3001,4,FALSE)</f>
        <v>Joint</v>
      </c>
      <c r="M1609" s="26">
        <f>VALUE(VLOOKUP(B1609,Accounts!B$2:G$3001,6,FALSE))</f>
        <v>262626</v>
      </c>
      <c r="N1609" s="22">
        <f>IFERROR(VLOOKUP(B1609,Loan!B1609:D1908,3,FALSE), 0)</f>
        <v>0</v>
      </c>
      <c r="O1609" s="25">
        <f>VLOOKUP(B1609,Transaction!C2:F3001,4,FALSE)</f>
        <v>44240</v>
      </c>
      <c r="P1609" s="21" t="str">
        <f>VLOOKUP(B1609,Table3[[Account Number]:[Transaction type]],2,FALSE)</f>
        <v>Money Transfer</v>
      </c>
      <c r="Q1609" s="21" t="str">
        <f>VLOOKUP(B1609,Transaction!C2:E3001,3,FALSE)</f>
        <v>Mobile</v>
      </c>
      <c r="R1609" s="22">
        <f>Table4[[#This Row],[Bank Deposit2]] - Table4[[#This Row],[Saving Accounts]]</f>
        <v>466845.59147600003</v>
      </c>
      <c r="S1609" s="22">
        <f>IF(AND(Table4[[#This Row],[Account Type]]="Current",Table4[[#This Row],[Opening Balance]]&gt;= 500000),Table4[[#This Row],[Opening Balance]] * 0.02, 0)</f>
        <v>0</v>
      </c>
    </row>
    <row r="1610" spans="1:19" ht="15.75" x14ac:dyDescent="0.25">
      <c r="A1610" s="17" t="s">
        <v>5064</v>
      </c>
      <c r="B1610" s="19">
        <v>550137994</v>
      </c>
      <c r="C1610" s="17">
        <v>66</v>
      </c>
      <c r="D1610" s="24">
        <v>20599.5</v>
      </c>
      <c r="E1610" s="17" t="s">
        <v>1094</v>
      </c>
      <c r="F1610" s="17" t="s">
        <v>73</v>
      </c>
      <c r="G1610" s="17" t="s">
        <v>4074</v>
      </c>
      <c r="H1610" s="17" t="s">
        <v>5065</v>
      </c>
      <c r="I1610" s="20">
        <f t="shared" si="25"/>
        <v>687188.31820800004</v>
      </c>
      <c r="J1610" s="20">
        <v>89457.193566720001</v>
      </c>
      <c r="K1610" s="17" t="s">
        <v>5066</v>
      </c>
      <c r="L1610" s="21" t="str">
        <f>VLOOKUP(B1610,Accounts!B$2:E$3001,4,FALSE)</f>
        <v>Current</v>
      </c>
      <c r="M1610" s="26">
        <f>VALUE(VLOOKUP(B1610,Accounts!B$2:G$3001,6,FALSE))</f>
        <v>605613568</v>
      </c>
      <c r="N1610" s="22">
        <f>IFERROR(VLOOKUP(B1610,Loan!B1610:D1909,3,FALSE), 0)</f>
        <v>0</v>
      </c>
      <c r="O1610" s="25">
        <f>VLOOKUP(B1610,Transaction!C2:F3001,4,FALSE)</f>
        <v>44600</v>
      </c>
      <c r="P1610" s="21" t="str">
        <f>VLOOKUP(B1610,Table3[[Account Number]:[Transaction type]],2,FALSE)</f>
        <v>Money Deposit</v>
      </c>
      <c r="Q1610" s="21" t="str">
        <f>VLOOKUP(B1610,Transaction!C2:E3001,3,FALSE)</f>
        <v>Bank</v>
      </c>
      <c r="R1610" s="22">
        <f>Table4[[#This Row],[Bank Deposit2]] - Table4[[#This Row],[Saving Accounts]]</f>
        <v>597731.12464128004</v>
      </c>
      <c r="S1610" s="22">
        <f>IF(AND(Table4[[#This Row],[Account Type]]="Current",Table4[[#This Row],[Opening Balance]]&gt;= 500000),Table4[[#This Row],[Opening Balance]] * 0.02, 0)</f>
        <v>12112271.359999999</v>
      </c>
    </row>
    <row r="1611" spans="1:19" ht="15.75" x14ac:dyDescent="0.25">
      <c r="A1611" s="17" t="s">
        <v>5067</v>
      </c>
      <c r="B1611" s="19">
        <v>532469543</v>
      </c>
      <c r="C1611" s="17">
        <v>49</v>
      </c>
      <c r="D1611" s="24">
        <v>26808.75</v>
      </c>
      <c r="E1611" s="17" t="s">
        <v>1094</v>
      </c>
      <c r="F1611" s="17" t="s">
        <v>1840</v>
      </c>
      <c r="G1611" s="17" t="s">
        <v>4074</v>
      </c>
      <c r="H1611" s="17" t="s">
        <v>5068</v>
      </c>
      <c r="I1611" s="20">
        <f t="shared" si="25"/>
        <v>429505.98655999999</v>
      </c>
      <c r="J1611" s="20">
        <v>217638.73662720001</v>
      </c>
      <c r="K1611" s="17" t="s">
        <v>5069</v>
      </c>
      <c r="L1611" s="21" t="str">
        <f>VLOOKUP(B1611,Accounts!B$2:E$3001,4,FALSE)</f>
        <v>Corporate</v>
      </c>
      <c r="M1611" s="26">
        <f>VALUE(VLOOKUP(B1611,Accounts!B$2:G$3001,6,FALSE))</f>
        <v>3418781928</v>
      </c>
      <c r="N1611" s="22">
        <f>IFERROR(VLOOKUP(B1611,Loan!B1611:D1910,3,FALSE), 0)</f>
        <v>0</v>
      </c>
      <c r="O1611" s="25">
        <f>VLOOKUP(B1611,Transaction!C2:F3001,4,FALSE)</f>
        <v>44363</v>
      </c>
      <c r="P1611" s="21" t="str">
        <f>VLOOKUP(B1611,Table3[[Account Number]:[Transaction type]],2,FALSE)</f>
        <v>Money Deposit</v>
      </c>
      <c r="Q1611" s="21" t="str">
        <f>VLOOKUP(B1611,Transaction!C2:E3001,3,FALSE)</f>
        <v>Bank</v>
      </c>
      <c r="R1611" s="22">
        <f>Table4[[#This Row],[Bank Deposit2]] - Table4[[#This Row],[Saving Accounts]]</f>
        <v>211867.24993279998</v>
      </c>
      <c r="S1611" s="22">
        <f>IF(AND(Table4[[#This Row],[Account Type]]="Current",Table4[[#This Row],[Opening Balance]]&gt;= 500000),Table4[[#This Row],[Opening Balance]] * 0.02, 0)</f>
        <v>0</v>
      </c>
    </row>
    <row r="1612" spans="1:19" ht="15.75" x14ac:dyDescent="0.25">
      <c r="A1612" s="17" t="s">
        <v>5070</v>
      </c>
      <c r="B1612" s="19">
        <v>48771606</v>
      </c>
      <c r="C1612" s="17">
        <v>58</v>
      </c>
      <c r="D1612" s="24">
        <v>23521.5</v>
      </c>
      <c r="E1612" s="17" t="s">
        <v>1094</v>
      </c>
      <c r="F1612" s="17" t="s">
        <v>591</v>
      </c>
      <c r="G1612" s="17" t="s">
        <v>4112</v>
      </c>
      <c r="H1612" s="17" t="s">
        <v>5071</v>
      </c>
      <c r="I1612" s="20">
        <f t="shared" si="25"/>
        <v>1119155.407968</v>
      </c>
      <c r="J1612" s="20">
        <v>654609.43474679999</v>
      </c>
      <c r="K1612" s="17" t="s">
        <v>5072</v>
      </c>
      <c r="L1612" s="21" t="str">
        <f>VLOOKUP(B1612,Accounts!B$2:E$3001,4,FALSE)</f>
        <v>Corporate</v>
      </c>
      <c r="M1612" s="26">
        <f>VALUE(VLOOKUP(B1612,Accounts!B$2:G$3001,6,FALSE))</f>
        <v>3503916</v>
      </c>
      <c r="N1612" s="22">
        <f>IFERROR(VLOOKUP(B1612,Loan!B1612:D1911,3,FALSE), 0)</f>
        <v>0</v>
      </c>
      <c r="O1612" s="25">
        <f>VLOOKUP(B1612,Transaction!C2:F3001,4,FALSE)</f>
        <v>44232</v>
      </c>
      <c r="P1612" s="21" t="str">
        <f>VLOOKUP(B1612,Table3[[Account Number]:[Transaction type]],2,FALSE)</f>
        <v>Cash Withdrawal</v>
      </c>
      <c r="Q1612" s="21" t="str">
        <f>VLOOKUP(B1612,Transaction!C2:E3001,3,FALSE)</f>
        <v>ATM</v>
      </c>
      <c r="R1612" s="22">
        <f>Table4[[#This Row],[Bank Deposit2]] - Table4[[#This Row],[Saving Accounts]]</f>
        <v>464545.97322120005</v>
      </c>
      <c r="S1612" s="22">
        <f>IF(AND(Table4[[#This Row],[Account Type]]="Current",Table4[[#This Row],[Opening Balance]]&gt;= 500000),Table4[[#This Row],[Opening Balance]] * 0.02, 0)</f>
        <v>0</v>
      </c>
    </row>
    <row r="1613" spans="1:19" ht="15.75" x14ac:dyDescent="0.25">
      <c r="A1613" s="17" t="s">
        <v>5073</v>
      </c>
      <c r="B1613" s="19">
        <v>250515727</v>
      </c>
      <c r="C1613" s="17">
        <v>47</v>
      </c>
      <c r="D1613" s="24">
        <v>27539.25</v>
      </c>
      <c r="E1613" s="17" t="s">
        <v>1094</v>
      </c>
      <c r="F1613" s="17" t="s">
        <v>2176</v>
      </c>
      <c r="G1613" s="17" t="s">
        <v>4220</v>
      </c>
      <c r="H1613" s="17" t="s">
        <v>5074</v>
      </c>
      <c r="I1613" s="20">
        <f t="shared" si="25"/>
        <v>677452.09699999995</v>
      </c>
      <c r="J1613" s="20">
        <v>354791.34108599997</v>
      </c>
      <c r="K1613" s="17" t="s">
        <v>5075</v>
      </c>
      <c r="L1613" s="21" t="str">
        <f>VLOOKUP(B1613,Accounts!B$2:E$3001,4,FALSE)</f>
        <v>Domiciliary</v>
      </c>
      <c r="M1613" s="26">
        <f>VALUE(VLOOKUP(B1613,Accounts!B$2:G$3001,6,FALSE))</f>
        <v>2619576</v>
      </c>
      <c r="N1613" s="22">
        <f>IFERROR(VLOOKUP(B1613,Loan!B1613:D1912,3,FALSE), 0)</f>
        <v>0</v>
      </c>
      <c r="O1613" s="25">
        <f>VLOOKUP(B1613,Transaction!C2:F3001,4,FALSE)</f>
        <v>44440</v>
      </c>
      <c r="P1613" s="21" t="str">
        <f>VLOOKUP(B1613,Table3[[Account Number]:[Transaction type]],2,FALSE)</f>
        <v>Money Transfer</v>
      </c>
      <c r="Q1613" s="21" t="str">
        <f>VLOOKUP(B1613,Transaction!C2:E3001,3,FALSE)</f>
        <v>ATM</v>
      </c>
      <c r="R1613" s="22">
        <f>Table4[[#This Row],[Bank Deposit2]] - Table4[[#This Row],[Saving Accounts]]</f>
        <v>322660.75591399998</v>
      </c>
      <c r="S1613" s="22">
        <f>IF(AND(Table4[[#This Row],[Account Type]]="Current",Table4[[#This Row],[Opening Balance]]&gt;= 500000),Table4[[#This Row],[Opening Balance]] * 0.02, 0)</f>
        <v>0</v>
      </c>
    </row>
    <row r="1614" spans="1:19" ht="15.75" x14ac:dyDescent="0.25">
      <c r="A1614" s="17" t="s">
        <v>5076</v>
      </c>
      <c r="B1614" s="19">
        <v>28995362</v>
      </c>
      <c r="C1614" s="17">
        <v>84</v>
      </c>
      <c r="D1614" s="24">
        <v>14025</v>
      </c>
      <c r="E1614" s="17" t="s">
        <v>1094</v>
      </c>
      <c r="F1614" s="17" t="s">
        <v>1076</v>
      </c>
      <c r="G1614" s="17" t="s">
        <v>4099</v>
      </c>
      <c r="H1614" s="17" t="s">
        <v>5077</v>
      </c>
      <c r="I1614" s="20">
        <f t="shared" si="25"/>
        <v>127418.481281</v>
      </c>
      <c r="J1614" s="20">
        <v>46915.771141329998</v>
      </c>
      <c r="K1614" s="17" t="s">
        <v>5078</v>
      </c>
      <c r="L1614" s="21" t="str">
        <f>VLOOKUP(B1614,Accounts!B$2:E$3001,4,FALSE)</f>
        <v>Domiciliary</v>
      </c>
      <c r="M1614" s="26">
        <f>VALUE(VLOOKUP(B1614,Accounts!B$2:G$3001,6,FALSE))</f>
        <v>34775949</v>
      </c>
      <c r="N1614" s="22">
        <f>IFERROR(VLOOKUP(B1614,Loan!B1614:D1913,3,FALSE), 0)</f>
        <v>0</v>
      </c>
      <c r="O1614" s="25">
        <f>VLOOKUP(B1614,Transaction!C2:F3001,4,FALSE)</f>
        <v>44463</v>
      </c>
      <c r="P1614" s="21" t="str">
        <f>VLOOKUP(B1614,Table3[[Account Number]:[Transaction type]],2,FALSE)</f>
        <v>Loan Payment</v>
      </c>
      <c r="Q1614" s="21" t="str">
        <f>VLOOKUP(B1614,Transaction!C2:E3001,3,FALSE)</f>
        <v>AFT</v>
      </c>
      <c r="R1614" s="22">
        <f>Table4[[#This Row],[Bank Deposit2]] - Table4[[#This Row],[Saving Accounts]]</f>
        <v>80502.710139670002</v>
      </c>
      <c r="S1614" s="22">
        <f>IF(AND(Table4[[#This Row],[Account Type]]="Current",Table4[[#This Row],[Opening Balance]]&gt;= 500000),Table4[[#This Row],[Opening Balance]] * 0.02, 0)</f>
        <v>0</v>
      </c>
    </row>
    <row r="1615" spans="1:19" ht="15.75" x14ac:dyDescent="0.25">
      <c r="A1615" s="17" t="s">
        <v>5079</v>
      </c>
      <c r="B1615" s="19">
        <v>701267565</v>
      </c>
      <c r="C1615" s="17">
        <v>47</v>
      </c>
      <c r="D1615" s="24">
        <v>27539.25</v>
      </c>
      <c r="E1615" s="17" t="s">
        <v>1094</v>
      </c>
      <c r="F1615" s="17" t="s">
        <v>274</v>
      </c>
      <c r="G1615" s="17" t="s">
        <v>4084</v>
      </c>
      <c r="H1615" s="17" t="s">
        <v>5080</v>
      </c>
      <c r="I1615" s="20">
        <f t="shared" si="25"/>
        <v>114627.12080400001</v>
      </c>
      <c r="J1615" s="20">
        <v>28791.635637240001</v>
      </c>
      <c r="K1615" s="17" t="s">
        <v>5081</v>
      </c>
      <c r="L1615" s="21" t="str">
        <f>VLOOKUP(B1615,Accounts!B$2:E$3001,4,FALSE)</f>
        <v>Domiciliary</v>
      </c>
      <c r="M1615" s="26">
        <f>VALUE(VLOOKUP(B1615,Accounts!B$2:G$3001,6,FALSE))</f>
        <v>390449943</v>
      </c>
      <c r="N1615" s="22">
        <f>IFERROR(VLOOKUP(B1615,Loan!B1615:D1914,3,FALSE), 0)</f>
        <v>0</v>
      </c>
      <c r="O1615" s="25">
        <f>VLOOKUP(B1615,Transaction!C2:F3001,4,FALSE)</f>
        <v>44255</v>
      </c>
      <c r="P1615" s="21" t="str">
        <f>VLOOKUP(B1615,Table3[[Account Number]:[Transaction type]],2,FALSE)</f>
        <v>Money Deposit</v>
      </c>
      <c r="Q1615" s="21" t="str">
        <f>VLOOKUP(B1615,Transaction!C2:E3001,3,FALSE)</f>
        <v>Bank</v>
      </c>
      <c r="R1615" s="22">
        <f>Table4[[#This Row],[Bank Deposit2]] - Table4[[#This Row],[Saving Accounts]]</f>
        <v>85835.485166760001</v>
      </c>
      <c r="S1615" s="22">
        <f>IF(AND(Table4[[#This Row],[Account Type]]="Current",Table4[[#This Row],[Opening Balance]]&gt;= 500000),Table4[[#This Row],[Opening Balance]] * 0.02, 0)</f>
        <v>0</v>
      </c>
    </row>
    <row r="1616" spans="1:19" ht="15.75" x14ac:dyDescent="0.25">
      <c r="A1616" s="17" t="s">
        <v>5082</v>
      </c>
      <c r="B1616" s="19">
        <v>835550483</v>
      </c>
      <c r="C1616" s="17">
        <v>21</v>
      </c>
      <c r="D1616" s="24">
        <v>37035.75</v>
      </c>
      <c r="E1616" s="17" t="s">
        <v>1094</v>
      </c>
      <c r="F1616" s="17" t="s">
        <v>519</v>
      </c>
      <c r="G1616" s="17" t="s">
        <v>4070</v>
      </c>
      <c r="H1616" s="17" t="s">
        <v>5083</v>
      </c>
      <c r="I1616" s="20">
        <f t="shared" si="25"/>
        <v>77182.185599999997</v>
      </c>
      <c r="J1616" s="20">
        <v>67482.957609599995</v>
      </c>
      <c r="K1616" s="17" t="s">
        <v>5084</v>
      </c>
      <c r="L1616" s="21" t="str">
        <f>VLOOKUP(B1616,Accounts!B$2:E$3001,4,FALSE)</f>
        <v>Joint</v>
      </c>
      <c r="M1616" s="26">
        <f>VALUE(VLOOKUP(B1616,Accounts!B$2:G$3001,6,FALSE))</f>
        <v>1600202175</v>
      </c>
      <c r="N1616" s="22">
        <f>IFERROR(VLOOKUP(B1616,Loan!B1616:D1915,3,FALSE), 0)</f>
        <v>0</v>
      </c>
      <c r="O1616" s="25">
        <f>VLOOKUP(B1616,Transaction!C2:F3001,4,FALSE)</f>
        <v>44384</v>
      </c>
      <c r="P1616" s="21" t="str">
        <f>VLOOKUP(B1616,Table3[[Account Number]:[Transaction type]],2,FALSE)</f>
        <v>Money Transfer</v>
      </c>
      <c r="Q1616" s="21" t="str">
        <f>VLOOKUP(B1616,Transaction!C2:E3001,3,FALSE)</f>
        <v>Internet Banking</v>
      </c>
      <c r="R1616" s="22">
        <f>Table4[[#This Row],[Bank Deposit2]] - Table4[[#This Row],[Saving Accounts]]</f>
        <v>9699.2279904000025</v>
      </c>
      <c r="S1616" s="22">
        <f>IF(AND(Table4[[#This Row],[Account Type]]="Current",Table4[[#This Row],[Opening Balance]]&gt;= 500000),Table4[[#This Row],[Opening Balance]] * 0.02, 0)</f>
        <v>0</v>
      </c>
    </row>
    <row r="1617" spans="1:19" ht="15.75" x14ac:dyDescent="0.25">
      <c r="A1617" s="17" t="s">
        <v>5085</v>
      </c>
      <c r="B1617" s="19">
        <v>773420811</v>
      </c>
      <c r="C1617" s="17">
        <v>81</v>
      </c>
      <c r="D1617" s="24">
        <v>15120.75</v>
      </c>
      <c r="E1617" s="17" t="s">
        <v>1094</v>
      </c>
      <c r="F1617" s="17" t="s">
        <v>527</v>
      </c>
      <c r="G1617" s="17" t="s">
        <v>4084</v>
      </c>
      <c r="H1617" s="17" t="s">
        <v>5086</v>
      </c>
      <c r="I1617" s="20">
        <f t="shared" si="25"/>
        <v>1169638.9892</v>
      </c>
      <c r="J1617" s="20">
        <v>775409.08989279997</v>
      </c>
      <c r="K1617" s="17" t="s">
        <v>5087</v>
      </c>
      <c r="L1617" s="21" t="str">
        <f>VLOOKUP(B1617,Accounts!B$2:E$3001,4,FALSE)</f>
        <v>Domiciliary</v>
      </c>
      <c r="M1617" s="26">
        <f>VALUE(VLOOKUP(B1617,Accounts!B$2:G$3001,6,FALSE))</f>
        <v>268215696</v>
      </c>
      <c r="N1617" s="22">
        <f>IFERROR(VLOOKUP(B1617,Loan!B1617:D1916,3,FALSE), 0)</f>
        <v>0</v>
      </c>
      <c r="O1617" s="25">
        <f>VLOOKUP(B1617,Transaction!C2:F3001,4,FALSE)</f>
        <v>44316</v>
      </c>
      <c r="P1617" s="21" t="str">
        <f>VLOOKUP(B1617,Table3[[Account Number]:[Transaction type]],2,FALSE)</f>
        <v>Cash Withdrawal</v>
      </c>
      <c r="Q1617" s="21" t="str">
        <f>VLOOKUP(B1617,Transaction!C2:E3001,3,FALSE)</f>
        <v>ATM</v>
      </c>
      <c r="R1617" s="22">
        <f>Table4[[#This Row],[Bank Deposit2]] - Table4[[#This Row],[Saving Accounts]]</f>
        <v>394229.89930719999</v>
      </c>
      <c r="S1617" s="22">
        <f>IF(AND(Table4[[#This Row],[Account Type]]="Current",Table4[[#This Row],[Opening Balance]]&gt;= 500000),Table4[[#This Row],[Opening Balance]] * 0.02, 0)</f>
        <v>0</v>
      </c>
    </row>
    <row r="1618" spans="1:19" ht="15.75" x14ac:dyDescent="0.25">
      <c r="A1618" s="17" t="s">
        <v>5088</v>
      </c>
      <c r="B1618" s="19">
        <v>532587167</v>
      </c>
      <c r="C1618" s="17">
        <v>51</v>
      </c>
      <c r="D1618" s="24">
        <v>26078.25</v>
      </c>
      <c r="E1618" s="17" t="s">
        <v>1094</v>
      </c>
      <c r="F1618" s="17" t="s">
        <v>763</v>
      </c>
      <c r="G1618" s="17" t="s">
        <v>4148</v>
      </c>
      <c r="H1618" s="17" t="s">
        <v>5089</v>
      </c>
      <c r="I1618" s="20">
        <f t="shared" si="25"/>
        <v>458924.739</v>
      </c>
      <c r="J1618" s="20">
        <v>173080.18728000001</v>
      </c>
      <c r="K1618" s="17" t="s">
        <v>5090</v>
      </c>
      <c r="L1618" s="21" t="str">
        <f>VLOOKUP(B1618,Accounts!B$2:E$3001,4,FALSE)</f>
        <v>Domiciliary</v>
      </c>
      <c r="M1618" s="26">
        <f>VALUE(VLOOKUP(B1618,Accounts!B$2:G$3001,6,FALSE))</f>
        <v>3338739657</v>
      </c>
      <c r="N1618" s="22">
        <f>IFERROR(VLOOKUP(B1618,Loan!B1618:D1917,3,FALSE), 0)</f>
        <v>0</v>
      </c>
      <c r="O1618" s="25">
        <f>VLOOKUP(B1618,Transaction!C2:F3001,4,FALSE)</f>
        <v>44530</v>
      </c>
      <c r="P1618" s="21" t="str">
        <f>VLOOKUP(B1618,Table3[[Account Number]:[Transaction type]],2,FALSE)</f>
        <v>Money Deposit</v>
      </c>
      <c r="Q1618" s="21" t="str">
        <f>VLOOKUP(B1618,Transaction!C2:E3001,3,FALSE)</f>
        <v>Bank</v>
      </c>
      <c r="R1618" s="22">
        <f>Table4[[#This Row],[Bank Deposit2]] - Table4[[#This Row],[Saving Accounts]]</f>
        <v>285844.55171999999</v>
      </c>
      <c r="S1618" s="22">
        <f>IF(AND(Table4[[#This Row],[Account Type]]="Current",Table4[[#This Row],[Opening Balance]]&gt;= 500000),Table4[[#This Row],[Opening Balance]] * 0.02, 0)</f>
        <v>0</v>
      </c>
    </row>
    <row r="1619" spans="1:19" ht="15.75" x14ac:dyDescent="0.25">
      <c r="A1619" s="17" t="s">
        <v>5091</v>
      </c>
      <c r="B1619" s="19">
        <v>316648932</v>
      </c>
      <c r="C1619" s="17">
        <v>80</v>
      </c>
      <c r="D1619" s="24">
        <v>15486</v>
      </c>
      <c r="E1619" s="17" t="s">
        <v>1094</v>
      </c>
      <c r="F1619" s="17" t="s">
        <v>1815</v>
      </c>
      <c r="G1619" s="17" t="s">
        <v>4105</v>
      </c>
      <c r="H1619" s="17" t="s">
        <v>5092</v>
      </c>
      <c r="I1619" s="20">
        <f t="shared" si="25"/>
        <v>1019190.522645</v>
      </c>
      <c r="J1619" s="20">
        <v>387958.53620159999</v>
      </c>
      <c r="K1619" s="17" t="s">
        <v>5093</v>
      </c>
      <c r="L1619" s="21" t="str">
        <f>VLOOKUP(B1619,Accounts!B$2:E$3001,4,FALSE)</f>
        <v>Current</v>
      </c>
      <c r="M1619" s="26">
        <f>VALUE(VLOOKUP(B1619,Accounts!B$2:G$3001,6,FALSE))</f>
        <v>258577758</v>
      </c>
      <c r="N1619" s="22">
        <f>IFERROR(VLOOKUP(B1619,Loan!B1619:D1918,3,FALSE), 0)</f>
        <v>0</v>
      </c>
      <c r="O1619" s="25">
        <f>VLOOKUP(B1619,Transaction!C2:F3001,4,FALSE)</f>
        <v>44462</v>
      </c>
      <c r="P1619" s="21" t="str">
        <f>VLOOKUP(B1619,Table3[[Account Number]:[Transaction type]],2,FALSE)</f>
        <v>Online Payment</v>
      </c>
      <c r="Q1619" s="21" t="str">
        <f>VLOOKUP(B1619,Transaction!C2:E3001,3,FALSE)</f>
        <v>Mobile</v>
      </c>
      <c r="R1619" s="22">
        <f>Table4[[#This Row],[Bank Deposit2]] - Table4[[#This Row],[Saving Accounts]]</f>
        <v>631231.98644340003</v>
      </c>
      <c r="S1619" s="22">
        <f>IF(AND(Table4[[#This Row],[Account Type]]="Current",Table4[[#This Row],[Opening Balance]]&gt;= 500000),Table4[[#This Row],[Opening Balance]] * 0.02, 0)</f>
        <v>5171555.16</v>
      </c>
    </row>
    <row r="1620" spans="1:19" ht="15.75" x14ac:dyDescent="0.25">
      <c r="A1620" s="17" t="s">
        <v>5094</v>
      </c>
      <c r="B1620" s="19">
        <v>254730333</v>
      </c>
      <c r="C1620" s="17">
        <v>49</v>
      </c>
      <c r="D1620" s="24">
        <v>26808.75</v>
      </c>
      <c r="E1620" s="17" t="s">
        <v>1094</v>
      </c>
      <c r="F1620" s="17" t="s">
        <v>430</v>
      </c>
      <c r="G1620" s="17" t="s">
        <v>4088</v>
      </c>
      <c r="H1620" s="17" t="s">
        <v>5095</v>
      </c>
      <c r="I1620" s="20">
        <f t="shared" si="25"/>
        <v>495285.81062399998</v>
      </c>
      <c r="J1620" s="20">
        <v>193503.04256448001</v>
      </c>
      <c r="K1620" s="17" t="s">
        <v>5096</v>
      </c>
      <c r="L1620" s="21" t="str">
        <f>VLOOKUP(B1620,Accounts!B$2:E$3001,4,FALSE)</f>
        <v>Savings</v>
      </c>
      <c r="M1620" s="26">
        <f>VALUE(VLOOKUP(B1620,Accounts!B$2:G$3001,6,FALSE))</f>
        <v>112479913</v>
      </c>
      <c r="N1620" s="22">
        <f>IFERROR(VLOOKUP(B1620,Loan!B1620:D1919,3,FALSE), 0)</f>
        <v>0</v>
      </c>
      <c r="O1620" s="25">
        <f>VLOOKUP(B1620,Transaction!C2:F3001,4,FALSE)</f>
        <v>44204</v>
      </c>
      <c r="P1620" s="21" t="str">
        <f>VLOOKUP(B1620,Table3[[Account Number]:[Transaction type]],2,FALSE)</f>
        <v>Money Transfer</v>
      </c>
      <c r="Q1620" s="21" t="str">
        <f>VLOOKUP(B1620,Transaction!C2:E3001,3,FALSE)</f>
        <v>ATM</v>
      </c>
      <c r="R1620" s="22">
        <f>Table4[[#This Row],[Bank Deposit2]] - Table4[[#This Row],[Saving Accounts]]</f>
        <v>301782.76805951993</v>
      </c>
      <c r="S1620" s="22">
        <f>IF(AND(Table4[[#This Row],[Account Type]]="Current",Table4[[#This Row],[Opening Balance]]&gt;= 500000),Table4[[#This Row],[Opening Balance]] * 0.02, 0)</f>
        <v>0</v>
      </c>
    </row>
    <row r="1621" spans="1:19" ht="15.75" x14ac:dyDescent="0.25">
      <c r="A1621" s="17" t="s">
        <v>5097</v>
      </c>
      <c r="B1621" s="19">
        <v>113055246</v>
      </c>
      <c r="C1621" s="17">
        <v>23</v>
      </c>
      <c r="D1621" s="24">
        <v>36305.25</v>
      </c>
      <c r="E1621" s="17" t="s">
        <v>1094</v>
      </c>
      <c r="F1621" s="17" t="s">
        <v>125</v>
      </c>
      <c r="G1621" s="17" t="s">
        <v>4220</v>
      </c>
      <c r="H1621" s="17" t="s">
        <v>5098</v>
      </c>
      <c r="I1621" s="20">
        <f t="shared" si="25"/>
        <v>737355.66624000005</v>
      </c>
      <c r="J1621" s="20">
        <v>329551.48290240002</v>
      </c>
      <c r="K1621" s="17" t="s">
        <v>5099</v>
      </c>
      <c r="L1621" s="21" t="str">
        <f>VLOOKUP(B1621,Accounts!B$2:E$3001,4,FALSE)</f>
        <v>Corporate</v>
      </c>
      <c r="M1621" s="26">
        <f>VALUE(VLOOKUP(B1621,Accounts!B$2:G$3001,6,FALSE))</f>
        <v>3552195072</v>
      </c>
      <c r="N1621" s="22">
        <f>IFERROR(VLOOKUP(B1621,Loan!B1621:D1920,3,FALSE), 0)</f>
        <v>0</v>
      </c>
      <c r="O1621" s="25">
        <f>VLOOKUP(B1621,Transaction!C2:F3001,4,FALSE)</f>
        <v>44398</v>
      </c>
      <c r="P1621" s="21" t="str">
        <f>VLOOKUP(B1621,Table3[[Account Number]:[Transaction type]],2,FALSE)</f>
        <v>Checks</v>
      </c>
      <c r="Q1621" s="21" t="str">
        <f>VLOOKUP(B1621,Transaction!C2:E3001,3,FALSE)</f>
        <v>Informal Services</v>
      </c>
      <c r="R1621" s="22">
        <f>Table4[[#This Row],[Bank Deposit2]] - Table4[[#This Row],[Saving Accounts]]</f>
        <v>407804.18333760003</v>
      </c>
      <c r="S1621" s="22">
        <f>IF(AND(Table4[[#This Row],[Account Type]]="Current",Table4[[#This Row],[Opening Balance]]&gt;= 500000),Table4[[#This Row],[Opening Balance]] * 0.02, 0)</f>
        <v>0</v>
      </c>
    </row>
    <row r="1622" spans="1:19" ht="15.75" x14ac:dyDescent="0.25">
      <c r="A1622" s="17" t="s">
        <v>5100</v>
      </c>
      <c r="B1622" s="19">
        <v>416014246</v>
      </c>
      <c r="C1622" s="17">
        <v>28</v>
      </c>
      <c r="D1622" s="24">
        <v>34479</v>
      </c>
      <c r="E1622" s="17" t="s">
        <v>1094</v>
      </c>
      <c r="F1622" s="17" t="s">
        <v>1840</v>
      </c>
      <c r="G1622" s="17" t="s">
        <v>4062</v>
      </c>
      <c r="H1622" s="17" t="s">
        <v>5101</v>
      </c>
      <c r="I1622" s="20">
        <f t="shared" si="25"/>
        <v>886831.78442499996</v>
      </c>
      <c r="J1622" s="20">
        <v>116815.12710075</v>
      </c>
      <c r="K1622" s="17" t="s">
        <v>5102</v>
      </c>
      <c r="L1622" s="21" t="str">
        <f>VLOOKUP(B1622,Accounts!B$2:E$3001,4,FALSE)</f>
        <v>Domiciliary</v>
      </c>
      <c r="M1622" s="26">
        <f>VALUE(VLOOKUP(B1622,Accounts!B$2:G$3001,6,FALSE))</f>
        <v>91056082</v>
      </c>
      <c r="N1622" s="22">
        <f>IFERROR(VLOOKUP(B1622,Loan!B1622:D1921,3,FALSE), 0)</f>
        <v>0</v>
      </c>
      <c r="O1622" s="25">
        <f>VLOOKUP(B1622,Transaction!C2:F3001,4,FALSE)</f>
        <v>44586</v>
      </c>
      <c r="P1622" s="21" t="str">
        <f>VLOOKUP(B1622,Table3[[Account Number]:[Transaction type]],2,FALSE)</f>
        <v>Online Payment</v>
      </c>
      <c r="Q1622" s="21" t="str">
        <f>VLOOKUP(B1622,Transaction!C2:E3001,3,FALSE)</f>
        <v>Mobile</v>
      </c>
      <c r="R1622" s="22">
        <f>Table4[[#This Row],[Bank Deposit2]] - Table4[[#This Row],[Saving Accounts]]</f>
        <v>770016.65732424997</v>
      </c>
      <c r="S1622" s="22">
        <f>IF(AND(Table4[[#This Row],[Account Type]]="Current",Table4[[#This Row],[Opening Balance]]&gt;= 500000),Table4[[#This Row],[Opening Balance]] * 0.02, 0)</f>
        <v>0</v>
      </c>
    </row>
    <row r="1623" spans="1:19" ht="15.75" x14ac:dyDescent="0.25">
      <c r="A1623" s="17" t="s">
        <v>5103</v>
      </c>
      <c r="B1623" s="19">
        <v>991907150</v>
      </c>
      <c r="C1623" s="17">
        <v>62</v>
      </c>
      <c r="D1623" s="24">
        <v>22060.5</v>
      </c>
      <c r="E1623" s="17" t="s">
        <v>1094</v>
      </c>
      <c r="F1623" s="17" t="s">
        <v>370</v>
      </c>
      <c r="G1623" s="17" t="s">
        <v>4099</v>
      </c>
      <c r="H1623" s="17" t="s">
        <v>5104</v>
      </c>
      <c r="I1623" s="20">
        <f t="shared" si="25"/>
        <v>331611.65843399998</v>
      </c>
      <c r="J1623" s="20">
        <v>174618.52260552</v>
      </c>
      <c r="K1623" s="17" t="s">
        <v>5105</v>
      </c>
      <c r="L1623" s="21" t="str">
        <f>VLOOKUP(B1623,Accounts!B$2:E$3001,4,FALSE)</f>
        <v>Joint</v>
      </c>
      <c r="M1623" s="26">
        <f>VALUE(VLOOKUP(B1623,Accounts!B$2:G$3001,6,FALSE))</f>
        <v>1740993408</v>
      </c>
      <c r="N1623" s="22">
        <f>IFERROR(VLOOKUP(B1623,Loan!B1623:D1922,3,FALSE), 0)</f>
        <v>0</v>
      </c>
      <c r="O1623" s="25">
        <f>VLOOKUP(B1623,Transaction!C2:F3001,4,FALSE)</f>
        <v>44339</v>
      </c>
      <c r="P1623" s="21" t="str">
        <f>VLOOKUP(B1623,Table3[[Account Number]:[Transaction type]],2,FALSE)</f>
        <v>Online Payment</v>
      </c>
      <c r="Q1623" s="21" t="str">
        <f>VLOOKUP(B1623,Transaction!C2:E3001,3,FALSE)</f>
        <v>Card</v>
      </c>
      <c r="R1623" s="22">
        <f>Table4[[#This Row],[Bank Deposit2]] - Table4[[#This Row],[Saving Accounts]]</f>
        <v>156993.13582847998</v>
      </c>
      <c r="S1623" s="22">
        <f>IF(AND(Table4[[#This Row],[Account Type]]="Current",Table4[[#This Row],[Opening Balance]]&gt;= 500000),Table4[[#This Row],[Opening Balance]] * 0.02, 0)</f>
        <v>0</v>
      </c>
    </row>
    <row r="1624" spans="1:19" ht="15.75" x14ac:dyDescent="0.25">
      <c r="A1624" s="17" t="s">
        <v>5106</v>
      </c>
      <c r="B1624" s="19">
        <v>597793567</v>
      </c>
      <c r="C1624" s="17">
        <v>64</v>
      </c>
      <c r="D1624" s="24">
        <v>21330</v>
      </c>
      <c r="E1624" s="17" t="s">
        <v>1094</v>
      </c>
      <c r="F1624" s="17" t="s">
        <v>491</v>
      </c>
      <c r="G1624" s="17" t="s">
        <v>4099</v>
      </c>
      <c r="H1624" s="17" t="s">
        <v>5107</v>
      </c>
      <c r="I1624" s="20">
        <f t="shared" si="25"/>
        <v>286537.86565599998</v>
      </c>
      <c r="J1624" s="20">
        <v>120345.90357552</v>
      </c>
      <c r="K1624" s="17" t="s">
        <v>5108</v>
      </c>
      <c r="L1624" s="21" t="str">
        <f>VLOOKUP(B1624,Accounts!B$2:E$3001,4,FALSE)</f>
        <v>Domiciliary</v>
      </c>
      <c r="M1624" s="26">
        <f>VALUE(VLOOKUP(B1624,Accounts!B$2:G$3001,6,FALSE))</f>
        <v>362144202</v>
      </c>
      <c r="N1624" s="22">
        <f>IFERROR(VLOOKUP(B1624,Loan!B1624:D1923,3,FALSE), 0)</f>
        <v>0</v>
      </c>
      <c r="O1624" s="25">
        <f>VLOOKUP(B1624,Transaction!C2:F3001,4,FALSE)</f>
        <v>44476</v>
      </c>
      <c r="P1624" s="21" t="str">
        <f>VLOOKUP(B1624,Table3[[Account Number]:[Transaction type]],2,FALSE)</f>
        <v>Money Deposit</v>
      </c>
      <c r="Q1624" s="21" t="str">
        <f>VLOOKUP(B1624,Transaction!C2:E3001,3,FALSE)</f>
        <v>Bank</v>
      </c>
      <c r="R1624" s="22">
        <f>Table4[[#This Row],[Bank Deposit2]] - Table4[[#This Row],[Saving Accounts]]</f>
        <v>166191.96208047998</v>
      </c>
      <c r="S1624" s="22">
        <f>IF(AND(Table4[[#This Row],[Account Type]]="Current",Table4[[#This Row],[Opening Balance]]&gt;= 500000),Table4[[#This Row],[Opening Balance]] * 0.02, 0)</f>
        <v>0</v>
      </c>
    </row>
    <row r="1625" spans="1:19" ht="15.75" x14ac:dyDescent="0.25">
      <c r="A1625" s="17" t="s">
        <v>3300</v>
      </c>
      <c r="B1625" s="19">
        <v>915341022</v>
      </c>
      <c r="C1625" s="17">
        <v>37</v>
      </c>
      <c r="D1625" s="24">
        <v>31191.75</v>
      </c>
      <c r="E1625" s="17" t="s">
        <v>1094</v>
      </c>
      <c r="F1625" s="17" t="s">
        <v>63</v>
      </c>
      <c r="G1625" s="17" t="s">
        <v>4054</v>
      </c>
      <c r="H1625" s="17" t="s">
        <v>5109</v>
      </c>
      <c r="I1625" s="20">
        <f t="shared" si="25"/>
        <v>955895.973704</v>
      </c>
      <c r="J1625" s="20">
        <v>384211.65718571999</v>
      </c>
      <c r="K1625" s="17" t="s">
        <v>5110</v>
      </c>
      <c r="L1625" s="21" t="str">
        <f>VLOOKUP(B1625,Accounts!B$2:E$3001,4,FALSE)</f>
        <v>Domiciliary</v>
      </c>
      <c r="M1625" s="26">
        <f>VALUE(VLOOKUP(B1625,Accounts!B$2:G$3001,6,FALSE))</f>
        <v>494600799</v>
      </c>
      <c r="N1625" s="22">
        <f>IFERROR(VLOOKUP(B1625,Loan!B1625:D1924,3,FALSE), 0)</f>
        <v>0</v>
      </c>
      <c r="O1625" s="25">
        <f>VLOOKUP(B1625,Transaction!C2:F3001,4,FALSE)</f>
        <v>44673</v>
      </c>
      <c r="P1625" s="21" t="str">
        <f>VLOOKUP(B1625,Table3[[Account Number]:[Transaction type]],2,FALSE)</f>
        <v>Money Transfer</v>
      </c>
      <c r="Q1625" s="21" t="str">
        <f>VLOOKUP(B1625,Transaction!C2:E3001,3,FALSE)</f>
        <v>Internet Banking</v>
      </c>
      <c r="R1625" s="22">
        <f>Table4[[#This Row],[Bank Deposit2]] - Table4[[#This Row],[Saving Accounts]]</f>
        <v>571684.31651827996</v>
      </c>
      <c r="S1625" s="22">
        <f>IF(AND(Table4[[#This Row],[Account Type]]="Current",Table4[[#This Row],[Opening Balance]]&gt;= 500000),Table4[[#This Row],[Opening Balance]] * 0.02, 0)</f>
        <v>0</v>
      </c>
    </row>
    <row r="1626" spans="1:19" ht="15.75" x14ac:dyDescent="0.25">
      <c r="A1626" s="17" t="s">
        <v>5111</v>
      </c>
      <c r="B1626" s="19">
        <v>299463142</v>
      </c>
      <c r="C1626" s="17">
        <v>33</v>
      </c>
      <c r="D1626" s="24">
        <v>32652.75</v>
      </c>
      <c r="E1626" s="17" t="s">
        <v>1094</v>
      </c>
      <c r="F1626" s="17" t="s">
        <v>13</v>
      </c>
      <c r="G1626" s="17" t="s">
        <v>4112</v>
      </c>
      <c r="H1626" s="17" t="s">
        <v>5112</v>
      </c>
      <c r="I1626" s="20">
        <f t="shared" si="25"/>
        <v>829387.325052</v>
      </c>
      <c r="J1626" s="20">
        <v>150565.69900944</v>
      </c>
      <c r="K1626" s="17" t="s">
        <v>5113</v>
      </c>
      <c r="L1626" s="21" t="str">
        <f>VLOOKUP(B1626,Accounts!B$2:E$3001,4,FALSE)</f>
        <v>Domiciliary</v>
      </c>
      <c r="M1626" s="26">
        <f>VALUE(VLOOKUP(B1626,Accounts!B$2:G$3001,6,FALSE))</f>
        <v>88541193</v>
      </c>
      <c r="N1626" s="22">
        <f>IFERROR(VLOOKUP(B1626,Loan!B1626:D1925,3,FALSE), 0)</f>
        <v>0</v>
      </c>
      <c r="O1626" s="25">
        <f>VLOOKUP(B1626,Transaction!C2:F3001,4,FALSE)</f>
        <v>44418</v>
      </c>
      <c r="P1626" s="21" t="str">
        <f>VLOOKUP(B1626,Table3[[Account Number]:[Transaction type]],2,FALSE)</f>
        <v>Money Transfer</v>
      </c>
      <c r="Q1626" s="21" t="str">
        <f>VLOOKUP(B1626,Transaction!C2:E3001,3,FALSE)</f>
        <v>Mobile</v>
      </c>
      <c r="R1626" s="22">
        <f>Table4[[#This Row],[Bank Deposit2]] - Table4[[#This Row],[Saving Accounts]]</f>
        <v>678821.62604255998</v>
      </c>
      <c r="S1626" s="22">
        <f>IF(AND(Table4[[#This Row],[Account Type]]="Current",Table4[[#This Row],[Opening Balance]]&gt;= 500000),Table4[[#This Row],[Opening Balance]] * 0.02, 0)</f>
        <v>0</v>
      </c>
    </row>
    <row r="1627" spans="1:19" ht="15.75" x14ac:dyDescent="0.25">
      <c r="A1627" s="17" t="s">
        <v>5114</v>
      </c>
      <c r="B1627" s="19">
        <v>125392857</v>
      </c>
      <c r="C1627" s="17">
        <v>19</v>
      </c>
      <c r="D1627" s="24">
        <v>37766.25</v>
      </c>
      <c r="E1627" s="17" t="s">
        <v>1094</v>
      </c>
      <c r="F1627" s="17" t="s">
        <v>155</v>
      </c>
      <c r="G1627" s="17" t="s">
        <v>4105</v>
      </c>
      <c r="H1627" s="17" t="s">
        <v>5115</v>
      </c>
      <c r="I1627" s="20">
        <f t="shared" si="25"/>
        <v>148859.66880000001</v>
      </c>
      <c r="J1627" s="20">
        <v>58163.314140000002</v>
      </c>
      <c r="K1627" s="17" t="s">
        <v>5116</v>
      </c>
      <c r="L1627" s="21" t="str">
        <f>VLOOKUP(B1627,Accounts!B$2:E$3001,4,FALSE)</f>
        <v>Joint</v>
      </c>
      <c r="M1627" s="26">
        <f>VALUE(VLOOKUP(B1627,Accounts!B$2:G$3001,6,FALSE))</f>
        <v>252612864</v>
      </c>
      <c r="N1627" s="22">
        <f>IFERROR(VLOOKUP(B1627,Loan!B1627:D1926,3,FALSE), 0)</f>
        <v>0</v>
      </c>
      <c r="O1627" s="25">
        <f>VLOOKUP(B1627,Transaction!C2:F3001,4,FALSE)</f>
        <v>44479</v>
      </c>
      <c r="P1627" s="21" t="str">
        <f>VLOOKUP(B1627,Table3[[Account Number]:[Transaction type]],2,FALSE)</f>
        <v>Checks</v>
      </c>
      <c r="Q1627" s="21" t="str">
        <f>VLOOKUP(B1627,Transaction!C2:E3001,3,FALSE)</f>
        <v>Informal Services</v>
      </c>
      <c r="R1627" s="22">
        <f>Table4[[#This Row],[Bank Deposit2]] - Table4[[#This Row],[Saving Accounts]]</f>
        <v>90696.354660000012</v>
      </c>
      <c r="S1627" s="22">
        <f>IF(AND(Table4[[#This Row],[Account Type]]="Current",Table4[[#This Row],[Opening Balance]]&gt;= 500000),Table4[[#This Row],[Opening Balance]] * 0.02, 0)</f>
        <v>0</v>
      </c>
    </row>
    <row r="1628" spans="1:19" ht="15.75" x14ac:dyDescent="0.25">
      <c r="A1628" s="17" t="s">
        <v>5117</v>
      </c>
      <c r="B1628" s="19">
        <v>328827622</v>
      </c>
      <c r="C1628" s="17">
        <v>25</v>
      </c>
      <c r="D1628" s="24">
        <v>35574.75</v>
      </c>
      <c r="E1628" s="17" t="s">
        <v>1094</v>
      </c>
      <c r="F1628" s="17" t="s">
        <v>2211</v>
      </c>
      <c r="G1628" s="17" t="s">
        <v>4058</v>
      </c>
      <c r="H1628" s="17" t="s">
        <v>5118</v>
      </c>
      <c r="I1628" s="20">
        <f t="shared" si="25"/>
        <v>185439.746464</v>
      </c>
      <c r="J1628" s="20">
        <v>199507.58929919999</v>
      </c>
      <c r="K1628" s="17" t="s">
        <v>303</v>
      </c>
      <c r="L1628" s="21" t="str">
        <f>VLOOKUP(B1628,Accounts!B$2:E$3001,4,FALSE)</f>
        <v>Joint</v>
      </c>
      <c r="M1628" s="26">
        <f>VALUE(VLOOKUP(B1628,Accounts!B$2:G$3001,6,FALSE))</f>
        <v>426222384</v>
      </c>
      <c r="N1628" s="22">
        <f>IFERROR(VLOOKUP(B1628,Loan!B1628:D1927,3,FALSE), 0)</f>
        <v>0</v>
      </c>
      <c r="O1628" s="25">
        <f>VLOOKUP(B1628,Transaction!C2:F3001,4,FALSE)</f>
        <v>44324</v>
      </c>
      <c r="P1628" s="21" t="str">
        <f>VLOOKUP(B1628,Table3[[Account Number]:[Transaction type]],2,FALSE)</f>
        <v>Checks</v>
      </c>
      <c r="Q1628" s="21" t="str">
        <f>VLOOKUP(B1628,Transaction!C2:E3001,3,FALSE)</f>
        <v>Bank</v>
      </c>
      <c r="R1628" s="22">
        <f>Table4[[#This Row],[Bank Deposit2]] - Table4[[#This Row],[Saving Accounts]]</f>
        <v>-14067.84283519999</v>
      </c>
      <c r="S1628" s="22">
        <f>IF(AND(Table4[[#This Row],[Account Type]]="Current",Table4[[#This Row],[Opening Balance]]&gt;= 500000),Table4[[#This Row],[Opening Balance]] * 0.02, 0)</f>
        <v>0</v>
      </c>
    </row>
    <row r="1629" spans="1:19" ht="15.75" x14ac:dyDescent="0.25">
      <c r="A1629" s="17" t="s">
        <v>5119</v>
      </c>
      <c r="B1629" s="19">
        <v>105781637</v>
      </c>
      <c r="C1629" s="17">
        <v>34</v>
      </c>
      <c r="D1629" s="24">
        <v>32287.5</v>
      </c>
      <c r="E1629" s="17" t="s">
        <v>1094</v>
      </c>
      <c r="F1629" s="17" t="s">
        <v>13</v>
      </c>
      <c r="G1629" s="17" t="s">
        <v>4220</v>
      </c>
      <c r="H1629" s="17" t="s">
        <v>5120</v>
      </c>
      <c r="I1629" s="20">
        <f t="shared" si="25"/>
        <v>383486.66009800002</v>
      </c>
      <c r="J1629" s="20">
        <v>201931.48310832001</v>
      </c>
      <c r="K1629" s="17" t="s">
        <v>5121</v>
      </c>
      <c r="L1629" s="21" t="str">
        <f>VLOOKUP(B1629,Accounts!B$2:E$3001,4,FALSE)</f>
        <v>Current</v>
      </c>
      <c r="M1629" s="26">
        <f>VALUE(VLOOKUP(B1629,Accounts!B$2:G$3001,6,FALSE))</f>
        <v>820951455</v>
      </c>
      <c r="N1629" s="22">
        <f>IFERROR(VLOOKUP(B1629,Loan!B1629:D1928,3,FALSE), 0)</f>
        <v>0</v>
      </c>
      <c r="O1629" s="25">
        <f>VLOOKUP(B1629,Transaction!C2:F3001,4,FALSE)</f>
        <v>44256</v>
      </c>
      <c r="P1629" s="21" t="str">
        <f>VLOOKUP(B1629,Table3[[Account Number]:[Transaction type]],2,FALSE)</f>
        <v>Money Transfer</v>
      </c>
      <c r="Q1629" s="21" t="str">
        <f>VLOOKUP(B1629,Transaction!C2:E3001,3,FALSE)</f>
        <v>Mobile</v>
      </c>
      <c r="R1629" s="22">
        <f>Table4[[#This Row],[Bank Deposit2]] - Table4[[#This Row],[Saving Accounts]]</f>
        <v>181555.17698968001</v>
      </c>
      <c r="S1629" s="22">
        <f>IF(AND(Table4[[#This Row],[Account Type]]="Current",Table4[[#This Row],[Opening Balance]]&gt;= 500000),Table4[[#This Row],[Opening Balance]] * 0.02, 0)</f>
        <v>16419029.1</v>
      </c>
    </row>
    <row r="1630" spans="1:19" ht="15.75" x14ac:dyDescent="0.25">
      <c r="A1630" s="17" t="s">
        <v>5122</v>
      </c>
      <c r="B1630" s="19">
        <v>567334412</v>
      </c>
      <c r="C1630" s="17">
        <v>64</v>
      </c>
      <c r="D1630" s="24">
        <v>21330</v>
      </c>
      <c r="E1630" s="17" t="s">
        <v>1094</v>
      </c>
      <c r="F1630" s="17" t="s">
        <v>199</v>
      </c>
      <c r="G1630" s="17" t="s">
        <v>4062</v>
      </c>
      <c r="H1630" s="17" t="s">
        <v>5123</v>
      </c>
      <c r="I1630" s="20">
        <f t="shared" si="25"/>
        <v>879980.85120000003</v>
      </c>
      <c r="J1630" s="20">
        <v>434270.55006719998</v>
      </c>
      <c r="K1630" s="17" t="s">
        <v>5124</v>
      </c>
      <c r="L1630" s="21" t="str">
        <f>VLOOKUP(B1630,Accounts!B$2:E$3001,4,FALSE)</f>
        <v>Joint</v>
      </c>
      <c r="M1630" s="26">
        <f>VALUE(VLOOKUP(B1630,Accounts!B$2:G$3001,6,FALSE))</f>
        <v>1298508926</v>
      </c>
      <c r="N1630" s="22">
        <f>IFERROR(VLOOKUP(B1630,Loan!B1630:D1929,3,FALSE), 0)</f>
        <v>0</v>
      </c>
      <c r="O1630" s="25">
        <f>VLOOKUP(B1630,Transaction!C2:F3001,4,FALSE)</f>
        <v>44205</v>
      </c>
      <c r="P1630" s="21" t="str">
        <f>VLOOKUP(B1630,Table3[[Account Number]:[Transaction type]],2,FALSE)</f>
        <v>Checks</v>
      </c>
      <c r="Q1630" s="21" t="str">
        <f>VLOOKUP(B1630,Transaction!C2:E3001,3,FALSE)</f>
        <v>Bank</v>
      </c>
      <c r="R1630" s="22">
        <f>Table4[[#This Row],[Bank Deposit2]] - Table4[[#This Row],[Saving Accounts]]</f>
        <v>445710.30113280006</v>
      </c>
      <c r="S1630" s="22">
        <f>IF(AND(Table4[[#This Row],[Account Type]]="Current",Table4[[#This Row],[Opening Balance]]&gt;= 500000),Table4[[#This Row],[Opening Balance]] * 0.02, 0)</f>
        <v>0</v>
      </c>
    </row>
    <row r="1631" spans="1:19" ht="15.75" x14ac:dyDescent="0.25">
      <c r="A1631" s="17" t="s">
        <v>5125</v>
      </c>
      <c r="B1631" s="19">
        <v>701274382</v>
      </c>
      <c r="C1631" s="17">
        <v>84</v>
      </c>
      <c r="D1631" s="24">
        <v>14025</v>
      </c>
      <c r="E1631" s="17" t="s">
        <v>1094</v>
      </c>
      <c r="F1631" s="17" t="s">
        <v>499</v>
      </c>
      <c r="G1631" s="17" t="s">
        <v>4066</v>
      </c>
      <c r="H1631" s="17" t="s">
        <v>5126</v>
      </c>
      <c r="I1631" s="20">
        <f t="shared" si="25"/>
        <v>403463.42567999999</v>
      </c>
      <c r="J1631" s="20">
        <v>121873.7796192</v>
      </c>
      <c r="K1631" s="17" t="s">
        <v>5127</v>
      </c>
      <c r="L1631" s="21" t="str">
        <f>VLOOKUP(B1631,Accounts!B$2:E$3001,4,FALSE)</f>
        <v>Savings</v>
      </c>
      <c r="M1631" s="26">
        <f>VALUE(VLOOKUP(B1631,Accounts!B$2:G$3001,6,FALSE))</f>
        <v>749111188</v>
      </c>
      <c r="N1631" s="22">
        <f>IFERROR(VLOOKUP(B1631,Loan!B1631:D1930,3,FALSE), 0)</f>
        <v>0</v>
      </c>
      <c r="O1631" s="25">
        <f>VLOOKUP(B1631,Transaction!C2:F3001,4,FALSE)</f>
        <v>44249</v>
      </c>
      <c r="P1631" s="21" t="str">
        <f>VLOOKUP(B1631,Table3[[Account Number]:[Transaction type]],2,FALSE)</f>
        <v>Money Transfer</v>
      </c>
      <c r="Q1631" s="21" t="str">
        <f>VLOOKUP(B1631,Transaction!C2:E3001,3,FALSE)</f>
        <v>Bank</v>
      </c>
      <c r="R1631" s="22">
        <f>Table4[[#This Row],[Bank Deposit2]] - Table4[[#This Row],[Saving Accounts]]</f>
        <v>281589.64606080001</v>
      </c>
      <c r="S1631" s="22">
        <f>IF(AND(Table4[[#This Row],[Account Type]]="Current",Table4[[#This Row],[Opening Balance]]&gt;= 500000),Table4[[#This Row],[Opening Balance]] * 0.02, 0)</f>
        <v>0</v>
      </c>
    </row>
    <row r="1632" spans="1:19" ht="15.75" x14ac:dyDescent="0.25">
      <c r="A1632" s="17" t="s">
        <v>5128</v>
      </c>
      <c r="B1632" s="19">
        <v>208704204</v>
      </c>
      <c r="C1632" s="17">
        <v>31</v>
      </c>
      <c r="D1632" s="24">
        <v>33383.25</v>
      </c>
      <c r="E1632" s="17" t="s">
        <v>1094</v>
      </c>
      <c r="F1632" s="17" t="s">
        <v>1277</v>
      </c>
      <c r="G1632" s="17" t="s">
        <v>4084</v>
      </c>
      <c r="H1632" s="17" t="s">
        <v>5129</v>
      </c>
      <c r="I1632" s="20">
        <f t="shared" si="25"/>
        <v>1109558.5230719999</v>
      </c>
      <c r="J1632" s="20">
        <v>106223.91154704</v>
      </c>
      <c r="K1632" s="17" t="s">
        <v>5130</v>
      </c>
      <c r="L1632" s="21" t="str">
        <f>VLOOKUP(B1632,Accounts!B$2:E$3001,4,FALSE)</f>
        <v>Domiciliary</v>
      </c>
      <c r="M1632" s="26">
        <f>VALUE(VLOOKUP(B1632,Accounts!B$2:G$3001,6,FALSE))</f>
        <v>3499334111</v>
      </c>
      <c r="N1632" s="22">
        <f>IFERROR(VLOOKUP(B1632,Loan!B1632:D1931,3,FALSE), 0)</f>
        <v>0</v>
      </c>
      <c r="O1632" s="25">
        <f>VLOOKUP(B1632,Transaction!C2:F3001,4,FALSE)</f>
        <v>44402</v>
      </c>
      <c r="P1632" s="21" t="str">
        <f>VLOOKUP(B1632,Table3[[Account Number]:[Transaction type]],2,FALSE)</f>
        <v>Money Deposit</v>
      </c>
      <c r="Q1632" s="21" t="str">
        <f>VLOOKUP(B1632,Transaction!C2:E3001,3,FALSE)</f>
        <v>Bank</v>
      </c>
      <c r="R1632" s="22">
        <f>Table4[[#This Row],[Bank Deposit2]] - Table4[[#This Row],[Saving Accounts]]</f>
        <v>1003334.6115249599</v>
      </c>
      <c r="S1632" s="22">
        <f>IF(AND(Table4[[#This Row],[Account Type]]="Current",Table4[[#This Row],[Opening Balance]]&gt;= 500000),Table4[[#This Row],[Opening Balance]] * 0.02, 0)</f>
        <v>0</v>
      </c>
    </row>
    <row r="1633" spans="1:19" ht="15.75" x14ac:dyDescent="0.25">
      <c r="A1633" s="17" t="s">
        <v>5131</v>
      </c>
      <c r="B1633" s="19">
        <v>150157757</v>
      </c>
      <c r="C1633" s="17">
        <v>43</v>
      </c>
      <c r="D1633" s="24">
        <v>29000.25</v>
      </c>
      <c r="E1633" s="17" t="s">
        <v>1094</v>
      </c>
      <c r="F1633" s="17" t="s">
        <v>63</v>
      </c>
      <c r="G1633" s="17" t="s">
        <v>4074</v>
      </c>
      <c r="H1633" s="17" t="s">
        <v>5132</v>
      </c>
      <c r="I1633" s="20">
        <f t="shared" si="25"/>
        <v>86611.900481999997</v>
      </c>
      <c r="J1633" s="20">
        <v>48821.760745380001</v>
      </c>
      <c r="K1633" s="17" t="s">
        <v>5133</v>
      </c>
      <c r="L1633" s="21" t="str">
        <f>VLOOKUP(B1633,Accounts!B$2:E$3001,4,FALSE)</f>
        <v>Current</v>
      </c>
      <c r="M1633" s="26">
        <f>VALUE(VLOOKUP(B1633,Accounts!B$2:G$3001,6,FALSE))</f>
        <v>14284608</v>
      </c>
      <c r="N1633" s="22">
        <f>IFERROR(VLOOKUP(B1633,Loan!B1633:D1932,3,FALSE), 0)</f>
        <v>0</v>
      </c>
      <c r="O1633" s="25">
        <f>VLOOKUP(B1633,Transaction!C2:F3001,4,FALSE)</f>
        <v>44314</v>
      </c>
      <c r="P1633" s="21" t="str">
        <f>VLOOKUP(B1633,Table3[[Account Number]:[Transaction type]],2,FALSE)</f>
        <v>Cash Withdrawal</v>
      </c>
      <c r="Q1633" s="21" t="str">
        <f>VLOOKUP(B1633,Transaction!C2:E3001,3,FALSE)</f>
        <v>ATM</v>
      </c>
      <c r="R1633" s="22">
        <f>Table4[[#This Row],[Bank Deposit2]] - Table4[[#This Row],[Saving Accounts]]</f>
        <v>37790.139736619996</v>
      </c>
      <c r="S1633" s="22">
        <f>IF(AND(Table4[[#This Row],[Account Type]]="Current",Table4[[#This Row],[Opening Balance]]&gt;= 500000),Table4[[#This Row],[Opening Balance]] * 0.02, 0)</f>
        <v>285692.16000000003</v>
      </c>
    </row>
    <row r="1634" spans="1:19" ht="15.75" x14ac:dyDescent="0.25">
      <c r="A1634" s="17" t="s">
        <v>5134</v>
      </c>
      <c r="B1634" s="19">
        <v>14018624</v>
      </c>
      <c r="C1634" s="17">
        <v>44</v>
      </c>
      <c r="D1634" s="24">
        <v>28635</v>
      </c>
      <c r="E1634" s="17" t="s">
        <v>1094</v>
      </c>
      <c r="F1634" s="17" t="s">
        <v>1308</v>
      </c>
      <c r="G1634" s="17" t="s">
        <v>4084</v>
      </c>
      <c r="H1634" s="17" t="s">
        <v>5135</v>
      </c>
      <c r="I1634" s="20">
        <f t="shared" si="25"/>
        <v>890641.95877799997</v>
      </c>
      <c r="J1634" s="20">
        <v>152246.48868000001</v>
      </c>
      <c r="K1634" s="17" t="s">
        <v>5136</v>
      </c>
      <c r="L1634" s="21" t="str">
        <f>VLOOKUP(B1634,Accounts!B$2:E$3001,4,FALSE)</f>
        <v>Domiciliary</v>
      </c>
      <c r="M1634" s="26">
        <f>VALUE(VLOOKUP(B1634,Accounts!B$2:G$3001,6,FALSE))</f>
        <v>15329408</v>
      </c>
      <c r="N1634" s="22">
        <f>IFERROR(VLOOKUP(B1634,Loan!B1634:D1933,3,FALSE), 0)</f>
        <v>0</v>
      </c>
      <c r="O1634" s="25">
        <f>VLOOKUP(B1634,Transaction!C2:F3001,4,FALSE)</f>
        <v>44338</v>
      </c>
      <c r="P1634" s="21" t="str">
        <f>VLOOKUP(B1634,Table3[[Account Number]:[Transaction type]],2,FALSE)</f>
        <v>Cash Withdrawal</v>
      </c>
      <c r="Q1634" s="21" t="str">
        <f>VLOOKUP(B1634,Transaction!C2:E3001,3,FALSE)</f>
        <v>Bank</v>
      </c>
      <c r="R1634" s="22">
        <f>Table4[[#This Row],[Bank Deposit2]] - Table4[[#This Row],[Saving Accounts]]</f>
        <v>738395.47009800002</v>
      </c>
      <c r="S1634" s="22">
        <f>IF(AND(Table4[[#This Row],[Account Type]]="Current",Table4[[#This Row],[Opening Balance]]&gt;= 500000),Table4[[#This Row],[Opening Balance]] * 0.02, 0)</f>
        <v>0</v>
      </c>
    </row>
    <row r="1635" spans="1:19" ht="15.75" x14ac:dyDescent="0.25">
      <c r="A1635" s="17" t="s">
        <v>5137</v>
      </c>
      <c r="B1635" s="19">
        <v>588324879</v>
      </c>
      <c r="C1635" s="17">
        <v>22</v>
      </c>
      <c r="D1635" s="24">
        <v>36670.5</v>
      </c>
      <c r="E1635" s="17" t="s">
        <v>1094</v>
      </c>
      <c r="F1635" s="17" t="s">
        <v>1517</v>
      </c>
      <c r="G1635" s="17" t="s">
        <v>4148</v>
      </c>
      <c r="H1635" s="17" t="s">
        <v>5138</v>
      </c>
      <c r="I1635" s="20">
        <f t="shared" si="25"/>
        <v>349580.77596</v>
      </c>
      <c r="J1635" s="20">
        <v>231479.16245999999</v>
      </c>
      <c r="K1635" s="17" t="s">
        <v>5139</v>
      </c>
      <c r="L1635" s="21" t="str">
        <f>VLOOKUP(B1635,Accounts!B$2:E$3001,4,FALSE)</f>
        <v>Domiciliary</v>
      </c>
      <c r="M1635" s="26">
        <f>VALUE(VLOOKUP(B1635,Accounts!B$2:G$3001,6,FALSE))</f>
        <v>810068658</v>
      </c>
      <c r="N1635" s="22">
        <f>IFERROR(VLOOKUP(B1635,Loan!B1635:D1934,3,FALSE), 0)</f>
        <v>0</v>
      </c>
      <c r="O1635" s="25">
        <f>VLOOKUP(B1635,Transaction!C2:F3001,4,FALSE)</f>
        <v>44503</v>
      </c>
      <c r="P1635" s="21" t="str">
        <f>VLOOKUP(B1635,Table3[[Account Number]:[Transaction type]],2,FALSE)</f>
        <v>Loan Payment</v>
      </c>
      <c r="Q1635" s="21" t="str">
        <f>VLOOKUP(B1635,Transaction!C2:E3001,3,FALSE)</f>
        <v>AFT</v>
      </c>
      <c r="R1635" s="22">
        <f>Table4[[#This Row],[Bank Deposit2]] - Table4[[#This Row],[Saving Accounts]]</f>
        <v>118101.61350000001</v>
      </c>
      <c r="S1635" s="22">
        <f>IF(AND(Table4[[#This Row],[Account Type]]="Current",Table4[[#This Row],[Opening Balance]]&gt;= 500000),Table4[[#This Row],[Opening Balance]] * 0.02, 0)</f>
        <v>0</v>
      </c>
    </row>
    <row r="1636" spans="1:19" ht="15.75" x14ac:dyDescent="0.25">
      <c r="A1636" s="17" t="s">
        <v>5140</v>
      </c>
      <c r="B1636" s="19">
        <v>609723600</v>
      </c>
      <c r="C1636" s="17">
        <v>48</v>
      </c>
      <c r="D1636" s="24">
        <v>27174</v>
      </c>
      <c r="E1636" s="17" t="s">
        <v>1094</v>
      </c>
      <c r="F1636" s="17" t="s">
        <v>1426</v>
      </c>
      <c r="G1636" s="17" t="s">
        <v>4062</v>
      </c>
      <c r="H1636" s="17" t="s">
        <v>5141</v>
      </c>
      <c r="I1636" s="20">
        <f t="shared" si="25"/>
        <v>1234872.76437</v>
      </c>
      <c r="J1636" s="20">
        <v>630804.72954239999</v>
      </c>
      <c r="K1636" s="17" t="s">
        <v>5142</v>
      </c>
      <c r="L1636" s="21" t="str">
        <f>VLOOKUP(B1636,Accounts!B$2:E$3001,4,FALSE)</f>
        <v>Joint</v>
      </c>
      <c r="M1636" s="26">
        <f>VALUE(VLOOKUP(B1636,Accounts!B$2:G$3001,6,FALSE))</f>
        <v>475305012</v>
      </c>
      <c r="N1636" s="22">
        <f>IFERROR(VLOOKUP(B1636,Loan!B1636:D1935,3,FALSE), 0)</f>
        <v>0</v>
      </c>
      <c r="O1636" s="25">
        <f>VLOOKUP(B1636,Transaction!C2:F3001,4,FALSE)</f>
        <v>44324</v>
      </c>
      <c r="P1636" s="21" t="str">
        <f>VLOOKUP(B1636,Table3[[Account Number]:[Transaction type]],2,FALSE)</f>
        <v>Checks</v>
      </c>
      <c r="Q1636" s="21" t="str">
        <f>VLOOKUP(B1636,Transaction!C2:E3001,3,FALSE)</f>
        <v>Informal Services</v>
      </c>
      <c r="R1636" s="22">
        <f>Table4[[#This Row],[Bank Deposit2]] - Table4[[#This Row],[Saving Accounts]]</f>
        <v>604068.0348276</v>
      </c>
      <c r="S1636" s="22">
        <f>IF(AND(Table4[[#This Row],[Account Type]]="Current",Table4[[#This Row],[Opening Balance]]&gt;= 500000),Table4[[#This Row],[Opening Balance]] * 0.02, 0)</f>
        <v>0</v>
      </c>
    </row>
    <row r="1637" spans="1:19" ht="15.75" x14ac:dyDescent="0.25">
      <c r="A1637" s="17" t="s">
        <v>5143</v>
      </c>
      <c r="B1637" s="19">
        <v>959908898</v>
      </c>
      <c r="C1637" s="17">
        <v>62</v>
      </c>
      <c r="D1637" s="24">
        <v>22060.5</v>
      </c>
      <c r="E1637" s="17" t="s">
        <v>1094</v>
      </c>
      <c r="F1637" s="17" t="s">
        <v>395</v>
      </c>
      <c r="G1637" s="17" t="s">
        <v>4099</v>
      </c>
      <c r="H1637" s="17" t="s">
        <v>5144</v>
      </c>
      <c r="I1637" s="20">
        <f t="shared" si="25"/>
        <v>673238.00332799996</v>
      </c>
      <c r="J1637" s="20">
        <v>114157.7483904</v>
      </c>
      <c r="K1637" s="17" t="s">
        <v>5145</v>
      </c>
      <c r="L1637" s="21" t="str">
        <f>VLOOKUP(B1637,Accounts!B$2:E$3001,4,FALSE)</f>
        <v>Current</v>
      </c>
      <c r="M1637" s="26">
        <f>VALUE(VLOOKUP(B1637,Accounts!B$2:G$3001,6,FALSE))</f>
        <v>1743542703</v>
      </c>
      <c r="N1637" s="22">
        <f>IFERROR(VLOOKUP(B1637,Loan!B1637:D1936,3,FALSE), 0)</f>
        <v>0</v>
      </c>
      <c r="O1637" s="25">
        <f>VLOOKUP(B1637,Transaction!C2:F3001,4,FALSE)</f>
        <v>44301</v>
      </c>
      <c r="P1637" s="21" t="str">
        <f>VLOOKUP(B1637,Table3[[Account Number]:[Transaction type]],2,FALSE)</f>
        <v>Online Payment</v>
      </c>
      <c r="Q1637" s="21" t="str">
        <f>VLOOKUP(B1637,Transaction!C2:E3001,3,FALSE)</f>
        <v>Internet Banking</v>
      </c>
      <c r="R1637" s="22">
        <f>Table4[[#This Row],[Bank Deposit2]] - Table4[[#This Row],[Saving Accounts]]</f>
        <v>559080.2549376</v>
      </c>
      <c r="S1637" s="22">
        <f>IF(AND(Table4[[#This Row],[Account Type]]="Current",Table4[[#This Row],[Opening Balance]]&gt;= 500000),Table4[[#This Row],[Opening Balance]] * 0.02, 0)</f>
        <v>34870854.060000002</v>
      </c>
    </row>
    <row r="1638" spans="1:19" ht="15.75" x14ac:dyDescent="0.25">
      <c r="A1638" s="17" t="s">
        <v>5146</v>
      </c>
      <c r="B1638" s="19">
        <v>538277496</v>
      </c>
      <c r="C1638" s="17">
        <v>45</v>
      </c>
      <c r="D1638" s="24">
        <v>28269.75</v>
      </c>
      <c r="E1638" s="17" t="s">
        <v>1094</v>
      </c>
      <c r="F1638" s="17" t="s">
        <v>818</v>
      </c>
      <c r="G1638" s="17" t="s">
        <v>4119</v>
      </c>
      <c r="H1638" s="17" t="s">
        <v>5147</v>
      </c>
      <c r="I1638" s="20">
        <f t="shared" si="25"/>
        <v>689154.213888</v>
      </c>
      <c r="J1638" s="20">
        <v>142753.37287679999</v>
      </c>
      <c r="K1638" s="17" t="s">
        <v>5148</v>
      </c>
      <c r="L1638" s="21" t="str">
        <f>VLOOKUP(B1638,Accounts!B$2:E$3001,4,FALSE)</f>
        <v>Savings</v>
      </c>
      <c r="M1638" s="26">
        <f>VALUE(VLOOKUP(B1638,Accounts!B$2:G$3001,6,FALSE))</f>
        <v>3241998375</v>
      </c>
      <c r="N1638" s="22">
        <f>IFERROR(VLOOKUP(B1638,Loan!B1638:D1937,3,FALSE), 0)</f>
        <v>0</v>
      </c>
      <c r="O1638" s="25">
        <f>VLOOKUP(B1638,Transaction!C2:F3001,4,FALSE)</f>
        <v>44498</v>
      </c>
      <c r="P1638" s="21" t="str">
        <f>VLOOKUP(B1638,Table3[[Account Number]:[Transaction type]],2,FALSE)</f>
        <v>Money Deposit</v>
      </c>
      <c r="Q1638" s="21" t="str">
        <f>VLOOKUP(B1638,Transaction!C2:E3001,3,FALSE)</f>
        <v>Bank</v>
      </c>
      <c r="R1638" s="22">
        <f>Table4[[#This Row],[Bank Deposit2]] - Table4[[#This Row],[Saving Accounts]]</f>
        <v>546400.84101119998</v>
      </c>
      <c r="S1638" s="22">
        <f>IF(AND(Table4[[#This Row],[Account Type]]="Current",Table4[[#This Row],[Opening Balance]]&gt;= 500000),Table4[[#This Row],[Opening Balance]] * 0.02, 0)</f>
        <v>0</v>
      </c>
    </row>
    <row r="1639" spans="1:19" ht="15.75" x14ac:dyDescent="0.25">
      <c r="A1639" s="17" t="s">
        <v>5149</v>
      </c>
      <c r="B1639" s="19">
        <v>454812830</v>
      </c>
      <c r="C1639" s="17">
        <v>23</v>
      </c>
      <c r="D1639" s="24">
        <v>36305.25</v>
      </c>
      <c r="E1639" s="17" t="s">
        <v>1094</v>
      </c>
      <c r="F1639" s="17" t="s">
        <v>591</v>
      </c>
      <c r="G1639" s="17" t="s">
        <v>4220</v>
      </c>
      <c r="H1639" s="17" t="s">
        <v>5150</v>
      </c>
      <c r="I1639" s="20">
        <f t="shared" si="25"/>
        <v>1752305.1555840001</v>
      </c>
      <c r="J1639" s="20">
        <v>819634.56643583998</v>
      </c>
      <c r="K1639" s="17" t="s">
        <v>5151</v>
      </c>
      <c r="L1639" s="21" t="str">
        <f>VLOOKUP(B1639,Accounts!B$2:E$3001,4,FALSE)</f>
        <v>Joint</v>
      </c>
      <c r="M1639" s="26">
        <f>VALUE(VLOOKUP(B1639,Accounts!B$2:G$3001,6,FALSE))</f>
        <v>15693993</v>
      </c>
      <c r="N1639" s="22">
        <f>IFERROR(VLOOKUP(B1639,Loan!B1639:D1938,3,FALSE), 0)</f>
        <v>0</v>
      </c>
      <c r="O1639" s="25">
        <f>VLOOKUP(B1639,Transaction!C2:F3001,4,FALSE)</f>
        <v>44421</v>
      </c>
      <c r="P1639" s="21" t="str">
        <f>VLOOKUP(B1639,Table3[[Account Number]:[Transaction type]],2,FALSE)</f>
        <v>Money Transfer</v>
      </c>
      <c r="Q1639" s="21" t="str">
        <f>VLOOKUP(B1639,Transaction!C2:E3001,3,FALSE)</f>
        <v>Internet Banking</v>
      </c>
      <c r="R1639" s="22">
        <f>Table4[[#This Row],[Bank Deposit2]] - Table4[[#This Row],[Saving Accounts]]</f>
        <v>932670.58914816007</v>
      </c>
      <c r="S1639" s="22">
        <f>IF(AND(Table4[[#This Row],[Account Type]]="Current",Table4[[#This Row],[Opening Balance]]&gt;= 500000),Table4[[#This Row],[Opening Balance]] * 0.02, 0)</f>
        <v>0</v>
      </c>
    </row>
    <row r="1640" spans="1:19" ht="15.75" x14ac:dyDescent="0.25">
      <c r="A1640" s="17" t="s">
        <v>5152</v>
      </c>
      <c r="B1640" s="19">
        <v>75818830</v>
      </c>
      <c r="C1640" s="17">
        <v>73</v>
      </c>
      <c r="D1640" s="24">
        <v>18042.75</v>
      </c>
      <c r="E1640" s="17" t="s">
        <v>1094</v>
      </c>
      <c r="F1640" s="17" t="s">
        <v>1450</v>
      </c>
      <c r="G1640" s="17" t="s">
        <v>4074</v>
      </c>
      <c r="H1640" s="17" t="s">
        <v>5153</v>
      </c>
      <c r="I1640" s="20">
        <f t="shared" si="25"/>
        <v>2101187.0482020001</v>
      </c>
      <c r="J1640" s="20">
        <v>486516.46418100002</v>
      </c>
      <c r="K1640" s="17" t="s">
        <v>5154</v>
      </c>
      <c r="L1640" s="21" t="str">
        <f>VLOOKUP(B1640,Accounts!B$2:E$3001,4,FALSE)</f>
        <v>Current</v>
      </c>
      <c r="M1640" s="26">
        <f>VALUE(VLOOKUP(B1640,Accounts!B$2:G$3001,6,FALSE))</f>
        <v>2089556352</v>
      </c>
      <c r="N1640" s="22">
        <f>IFERROR(VLOOKUP(B1640,Loan!B1640:D1939,3,FALSE), 0)</f>
        <v>0</v>
      </c>
      <c r="O1640" s="25">
        <f>VLOOKUP(B1640,Transaction!C2:F3001,4,FALSE)</f>
        <v>44381</v>
      </c>
      <c r="P1640" s="21" t="str">
        <f>VLOOKUP(B1640,Table3[[Account Number]:[Transaction type]],2,FALSE)</f>
        <v>Money Transfer</v>
      </c>
      <c r="Q1640" s="21" t="str">
        <f>VLOOKUP(B1640,Transaction!C2:E3001,3,FALSE)</f>
        <v>Bank</v>
      </c>
      <c r="R1640" s="22">
        <f>Table4[[#This Row],[Bank Deposit2]] - Table4[[#This Row],[Saving Accounts]]</f>
        <v>1614670.5840210002</v>
      </c>
      <c r="S1640" s="22">
        <f>IF(AND(Table4[[#This Row],[Account Type]]="Current",Table4[[#This Row],[Opening Balance]]&gt;= 500000),Table4[[#This Row],[Opening Balance]] * 0.02, 0)</f>
        <v>41791127.039999999</v>
      </c>
    </row>
    <row r="1641" spans="1:19" ht="15.75" x14ac:dyDescent="0.25">
      <c r="A1641" s="17" t="s">
        <v>5155</v>
      </c>
      <c r="B1641" s="19">
        <v>959261982</v>
      </c>
      <c r="C1641" s="17">
        <v>38</v>
      </c>
      <c r="D1641" s="24">
        <v>30826.5</v>
      </c>
      <c r="E1641" s="17" t="s">
        <v>1094</v>
      </c>
      <c r="F1641" s="17" t="s">
        <v>1426</v>
      </c>
      <c r="G1641" s="17" t="s">
        <v>4095</v>
      </c>
      <c r="H1641" s="17" t="s">
        <v>5156</v>
      </c>
      <c r="I1641" s="20">
        <f t="shared" si="25"/>
        <v>430063.79856000002</v>
      </c>
      <c r="J1641" s="20">
        <v>284050.20243599999</v>
      </c>
      <c r="K1641" s="17" t="s">
        <v>5157</v>
      </c>
      <c r="L1641" s="21" t="str">
        <f>VLOOKUP(B1641,Accounts!B$2:E$3001,4,FALSE)</f>
        <v>Domiciliary</v>
      </c>
      <c r="M1641" s="26">
        <f>VALUE(VLOOKUP(B1641,Accounts!B$2:G$3001,6,FALSE))</f>
        <v>122753346</v>
      </c>
      <c r="N1641" s="22">
        <f>IFERROR(VLOOKUP(B1641,Loan!B1641:D1940,3,FALSE), 0)</f>
        <v>0</v>
      </c>
      <c r="O1641" s="25">
        <f>VLOOKUP(B1641,Transaction!C2:F3001,4,FALSE)</f>
        <v>44469</v>
      </c>
      <c r="P1641" s="21" t="str">
        <f>VLOOKUP(B1641,Table3[[Account Number]:[Transaction type]],2,FALSE)</f>
        <v>Loan Payment</v>
      </c>
      <c r="Q1641" s="21" t="str">
        <f>VLOOKUP(B1641,Transaction!C2:E3001,3,FALSE)</f>
        <v>AFT</v>
      </c>
      <c r="R1641" s="22">
        <f>Table4[[#This Row],[Bank Deposit2]] - Table4[[#This Row],[Saving Accounts]]</f>
        <v>146013.59612400003</v>
      </c>
      <c r="S1641" s="22">
        <f>IF(AND(Table4[[#This Row],[Account Type]]="Current",Table4[[#This Row],[Opening Balance]]&gt;= 500000),Table4[[#This Row],[Opening Balance]] * 0.02, 0)</f>
        <v>0</v>
      </c>
    </row>
    <row r="1642" spans="1:19" ht="15.75" x14ac:dyDescent="0.25">
      <c r="A1642" s="17" t="s">
        <v>5158</v>
      </c>
      <c r="B1642" s="19">
        <v>273049710</v>
      </c>
      <c r="C1642" s="17">
        <v>58</v>
      </c>
      <c r="D1642" s="24">
        <v>23521.5</v>
      </c>
      <c r="E1642" s="17" t="s">
        <v>1094</v>
      </c>
      <c r="F1642" s="17" t="s">
        <v>227</v>
      </c>
      <c r="G1642" s="17" t="s">
        <v>4084</v>
      </c>
      <c r="H1642" s="17" t="s">
        <v>5159</v>
      </c>
      <c r="I1642" s="20">
        <f t="shared" si="25"/>
        <v>645661.42799999996</v>
      </c>
      <c r="J1642" s="20">
        <v>287684.27452799998</v>
      </c>
      <c r="K1642" s="17" t="s">
        <v>5160</v>
      </c>
      <c r="L1642" s="21" t="str">
        <f>VLOOKUP(B1642,Accounts!B$2:E$3001,4,FALSE)</f>
        <v>Domiciliary</v>
      </c>
      <c r="M1642" s="26">
        <f>VALUE(VLOOKUP(B1642,Accounts!B$2:G$3001,6,FALSE))</f>
        <v>1805472952</v>
      </c>
      <c r="N1642" s="22">
        <f>IFERROR(VLOOKUP(B1642,Loan!B1642:D1941,3,FALSE), 0)</f>
        <v>0</v>
      </c>
      <c r="O1642" s="25">
        <f>VLOOKUP(B1642,Transaction!C2:F3001,4,FALSE)</f>
        <v>44489</v>
      </c>
      <c r="P1642" s="21" t="str">
        <f>VLOOKUP(B1642,Table3[[Account Number]:[Transaction type]],2,FALSE)</f>
        <v>Money Deposit</v>
      </c>
      <c r="Q1642" s="21" t="str">
        <f>VLOOKUP(B1642,Transaction!C2:E3001,3,FALSE)</f>
        <v>ATM</v>
      </c>
      <c r="R1642" s="22">
        <f>Table4[[#This Row],[Bank Deposit2]] - Table4[[#This Row],[Saving Accounts]]</f>
        <v>357977.15347199998</v>
      </c>
      <c r="S1642" s="22">
        <f>IF(AND(Table4[[#This Row],[Account Type]]="Current",Table4[[#This Row],[Opening Balance]]&gt;= 500000),Table4[[#This Row],[Opening Balance]] * 0.02, 0)</f>
        <v>0</v>
      </c>
    </row>
    <row r="1643" spans="1:19" ht="15.75" x14ac:dyDescent="0.25">
      <c r="A1643" s="17" t="s">
        <v>5161</v>
      </c>
      <c r="B1643" s="19">
        <v>228360525</v>
      </c>
      <c r="C1643" s="17">
        <v>80</v>
      </c>
      <c r="D1643" s="24">
        <v>15486</v>
      </c>
      <c r="E1643" s="17" t="s">
        <v>1094</v>
      </c>
      <c r="F1643" s="17" t="s">
        <v>940</v>
      </c>
      <c r="G1643" s="17" t="s">
        <v>4095</v>
      </c>
      <c r="H1643" s="17" t="s">
        <v>5162</v>
      </c>
      <c r="I1643" s="20">
        <f t="shared" si="25"/>
        <v>436494.57344100002</v>
      </c>
      <c r="J1643" s="20">
        <v>119688.48016965001</v>
      </c>
      <c r="K1643" s="17" t="s">
        <v>5163</v>
      </c>
      <c r="L1643" s="21" t="str">
        <f>VLOOKUP(B1643,Accounts!B$2:E$3001,4,FALSE)</f>
        <v>Savings</v>
      </c>
      <c r="M1643" s="26">
        <f>VALUE(VLOOKUP(B1643,Accounts!B$2:G$3001,6,FALSE))</f>
        <v>1189387776</v>
      </c>
      <c r="N1643" s="22">
        <f>IFERROR(VLOOKUP(B1643,Loan!B1643:D1942,3,FALSE), 0)</f>
        <v>0</v>
      </c>
      <c r="O1643" s="25">
        <f>VLOOKUP(B1643,Transaction!C2:F3001,4,FALSE)</f>
        <v>44274</v>
      </c>
      <c r="P1643" s="21" t="str">
        <f>VLOOKUP(B1643,Table3[[Account Number]:[Transaction type]],2,FALSE)</f>
        <v>Checks</v>
      </c>
      <c r="Q1643" s="21" t="str">
        <f>VLOOKUP(B1643,Transaction!C2:E3001,3,FALSE)</f>
        <v>Informal Services</v>
      </c>
      <c r="R1643" s="22">
        <f>Table4[[#This Row],[Bank Deposit2]] - Table4[[#This Row],[Saving Accounts]]</f>
        <v>316806.09327135002</v>
      </c>
      <c r="S1643" s="22">
        <f>IF(AND(Table4[[#This Row],[Account Type]]="Current",Table4[[#This Row],[Opening Balance]]&gt;= 500000),Table4[[#This Row],[Opening Balance]] * 0.02, 0)</f>
        <v>0</v>
      </c>
    </row>
    <row r="1644" spans="1:19" ht="15.75" x14ac:dyDescent="0.25">
      <c r="A1644" s="17" t="s">
        <v>5164</v>
      </c>
      <c r="B1644" s="19">
        <v>691813773</v>
      </c>
      <c r="C1644" s="17">
        <v>69</v>
      </c>
      <c r="D1644" s="24">
        <v>19503.75</v>
      </c>
      <c r="E1644" s="17" t="s">
        <v>1094</v>
      </c>
      <c r="F1644" s="17" t="s">
        <v>190</v>
      </c>
      <c r="G1644" s="17" t="s">
        <v>4105</v>
      </c>
      <c r="H1644" s="17" t="s">
        <v>5165</v>
      </c>
      <c r="I1644" s="20">
        <f t="shared" si="25"/>
        <v>1860597.1537919999</v>
      </c>
      <c r="J1644" s="20">
        <v>818662.74766848003</v>
      </c>
      <c r="K1644" s="17" t="s">
        <v>1766</v>
      </c>
      <c r="L1644" s="21" t="str">
        <f>VLOOKUP(B1644,Accounts!B$2:E$3001,4,FALSE)</f>
        <v>Domiciliary</v>
      </c>
      <c r="M1644" s="26">
        <f>VALUE(VLOOKUP(B1644,Accounts!B$2:G$3001,6,FALSE))</f>
        <v>699834639</v>
      </c>
      <c r="N1644" s="22">
        <f>IFERROR(VLOOKUP(B1644,Loan!B1644:D1943,3,FALSE), 0)</f>
        <v>0</v>
      </c>
      <c r="O1644" s="25">
        <f>VLOOKUP(B1644,Transaction!C2:F3001,4,FALSE)</f>
        <v>44521</v>
      </c>
      <c r="P1644" s="21" t="str">
        <f>VLOOKUP(B1644,Table3[[Account Number]:[Transaction type]],2,FALSE)</f>
        <v>Loan Payment</v>
      </c>
      <c r="Q1644" s="21" t="str">
        <f>VLOOKUP(B1644,Transaction!C2:E3001,3,FALSE)</f>
        <v>AFT</v>
      </c>
      <c r="R1644" s="22">
        <f>Table4[[#This Row],[Bank Deposit2]] - Table4[[#This Row],[Saving Accounts]]</f>
        <v>1041934.4061235199</v>
      </c>
      <c r="S1644" s="22">
        <f>IF(AND(Table4[[#This Row],[Account Type]]="Current",Table4[[#This Row],[Opening Balance]]&gt;= 500000),Table4[[#This Row],[Opening Balance]] * 0.02, 0)</f>
        <v>0</v>
      </c>
    </row>
    <row r="1645" spans="1:19" ht="15.75" x14ac:dyDescent="0.25">
      <c r="A1645" s="17" t="s">
        <v>5166</v>
      </c>
      <c r="B1645" s="19">
        <v>512435426</v>
      </c>
      <c r="C1645" s="17">
        <v>61</v>
      </c>
      <c r="D1645" s="24">
        <v>22425.75</v>
      </c>
      <c r="E1645" s="17" t="s">
        <v>1094</v>
      </c>
      <c r="F1645" s="17" t="s">
        <v>176</v>
      </c>
      <c r="G1645" s="17" t="s">
        <v>4220</v>
      </c>
      <c r="H1645" s="17" t="s">
        <v>5167</v>
      </c>
      <c r="I1645" s="20">
        <f t="shared" si="25"/>
        <v>3145143.4162499998</v>
      </c>
      <c r="J1645" s="20">
        <v>703861.40591249999</v>
      </c>
      <c r="K1645" s="17" t="s">
        <v>5168</v>
      </c>
      <c r="L1645" s="21" t="str">
        <f>VLOOKUP(B1645,Accounts!B$2:E$3001,4,FALSE)</f>
        <v>Current</v>
      </c>
      <c r="M1645" s="26">
        <f>VALUE(VLOOKUP(B1645,Accounts!B$2:G$3001,6,FALSE))</f>
        <v>2189041336</v>
      </c>
      <c r="N1645" s="22">
        <f>IFERROR(VLOOKUP(B1645,Loan!B1645:D1944,3,FALSE), 0)</f>
        <v>0</v>
      </c>
      <c r="O1645" s="25">
        <f>VLOOKUP(B1645,Transaction!C2:F3001,4,FALSE)</f>
        <v>44239</v>
      </c>
      <c r="P1645" s="21" t="str">
        <f>VLOOKUP(B1645,Table3[[Account Number]:[Transaction type]],2,FALSE)</f>
        <v>Online Payment</v>
      </c>
      <c r="Q1645" s="21" t="str">
        <f>VLOOKUP(B1645,Transaction!C2:E3001,3,FALSE)</f>
        <v>Internet Banking</v>
      </c>
      <c r="R1645" s="22">
        <f>Table4[[#This Row],[Bank Deposit2]] - Table4[[#This Row],[Saving Accounts]]</f>
        <v>2441282.0103374999</v>
      </c>
      <c r="S1645" s="22">
        <f>IF(AND(Table4[[#This Row],[Account Type]]="Current",Table4[[#This Row],[Opening Balance]]&gt;= 500000),Table4[[#This Row],[Opening Balance]] * 0.02, 0)</f>
        <v>43780826.719999999</v>
      </c>
    </row>
    <row r="1646" spans="1:19" ht="15.75" x14ac:dyDescent="0.25">
      <c r="A1646" s="17" t="s">
        <v>5169</v>
      </c>
      <c r="B1646" s="19">
        <v>782785496</v>
      </c>
      <c r="C1646" s="17">
        <v>67</v>
      </c>
      <c r="D1646" s="24">
        <v>20234.25</v>
      </c>
      <c r="E1646" s="17" t="s">
        <v>1094</v>
      </c>
      <c r="F1646" s="17" t="s">
        <v>314</v>
      </c>
      <c r="G1646" s="17" t="s">
        <v>4148</v>
      </c>
      <c r="H1646" s="17" t="s">
        <v>5170</v>
      </c>
      <c r="I1646" s="20">
        <f t="shared" si="25"/>
        <v>764881.33017600002</v>
      </c>
      <c r="J1646" s="20">
        <v>196319.54141184001</v>
      </c>
      <c r="K1646" s="17" t="s">
        <v>5171</v>
      </c>
      <c r="L1646" s="21" t="str">
        <f>VLOOKUP(B1646,Accounts!B$2:E$3001,4,FALSE)</f>
        <v>Current</v>
      </c>
      <c r="M1646" s="26">
        <f>VALUE(VLOOKUP(B1646,Accounts!B$2:G$3001,6,FALSE))</f>
        <v>718153074</v>
      </c>
      <c r="N1646" s="22">
        <f>IFERROR(VLOOKUP(B1646,Loan!B1646:D1945,3,FALSE), 0)</f>
        <v>0</v>
      </c>
      <c r="O1646" s="25">
        <f>VLOOKUP(B1646,Transaction!C2:F3001,4,FALSE)</f>
        <v>44606</v>
      </c>
      <c r="P1646" s="21" t="str">
        <f>VLOOKUP(B1646,Table3[[Account Number]:[Transaction type]],2,FALSE)</f>
        <v>Online Payment</v>
      </c>
      <c r="Q1646" s="21" t="str">
        <f>VLOOKUP(B1646,Transaction!C2:E3001,3,FALSE)</f>
        <v>Card</v>
      </c>
      <c r="R1646" s="22">
        <f>Table4[[#This Row],[Bank Deposit2]] - Table4[[#This Row],[Saving Accounts]]</f>
        <v>568561.78876416001</v>
      </c>
      <c r="S1646" s="22">
        <f>IF(AND(Table4[[#This Row],[Account Type]]="Current",Table4[[#This Row],[Opening Balance]]&gt;= 500000),Table4[[#This Row],[Opening Balance]] * 0.02, 0)</f>
        <v>14363061.48</v>
      </c>
    </row>
    <row r="1647" spans="1:19" ht="15.75" x14ac:dyDescent="0.25">
      <c r="A1647" s="17" t="s">
        <v>5172</v>
      </c>
      <c r="B1647" s="19">
        <v>673790986</v>
      </c>
      <c r="C1647" s="17">
        <v>23</v>
      </c>
      <c r="D1647" s="24">
        <v>36305.25</v>
      </c>
      <c r="E1647" s="17" t="s">
        <v>1094</v>
      </c>
      <c r="F1647" s="17" t="s">
        <v>2201</v>
      </c>
      <c r="G1647" s="17" t="s">
        <v>4058</v>
      </c>
      <c r="H1647" s="17" t="s">
        <v>5173</v>
      </c>
      <c r="I1647" s="20">
        <f t="shared" si="25"/>
        <v>95899.266319999995</v>
      </c>
      <c r="J1647" s="20">
        <v>31921.713823999999</v>
      </c>
      <c r="K1647" s="17" t="s">
        <v>5174</v>
      </c>
      <c r="L1647" s="21" t="str">
        <f>VLOOKUP(B1647,Accounts!B$2:E$3001,4,FALSE)</f>
        <v>Domiciliary</v>
      </c>
      <c r="M1647" s="26">
        <f>VALUE(VLOOKUP(B1647,Accounts!B$2:G$3001,6,FALSE))</f>
        <v>20884224</v>
      </c>
      <c r="N1647" s="22">
        <f>IFERROR(VLOOKUP(B1647,Loan!B1647:D1946,3,FALSE), 0)</f>
        <v>0</v>
      </c>
      <c r="O1647" s="25">
        <f>VLOOKUP(B1647,Transaction!C2:F3001,4,FALSE)</f>
        <v>44580</v>
      </c>
      <c r="P1647" s="21" t="str">
        <f>VLOOKUP(B1647,Table3[[Account Number]:[Transaction type]],2,FALSE)</f>
        <v>Money Transfer</v>
      </c>
      <c r="Q1647" s="21" t="str">
        <f>VLOOKUP(B1647,Transaction!C2:E3001,3,FALSE)</f>
        <v>Bank</v>
      </c>
      <c r="R1647" s="22">
        <f>Table4[[#This Row],[Bank Deposit2]] - Table4[[#This Row],[Saving Accounts]]</f>
        <v>63977.552495999997</v>
      </c>
      <c r="S1647" s="22">
        <f>IF(AND(Table4[[#This Row],[Account Type]]="Current",Table4[[#This Row],[Opening Balance]]&gt;= 500000),Table4[[#This Row],[Opening Balance]] * 0.02, 0)</f>
        <v>0</v>
      </c>
    </row>
    <row r="1648" spans="1:19" ht="15.75" x14ac:dyDescent="0.25">
      <c r="A1648" s="17" t="s">
        <v>5175</v>
      </c>
      <c r="B1648" s="19">
        <v>386649200</v>
      </c>
      <c r="C1648" s="17">
        <v>21</v>
      </c>
      <c r="D1648" s="24">
        <v>37035.75</v>
      </c>
      <c r="E1648" s="17" t="s">
        <v>1094</v>
      </c>
      <c r="F1648" s="17" t="s">
        <v>2602</v>
      </c>
      <c r="G1648" s="17" t="s">
        <v>4148</v>
      </c>
      <c r="H1648" s="17" t="s">
        <v>5176</v>
      </c>
      <c r="I1648" s="20">
        <f t="shared" si="25"/>
        <v>254470.01310000001</v>
      </c>
      <c r="J1648" s="20">
        <v>242841.007125</v>
      </c>
      <c r="K1648" s="17" t="s">
        <v>5177</v>
      </c>
      <c r="L1648" s="21" t="str">
        <f>VLOOKUP(B1648,Accounts!B$2:E$3001,4,FALSE)</f>
        <v>Joint</v>
      </c>
      <c r="M1648" s="26">
        <f>VALUE(VLOOKUP(B1648,Accounts!B$2:G$3001,6,FALSE))</f>
        <v>171662004</v>
      </c>
      <c r="N1648" s="22">
        <f>IFERROR(VLOOKUP(B1648,Loan!B1648:D1947,3,FALSE), 0)</f>
        <v>0</v>
      </c>
      <c r="O1648" s="25">
        <f>VLOOKUP(B1648,Transaction!C2:F3001,4,FALSE)</f>
        <v>44382</v>
      </c>
      <c r="P1648" s="21" t="str">
        <f>VLOOKUP(B1648,Table3[[Account Number]:[Transaction type]],2,FALSE)</f>
        <v>Money Transfer</v>
      </c>
      <c r="Q1648" s="21" t="str">
        <f>VLOOKUP(B1648,Transaction!C2:E3001,3,FALSE)</f>
        <v>Mobile</v>
      </c>
      <c r="R1648" s="22">
        <f>Table4[[#This Row],[Bank Deposit2]] - Table4[[#This Row],[Saving Accounts]]</f>
        <v>11629.005975000007</v>
      </c>
      <c r="S1648" s="22">
        <f>IF(AND(Table4[[#This Row],[Account Type]]="Current",Table4[[#This Row],[Opening Balance]]&gt;= 500000),Table4[[#This Row],[Opening Balance]] * 0.02, 0)</f>
        <v>0</v>
      </c>
    </row>
    <row r="1649" spans="1:19" ht="15.75" x14ac:dyDescent="0.25">
      <c r="A1649" s="17" t="s">
        <v>5178</v>
      </c>
      <c r="B1649" s="19">
        <v>245262793</v>
      </c>
      <c r="C1649" s="17">
        <v>41</v>
      </c>
      <c r="D1649" s="24">
        <v>29730.75</v>
      </c>
      <c r="E1649" s="17" t="s">
        <v>1094</v>
      </c>
      <c r="F1649" s="17" t="s">
        <v>231</v>
      </c>
      <c r="G1649" s="17" t="s">
        <v>4105</v>
      </c>
      <c r="H1649" s="17" t="s">
        <v>5179</v>
      </c>
      <c r="I1649" s="20">
        <f t="shared" si="25"/>
        <v>113314.3392</v>
      </c>
      <c r="J1649" s="20">
        <v>76245.7701504</v>
      </c>
      <c r="K1649" s="17" t="s">
        <v>5180</v>
      </c>
      <c r="L1649" s="21" t="str">
        <f>VLOOKUP(B1649,Accounts!B$2:E$3001,4,FALSE)</f>
        <v>Domiciliary</v>
      </c>
      <c r="M1649" s="26">
        <f>VALUE(VLOOKUP(B1649,Accounts!B$2:G$3001,6,FALSE))</f>
        <v>70434</v>
      </c>
      <c r="N1649" s="22">
        <f>IFERROR(VLOOKUP(B1649,Loan!B1649:D1948,3,FALSE), 0)</f>
        <v>0</v>
      </c>
      <c r="O1649" s="25">
        <f>VLOOKUP(B1649,Transaction!C2:F3001,4,FALSE)</f>
        <v>44266</v>
      </c>
      <c r="P1649" s="21" t="str">
        <f>VLOOKUP(B1649,Table3[[Account Number]:[Transaction type]],2,FALSE)</f>
        <v>Loan Payment</v>
      </c>
      <c r="Q1649" s="21" t="str">
        <f>VLOOKUP(B1649,Transaction!C2:E3001,3,FALSE)</f>
        <v>ACH</v>
      </c>
      <c r="R1649" s="22">
        <f>Table4[[#This Row],[Bank Deposit2]] - Table4[[#This Row],[Saving Accounts]]</f>
        <v>37068.569049600002</v>
      </c>
      <c r="S1649" s="22">
        <f>IF(AND(Table4[[#This Row],[Account Type]]="Current",Table4[[#This Row],[Opening Balance]]&gt;= 500000),Table4[[#This Row],[Opening Balance]] * 0.02, 0)</f>
        <v>0</v>
      </c>
    </row>
    <row r="1650" spans="1:19" ht="15.75" x14ac:dyDescent="0.25">
      <c r="A1650" s="17" t="s">
        <v>5181</v>
      </c>
      <c r="B1650" s="19">
        <v>125415238</v>
      </c>
      <c r="C1650" s="17">
        <v>63</v>
      </c>
      <c r="D1650" s="24">
        <v>21695.25</v>
      </c>
      <c r="E1650" s="17" t="s">
        <v>1094</v>
      </c>
      <c r="F1650" s="17" t="s">
        <v>349</v>
      </c>
      <c r="G1650" s="17" t="s">
        <v>4054</v>
      </c>
      <c r="H1650" s="17" t="s">
        <v>5182</v>
      </c>
      <c r="I1650" s="20">
        <f t="shared" si="25"/>
        <v>88035.771599999993</v>
      </c>
      <c r="J1650" s="20">
        <v>78037.423253999994</v>
      </c>
      <c r="K1650" s="17" t="s">
        <v>5183</v>
      </c>
      <c r="L1650" s="21" t="str">
        <f>VLOOKUP(B1650,Accounts!B$2:E$3001,4,FALSE)</f>
        <v>Joint</v>
      </c>
      <c r="M1650" s="26">
        <f>VALUE(VLOOKUP(B1650,Accounts!B$2:G$3001,6,FALSE))</f>
        <v>976988922</v>
      </c>
      <c r="N1650" s="22">
        <f>IFERROR(VLOOKUP(B1650,Loan!B1650:D1949,3,FALSE), 0)</f>
        <v>0</v>
      </c>
      <c r="O1650" s="25">
        <f>VLOOKUP(B1650,Transaction!C2:F3001,4,FALSE)</f>
        <v>44197</v>
      </c>
      <c r="P1650" s="21" t="str">
        <f>VLOOKUP(B1650,Table3[[Account Number]:[Transaction type]],2,FALSE)</f>
        <v>Online Payment</v>
      </c>
      <c r="Q1650" s="21" t="str">
        <f>VLOOKUP(B1650,Transaction!C2:E3001,3,FALSE)</f>
        <v>Card</v>
      </c>
      <c r="R1650" s="22">
        <f>Table4[[#This Row],[Bank Deposit2]] - Table4[[#This Row],[Saving Accounts]]</f>
        <v>9998.3483459999989</v>
      </c>
      <c r="S1650" s="22">
        <f>IF(AND(Table4[[#This Row],[Account Type]]="Current",Table4[[#This Row],[Opening Balance]]&gt;= 500000),Table4[[#This Row],[Opening Balance]] * 0.02, 0)</f>
        <v>0</v>
      </c>
    </row>
    <row r="1651" spans="1:19" ht="15.75" x14ac:dyDescent="0.25">
      <c r="A1651" s="17" t="s">
        <v>5184</v>
      </c>
      <c r="B1651" s="19">
        <v>969042217</v>
      </c>
      <c r="C1651" s="17">
        <v>22</v>
      </c>
      <c r="D1651" s="24">
        <v>36670.5</v>
      </c>
      <c r="E1651" s="17" t="s">
        <v>1094</v>
      </c>
      <c r="F1651" s="17" t="s">
        <v>110</v>
      </c>
      <c r="G1651" s="17" t="s">
        <v>4084</v>
      </c>
      <c r="H1651" s="17" t="s">
        <v>5185</v>
      </c>
      <c r="I1651" s="20">
        <f t="shared" si="25"/>
        <v>1711330.1524799999</v>
      </c>
      <c r="J1651" s="20">
        <v>451747.27999439999</v>
      </c>
      <c r="K1651" s="17" t="s">
        <v>5186</v>
      </c>
      <c r="L1651" s="21" t="str">
        <f>VLOOKUP(B1651,Accounts!B$2:E$3001,4,FALSE)</f>
        <v>Current</v>
      </c>
      <c r="M1651" s="26">
        <f>VALUE(VLOOKUP(B1651,Accounts!B$2:G$3001,6,FALSE))</f>
        <v>3252078</v>
      </c>
      <c r="N1651" s="22">
        <f>IFERROR(VLOOKUP(B1651,Loan!B1651:D1950,3,FALSE), 0)</f>
        <v>0</v>
      </c>
      <c r="O1651" s="25">
        <f>VLOOKUP(B1651,Transaction!C2:F3001,4,FALSE)</f>
        <v>44369</v>
      </c>
      <c r="P1651" s="21" t="str">
        <f>VLOOKUP(B1651,Table3[[Account Number]:[Transaction type]],2,FALSE)</f>
        <v>Loan Payment</v>
      </c>
      <c r="Q1651" s="21" t="str">
        <f>VLOOKUP(B1651,Transaction!C2:E3001,3,FALSE)</f>
        <v>AFT</v>
      </c>
      <c r="R1651" s="22">
        <f>Table4[[#This Row],[Bank Deposit2]] - Table4[[#This Row],[Saving Accounts]]</f>
        <v>1259582.8724855999</v>
      </c>
      <c r="S1651" s="22">
        <f>IF(AND(Table4[[#This Row],[Account Type]]="Current",Table4[[#This Row],[Opening Balance]]&gt;= 500000),Table4[[#This Row],[Opening Balance]] * 0.02, 0)</f>
        <v>65041.560000000005</v>
      </c>
    </row>
    <row r="1652" spans="1:19" ht="15.75" x14ac:dyDescent="0.25">
      <c r="A1652" s="17" t="s">
        <v>5187</v>
      </c>
      <c r="B1652" s="19">
        <v>900149156</v>
      </c>
      <c r="C1652" s="17">
        <v>80</v>
      </c>
      <c r="D1652" s="24">
        <v>15486</v>
      </c>
      <c r="E1652" s="17" t="s">
        <v>1094</v>
      </c>
      <c r="F1652" s="17" t="s">
        <v>1076</v>
      </c>
      <c r="G1652" s="17" t="s">
        <v>4105</v>
      </c>
      <c r="H1652" s="17" t="s">
        <v>5188</v>
      </c>
      <c r="I1652" s="20">
        <f t="shared" si="25"/>
        <v>417528.26504999999</v>
      </c>
      <c r="J1652" s="20">
        <v>244800.0335547</v>
      </c>
      <c r="K1652" s="17" t="s">
        <v>5189</v>
      </c>
      <c r="L1652" s="21" t="str">
        <f>VLOOKUP(B1652,Accounts!B$2:E$3001,4,FALSE)</f>
        <v>Savings</v>
      </c>
      <c r="M1652" s="26">
        <f>VALUE(VLOOKUP(B1652,Accounts!B$2:G$3001,6,FALSE))</f>
        <v>231444</v>
      </c>
      <c r="N1652" s="22">
        <f>IFERROR(VLOOKUP(B1652,Loan!B1652:D1951,3,FALSE), 0)</f>
        <v>0</v>
      </c>
      <c r="O1652" s="25">
        <f>VLOOKUP(B1652,Transaction!C2:F3001,4,FALSE)</f>
        <v>44515</v>
      </c>
      <c r="P1652" s="21" t="str">
        <f>VLOOKUP(B1652,Table3[[Account Number]:[Transaction type]],2,FALSE)</f>
        <v>Money Deposit</v>
      </c>
      <c r="Q1652" s="21" t="str">
        <f>VLOOKUP(B1652,Transaction!C2:E3001,3,FALSE)</f>
        <v>Bank</v>
      </c>
      <c r="R1652" s="22">
        <f>Table4[[#This Row],[Bank Deposit2]] - Table4[[#This Row],[Saving Accounts]]</f>
        <v>172728.23149529999</v>
      </c>
      <c r="S1652" s="22">
        <f>IF(AND(Table4[[#This Row],[Account Type]]="Current",Table4[[#This Row],[Opening Balance]]&gt;= 500000),Table4[[#This Row],[Opening Balance]] * 0.02, 0)</f>
        <v>0</v>
      </c>
    </row>
    <row r="1653" spans="1:19" ht="15.75" x14ac:dyDescent="0.25">
      <c r="A1653" s="17" t="s">
        <v>5190</v>
      </c>
      <c r="B1653" s="19">
        <v>564569787</v>
      </c>
      <c r="C1653" s="17">
        <v>61</v>
      </c>
      <c r="D1653" s="24">
        <v>22425.75</v>
      </c>
      <c r="E1653" s="17" t="s">
        <v>1094</v>
      </c>
      <c r="F1653" s="17" t="s">
        <v>349</v>
      </c>
      <c r="G1653" s="17" t="s">
        <v>4074</v>
      </c>
      <c r="H1653" s="17" t="s">
        <v>5191</v>
      </c>
      <c r="I1653" s="20">
        <f t="shared" si="25"/>
        <v>745869.05782999995</v>
      </c>
      <c r="J1653" s="20">
        <v>233155.25128349999</v>
      </c>
      <c r="K1653" s="17" t="s">
        <v>5192</v>
      </c>
      <c r="L1653" s="21" t="str">
        <f>VLOOKUP(B1653,Accounts!B$2:E$3001,4,FALSE)</f>
        <v>Domiciliary</v>
      </c>
      <c r="M1653" s="26">
        <f>VALUE(VLOOKUP(B1653,Accounts!B$2:G$3001,6,FALSE))</f>
        <v>4098549</v>
      </c>
      <c r="N1653" s="22">
        <f>IFERROR(VLOOKUP(B1653,Loan!B1653:D1952,3,FALSE), 0)</f>
        <v>0</v>
      </c>
      <c r="O1653" s="25">
        <f>VLOOKUP(B1653,Transaction!C2:F3001,4,FALSE)</f>
        <v>44596</v>
      </c>
      <c r="P1653" s="21" t="str">
        <f>VLOOKUP(B1653,Table3[[Account Number]:[Transaction type]],2,FALSE)</f>
        <v>Checks</v>
      </c>
      <c r="Q1653" s="21" t="str">
        <f>VLOOKUP(B1653,Transaction!C2:E3001,3,FALSE)</f>
        <v>Informal Services</v>
      </c>
      <c r="R1653" s="22">
        <f>Table4[[#This Row],[Bank Deposit2]] - Table4[[#This Row],[Saving Accounts]]</f>
        <v>512713.80654649995</v>
      </c>
      <c r="S1653" s="22">
        <f>IF(AND(Table4[[#This Row],[Account Type]]="Current",Table4[[#This Row],[Opening Balance]]&gt;= 500000),Table4[[#This Row],[Opening Balance]] * 0.02, 0)</f>
        <v>0</v>
      </c>
    </row>
    <row r="1654" spans="1:19" ht="15.75" x14ac:dyDescent="0.25">
      <c r="A1654" s="17" t="s">
        <v>5193</v>
      </c>
      <c r="B1654" s="19">
        <v>30606504</v>
      </c>
      <c r="C1654" s="17">
        <v>48</v>
      </c>
      <c r="D1654" s="24">
        <v>27174</v>
      </c>
      <c r="E1654" s="17" t="s">
        <v>1094</v>
      </c>
      <c r="F1654" s="17" t="s">
        <v>1626</v>
      </c>
      <c r="G1654" s="17" t="s">
        <v>4074</v>
      </c>
      <c r="H1654" s="17" t="s">
        <v>5194</v>
      </c>
      <c r="I1654" s="20">
        <f t="shared" si="25"/>
        <v>869732.47475199995</v>
      </c>
      <c r="J1654" s="20">
        <v>57619.776452320002</v>
      </c>
      <c r="K1654" s="17" t="s">
        <v>5195</v>
      </c>
      <c r="L1654" s="21" t="str">
        <f>VLOOKUP(B1654,Accounts!B$2:E$3001,4,FALSE)</f>
        <v>Domiciliary</v>
      </c>
      <c r="M1654" s="26">
        <f>VALUE(VLOOKUP(B1654,Accounts!B$2:G$3001,6,FALSE))</f>
        <v>8722155</v>
      </c>
      <c r="N1654" s="22">
        <f>IFERROR(VLOOKUP(B1654,Loan!B1654:D1953,3,FALSE), 0)</f>
        <v>0</v>
      </c>
      <c r="O1654" s="25">
        <f>VLOOKUP(B1654,Transaction!C2:F3001,4,FALSE)</f>
        <v>44570</v>
      </c>
      <c r="P1654" s="21" t="str">
        <f>VLOOKUP(B1654,Table3[[Account Number]:[Transaction type]],2,FALSE)</f>
        <v>Cash Withdrawal</v>
      </c>
      <c r="Q1654" s="21" t="str">
        <f>VLOOKUP(B1654,Transaction!C2:E3001,3,FALSE)</f>
        <v>ATM</v>
      </c>
      <c r="R1654" s="22">
        <f>Table4[[#This Row],[Bank Deposit2]] - Table4[[#This Row],[Saving Accounts]]</f>
        <v>812112.69829967991</v>
      </c>
      <c r="S1654" s="22">
        <f>IF(AND(Table4[[#This Row],[Account Type]]="Current",Table4[[#This Row],[Opening Balance]]&gt;= 500000),Table4[[#This Row],[Opening Balance]] * 0.02, 0)</f>
        <v>0</v>
      </c>
    </row>
    <row r="1655" spans="1:19" ht="15.75" x14ac:dyDescent="0.25">
      <c r="A1655" s="17" t="s">
        <v>5196</v>
      </c>
      <c r="B1655" s="19">
        <v>62019148</v>
      </c>
      <c r="C1655" s="17">
        <v>28</v>
      </c>
      <c r="D1655" s="24">
        <v>34479</v>
      </c>
      <c r="E1655" s="17" t="s">
        <v>1094</v>
      </c>
      <c r="F1655" s="17" t="s">
        <v>774</v>
      </c>
      <c r="G1655" s="17" t="s">
        <v>4074</v>
      </c>
      <c r="H1655" s="17" t="s">
        <v>5197</v>
      </c>
      <c r="I1655" s="20">
        <f t="shared" si="25"/>
        <v>1120917.3700000001</v>
      </c>
      <c r="J1655" s="20">
        <v>437157.77429999999</v>
      </c>
      <c r="K1655" s="17" t="s">
        <v>5198</v>
      </c>
      <c r="L1655" s="21" t="str">
        <f>VLOOKUP(B1655,Accounts!B$2:E$3001,4,FALSE)</f>
        <v>Domiciliary</v>
      </c>
      <c r="M1655" s="26">
        <f>VALUE(VLOOKUP(B1655,Accounts!B$2:G$3001,6,FALSE))</f>
        <v>1168812344</v>
      </c>
      <c r="N1655" s="22">
        <f>IFERROR(VLOOKUP(B1655,Loan!B1655:D1954,3,FALSE), 0)</f>
        <v>0</v>
      </c>
      <c r="O1655" s="25">
        <f>VLOOKUP(B1655,Transaction!C2:F3001,4,FALSE)</f>
        <v>44420</v>
      </c>
      <c r="P1655" s="21" t="str">
        <f>VLOOKUP(B1655,Table3[[Account Number]:[Transaction type]],2,FALSE)</f>
        <v>Online Payment</v>
      </c>
      <c r="Q1655" s="21" t="str">
        <f>VLOOKUP(B1655,Transaction!C2:E3001,3,FALSE)</f>
        <v>Mobile</v>
      </c>
      <c r="R1655" s="22">
        <f>Table4[[#This Row],[Bank Deposit2]] - Table4[[#This Row],[Saving Accounts]]</f>
        <v>683759.59570000018</v>
      </c>
      <c r="S1655" s="22">
        <f>IF(AND(Table4[[#This Row],[Account Type]]="Current",Table4[[#This Row],[Opening Balance]]&gt;= 500000),Table4[[#This Row],[Opening Balance]] * 0.02, 0)</f>
        <v>0</v>
      </c>
    </row>
    <row r="1656" spans="1:19" ht="15.75" x14ac:dyDescent="0.25">
      <c r="A1656" s="17" t="s">
        <v>5199</v>
      </c>
      <c r="B1656" s="19">
        <v>756616012</v>
      </c>
      <c r="C1656" s="17">
        <v>20</v>
      </c>
      <c r="D1656" s="24">
        <v>37401</v>
      </c>
      <c r="E1656" s="17" t="s">
        <v>1094</v>
      </c>
      <c r="F1656" s="17" t="s">
        <v>989</v>
      </c>
      <c r="G1656" s="17" t="s">
        <v>4066</v>
      </c>
      <c r="H1656" s="17" t="s">
        <v>5200</v>
      </c>
      <c r="I1656" s="20">
        <f t="shared" si="25"/>
        <v>676425.11283899995</v>
      </c>
      <c r="J1656" s="20">
        <v>138861.52316442001</v>
      </c>
      <c r="K1656" s="17" t="s">
        <v>5201</v>
      </c>
      <c r="L1656" s="21" t="str">
        <f>VLOOKUP(B1656,Accounts!B$2:E$3001,4,FALSE)</f>
        <v>Corporate</v>
      </c>
      <c r="M1656" s="26">
        <f>VALUE(VLOOKUP(B1656,Accounts!B$2:G$3001,6,FALSE))</f>
        <v>13071168</v>
      </c>
      <c r="N1656" s="22">
        <f>IFERROR(VLOOKUP(B1656,Loan!B1656:D1955,3,FALSE), 0)</f>
        <v>0</v>
      </c>
      <c r="O1656" s="25">
        <f>VLOOKUP(B1656,Transaction!C2:F3001,4,FALSE)</f>
        <v>44647</v>
      </c>
      <c r="P1656" s="21" t="str">
        <f>VLOOKUP(B1656,Table3[[Account Number]:[Transaction type]],2,FALSE)</f>
        <v>Money Transfer</v>
      </c>
      <c r="Q1656" s="21" t="str">
        <f>VLOOKUP(B1656,Transaction!C2:E3001,3,FALSE)</f>
        <v>Mobile</v>
      </c>
      <c r="R1656" s="22">
        <f>Table4[[#This Row],[Bank Deposit2]] - Table4[[#This Row],[Saving Accounts]]</f>
        <v>537563.58967457991</v>
      </c>
      <c r="S1656" s="22">
        <f>IF(AND(Table4[[#This Row],[Account Type]]="Current",Table4[[#This Row],[Opening Balance]]&gt;= 500000),Table4[[#This Row],[Opening Balance]] * 0.02, 0)</f>
        <v>0</v>
      </c>
    </row>
    <row r="1657" spans="1:19" ht="15.75" x14ac:dyDescent="0.25">
      <c r="A1657" s="17" t="s">
        <v>5202</v>
      </c>
      <c r="B1657" s="19">
        <v>497461477</v>
      </c>
      <c r="C1657" s="17">
        <v>50</v>
      </c>
      <c r="D1657" s="24">
        <v>26443.5</v>
      </c>
      <c r="E1657" s="17" t="s">
        <v>1094</v>
      </c>
      <c r="F1657" s="17" t="s">
        <v>814</v>
      </c>
      <c r="G1657" s="17" t="s">
        <v>4148</v>
      </c>
      <c r="H1657" s="17" t="s">
        <v>5203</v>
      </c>
      <c r="I1657" s="20">
        <f t="shared" si="25"/>
        <v>2065707.803394</v>
      </c>
      <c r="J1657" s="20">
        <v>405935.60322510003</v>
      </c>
      <c r="K1657" s="17" t="s">
        <v>5204</v>
      </c>
      <c r="L1657" s="21" t="str">
        <f>VLOOKUP(B1657,Accounts!B$2:E$3001,4,FALSE)</f>
        <v>Joint</v>
      </c>
      <c r="M1657" s="26">
        <f>VALUE(VLOOKUP(B1657,Accounts!B$2:G$3001,6,FALSE))</f>
        <v>2534848512</v>
      </c>
      <c r="N1657" s="22">
        <f>IFERROR(VLOOKUP(B1657,Loan!B1657:D1956,3,FALSE), 0)</f>
        <v>0</v>
      </c>
      <c r="O1657" s="25">
        <f>VLOOKUP(B1657,Transaction!C2:F3001,4,FALSE)</f>
        <v>44523</v>
      </c>
      <c r="P1657" s="21" t="str">
        <f>VLOOKUP(B1657,Table3[[Account Number]:[Transaction type]],2,FALSE)</f>
        <v>Cash Withdrawal</v>
      </c>
      <c r="Q1657" s="21" t="str">
        <f>VLOOKUP(B1657,Transaction!C2:E3001,3,FALSE)</f>
        <v>POS</v>
      </c>
      <c r="R1657" s="22">
        <f>Table4[[#This Row],[Bank Deposit2]] - Table4[[#This Row],[Saving Accounts]]</f>
        <v>1659772.2001689</v>
      </c>
      <c r="S1657" s="22">
        <f>IF(AND(Table4[[#This Row],[Account Type]]="Current",Table4[[#This Row],[Opening Balance]]&gt;= 500000),Table4[[#This Row],[Opening Balance]] * 0.02, 0)</f>
        <v>0</v>
      </c>
    </row>
    <row r="1658" spans="1:19" ht="15.75" x14ac:dyDescent="0.25">
      <c r="A1658" s="17" t="s">
        <v>5205</v>
      </c>
      <c r="B1658" s="19">
        <v>857789489</v>
      </c>
      <c r="C1658" s="17">
        <v>35</v>
      </c>
      <c r="D1658" s="24">
        <v>31922.25</v>
      </c>
      <c r="E1658" s="17" t="s">
        <v>1094</v>
      </c>
      <c r="F1658" s="17" t="s">
        <v>1388</v>
      </c>
      <c r="G1658" s="17" t="s">
        <v>4112</v>
      </c>
      <c r="H1658" s="17" t="s">
        <v>5206</v>
      </c>
      <c r="I1658" s="20">
        <f t="shared" si="25"/>
        <v>103372.728608</v>
      </c>
      <c r="J1658" s="20">
        <v>64771.519824000003</v>
      </c>
      <c r="K1658" s="17" t="s">
        <v>5207</v>
      </c>
      <c r="L1658" s="21" t="str">
        <f>VLOOKUP(B1658,Accounts!B$2:E$3001,4,FALSE)</f>
        <v>Savings</v>
      </c>
      <c r="M1658" s="26">
        <f>VALUE(VLOOKUP(B1658,Accounts!B$2:G$3001,6,FALSE))</f>
        <v>802255423</v>
      </c>
      <c r="N1658" s="22">
        <f>IFERROR(VLOOKUP(B1658,Loan!B1658:D1957,3,FALSE), 0)</f>
        <v>0</v>
      </c>
      <c r="O1658" s="25">
        <f>VLOOKUP(B1658,Transaction!C2:F3001,4,FALSE)</f>
        <v>44637</v>
      </c>
      <c r="P1658" s="21" t="str">
        <f>VLOOKUP(B1658,Table3[[Account Number]:[Transaction type]],2,FALSE)</f>
        <v>Money Deposit</v>
      </c>
      <c r="Q1658" s="21" t="str">
        <f>VLOOKUP(B1658,Transaction!C2:E3001,3,FALSE)</f>
        <v>Bank</v>
      </c>
      <c r="R1658" s="22">
        <f>Table4[[#This Row],[Bank Deposit2]] - Table4[[#This Row],[Saving Accounts]]</f>
        <v>38601.208784000002</v>
      </c>
      <c r="S1658" s="22">
        <f>IF(AND(Table4[[#This Row],[Account Type]]="Current",Table4[[#This Row],[Opening Balance]]&gt;= 500000),Table4[[#This Row],[Opening Balance]] * 0.02, 0)</f>
        <v>0</v>
      </c>
    </row>
    <row r="1659" spans="1:19" ht="15.75" x14ac:dyDescent="0.25">
      <c r="A1659" s="17" t="s">
        <v>5208</v>
      </c>
      <c r="B1659" s="19">
        <v>771087014</v>
      </c>
      <c r="C1659" s="17">
        <v>72</v>
      </c>
      <c r="D1659" s="24">
        <v>18408</v>
      </c>
      <c r="E1659" s="17" t="s">
        <v>1094</v>
      </c>
      <c r="F1659" s="17" t="s">
        <v>282</v>
      </c>
      <c r="G1659" s="17" t="s">
        <v>4105</v>
      </c>
      <c r="H1659" s="17" t="s">
        <v>5209</v>
      </c>
      <c r="I1659" s="20">
        <f t="shared" si="25"/>
        <v>363561.04800000001</v>
      </c>
      <c r="J1659" s="20">
        <v>73439.331695999994</v>
      </c>
      <c r="K1659" s="17" t="s">
        <v>5210</v>
      </c>
      <c r="L1659" s="21" t="str">
        <f>VLOOKUP(B1659,Accounts!B$2:E$3001,4,FALSE)</f>
        <v>Domiciliary</v>
      </c>
      <c r="M1659" s="26">
        <f>VALUE(VLOOKUP(B1659,Accounts!B$2:G$3001,6,FALSE))</f>
        <v>5145077925</v>
      </c>
      <c r="N1659" s="22">
        <f>IFERROR(VLOOKUP(B1659,Loan!B1659:D1958,3,FALSE), 0)</f>
        <v>0</v>
      </c>
      <c r="O1659" s="25">
        <f>VLOOKUP(B1659,Transaction!C2:F3001,4,FALSE)</f>
        <v>44550</v>
      </c>
      <c r="P1659" s="21" t="str">
        <f>VLOOKUP(B1659,Table3[[Account Number]:[Transaction type]],2,FALSE)</f>
        <v>Loan Payment</v>
      </c>
      <c r="Q1659" s="21" t="str">
        <f>VLOOKUP(B1659,Transaction!C2:E3001,3,FALSE)</f>
        <v>Mobile</v>
      </c>
      <c r="R1659" s="22">
        <f>Table4[[#This Row],[Bank Deposit2]] - Table4[[#This Row],[Saving Accounts]]</f>
        <v>290121.716304</v>
      </c>
      <c r="S1659" s="22">
        <f>IF(AND(Table4[[#This Row],[Account Type]]="Current",Table4[[#This Row],[Opening Balance]]&gt;= 500000),Table4[[#This Row],[Opening Balance]] * 0.02, 0)</f>
        <v>0</v>
      </c>
    </row>
    <row r="1660" spans="1:19" ht="15.75" x14ac:dyDescent="0.25">
      <c r="A1660" s="17" t="s">
        <v>5211</v>
      </c>
      <c r="B1660" s="19">
        <v>15087311</v>
      </c>
      <c r="C1660" s="17">
        <v>44</v>
      </c>
      <c r="D1660" s="24">
        <v>28635</v>
      </c>
      <c r="E1660" s="17" t="s">
        <v>1094</v>
      </c>
      <c r="F1660" s="17" t="s">
        <v>519</v>
      </c>
      <c r="G1660" s="17" t="s">
        <v>4119</v>
      </c>
      <c r="H1660" s="17" t="s">
        <v>5212</v>
      </c>
      <c r="I1660" s="20">
        <f t="shared" si="25"/>
        <v>696707.00714999996</v>
      </c>
      <c r="J1660" s="20">
        <v>396851.549787</v>
      </c>
      <c r="K1660" s="17" t="s">
        <v>5213</v>
      </c>
      <c r="L1660" s="21" t="str">
        <f>VLOOKUP(B1660,Accounts!B$2:E$3001,4,FALSE)</f>
        <v>Current</v>
      </c>
      <c r="M1660" s="26">
        <f>VALUE(VLOOKUP(B1660,Accounts!B$2:G$3001,6,FALSE))</f>
        <v>423974628</v>
      </c>
      <c r="N1660" s="22">
        <f>IFERROR(VLOOKUP(B1660,Loan!B1660:D1959,3,FALSE), 0)</f>
        <v>0</v>
      </c>
      <c r="O1660" s="25">
        <f>VLOOKUP(B1660,Transaction!C2:F3001,4,FALSE)</f>
        <v>44610</v>
      </c>
      <c r="P1660" s="21" t="str">
        <f>VLOOKUP(B1660,Table3[[Account Number]:[Transaction type]],2,FALSE)</f>
        <v>Money Transfer</v>
      </c>
      <c r="Q1660" s="21" t="str">
        <f>VLOOKUP(B1660,Transaction!C2:E3001,3,FALSE)</f>
        <v>Mobile</v>
      </c>
      <c r="R1660" s="22">
        <f>Table4[[#This Row],[Bank Deposit2]] - Table4[[#This Row],[Saving Accounts]]</f>
        <v>299855.45736299996</v>
      </c>
      <c r="S1660" s="22">
        <f>IF(AND(Table4[[#This Row],[Account Type]]="Current",Table4[[#This Row],[Opening Balance]]&gt;= 500000),Table4[[#This Row],[Opening Balance]] * 0.02, 0)</f>
        <v>8479492.5600000005</v>
      </c>
    </row>
    <row r="1661" spans="1:19" ht="15.75" x14ac:dyDescent="0.25">
      <c r="A1661" s="17" t="s">
        <v>5214</v>
      </c>
      <c r="B1661" s="19">
        <v>941690204</v>
      </c>
      <c r="C1661" s="17">
        <v>50</v>
      </c>
      <c r="D1661" s="24">
        <v>26443.5</v>
      </c>
      <c r="E1661" s="17" t="s">
        <v>1094</v>
      </c>
      <c r="F1661" s="17" t="s">
        <v>48</v>
      </c>
      <c r="G1661" s="17" t="s">
        <v>4220</v>
      </c>
      <c r="H1661" s="17" t="s">
        <v>5215</v>
      </c>
      <c r="I1661" s="20">
        <f t="shared" si="25"/>
        <v>95358.503393999999</v>
      </c>
      <c r="J1661" s="20">
        <v>55398.749590799998</v>
      </c>
      <c r="K1661" s="17" t="s">
        <v>5216</v>
      </c>
      <c r="L1661" s="21" t="str">
        <f>VLOOKUP(B1661,Accounts!B$2:E$3001,4,FALSE)</f>
        <v>Corporate</v>
      </c>
      <c r="M1661" s="26">
        <f>VALUE(VLOOKUP(B1661,Accounts!B$2:G$3001,6,FALSE))</f>
        <v>285493065</v>
      </c>
      <c r="N1661" s="22">
        <f>IFERROR(VLOOKUP(B1661,Loan!B1661:D1960,3,FALSE), 0)</f>
        <v>0</v>
      </c>
      <c r="O1661" s="25">
        <f>VLOOKUP(B1661,Transaction!C2:F3001,4,FALSE)</f>
        <v>44474</v>
      </c>
      <c r="P1661" s="21" t="str">
        <f>VLOOKUP(B1661,Table3[[Account Number]:[Transaction type]],2,FALSE)</f>
        <v>Money Transfer</v>
      </c>
      <c r="Q1661" s="21" t="str">
        <f>VLOOKUP(B1661,Transaction!C2:E3001,3,FALSE)</f>
        <v>Mobile</v>
      </c>
      <c r="R1661" s="22">
        <f>Table4[[#This Row],[Bank Deposit2]] - Table4[[#This Row],[Saving Accounts]]</f>
        <v>39959.753803200001</v>
      </c>
      <c r="S1661" s="22">
        <f>IF(AND(Table4[[#This Row],[Account Type]]="Current",Table4[[#This Row],[Opening Balance]]&gt;= 500000),Table4[[#This Row],[Opening Balance]] * 0.02, 0)</f>
        <v>0</v>
      </c>
    </row>
    <row r="1662" spans="1:19" ht="15.75" x14ac:dyDescent="0.25">
      <c r="A1662" s="17" t="s">
        <v>5217</v>
      </c>
      <c r="B1662" s="19">
        <v>395904523</v>
      </c>
      <c r="C1662" s="17">
        <v>23</v>
      </c>
      <c r="D1662" s="24">
        <v>36305.25</v>
      </c>
      <c r="E1662" s="17" t="s">
        <v>1094</v>
      </c>
      <c r="F1662" s="17" t="s">
        <v>1426</v>
      </c>
      <c r="G1662" s="17" t="s">
        <v>4119</v>
      </c>
      <c r="H1662" s="21" t="s">
        <v>4798</v>
      </c>
      <c r="I1662" s="20" t="e">
        <f t="shared" si="25"/>
        <v>#VALUE!</v>
      </c>
      <c r="J1662" s="22" t="s">
        <v>4798</v>
      </c>
      <c r="K1662" s="17" t="s">
        <v>5218</v>
      </c>
      <c r="L1662" s="21" t="str">
        <f>VLOOKUP(B1662,Accounts!B$2:E$3001,4,FALSE)</f>
        <v>Domiciliary</v>
      </c>
      <c r="M1662" s="26">
        <f>VALUE(VLOOKUP(B1662,Accounts!B$2:G$3001,6,FALSE))</f>
        <v>1021813056</v>
      </c>
      <c r="N1662" s="22">
        <f>IFERROR(VLOOKUP(B1662,Loan!B1662:D1961,3,FALSE), 0)</f>
        <v>0</v>
      </c>
      <c r="O1662" s="25">
        <f>VLOOKUP(B1662,Transaction!C2:F3001,4,FALSE)</f>
        <v>44230</v>
      </c>
      <c r="P1662" s="21" t="str">
        <f>VLOOKUP(B1662,Table3[[Account Number]:[Transaction type]],2,FALSE)</f>
        <v>Online Payment</v>
      </c>
      <c r="Q1662" s="21" t="str">
        <f>VLOOKUP(B1662,Transaction!C2:E3001,3,FALSE)</f>
        <v>Mobile</v>
      </c>
      <c r="R1662" s="22" t="e">
        <f>Table4[[#This Row],[Bank Deposit2]] - Table4[[#This Row],[Saving Accounts]]</f>
        <v>#VALUE!</v>
      </c>
      <c r="S1662" s="22">
        <f>IF(AND(Table4[[#This Row],[Account Type]]="Current",Table4[[#This Row],[Opening Balance]]&gt;= 500000),Table4[[#This Row],[Opening Balance]] * 0.02, 0)</f>
        <v>0</v>
      </c>
    </row>
    <row r="1663" spans="1:19" ht="15.75" x14ac:dyDescent="0.25">
      <c r="A1663" s="17" t="s">
        <v>5219</v>
      </c>
      <c r="B1663" s="19">
        <v>86614487</v>
      </c>
      <c r="C1663" s="17">
        <v>83</v>
      </c>
      <c r="D1663" s="24">
        <v>14390.25</v>
      </c>
      <c r="E1663" s="17" t="s">
        <v>1094</v>
      </c>
      <c r="F1663" s="17" t="s">
        <v>499</v>
      </c>
      <c r="G1663" s="17" t="s">
        <v>4099</v>
      </c>
      <c r="H1663" s="17" t="s">
        <v>5220</v>
      </c>
      <c r="I1663" s="20">
        <f t="shared" si="25"/>
        <v>150843.39191999999</v>
      </c>
      <c r="J1663" s="20">
        <v>34951.517639999998</v>
      </c>
      <c r="K1663" s="17" t="s">
        <v>5221</v>
      </c>
      <c r="L1663" s="21" t="str">
        <f>VLOOKUP(B1663,Accounts!B$2:E$3001,4,FALSE)</f>
        <v>Domiciliary</v>
      </c>
      <c r="M1663" s="26">
        <f>VALUE(VLOOKUP(B1663,Accounts!B$2:G$3001,6,FALSE))</f>
        <v>2347071685</v>
      </c>
      <c r="N1663" s="22">
        <f>IFERROR(VLOOKUP(B1663,Loan!B1663:D1962,3,FALSE), 0)</f>
        <v>0</v>
      </c>
      <c r="O1663" s="25">
        <f>VLOOKUP(B1663,Transaction!C2:F3001,4,FALSE)</f>
        <v>44464</v>
      </c>
      <c r="P1663" s="21" t="str">
        <f>VLOOKUP(B1663,Table3[[Account Number]:[Transaction type]],2,FALSE)</f>
        <v>Loan Payment</v>
      </c>
      <c r="Q1663" s="21" t="str">
        <f>VLOOKUP(B1663,Transaction!C2:E3001,3,FALSE)</f>
        <v>ACH</v>
      </c>
      <c r="R1663" s="22">
        <f>Table4[[#This Row],[Bank Deposit2]] - Table4[[#This Row],[Saving Accounts]]</f>
        <v>115891.87427999999</v>
      </c>
      <c r="S1663" s="22">
        <f>IF(AND(Table4[[#This Row],[Account Type]]="Current",Table4[[#This Row],[Opening Balance]]&gt;= 500000),Table4[[#This Row],[Opening Balance]] * 0.02, 0)</f>
        <v>0</v>
      </c>
    </row>
    <row r="1664" spans="1:19" ht="15.75" x14ac:dyDescent="0.25">
      <c r="A1664" s="17" t="s">
        <v>5222</v>
      </c>
      <c r="B1664" s="19">
        <v>74758408</v>
      </c>
      <c r="C1664" s="17">
        <v>37</v>
      </c>
      <c r="D1664" s="24">
        <v>31191.75</v>
      </c>
      <c r="E1664" s="17" t="s">
        <v>1094</v>
      </c>
      <c r="F1664" s="17" t="s">
        <v>318</v>
      </c>
      <c r="G1664" s="17" t="s">
        <v>4054</v>
      </c>
      <c r="H1664" s="17" t="s">
        <v>5223</v>
      </c>
      <c r="I1664" s="20">
        <f t="shared" si="25"/>
        <v>173962.4705</v>
      </c>
      <c r="J1664" s="20">
        <v>101356.028865</v>
      </c>
      <c r="K1664" s="17" t="s">
        <v>5224</v>
      </c>
      <c r="L1664" s="21" t="str">
        <f>VLOOKUP(B1664,Accounts!B$2:E$3001,4,FALSE)</f>
        <v>Corporate</v>
      </c>
      <c r="M1664" s="26">
        <f>VALUE(VLOOKUP(B1664,Accounts!B$2:G$3001,6,FALSE))</f>
        <v>172604838</v>
      </c>
      <c r="N1664" s="22">
        <f>IFERROR(VLOOKUP(B1664,Loan!B1664:D1963,3,FALSE), 0)</f>
        <v>0</v>
      </c>
      <c r="O1664" s="25">
        <f>VLOOKUP(B1664,Transaction!C2:F3001,4,FALSE)</f>
        <v>44577</v>
      </c>
      <c r="P1664" s="21" t="str">
        <f>VLOOKUP(B1664,Table3[[Account Number]:[Transaction type]],2,FALSE)</f>
        <v>Money Transfer</v>
      </c>
      <c r="Q1664" s="21" t="str">
        <f>VLOOKUP(B1664,Transaction!C2:E3001,3,FALSE)</f>
        <v>Mobile</v>
      </c>
      <c r="R1664" s="22">
        <f>Table4[[#This Row],[Bank Deposit2]] - Table4[[#This Row],[Saving Accounts]]</f>
        <v>72606.441634999996</v>
      </c>
      <c r="S1664" s="22">
        <f>IF(AND(Table4[[#This Row],[Account Type]]="Current",Table4[[#This Row],[Opening Balance]]&gt;= 500000),Table4[[#This Row],[Opening Balance]] * 0.02, 0)</f>
        <v>0</v>
      </c>
    </row>
    <row r="1665" spans="1:19" ht="15.75" x14ac:dyDescent="0.25">
      <c r="A1665" s="17" t="s">
        <v>5225</v>
      </c>
      <c r="B1665" s="19">
        <v>213753946</v>
      </c>
      <c r="C1665" s="17">
        <v>44</v>
      </c>
      <c r="D1665" s="24">
        <v>28635</v>
      </c>
      <c r="E1665" s="17" t="s">
        <v>1094</v>
      </c>
      <c r="F1665" s="17" t="s">
        <v>1000</v>
      </c>
      <c r="G1665" s="17" t="s">
        <v>4074</v>
      </c>
      <c r="H1665" s="17" t="s">
        <v>5226</v>
      </c>
      <c r="I1665" s="20">
        <f t="shared" si="25"/>
        <v>439061.303044</v>
      </c>
      <c r="J1665" s="20">
        <v>112033.00501848001</v>
      </c>
      <c r="K1665" s="17" t="s">
        <v>5227</v>
      </c>
      <c r="L1665" s="21" t="str">
        <f>VLOOKUP(B1665,Accounts!B$2:E$3001,4,FALSE)</f>
        <v>Current</v>
      </c>
      <c r="M1665" s="26">
        <f>VALUE(VLOOKUP(B1665,Accounts!B$2:G$3001,6,FALSE))</f>
        <v>3103753664</v>
      </c>
      <c r="N1665" s="22">
        <f>IFERROR(VLOOKUP(B1665,Loan!B1665:D1964,3,FALSE), 0)</f>
        <v>0</v>
      </c>
      <c r="O1665" s="25">
        <f>VLOOKUP(B1665,Transaction!C2:F3001,4,FALSE)</f>
        <v>44291</v>
      </c>
      <c r="P1665" s="21" t="str">
        <f>VLOOKUP(B1665,Table3[[Account Number]:[Transaction type]],2,FALSE)</f>
        <v>Money Deposit</v>
      </c>
      <c r="Q1665" s="21" t="str">
        <f>VLOOKUP(B1665,Transaction!C2:E3001,3,FALSE)</f>
        <v>Bank</v>
      </c>
      <c r="R1665" s="22">
        <f>Table4[[#This Row],[Bank Deposit2]] - Table4[[#This Row],[Saving Accounts]]</f>
        <v>327028.29802551999</v>
      </c>
      <c r="S1665" s="22">
        <f>IF(AND(Table4[[#This Row],[Account Type]]="Current",Table4[[#This Row],[Opening Balance]]&gt;= 500000),Table4[[#This Row],[Opening Balance]] * 0.02, 0)</f>
        <v>62075073.280000001</v>
      </c>
    </row>
    <row r="1666" spans="1:19" ht="15.75" x14ac:dyDescent="0.25">
      <c r="A1666" s="17" t="s">
        <v>5228</v>
      </c>
      <c r="B1666" s="19">
        <v>505170927</v>
      </c>
      <c r="C1666" s="17">
        <v>77</v>
      </c>
      <c r="D1666" s="24">
        <v>16581.75</v>
      </c>
      <c r="E1666" s="17" t="s">
        <v>1094</v>
      </c>
      <c r="F1666" s="17" t="s">
        <v>784</v>
      </c>
      <c r="G1666" s="17" t="s">
        <v>4095</v>
      </c>
      <c r="H1666" s="17" t="s">
        <v>5229</v>
      </c>
      <c r="I1666" s="20">
        <f t="shared" si="25"/>
        <v>935505.52411200001</v>
      </c>
      <c r="J1666" s="20">
        <v>582011.59208831994</v>
      </c>
      <c r="K1666" s="17" t="s">
        <v>5230</v>
      </c>
      <c r="L1666" s="21" t="str">
        <f>VLOOKUP(B1666,Accounts!B$2:E$3001,4,FALSE)</f>
        <v>Corporate</v>
      </c>
      <c r="M1666" s="26">
        <f>VALUE(VLOOKUP(B1666,Accounts!B$2:G$3001,6,FALSE))</f>
        <v>604085933</v>
      </c>
      <c r="N1666" s="22">
        <f>IFERROR(VLOOKUP(B1666,Loan!B1666:D1965,3,FALSE), 0)</f>
        <v>0</v>
      </c>
      <c r="O1666" s="25">
        <f>VLOOKUP(B1666,Transaction!C2:F3001,4,FALSE)</f>
        <v>44579</v>
      </c>
      <c r="P1666" s="21" t="str">
        <f>VLOOKUP(B1666,Table3[[Account Number]:[Transaction type]],2,FALSE)</f>
        <v>Loan Payment</v>
      </c>
      <c r="Q1666" s="21" t="str">
        <f>VLOOKUP(B1666,Transaction!C2:E3001,3,FALSE)</f>
        <v>ACH</v>
      </c>
      <c r="R1666" s="22">
        <f>Table4[[#This Row],[Bank Deposit2]] - Table4[[#This Row],[Saving Accounts]]</f>
        <v>353493.93202368007</v>
      </c>
      <c r="S1666" s="22">
        <f>IF(AND(Table4[[#This Row],[Account Type]]="Current",Table4[[#This Row],[Opening Balance]]&gt;= 500000),Table4[[#This Row],[Opening Balance]] * 0.02, 0)</f>
        <v>0</v>
      </c>
    </row>
    <row r="1667" spans="1:19" ht="15.75" x14ac:dyDescent="0.25">
      <c r="A1667" s="17" t="s">
        <v>5231</v>
      </c>
      <c r="B1667" s="19">
        <v>471142574</v>
      </c>
      <c r="C1667" s="17">
        <v>76</v>
      </c>
      <c r="D1667" s="24">
        <v>16947</v>
      </c>
      <c r="E1667" s="17" t="s">
        <v>1094</v>
      </c>
      <c r="F1667" s="17" t="s">
        <v>1576</v>
      </c>
      <c r="G1667" s="17" t="s">
        <v>4066</v>
      </c>
      <c r="H1667" s="17" t="s">
        <v>5232</v>
      </c>
      <c r="I1667" s="20">
        <f t="shared" ref="I1667:I1730" si="26">VALUE(CLEAN(H1667))</f>
        <v>503727.82127999997</v>
      </c>
      <c r="J1667" s="20">
        <v>119260.9652544</v>
      </c>
      <c r="K1667" s="17" t="s">
        <v>5233</v>
      </c>
      <c r="L1667" s="21" t="str">
        <f>VLOOKUP(B1667,Accounts!B$2:E$3001,4,FALSE)</f>
        <v>Current</v>
      </c>
      <c r="M1667" s="26">
        <f>VALUE(VLOOKUP(B1667,Accounts!B$2:G$3001,6,FALSE))</f>
        <v>37133184</v>
      </c>
      <c r="N1667" s="22">
        <f>IFERROR(VLOOKUP(B1667,Loan!B1667:D1966,3,FALSE), 0)</f>
        <v>0</v>
      </c>
      <c r="O1667" s="25">
        <f>VLOOKUP(B1667,Transaction!C2:F3001,4,FALSE)</f>
        <v>44644</v>
      </c>
      <c r="P1667" s="21" t="str">
        <f>VLOOKUP(B1667,Table3[[Account Number]:[Transaction type]],2,FALSE)</f>
        <v>Cash Withdrawal</v>
      </c>
      <c r="Q1667" s="21" t="str">
        <f>VLOOKUP(B1667,Transaction!C2:E3001,3,FALSE)</f>
        <v>ATM</v>
      </c>
      <c r="R1667" s="22">
        <f>Table4[[#This Row],[Bank Deposit2]] - Table4[[#This Row],[Saving Accounts]]</f>
        <v>384466.85602559999</v>
      </c>
      <c r="S1667" s="22">
        <f>IF(AND(Table4[[#This Row],[Account Type]]="Current",Table4[[#This Row],[Opening Balance]]&gt;= 500000),Table4[[#This Row],[Opening Balance]] * 0.02, 0)</f>
        <v>742663.68000000005</v>
      </c>
    </row>
    <row r="1668" spans="1:19" ht="15.75" x14ac:dyDescent="0.25">
      <c r="A1668" s="17" t="s">
        <v>5234</v>
      </c>
      <c r="B1668" s="19">
        <v>258765158</v>
      </c>
      <c r="C1668" s="17">
        <v>80</v>
      </c>
      <c r="D1668" s="24">
        <v>15486</v>
      </c>
      <c r="E1668" s="17" t="s">
        <v>1094</v>
      </c>
      <c r="F1668" s="17" t="s">
        <v>574</v>
      </c>
      <c r="G1668" s="17" t="s">
        <v>4066</v>
      </c>
      <c r="H1668" s="17" t="s">
        <v>5235</v>
      </c>
      <c r="I1668" s="20">
        <f t="shared" si="26"/>
        <v>793479.62803200004</v>
      </c>
      <c r="J1668" s="20">
        <v>451291.5384432</v>
      </c>
      <c r="K1668" s="17" t="s">
        <v>4644</v>
      </c>
      <c r="L1668" s="21" t="str">
        <f>VLOOKUP(B1668,Accounts!B$2:E$3001,4,FALSE)</f>
        <v>Corporate</v>
      </c>
      <c r="M1668" s="26">
        <f>VALUE(VLOOKUP(B1668,Accounts!B$2:G$3001,6,FALSE))</f>
        <v>753847686</v>
      </c>
      <c r="N1668" s="22">
        <f>IFERROR(VLOOKUP(B1668,Loan!B1668:D1967,3,FALSE), 0)</f>
        <v>0</v>
      </c>
      <c r="O1668" s="25">
        <f>VLOOKUP(B1668,Transaction!C2:F3001,4,FALSE)</f>
        <v>44445</v>
      </c>
      <c r="P1668" s="21" t="str">
        <f>VLOOKUP(B1668,Table3[[Account Number]:[Transaction type]],2,FALSE)</f>
        <v>Cash Withdrawal</v>
      </c>
      <c r="Q1668" s="21" t="str">
        <f>VLOOKUP(B1668,Transaction!C2:E3001,3,FALSE)</f>
        <v>ATM</v>
      </c>
      <c r="R1668" s="22">
        <f>Table4[[#This Row],[Bank Deposit2]] - Table4[[#This Row],[Saving Accounts]]</f>
        <v>342188.08958880004</v>
      </c>
      <c r="S1668" s="22">
        <f>IF(AND(Table4[[#This Row],[Account Type]]="Current",Table4[[#This Row],[Opening Balance]]&gt;= 500000),Table4[[#This Row],[Opening Balance]] * 0.02, 0)</f>
        <v>0</v>
      </c>
    </row>
    <row r="1669" spans="1:19" ht="15.75" x14ac:dyDescent="0.25">
      <c r="A1669" s="17" t="s">
        <v>5236</v>
      </c>
      <c r="B1669" s="19">
        <v>63641638</v>
      </c>
      <c r="C1669" s="17">
        <v>34</v>
      </c>
      <c r="D1669" s="24">
        <v>32287.5</v>
      </c>
      <c r="E1669" s="17" t="s">
        <v>1094</v>
      </c>
      <c r="F1669" s="17" t="s">
        <v>408</v>
      </c>
      <c r="G1669" s="17" t="s">
        <v>4112</v>
      </c>
      <c r="H1669" s="17" t="s">
        <v>5237</v>
      </c>
      <c r="I1669" s="20">
        <f t="shared" si="26"/>
        <v>346491.25938</v>
      </c>
      <c r="J1669" s="20">
        <v>193836.29879249999</v>
      </c>
      <c r="K1669" s="17" t="s">
        <v>5238</v>
      </c>
      <c r="L1669" s="21" t="str">
        <f>VLOOKUP(B1669,Accounts!B$2:E$3001,4,FALSE)</f>
        <v>Joint</v>
      </c>
      <c r="M1669" s="26">
        <f>VALUE(VLOOKUP(B1669,Accounts!B$2:G$3001,6,FALSE))</f>
        <v>702200664</v>
      </c>
      <c r="N1669" s="22">
        <f>IFERROR(VLOOKUP(B1669,Loan!B1669:D1968,3,FALSE), 0)</f>
        <v>0</v>
      </c>
      <c r="O1669" s="25">
        <f>VLOOKUP(B1669,Transaction!C2:F3001,4,FALSE)</f>
        <v>44390</v>
      </c>
      <c r="P1669" s="21" t="str">
        <f>VLOOKUP(B1669,Table3[[Account Number]:[Transaction type]],2,FALSE)</f>
        <v>Cash Withdrawal</v>
      </c>
      <c r="Q1669" s="21" t="str">
        <f>VLOOKUP(B1669,Transaction!C2:E3001,3,FALSE)</f>
        <v>Bank</v>
      </c>
      <c r="R1669" s="22">
        <f>Table4[[#This Row],[Bank Deposit2]] - Table4[[#This Row],[Saving Accounts]]</f>
        <v>152654.96058750001</v>
      </c>
      <c r="S1669" s="22">
        <f>IF(AND(Table4[[#This Row],[Account Type]]="Current",Table4[[#This Row],[Opening Balance]]&gt;= 500000),Table4[[#This Row],[Opening Balance]] * 0.02, 0)</f>
        <v>0</v>
      </c>
    </row>
    <row r="1670" spans="1:19" ht="15.75" x14ac:dyDescent="0.25">
      <c r="A1670" s="17" t="s">
        <v>5239</v>
      </c>
      <c r="B1670" s="19">
        <v>553774219</v>
      </c>
      <c r="C1670" s="17">
        <v>32</v>
      </c>
      <c r="D1670" s="24">
        <v>33018</v>
      </c>
      <c r="E1670" s="17" t="s">
        <v>1094</v>
      </c>
      <c r="F1670" s="17" t="s">
        <v>147</v>
      </c>
      <c r="G1670" s="17" t="s">
        <v>4220</v>
      </c>
      <c r="H1670" s="17" t="s">
        <v>5240</v>
      </c>
      <c r="I1670" s="20">
        <f t="shared" si="26"/>
        <v>360033.20437499997</v>
      </c>
      <c r="J1670" s="20">
        <v>286874.45724600001</v>
      </c>
      <c r="K1670" s="17" t="s">
        <v>5241</v>
      </c>
      <c r="L1670" s="21" t="str">
        <f>VLOOKUP(B1670,Accounts!B$2:E$3001,4,FALSE)</f>
        <v>Joint</v>
      </c>
      <c r="M1670" s="26">
        <f>VALUE(VLOOKUP(B1670,Accounts!B$2:G$3001,6,FALSE))</f>
        <v>3644896032</v>
      </c>
      <c r="N1670" s="22">
        <f>IFERROR(VLOOKUP(B1670,Loan!B1670:D1969,3,FALSE), 0)</f>
        <v>0</v>
      </c>
      <c r="O1670" s="25">
        <f>VLOOKUP(B1670,Transaction!C2:F3001,4,FALSE)</f>
        <v>44242</v>
      </c>
      <c r="P1670" s="21" t="str">
        <f>VLOOKUP(B1670,Table3[[Account Number]:[Transaction type]],2,FALSE)</f>
        <v>Money Transfer</v>
      </c>
      <c r="Q1670" s="21" t="str">
        <f>VLOOKUP(B1670,Transaction!C2:E3001,3,FALSE)</f>
        <v>Mobile</v>
      </c>
      <c r="R1670" s="22">
        <f>Table4[[#This Row],[Bank Deposit2]] - Table4[[#This Row],[Saving Accounts]]</f>
        <v>73158.747128999967</v>
      </c>
      <c r="S1670" s="22">
        <f>IF(AND(Table4[[#This Row],[Account Type]]="Current",Table4[[#This Row],[Opening Balance]]&gt;= 500000),Table4[[#This Row],[Opening Balance]] * 0.02, 0)</f>
        <v>0</v>
      </c>
    </row>
    <row r="1671" spans="1:19" ht="15.75" x14ac:dyDescent="0.25">
      <c r="A1671" s="17" t="s">
        <v>5242</v>
      </c>
      <c r="B1671" s="19">
        <v>964273354</v>
      </c>
      <c r="C1671" s="17">
        <v>54</v>
      </c>
      <c r="D1671" s="24">
        <v>24982.5</v>
      </c>
      <c r="E1671" s="17" t="s">
        <v>1094</v>
      </c>
      <c r="F1671" s="17" t="s">
        <v>172</v>
      </c>
      <c r="G1671" s="17" t="s">
        <v>4066</v>
      </c>
      <c r="H1671" s="17" t="s">
        <v>5243</v>
      </c>
      <c r="I1671" s="20">
        <f t="shared" si="26"/>
        <v>782700.65567999997</v>
      </c>
      <c r="J1671" s="20">
        <v>443391.59483999998</v>
      </c>
      <c r="K1671" s="17" t="s">
        <v>5244</v>
      </c>
      <c r="L1671" s="21" t="str">
        <f>VLOOKUP(B1671,Accounts!B$2:E$3001,4,FALSE)</f>
        <v>Current</v>
      </c>
      <c r="M1671" s="26">
        <f>VALUE(VLOOKUP(B1671,Accounts!B$2:G$3001,6,FALSE))</f>
        <v>4606504</v>
      </c>
      <c r="N1671" s="22">
        <f>IFERROR(VLOOKUP(B1671,Loan!B1671:D1970,3,FALSE), 0)</f>
        <v>0</v>
      </c>
      <c r="O1671" s="25">
        <f>VLOOKUP(B1671,Transaction!C2:F3001,4,FALSE)</f>
        <v>44298</v>
      </c>
      <c r="P1671" s="21" t="str">
        <f>VLOOKUP(B1671,Table3[[Account Number]:[Transaction type]],2,FALSE)</f>
        <v>Cash Withdrawal</v>
      </c>
      <c r="Q1671" s="21" t="str">
        <f>VLOOKUP(B1671,Transaction!C2:E3001,3,FALSE)</f>
        <v>ATM</v>
      </c>
      <c r="R1671" s="22">
        <f>Table4[[#This Row],[Bank Deposit2]] - Table4[[#This Row],[Saving Accounts]]</f>
        <v>339309.06083999999</v>
      </c>
      <c r="S1671" s="22">
        <f>IF(AND(Table4[[#This Row],[Account Type]]="Current",Table4[[#This Row],[Opening Balance]]&gt;= 500000),Table4[[#This Row],[Opening Balance]] * 0.02, 0)</f>
        <v>92130.08</v>
      </c>
    </row>
    <row r="1672" spans="1:19" ht="15.75" x14ac:dyDescent="0.25">
      <c r="A1672" s="17" t="s">
        <v>5245</v>
      </c>
      <c r="B1672" s="19">
        <v>564250216</v>
      </c>
      <c r="C1672" s="17">
        <v>25</v>
      </c>
      <c r="D1672" s="24">
        <v>35574.75</v>
      </c>
      <c r="E1672" s="17" t="s">
        <v>1094</v>
      </c>
      <c r="F1672" s="17" t="s">
        <v>1220</v>
      </c>
      <c r="G1672" s="17" t="s">
        <v>4105</v>
      </c>
      <c r="H1672" s="17" t="s">
        <v>5246</v>
      </c>
      <c r="I1672" s="20">
        <f t="shared" si="26"/>
        <v>1188019.347142</v>
      </c>
      <c r="J1672" s="20">
        <v>458113.93530080002</v>
      </c>
      <c r="K1672" s="17" t="s">
        <v>5247</v>
      </c>
      <c r="L1672" s="21" t="str">
        <f>VLOOKUP(B1672,Accounts!B$2:E$3001,4,FALSE)</f>
        <v>Current</v>
      </c>
      <c r="M1672" s="26">
        <f>VALUE(VLOOKUP(B1672,Accounts!B$2:G$3001,6,FALSE))</f>
        <v>1502799599</v>
      </c>
      <c r="N1672" s="22">
        <f>IFERROR(VLOOKUP(B1672,Loan!B1672:D1971,3,FALSE), 0)</f>
        <v>0</v>
      </c>
      <c r="O1672" s="25">
        <f>VLOOKUP(B1672,Transaction!C2:F3001,4,FALSE)</f>
        <v>44304</v>
      </c>
      <c r="P1672" s="21" t="str">
        <f>VLOOKUP(B1672,Table3[[Account Number]:[Transaction type]],2,FALSE)</f>
        <v>Checks</v>
      </c>
      <c r="Q1672" s="21" t="str">
        <f>VLOOKUP(B1672,Transaction!C2:E3001,3,FALSE)</f>
        <v>Informal Services</v>
      </c>
      <c r="R1672" s="22">
        <f>Table4[[#This Row],[Bank Deposit2]] - Table4[[#This Row],[Saving Accounts]]</f>
        <v>729905.41184119997</v>
      </c>
      <c r="S1672" s="22">
        <f>IF(AND(Table4[[#This Row],[Account Type]]="Current",Table4[[#This Row],[Opening Balance]]&gt;= 500000),Table4[[#This Row],[Opening Balance]] * 0.02, 0)</f>
        <v>30055991.98</v>
      </c>
    </row>
    <row r="1673" spans="1:19" ht="15.75" x14ac:dyDescent="0.25">
      <c r="A1673" s="17" t="s">
        <v>5248</v>
      </c>
      <c r="B1673" s="19">
        <v>58509766</v>
      </c>
      <c r="C1673" s="17">
        <v>26</v>
      </c>
      <c r="D1673" s="24">
        <v>35209.5</v>
      </c>
      <c r="E1673" s="17" t="s">
        <v>1094</v>
      </c>
      <c r="F1673" s="17" t="s">
        <v>155</v>
      </c>
      <c r="G1673" s="17" t="s">
        <v>4105</v>
      </c>
      <c r="H1673" s="17" t="s">
        <v>5249</v>
      </c>
      <c r="I1673" s="20">
        <f t="shared" si="26"/>
        <v>655045.49210100004</v>
      </c>
      <c r="J1673" s="20">
        <v>577519.77836552996</v>
      </c>
      <c r="K1673" s="17" t="s">
        <v>5250</v>
      </c>
      <c r="L1673" s="21" t="str">
        <f>VLOOKUP(B1673,Accounts!B$2:E$3001,4,FALSE)</f>
        <v>Current</v>
      </c>
      <c r="M1673" s="26">
        <f>VALUE(VLOOKUP(B1673,Accounts!B$2:G$3001,6,FALSE))</f>
        <v>150898038</v>
      </c>
      <c r="N1673" s="22">
        <f>IFERROR(VLOOKUP(B1673,Loan!B1673:D1972,3,FALSE), 0)</f>
        <v>0</v>
      </c>
      <c r="O1673" s="25">
        <f>VLOOKUP(B1673,Transaction!C2:F3001,4,FALSE)</f>
        <v>44623</v>
      </c>
      <c r="P1673" s="21" t="str">
        <f>VLOOKUP(B1673,Table3[[Account Number]:[Transaction type]],2,FALSE)</f>
        <v>Money Deposit</v>
      </c>
      <c r="Q1673" s="21" t="str">
        <f>VLOOKUP(B1673,Transaction!C2:E3001,3,FALSE)</f>
        <v>Bank</v>
      </c>
      <c r="R1673" s="22">
        <f>Table4[[#This Row],[Bank Deposit2]] - Table4[[#This Row],[Saving Accounts]]</f>
        <v>77525.713735470083</v>
      </c>
      <c r="S1673" s="22">
        <f>IF(AND(Table4[[#This Row],[Account Type]]="Current",Table4[[#This Row],[Opening Balance]]&gt;= 500000),Table4[[#This Row],[Opening Balance]] * 0.02, 0)</f>
        <v>3017960.7600000002</v>
      </c>
    </row>
    <row r="1674" spans="1:19" ht="15.75" x14ac:dyDescent="0.25">
      <c r="A1674" s="17" t="s">
        <v>5251</v>
      </c>
      <c r="B1674" s="19">
        <v>807287014</v>
      </c>
      <c r="C1674" s="17">
        <v>35</v>
      </c>
      <c r="D1674" s="24">
        <v>31922.25</v>
      </c>
      <c r="E1674" s="17" t="s">
        <v>1094</v>
      </c>
      <c r="F1674" s="17" t="s">
        <v>620</v>
      </c>
      <c r="G1674" s="17" t="s">
        <v>4112</v>
      </c>
      <c r="H1674" s="17" t="s">
        <v>5252</v>
      </c>
      <c r="I1674" s="20">
        <f t="shared" si="26"/>
        <v>398228.09239200002</v>
      </c>
      <c r="J1674" s="20">
        <v>292751.46251520002</v>
      </c>
      <c r="K1674" s="17" t="s">
        <v>5253</v>
      </c>
      <c r="L1674" s="21" t="str">
        <f>VLOOKUP(B1674,Accounts!B$2:E$3001,4,FALSE)</f>
        <v>Domiciliary</v>
      </c>
      <c r="M1674" s="26">
        <f>VALUE(VLOOKUP(B1674,Accounts!B$2:G$3001,6,FALSE))</f>
        <v>31697223</v>
      </c>
      <c r="N1674" s="22">
        <f>IFERROR(VLOOKUP(B1674,Loan!B1674:D1973,3,FALSE), 0)</f>
        <v>0</v>
      </c>
      <c r="O1674" s="25">
        <f>VLOOKUP(B1674,Transaction!C2:F3001,4,FALSE)</f>
        <v>44368</v>
      </c>
      <c r="P1674" s="21" t="str">
        <f>VLOOKUP(B1674,Table3[[Account Number]:[Transaction type]],2,FALSE)</f>
        <v>Money Transfer</v>
      </c>
      <c r="Q1674" s="21" t="str">
        <f>VLOOKUP(B1674,Transaction!C2:E3001,3,FALSE)</f>
        <v>Mobile</v>
      </c>
      <c r="R1674" s="22">
        <f>Table4[[#This Row],[Bank Deposit2]] - Table4[[#This Row],[Saving Accounts]]</f>
        <v>105476.6298768</v>
      </c>
      <c r="S1674" s="22">
        <f>IF(AND(Table4[[#This Row],[Account Type]]="Current",Table4[[#This Row],[Opening Balance]]&gt;= 500000),Table4[[#This Row],[Opening Balance]] * 0.02, 0)</f>
        <v>0</v>
      </c>
    </row>
    <row r="1675" spans="1:19" ht="15.75" x14ac:dyDescent="0.25">
      <c r="A1675" s="17" t="s">
        <v>5254</v>
      </c>
      <c r="B1675" s="19">
        <v>70154942</v>
      </c>
      <c r="C1675" s="17">
        <v>70</v>
      </c>
      <c r="D1675" s="24">
        <v>19138.5</v>
      </c>
      <c r="E1675" s="17" t="s">
        <v>1094</v>
      </c>
      <c r="F1675" s="17" t="s">
        <v>19</v>
      </c>
      <c r="G1675" s="17" t="s">
        <v>4220</v>
      </c>
      <c r="H1675" s="17" t="s">
        <v>5255</v>
      </c>
      <c r="I1675" s="20">
        <f t="shared" si="26"/>
        <v>1268890.972272</v>
      </c>
      <c r="J1675" s="20">
        <v>252097.54415999999</v>
      </c>
      <c r="K1675" s="17" t="s">
        <v>5256</v>
      </c>
      <c r="L1675" s="21" t="str">
        <f>VLOOKUP(B1675,Accounts!B$2:E$3001,4,FALSE)</f>
        <v>Savings</v>
      </c>
      <c r="M1675" s="26">
        <f>VALUE(VLOOKUP(B1675,Accounts!B$2:G$3001,6,FALSE))</f>
        <v>1493168448</v>
      </c>
      <c r="N1675" s="22">
        <f>IFERROR(VLOOKUP(B1675,Loan!B1675:D1974,3,FALSE), 0)</f>
        <v>0</v>
      </c>
      <c r="O1675" s="25">
        <f>VLOOKUP(B1675,Transaction!C2:F3001,4,FALSE)</f>
        <v>44624</v>
      </c>
      <c r="P1675" s="21" t="str">
        <f>VLOOKUP(B1675,Table3[[Account Number]:[Transaction type]],2,FALSE)</f>
        <v>Cash Withdrawal</v>
      </c>
      <c r="Q1675" s="21" t="str">
        <f>VLOOKUP(B1675,Transaction!C2:E3001,3,FALSE)</f>
        <v>ATM</v>
      </c>
      <c r="R1675" s="22">
        <f>Table4[[#This Row],[Bank Deposit2]] - Table4[[#This Row],[Saving Accounts]]</f>
        <v>1016793.428112</v>
      </c>
      <c r="S1675" s="22">
        <f>IF(AND(Table4[[#This Row],[Account Type]]="Current",Table4[[#This Row],[Opening Balance]]&gt;= 500000),Table4[[#This Row],[Opening Balance]] * 0.02, 0)</f>
        <v>0</v>
      </c>
    </row>
    <row r="1676" spans="1:19" ht="15.75" x14ac:dyDescent="0.25">
      <c r="A1676" s="17" t="s">
        <v>5257</v>
      </c>
      <c r="B1676" s="19">
        <v>870982324</v>
      </c>
      <c r="C1676" s="17">
        <v>33</v>
      </c>
      <c r="D1676" s="24">
        <v>32652.75</v>
      </c>
      <c r="E1676" s="17" t="s">
        <v>1094</v>
      </c>
      <c r="F1676" s="17" t="s">
        <v>947</v>
      </c>
      <c r="G1676" s="17" t="s">
        <v>4088</v>
      </c>
      <c r="H1676" s="17" t="s">
        <v>5258</v>
      </c>
      <c r="I1676" s="20">
        <f t="shared" si="26"/>
        <v>384533.63150399999</v>
      </c>
      <c r="J1676" s="20">
        <v>145980.36010799999</v>
      </c>
      <c r="K1676" s="17" t="s">
        <v>5259</v>
      </c>
      <c r="L1676" s="21" t="str">
        <f>VLOOKUP(B1676,Accounts!B$2:E$3001,4,FALSE)</f>
        <v>Corporate</v>
      </c>
      <c r="M1676" s="26">
        <f>VALUE(VLOOKUP(B1676,Accounts!B$2:G$3001,6,FALSE))</f>
        <v>3885505169</v>
      </c>
      <c r="N1676" s="22">
        <f>IFERROR(VLOOKUP(B1676,Loan!B1676:D1975,3,FALSE), 0)</f>
        <v>0</v>
      </c>
      <c r="O1676" s="25">
        <f>VLOOKUP(B1676,Transaction!C2:F3001,4,FALSE)</f>
        <v>44665</v>
      </c>
      <c r="P1676" s="21" t="str">
        <f>VLOOKUP(B1676,Table3[[Account Number]:[Transaction type]],2,FALSE)</f>
        <v>Money Deposit</v>
      </c>
      <c r="Q1676" s="21" t="str">
        <f>VLOOKUP(B1676,Transaction!C2:E3001,3,FALSE)</f>
        <v>Bank</v>
      </c>
      <c r="R1676" s="22">
        <f>Table4[[#This Row],[Bank Deposit2]] - Table4[[#This Row],[Saving Accounts]]</f>
        <v>238553.271396</v>
      </c>
      <c r="S1676" s="22">
        <f>IF(AND(Table4[[#This Row],[Account Type]]="Current",Table4[[#This Row],[Opening Balance]]&gt;= 500000),Table4[[#This Row],[Opening Balance]] * 0.02, 0)</f>
        <v>0</v>
      </c>
    </row>
    <row r="1677" spans="1:19" ht="15.75" x14ac:dyDescent="0.25">
      <c r="A1677" s="17" t="s">
        <v>5260</v>
      </c>
      <c r="B1677" s="19">
        <v>858160400</v>
      </c>
      <c r="C1677" s="17">
        <v>37</v>
      </c>
      <c r="D1677" s="24">
        <v>31191.75</v>
      </c>
      <c r="E1677" s="17" t="s">
        <v>1094</v>
      </c>
      <c r="F1677" s="17" t="s">
        <v>909</v>
      </c>
      <c r="G1677" s="17" t="s">
        <v>4148</v>
      </c>
      <c r="H1677" s="17" t="s">
        <v>5261</v>
      </c>
      <c r="I1677" s="20">
        <f t="shared" si="26"/>
        <v>2646971.3144479999</v>
      </c>
      <c r="J1677" s="20">
        <v>675570.29070240003</v>
      </c>
      <c r="K1677" s="17" t="s">
        <v>5262</v>
      </c>
      <c r="L1677" s="21" t="str">
        <f>VLOOKUP(B1677,Accounts!B$2:E$3001,4,FALSE)</f>
        <v>Corporate</v>
      </c>
      <c r="M1677" s="26">
        <f>VALUE(VLOOKUP(B1677,Accounts!B$2:G$3001,6,FALSE))</f>
        <v>2478665603</v>
      </c>
      <c r="N1677" s="22">
        <f>IFERROR(VLOOKUP(B1677,Loan!B1677:D1976,3,FALSE), 0)</f>
        <v>0</v>
      </c>
      <c r="O1677" s="25">
        <f>VLOOKUP(B1677,Transaction!C2:F3001,4,FALSE)</f>
        <v>44565</v>
      </c>
      <c r="P1677" s="21" t="str">
        <f>VLOOKUP(B1677,Table3[[Account Number]:[Transaction type]],2,FALSE)</f>
        <v>Online Payment</v>
      </c>
      <c r="Q1677" s="21" t="str">
        <f>VLOOKUP(B1677,Transaction!C2:E3001,3,FALSE)</f>
        <v>Card</v>
      </c>
      <c r="R1677" s="22">
        <f>Table4[[#This Row],[Bank Deposit2]] - Table4[[#This Row],[Saving Accounts]]</f>
        <v>1971401.0237455999</v>
      </c>
      <c r="S1677" s="22">
        <f>IF(AND(Table4[[#This Row],[Account Type]]="Current",Table4[[#This Row],[Opening Balance]]&gt;= 500000),Table4[[#This Row],[Opening Balance]] * 0.02, 0)</f>
        <v>0</v>
      </c>
    </row>
    <row r="1678" spans="1:19" ht="15.75" x14ac:dyDescent="0.25">
      <c r="A1678" s="17" t="s">
        <v>5263</v>
      </c>
      <c r="B1678" s="19">
        <v>197184515</v>
      </c>
      <c r="C1678" s="17">
        <v>19</v>
      </c>
      <c r="D1678" s="24">
        <v>37766.25</v>
      </c>
      <c r="E1678" s="17" t="s">
        <v>1094</v>
      </c>
      <c r="F1678" s="17" t="s">
        <v>344</v>
      </c>
      <c r="G1678" s="17" t="s">
        <v>4220</v>
      </c>
      <c r="H1678" s="17" t="s">
        <v>5264</v>
      </c>
      <c r="I1678" s="20">
        <f t="shared" si="26"/>
        <v>1006135.4502</v>
      </c>
      <c r="J1678" s="20">
        <v>239267.279664</v>
      </c>
      <c r="K1678" s="17" t="s">
        <v>5265</v>
      </c>
      <c r="L1678" s="21" t="str">
        <f>VLOOKUP(B1678,Accounts!B$2:E$3001,4,FALSE)</f>
        <v>Domiciliary</v>
      </c>
      <c r="M1678" s="26">
        <f>VALUE(VLOOKUP(B1678,Accounts!B$2:G$3001,6,FALSE))</f>
        <v>1102636272</v>
      </c>
      <c r="N1678" s="22">
        <f>IFERROR(VLOOKUP(B1678,Loan!B1678:D1977,3,FALSE), 0)</f>
        <v>0</v>
      </c>
      <c r="O1678" s="25">
        <f>VLOOKUP(B1678,Transaction!C2:F3001,4,FALSE)</f>
        <v>44399</v>
      </c>
      <c r="P1678" s="21" t="str">
        <f>VLOOKUP(B1678,Table3[[Account Number]:[Transaction type]],2,FALSE)</f>
        <v>Money Transfer</v>
      </c>
      <c r="Q1678" s="21" t="str">
        <f>VLOOKUP(B1678,Transaction!C2:E3001,3,FALSE)</f>
        <v>Mobile</v>
      </c>
      <c r="R1678" s="22">
        <f>Table4[[#This Row],[Bank Deposit2]] - Table4[[#This Row],[Saving Accounts]]</f>
        <v>766868.17053599993</v>
      </c>
      <c r="S1678" s="22">
        <f>IF(AND(Table4[[#This Row],[Account Type]]="Current",Table4[[#This Row],[Opening Balance]]&gt;= 500000),Table4[[#This Row],[Opening Balance]] * 0.02, 0)</f>
        <v>0</v>
      </c>
    </row>
    <row r="1679" spans="1:19" ht="15.75" x14ac:dyDescent="0.25">
      <c r="A1679" s="17" t="s">
        <v>5266</v>
      </c>
      <c r="B1679" s="19">
        <v>234938324</v>
      </c>
      <c r="C1679" s="17">
        <v>54</v>
      </c>
      <c r="D1679" s="24">
        <v>24982.5</v>
      </c>
      <c r="E1679" s="17" t="s">
        <v>1094</v>
      </c>
      <c r="F1679" s="17" t="s">
        <v>269</v>
      </c>
      <c r="G1679" s="17" t="s">
        <v>4062</v>
      </c>
      <c r="H1679" s="17" t="s">
        <v>5267</v>
      </c>
      <c r="I1679" s="20">
        <f t="shared" si="26"/>
        <v>206792.295648</v>
      </c>
      <c r="J1679" s="20">
        <v>61857.869306879998</v>
      </c>
      <c r="K1679" s="17" t="s">
        <v>5268</v>
      </c>
      <c r="L1679" s="21" t="str">
        <f>VLOOKUP(B1679,Accounts!B$2:E$3001,4,FALSE)</f>
        <v>Fixed Deposit</v>
      </c>
      <c r="M1679" s="26">
        <f>VALUE(VLOOKUP(B1679,Accounts!B$2:G$3001,6,FALSE))</f>
        <v>9832512</v>
      </c>
      <c r="N1679" s="22">
        <f>IFERROR(VLOOKUP(B1679,Loan!B1679:D1978,3,FALSE), 0)</f>
        <v>0</v>
      </c>
      <c r="O1679" s="25">
        <f>VLOOKUP(B1679,Transaction!C2:F3001,4,FALSE)</f>
        <v>44368</v>
      </c>
      <c r="P1679" s="21" t="str">
        <f>VLOOKUP(B1679,Table3[[Account Number]:[Transaction type]],2,FALSE)</f>
        <v>Cash Withdrawal</v>
      </c>
      <c r="Q1679" s="21" t="str">
        <f>VLOOKUP(B1679,Transaction!C2:E3001,3,FALSE)</f>
        <v>ATM</v>
      </c>
      <c r="R1679" s="22">
        <f>Table4[[#This Row],[Bank Deposit2]] - Table4[[#This Row],[Saving Accounts]]</f>
        <v>144934.42634112001</v>
      </c>
      <c r="S1679" s="22">
        <f>IF(AND(Table4[[#This Row],[Account Type]]="Current",Table4[[#This Row],[Opening Balance]]&gt;= 500000),Table4[[#This Row],[Opening Balance]] * 0.02, 0)</f>
        <v>0</v>
      </c>
    </row>
    <row r="1680" spans="1:19" ht="15.75" x14ac:dyDescent="0.25">
      <c r="A1680" s="17" t="s">
        <v>5269</v>
      </c>
      <c r="B1680" s="19">
        <v>407721104</v>
      </c>
      <c r="C1680" s="17">
        <v>43</v>
      </c>
      <c r="D1680" s="24">
        <v>29000.25</v>
      </c>
      <c r="E1680" s="17" t="s">
        <v>1094</v>
      </c>
      <c r="F1680" s="17" t="s">
        <v>1479</v>
      </c>
      <c r="G1680" s="17" t="s">
        <v>4220</v>
      </c>
      <c r="H1680" s="17" t="s">
        <v>5270</v>
      </c>
      <c r="I1680" s="20">
        <f t="shared" si="26"/>
        <v>334392.31656599999</v>
      </c>
      <c r="J1680" s="20">
        <v>103761.43673741999</v>
      </c>
      <c r="K1680" s="17" t="s">
        <v>5271</v>
      </c>
      <c r="L1680" s="21" t="str">
        <f>VLOOKUP(B1680,Accounts!B$2:E$3001,4,FALSE)</f>
        <v>Domiciliary</v>
      </c>
      <c r="M1680" s="26">
        <f>VALUE(VLOOKUP(B1680,Accounts!B$2:G$3001,6,FALSE))</f>
        <v>2460454656</v>
      </c>
      <c r="N1680" s="22">
        <f>IFERROR(VLOOKUP(B1680,Loan!B1680:D1979,3,FALSE), 0)</f>
        <v>0</v>
      </c>
      <c r="O1680" s="25">
        <f>VLOOKUP(B1680,Transaction!C2:F3001,4,FALSE)</f>
        <v>44511</v>
      </c>
      <c r="P1680" s="21" t="str">
        <f>VLOOKUP(B1680,Table3[[Account Number]:[Transaction type]],2,FALSE)</f>
        <v>Money Transfer</v>
      </c>
      <c r="Q1680" s="21" t="str">
        <f>VLOOKUP(B1680,Transaction!C2:E3001,3,FALSE)</f>
        <v>Mobile</v>
      </c>
      <c r="R1680" s="22">
        <f>Table4[[#This Row],[Bank Deposit2]] - Table4[[#This Row],[Saving Accounts]]</f>
        <v>230630.87982858001</v>
      </c>
      <c r="S1680" s="22">
        <f>IF(AND(Table4[[#This Row],[Account Type]]="Current",Table4[[#This Row],[Opening Balance]]&gt;= 500000),Table4[[#This Row],[Opening Balance]] * 0.02, 0)</f>
        <v>0</v>
      </c>
    </row>
    <row r="1681" spans="1:19" ht="15.75" x14ac:dyDescent="0.25">
      <c r="A1681" s="17" t="s">
        <v>5272</v>
      </c>
      <c r="B1681" s="19">
        <v>826803067</v>
      </c>
      <c r="C1681" s="17">
        <v>76</v>
      </c>
      <c r="D1681" s="24">
        <v>16947</v>
      </c>
      <c r="E1681" s="17" t="s">
        <v>1094</v>
      </c>
      <c r="F1681" s="17" t="s">
        <v>569</v>
      </c>
      <c r="G1681" s="17" t="s">
        <v>4105</v>
      </c>
      <c r="H1681" s="17" t="s">
        <v>5273</v>
      </c>
      <c r="I1681" s="20">
        <f t="shared" si="26"/>
        <v>60890.809600000001</v>
      </c>
      <c r="J1681" s="20">
        <v>21852.189295200002</v>
      </c>
      <c r="K1681" s="17" t="s">
        <v>5274</v>
      </c>
      <c r="L1681" s="21" t="str">
        <f>VLOOKUP(B1681,Accounts!B$2:E$3001,4,FALSE)</f>
        <v>Fixed Deposit</v>
      </c>
      <c r="M1681" s="26">
        <f>VALUE(VLOOKUP(B1681,Accounts!B$2:G$3001,6,FALSE))</f>
        <v>318018591</v>
      </c>
      <c r="N1681" s="22">
        <f>IFERROR(VLOOKUP(B1681,Loan!B1681:D1980,3,FALSE), 0)</f>
        <v>0</v>
      </c>
      <c r="O1681" s="25">
        <f>VLOOKUP(B1681,Transaction!C2:F3001,4,FALSE)</f>
        <v>44593</v>
      </c>
      <c r="P1681" s="21" t="str">
        <f>VLOOKUP(B1681,Table3[[Account Number]:[Transaction type]],2,FALSE)</f>
        <v>Money Deposit</v>
      </c>
      <c r="Q1681" s="21" t="str">
        <f>VLOOKUP(B1681,Transaction!C2:E3001,3,FALSE)</f>
        <v>Bank</v>
      </c>
      <c r="R1681" s="22">
        <f>Table4[[#This Row],[Bank Deposit2]] - Table4[[#This Row],[Saving Accounts]]</f>
        <v>39038.620304800002</v>
      </c>
      <c r="S1681" s="22">
        <f>IF(AND(Table4[[#This Row],[Account Type]]="Current",Table4[[#This Row],[Opening Balance]]&gt;= 500000),Table4[[#This Row],[Opening Balance]] * 0.02, 0)</f>
        <v>0</v>
      </c>
    </row>
    <row r="1682" spans="1:19" ht="15.75" x14ac:dyDescent="0.25">
      <c r="A1682" s="17" t="s">
        <v>5275</v>
      </c>
      <c r="B1682" s="19">
        <v>188754874</v>
      </c>
      <c r="C1682" s="17">
        <v>52</v>
      </c>
      <c r="D1682" s="24">
        <v>25713</v>
      </c>
      <c r="E1682" s="17" t="s">
        <v>1094</v>
      </c>
      <c r="F1682" s="17" t="s">
        <v>3765</v>
      </c>
      <c r="G1682" s="17" t="s">
        <v>4088</v>
      </c>
      <c r="H1682" s="17" t="s">
        <v>5276</v>
      </c>
      <c r="I1682" s="20">
        <f t="shared" si="26"/>
        <v>2262409.29036</v>
      </c>
      <c r="J1682" s="20">
        <v>147297.28571279999</v>
      </c>
      <c r="K1682" s="17" t="s">
        <v>5277</v>
      </c>
      <c r="L1682" s="21" t="str">
        <f>VLOOKUP(B1682,Accounts!B$2:E$3001,4,FALSE)</f>
        <v>Domiciliary</v>
      </c>
      <c r="M1682" s="26">
        <f>VALUE(VLOOKUP(B1682,Accounts!B$2:G$3001,6,FALSE))</f>
        <v>3433182304</v>
      </c>
      <c r="N1682" s="22">
        <f>IFERROR(VLOOKUP(B1682,Loan!B1682:D1981,3,FALSE), 0)</f>
        <v>0</v>
      </c>
      <c r="O1682" s="25">
        <f>VLOOKUP(B1682,Transaction!C2:F3001,4,FALSE)</f>
        <v>44366</v>
      </c>
      <c r="P1682" s="21" t="str">
        <f>VLOOKUP(B1682,Table3[[Account Number]:[Transaction type]],2,FALSE)</f>
        <v>Money Deposit</v>
      </c>
      <c r="Q1682" s="21" t="str">
        <f>VLOOKUP(B1682,Transaction!C2:E3001,3,FALSE)</f>
        <v>ATM</v>
      </c>
      <c r="R1682" s="22">
        <f>Table4[[#This Row],[Bank Deposit2]] - Table4[[#This Row],[Saving Accounts]]</f>
        <v>2115112.0046472</v>
      </c>
      <c r="S1682" s="22">
        <f>IF(AND(Table4[[#This Row],[Account Type]]="Current",Table4[[#This Row],[Opening Balance]]&gt;= 500000),Table4[[#This Row],[Opening Balance]] * 0.02, 0)</f>
        <v>0</v>
      </c>
    </row>
    <row r="1683" spans="1:19" ht="15.75" x14ac:dyDescent="0.25">
      <c r="A1683" s="17" t="s">
        <v>5278</v>
      </c>
      <c r="B1683" s="19">
        <v>9358210</v>
      </c>
      <c r="C1683" s="17">
        <v>59</v>
      </c>
      <c r="D1683" s="24">
        <v>23156.25</v>
      </c>
      <c r="E1683" s="17" t="s">
        <v>1094</v>
      </c>
      <c r="F1683" s="17" t="s">
        <v>73</v>
      </c>
      <c r="G1683" s="17" t="s">
        <v>4095</v>
      </c>
      <c r="H1683" s="17" t="s">
        <v>5279</v>
      </c>
      <c r="I1683" s="20">
        <f t="shared" si="26"/>
        <v>154796.16</v>
      </c>
      <c r="J1683" s="20">
        <v>33528.848255999997</v>
      </c>
      <c r="K1683" s="17" t="s">
        <v>5280</v>
      </c>
      <c r="L1683" s="21" t="str">
        <f>VLOOKUP(B1683,Accounts!B$2:E$3001,4,FALSE)</f>
        <v>Joint</v>
      </c>
      <c r="M1683" s="26">
        <f>VALUE(VLOOKUP(B1683,Accounts!B$2:G$3001,6,FALSE))</f>
        <v>1032151572</v>
      </c>
      <c r="N1683" s="22">
        <f>IFERROR(VLOOKUP(B1683,Loan!B1683:D1982,3,FALSE), 0)</f>
        <v>0</v>
      </c>
      <c r="O1683" s="25">
        <f>VLOOKUP(B1683,Transaction!C2:F3001,4,FALSE)</f>
        <v>44342</v>
      </c>
      <c r="P1683" s="21" t="str">
        <f>VLOOKUP(B1683,Table3[[Account Number]:[Transaction type]],2,FALSE)</f>
        <v>Loan Payment</v>
      </c>
      <c r="Q1683" s="21" t="str">
        <f>VLOOKUP(B1683,Transaction!C2:E3001,3,FALSE)</f>
        <v>AFT</v>
      </c>
      <c r="R1683" s="22">
        <f>Table4[[#This Row],[Bank Deposit2]] - Table4[[#This Row],[Saving Accounts]]</f>
        <v>121267.31174400001</v>
      </c>
      <c r="S1683" s="22">
        <f>IF(AND(Table4[[#This Row],[Account Type]]="Current",Table4[[#This Row],[Opening Balance]]&gt;= 500000),Table4[[#This Row],[Opening Balance]] * 0.02, 0)</f>
        <v>0</v>
      </c>
    </row>
    <row r="1684" spans="1:19" ht="15.75" x14ac:dyDescent="0.25">
      <c r="A1684" s="17" t="s">
        <v>5281</v>
      </c>
      <c r="B1684" s="19">
        <v>101206409</v>
      </c>
      <c r="C1684" s="17">
        <v>24</v>
      </c>
      <c r="D1684" s="24">
        <v>35940</v>
      </c>
      <c r="E1684" s="17" t="s">
        <v>1094</v>
      </c>
      <c r="F1684" s="17" t="s">
        <v>195</v>
      </c>
      <c r="G1684" s="17" t="s">
        <v>4054</v>
      </c>
      <c r="H1684" s="17" t="s">
        <v>5282</v>
      </c>
      <c r="I1684" s="20">
        <f t="shared" si="26"/>
        <v>220878.09727999999</v>
      </c>
      <c r="J1684" s="20">
        <v>33298.129596799998</v>
      </c>
      <c r="K1684" s="17" t="s">
        <v>5283</v>
      </c>
      <c r="L1684" s="21" t="str">
        <f>VLOOKUP(B1684,Accounts!B$2:E$3001,4,FALSE)</f>
        <v>Current</v>
      </c>
      <c r="M1684" s="26">
        <f>VALUE(VLOOKUP(B1684,Accounts!B$2:G$3001,6,FALSE))</f>
        <v>1273199132</v>
      </c>
      <c r="N1684" s="22">
        <f>IFERROR(VLOOKUP(B1684,Loan!B1684:D1983,3,FALSE), 0)</f>
        <v>0</v>
      </c>
      <c r="O1684" s="25">
        <f>VLOOKUP(B1684,Transaction!C2:F3001,4,FALSE)</f>
        <v>44597</v>
      </c>
      <c r="P1684" s="21" t="str">
        <f>VLOOKUP(B1684,Table3[[Account Number]:[Transaction type]],2,FALSE)</f>
        <v>Online Payment</v>
      </c>
      <c r="Q1684" s="21" t="str">
        <f>VLOOKUP(B1684,Transaction!C2:E3001,3,FALSE)</f>
        <v>Mobile</v>
      </c>
      <c r="R1684" s="22">
        <f>Table4[[#This Row],[Bank Deposit2]] - Table4[[#This Row],[Saving Accounts]]</f>
        <v>187579.9676832</v>
      </c>
      <c r="S1684" s="22">
        <f>IF(AND(Table4[[#This Row],[Account Type]]="Current",Table4[[#This Row],[Opening Balance]]&gt;= 500000),Table4[[#This Row],[Opening Balance]] * 0.02, 0)</f>
        <v>25463982.640000001</v>
      </c>
    </row>
    <row r="1685" spans="1:19" ht="15.75" x14ac:dyDescent="0.25">
      <c r="A1685" s="17" t="s">
        <v>5284</v>
      </c>
      <c r="B1685" s="19">
        <v>252465556</v>
      </c>
      <c r="C1685" s="17">
        <v>24</v>
      </c>
      <c r="D1685" s="24">
        <v>35940</v>
      </c>
      <c r="E1685" s="17" t="s">
        <v>1094</v>
      </c>
      <c r="F1685" s="17" t="s">
        <v>491</v>
      </c>
      <c r="G1685" s="17" t="s">
        <v>4074</v>
      </c>
      <c r="H1685" s="17" t="s">
        <v>5285</v>
      </c>
      <c r="I1685" s="20">
        <f t="shared" si="26"/>
        <v>580517.06179199996</v>
      </c>
      <c r="J1685" s="20">
        <v>161019.33100800001</v>
      </c>
      <c r="K1685" s="17" t="s">
        <v>5286</v>
      </c>
      <c r="L1685" s="21" t="str">
        <f>VLOOKUP(B1685,Accounts!B$2:E$3001,4,FALSE)</f>
        <v>Domiciliary</v>
      </c>
      <c r="M1685" s="26">
        <f>VALUE(VLOOKUP(B1685,Accounts!B$2:G$3001,6,FALSE))</f>
        <v>1807243392</v>
      </c>
      <c r="N1685" s="22">
        <f>IFERROR(VLOOKUP(B1685,Loan!B1685:D1984,3,FALSE), 0)</f>
        <v>0</v>
      </c>
      <c r="O1685" s="25">
        <f>VLOOKUP(B1685,Transaction!C2:F3001,4,FALSE)</f>
        <v>44384</v>
      </c>
      <c r="P1685" s="21" t="str">
        <f>VLOOKUP(B1685,Table3[[Account Number]:[Transaction type]],2,FALSE)</f>
        <v>Cash Withdrawal</v>
      </c>
      <c r="Q1685" s="21" t="str">
        <f>VLOOKUP(B1685,Transaction!C2:E3001,3,FALSE)</f>
        <v>POS</v>
      </c>
      <c r="R1685" s="22">
        <f>Table4[[#This Row],[Bank Deposit2]] - Table4[[#This Row],[Saving Accounts]]</f>
        <v>419497.73078399996</v>
      </c>
      <c r="S1685" s="22">
        <f>IF(AND(Table4[[#This Row],[Account Type]]="Current",Table4[[#This Row],[Opening Balance]]&gt;= 500000),Table4[[#This Row],[Opening Balance]] * 0.02, 0)</f>
        <v>0</v>
      </c>
    </row>
    <row r="1686" spans="1:19" ht="15.75" x14ac:dyDescent="0.25">
      <c r="A1686" s="17" t="s">
        <v>5287</v>
      </c>
      <c r="B1686" s="19">
        <v>913004392</v>
      </c>
      <c r="C1686" s="17">
        <v>43</v>
      </c>
      <c r="D1686" s="24">
        <v>29000.25</v>
      </c>
      <c r="E1686" s="17" t="s">
        <v>1094</v>
      </c>
      <c r="F1686" s="17" t="s">
        <v>53</v>
      </c>
      <c r="G1686" s="17" t="s">
        <v>4095</v>
      </c>
      <c r="H1686" s="17" t="s">
        <v>5288</v>
      </c>
      <c r="I1686" s="20">
        <f t="shared" si="26"/>
        <v>557125.87436799996</v>
      </c>
      <c r="J1686" s="20">
        <v>75324.923960159998</v>
      </c>
      <c r="K1686" s="17" t="s">
        <v>5289</v>
      </c>
      <c r="L1686" s="21" t="str">
        <f>VLOOKUP(B1686,Accounts!B$2:E$3001,4,FALSE)</f>
        <v>Corporate</v>
      </c>
      <c r="M1686" s="26">
        <f>VALUE(VLOOKUP(B1686,Accounts!B$2:G$3001,6,FALSE))</f>
        <v>724426395</v>
      </c>
      <c r="N1686" s="22">
        <f>IFERROR(VLOOKUP(B1686,Loan!B1686:D1985,3,FALSE), 0)</f>
        <v>0</v>
      </c>
      <c r="O1686" s="25">
        <f>VLOOKUP(B1686,Transaction!C2:F3001,4,FALSE)</f>
        <v>44527</v>
      </c>
      <c r="P1686" s="21" t="str">
        <f>VLOOKUP(B1686,Table3[[Account Number]:[Transaction type]],2,FALSE)</f>
        <v>Cash Withdrawal</v>
      </c>
      <c r="Q1686" s="21" t="str">
        <f>VLOOKUP(B1686,Transaction!C2:E3001,3,FALSE)</f>
        <v>POS</v>
      </c>
      <c r="R1686" s="22">
        <f>Table4[[#This Row],[Bank Deposit2]] - Table4[[#This Row],[Saving Accounts]]</f>
        <v>481800.95040783996</v>
      </c>
      <c r="S1686" s="22">
        <f>IF(AND(Table4[[#This Row],[Account Type]]="Current",Table4[[#This Row],[Opening Balance]]&gt;= 500000),Table4[[#This Row],[Opening Balance]] * 0.02, 0)</f>
        <v>0</v>
      </c>
    </row>
    <row r="1687" spans="1:19" ht="15.75" x14ac:dyDescent="0.25">
      <c r="A1687" s="17" t="s">
        <v>5290</v>
      </c>
      <c r="B1687" s="19">
        <v>189899863</v>
      </c>
      <c r="C1687" s="17">
        <v>81</v>
      </c>
      <c r="D1687" s="24">
        <v>15120.75</v>
      </c>
      <c r="E1687" s="17" t="s">
        <v>1094</v>
      </c>
      <c r="F1687" s="17" t="s">
        <v>665</v>
      </c>
      <c r="G1687" s="17" t="s">
        <v>4220</v>
      </c>
      <c r="H1687" s="17" t="s">
        <v>5291</v>
      </c>
      <c r="I1687" s="20">
        <f t="shared" si="26"/>
        <v>265852.32998400001</v>
      </c>
      <c r="J1687" s="20">
        <v>51020.189798400002</v>
      </c>
      <c r="K1687" s="17" t="s">
        <v>5292</v>
      </c>
      <c r="L1687" s="21" t="str">
        <f>VLOOKUP(B1687,Accounts!B$2:E$3001,4,FALSE)</f>
        <v>Domiciliary</v>
      </c>
      <c r="M1687" s="26">
        <f>VALUE(VLOOKUP(B1687,Accounts!B$2:G$3001,6,FALSE))</f>
        <v>34239672</v>
      </c>
      <c r="N1687" s="22">
        <f>IFERROR(VLOOKUP(B1687,Loan!B1687:D1986,3,FALSE), 0)</f>
        <v>0</v>
      </c>
      <c r="O1687" s="25">
        <f>VLOOKUP(B1687,Transaction!C2:F3001,4,FALSE)</f>
        <v>44602</v>
      </c>
      <c r="P1687" s="21" t="str">
        <f>VLOOKUP(B1687,Table3[[Account Number]:[Transaction type]],2,FALSE)</f>
        <v>Checks</v>
      </c>
      <c r="Q1687" s="21" t="str">
        <f>VLOOKUP(B1687,Transaction!C2:E3001,3,FALSE)</f>
        <v>Informal Services</v>
      </c>
      <c r="R1687" s="22">
        <f>Table4[[#This Row],[Bank Deposit2]] - Table4[[#This Row],[Saving Accounts]]</f>
        <v>214832.1401856</v>
      </c>
      <c r="S1687" s="22">
        <f>IF(AND(Table4[[#This Row],[Account Type]]="Current",Table4[[#This Row],[Opening Balance]]&gt;= 500000),Table4[[#This Row],[Opening Balance]] * 0.02, 0)</f>
        <v>0</v>
      </c>
    </row>
    <row r="1688" spans="1:19" ht="15.75" x14ac:dyDescent="0.25">
      <c r="A1688" s="17" t="s">
        <v>5293</v>
      </c>
      <c r="B1688" s="19">
        <v>556812134</v>
      </c>
      <c r="C1688" s="17">
        <v>46</v>
      </c>
      <c r="D1688" s="24">
        <v>27904.5</v>
      </c>
      <c r="E1688" s="17" t="s">
        <v>1094</v>
      </c>
      <c r="F1688" s="17" t="s">
        <v>1146</v>
      </c>
      <c r="G1688" s="17" t="s">
        <v>4220</v>
      </c>
      <c r="H1688" s="17" t="s">
        <v>5294</v>
      </c>
      <c r="I1688" s="20">
        <f t="shared" si="26"/>
        <v>1998613.0026720001</v>
      </c>
      <c r="J1688" s="20">
        <v>276626.20877892</v>
      </c>
      <c r="K1688" s="17" t="s">
        <v>5295</v>
      </c>
      <c r="L1688" s="21" t="str">
        <f>VLOOKUP(B1688,Accounts!B$2:E$3001,4,FALSE)</f>
        <v>Savings</v>
      </c>
      <c r="M1688" s="26">
        <f>VALUE(VLOOKUP(B1688,Accounts!B$2:G$3001,6,FALSE))</f>
        <v>293419065</v>
      </c>
      <c r="N1688" s="22">
        <f>IFERROR(VLOOKUP(B1688,Loan!B1688:D1987,3,FALSE), 0)</f>
        <v>0</v>
      </c>
      <c r="O1688" s="25">
        <f>VLOOKUP(B1688,Transaction!C2:F3001,4,FALSE)</f>
        <v>44283</v>
      </c>
      <c r="P1688" s="21" t="str">
        <f>VLOOKUP(B1688,Table3[[Account Number]:[Transaction type]],2,FALSE)</f>
        <v>Money Transfer</v>
      </c>
      <c r="Q1688" s="21" t="str">
        <f>VLOOKUP(B1688,Transaction!C2:E3001,3,FALSE)</f>
        <v>Mobile</v>
      </c>
      <c r="R1688" s="22">
        <f>Table4[[#This Row],[Bank Deposit2]] - Table4[[#This Row],[Saving Accounts]]</f>
        <v>1721986.7938930802</v>
      </c>
      <c r="S1688" s="22">
        <f>IF(AND(Table4[[#This Row],[Account Type]]="Current",Table4[[#This Row],[Opening Balance]]&gt;= 500000),Table4[[#This Row],[Opening Balance]] * 0.02, 0)</f>
        <v>0</v>
      </c>
    </row>
    <row r="1689" spans="1:19" ht="15.75" x14ac:dyDescent="0.25">
      <c r="A1689" s="17" t="s">
        <v>5296</v>
      </c>
      <c r="B1689" s="19">
        <v>125319673</v>
      </c>
      <c r="C1689" s="17">
        <v>75</v>
      </c>
      <c r="D1689" s="24">
        <v>17312.25</v>
      </c>
      <c r="E1689" s="17" t="s">
        <v>1094</v>
      </c>
      <c r="F1689" s="17" t="s">
        <v>985</v>
      </c>
      <c r="G1689" s="17" t="s">
        <v>4112</v>
      </c>
      <c r="H1689" s="17" t="s">
        <v>5297</v>
      </c>
      <c r="I1689" s="20">
        <f t="shared" si="26"/>
        <v>2100661.0432000002</v>
      </c>
      <c r="J1689" s="20">
        <v>997420.12157439999</v>
      </c>
      <c r="K1689" s="17" t="s">
        <v>5298</v>
      </c>
      <c r="L1689" s="21" t="str">
        <f>VLOOKUP(B1689,Accounts!B$2:E$3001,4,FALSE)</f>
        <v>Corporate</v>
      </c>
      <c r="M1689" s="26">
        <f>VALUE(VLOOKUP(B1689,Accounts!B$2:G$3001,6,FALSE))</f>
        <v>735010368</v>
      </c>
      <c r="N1689" s="22">
        <f>IFERROR(VLOOKUP(B1689,Loan!B1689:D1988,3,FALSE), 0)</f>
        <v>0</v>
      </c>
      <c r="O1689" s="25">
        <f>VLOOKUP(B1689,Transaction!C2:F3001,4,FALSE)</f>
        <v>44224</v>
      </c>
      <c r="P1689" s="21" t="str">
        <f>VLOOKUP(B1689,Table3[[Account Number]:[Transaction type]],2,FALSE)</f>
        <v>Money Transfer</v>
      </c>
      <c r="Q1689" s="21" t="str">
        <f>VLOOKUP(B1689,Transaction!C2:E3001,3,FALSE)</f>
        <v>Mobile</v>
      </c>
      <c r="R1689" s="22">
        <f>Table4[[#This Row],[Bank Deposit2]] - Table4[[#This Row],[Saving Accounts]]</f>
        <v>1103240.9216256002</v>
      </c>
      <c r="S1689" s="22">
        <f>IF(AND(Table4[[#This Row],[Account Type]]="Current",Table4[[#This Row],[Opening Balance]]&gt;= 500000),Table4[[#This Row],[Opening Balance]] * 0.02, 0)</f>
        <v>0</v>
      </c>
    </row>
    <row r="1690" spans="1:19" ht="15.75" x14ac:dyDescent="0.25">
      <c r="A1690" s="17" t="s">
        <v>5299</v>
      </c>
      <c r="B1690" s="19">
        <v>490298804</v>
      </c>
      <c r="C1690" s="17">
        <v>77</v>
      </c>
      <c r="D1690" s="24">
        <v>16581.75</v>
      </c>
      <c r="E1690" s="17" t="s">
        <v>1094</v>
      </c>
      <c r="F1690" s="17" t="s">
        <v>682</v>
      </c>
      <c r="G1690" s="17" t="s">
        <v>4105</v>
      </c>
      <c r="H1690" s="17" t="s">
        <v>5300</v>
      </c>
      <c r="I1690" s="20">
        <f t="shared" si="26"/>
        <v>642034.66118000005</v>
      </c>
      <c r="J1690" s="20">
        <v>272338.47308249999</v>
      </c>
      <c r="K1690" s="17" t="s">
        <v>5301</v>
      </c>
      <c r="L1690" s="21" t="str">
        <f>VLOOKUP(B1690,Accounts!B$2:E$3001,4,FALSE)</f>
        <v>Corporate</v>
      </c>
      <c r="M1690" s="26">
        <f>VALUE(VLOOKUP(B1690,Accounts!B$2:G$3001,6,FALSE))</f>
        <v>1814745075</v>
      </c>
      <c r="N1690" s="22">
        <f>IFERROR(VLOOKUP(B1690,Loan!B1690:D1989,3,FALSE), 0)</f>
        <v>0</v>
      </c>
      <c r="O1690" s="25">
        <f>VLOOKUP(B1690,Transaction!C2:F3001,4,FALSE)</f>
        <v>44263</v>
      </c>
      <c r="P1690" s="21" t="str">
        <f>VLOOKUP(B1690,Table3[[Account Number]:[Transaction type]],2,FALSE)</f>
        <v>Money Deposit</v>
      </c>
      <c r="Q1690" s="21" t="str">
        <f>VLOOKUP(B1690,Transaction!C2:E3001,3,FALSE)</f>
        <v>Bank</v>
      </c>
      <c r="R1690" s="22">
        <f>Table4[[#This Row],[Bank Deposit2]] - Table4[[#This Row],[Saving Accounts]]</f>
        <v>369696.18809750007</v>
      </c>
      <c r="S1690" s="22">
        <f>IF(AND(Table4[[#This Row],[Account Type]]="Current",Table4[[#This Row],[Opening Balance]]&gt;= 500000),Table4[[#This Row],[Opening Balance]] * 0.02, 0)</f>
        <v>0</v>
      </c>
    </row>
    <row r="1691" spans="1:19" ht="15.75" x14ac:dyDescent="0.25">
      <c r="A1691" s="17" t="s">
        <v>5302</v>
      </c>
      <c r="B1691" s="19">
        <v>21470943</v>
      </c>
      <c r="C1691" s="17">
        <v>48</v>
      </c>
      <c r="D1691" s="24">
        <v>27174</v>
      </c>
      <c r="E1691" s="17" t="s">
        <v>1094</v>
      </c>
      <c r="F1691" s="17" t="s">
        <v>227</v>
      </c>
      <c r="G1691" s="17" t="s">
        <v>4074</v>
      </c>
      <c r="H1691" s="17" t="s">
        <v>5303</v>
      </c>
      <c r="I1691" s="20">
        <f t="shared" si="26"/>
        <v>56422.657200000001</v>
      </c>
      <c r="J1691" s="20">
        <v>36755.330975999997</v>
      </c>
      <c r="K1691" s="17" t="s">
        <v>5304</v>
      </c>
      <c r="L1691" s="21" t="str">
        <f>VLOOKUP(B1691,Accounts!B$2:E$3001,4,FALSE)</f>
        <v>Joint</v>
      </c>
      <c r="M1691" s="26">
        <f>VALUE(VLOOKUP(B1691,Accounts!B$2:G$3001,6,FALSE))</f>
        <v>87756875</v>
      </c>
      <c r="N1691" s="22">
        <f>IFERROR(VLOOKUP(B1691,Loan!B1691:D1990,3,FALSE), 0)</f>
        <v>0</v>
      </c>
      <c r="O1691" s="25">
        <f>VLOOKUP(B1691,Transaction!C2:F3001,4,FALSE)</f>
        <v>44438</v>
      </c>
      <c r="P1691" s="21" t="str">
        <f>VLOOKUP(B1691,Table3[[Account Number]:[Transaction type]],2,FALSE)</f>
        <v>Money Transfer</v>
      </c>
      <c r="Q1691" s="21" t="str">
        <f>VLOOKUP(B1691,Transaction!C2:E3001,3,FALSE)</f>
        <v>Mobile</v>
      </c>
      <c r="R1691" s="22">
        <f>Table4[[#This Row],[Bank Deposit2]] - Table4[[#This Row],[Saving Accounts]]</f>
        <v>19667.326224000004</v>
      </c>
      <c r="S1691" s="22">
        <f>IF(AND(Table4[[#This Row],[Account Type]]="Current",Table4[[#This Row],[Opening Balance]]&gt;= 500000),Table4[[#This Row],[Opening Balance]] * 0.02, 0)</f>
        <v>0</v>
      </c>
    </row>
    <row r="1692" spans="1:19" ht="15.75" x14ac:dyDescent="0.25">
      <c r="A1692" s="17" t="s">
        <v>1397</v>
      </c>
      <c r="B1692" s="19">
        <v>281208268</v>
      </c>
      <c r="C1692" s="17">
        <v>41</v>
      </c>
      <c r="D1692" s="24">
        <v>29730.75</v>
      </c>
      <c r="E1692" s="17" t="s">
        <v>1094</v>
      </c>
      <c r="F1692" s="17" t="s">
        <v>1626</v>
      </c>
      <c r="G1692" s="17" t="s">
        <v>4074</v>
      </c>
      <c r="H1692" s="17" t="s">
        <v>5305</v>
      </c>
      <c r="I1692" s="20">
        <f t="shared" si="26"/>
        <v>1553973.8550400001</v>
      </c>
      <c r="J1692" s="20">
        <v>199288.25011200001</v>
      </c>
      <c r="K1692" s="17" t="s">
        <v>5306</v>
      </c>
      <c r="L1692" s="21" t="str">
        <f>VLOOKUP(B1692,Accounts!B$2:E$3001,4,FALSE)</f>
        <v>Current</v>
      </c>
      <c r="M1692" s="26">
        <f>VALUE(VLOOKUP(B1692,Accounts!B$2:G$3001,6,FALSE))</f>
        <v>3482485552</v>
      </c>
      <c r="N1692" s="22">
        <f>IFERROR(VLOOKUP(B1692,Loan!B1692:D1991,3,FALSE), 0)</f>
        <v>0</v>
      </c>
      <c r="O1692" s="25">
        <f>VLOOKUP(B1692,Transaction!C2:F3001,4,FALSE)</f>
        <v>44241</v>
      </c>
      <c r="P1692" s="21" t="str">
        <f>VLOOKUP(B1692,Table3[[Account Number]:[Transaction type]],2,FALSE)</f>
        <v>Cash Withdrawal</v>
      </c>
      <c r="Q1692" s="21" t="str">
        <f>VLOOKUP(B1692,Transaction!C2:E3001,3,FALSE)</f>
        <v>ATM</v>
      </c>
      <c r="R1692" s="22">
        <f>Table4[[#This Row],[Bank Deposit2]] - Table4[[#This Row],[Saving Accounts]]</f>
        <v>1354685.6049280001</v>
      </c>
      <c r="S1692" s="22">
        <f>IF(AND(Table4[[#This Row],[Account Type]]="Current",Table4[[#This Row],[Opening Balance]]&gt;= 500000),Table4[[#This Row],[Opening Balance]] * 0.02, 0)</f>
        <v>69649711.040000007</v>
      </c>
    </row>
    <row r="1693" spans="1:19" ht="15.75" x14ac:dyDescent="0.25">
      <c r="A1693" s="17" t="s">
        <v>5307</v>
      </c>
      <c r="B1693" s="19">
        <v>423317349</v>
      </c>
      <c r="C1693" s="17">
        <v>85</v>
      </c>
      <c r="D1693" s="24">
        <v>13659.75</v>
      </c>
      <c r="E1693" s="17" t="s">
        <v>1094</v>
      </c>
      <c r="F1693" s="17" t="s">
        <v>587</v>
      </c>
      <c r="G1693" s="17" t="s">
        <v>4220</v>
      </c>
      <c r="H1693" s="17" t="s">
        <v>5308</v>
      </c>
      <c r="I1693" s="20">
        <f t="shared" si="26"/>
        <v>653231.9682</v>
      </c>
      <c r="J1693" s="20">
        <v>376189.03235340002</v>
      </c>
      <c r="K1693" s="17" t="s">
        <v>5309</v>
      </c>
      <c r="L1693" s="21" t="str">
        <f>VLOOKUP(B1693,Accounts!B$2:E$3001,4,FALSE)</f>
        <v>Domiciliary</v>
      </c>
      <c r="M1693" s="26">
        <f>VALUE(VLOOKUP(B1693,Accounts!B$2:G$3001,6,FALSE))</f>
        <v>1827695619</v>
      </c>
      <c r="N1693" s="22">
        <f>IFERROR(VLOOKUP(B1693,Loan!B1693:D1992,3,FALSE), 0)</f>
        <v>0</v>
      </c>
      <c r="O1693" s="25">
        <f>VLOOKUP(B1693,Transaction!C2:F3001,4,FALSE)</f>
        <v>44592</v>
      </c>
      <c r="P1693" s="21" t="str">
        <f>VLOOKUP(B1693,Table3[[Account Number]:[Transaction type]],2,FALSE)</f>
        <v>Cash Withdrawal</v>
      </c>
      <c r="Q1693" s="21" t="str">
        <f>VLOOKUP(B1693,Transaction!C2:E3001,3,FALSE)</f>
        <v>Bank</v>
      </c>
      <c r="R1693" s="22">
        <f>Table4[[#This Row],[Bank Deposit2]] - Table4[[#This Row],[Saving Accounts]]</f>
        <v>277042.93584659998</v>
      </c>
      <c r="S1693" s="22">
        <f>IF(AND(Table4[[#This Row],[Account Type]]="Current",Table4[[#This Row],[Opening Balance]]&gt;= 500000),Table4[[#This Row],[Opening Balance]] * 0.02, 0)</f>
        <v>0</v>
      </c>
    </row>
    <row r="1694" spans="1:19" ht="15.75" x14ac:dyDescent="0.25">
      <c r="A1694" s="17" t="s">
        <v>5310</v>
      </c>
      <c r="B1694" s="19">
        <v>696247654</v>
      </c>
      <c r="C1694" s="17">
        <v>65</v>
      </c>
      <c r="D1694" s="24">
        <v>20964.75</v>
      </c>
      <c r="E1694" s="17" t="s">
        <v>1094</v>
      </c>
      <c r="F1694" s="17" t="s">
        <v>39</v>
      </c>
      <c r="G1694" s="17" t="s">
        <v>4099</v>
      </c>
      <c r="H1694" s="17" t="s">
        <v>5311</v>
      </c>
      <c r="I1694" s="20">
        <f t="shared" si="26"/>
        <v>589706.09060600004</v>
      </c>
      <c r="J1694" s="20">
        <v>101662.00773264001</v>
      </c>
      <c r="K1694" s="17" t="s">
        <v>5312</v>
      </c>
      <c r="L1694" s="21" t="str">
        <f>VLOOKUP(B1694,Accounts!B$2:E$3001,4,FALSE)</f>
        <v>Domiciliary</v>
      </c>
      <c r="M1694" s="26">
        <f>VALUE(VLOOKUP(B1694,Accounts!B$2:G$3001,6,FALSE))</f>
        <v>327967488</v>
      </c>
      <c r="N1694" s="22">
        <f>IFERROR(VLOOKUP(B1694,Loan!B1694:D1993,3,FALSE), 0)</f>
        <v>0</v>
      </c>
      <c r="O1694" s="25">
        <f>VLOOKUP(B1694,Transaction!C2:F3001,4,FALSE)</f>
        <v>44651</v>
      </c>
      <c r="P1694" s="21" t="str">
        <f>VLOOKUP(B1694,Table3[[Account Number]:[Transaction type]],2,FALSE)</f>
        <v>Loan Payment</v>
      </c>
      <c r="Q1694" s="21" t="str">
        <f>VLOOKUP(B1694,Transaction!C2:E3001,3,FALSE)</f>
        <v>ACH</v>
      </c>
      <c r="R1694" s="22">
        <f>Table4[[#This Row],[Bank Deposit2]] - Table4[[#This Row],[Saving Accounts]]</f>
        <v>488044.08287336002</v>
      </c>
      <c r="S1694" s="22">
        <f>IF(AND(Table4[[#This Row],[Account Type]]="Current",Table4[[#This Row],[Opening Balance]]&gt;= 500000),Table4[[#This Row],[Opening Balance]] * 0.02, 0)</f>
        <v>0</v>
      </c>
    </row>
    <row r="1695" spans="1:19" ht="15.75" x14ac:dyDescent="0.25">
      <c r="A1695" s="17" t="s">
        <v>5313</v>
      </c>
      <c r="B1695" s="19">
        <v>961610191</v>
      </c>
      <c r="C1695" s="17">
        <v>77</v>
      </c>
      <c r="D1695" s="24">
        <v>16581.75</v>
      </c>
      <c r="E1695" s="17" t="s">
        <v>1094</v>
      </c>
      <c r="F1695" s="17" t="s">
        <v>1702</v>
      </c>
      <c r="G1695" s="17" t="s">
        <v>4070</v>
      </c>
      <c r="H1695" s="17" t="s">
        <v>5314</v>
      </c>
      <c r="I1695" s="20">
        <f t="shared" si="26"/>
        <v>23935.075295999999</v>
      </c>
      <c r="J1695" s="20">
        <v>14381.678863200001</v>
      </c>
      <c r="K1695" s="17" t="s">
        <v>5315</v>
      </c>
      <c r="L1695" s="21" t="str">
        <f>VLOOKUP(B1695,Accounts!B$2:E$3001,4,FALSE)</f>
        <v>Savings</v>
      </c>
      <c r="M1695" s="26">
        <f>VALUE(VLOOKUP(B1695,Accounts!B$2:G$3001,6,FALSE))</f>
        <v>910934424</v>
      </c>
      <c r="N1695" s="22">
        <f>IFERROR(VLOOKUP(B1695,Loan!B1695:D1994,3,FALSE), 0)</f>
        <v>0</v>
      </c>
      <c r="O1695" s="25">
        <f>VLOOKUP(B1695,Transaction!C2:F3001,4,FALSE)</f>
        <v>44516</v>
      </c>
      <c r="P1695" s="21" t="str">
        <f>VLOOKUP(B1695,Table3[[Account Number]:[Transaction type]],2,FALSE)</f>
        <v>Cash Withdrawal</v>
      </c>
      <c r="Q1695" s="21" t="str">
        <f>VLOOKUP(B1695,Transaction!C2:E3001,3,FALSE)</f>
        <v>ATM</v>
      </c>
      <c r="R1695" s="22">
        <f>Table4[[#This Row],[Bank Deposit2]] - Table4[[#This Row],[Saving Accounts]]</f>
        <v>9553.3964327999984</v>
      </c>
      <c r="S1695" s="22">
        <f>IF(AND(Table4[[#This Row],[Account Type]]="Current",Table4[[#This Row],[Opening Balance]]&gt;= 500000),Table4[[#This Row],[Opening Balance]] * 0.02, 0)</f>
        <v>0</v>
      </c>
    </row>
    <row r="1696" spans="1:19" ht="15.75" x14ac:dyDescent="0.25">
      <c r="A1696" s="17" t="s">
        <v>5316</v>
      </c>
      <c r="B1696" s="19">
        <v>738194151</v>
      </c>
      <c r="C1696" s="17">
        <v>81</v>
      </c>
      <c r="D1696" s="24">
        <v>15120.75</v>
      </c>
      <c r="E1696" s="17" t="s">
        <v>1094</v>
      </c>
      <c r="F1696" s="17" t="s">
        <v>1610</v>
      </c>
      <c r="G1696" s="17" t="s">
        <v>4099</v>
      </c>
      <c r="H1696" s="17" t="s">
        <v>5317</v>
      </c>
      <c r="I1696" s="20">
        <f t="shared" si="26"/>
        <v>1042672.6539</v>
      </c>
      <c r="J1696" s="20">
        <v>524354.58989549999</v>
      </c>
      <c r="K1696" s="17" t="s">
        <v>5318</v>
      </c>
      <c r="L1696" s="21" t="str">
        <f>VLOOKUP(B1696,Accounts!B$2:E$3001,4,FALSE)</f>
        <v>Domiciliary</v>
      </c>
      <c r="M1696" s="26">
        <f>VALUE(VLOOKUP(B1696,Accounts!B$2:G$3001,6,FALSE))</f>
        <v>2150604463</v>
      </c>
      <c r="N1696" s="22">
        <f>IFERROR(VLOOKUP(B1696,Loan!B1696:D1995,3,FALSE), 0)</f>
        <v>0</v>
      </c>
      <c r="O1696" s="25">
        <f>VLOOKUP(B1696,Transaction!C2:F3001,4,FALSE)</f>
        <v>44602</v>
      </c>
      <c r="P1696" s="21" t="str">
        <f>VLOOKUP(B1696,Table3[[Account Number]:[Transaction type]],2,FALSE)</f>
        <v>Money Deposit</v>
      </c>
      <c r="Q1696" s="21" t="str">
        <f>VLOOKUP(B1696,Transaction!C2:E3001,3,FALSE)</f>
        <v>Bank</v>
      </c>
      <c r="R1696" s="22">
        <f>Table4[[#This Row],[Bank Deposit2]] - Table4[[#This Row],[Saving Accounts]]</f>
        <v>518318.06400450005</v>
      </c>
      <c r="S1696" s="22">
        <f>IF(AND(Table4[[#This Row],[Account Type]]="Current",Table4[[#This Row],[Opening Balance]]&gt;= 500000),Table4[[#This Row],[Opening Balance]] * 0.02, 0)</f>
        <v>0</v>
      </c>
    </row>
    <row r="1697" spans="1:19" ht="15.75" x14ac:dyDescent="0.25">
      <c r="A1697" s="17" t="s">
        <v>5319</v>
      </c>
      <c r="B1697" s="19">
        <v>402093191</v>
      </c>
      <c r="C1697" s="17">
        <v>80</v>
      </c>
      <c r="D1697" s="24">
        <v>15486</v>
      </c>
      <c r="E1697" s="17" t="s">
        <v>1094</v>
      </c>
      <c r="F1697" s="17" t="s">
        <v>1498</v>
      </c>
      <c r="G1697" s="17" t="s">
        <v>4119</v>
      </c>
      <c r="H1697" s="17" t="s">
        <v>5320</v>
      </c>
      <c r="I1697" s="20">
        <f t="shared" si="26"/>
        <v>250159.574016</v>
      </c>
      <c r="J1697" s="20">
        <v>135256.73331456</v>
      </c>
      <c r="K1697" s="17" t="s">
        <v>5321</v>
      </c>
      <c r="L1697" s="21" t="str">
        <f>VLOOKUP(B1697,Accounts!B$2:E$3001,4,FALSE)</f>
        <v>Joint</v>
      </c>
      <c r="M1697" s="26">
        <f>VALUE(VLOOKUP(B1697,Accounts!B$2:G$3001,6,FALSE))</f>
        <v>1335392567</v>
      </c>
      <c r="N1697" s="22">
        <f>IFERROR(VLOOKUP(B1697,Loan!B1697:D1996,3,FALSE), 0)</f>
        <v>0</v>
      </c>
      <c r="O1697" s="25">
        <f>VLOOKUP(B1697,Transaction!C2:F3001,4,FALSE)</f>
        <v>44226</v>
      </c>
      <c r="P1697" s="21" t="str">
        <f>VLOOKUP(B1697,Table3[[Account Number]:[Transaction type]],2,FALSE)</f>
        <v>Cash Withdrawal</v>
      </c>
      <c r="Q1697" s="21" t="str">
        <f>VLOOKUP(B1697,Transaction!C2:E3001,3,FALSE)</f>
        <v>ATM</v>
      </c>
      <c r="R1697" s="22">
        <f>Table4[[#This Row],[Bank Deposit2]] - Table4[[#This Row],[Saving Accounts]]</f>
        <v>114902.84070144</v>
      </c>
      <c r="S1697" s="22">
        <f>IF(AND(Table4[[#This Row],[Account Type]]="Current",Table4[[#This Row],[Opening Balance]]&gt;= 500000),Table4[[#This Row],[Opening Balance]] * 0.02, 0)</f>
        <v>0</v>
      </c>
    </row>
    <row r="1698" spans="1:19" ht="15.75" x14ac:dyDescent="0.25">
      <c r="A1698" s="17" t="s">
        <v>5322</v>
      </c>
      <c r="B1698" s="19">
        <v>394447146</v>
      </c>
      <c r="C1698" s="17">
        <v>31</v>
      </c>
      <c r="D1698" s="24">
        <v>33383.25</v>
      </c>
      <c r="E1698" s="17" t="s">
        <v>1094</v>
      </c>
      <c r="F1698" s="17" t="s">
        <v>366</v>
      </c>
      <c r="G1698" s="17" t="s">
        <v>4088</v>
      </c>
      <c r="H1698" s="17" t="s">
        <v>5323</v>
      </c>
      <c r="I1698" s="20">
        <f t="shared" si="26"/>
        <v>802404.79075799999</v>
      </c>
      <c r="J1698" s="20">
        <v>213274.69391736001</v>
      </c>
      <c r="K1698" s="17" t="s">
        <v>5324</v>
      </c>
      <c r="L1698" s="21" t="str">
        <f>VLOOKUP(B1698,Accounts!B$2:E$3001,4,FALSE)</f>
        <v>Corporate</v>
      </c>
      <c r="M1698" s="26">
        <f>VALUE(VLOOKUP(B1698,Accounts!B$2:G$3001,6,FALSE))</f>
        <v>90996096</v>
      </c>
      <c r="N1698" s="22">
        <f>IFERROR(VLOOKUP(B1698,Loan!B1698:D1997,3,FALSE), 0)</f>
        <v>0</v>
      </c>
      <c r="O1698" s="25">
        <f>VLOOKUP(B1698,Transaction!C2:F3001,4,FALSE)</f>
        <v>44597</v>
      </c>
      <c r="P1698" s="21" t="str">
        <f>VLOOKUP(B1698,Table3[[Account Number]:[Transaction type]],2,FALSE)</f>
        <v>Online Payment</v>
      </c>
      <c r="Q1698" s="21" t="str">
        <f>VLOOKUP(B1698,Transaction!C2:E3001,3,FALSE)</f>
        <v>Mobile</v>
      </c>
      <c r="R1698" s="22">
        <f>Table4[[#This Row],[Bank Deposit2]] - Table4[[#This Row],[Saving Accounts]]</f>
        <v>589130.09684063995</v>
      </c>
      <c r="S1698" s="22">
        <f>IF(AND(Table4[[#This Row],[Account Type]]="Current",Table4[[#This Row],[Opening Balance]]&gt;= 500000),Table4[[#This Row],[Opening Balance]] * 0.02, 0)</f>
        <v>0</v>
      </c>
    </row>
    <row r="1699" spans="1:19" ht="15.75" x14ac:dyDescent="0.25">
      <c r="A1699" s="17" t="s">
        <v>5325</v>
      </c>
      <c r="B1699" s="19">
        <v>890660878</v>
      </c>
      <c r="C1699" s="17">
        <v>22</v>
      </c>
      <c r="D1699" s="24">
        <v>36670.5</v>
      </c>
      <c r="E1699" s="17" t="s">
        <v>1094</v>
      </c>
      <c r="F1699" s="17" t="s">
        <v>135</v>
      </c>
      <c r="G1699" s="17" t="s">
        <v>4148</v>
      </c>
      <c r="H1699" s="17" t="s">
        <v>5326</v>
      </c>
      <c r="I1699" s="20">
        <f t="shared" si="26"/>
        <v>91350.741167999993</v>
      </c>
      <c r="J1699" s="20">
        <v>9460.43292096</v>
      </c>
      <c r="K1699" s="17" t="s">
        <v>5327</v>
      </c>
      <c r="L1699" s="21" t="str">
        <f>VLOOKUP(B1699,Accounts!B$2:E$3001,4,FALSE)</f>
        <v>Savings</v>
      </c>
      <c r="M1699" s="26">
        <f>VALUE(VLOOKUP(B1699,Accounts!B$2:G$3001,6,FALSE))</f>
        <v>1531466244</v>
      </c>
      <c r="N1699" s="22">
        <f>IFERROR(VLOOKUP(B1699,Loan!B1699:D1998,3,FALSE), 0)</f>
        <v>0</v>
      </c>
      <c r="O1699" s="25">
        <f>VLOOKUP(B1699,Transaction!C2:F3001,4,FALSE)</f>
        <v>44419</v>
      </c>
      <c r="P1699" s="21" t="str">
        <f>VLOOKUP(B1699,Table3[[Account Number]:[Transaction type]],2,FALSE)</f>
        <v>Checks</v>
      </c>
      <c r="Q1699" s="21" t="str">
        <f>VLOOKUP(B1699,Transaction!C2:E3001,3,FALSE)</f>
        <v>Informal Services</v>
      </c>
      <c r="R1699" s="22">
        <f>Table4[[#This Row],[Bank Deposit2]] - Table4[[#This Row],[Saving Accounts]]</f>
        <v>81890.308247039997</v>
      </c>
      <c r="S1699" s="22">
        <f>IF(AND(Table4[[#This Row],[Account Type]]="Current",Table4[[#This Row],[Opening Balance]]&gt;= 500000),Table4[[#This Row],[Opening Balance]] * 0.02, 0)</f>
        <v>0</v>
      </c>
    </row>
    <row r="1700" spans="1:19" ht="15.75" x14ac:dyDescent="0.25">
      <c r="A1700" s="17" t="s">
        <v>5328</v>
      </c>
      <c r="B1700" s="19">
        <v>202122706</v>
      </c>
      <c r="C1700" s="17">
        <v>75</v>
      </c>
      <c r="D1700" s="24">
        <v>17312.25</v>
      </c>
      <c r="E1700" s="17" t="s">
        <v>1094</v>
      </c>
      <c r="F1700" s="17" t="s">
        <v>269</v>
      </c>
      <c r="G1700" s="17" t="s">
        <v>4066</v>
      </c>
      <c r="H1700" s="17" t="s">
        <v>5329</v>
      </c>
      <c r="I1700" s="20">
        <f t="shared" si="26"/>
        <v>629108.144936</v>
      </c>
      <c r="J1700" s="20">
        <v>96169.397951999999</v>
      </c>
      <c r="K1700" s="17" t="s">
        <v>5330</v>
      </c>
      <c r="L1700" s="21" t="str">
        <f>VLOOKUP(B1700,Accounts!B$2:E$3001,4,FALSE)</f>
        <v>Corporate</v>
      </c>
      <c r="M1700" s="26">
        <f>VALUE(VLOOKUP(B1700,Accounts!B$2:G$3001,6,FALSE))</f>
        <v>2297629152</v>
      </c>
      <c r="N1700" s="22">
        <f>IFERROR(VLOOKUP(B1700,Loan!B1700:D1999,3,FALSE), 0)</f>
        <v>0</v>
      </c>
      <c r="O1700" s="25">
        <f>VLOOKUP(B1700,Transaction!C2:F3001,4,FALSE)</f>
        <v>44489</v>
      </c>
      <c r="P1700" s="21" t="str">
        <f>VLOOKUP(B1700,Table3[[Account Number]:[Transaction type]],2,FALSE)</f>
        <v>Online Payment</v>
      </c>
      <c r="Q1700" s="21" t="str">
        <f>VLOOKUP(B1700,Transaction!C2:E3001,3,FALSE)</f>
        <v>Internet Banking</v>
      </c>
      <c r="R1700" s="22">
        <f>Table4[[#This Row],[Bank Deposit2]] - Table4[[#This Row],[Saving Accounts]]</f>
        <v>532938.74698399997</v>
      </c>
      <c r="S1700" s="22">
        <f>IF(AND(Table4[[#This Row],[Account Type]]="Current",Table4[[#This Row],[Opening Balance]]&gt;= 500000),Table4[[#This Row],[Opening Balance]] * 0.02, 0)</f>
        <v>0</v>
      </c>
    </row>
    <row r="1701" spans="1:19" ht="15.75" x14ac:dyDescent="0.25">
      <c r="A1701" s="17" t="s">
        <v>5331</v>
      </c>
      <c r="B1701" s="19">
        <v>322285626</v>
      </c>
      <c r="C1701" s="17">
        <v>57</v>
      </c>
      <c r="D1701" s="24">
        <v>23886.75</v>
      </c>
      <c r="E1701" s="17" t="s">
        <v>1094</v>
      </c>
      <c r="F1701" s="17" t="s">
        <v>430</v>
      </c>
      <c r="G1701" s="17" t="s">
        <v>4054</v>
      </c>
      <c r="H1701" s="17" t="s">
        <v>5332</v>
      </c>
      <c r="I1701" s="20">
        <f t="shared" si="26"/>
        <v>358650.44412599999</v>
      </c>
      <c r="J1701" s="20">
        <v>180436.53329831999</v>
      </c>
      <c r="K1701" s="17" t="s">
        <v>5333</v>
      </c>
      <c r="L1701" s="21" t="str">
        <f>VLOOKUP(B1701,Accounts!B$2:E$3001,4,FALSE)</f>
        <v>Domiciliary</v>
      </c>
      <c r="M1701" s="26">
        <f>VALUE(VLOOKUP(B1701,Accounts!B$2:G$3001,6,FALSE))</f>
        <v>447161124</v>
      </c>
      <c r="N1701" s="22">
        <f>IFERROR(VLOOKUP(B1701,Loan!B1701:D2000,3,FALSE), 0)</f>
        <v>0</v>
      </c>
      <c r="O1701" s="25">
        <f>VLOOKUP(B1701,Transaction!C2:F3001,4,FALSE)</f>
        <v>44212</v>
      </c>
      <c r="P1701" s="21" t="str">
        <f>VLOOKUP(B1701,Table3[[Account Number]:[Transaction type]],2,FALSE)</f>
        <v>Money Deposit</v>
      </c>
      <c r="Q1701" s="21" t="str">
        <f>VLOOKUP(B1701,Transaction!C2:E3001,3,FALSE)</f>
        <v>ATM</v>
      </c>
      <c r="R1701" s="22">
        <f>Table4[[#This Row],[Bank Deposit2]] - Table4[[#This Row],[Saving Accounts]]</f>
        <v>178213.91082768</v>
      </c>
      <c r="S1701" s="22">
        <f>IF(AND(Table4[[#This Row],[Account Type]]="Current",Table4[[#This Row],[Opening Balance]]&gt;= 500000),Table4[[#This Row],[Opening Balance]] * 0.02, 0)</f>
        <v>0</v>
      </c>
    </row>
    <row r="1702" spans="1:19" ht="15.75" x14ac:dyDescent="0.25">
      <c r="A1702" s="17" t="s">
        <v>5334</v>
      </c>
      <c r="B1702" s="19">
        <v>38422647</v>
      </c>
      <c r="C1702" s="17">
        <v>75</v>
      </c>
      <c r="D1702" s="24">
        <v>17312.25</v>
      </c>
      <c r="E1702" s="17" t="s">
        <v>1094</v>
      </c>
      <c r="F1702" s="17" t="s">
        <v>675</v>
      </c>
      <c r="G1702" s="17" t="s">
        <v>4074</v>
      </c>
      <c r="H1702" s="17" t="s">
        <v>5335</v>
      </c>
      <c r="I1702" s="20">
        <f t="shared" si="26"/>
        <v>428657.45126399997</v>
      </c>
      <c r="J1702" s="20">
        <v>382765.88883456</v>
      </c>
      <c r="K1702" s="17" t="s">
        <v>5336</v>
      </c>
      <c r="L1702" s="21" t="str">
        <f>VLOOKUP(B1702,Accounts!B$2:E$3001,4,FALSE)</f>
        <v>Domiciliary</v>
      </c>
      <c r="M1702" s="26">
        <f>VALUE(VLOOKUP(B1702,Accounts!B$2:G$3001,6,FALSE))</f>
        <v>789510456</v>
      </c>
      <c r="N1702" s="22">
        <f>IFERROR(VLOOKUP(B1702,Loan!B1702:D2001,3,FALSE), 0)</f>
        <v>0</v>
      </c>
      <c r="O1702" s="25">
        <f>VLOOKUP(B1702,Transaction!C2:F3001,4,FALSE)</f>
        <v>44214</v>
      </c>
      <c r="P1702" s="21" t="str">
        <f>VLOOKUP(B1702,Table3[[Account Number]:[Transaction type]],2,FALSE)</f>
        <v>Money Transfer</v>
      </c>
      <c r="Q1702" s="21" t="str">
        <f>VLOOKUP(B1702,Transaction!C2:E3001,3,FALSE)</f>
        <v>Mobile</v>
      </c>
      <c r="R1702" s="22">
        <f>Table4[[#This Row],[Bank Deposit2]] - Table4[[#This Row],[Saving Accounts]]</f>
        <v>45891.562429439975</v>
      </c>
      <c r="S1702" s="22">
        <f>IF(AND(Table4[[#This Row],[Account Type]]="Current",Table4[[#This Row],[Opening Balance]]&gt;= 500000),Table4[[#This Row],[Opening Balance]] * 0.02, 0)</f>
        <v>0</v>
      </c>
    </row>
    <row r="1703" spans="1:19" ht="15.75" x14ac:dyDescent="0.25">
      <c r="A1703" s="17" t="s">
        <v>5337</v>
      </c>
      <c r="B1703" s="19">
        <v>8590073</v>
      </c>
      <c r="C1703" s="17">
        <v>45</v>
      </c>
      <c r="D1703" s="24">
        <v>28269.75</v>
      </c>
      <c r="E1703" s="17" t="s">
        <v>1094</v>
      </c>
      <c r="F1703" s="17" t="s">
        <v>73</v>
      </c>
      <c r="G1703" s="17" t="s">
        <v>4099</v>
      </c>
      <c r="H1703" s="17" t="s">
        <v>5338</v>
      </c>
      <c r="I1703" s="20">
        <f t="shared" si="26"/>
        <v>2027877.93475</v>
      </c>
      <c r="J1703" s="20">
        <v>246092.79969449999</v>
      </c>
      <c r="K1703" s="17" t="s">
        <v>5339</v>
      </c>
      <c r="L1703" s="21" t="str">
        <f>VLOOKUP(B1703,Accounts!B$2:E$3001,4,FALSE)</f>
        <v>Domiciliary</v>
      </c>
      <c r="M1703" s="26">
        <f>VALUE(VLOOKUP(B1703,Accounts!B$2:G$3001,6,FALSE))</f>
        <v>754342933</v>
      </c>
      <c r="N1703" s="22">
        <f>IFERROR(VLOOKUP(B1703,Loan!B1703:D2002,3,FALSE), 0)</f>
        <v>0</v>
      </c>
      <c r="O1703" s="25">
        <f>VLOOKUP(B1703,Transaction!C2:F3001,4,FALSE)</f>
        <v>44632</v>
      </c>
      <c r="P1703" s="21" t="str">
        <f>VLOOKUP(B1703,Table3[[Account Number]:[Transaction type]],2,FALSE)</f>
        <v>Cash Withdrawal</v>
      </c>
      <c r="Q1703" s="21" t="str">
        <f>VLOOKUP(B1703,Transaction!C2:E3001,3,FALSE)</f>
        <v>ATM</v>
      </c>
      <c r="R1703" s="22">
        <f>Table4[[#This Row],[Bank Deposit2]] - Table4[[#This Row],[Saving Accounts]]</f>
        <v>1781785.1350555001</v>
      </c>
      <c r="S1703" s="22">
        <f>IF(AND(Table4[[#This Row],[Account Type]]="Current",Table4[[#This Row],[Opening Balance]]&gt;= 500000),Table4[[#This Row],[Opening Balance]] * 0.02, 0)</f>
        <v>0</v>
      </c>
    </row>
    <row r="1704" spans="1:19" ht="15.75" x14ac:dyDescent="0.25">
      <c r="A1704" s="17" t="s">
        <v>5340</v>
      </c>
      <c r="B1704" s="19">
        <v>748176185</v>
      </c>
      <c r="C1704" s="17">
        <v>75</v>
      </c>
      <c r="D1704" s="24">
        <v>17312.25</v>
      </c>
      <c r="E1704" s="17" t="s">
        <v>1094</v>
      </c>
      <c r="F1704" s="17" t="s">
        <v>53</v>
      </c>
      <c r="G1704" s="17" t="s">
        <v>4066</v>
      </c>
      <c r="H1704" s="17" t="s">
        <v>5341</v>
      </c>
      <c r="I1704" s="20">
        <f t="shared" si="26"/>
        <v>1215970.9824000001</v>
      </c>
      <c r="J1704" s="20">
        <v>486780.641664</v>
      </c>
      <c r="K1704" s="17" t="s">
        <v>5342</v>
      </c>
      <c r="L1704" s="21" t="str">
        <f>VLOOKUP(B1704,Accounts!B$2:E$3001,4,FALSE)</f>
        <v>Current</v>
      </c>
      <c r="M1704" s="26">
        <f>VALUE(VLOOKUP(B1704,Accounts!B$2:G$3001,6,FALSE))</f>
        <v>2444075456</v>
      </c>
      <c r="N1704" s="22">
        <f>IFERROR(VLOOKUP(B1704,Loan!B1704:D2003,3,FALSE), 0)</f>
        <v>0</v>
      </c>
      <c r="O1704" s="25">
        <f>VLOOKUP(B1704,Transaction!C2:F3001,4,FALSE)</f>
        <v>44357</v>
      </c>
      <c r="P1704" s="21" t="str">
        <f>VLOOKUP(B1704,Table3[[Account Number]:[Transaction type]],2,FALSE)</f>
        <v>Online Payment</v>
      </c>
      <c r="Q1704" s="21" t="str">
        <f>VLOOKUP(B1704,Transaction!C2:E3001,3,FALSE)</f>
        <v>Mobile</v>
      </c>
      <c r="R1704" s="22">
        <f>Table4[[#This Row],[Bank Deposit2]] - Table4[[#This Row],[Saving Accounts]]</f>
        <v>729190.3407360001</v>
      </c>
      <c r="S1704" s="22">
        <f>IF(AND(Table4[[#This Row],[Account Type]]="Current",Table4[[#This Row],[Opening Balance]]&gt;= 500000),Table4[[#This Row],[Opening Balance]] * 0.02, 0)</f>
        <v>48881509.119999997</v>
      </c>
    </row>
    <row r="1705" spans="1:19" ht="15.75" x14ac:dyDescent="0.25">
      <c r="A1705" s="17" t="s">
        <v>211</v>
      </c>
      <c r="B1705" s="19">
        <v>939238656</v>
      </c>
      <c r="C1705" s="17">
        <v>50</v>
      </c>
      <c r="D1705" s="24">
        <v>26443.5</v>
      </c>
      <c r="E1705" s="17" t="s">
        <v>1094</v>
      </c>
      <c r="F1705" s="17" t="s">
        <v>825</v>
      </c>
      <c r="G1705" s="17" t="s">
        <v>4084</v>
      </c>
      <c r="H1705" s="17" t="s">
        <v>5343</v>
      </c>
      <c r="I1705" s="20">
        <f t="shared" si="26"/>
        <v>490797.264005</v>
      </c>
      <c r="J1705" s="20">
        <v>218063.0881845</v>
      </c>
      <c r="K1705" s="17" t="s">
        <v>5344</v>
      </c>
      <c r="L1705" s="21" t="str">
        <f>VLOOKUP(B1705,Accounts!B$2:E$3001,4,FALSE)</f>
        <v>Current</v>
      </c>
      <c r="M1705" s="26">
        <f>VALUE(VLOOKUP(B1705,Accounts!B$2:G$3001,6,FALSE))</f>
        <v>1732014207</v>
      </c>
      <c r="N1705" s="22">
        <f>IFERROR(VLOOKUP(B1705,Loan!B1705:D2004,3,FALSE), 0)</f>
        <v>0</v>
      </c>
      <c r="O1705" s="25">
        <f>VLOOKUP(B1705,Transaction!C2:F3001,4,FALSE)</f>
        <v>44289</v>
      </c>
      <c r="P1705" s="21" t="str">
        <f>VLOOKUP(B1705,Table3[[Account Number]:[Transaction type]],2,FALSE)</f>
        <v>Loan Payment</v>
      </c>
      <c r="Q1705" s="21" t="str">
        <f>VLOOKUP(B1705,Transaction!C2:E3001,3,FALSE)</f>
        <v>AFT</v>
      </c>
      <c r="R1705" s="22">
        <f>Table4[[#This Row],[Bank Deposit2]] - Table4[[#This Row],[Saving Accounts]]</f>
        <v>272734.17582050001</v>
      </c>
      <c r="S1705" s="22">
        <f>IF(AND(Table4[[#This Row],[Account Type]]="Current",Table4[[#This Row],[Opening Balance]]&gt;= 500000),Table4[[#This Row],[Opening Balance]] * 0.02, 0)</f>
        <v>34640284.140000001</v>
      </c>
    </row>
    <row r="1706" spans="1:19" ht="15.75" x14ac:dyDescent="0.25">
      <c r="A1706" s="17" t="s">
        <v>5345</v>
      </c>
      <c r="B1706" s="19">
        <v>876234305</v>
      </c>
      <c r="C1706" s="17">
        <v>31</v>
      </c>
      <c r="D1706" s="24">
        <v>33383.25</v>
      </c>
      <c r="E1706" s="17" t="s">
        <v>1094</v>
      </c>
      <c r="F1706" s="17" t="s">
        <v>569</v>
      </c>
      <c r="G1706" s="17" t="s">
        <v>4088</v>
      </c>
      <c r="H1706" s="17" t="s">
        <v>5346</v>
      </c>
      <c r="I1706" s="20">
        <f t="shared" si="26"/>
        <v>678377.58799999999</v>
      </c>
      <c r="J1706" s="20">
        <v>413153.83424</v>
      </c>
      <c r="K1706" s="17" t="s">
        <v>5347</v>
      </c>
      <c r="L1706" s="21" t="str">
        <f>VLOOKUP(B1706,Accounts!B$2:E$3001,4,FALSE)</f>
        <v>Current</v>
      </c>
      <c r="M1706" s="26">
        <f>VALUE(VLOOKUP(B1706,Accounts!B$2:G$3001,6,FALSE))</f>
        <v>483398784</v>
      </c>
      <c r="N1706" s="22">
        <f>IFERROR(VLOOKUP(B1706,Loan!B1706:D2005,3,FALSE), 0)</f>
        <v>0</v>
      </c>
      <c r="O1706" s="25">
        <f>VLOOKUP(B1706,Transaction!C2:F3001,4,FALSE)</f>
        <v>44405</v>
      </c>
      <c r="P1706" s="21" t="str">
        <f>VLOOKUP(B1706,Table3[[Account Number]:[Transaction type]],2,FALSE)</f>
        <v>Cash Withdrawal</v>
      </c>
      <c r="Q1706" s="21" t="str">
        <f>VLOOKUP(B1706,Transaction!C2:E3001,3,FALSE)</f>
        <v>ATM</v>
      </c>
      <c r="R1706" s="22">
        <f>Table4[[#This Row],[Bank Deposit2]] - Table4[[#This Row],[Saving Accounts]]</f>
        <v>265223.75375999999</v>
      </c>
      <c r="S1706" s="22">
        <f>IF(AND(Table4[[#This Row],[Account Type]]="Current",Table4[[#This Row],[Opening Balance]]&gt;= 500000),Table4[[#This Row],[Opening Balance]] * 0.02, 0)</f>
        <v>9667975.6799999997</v>
      </c>
    </row>
    <row r="1707" spans="1:19" ht="15.75" x14ac:dyDescent="0.25">
      <c r="A1707" s="17" t="s">
        <v>817</v>
      </c>
      <c r="B1707" s="19">
        <v>580251795</v>
      </c>
      <c r="C1707" s="17">
        <v>60</v>
      </c>
      <c r="D1707" s="24">
        <v>22791</v>
      </c>
      <c r="E1707" s="17" t="s">
        <v>1094</v>
      </c>
      <c r="F1707" s="17" t="s">
        <v>256</v>
      </c>
      <c r="G1707" s="17" t="s">
        <v>4066</v>
      </c>
      <c r="H1707" s="17" t="s">
        <v>5348</v>
      </c>
      <c r="I1707" s="20">
        <f t="shared" si="26"/>
        <v>878322.56001599994</v>
      </c>
      <c r="J1707" s="20">
        <v>222191.86923648001</v>
      </c>
      <c r="K1707" s="17" t="s">
        <v>2955</v>
      </c>
      <c r="L1707" s="21" t="str">
        <f>VLOOKUP(B1707,Accounts!B$2:E$3001,4,FALSE)</f>
        <v>Current</v>
      </c>
      <c r="M1707" s="26">
        <f>VALUE(VLOOKUP(B1707,Accounts!B$2:G$3001,6,FALSE))</f>
        <v>2598668334</v>
      </c>
      <c r="N1707" s="22">
        <f>IFERROR(VLOOKUP(B1707,Loan!B1707:D2006,3,FALSE), 0)</f>
        <v>0</v>
      </c>
      <c r="O1707" s="25">
        <f>VLOOKUP(B1707,Transaction!C2:F3001,4,FALSE)</f>
        <v>44418</v>
      </c>
      <c r="P1707" s="21" t="str">
        <f>VLOOKUP(B1707,Table3[[Account Number]:[Transaction type]],2,FALSE)</f>
        <v>Money Transfer</v>
      </c>
      <c r="Q1707" s="21" t="str">
        <f>VLOOKUP(B1707,Transaction!C2:E3001,3,FALSE)</f>
        <v>Mobile</v>
      </c>
      <c r="R1707" s="22">
        <f>Table4[[#This Row],[Bank Deposit2]] - Table4[[#This Row],[Saving Accounts]]</f>
        <v>656130.69077951997</v>
      </c>
      <c r="S1707" s="22">
        <f>IF(AND(Table4[[#This Row],[Account Type]]="Current",Table4[[#This Row],[Opening Balance]]&gt;= 500000),Table4[[#This Row],[Opening Balance]] * 0.02, 0)</f>
        <v>51973366.68</v>
      </c>
    </row>
    <row r="1708" spans="1:19" ht="15.75" x14ac:dyDescent="0.25">
      <c r="A1708" s="17" t="s">
        <v>5349</v>
      </c>
      <c r="B1708" s="19">
        <v>371508664</v>
      </c>
      <c r="C1708" s="17">
        <v>81</v>
      </c>
      <c r="D1708" s="24">
        <v>15120.75</v>
      </c>
      <c r="E1708" s="17" t="s">
        <v>1094</v>
      </c>
      <c r="F1708" s="17" t="s">
        <v>399</v>
      </c>
      <c r="G1708" s="17" t="s">
        <v>4066</v>
      </c>
      <c r="H1708" s="17" t="s">
        <v>5350</v>
      </c>
      <c r="I1708" s="20">
        <f t="shared" si="26"/>
        <v>84598.859045999998</v>
      </c>
      <c r="J1708" s="20">
        <v>33107.195286360002</v>
      </c>
      <c r="K1708" s="17" t="s">
        <v>5351</v>
      </c>
      <c r="L1708" s="21" t="str">
        <f>VLOOKUP(B1708,Accounts!B$2:E$3001,4,FALSE)</f>
        <v>Current</v>
      </c>
      <c r="M1708" s="26">
        <f>VALUE(VLOOKUP(B1708,Accounts!B$2:G$3001,6,FALSE))</f>
        <v>25215264</v>
      </c>
      <c r="N1708" s="22">
        <f>IFERROR(VLOOKUP(B1708,Loan!B1708:D2007,3,FALSE), 0)</f>
        <v>0</v>
      </c>
      <c r="O1708" s="25">
        <f>VLOOKUP(B1708,Transaction!C2:F3001,4,FALSE)</f>
        <v>44340</v>
      </c>
      <c r="P1708" s="21" t="str">
        <f>VLOOKUP(B1708,Table3[[Account Number]:[Transaction type]],2,FALSE)</f>
        <v>Money Deposit</v>
      </c>
      <c r="Q1708" s="21" t="str">
        <f>VLOOKUP(B1708,Transaction!C2:E3001,3,FALSE)</f>
        <v>Bank</v>
      </c>
      <c r="R1708" s="22">
        <f>Table4[[#This Row],[Bank Deposit2]] - Table4[[#This Row],[Saving Accounts]]</f>
        <v>51491.663759639996</v>
      </c>
      <c r="S1708" s="22">
        <f>IF(AND(Table4[[#This Row],[Account Type]]="Current",Table4[[#This Row],[Opening Balance]]&gt;= 500000),Table4[[#This Row],[Opening Balance]] * 0.02, 0)</f>
        <v>504305.28</v>
      </c>
    </row>
    <row r="1709" spans="1:19" ht="15.75" x14ac:dyDescent="0.25">
      <c r="A1709" s="17" t="s">
        <v>5352</v>
      </c>
      <c r="B1709" s="19">
        <v>941640918</v>
      </c>
      <c r="C1709" s="17">
        <v>49</v>
      </c>
      <c r="D1709" s="24">
        <v>26808.75</v>
      </c>
      <c r="E1709" s="17" t="s">
        <v>1094</v>
      </c>
      <c r="F1709" s="17" t="s">
        <v>598</v>
      </c>
      <c r="G1709" s="17" t="s">
        <v>4074</v>
      </c>
      <c r="H1709" s="17" t="s">
        <v>5353</v>
      </c>
      <c r="I1709" s="20">
        <f t="shared" si="26"/>
        <v>1290257.178447</v>
      </c>
      <c r="J1709" s="20">
        <v>571138.62005238002</v>
      </c>
      <c r="K1709" s="17" t="s">
        <v>5354</v>
      </c>
      <c r="L1709" s="21" t="str">
        <f>VLOOKUP(B1709,Accounts!B$2:E$3001,4,FALSE)</f>
        <v>Joint</v>
      </c>
      <c r="M1709" s="26">
        <f>VALUE(VLOOKUP(B1709,Accounts!B$2:G$3001,6,FALSE))</f>
        <v>776860119</v>
      </c>
      <c r="N1709" s="22">
        <f>IFERROR(VLOOKUP(B1709,Loan!B1709:D2008,3,FALSE), 0)</f>
        <v>0</v>
      </c>
      <c r="O1709" s="25">
        <f>VLOOKUP(B1709,Transaction!C2:F3001,4,FALSE)</f>
        <v>44521</v>
      </c>
      <c r="P1709" s="21" t="str">
        <f>VLOOKUP(B1709,Table3[[Account Number]:[Transaction type]],2,FALSE)</f>
        <v>Money Deposit</v>
      </c>
      <c r="Q1709" s="21" t="str">
        <f>VLOOKUP(B1709,Transaction!C2:E3001,3,FALSE)</f>
        <v>Bank</v>
      </c>
      <c r="R1709" s="22">
        <f>Table4[[#This Row],[Bank Deposit2]] - Table4[[#This Row],[Saving Accounts]]</f>
        <v>719118.55839461996</v>
      </c>
      <c r="S1709" s="22">
        <f>IF(AND(Table4[[#This Row],[Account Type]]="Current",Table4[[#This Row],[Opening Balance]]&gt;= 500000),Table4[[#This Row],[Opening Balance]] * 0.02, 0)</f>
        <v>0</v>
      </c>
    </row>
    <row r="1710" spans="1:19" ht="15.75" x14ac:dyDescent="0.25">
      <c r="A1710" s="17" t="s">
        <v>5355</v>
      </c>
      <c r="B1710" s="19">
        <v>904452413</v>
      </c>
      <c r="C1710" s="17">
        <v>32</v>
      </c>
      <c r="D1710" s="24">
        <v>33018</v>
      </c>
      <c r="E1710" s="17" t="s">
        <v>1094</v>
      </c>
      <c r="F1710" s="17" t="s">
        <v>353</v>
      </c>
      <c r="G1710" s="17" t="s">
        <v>4148</v>
      </c>
      <c r="H1710" s="17" t="s">
        <v>5356</v>
      </c>
      <c r="I1710" s="20">
        <f t="shared" si="26"/>
        <v>786746.11742999998</v>
      </c>
      <c r="J1710" s="20">
        <v>313488.06832979998</v>
      </c>
      <c r="K1710" s="17" t="s">
        <v>5357</v>
      </c>
      <c r="L1710" s="21" t="str">
        <f>VLOOKUP(B1710,Accounts!B$2:E$3001,4,FALSE)</f>
        <v>Savings</v>
      </c>
      <c r="M1710" s="26">
        <f>VALUE(VLOOKUP(B1710,Accounts!B$2:G$3001,6,FALSE))</f>
        <v>2601840444</v>
      </c>
      <c r="N1710" s="22">
        <f>IFERROR(VLOOKUP(B1710,Loan!B1710:D2009,3,FALSE), 0)</f>
        <v>0</v>
      </c>
      <c r="O1710" s="25">
        <f>VLOOKUP(B1710,Transaction!C2:F3001,4,FALSE)</f>
        <v>44388</v>
      </c>
      <c r="P1710" s="21" t="str">
        <f>VLOOKUP(B1710,Table3[[Account Number]:[Transaction type]],2,FALSE)</f>
        <v>Online Payment</v>
      </c>
      <c r="Q1710" s="21" t="str">
        <f>VLOOKUP(B1710,Transaction!C2:E3001,3,FALSE)</f>
        <v>Internet Banking</v>
      </c>
      <c r="R1710" s="22">
        <f>Table4[[#This Row],[Bank Deposit2]] - Table4[[#This Row],[Saving Accounts]]</f>
        <v>473258.04910020001</v>
      </c>
      <c r="S1710" s="22">
        <f>IF(AND(Table4[[#This Row],[Account Type]]="Current",Table4[[#This Row],[Opening Balance]]&gt;= 500000),Table4[[#This Row],[Opening Balance]] * 0.02, 0)</f>
        <v>0</v>
      </c>
    </row>
    <row r="1711" spans="1:19" ht="15.75" x14ac:dyDescent="0.25">
      <c r="A1711" s="17" t="s">
        <v>5358</v>
      </c>
      <c r="B1711" s="19">
        <v>802502024</v>
      </c>
      <c r="C1711" s="17">
        <v>58</v>
      </c>
      <c r="D1711" s="24">
        <v>23521.5</v>
      </c>
      <c r="E1711" s="17" t="s">
        <v>1094</v>
      </c>
      <c r="F1711" s="17" t="s">
        <v>825</v>
      </c>
      <c r="G1711" s="17" t="s">
        <v>4220</v>
      </c>
      <c r="H1711" s="17" t="s">
        <v>5359</v>
      </c>
      <c r="I1711" s="20">
        <f t="shared" si="26"/>
        <v>181465.92</v>
      </c>
      <c r="J1711" s="20">
        <v>100940.41800000001</v>
      </c>
      <c r="K1711" s="17" t="s">
        <v>5360</v>
      </c>
      <c r="L1711" s="21" t="str">
        <f>VLOOKUP(B1711,Accounts!B$2:E$3001,4,FALSE)</f>
        <v>Current</v>
      </c>
      <c r="M1711" s="26">
        <f>VALUE(VLOOKUP(B1711,Accounts!B$2:G$3001,6,FALSE))</f>
        <v>1089250792</v>
      </c>
      <c r="N1711" s="22">
        <f>IFERROR(VLOOKUP(B1711,Loan!B1711:D2010,3,FALSE), 0)</f>
        <v>0</v>
      </c>
      <c r="O1711" s="25">
        <f>VLOOKUP(B1711,Transaction!C2:F3001,4,FALSE)</f>
        <v>44217</v>
      </c>
      <c r="P1711" s="21" t="str">
        <f>VLOOKUP(B1711,Table3[[Account Number]:[Transaction type]],2,FALSE)</f>
        <v>Cash Withdrawal</v>
      </c>
      <c r="Q1711" s="21" t="str">
        <f>VLOOKUP(B1711,Transaction!C2:E3001,3,FALSE)</f>
        <v>ATM</v>
      </c>
      <c r="R1711" s="22">
        <f>Table4[[#This Row],[Bank Deposit2]] - Table4[[#This Row],[Saving Accounts]]</f>
        <v>80525.502000000008</v>
      </c>
      <c r="S1711" s="22">
        <f>IF(AND(Table4[[#This Row],[Account Type]]="Current",Table4[[#This Row],[Opening Balance]]&gt;= 500000),Table4[[#This Row],[Opening Balance]] * 0.02, 0)</f>
        <v>21785015.84</v>
      </c>
    </row>
    <row r="1712" spans="1:19" ht="15.75" x14ac:dyDescent="0.25">
      <c r="A1712" s="17" t="s">
        <v>5361</v>
      </c>
      <c r="B1712" s="19">
        <v>192208870</v>
      </c>
      <c r="C1712" s="17">
        <v>69</v>
      </c>
      <c r="D1712" s="24">
        <v>19503.75</v>
      </c>
      <c r="E1712" s="17" t="s">
        <v>1094</v>
      </c>
      <c r="F1712" s="17" t="s">
        <v>195</v>
      </c>
      <c r="G1712" s="17" t="s">
        <v>4220</v>
      </c>
      <c r="H1712" s="17" t="s">
        <v>5362</v>
      </c>
      <c r="I1712" s="20">
        <f t="shared" si="26"/>
        <v>540814.56999999995</v>
      </c>
      <c r="J1712" s="20">
        <v>139151.588861</v>
      </c>
      <c r="K1712" s="17" t="s">
        <v>5363</v>
      </c>
      <c r="L1712" s="21" t="str">
        <f>VLOOKUP(B1712,Accounts!B$2:E$3001,4,FALSE)</f>
        <v>Savings</v>
      </c>
      <c r="M1712" s="26">
        <f>VALUE(VLOOKUP(B1712,Accounts!B$2:G$3001,6,FALSE))</f>
        <v>32984784</v>
      </c>
      <c r="N1712" s="22">
        <f>IFERROR(VLOOKUP(B1712,Loan!B1712:D2011,3,FALSE), 0)</f>
        <v>0</v>
      </c>
      <c r="O1712" s="25">
        <f>VLOOKUP(B1712,Transaction!C2:F3001,4,FALSE)</f>
        <v>44325</v>
      </c>
      <c r="P1712" s="21" t="str">
        <f>VLOOKUP(B1712,Table3[[Account Number]:[Transaction type]],2,FALSE)</f>
        <v>Money Transfer</v>
      </c>
      <c r="Q1712" s="21" t="str">
        <f>VLOOKUP(B1712,Transaction!C2:E3001,3,FALSE)</f>
        <v>ATM</v>
      </c>
      <c r="R1712" s="22">
        <f>Table4[[#This Row],[Bank Deposit2]] - Table4[[#This Row],[Saving Accounts]]</f>
        <v>401662.98113899992</v>
      </c>
      <c r="S1712" s="22">
        <f>IF(AND(Table4[[#This Row],[Account Type]]="Current",Table4[[#This Row],[Opening Balance]]&gt;= 500000),Table4[[#This Row],[Opening Balance]] * 0.02, 0)</f>
        <v>0</v>
      </c>
    </row>
    <row r="1713" spans="1:19" ht="15.75" x14ac:dyDescent="0.25">
      <c r="A1713" s="17" t="s">
        <v>5364</v>
      </c>
      <c r="B1713" s="19">
        <v>874884242</v>
      </c>
      <c r="C1713" s="17">
        <v>35</v>
      </c>
      <c r="D1713" s="24">
        <v>31922.25</v>
      </c>
      <c r="E1713" s="17" t="s">
        <v>1094</v>
      </c>
      <c r="F1713" s="17" t="s">
        <v>874</v>
      </c>
      <c r="G1713" s="17" t="s">
        <v>4088</v>
      </c>
      <c r="H1713" s="17" t="s">
        <v>5365</v>
      </c>
      <c r="I1713" s="20">
        <f t="shared" si="26"/>
        <v>1241571.3756599999</v>
      </c>
      <c r="J1713" s="20">
        <v>344253.88143299997</v>
      </c>
      <c r="K1713" s="17" t="s">
        <v>5366</v>
      </c>
      <c r="L1713" s="21" t="str">
        <f>VLOOKUP(B1713,Accounts!B$2:E$3001,4,FALSE)</f>
        <v>Corporate</v>
      </c>
      <c r="M1713" s="26">
        <f>VALUE(VLOOKUP(B1713,Accounts!B$2:G$3001,6,FALSE))</f>
        <v>1620074976</v>
      </c>
      <c r="N1713" s="22">
        <f>IFERROR(VLOOKUP(B1713,Loan!B1713:D2012,3,FALSE), 0)</f>
        <v>0</v>
      </c>
      <c r="O1713" s="25">
        <f>VLOOKUP(B1713,Transaction!C2:F3001,4,FALSE)</f>
        <v>44487</v>
      </c>
      <c r="P1713" s="21" t="str">
        <f>VLOOKUP(B1713,Table3[[Account Number]:[Transaction type]],2,FALSE)</f>
        <v>Cash Withdrawal</v>
      </c>
      <c r="Q1713" s="21" t="str">
        <f>VLOOKUP(B1713,Transaction!C2:E3001,3,FALSE)</f>
        <v>Bank</v>
      </c>
      <c r="R1713" s="22">
        <f>Table4[[#This Row],[Bank Deposit2]] - Table4[[#This Row],[Saving Accounts]]</f>
        <v>897317.49422699993</v>
      </c>
      <c r="S1713" s="22">
        <f>IF(AND(Table4[[#This Row],[Account Type]]="Current",Table4[[#This Row],[Opening Balance]]&gt;= 500000),Table4[[#This Row],[Opening Balance]] * 0.02, 0)</f>
        <v>0</v>
      </c>
    </row>
    <row r="1714" spans="1:19" ht="15.75" x14ac:dyDescent="0.25">
      <c r="A1714" s="17" t="s">
        <v>5367</v>
      </c>
      <c r="B1714" s="19">
        <v>8507311</v>
      </c>
      <c r="C1714" s="17">
        <v>70</v>
      </c>
      <c r="D1714" s="24">
        <v>19138.5</v>
      </c>
      <c r="E1714" s="17" t="s">
        <v>1094</v>
      </c>
      <c r="F1714" s="17" t="s">
        <v>881</v>
      </c>
      <c r="G1714" s="17" t="s">
        <v>4058</v>
      </c>
      <c r="H1714" s="17" t="s">
        <v>5368</v>
      </c>
      <c r="I1714" s="20">
        <f t="shared" si="26"/>
        <v>670053.70799999998</v>
      </c>
      <c r="J1714" s="20">
        <v>203845.22805599999</v>
      </c>
      <c r="K1714" s="17" t="s">
        <v>5369</v>
      </c>
      <c r="L1714" s="21" t="str">
        <f>VLOOKUP(B1714,Accounts!B$2:E$3001,4,FALSE)</f>
        <v>Domiciliary</v>
      </c>
      <c r="M1714" s="26">
        <f>VALUE(VLOOKUP(B1714,Accounts!B$2:G$3001,6,FALSE))</f>
        <v>3281788224</v>
      </c>
      <c r="N1714" s="22">
        <f>IFERROR(VLOOKUP(B1714,Loan!B1714:D2013,3,FALSE), 0)</f>
        <v>0</v>
      </c>
      <c r="O1714" s="25">
        <f>VLOOKUP(B1714,Transaction!C2:F3001,4,FALSE)</f>
        <v>44302</v>
      </c>
      <c r="P1714" s="21" t="str">
        <f>VLOOKUP(B1714,Table3[[Account Number]:[Transaction type]],2,FALSE)</f>
        <v>Loan Payment</v>
      </c>
      <c r="Q1714" s="21" t="str">
        <f>VLOOKUP(B1714,Transaction!C2:E3001,3,FALSE)</f>
        <v>Mobile</v>
      </c>
      <c r="R1714" s="22">
        <f>Table4[[#This Row],[Bank Deposit2]] - Table4[[#This Row],[Saving Accounts]]</f>
        <v>466208.47994400002</v>
      </c>
      <c r="S1714" s="22">
        <f>IF(AND(Table4[[#This Row],[Account Type]]="Current",Table4[[#This Row],[Opening Balance]]&gt;= 500000),Table4[[#This Row],[Opening Balance]] * 0.02, 0)</f>
        <v>0</v>
      </c>
    </row>
    <row r="1715" spans="1:19" ht="15.75" x14ac:dyDescent="0.25">
      <c r="A1715" s="17" t="s">
        <v>5370</v>
      </c>
      <c r="B1715" s="19">
        <v>103348505</v>
      </c>
      <c r="C1715" s="17">
        <v>81</v>
      </c>
      <c r="D1715" s="24">
        <v>15120.75</v>
      </c>
      <c r="E1715" s="17" t="s">
        <v>1094</v>
      </c>
      <c r="F1715" s="17" t="s">
        <v>2602</v>
      </c>
      <c r="G1715" s="17" t="s">
        <v>4062</v>
      </c>
      <c r="H1715" s="17" t="s">
        <v>5371</v>
      </c>
      <c r="I1715" s="20">
        <f t="shared" si="26"/>
        <v>2192804.8752000001</v>
      </c>
      <c r="J1715" s="20">
        <v>497671.36732800002</v>
      </c>
      <c r="K1715" s="17" t="s">
        <v>5372</v>
      </c>
      <c r="L1715" s="21" t="str">
        <f>VLOOKUP(B1715,Accounts!B$2:E$3001,4,FALSE)</f>
        <v>Current</v>
      </c>
      <c r="M1715" s="26">
        <f>VALUE(VLOOKUP(B1715,Accounts!B$2:G$3001,6,FALSE))</f>
        <v>42235024</v>
      </c>
      <c r="N1715" s="22">
        <f>IFERROR(VLOOKUP(B1715,Loan!B1715:D2014,3,FALSE), 0)</f>
        <v>0</v>
      </c>
      <c r="O1715" s="25">
        <f>VLOOKUP(B1715,Transaction!C2:F3001,4,FALSE)</f>
        <v>44496</v>
      </c>
      <c r="P1715" s="21" t="str">
        <f>VLOOKUP(B1715,Table3[[Account Number]:[Transaction type]],2,FALSE)</f>
        <v>Money Deposit</v>
      </c>
      <c r="Q1715" s="21" t="str">
        <f>VLOOKUP(B1715,Transaction!C2:E3001,3,FALSE)</f>
        <v>Bank</v>
      </c>
      <c r="R1715" s="22">
        <f>Table4[[#This Row],[Bank Deposit2]] - Table4[[#This Row],[Saving Accounts]]</f>
        <v>1695133.5078720001</v>
      </c>
      <c r="S1715" s="22">
        <f>IF(AND(Table4[[#This Row],[Account Type]]="Current",Table4[[#This Row],[Opening Balance]]&gt;= 500000),Table4[[#This Row],[Opening Balance]] * 0.02, 0)</f>
        <v>844700.48</v>
      </c>
    </row>
    <row r="1716" spans="1:19" ht="15.75" x14ac:dyDescent="0.25">
      <c r="A1716" s="17" t="s">
        <v>5373</v>
      </c>
      <c r="B1716" s="19">
        <v>44020042</v>
      </c>
      <c r="C1716" s="17">
        <v>69</v>
      </c>
      <c r="D1716" s="24">
        <v>19503.75</v>
      </c>
      <c r="E1716" s="17" t="s">
        <v>1094</v>
      </c>
      <c r="F1716" s="17" t="s">
        <v>4500</v>
      </c>
      <c r="G1716" s="17" t="s">
        <v>4084</v>
      </c>
      <c r="H1716" s="17" t="s">
        <v>5374</v>
      </c>
      <c r="I1716" s="20">
        <f t="shared" si="26"/>
        <v>1195910.2796130001</v>
      </c>
      <c r="J1716" s="20">
        <v>409375.54605528002</v>
      </c>
      <c r="K1716" s="17" t="s">
        <v>5375</v>
      </c>
      <c r="L1716" s="21" t="str">
        <f>VLOOKUP(B1716,Accounts!B$2:E$3001,4,FALSE)</f>
        <v>Corporate</v>
      </c>
      <c r="M1716" s="26">
        <f>VALUE(VLOOKUP(B1716,Accounts!B$2:G$3001,6,FALSE))</f>
        <v>791605056</v>
      </c>
      <c r="N1716" s="22">
        <f>IFERROR(VLOOKUP(B1716,Loan!B1716:D2015,3,FALSE), 0)</f>
        <v>0</v>
      </c>
      <c r="O1716" s="25">
        <f>VLOOKUP(B1716,Transaction!C2:F3001,4,FALSE)</f>
        <v>44308</v>
      </c>
      <c r="P1716" s="21" t="str">
        <f>VLOOKUP(B1716,Table3[[Account Number]:[Transaction type]],2,FALSE)</f>
        <v>Money Transfer</v>
      </c>
      <c r="Q1716" s="21" t="str">
        <f>VLOOKUP(B1716,Transaction!C2:E3001,3,FALSE)</f>
        <v>Mobile</v>
      </c>
      <c r="R1716" s="22">
        <f>Table4[[#This Row],[Bank Deposit2]] - Table4[[#This Row],[Saving Accounts]]</f>
        <v>786534.73355772009</v>
      </c>
      <c r="S1716" s="22">
        <f>IF(AND(Table4[[#This Row],[Account Type]]="Current",Table4[[#This Row],[Opening Balance]]&gt;= 500000),Table4[[#This Row],[Opening Balance]] * 0.02, 0)</f>
        <v>0</v>
      </c>
    </row>
    <row r="1717" spans="1:19" ht="15.75" x14ac:dyDescent="0.25">
      <c r="A1717" s="17" t="s">
        <v>5376</v>
      </c>
      <c r="B1717" s="19">
        <v>650193232</v>
      </c>
      <c r="C1717" s="17">
        <v>80</v>
      </c>
      <c r="D1717" s="24">
        <v>15486</v>
      </c>
      <c r="E1717" s="17" t="s">
        <v>1094</v>
      </c>
      <c r="F1717" s="17" t="s">
        <v>978</v>
      </c>
      <c r="G1717" s="17" t="s">
        <v>4066</v>
      </c>
      <c r="H1717" s="17" t="s">
        <v>5377</v>
      </c>
      <c r="I1717" s="20">
        <f t="shared" si="26"/>
        <v>466271.68924799998</v>
      </c>
      <c r="J1717" s="20">
        <v>209822.26016159999</v>
      </c>
      <c r="K1717" s="17" t="s">
        <v>5378</v>
      </c>
      <c r="L1717" s="21" t="str">
        <f>VLOOKUP(B1717,Accounts!B$2:E$3001,4,FALSE)</f>
        <v>Fixed Deposit</v>
      </c>
      <c r="M1717" s="26">
        <f>VALUE(VLOOKUP(B1717,Accounts!B$2:G$3001,6,FALSE))</f>
        <v>1287789237</v>
      </c>
      <c r="N1717" s="22">
        <f>IFERROR(VLOOKUP(B1717,Loan!B1717:D2016,3,FALSE), 0)</f>
        <v>0</v>
      </c>
      <c r="O1717" s="25">
        <f>VLOOKUP(B1717,Transaction!C2:F3001,4,FALSE)</f>
        <v>44202</v>
      </c>
      <c r="P1717" s="21" t="str">
        <f>VLOOKUP(B1717,Table3[[Account Number]:[Transaction type]],2,FALSE)</f>
        <v>Money Transfer</v>
      </c>
      <c r="Q1717" s="21" t="str">
        <f>VLOOKUP(B1717,Transaction!C2:E3001,3,FALSE)</f>
        <v>Mobile</v>
      </c>
      <c r="R1717" s="22">
        <f>Table4[[#This Row],[Bank Deposit2]] - Table4[[#This Row],[Saving Accounts]]</f>
        <v>256449.42908639999</v>
      </c>
      <c r="S1717" s="22">
        <f>IF(AND(Table4[[#This Row],[Account Type]]="Current",Table4[[#This Row],[Opening Balance]]&gt;= 500000),Table4[[#This Row],[Opening Balance]] * 0.02, 0)</f>
        <v>0</v>
      </c>
    </row>
    <row r="1718" spans="1:19" ht="15.75" x14ac:dyDescent="0.25">
      <c r="A1718" s="17" t="s">
        <v>5379</v>
      </c>
      <c r="B1718" s="19">
        <v>822729697</v>
      </c>
      <c r="C1718" s="17">
        <v>51</v>
      </c>
      <c r="D1718" s="24">
        <v>26078.25</v>
      </c>
      <c r="E1718" s="17" t="s">
        <v>1094</v>
      </c>
      <c r="F1718" s="17" t="s">
        <v>965</v>
      </c>
      <c r="G1718" s="17" t="s">
        <v>4062</v>
      </c>
      <c r="H1718" s="17" t="s">
        <v>5380</v>
      </c>
      <c r="I1718" s="20">
        <f t="shared" si="26"/>
        <v>1667444.1677999999</v>
      </c>
      <c r="J1718" s="20">
        <v>274495.08104100003</v>
      </c>
      <c r="K1718" s="17" t="s">
        <v>5381</v>
      </c>
      <c r="L1718" s="21" t="str">
        <f>VLOOKUP(B1718,Accounts!B$2:E$3001,4,FALSE)</f>
        <v>Domiciliary</v>
      </c>
      <c r="M1718" s="26">
        <f>VALUE(VLOOKUP(B1718,Accounts!B$2:G$3001,6,FALSE))</f>
        <v>5203283475</v>
      </c>
      <c r="N1718" s="22">
        <f>IFERROR(VLOOKUP(B1718,Loan!B1718:D2017,3,FALSE), 0)</f>
        <v>0</v>
      </c>
      <c r="O1718" s="25">
        <f>VLOOKUP(B1718,Transaction!C2:F3001,4,FALSE)</f>
        <v>44591</v>
      </c>
      <c r="P1718" s="21" t="str">
        <f>VLOOKUP(B1718,Table3[[Account Number]:[Transaction type]],2,FALSE)</f>
        <v>Loan Payment</v>
      </c>
      <c r="Q1718" s="21" t="str">
        <f>VLOOKUP(B1718,Transaction!C2:E3001,3,FALSE)</f>
        <v>ACH</v>
      </c>
      <c r="R1718" s="22">
        <f>Table4[[#This Row],[Bank Deposit2]] - Table4[[#This Row],[Saving Accounts]]</f>
        <v>1392949.0867589999</v>
      </c>
      <c r="S1718" s="22">
        <f>IF(AND(Table4[[#This Row],[Account Type]]="Current",Table4[[#This Row],[Opening Balance]]&gt;= 500000),Table4[[#This Row],[Opening Balance]] * 0.02, 0)</f>
        <v>0</v>
      </c>
    </row>
    <row r="1719" spans="1:19" ht="15.75" x14ac:dyDescent="0.25">
      <c r="A1719" s="17" t="s">
        <v>5382</v>
      </c>
      <c r="B1719" s="19">
        <v>696144220</v>
      </c>
      <c r="C1719" s="17">
        <v>83</v>
      </c>
      <c r="D1719" s="24">
        <v>14390.25</v>
      </c>
      <c r="E1719" s="17" t="s">
        <v>1094</v>
      </c>
      <c r="F1719" s="17" t="s">
        <v>323</v>
      </c>
      <c r="G1719" s="17" t="s">
        <v>4066</v>
      </c>
      <c r="H1719" s="17" t="s">
        <v>5383</v>
      </c>
      <c r="I1719" s="20">
        <f t="shared" si="26"/>
        <v>141670.89775999999</v>
      </c>
      <c r="J1719" s="20">
        <v>55027.959235200004</v>
      </c>
      <c r="K1719" s="17" t="s">
        <v>5384</v>
      </c>
      <c r="L1719" s="21" t="str">
        <f>VLOOKUP(B1719,Accounts!B$2:E$3001,4,FALSE)</f>
        <v>Joint</v>
      </c>
      <c r="M1719" s="26">
        <f>VALUE(VLOOKUP(B1719,Accounts!B$2:G$3001,6,FALSE))</f>
        <v>674027424</v>
      </c>
      <c r="N1719" s="22">
        <f>IFERROR(VLOOKUP(B1719,Loan!B1719:D2018,3,FALSE), 0)</f>
        <v>0</v>
      </c>
      <c r="O1719" s="25">
        <f>VLOOKUP(B1719,Transaction!C2:F3001,4,FALSE)</f>
        <v>44587</v>
      </c>
      <c r="P1719" s="21" t="str">
        <f>VLOOKUP(B1719,Table3[[Account Number]:[Transaction type]],2,FALSE)</f>
        <v>Cash Withdrawal</v>
      </c>
      <c r="Q1719" s="21" t="str">
        <f>VLOOKUP(B1719,Transaction!C2:E3001,3,FALSE)</f>
        <v>ATM</v>
      </c>
      <c r="R1719" s="22">
        <f>Table4[[#This Row],[Bank Deposit2]] - Table4[[#This Row],[Saving Accounts]]</f>
        <v>86642.938524799989</v>
      </c>
      <c r="S1719" s="22">
        <f>IF(AND(Table4[[#This Row],[Account Type]]="Current",Table4[[#This Row],[Opening Balance]]&gt;= 500000),Table4[[#This Row],[Opening Balance]] * 0.02, 0)</f>
        <v>0</v>
      </c>
    </row>
    <row r="1720" spans="1:19" ht="15.75" x14ac:dyDescent="0.25">
      <c r="A1720" s="17" t="s">
        <v>5385</v>
      </c>
      <c r="B1720" s="19">
        <v>577679256</v>
      </c>
      <c r="C1720" s="17">
        <v>37</v>
      </c>
      <c r="D1720" s="24">
        <v>31191.75</v>
      </c>
      <c r="E1720" s="17" t="s">
        <v>1094</v>
      </c>
      <c r="F1720" s="17" t="s">
        <v>523</v>
      </c>
      <c r="G1720" s="17" t="s">
        <v>4112</v>
      </c>
      <c r="H1720" s="17" t="s">
        <v>5386</v>
      </c>
      <c r="I1720" s="20">
        <f t="shared" si="26"/>
        <v>12299.167476000001</v>
      </c>
      <c r="J1720" s="20">
        <v>12899.021609040001</v>
      </c>
      <c r="K1720" s="17" t="s">
        <v>5387</v>
      </c>
      <c r="L1720" s="21" t="str">
        <f>VLOOKUP(B1720,Accounts!B$2:E$3001,4,FALSE)</f>
        <v>Domiciliary</v>
      </c>
      <c r="M1720" s="26">
        <f>VALUE(VLOOKUP(B1720,Accounts!B$2:G$3001,6,FALSE))</f>
        <v>861274624</v>
      </c>
      <c r="N1720" s="22">
        <f>IFERROR(VLOOKUP(B1720,Loan!B1720:D2019,3,FALSE), 0)</f>
        <v>0</v>
      </c>
      <c r="O1720" s="25">
        <f>VLOOKUP(B1720,Transaction!C2:F3001,4,FALSE)</f>
        <v>44477</v>
      </c>
      <c r="P1720" s="21" t="str">
        <f>VLOOKUP(B1720,Table3[[Account Number]:[Transaction type]],2,FALSE)</f>
        <v>Money Transfer</v>
      </c>
      <c r="Q1720" s="21" t="str">
        <f>VLOOKUP(B1720,Transaction!C2:E3001,3,FALSE)</f>
        <v>ATM</v>
      </c>
      <c r="R1720" s="22">
        <f>Table4[[#This Row],[Bank Deposit2]] - Table4[[#This Row],[Saving Accounts]]</f>
        <v>-599.85413304000031</v>
      </c>
      <c r="S1720" s="22">
        <f>IF(AND(Table4[[#This Row],[Account Type]]="Current",Table4[[#This Row],[Opening Balance]]&gt;= 500000),Table4[[#This Row],[Opening Balance]] * 0.02, 0)</f>
        <v>0</v>
      </c>
    </row>
    <row r="1721" spans="1:19" ht="15.75" x14ac:dyDescent="0.25">
      <c r="A1721" s="17" t="s">
        <v>5388</v>
      </c>
      <c r="B1721" s="19">
        <v>454473125</v>
      </c>
      <c r="C1721" s="17">
        <v>28</v>
      </c>
      <c r="D1721" s="24">
        <v>34479</v>
      </c>
      <c r="E1721" s="17" t="s">
        <v>1094</v>
      </c>
      <c r="F1721" s="17" t="s">
        <v>125</v>
      </c>
      <c r="G1721" s="17" t="s">
        <v>4099</v>
      </c>
      <c r="H1721" s="17" t="s">
        <v>5389</v>
      </c>
      <c r="I1721" s="20">
        <f t="shared" si="26"/>
        <v>518662.84878</v>
      </c>
      <c r="J1721" s="20">
        <v>259987.20500340001</v>
      </c>
      <c r="K1721" s="17" t="s">
        <v>5390</v>
      </c>
      <c r="L1721" s="21" t="str">
        <f>VLOOKUP(B1721,Accounts!B$2:E$3001,4,FALSE)</f>
        <v>Savings</v>
      </c>
      <c r="M1721" s="26">
        <f>VALUE(VLOOKUP(B1721,Accounts!B$2:G$3001,6,FALSE))</f>
        <v>4561000353</v>
      </c>
      <c r="N1721" s="22">
        <f>IFERROR(VLOOKUP(B1721,Loan!B1721:D2020,3,FALSE), 0)</f>
        <v>0</v>
      </c>
      <c r="O1721" s="25">
        <f>VLOOKUP(B1721,Transaction!C2:F3001,4,FALSE)</f>
        <v>44680</v>
      </c>
      <c r="P1721" s="21" t="str">
        <f>VLOOKUP(B1721,Table3[[Account Number]:[Transaction type]],2,FALSE)</f>
        <v>Money Transfer</v>
      </c>
      <c r="Q1721" s="21" t="str">
        <f>VLOOKUP(B1721,Transaction!C2:E3001,3,FALSE)</f>
        <v>Internet Banking</v>
      </c>
      <c r="R1721" s="22">
        <f>Table4[[#This Row],[Bank Deposit2]] - Table4[[#This Row],[Saving Accounts]]</f>
        <v>258675.64377659999</v>
      </c>
      <c r="S1721" s="22">
        <f>IF(AND(Table4[[#This Row],[Account Type]]="Current",Table4[[#This Row],[Opening Balance]]&gt;= 500000),Table4[[#This Row],[Opening Balance]] * 0.02, 0)</f>
        <v>0</v>
      </c>
    </row>
    <row r="1722" spans="1:19" ht="15.75" x14ac:dyDescent="0.25">
      <c r="A1722" s="17" t="s">
        <v>5391</v>
      </c>
      <c r="B1722" s="19">
        <v>596659255</v>
      </c>
      <c r="C1722" s="17">
        <v>33</v>
      </c>
      <c r="D1722" s="24">
        <v>32652.75</v>
      </c>
      <c r="E1722" s="17" t="s">
        <v>1094</v>
      </c>
      <c r="F1722" s="17" t="s">
        <v>97</v>
      </c>
      <c r="G1722" s="17" t="s">
        <v>4062</v>
      </c>
      <c r="H1722" s="17" t="s">
        <v>5392</v>
      </c>
      <c r="I1722" s="20">
        <f t="shared" si="26"/>
        <v>1057007.942144</v>
      </c>
      <c r="J1722" s="20">
        <v>320877.41100800002</v>
      </c>
      <c r="K1722" s="17" t="s">
        <v>5393</v>
      </c>
      <c r="L1722" s="21" t="str">
        <f>VLOOKUP(B1722,Accounts!B$2:E$3001,4,FALSE)</f>
        <v>Domiciliary</v>
      </c>
      <c r="M1722" s="26">
        <f>VALUE(VLOOKUP(B1722,Accounts!B$2:G$3001,6,FALSE))</f>
        <v>4062747</v>
      </c>
      <c r="N1722" s="22">
        <f>IFERROR(VLOOKUP(B1722,Loan!B1722:D2021,3,FALSE), 0)</f>
        <v>0</v>
      </c>
      <c r="O1722" s="25">
        <f>VLOOKUP(B1722,Transaction!C2:F3001,4,FALSE)</f>
        <v>44385</v>
      </c>
      <c r="P1722" s="21" t="str">
        <f>VLOOKUP(B1722,Table3[[Account Number]:[Transaction type]],2,FALSE)</f>
        <v>Online Payment</v>
      </c>
      <c r="Q1722" s="21" t="str">
        <f>VLOOKUP(B1722,Transaction!C2:E3001,3,FALSE)</f>
        <v>Mobile</v>
      </c>
      <c r="R1722" s="22">
        <f>Table4[[#This Row],[Bank Deposit2]] - Table4[[#This Row],[Saving Accounts]]</f>
        <v>736130.53113599995</v>
      </c>
      <c r="S1722" s="22">
        <f>IF(AND(Table4[[#This Row],[Account Type]]="Current",Table4[[#This Row],[Opening Balance]]&gt;= 500000),Table4[[#This Row],[Opening Balance]] * 0.02, 0)</f>
        <v>0</v>
      </c>
    </row>
    <row r="1723" spans="1:19" ht="15.75" x14ac:dyDescent="0.25">
      <c r="A1723" s="17" t="s">
        <v>5394</v>
      </c>
      <c r="B1723" s="19">
        <v>793373801</v>
      </c>
      <c r="C1723" s="17">
        <v>56</v>
      </c>
      <c r="D1723" s="24">
        <v>24252</v>
      </c>
      <c r="E1723" s="17" t="s">
        <v>1094</v>
      </c>
      <c r="F1723" s="17" t="s">
        <v>731</v>
      </c>
      <c r="G1723" s="17" t="s">
        <v>4220</v>
      </c>
      <c r="H1723" s="17" t="s">
        <v>5395</v>
      </c>
      <c r="I1723" s="20">
        <f t="shared" si="26"/>
        <v>993806.11043999996</v>
      </c>
      <c r="J1723" s="20">
        <v>430047.00779040001</v>
      </c>
      <c r="K1723" s="17" t="s">
        <v>5396</v>
      </c>
      <c r="L1723" s="21" t="str">
        <f>VLOOKUP(B1723,Accounts!B$2:E$3001,4,FALSE)</f>
        <v>Savings</v>
      </c>
      <c r="M1723" s="26">
        <f>VALUE(VLOOKUP(B1723,Accounts!B$2:G$3001,6,FALSE))</f>
        <v>5148095744</v>
      </c>
      <c r="N1723" s="22">
        <f>IFERROR(VLOOKUP(B1723,Loan!B1723:D2022,3,FALSE), 0)</f>
        <v>0</v>
      </c>
      <c r="O1723" s="25">
        <f>VLOOKUP(B1723,Transaction!C2:F3001,4,FALSE)</f>
        <v>44337</v>
      </c>
      <c r="P1723" s="21" t="str">
        <f>VLOOKUP(B1723,Table3[[Account Number]:[Transaction type]],2,FALSE)</f>
        <v>Cash Withdrawal</v>
      </c>
      <c r="Q1723" s="21" t="str">
        <f>VLOOKUP(B1723,Transaction!C2:E3001,3,FALSE)</f>
        <v>ATM</v>
      </c>
      <c r="R1723" s="22">
        <f>Table4[[#This Row],[Bank Deposit2]] - Table4[[#This Row],[Saving Accounts]]</f>
        <v>563759.10264960001</v>
      </c>
      <c r="S1723" s="22">
        <f>IF(AND(Table4[[#This Row],[Account Type]]="Current",Table4[[#This Row],[Opening Balance]]&gt;= 500000),Table4[[#This Row],[Opening Balance]] * 0.02, 0)</f>
        <v>0</v>
      </c>
    </row>
    <row r="1724" spans="1:19" ht="15.75" x14ac:dyDescent="0.25">
      <c r="A1724" s="17" t="s">
        <v>5397</v>
      </c>
      <c r="B1724" s="19">
        <v>952440210</v>
      </c>
      <c r="C1724" s="17">
        <v>44</v>
      </c>
      <c r="D1724" s="24">
        <v>28635</v>
      </c>
      <c r="E1724" s="17" t="s">
        <v>1094</v>
      </c>
      <c r="F1724" s="17" t="s">
        <v>852</v>
      </c>
      <c r="G1724" s="17" t="s">
        <v>4084</v>
      </c>
      <c r="H1724" s="17" t="s">
        <v>5398</v>
      </c>
      <c r="I1724" s="20">
        <f t="shared" si="26"/>
        <v>157897.6128</v>
      </c>
      <c r="J1724" s="20">
        <v>64909.649087999998</v>
      </c>
      <c r="K1724" s="17" t="s">
        <v>5399</v>
      </c>
      <c r="L1724" s="21" t="str">
        <f>VLOOKUP(B1724,Accounts!B$2:E$3001,4,FALSE)</f>
        <v>Savings</v>
      </c>
      <c r="M1724" s="26">
        <f>VALUE(VLOOKUP(B1724,Accounts!B$2:G$3001,6,FALSE))</f>
        <v>4059683126</v>
      </c>
      <c r="N1724" s="22">
        <f>IFERROR(VLOOKUP(B1724,Loan!B1724:D2023,3,FALSE), 0)</f>
        <v>0</v>
      </c>
      <c r="O1724" s="25">
        <f>VLOOKUP(B1724,Transaction!C2:F3001,4,FALSE)</f>
        <v>44439</v>
      </c>
      <c r="P1724" s="21" t="str">
        <f>VLOOKUP(B1724,Table3[[Account Number]:[Transaction type]],2,FALSE)</f>
        <v>Online Payment</v>
      </c>
      <c r="Q1724" s="21" t="str">
        <f>VLOOKUP(B1724,Transaction!C2:E3001,3,FALSE)</f>
        <v>Mobile</v>
      </c>
      <c r="R1724" s="22">
        <f>Table4[[#This Row],[Bank Deposit2]] - Table4[[#This Row],[Saving Accounts]]</f>
        <v>92987.963711999997</v>
      </c>
      <c r="S1724" s="22">
        <f>IF(AND(Table4[[#This Row],[Account Type]]="Current",Table4[[#This Row],[Opening Balance]]&gt;= 500000),Table4[[#This Row],[Opening Balance]] * 0.02, 0)</f>
        <v>0</v>
      </c>
    </row>
    <row r="1725" spans="1:19" ht="15.75" x14ac:dyDescent="0.25">
      <c r="A1725" s="17" t="s">
        <v>5400</v>
      </c>
      <c r="B1725" s="19">
        <v>905121758</v>
      </c>
      <c r="C1725" s="17">
        <v>35</v>
      </c>
      <c r="D1725" s="24">
        <v>31922.25</v>
      </c>
      <c r="E1725" s="17" t="s">
        <v>1094</v>
      </c>
      <c r="F1725" s="17" t="s">
        <v>654</v>
      </c>
      <c r="G1725" s="17" t="s">
        <v>4105</v>
      </c>
      <c r="H1725" s="17" t="s">
        <v>5401</v>
      </c>
      <c r="I1725" s="20">
        <f t="shared" si="26"/>
        <v>571620.95250000001</v>
      </c>
      <c r="J1725" s="20">
        <v>49247.3436</v>
      </c>
      <c r="K1725" s="17" t="s">
        <v>5402</v>
      </c>
      <c r="L1725" s="21" t="str">
        <f>VLOOKUP(B1725,Accounts!B$2:E$3001,4,FALSE)</f>
        <v>Joint</v>
      </c>
      <c r="M1725" s="26">
        <f>VALUE(VLOOKUP(B1725,Accounts!B$2:G$3001,6,FALSE))</f>
        <v>724313396</v>
      </c>
      <c r="N1725" s="22">
        <f>IFERROR(VLOOKUP(B1725,Loan!B1725:D2024,3,FALSE), 0)</f>
        <v>0</v>
      </c>
      <c r="O1725" s="25">
        <f>VLOOKUP(B1725,Transaction!C2:F3001,4,FALSE)</f>
        <v>44511</v>
      </c>
      <c r="P1725" s="21" t="str">
        <f>VLOOKUP(B1725,Table3[[Account Number]:[Transaction type]],2,FALSE)</f>
        <v>Money Deposit</v>
      </c>
      <c r="Q1725" s="21" t="str">
        <f>VLOOKUP(B1725,Transaction!C2:E3001,3,FALSE)</f>
        <v>ATM</v>
      </c>
      <c r="R1725" s="22">
        <f>Table4[[#This Row],[Bank Deposit2]] - Table4[[#This Row],[Saving Accounts]]</f>
        <v>522373.60889999999</v>
      </c>
      <c r="S1725" s="22">
        <f>IF(AND(Table4[[#This Row],[Account Type]]="Current",Table4[[#This Row],[Opening Balance]]&gt;= 500000),Table4[[#This Row],[Opening Balance]] * 0.02, 0)</f>
        <v>0</v>
      </c>
    </row>
    <row r="1726" spans="1:19" ht="15.75" x14ac:dyDescent="0.25">
      <c r="A1726" s="17" t="s">
        <v>5403</v>
      </c>
      <c r="B1726" s="19">
        <v>544147368</v>
      </c>
      <c r="C1726" s="17">
        <v>58</v>
      </c>
      <c r="D1726" s="24">
        <v>23521.5</v>
      </c>
      <c r="E1726" s="17" t="s">
        <v>1094</v>
      </c>
      <c r="F1726" s="17" t="s">
        <v>2278</v>
      </c>
      <c r="G1726" s="17" t="s">
        <v>4119</v>
      </c>
      <c r="H1726" s="17" t="s">
        <v>5404</v>
      </c>
      <c r="I1726" s="20">
        <f t="shared" si="26"/>
        <v>193911.29395200001</v>
      </c>
      <c r="J1726" s="20">
        <v>78399.413429759996</v>
      </c>
      <c r="K1726" s="17" t="s">
        <v>5405</v>
      </c>
      <c r="L1726" s="21" t="str">
        <f>VLOOKUP(B1726,Accounts!B$2:E$3001,4,FALSE)</f>
        <v>Savings</v>
      </c>
      <c r="M1726" s="26">
        <f>VALUE(VLOOKUP(B1726,Accounts!B$2:G$3001,6,FALSE))</f>
        <v>1216273212</v>
      </c>
      <c r="N1726" s="22">
        <f>IFERROR(VLOOKUP(B1726,Loan!B1726:D2025,3,FALSE), 0)</f>
        <v>0</v>
      </c>
      <c r="O1726" s="25">
        <f>VLOOKUP(B1726,Transaction!C2:F3001,4,FALSE)</f>
        <v>44273</v>
      </c>
      <c r="P1726" s="21" t="str">
        <f>VLOOKUP(B1726,Table3[[Account Number]:[Transaction type]],2,FALSE)</f>
        <v>Cash Withdrawal</v>
      </c>
      <c r="Q1726" s="21" t="str">
        <f>VLOOKUP(B1726,Transaction!C2:E3001,3,FALSE)</f>
        <v>ATM</v>
      </c>
      <c r="R1726" s="22">
        <f>Table4[[#This Row],[Bank Deposit2]] - Table4[[#This Row],[Saving Accounts]]</f>
        <v>115511.88052224001</v>
      </c>
      <c r="S1726" s="22">
        <f>IF(AND(Table4[[#This Row],[Account Type]]="Current",Table4[[#This Row],[Opening Balance]]&gt;= 500000),Table4[[#This Row],[Opening Balance]] * 0.02, 0)</f>
        <v>0</v>
      </c>
    </row>
    <row r="1727" spans="1:19" ht="15.75" x14ac:dyDescent="0.25">
      <c r="A1727" s="17" t="s">
        <v>5406</v>
      </c>
      <c r="B1727" s="19">
        <v>153351376</v>
      </c>
      <c r="C1727" s="17">
        <v>33</v>
      </c>
      <c r="D1727" s="24">
        <v>32652.75</v>
      </c>
      <c r="E1727" s="17" t="s">
        <v>1094</v>
      </c>
      <c r="F1727" s="17" t="s">
        <v>1721</v>
      </c>
      <c r="G1727" s="17" t="s">
        <v>4062</v>
      </c>
      <c r="H1727" s="17" t="s">
        <v>5407</v>
      </c>
      <c r="I1727" s="20">
        <f t="shared" si="26"/>
        <v>505712.978496</v>
      </c>
      <c r="J1727" s="20">
        <v>104848.58393856</v>
      </c>
      <c r="K1727" s="17" t="s">
        <v>5408</v>
      </c>
      <c r="L1727" s="21" t="str">
        <f>VLOOKUP(B1727,Accounts!B$2:E$3001,4,FALSE)</f>
        <v>Savings</v>
      </c>
      <c r="M1727" s="26">
        <f>VALUE(VLOOKUP(B1727,Accounts!B$2:G$3001,6,FALSE))</f>
        <v>1604527104</v>
      </c>
      <c r="N1727" s="22">
        <f>IFERROR(VLOOKUP(B1727,Loan!B1727:D2026,3,FALSE), 0)</f>
        <v>0</v>
      </c>
      <c r="O1727" s="25">
        <f>VLOOKUP(B1727,Transaction!C2:F3001,4,FALSE)</f>
        <v>44263</v>
      </c>
      <c r="P1727" s="21" t="str">
        <f>VLOOKUP(B1727,Table3[[Account Number]:[Transaction type]],2,FALSE)</f>
        <v>Checks</v>
      </c>
      <c r="Q1727" s="21" t="str">
        <f>VLOOKUP(B1727,Transaction!C2:E3001,3,FALSE)</f>
        <v>Informal Services</v>
      </c>
      <c r="R1727" s="22">
        <f>Table4[[#This Row],[Bank Deposit2]] - Table4[[#This Row],[Saving Accounts]]</f>
        <v>400864.39455744001</v>
      </c>
      <c r="S1727" s="22">
        <f>IF(AND(Table4[[#This Row],[Account Type]]="Current",Table4[[#This Row],[Opening Balance]]&gt;= 500000),Table4[[#This Row],[Opening Balance]] * 0.02, 0)</f>
        <v>0</v>
      </c>
    </row>
    <row r="1728" spans="1:19" ht="15.75" x14ac:dyDescent="0.25">
      <c r="A1728" s="17" t="s">
        <v>3267</v>
      </c>
      <c r="B1728" s="19">
        <v>660338169</v>
      </c>
      <c r="C1728" s="17">
        <v>54</v>
      </c>
      <c r="D1728" s="24">
        <v>24982.5</v>
      </c>
      <c r="E1728" s="17" t="s">
        <v>1094</v>
      </c>
      <c r="F1728" s="17" t="s">
        <v>147</v>
      </c>
      <c r="G1728" s="17" t="s">
        <v>4099</v>
      </c>
      <c r="H1728" s="17" t="s">
        <v>5409</v>
      </c>
      <c r="I1728" s="20">
        <f t="shared" si="26"/>
        <v>880868.88855000003</v>
      </c>
      <c r="J1728" s="20">
        <v>220217.22213750001</v>
      </c>
      <c r="K1728" s="17" t="s">
        <v>5410</v>
      </c>
      <c r="L1728" s="21" t="str">
        <f>VLOOKUP(B1728,Accounts!B$2:E$3001,4,FALSE)</f>
        <v>Savings</v>
      </c>
      <c r="M1728" s="26">
        <f>VALUE(VLOOKUP(B1728,Accounts!B$2:G$3001,6,FALSE))</f>
        <v>1016453516</v>
      </c>
      <c r="N1728" s="22">
        <f>IFERROR(VLOOKUP(B1728,Loan!B1728:D2027,3,FALSE), 0)</f>
        <v>0</v>
      </c>
      <c r="O1728" s="25">
        <f>VLOOKUP(B1728,Transaction!C2:F3001,4,FALSE)</f>
        <v>44564</v>
      </c>
      <c r="P1728" s="21" t="str">
        <f>VLOOKUP(B1728,Table3[[Account Number]:[Transaction type]],2,FALSE)</f>
        <v>Money Transfer</v>
      </c>
      <c r="Q1728" s="21" t="str">
        <f>VLOOKUP(B1728,Transaction!C2:E3001,3,FALSE)</f>
        <v>Bank</v>
      </c>
      <c r="R1728" s="22">
        <f>Table4[[#This Row],[Bank Deposit2]] - Table4[[#This Row],[Saving Accounts]]</f>
        <v>660651.66641249997</v>
      </c>
      <c r="S1728" s="22">
        <f>IF(AND(Table4[[#This Row],[Account Type]]="Current",Table4[[#This Row],[Opening Balance]]&gt;= 500000),Table4[[#This Row],[Opening Balance]] * 0.02, 0)</f>
        <v>0</v>
      </c>
    </row>
    <row r="1729" spans="1:19" ht="15.75" x14ac:dyDescent="0.25">
      <c r="A1729" s="17" t="s">
        <v>5411</v>
      </c>
      <c r="B1729" s="19">
        <v>822827445</v>
      </c>
      <c r="C1729" s="17">
        <v>46</v>
      </c>
      <c r="D1729" s="24">
        <v>27904.5</v>
      </c>
      <c r="E1729" s="17" t="s">
        <v>1094</v>
      </c>
      <c r="F1729" s="17" t="s">
        <v>426</v>
      </c>
      <c r="G1729" s="17" t="s">
        <v>4066</v>
      </c>
      <c r="H1729" s="17" t="s">
        <v>5412</v>
      </c>
      <c r="I1729" s="20">
        <f t="shared" si="26"/>
        <v>78922.9035</v>
      </c>
      <c r="J1729" s="20">
        <v>59770.945584000001</v>
      </c>
      <c r="K1729" s="17" t="s">
        <v>2315</v>
      </c>
      <c r="L1729" s="21" t="str">
        <f>VLOOKUP(B1729,Accounts!B$2:E$3001,4,FALSE)</f>
        <v>Savings</v>
      </c>
      <c r="M1729" s="26">
        <f>VALUE(VLOOKUP(B1729,Accounts!B$2:G$3001,6,FALSE))</f>
        <v>884053876</v>
      </c>
      <c r="N1729" s="22">
        <f>IFERROR(VLOOKUP(B1729,Loan!B1729:D2028,3,FALSE), 0)</f>
        <v>0</v>
      </c>
      <c r="O1729" s="25">
        <f>VLOOKUP(B1729,Transaction!C2:F3001,4,FALSE)</f>
        <v>44428</v>
      </c>
      <c r="P1729" s="21" t="str">
        <f>VLOOKUP(B1729,Table3[[Account Number]:[Transaction type]],2,FALSE)</f>
        <v>Cash Withdrawal</v>
      </c>
      <c r="Q1729" s="21" t="str">
        <f>VLOOKUP(B1729,Transaction!C2:E3001,3,FALSE)</f>
        <v>POS</v>
      </c>
      <c r="R1729" s="22">
        <f>Table4[[#This Row],[Bank Deposit2]] - Table4[[#This Row],[Saving Accounts]]</f>
        <v>19151.957915999999</v>
      </c>
      <c r="S1729" s="22">
        <f>IF(AND(Table4[[#This Row],[Account Type]]="Current",Table4[[#This Row],[Opening Balance]]&gt;= 500000),Table4[[#This Row],[Opening Balance]] * 0.02, 0)</f>
        <v>0</v>
      </c>
    </row>
    <row r="1730" spans="1:19" ht="15.75" x14ac:dyDescent="0.25">
      <c r="A1730" s="17" t="s">
        <v>5413</v>
      </c>
      <c r="B1730" s="19">
        <v>884488788</v>
      </c>
      <c r="C1730" s="17">
        <v>73</v>
      </c>
      <c r="D1730" s="24">
        <v>18042.75</v>
      </c>
      <c r="E1730" s="17" t="s">
        <v>1094</v>
      </c>
      <c r="F1730" s="17" t="s">
        <v>314</v>
      </c>
      <c r="G1730" s="17" t="s">
        <v>4105</v>
      </c>
      <c r="H1730" s="17" t="s">
        <v>5414</v>
      </c>
      <c r="I1730" s="20">
        <f t="shared" si="26"/>
        <v>96217.429869</v>
      </c>
      <c r="J1730" s="20">
        <v>13215.4060302</v>
      </c>
      <c r="K1730" s="17" t="s">
        <v>5415</v>
      </c>
      <c r="L1730" s="21" t="str">
        <f>VLOOKUP(B1730,Accounts!B$2:E$3001,4,FALSE)</f>
        <v>Domiciliary</v>
      </c>
      <c r="M1730" s="26">
        <f>VALUE(VLOOKUP(B1730,Accounts!B$2:G$3001,6,FALSE))</f>
        <v>1723527168</v>
      </c>
      <c r="N1730" s="22">
        <f>IFERROR(VLOOKUP(B1730,Loan!B1730:D2029,3,FALSE), 0)</f>
        <v>0</v>
      </c>
      <c r="O1730" s="25">
        <f>VLOOKUP(B1730,Transaction!C2:F3001,4,FALSE)</f>
        <v>44238</v>
      </c>
      <c r="P1730" s="21" t="str">
        <f>VLOOKUP(B1730,Table3[[Account Number]:[Transaction type]],2,FALSE)</f>
        <v>Online Payment</v>
      </c>
      <c r="Q1730" s="21" t="str">
        <f>VLOOKUP(B1730,Transaction!C2:E3001,3,FALSE)</f>
        <v>Card</v>
      </c>
      <c r="R1730" s="22">
        <f>Table4[[#This Row],[Bank Deposit2]] - Table4[[#This Row],[Saving Accounts]]</f>
        <v>83002.0238388</v>
      </c>
      <c r="S1730" s="22">
        <f>IF(AND(Table4[[#This Row],[Account Type]]="Current",Table4[[#This Row],[Opening Balance]]&gt;= 500000),Table4[[#This Row],[Opening Balance]] * 0.02, 0)</f>
        <v>0</v>
      </c>
    </row>
    <row r="1731" spans="1:19" ht="15.75" x14ac:dyDescent="0.25">
      <c r="A1731" s="17" t="s">
        <v>5416</v>
      </c>
      <c r="B1731" s="19">
        <v>482854885</v>
      </c>
      <c r="C1731" s="17">
        <v>45</v>
      </c>
      <c r="D1731" s="24">
        <v>28269.75</v>
      </c>
      <c r="E1731" s="17" t="s">
        <v>1094</v>
      </c>
      <c r="F1731" s="17" t="s">
        <v>2112</v>
      </c>
      <c r="G1731" s="17" t="s">
        <v>4058</v>
      </c>
      <c r="H1731" s="17" t="s">
        <v>5417</v>
      </c>
      <c r="I1731" s="20">
        <f t="shared" ref="I1731:I1794" si="27">VALUE(CLEAN(H1731))</f>
        <v>550649.79599999997</v>
      </c>
      <c r="J1731" s="20">
        <v>78989.76384</v>
      </c>
      <c r="K1731" s="17" t="s">
        <v>5418</v>
      </c>
      <c r="L1731" s="21" t="str">
        <f>VLOOKUP(B1731,Accounts!B$2:E$3001,4,FALSE)</f>
        <v>Current</v>
      </c>
      <c r="M1731" s="26">
        <f>VALUE(VLOOKUP(B1731,Accounts!B$2:G$3001,6,FALSE))</f>
        <v>1158932241</v>
      </c>
      <c r="N1731" s="22">
        <f>IFERROR(VLOOKUP(B1731,Loan!B1731:D2030,3,FALSE), 0)</f>
        <v>0</v>
      </c>
      <c r="O1731" s="25">
        <f>VLOOKUP(B1731,Transaction!C2:F3001,4,FALSE)</f>
        <v>44202</v>
      </c>
      <c r="P1731" s="21" t="str">
        <f>VLOOKUP(B1731,Table3[[Account Number]:[Transaction type]],2,FALSE)</f>
        <v>Loan Payment</v>
      </c>
      <c r="Q1731" s="21" t="str">
        <f>VLOOKUP(B1731,Transaction!C2:E3001,3,FALSE)</f>
        <v>AFT</v>
      </c>
      <c r="R1731" s="22">
        <f>Table4[[#This Row],[Bank Deposit2]] - Table4[[#This Row],[Saving Accounts]]</f>
        <v>471660.03215999994</v>
      </c>
      <c r="S1731" s="22">
        <f>IF(AND(Table4[[#This Row],[Account Type]]="Current",Table4[[#This Row],[Opening Balance]]&gt;= 500000),Table4[[#This Row],[Opening Balance]] * 0.02, 0)</f>
        <v>23178644.82</v>
      </c>
    </row>
    <row r="1732" spans="1:19" ht="15.75" x14ac:dyDescent="0.25">
      <c r="A1732" s="17" t="s">
        <v>4874</v>
      </c>
      <c r="B1732" s="19">
        <v>565313618</v>
      </c>
      <c r="C1732" s="17">
        <v>33</v>
      </c>
      <c r="D1732" s="24">
        <v>32652.75</v>
      </c>
      <c r="E1732" s="17" t="s">
        <v>1094</v>
      </c>
      <c r="F1732" s="17" t="s">
        <v>636</v>
      </c>
      <c r="G1732" s="17" t="s">
        <v>4095</v>
      </c>
      <c r="H1732" s="17" t="s">
        <v>5419</v>
      </c>
      <c r="I1732" s="20">
        <f t="shared" si="27"/>
        <v>243778.09726800001</v>
      </c>
      <c r="J1732" s="20">
        <v>41313.972273840001</v>
      </c>
      <c r="K1732" s="17" t="s">
        <v>5420</v>
      </c>
      <c r="L1732" s="21" t="str">
        <f>VLOOKUP(B1732,Accounts!B$2:E$3001,4,FALSE)</f>
        <v>Savings</v>
      </c>
      <c r="M1732" s="26">
        <f>VALUE(VLOOKUP(B1732,Accounts!B$2:G$3001,6,FALSE))</f>
        <v>2743814427</v>
      </c>
      <c r="N1732" s="22">
        <f>IFERROR(VLOOKUP(B1732,Loan!B1732:D2031,3,FALSE), 0)</f>
        <v>0</v>
      </c>
      <c r="O1732" s="25">
        <f>VLOOKUP(B1732,Transaction!C2:F3001,4,FALSE)</f>
        <v>44391</v>
      </c>
      <c r="P1732" s="21" t="str">
        <f>VLOOKUP(B1732,Table3[[Account Number]:[Transaction type]],2,FALSE)</f>
        <v>Cash Withdrawal</v>
      </c>
      <c r="Q1732" s="21" t="str">
        <f>VLOOKUP(B1732,Transaction!C2:E3001,3,FALSE)</f>
        <v>POS</v>
      </c>
      <c r="R1732" s="22">
        <f>Table4[[#This Row],[Bank Deposit2]] - Table4[[#This Row],[Saving Accounts]]</f>
        <v>202464.12499416003</v>
      </c>
      <c r="S1732" s="22">
        <f>IF(AND(Table4[[#This Row],[Account Type]]="Current",Table4[[#This Row],[Opening Balance]]&gt;= 500000),Table4[[#This Row],[Opening Balance]] * 0.02, 0)</f>
        <v>0</v>
      </c>
    </row>
    <row r="1733" spans="1:19" ht="15.75" x14ac:dyDescent="0.25">
      <c r="A1733" s="17" t="s">
        <v>5421</v>
      </c>
      <c r="B1733" s="19">
        <v>75359038</v>
      </c>
      <c r="C1733" s="17">
        <v>22</v>
      </c>
      <c r="D1733" s="24">
        <v>36670.5</v>
      </c>
      <c r="E1733" s="17" t="s">
        <v>1094</v>
      </c>
      <c r="F1733" s="17" t="s">
        <v>404</v>
      </c>
      <c r="G1733" s="17" t="s">
        <v>4095</v>
      </c>
      <c r="H1733" s="17" t="s">
        <v>5422</v>
      </c>
      <c r="I1733" s="20">
        <f t="shared" si="27"/>
        <v>1100932.8840000001</v>
      </c>
      <c r="J1733" s="20">
        <v>682089.08457599999</v>
      </c>
      <c r="K1733" s="17" t="s">
        <v>5423</v>
      </c>
      <c r="L1733" s="21" t="str">
        <f>VLOOKUP(B1733,Accounts!B$2:E$3001,4,FALSE)</f>
        <v>Current</v>
      </c>
      <c r="M1733" s="26">
        <f>VALUE(VLOOKUP(B1733,Accounts!B$2:G$3001,6,FALSE))</f>
        <v>1680357489</v>
      </c>
      <c r="N1733" s="22">
        <f>IFERROR(VLOOKUP(B1733,Loan!B1733:D2032,3,FALSE), 0)</f>
        <v>0</v>
      </c>
      <c r="O1733" s="25">
        <f>VLOOKUP(B1733,Transaction!C2:F3001,4,FALSE)</f>
        <v>44330</v>
      </c>
      <c r="P1733" s="21" t="str">
        <f>VLOOKUP(B1733,Table3[[Account Number]:[Transaction type]],2,FALSE)</f>
        <v>Cash Withdrawal</v>
      </c>
      <c r="Q1733" s="21" t="str">
        <f>VLOOKUP(B1733,Transaction!C2:E3001,3,FALSE)</f>
        <v>ATM</v>
      </c>
      <c r="R1733" s="22">
        <f>Table4[[#This Row],[Bank Deposit2]] - Table4[[#This Row],[Saving Accounts]]</f>
        <v>418843.79942400008</v>
      </c>
      <c r="S1733" s="22">
        <f>IF(AND(Table4[[#This Row],[Account Type]]="Current",Table4[[#This Row],[Opening Balance]]&gt;= 500000),Table4[[#This Row],[Opening Balance]] * 0.02, 0)</f>
        <v>33607149.780000001</v>
      </c>
    </row>
    <row r="1734" spans="1:19" ht="15.75" x14ac:dyDescent="0.25">
      <c r="A1734" s="17" t="s">
        <v>5424</v>
      </c>
      <c r="B1734" s="19">
        <v>483029893</v>
      </c>
      <c r="C1734" s="17">
        <v>62</v>
      </c>
      <c r="D1734" s="24">
        <v>22060.5</v>
      </c>
      <c r="E1734" s="17" t="s">
        <v>1094</v>
      </c>
      <c r="F1734" s="17" t="s">
        <v>471</v>
      </c>
      <c r="G1734" s="17" t="s">
        <v>4105</v>
      </c>
      <c r="H1734" s="17" t="s">
        <v>5425</v>
      </c>
      <c r="I1734" s="20">
        <f t="shared" si="27"/>
        <v>137954.68935299999</v>
      </c>
      <c r="J1734" s="20">
        <v>55299.785732099997</v>
      </c>
      <c r="K1734" s="17" t="s">
        <v>5426</v>
      </c>
      <c r="L1734" s="21" t="str">
        <f>VLOOKUP(B1734,Accounts!B$2:E$3001,4,FALSE)</f>
        <v>Joint</v>
      </c>
      <c r="M1734" s="26">
        <f>VALUE(VLOOKUP(B1734,Accounts!B$2:G$3001,6,FALSE))</f>
        <v>107610468</v>
      </c>
      <c r="N1734" s="22">
        <f>IFERROR(VLOOKUP(B1734,Loan!B1734:D2033,3,FALSE), 0)</f>
        <v>0</v>
      </c>
      <c r="O1734" s="25">
        <f>VLOOKUP(B1734,Transaction!C2:F3001,4,FALSE)</f>
        <v>44205</v>
      </c>
      <c r="P1734" s="21" t="str">
        <f>VLOOKUP(B1734,Table3[[Account Number]:[Transaction type]],2,FALSE)</f>
        <v>Money Deposit</v>
      </c>
      <c r="Q1734" s="21" t="str">
        <f>VLOOKUP(B1734,Transaction!C2:E3001,3,FALSE)</f>
        <v>Bank</v>
      </c>
      <c r="R1734" s="22">
        <f>Table4[[#This Row],[Bank Deposit2]] - Table4[[#This Row],[Saving Accounts]]</f>
        <v>82654.903620900004</v>
      </c>
      <c r="S1734" s="22">
        <f>IF(AND(Table4[[#This Row],[Account Type]]="Current",Table4[[#This Row],[Opening Balance]]&gt;= 500000),Table4[[#This Row],[Opening Balance]] * 0.02, 0)</f>
        <v>0</v>
      </c>
    </row>
    <row r="1735" spans="1:19" ht="15.75" x14ac:dyDescent="0.25">
      <c r="A1735" s="17" t="s">
        <v>5427</v>
      </c>
      <c r="B1735" s="19">
        <v>330644989</v>
      </c>
      <c r="C1735" s="17">
        <v>71</v>
      </c>
      <c r="D1735" s="24">
        <v>18773.25</v>
      </c>
      <c r="E1735" s="17" t="s">
        <v>1094</v>
      </c>
      <c r="F1735" s="17" t="s">
        <v>199</v>
      </c>
      <c r="G1735" s="17" t="s">
        <v>4105</v>
      </c>
      <c r="H1735" s="17" t="s">
        <v>5428</v>
      </c>
      <c r="I1735" s="20">
        <f t="shared" si="27"/>
        <v>1373913.5861249999</v>
      </c>
      <c r="J1735" s="20">
        <v>170975.91294000001</v>
      </c>
      <c r="K1735" s="17" t="s">
        <v>5429</v>
      </c>
      <c r="L1735" s="21" t="str">
        <f>VLOOKUP(B1735,Accounts!B$2:E$3001,4,FALSE)</f>
        <v>Domiciliary</v>
      </c>
      <c r="M1735" s="26">
        <f>VALUE(VLOOKUP(B1735,Accounts!B$2:G$3001,6,FALSE))</f>
        <v>3481704564</v>
      </c>
      <c r="N1735" s="22">
        <f>IFERROR(VLOOKUP(B1735,Loan!B1735:D2034,3,FALSE), 0)</f>
        <v>0</v>
      </c>
      <c r="O1735" s="25">
        <f>VLOOKUP(B1735,Transaction!C2:F3001,4,FALSE)</f>
        <v>44600</v>
      </c>
      <c r="P1735" s="21" t="str">
        <f>VLOOKUP(B1735,Table3[[Account Number]:[Transaction type]],2,FALSE)</f>
        <v>Online Payment</v>
      </c>
      <c r="Q1735" s="21" t="str">
        <f>VLOOKUP(B1735,Transaction!C2:E3001,3,FALSE)</f>
        <v>Card</v>
      </c>
      <c r="R1735" s="22">
        <f>Table4[[#This Row],[Bank Deposit2]] - Table4[[#This Row],[Saving Accounts]]</f>
        <v>1202937.673185</v>
      </c>
      <c r="S1735" s="22">
        <f>IF(AND(Table4[[#This Row],[Account Type]]="Current",Table4[[#This Row],[Opening Balance]]&gt;= 500000),Table4[[#This Row],[Opening Balance]] * 0.02, 0)</f>
        <v>0</v>
      </c>
    </row>
    <row r="1736" spans="1:19" ht="15.75" x14ac:dyDescent="0.25">
      <c r="A1736" s="17" t="s">
        <v>5430</v>
      </c>
      <c r="B1736" s="19">
        <v>518826262</v>
      </c>
      <c r="C1736" s="17">
        <v>31</v>
      </c>
      <c r="D1736" s="24">
        <v>33383.25</v>
      </c>
      <c r="E1736" s="17" t="s">
        <v>1094</v>
      </c>
      <c r="F1736" s="17" t="s">
        <v>1498</v>
      </c>
      <c r="G1736" s="17" t="s">
        <v>4084</v>
      </c>
      <c r="H1736" s="17" t="s">
        <v>5431</v>
      </c>
      <c r="I1736" s="20">
        <f t="shared" si="27"/>
        <v>469244.54087999999</v>
      </c>
      <c r="J1736" s="20">
        <v>140263.31385000001</v>
      </c>
      <c r="K1736" s="17" t="s">
        <v>5432</v>
      </c>
      <c r="L1736" s="21" t="str">
        <f>VLOOKUP(B1736,Accounts!B$2:E$3001,4,FALSE)</f>
        <v>Domiciliary</v>
      </c>
      <c r="M1736" s="26">
        <f>VALUE(VLOOKUP(B1736,Accounts!B$2:G$3001,6,FALSE))</f>
        <v>643185</v>
      </c>
      <c r="N1736" s="22">
        <f>IFERROR(VLOOKUP(B1736,Loan!B1736:D2035,3,FALSE), 0)</f>
        <v>0</v>
      </c>
      <c r="O1736" s="25">
        <f>VLOOKUP(B1736,Transaction!C2:F3001,4,FALSE)</f>
        <v>44383</v>
      </c>
      <c r="P1736" s="21" t="str">
        <f>VLOOKUP(B1736,Table3[[Account Number]:[Transaction type]],2,FALSE)</f>
        <v>Money Deposit</v>
      </c>
      <c r="Q1736" s="21" t="str">
        <f>VLOOKUP(B1736,Transaction!C2:E3001,3,FALSE)</f>
        <v>Bank</v>
      </c>
      <c r="R1736" s="22">
        <f>Table4[[#This Row],[Bank Deposit2]] - Table4[[#This Row],[Saving Accounts]]</f>
        <v>328981.22702999995</v>
      </c>
      <c r="S1736" s="22">
        <f>IF(AND(Table4[[#This Row],[Account Type]]="Current",Table4[[#This Row],[Opening Balance]]&gt;= 500000),Table4[[#This Row],[Opening Balance]] * 0.02, 0)</f>
        <v>0</v>
      </c>
    </row>
    <row r="1737" spans="1:19" ht="15.75" x14ac:dyDescent="0.25">
      <c r="A1737" s="17" t="s">
        <v>5433</v>
      </c>
      <c r="B1737" s="19">
        <v>307328973</v>
      </c>
      <c r="C1737" s="17">
        <v>17</v>
      </c>
      <c r="D1737" s="24">
        <v>38496.75</v>
      </c>
      <c r="E1737" s="17" t="s">
        <v>1094</v>
      </c>
      <c r="F1737" s="17" t="s">
        <v>314</v>
      </c>
      <c r="G1737" s="17" t="s">
        <v>4105</v>
      </c>
      <c r="H1737" s="17" t="s">
        <v>5434</v>
      </c>
      <c r="I1737" s="20">
        <f t="shared" si="27"/>
        <v>147745.296</v>
      </c>
      <c r="J1737" s="20">
        <v>45669.712608000002</v>
      </c>
      <c r="K1737" s="17" t="s">
        <v>5435</v>
      </c>
      <c r="L1737" s="21" t="str">
        <f>VLOOKUP(B1737,Accounts!B$2:E$3001,4,FALSE)</f>
        <v>Domiciliary</v>
      </c>
      <c r="M1737" s="26">
        <f>VALUE(VLOOKUP(B1737,Accounts!B$2:G$3001,6,FALSE))</f>
        <v>298532438</v>
      </c>
      <c r="N1737" s="22">
        <f>IFERROR(VLOOKUP(B1737,Loan!B1737:D2036,3,FALSE), 0)</f>
        <v>0</v>
      </c>
      <c r="O1737" s="25">
        <f>VLOOKUP(B1737,Transaction!C2:F3001,4,FALSE)</f>
        <v>44486</v>
      </c>
      <c r="P1737" s="21" t="str">
        <f>VLOOKUP(B1737,Table3[[Account Number]:[Transaction type]],2,FALSE)</f>
        <v>Money Deposit</v>
      </c>
      <c r="Q1737" s="21" t="str">
        <f>VLOOKUP(B1737,Transaction!C2:E3001,3,FALSE)</f>
        <v>Bank</v>
      </c>
      <c r="R1737" s="22">
        <f>Table4[[#This Row],[Bank Deposit2]] - Table4[[#This Row],[Saving Accounts]]</f>
        <v>102075.583392</v>
      </c>
      <c r="S1737" s="22">
        <f>IF(AND(Table4[[#This Row],[Account Type]]="Current",Table4[[#This Row],[Opening Balance]]&gt;= 500000),Table4[[#This Row],[Opening Balance]] * 0.02, 0)</f>
        <v>0</v>
      </c>
    </row>
    <row r="1738" spans="1:19" ht="15.75" x14ac:dyDescent="0.25">
      <c r="A1738" s="17" t="s">
        <v>5436</v>
      </c>
      <c r="B1738" s="19">
        <v>746382414</v>
      </c>
      <c r="C1738" s="17">
        <v>27</v>
      </c>
      <c r="D1738" s="24">
        <v>34844.25</v>
      </c>
      <c r="E1738" s="17" t="s">
        <v>1094</v>
      </c>
      <c r="F1738" s="17" t="s">
        <v>1076</v>
      </c>
      <c r="G1738" s="17" t="s">
        <v>4074</v>
      </c>
      <c r="H1738" s="17" t="s">
        <v>5437</v>
      </c>
      <c r="I1738" s="20">
        <f t="shared" si="27"/>
        <v>249304.356</v>
      </c>
      <c r="J1738" s="20">
        <v>201372.62565</v>
      </c>
      <c r="K1738" s="17" t="s">
        <v>5438</v>
      </c>
      <c r="L1738" s="21" t="str">
        <f>VLOOKUP(B1738,Accounts!B$2:E$3001,4,FALSE)</f>
        <v>Current</v>
      </c>
      <c r="M1738" s="26">
        <f>VALUE(VLOOKUP(B1738,Accounts!B$2:G$3001,6,FALSE))</f>
        <v>2379070848</v>
      </c>
      <c r="N1738" s="22">
        <f>IFERROR(VLOOKUP(B1738,Loan!B1738:D2037,3,FALSE), 0)</f>
        <v>0</v>
      </c>
      <c r="O1738" s="25">
        <f>VLOOKUP(B1738,Transaction!C2:F3001,4,FALSE)</f>
        <v>44434</v>
      </c>
      <c r="P1738" s="21" t="str">
        <f>VLOOKUP(B1738,Table3[[Account Number]:[Transaction type]],2,FALSE)</f>
        <v>Online Payment</v>
      </c>
      <c r="Q1738" s="21" t="str">
        <f>VLOOKUP(B1738,Transaction!C2:E3001,3,FALSE)</f>
        <v>Internet Banking</v>
      </c>
      <c r="R1738" s="22">
        <f>Table4[[#This Row],[Bank Deposit2]] - Table4[[#This Row],[Saving Accounts]]</f>
        <v>47931.730349999998</v>
      </c>
      <c r="S1738" s="22">
        <f>IF(AND(Table4[[#This Row],[Account Type]]="Current",Table4[[#This Row],[Opening Balance]]&gt;= 500000),Table4[[#This Row],[Opening Balance]] * 0.02, 0)</f>
        <v>47581416.960000001</v>
      </c>
    </row>
    <row r="1739" spans="1:19" ht="15.75" x14ac:dyDescent="0.25">
      <c r="A1739" s="17" t="s">
        <v>5439</v>
      </c>
      <c r="B1739" s="19">
        <v>896649727</v>
      </c>
      <c r="C1739" s="17">
        <v>73</v>
      </c>
      <c r="D1739" s="24">
        <v>18042.75</v>
      </c>
      <c r="E1739" s="17" t="s">
        <v>1094</v>
      </c>
      <c r="F1739" s="17" t="s">
        <v>527</v>
      </c>
      <c r="G1739" s="17" t="s">
        <v>4062</v>
      </c>
      <c r="H1739" s="17" t="s">
        <v>5440</v>
      </c>
      <c r="I1739" s="20">
        <f t="shared" si="27"/>
        <v>59107.815000000002</v>
      </c>
      <c r="J1739" s="20">
        <v>61763.383500000004</v>
      </c>
      <c r="K1739" s="17" t="s">
        <v>1424</v>
      </c>
      <c r="L1739" s="21" t="str">
        <f>VLOOKUP(B1739,Accounts!B$2:E$3001,4,FALSE)</f>
        <v>Current</v>
      </c>
      <c r="M1739" s="26">
        <f>VALUE(VLOOKUP(B1739,Accounts!B$2:G$3001,6,FALSE))</f>
        <v>549201408</v>
      </c>
      <c r="N1739" s="22">
        <f>IFERROR(VLOOKUP(B1739,Loan!B1739:D2038,3,FALSE), 0)</f>
        <v>0</v>
      </c>
      <c r="O1739" s="25">
        <f>VLOOKUP(B1739,Transaction!C2:F3001,4,FALSE)</f>
        <v>44460</v>
      </c>
      <c r="P1739" s="21" t="str">
        <f>VLOOKUP(B1739,Table3[[Account Number]:[Transaction type]],2,FALSE)</f>
        <v>Loan Payment</v>
      </c>
      <c r="Q1739" s="21" t="str">
        <f>VLOOKUP(B1739,Transaction!C2:E3001,3,FALSE)</f>
        <v>ACH</v>
      </c>
      <c r="R1739" s="22">
        <f>Table4[[#This Row],[Bank Deposit2]] - Table4[[#This Row],[Saving Accounts]]</f>
        <v>-2655.5685000000012</v>
      </c>
      <c r="S1739" s="22">
        <f>IF(AND(Table4[[#This Row],[Account Type]]="Current",Table4[[#This Row],[Opening Balance]]&gt;= 500000),Table4[[#This Row],[Opening Balance]] * 0.02, 0)</f>
        <v>10984028.16</v>
      </c>
    </row>
    <row r="1740" spans="1:19" ht="15.75" x14ac:dyDescent="0.25">
      <c r="A1740" s="17" t="s">
        <v>5441</v>
      </c>
      <c r="B1740" s="19">
        <v>867445393</v>
      </c>
      <c r="C1740" s="17">
        <v>17</v>
      </c>
      <c r="D1740" s="24">
        <v>38496.75</v>
      </c>
      <c r="E1740" s="17" t="s">
        <v>1094</v>
      </c>
      <c r="F1740" s="17" t="s">
        <v>699</v>
      </c>
      <c r="G1740" s="17" t="s">
        <v>4074</v>
      </c>
      <c r="H1740" s="17" t="s">
        <v>5442</v>
      </c>
      <c r="I1740" s="20">
        <f t="shared" si="27"/>
        <v>254260.92429</v>
      </c>
      <c r="J1740" s="20">
        <v>193907.4101559</v>
      </c>
      <c r="K1740" s="17" t="s">
        <v>5443</v>
      </c>
      <c r="L1740" s="21" t="str">
        <f>VLOOKUP(B1740,Accounts!B$2:E$3001,4,FALSE)</f>
        <v>Current</v>
      </c>
      <c r="M1740" s="26">
        <f>VALUE(VLOOKUP(B1740,Accounts!B$2:G$3001,6,FALSE))</f>
        <v>16586145</v>
      </c>
      <c r="N1740" s="22">
        <f>IFERROR(VLOOKUP(B1740,Loan!B1740:D2039,3,FALSE), 0)</f>
        <v>0</v>
      </c>
      <c r="O1740" s="25">
        <f>VLOOKUP(B1740,Transaction!C2:F3001,4,FALSE)</f>
        <v>44510</v>
      </c>
      <c r="P1740" s="21" t="str">
        <f>VLOOKUP(B1740,Table3[[Account Number]:[Transaction type]],2,FALSE)</f>
        <v>Money Transfer</v>
      </c>
      <c r="Q1740" s="21" t="str">
        <f>VLOOKUP(B1740,Transaction!C2:E3001,3,FALSE)</f>
        <v>Mobile</v>
      </c>
      <c r="R1740" s="22">
        <f>Table4[[#This Row],[Bank Deposit2]] - Table4[[#This Row],[Saving Accounts]]</f>
        <v>60353.514134099998</v>
      </c>
      <c r="S1740" s="22">
        <f>IF(AND(Table4[[#This Row],[Account Type]]="Current",Table4[[#This Row],[Opening Balance]]&gt;= 500000),Table4[[#This Row],[Opening Balance]] * 0.02, 0)</f>
        <v>331722.90000000002</v>
      </c>
    </row>
    <row r="1741" spans="1:19" ht="15.75" x14ac:dyDescent="0.25">
      <c r="A1741" s="17" t="s">
        <v>5444</v>
      </c>
      <c r="B1741" s="19">
        <v>157230926</v>
      </c>
      <c r="C1741" s="17">
        <v>48</v>
      </c>
      <c r="D1741" s="24">
        <v>27174</v>
      </c>
      <c r="E1741" s="17" t="s">
        <v>1094</v>
      </c>
      <c r="F1741" s="17" t="s">
        <v>125</v>
      </c>
      <c r="G1741" s="17" t="s">
        <v>4074</v>
      </c>
      <c r="H1741" s="17" t="s">
        <v>5445</v>
      </c>
      <c r="I1741" s="20">
        <f t="shared" si="27"/>
        <v>1153249.453125</v>
      </c>
      <c r="J1741" s="20">
        <v>326415.72521250002</v>
      </c>
      <c r="K1741" s="17" t="s">
        <v>5446</v>
      </c>
      <c r="L1741" s="21" t="str">
        <f>VLOOKUP(B1741,Accounts!B$2:E$3001,4,FALSE)</f>
        <v>Corporate</v>
      </c>
      <c r="M1741" s="26">
        <f>VALUE(VLOOKUP(B1741,Accounts!B$2:G$3001,6,FALSE))</f>
        <v>2809186575</v>
      </c>
      <c r="N1741" s="22">
        <f>IFERROR(VLOOKUP(B1741,Loan!B1741:D2040,3,FALSE), 0)</f>
        <v>0</v>
      </c>
      <c r="O1741" s="25">
        <f>VLOOKUP(B1741,Transaction!C2:F3001,4,FALSE)</f>
        <v>44251</v>
      </c>
      <c r="P1741" s="21" t="str">
        <f>VLOOKUP(B1741,Table3[[Account Number]:[Transaction type]],2,FALSE)</f>
        <v>Money Deposit</v>
      </c>
      <c r="Q1741" s="21" t="str">
        <f>VLOOKUP(B1741,Transaction!C2:E3001,3,FALSE)</f>
        <v>ATM</v>
      </c>
      <c r="R1741" s="22">
        <f>Table4[[#This Row],[Bank Deposit2]] - Table4[[#This Row],[Saving Accounts]]</f>
        <v>826833.72791250004</v>
      </c>
      <c r="S1741" s="22">
        <f>IF(AND(Table4[[#This Row],[Account Type]]="Current",Table4[[#This Row],[Opening Balance]]&gt;= 500000),Table4[[#This Row],[Opening Balance]] * 0.02, 0)</f>
        <v>0</v>
      </c>
    </row>
    <row r="1742" spans="1:19" ht="15.75" x14ac:dyDescent="0.25">
      <c r="A1742" s="17" t="s">
        <v>5447</v>
      </c>
      <c r="B1742" s="19">
        <v>174833834</v>
      </c>
      <c r="C1742" s="17">
        <v>79</v>
      </c>
      <c r="D1742" s="24">
        <v>15851.25</v>
      </c>
      <c r="E1742" s="17" t="s">
        <v>1094</v>
      </c>
      <c r="F1742" s="17" t="s">
        <v>1242</v>
      </c>
      <c r="G1742" s="17" t="s">
        <v>4095</v>
      </c>
      <c r="H1742" s="17" t="s">
        <v>5448</v>
      </c>
      <c r="I1742" s="20">
        <f t="shared" si="27"/>
        <v>100838.155176</v>
      </c>
      <c r="J1742" s="20">
        <v>74694.929759999999</v>
      </c>
      <c r="K1742" s="17" t="s">
        <v>5449</v>
      </c>
      <c r="L1742" s="21" t="str">
        <f>VLOOKUP(B1742,Accounts!B$2:E$3001,4,FALSE)</f>
        <v>Savings</v>
      </c>
      <c r="M1742" s="26">
        <f>VALUE(VLOOKUP(B1742,Accounts!B$2:G$3001,6,FALSE))</f>
        <v>9522975</v>
      </c>
      <c r="N1742" s="22">
        <f>IFERROR(VLOOKUP(B1742,Loan!B1742:D2041,3,FALSE), 0)</f>
        <v>0</v>
      </c>
      <c r="O1742" s="25">
        <f>VLOOKUP(B1742,Transaction!C2:F3001,4,FALSE)</f>
        <v>44213</v>
      </c>
      <c r="P1742" s="21" t="str">
        <f>VLOOKUP(B1742,Table3[[Account Number]:[Transaction type]],2,FALSE)</f>
        <v>Loan Payment</v>
      </c>
      <c r="Q1742" s="21" t="str">
        <f>VLOOKUP(B1742,Transaction!C2:E3001,3,FALSE)</f>
        <v>ACH</v>
      </c>
      <c r="R1742" s="22">
        <f>Table4[[#This Row],[Bank Deposit2]] - Table4[[#This Row],[Saving Accounts]]</f>
        <v>26143.225416000001</v>
      </c>
      <c r="S1742" s="22">
        <f>IF(AND(Table4[[#This Row],[Account Type]]="Current",Table4[[#This Row],[Opening Balance]]&gt;= 500000),Table4[[#This Row],[Opening Balance]] * 0.02, 0)</f>
        <v>0</v>
      </c>
    </row>
    <row r="1743" spans="1:19" ht="15.75" x14ac:dyDescent="0.25">
      <c r="A1743" s="17" t="s">
        <v>5450</v>
      </c>
      <c r="B1743" s="19">
        <v>389283436</v>
      </c>
      <c r="C1743" s="17">
        <v>75</v>
      </c>
      <c r="D1743" s="24">
        <v>17312.25</v>
      </c>
      <c r="E1743" s="17" t="s">
        <v>1094</v>
      </c>
      <c r="F1743" s="17" t="s">
        <v>471</v>
      </c>
      <c r="G1743" s="17" t="s">
        <v>4220</v>
      </c>
      <c r="H1743" s="17" t="s">
        <v>5451</v>
      </c>
      <c r="I1743" s="20">
        <f t="shared" si="27"/>
        <v>200763.087616</v>
      </c>
      <c r="J1743" s="20">
        <v>97003.318776</v>
      </c>
      <c r="K1743" s="17" t="s">
        <v>5452</v>
      </c>
      <c r="L1743" s="21" t="str">
        <f>VLOOKUP(B1743,Accounts!B$2:E$3001,4,FALSE)</f>
        <v>Domiciliary</v>
      </c>
      <c r="M1743" s="26">
        <f>VALUE(VLOOKUP(B1743,Accounts!B$2:G$3001,6,FALSE))</f>
        <v>2996414876</v>
      </c>
      <c r="N1743" s="22">
        <f>IFERROR(VLOOKUP(B1743,Loan!B1743:D2042,3,FALSE), 0)</f>
        <v>0</v>
      </c>
      <c r="O1743" s="25">
        <f>VLOOKUP(B1743,Transaction!C2:F3001,4,FALSE)</f>
        <v>44536</v>
      </c>
      <c r="P1743" s="21" t="str">
        <f>VLOOKUP(B1743,Table3[[Account Number]:[Transaction type]],2,FALSE)</f>
        <v>Cash Withdrawal</v>
      </c>
      <c r="Q1743" s="21" t="str">
        <f>VLOOKUP(B1743,Transaction!C2:E3001,3,FALSE)</f>
        <v>ATM</v>
      </c>
      <c r="R1743" s="22">
        <f>Table4[[#This Row],[Bank Deposit2]] - Table4[[#This Row],[Saving Accounts]]</f>
        <v>103759.76884</v>
      </c>
      <c r="S1743" s="22">
        <f>IF(AND(Table4[[#This Row],[Account Type]]="Current",Table4[[#This Row],[Opening Balance]]&gt;= 500000),Table4[[#This Row],[Opening Balance]] * 0.02, 0)</f>
        <v>0</v>
      </c>
    </row>
    <row r="1744" spans="1:19" ht="15.75" x14ac:dyDescent="0.25">
      <c r="A1744" s="17" t="s">
        <v>5453</v>
      </c>
      <c r="B1744" s="19">
        <v>54731291</v>
      </c>
      <c r="C1744" s="17">
        <v>55</v>
      </c>
      <c r="D1744" s="24">
        <v>24617.25</v>
      </c>
      <c r="E1744" s="17" t="s">
        <v>1094</v>
      </c>
      <c r="F1744" s="17" t="s">
        <v>978</v>
      </c>
      <c r="G1744" s="17" t="s">
        <v>4099</v>
      </c>
      <c r="H1744" s="17" t="s">
        <v>5454</v>
      </c>
      <c r="I1744" s="20">
        <f t="shared" si="27"/>
        <v>1246515.5488499999</v>
      </c>
      <c r="J1744" s="20">
        <v>230339.027061</v>
      </c>
      <c r="K1744" s="17" t="s">
        <v>5455</v>
      </c>
      <c r="L1744" s="21" t="str">
        <f>VLOOKUP(B1744,Accounts!B$2:E$3001,4,FALSE)</f>
        <v>Current</v>
      </c>
      <c r="M1744" s="26">
        <f>VALUE(VLOOKUP(B1744,Accounts!B$2:G$3001,6,FALSE))</f>
        <v>59075445</v>
      </c>
      <c r="N1744" s="22">
        <f>IFERROR(VLOOKUP(B1744,Loan!B1744:D2043,3,FALSE), 0)</f>
        <v>0</v>
      </c>
      <c r="O1744" s="25">
        <f>VLOOKUP(B1744,Transaction!C2:F3001,4,FALSE)</f>
        <v>44658</v>
      </c>
      <c r="P1744" s="21" t="str">
        <f>VLOOKUP(B1744,Table3[[Account Number]:[Transaction type]],2,FALSE)</f>
        <v>Money Transfer</v>
      </c>
      <c r="Q1744" s="21" t="str">
        <f>VLOOKUP(B1744,Transaction!C2:E3001,3,FALSE)</f>
        <v>Mobile</v>
      </c>
      <c r="R1744" s="22">
        <f>Table4[[#This Row],[Bank Deposit2]] - Table4[[#This Row],[Saving Accounts]]</f>
        <v>1016176.5217889999</v>
      </c>
      <c r="S1744" s="22">
        <f>IF(AND(Table4[[#This Row],[Account Type]]="Current",Table4[[#This Row],[Opening Balance]]&gt;= 500000),Table4[[#This Row],[Opening Balance]] * 0.02, 0)</f>
        <v>1181508.9000000001</v>
      </c>
    </row>
    <row r="1745" spans="1:19" ht="15.75" x14ac:dyDescent="0.25">
      <c r="A1745" s="17" t="s">
        <v>5456</v>
      </c>
      <c r="B1745" s="19">
        <v>429506359</v>
      </c>
      <c r="C1745" s="17">
        <v>77</v>
      </c>
      <c r="D1745" s="24">
        <v>16581.75</v>
      </c>
      <c r="E1745" s="17" t="s">
        <v>1094</v>
      </c>
      <c r="F1745" s="17" t="s">
        <v>610</v>
      </c>
      <c r="G1745" s="17" t="s">
        <v>4066</v>
      </c>
      <c r="H1745" s="17" t="s">
        <v>5457</v>
      </c>
      <c r="I1745" s="20">
        <f t="shared" si="27"/>
        <v>111414.82338</v>
      </c>
      <c r="J1745" s="20">
        <v>23659.265435400001</v>
      </c>
      <c r="K1745" s="17" t="s">
        <v>5458</v>
      </c>
      <c r="L1745" s="21" t="str">
        <f>VLOOKUP(B1745,Accounts!B$2:E$3001,4,FALSE)</f>
        <v>Corporate</v>
      </c>
      <c r="M1745" s="26">
        <f>VALUE(VLOOKUP(B1745,Accounts!B$2:G$3001,6,FALSE))</f>
        <v>947106945</v>
      </c>
      <c r="N1745" s="22">
        <f>IFERROR(VLOOKUP(B1745,Loan!B1745:D2044,3,FALSE), 0)</f>
        <v>0</v>
      </c>
      <c r="O1745" s="25">
        <f>VLOOKUP(B1745,Transaction!C2:F3001,4,FALSE)</f>
        <v>44245</v>
      </c>
      <c r="P1745" s="21" t="str">
        <f>VLOOKUP(B1745,Table3[[Account Number]:[Transaction type]],2,FALSE)</f>
        <v>Online Payment</v>
      </c>
      <c r="Q1745" s="21" t="str">
        <f>VLOOKUP(B1745,Transaction!C2:E3001,3,FALSE)</f>
        <v>Mobile</v>
      </c>
      <c r="R1745" s="22">
        <f>Table4[[#This Row],[Bank Deposit2]] - Table4[[#This Row],[Saving Accounts]]</f>
        <v>87755.557944600005</v>
      </c>
      <c r="S1745" s="22">
        <f>IF(AND(Table4[[#This Row],[Account Type]]="Current",Table4[[#This Row],[Opening Balance]]&gt;= 500000),Table4[[#This Row],[Opening Balance]] * 0.02, 0)</f>
        <v>0</v>
      </c>
    </row>
    <row r="1746" spans="1:19" ht="15.75" x14ac:dyDescent="0.25">
      <c r="A1746" s="17" t="s">
        <v>5459</v>
      </c>
      <c r="B1746" s="19">
        <v>419760890</v>
      </c>
      <c r="C1746" s="17">
        <v>51</v>
      </c>
      <c r="D1746" s="24">
        <v>26078.25</v>
      </c>
      <c r="E1746" s="17" t="s">
        <v>1094</v>
      </c>
      <c r="F1746" s="17" t="s">
        <v>955</v>
      </c>
      <c r="G1746" s="17" t="s">
        <v>4088</v>
      </c>
      <c r="H1746" s="17" t="s">
        <v>5460</v>
      </c>
      <c r="I1746" s="20">
        <f t="shared" si="27"/>
        <v>286280.41236900003</v>
      </c>
      <c r="J1746" s="20">
        <v>116189.73169524</v>
      </c>
      <c r="K1746" s="17" t="s">
        <v>5461</v>
      </c>
      <c r="L1746" s="21" t="str">
        <f>VLOOKUP(B1746,Accounts!B$2:E$3001,4,FALSE)</f>
        <v>Current</v>
      </c>
      <c r="M1746" s="26">
        <f>VALUE(VLOOKUP(B1746,Accounts!B$2:G$3001,6,FALSE))</f>
        <v>3568081125</v>
      </c>
      <c r="N1746" s="22">
        <f>IFERROR(VLOOKUP(B1746,Loan!B1746:D2045,3,FALSE), 0)</f>
        <v>0</v>
      </c>
      <c r="O1746" s="25">
        <f>VLOOKUP(B1746,Transaction!C2:F3001,4,FALSE)</f>
        <v>44480</v>
      </c>
      <c r="P1746" s="21" t="str">
        <f>VLOOKUP(B1746,Table3[[Account Number]:[Transaction type]],2,FALSE)</f>
        <v>Money Transfer</v>
      </c>
      <c r="Q1746" s="21" t="str">
        <f>VLOOKUP(B1746,Transaction!C2:E3001,3,FALSE)</f>
        <v>Mobile</v>
      </c>
      <c r="R1746" s="22">
        <f>Table4[[#This Row],[Bank Deposit2]] - Table4[[#This Row],[Saving Accounts]]</f>
        <v>170090.68067376001</v>
      </c>
      <c r="S1746" s="22">
        <f>IF(AND(Table4[[#This Row],[Account Type]]="Current",Table4[[#This Row],[Opening Balance]]&gt;= 500000),Table4[[#This Row],[Opening Balance]] * 0.02, 0)</f>
        <v>71361622.5</v>
      </c>
    </row>
    <row r="1747" spans="1:19" ht="15.75" x14ac:dyDescent="0.25">
      <c r="A1747" s="17" t="s">
        <v>5462</v>
      </c>
      <c r="B1747" s="19">
        <v>682025529</v>
      </c>
      <c r="C1747" s="17">
        <v>47</v>
      </c>
      <c r="D1747" s="24">
        <v>27539.25</v>
      </c>
      <c r="E1747" s="17" t="s">
        <v>1094</v>
      </c>
      <c r="F1747" s="17" t="s">
        <v>814</v>
      </c>
      <c r="G1747" s="17" t="s">
        <v>4088</v>
      </c>
      <c r="H1747" s="17" t="s">
        <v>5463</v>
      </c>
      <c r="I1747" s="20">
        <f t="shared" si="27"/>
        <v>259129.27124999999</v>
      </c>
      <c r="J1747" s="20">
        <v>192653.97553200001</v>
      </c>
      <c r="K1747" s="17" t="s">
        <v>5464</v>
      </c>
      <c r="L1747" s="21" t="str">
        <f>VLOOKUP(B1747,Accounts!B$2:E$3001,4,FALSE)</f>
        <v>Domiciliary</v>
      </c>
      <c r="M1747" s="26">
        <f>VALUE(VLOOKUP(B1747,Accounts!B$2:G$3001,6,FALSE))</f>
        <v>2461731675</v>
      </c>
      <c r="N1747" s="22">
        <f>IFERROR(VLOOKUP(B1747,Loan!B1747:D2046,3,FALSE), 0)</f>
        <v>0</v>
      </c>
      <c r="O1747" s="25">
        <f>VLOOKUP(B1747,Transaction!C2:F3001,4,FALSE)</f>
        <v>44233</v>
      </c>
      <c r="P1747" s="21" t="str">
        <f>VLOOKUP(B1747,Table3[[Account Number]:[Transaction type]],2,FALSE)</f>
        <v>Money Transfer</v>
      </c>
      <c r="Q1747" s="21" t="str">
        <f>VLOOKUP(B1747,Transaction!C2:E3001,3,FALSE)</f>
        <v>Mobile</v>
      </c>
      <c r="R1747" s="22">
        <f>Table4[[#This Row],[Bank Deposit2]] - Table4[[#This Row],[Saving Accounts]]</f>
        <v>66475.295717999979</v>
      </c>
      <c r="S1747" s="22">
        <f>IF(AND(Table4[[#This Row],[Account Type]]="Current",Table4[[#This Row],[Opening Balance]]&gt;= 500000),Table4[[#This Row],[Opening Balance]] * 0.02, 0)</f>
        <v>0</v>
      </c>
    </row>
    <row r="1748" spans="1:19" ht="15.75" x14ac:dyDescent="0.25">
      <c r="A1748" s="17" t="s">
        <v>5465</v>
      </c>
      <c r="B1748" s="19">
        <v>362436590</v>
      </c>
      <c r="C1748" s="17">
        <v>60</v>
      </c>
      <c r="D1748" s="24">
        <v>22791</v>
      </c>
      <c r="E1748" s="17" t="s">
        <v>1094</v>
      </c>
      <c r="F1748" s="17" t="s">
        <v>88</v>
      </c>
      <c r="G1748" s="17" t="s">
        <v>4070</v>
      </c>
      <c r="H1748" s="17" t="s">
        <v>5466</v>
      </c>
      <c r="I1748" s="20">
        <f t="shared" si="27"/>
        <v>676061.15830000001</v>
      </c>
      <c r="J1748" s="20">
        <v>92927.6792136</v>
      </c>
      <c r="K1748" s="17" t="s">
        <v>5467</v>
      </c>
      <c r="L1748" s="21" t="str">
        <f>VLOOKUP(B1748,Accounts!B$2:E$3001,4,FALSE)</f>
        <v>Joint</v>
      </c>
      <c r="M1748" s="26">
        <f>VALUE(VLOOKUP(B1748,Accounts!B$2:G$3001,6,FALSE))</f>
        <v>373315242</v>
      </c>
      <c r="N1748" s="22">
        <f>IFERROR(VLOOKUP(B1748,Loan!B1748:D2047,3,FALSE), 0)</f>
        <v>0</v>
      </c>
      <c r="O1748" s="25">
        <f>VLOOKUP(B1748,Transaction!C2:F3001,4,FALSE)</f>
        <v>44620</v>
      </c>
      <c r="P1748" s="21" t="str">
        <f>VLOOKUP(B1748,Table3[[Account Number]:[Transaction type]],2,FALSE)</f>
        <v>Online Payment</v>
      </c>
      <c r="Q1748" s="21" t="str">
        <f>VLOOKUP(B1748,Transaction!C2:E3001,3,FALSE)</f>
        <v>Mobile</v>
      </c>
      <c r="R1748" s="22">
        <f>Table4[[#This Row],[Bank Deposit2]] - Table4[[#This Row],[Saving Accounts]]</f>
        <v>583133.47908640001</v>
      </c>
      <c r="S1748" s="22">
        <f>IF(AND(Table4[[#This Row],[Account Type]]="Current",Table4[[#This Row],[Opening Balance]]&gt;= 500000),Table4[[#This Row],[Opening Balance]] * 0.02, 0)</f>
        <v>0</v>
      </c>
    </row>
    <row r="1749" spans="1:19" ht="15.75" x14ac:dyDescent="0.25">
      <c r="A1749" s="17" t="s">
        <v>5468</v>
      </c>
      <c r="B1749" s="19">
        <v>804925979</v>
      </c>
      <c r="C1749" s="17">
        <v>82</v>
      </c>
      <c r="D1749" s="24">
        <v>14755.5</v>
      </c>
      <c r="E1749" s="17" t="s">
        <v>1094</v>
      </c>
      <c r="F1749" s="17" t="s">
        <v>172</v>
      </c>
      <c r="G1749" s="17" t="s">
        <v>4084</v>
      </c>
      <c r="H1749" s="17" t="s">
        <v>5469</v>
      </c>
      <c r="I1749" s="20">
        <f t="shared" si="27"/>
        <v>721992.52890000003</v>
      </c>
      <c r="J1749" s="20">
        <v>192996.07186319999</v>
      </c>
      <c r="K1749" s="17" t="s">
        <v>5470</v>
      </c>
      <c r="L1749" s="21" t="str">
        <f>VLOOKUP(B1749,Accounts!B$2:E$3001,4,FALSE)</f>
        <v>Domiciliary</v>
      </c>
      <c r="M1749" s="26">
        <f>VALUE(VLOOKUP(B1749,Accounts!B$2:G$3001,6,FALSE))</f>
        <v>39277602</v>
      </c>
      <c r="N1749" s="22">
        <f>IFERROR(VLOOKUP(B1749,Loan!B1749:D2048,3,FALSE), 0)</f>
        <v>0</v>
      </c>
      <c r="O1749" s="25">
        <f>VLOOKUP(B1749,Transaction!C2:F3001,4,FALSE)</f>
        <v>44662</v>
      </c>
      <c r="P1749" s="21" t="str">
        <f>VLOOKUP(B1749,Table3[[Account Number]:[Transaction type]],2,FALSE)</f>
        <v>Money Transfer</v>
      </c>
      <c r="Q1749" s="21" t="str">
        <f>VLOOKUP(B1749,Transaction!C2:E3001,3,FALSE)</f>
        <v>Mobile</v>
      </c>
      <c r="R1749" s="22">
        <f>Table4[[#This Row],[Bank Deposit2]] - Table4[[#This Row],[Saving Accounts]]</f>
        <v>528996.45703679998</v>
      </c>
      <c r="S1749" s="22">
        <f>IF(AND(Table4[[#This Row],[Account Type]]="Current",Table4[[#This Row],[Opening Balance]]&gt;= 500000),Table4[[#This Row],[Opening Balance]] * 0.02, 0)</f>
        <v>0</v>
      </c>
    </row>
    <row r="1750" spans="1:19" ht="15.75" x14ac:dyDescent="0.25">
      <c r="A1750" s="17" t="s">
        <v>5471</v>
      </c>
      <c r="B1750" s="19">
        <v>502087157</v>
      </c>
      <c r="C1750" s="17">
        <v>39</v>
      </c>
      <c r="D1750" s="24">
        <v>30461.25</v>
      </c>
      <c r="E1750" s="17" t="s">
        <v>1094</v>
      </c>
      <c r="F1750" s="17" t="s">
        <v>1047</v>
      </c>
      <c r="G1750" s="17" t="s">
        <v>4066</v>
      </c>
      <c r="H1750" s="17" t="s">
        <v>5472</v>
      </c>
      <c r="I1750" s="20">
        <f t="shared" si="27"/>
        <v>1643958.5188500001</v>
      </c>
      <c r="J1750" s="20">
        <v>524301.40144799999</v>
      </c>
      <c r="K1750" s="17" t="s">
        <v>5473</v>
      </c>
      <c r="L1750" s="21" t="str">
        <f>VLOOKUP(B1750,Accounts!B$2:E$3001,4,FALSE)</f>
        <v>Joint</v>
      </c>
      <c r="M1750" s="26">
        <f>VALUE(VLOOKUP(B1750,Accounts!B$2:G$3001,6,FALSE))</f>
        <v>1546195182</v>
      </c>
      <c r="N1750" s="22">
        <f>IFERROR(VLOOKUP(B1750,Loan!B1750:D2049,3,FALSE), 0)</f>
        <v>0</v>
      </c>
      <c r="O1750" s="25">
        <f>VLOOKUP(B1750,Transaction!C2:F3001,4,FALSE)</f>
        <v>44211</v>
      </c>
      <c r="P1750" s="21" t="str">
        <f>VLOOKUP(B1750,Table3[[Account Number]:[Transaction type]],2,FALSE)</f>
        <v>Loan Payment</v>
      </c>
      <c r="Q1750" s="21" t="str">
        <f>VLOOKUP(B1750,Transaction!C2:E3001,3,FALSE)</f>
        <v>AFT</v>
      </c>
      <c r="R1750" s="22">
        <f>Table4[[#This Row],[Bank Deposit2]] - Table4[[#This Row],[Saving Accounts]]</f>
        <v>1119657.1174020001</v>
      </c>
      <c r="S1750" s="22">
        <f>IF(AND(Table4[[#This Row],[Account Type]]="Current",Table4[[#This Row],[Opening Balance]]&gt;= 500000),Table4[[#This Row],[Opening Balance]] * 0.02, 0)</f>
        <v>0</v>
      </c>
    </row>
    <row r="1751" spans="1:19" ht="15.75" x14ac:dyDescent="0.25">
      <c r="A1751" s="17" t="s">
        <v>5474</v>
      </c>
      <c r="B1751" s="19">
        <v>447779039</v>
      </c>
      <c r="C1751" s="17">
        <v>34</v>
      </c>
      <c r="D1751" s="24">
        <v>32287.5</v>
      </c>
      <c r="E1751" s="17" t="s">
        <v>1094</v>
      </c>
      <c r="F1751" s="17" t="s">
        <v>1799</v>
      </c>
      <c r="G1751" s="17" t="s">
        <v>4105</v>
      </c>
      <c r="H1751" s="17" t="s">
        <v>5475</v>
      </c>
      <c r="I1751" s="20">
        <f t="shared" si="27"/>
        <v>1690117.4161</v>
      </c>
      <c r="J1751" s="20">
        <v>327416.53943619999</v>
      </c>
      <c r="K1751" s="17" t="s">
        <v>5476</v>
      </c>
      <c r="L1751" s="21" t="str">
        <f>VLOOKUP(B1751,Accounts!B$2:E$3001,4,FALSE)</f>
        <v>Domiciliary</v>
      </c>
      <c r="M1751" s="26">
        <f>VALUE(VLOOKUP(B1751,Accounts!B$2:G$3001,6,FALSE))</f>
        <v>636760509</v>
      </c>
      <c r="N1751" s="22">
        <f>IFERROR(VLOOKUP(B1751,Loan!B1751:D2050,3,FALSE), 0)</f>
        <v>0</v>
      </c>
      <c r="O1751" s="25">
        <f>VLOOKUP(B1751,Transaction!C2:F3001,4,FALSE)</f>
        <v>44592</v>
      </c>
      <c r="P1751" s="21" t="str">
        <f>VLOOKUP(B1751,Table3[[Account Number]:[Transaction type]],2,FALSE)</f>
        <v>Cash Withdrawal</v>
      </c>
      <c r="Q1751" s="21" t="str">
        <f>VLOOKUP(B1751,Transaction!C2:E3001,3,FALSE)</f>
        <v>POS</v>
      </c>
      <c r="R1751" s="22">
        <f>Table4[[#This Row],[Bank Deposit2]] - Table4[[#This Row],[Saving Accounts]]</f>
        <v>1362700.8766638001</v>
      </c>
      <c r="S1751" s="22">
        <f>IF(AND(Table4[[#This Row],[Account Type]]="Current",Table4[[#This Row],[Opening Balance]]&gt;= 500000),Table4[[#This Row],[Opening Balance]] * 0.02, 0)</f>
        <v>0</v>
      </c>
    </row>
    <row r="1752" spans="1:19" ht="15.75" x14ac:dyDescent="0.25">
      <c r="A1752" s="17" t="s">
        <v>5477</v>
      </c>
      <c r="B1752" s="19">
        <v>649881744</v>
      </c>
      <c r="C1752" s="17">
        <v>74</v>
      </c>
      <c r="D1752" s="24">
        <v>17677.5</v>
      </c>
      <c r="E1752" s="17" t="s">
        <v>1094</v>
      </c>
      <c r="F1752" s="17" t="s">
        <v>471</v>
      </c>
      <c r="G1752" s="17" t="s">
        <v>4220</v>
      </c>
      <c r="H1752" s="17" t="s">
        <v>5478</v>
      </c>
      <c r="I1752" s="20">
        <f t="shared" si="27"/>
        <v>1588226.8177120001</v>
      </c>
      <c r="J1752" s="20">
        <v>493118.81033800001</v>
      </c>
      <c r="K1752" s="17" t="s">
        <v>5479</v>
      </c>
      <c r="L1752" s="21" t="str">
        <f>VLOOKUP(B1752,Accounts!B$2:E$3001,4,FALSE)</f>
        <v>Corporate</v>
      </c>
      <c r="M1752" s="26">
        <f>VALUE(VLOOKUP(B1752,Accounts!B$2:G$3001,6,FALSE))</f>
        <v>1588741406</v>
      </c>
      <c r="N1752" s="22">
        <f>IFERROR(VLOOKUP(B1752,Loan!B1752:D2051,3,FALSE), 0)</f>
        <v>0</v>
      </c>
      <c r="O1752" s="25">
        <f>VLOOKUP(B1752,Transaction!C2:F3001,4,FALSE)</f>
        <v>44675</v>
      </c>
      <c r="P1752" s="21" t="str">
        <f>VLOOKUP(B1752,Table3[[Account Number]:[Transaction type]],2,FALSE)</f>
        <v>Money Transfer</v>
      </c>
      <c r="Q1752" s="21" t="str">
        <f>VLOOKUP(B1752,Transaction!C2:E3001,3,FALSE)</f>
        <v>Internet Banking</v>
      </c>
      <c r="R1752" s="22">
        <f>Table4[[#This Row],[Bank Deposit2]] - Table4[[#This Row],[Saving Accounts]]</f>
        <v>1095108.007374</v>
      </c>
      <c r="S1752" s="22">
        <f>IF(AND(Table4[[#This Row],[Account Type]]="Current",Table4[[#This Row],[Opening Balance]]&gt;= 500000),Table4[[#This Row],[Opening Balance]] * 0.02, 0)</f>
        <v>0</v>
      </c>
    </row>
    <row r="1753" spans="1:19" ht="15.75" x14ac:dyDescent="0.25">
      <c r="A1753" s="17" t="s">
        <v>5480</v>
      </c>
      <c r="B1753" s="19">
        <v>890302611</v>
      </c>
      <c r="C1753" s="17">
        <v>66</v>
      </c>
      <c r="D1753" s="24">
        <v>20599.5</v>
      </c>
      <c r="E1753" s="17" t="s">
        <v>1094</v>
      </c>
      <c r="F1753" s="17" t="s">
        <v>1197</v>
      </c>
      <c r="G1753" s="17" t="s">
        <v>4054</v>
      </c>
      <c r="H1753" s="17" t="s">
        <v>5481</v>
      </c>
      <c r="I1753" s="20">
        <f t="shared" si="27"/>
        <v>1848766.471804</v>
      </c>
      <c r="J1753" s="20">
        <v>831249.8873224</v>
      </c>
      <c r="K1753" s="17" t="s">
        <v>5482</v>
      </c>
      <c r="L1753" s="21" t="str">
        <f>VLOOKUP(B1753,Accounts!B$2:E$3001,4,FALSE)</f>
        <v>Domiciliary</v>
      </c>
      <c r="M1753" s="26">
        <f>VALUE(VLOOKUP(B1753,Accounts!B$2:G$3001,6,FALSE))</f>
        <v>363137958</v>
      </c>
      <c r="N1753" s="22">
        <f>IFERROR(VLOOKUP(B1753,Loan!B1753:D2052,3,FALSE), 0)</f>
        <v>0</v>
      </c>
      <c r="O1753" s="25">
        <f>VLOOKUP(B1753,Transaction!C2:F3001,4,FALSE)</f>
        <v>44277</v>
      </c>
      <c r="P1753" s="21" t="str">
        <f>VLOOKUP(B1753,Table3[[Account Number]:[Transaction type]],2,FALSE)</f>
        <v>Online Payment</v>
      </c>
      <c r="Q1753" s="21" t="str">
        <f>VLOOKUP(B1753,Transaction!C2:E3001,3,FALSE)</f>
        <v>Mobile</v>
      </c>
      <c r="R1753" s="22">
        <f>Table4[[#This Row],[Bank Deposit2]] - Table4[[#This Row],[Saving Accounts]]</f>
        <v>1017516.5844816</v>
      </c>
      <c r="S1753" s="22">
        <f>IF(AND(Table4[[#This Row],[Account Type]]="Current",Table4[[#This Row],[Opening Balance]]&gt;= 500000),Table4[[#This Row],[Opening Balance]] * 0.02, 0)</f>
        <v>0</v>
      </c>
    </row>
    <row r="1754" spans="1:19" ht="15.75" x14ac:dyDescent="0.25">
      <c r="A1754" s="17" t="s">
        <v>5483</v>
      </c>
      <c r="B1754" s="19">
        <v>303452116</v>
      </c>
      <c r="C1754" s="17">
        <v>72</v>
      </c>
      <c r="D1754" s="24">
        <v>18408</v>
      </c>
      <c r="E1754" s="17" t="s">
        <v>1094</v>
      </c>
      <c r="F1754" s="17" t="s">
        <v>185</v>
      </c>
      <c r="G1754" s="17" t="s">
        <v>4066</v>
      </c>
      <c r="H1754" s="17" t="s">
        <v>5484</v>
      </c>
      <c r="I1754" s="20">
        <f t="shared" si="27"/>
        <v>94217.515199999994</v>
      </c>
      <c r="J1754" s="20">
        <v>85298.257094400004</v>
      </c>
      <c r="K1754" s="17" t="s">
        <v>5485</v>
      </c>
      <c r="L1754" s="21" t="str">
        <f>VLOOKUP(B1754,Accounts!B$2:E$3001,4,FALSE)</f>
        <v>Current</v>
      </c>
      <c r="M1754" s="26">
        <f>VALUE(VLOOKUP(B1754,Accounts!B$2:G$3001,6,FALSE))</f>
        <v>337314816</v>
      </c>
      <c r="N1754" s="22">
        <f>IFERROR(VLOOKUP(B1754,Loan!B1754:D2053,3,FALSE), 0)</f>
        <v>0</v>
      </c>
      <c r="O1754" s="25">
        <f>VLOOKUP(B1754,Transaction!C2:F3001,4,FALSE)</f>
        <v>44676</v>
      </c>
      <c r="P1754" s="21" t="str">
        <f>VLOOKUP(B1754,Table3[[Account Number]:[Transaction type]],2,FALSE)</f>
        <v>Online Payment</v>
      </c>
      <c r="Q1754" s="21" t="str">
        <f>VLOOKUP(B1754,Transaction!C2:E3001,3,FALSE)</f>
        <v>Card</v>
      </c>
      <c r="R1754" s="22">
        <f>Table4[[#This Row],[Bank Deposit2]] - Table4[[#This Row],[Saving Accounts]]</f>
        <v>8919.2581055999908</v>
      </c>
      <c r="S1754" s="22">
        <f>IF(AND(Table4[[#This Row],[Account Type]]="Current",Table4[[#This Row],[Opening Balance]]&gt;= 500000),Table4[[#This Row],[Opening Balance]] * 0.02, 0)</f>
        <v>6746296.3200000003</v>
      </c>
    </row>
    <row r="1755" spans="1:19" ht="15.75" x14ac:dyDescent="0.25">
      <c r="A1755" s="17" t="s">
        <v>5486</v>
      </c>
      <c r="B1755" s="19">
        <v>334024694</v>
      </c>
      <c r="C1755" s="17">
        <v>40</v>
      </c>
      <c r="D1755" s="24">
        <v>30096</v>
      </c>
      <c r="E1755" s="17" t="s">
        <v>1094</v>
      </c>
      <c r="F1755" s="17" t="s">
        <v>874</v>
      </c>
      <c r="G1755" s="17" t="s">
        <v>4066</v>
      </c>
      <c r="H1755" s="17" t="s">
        <v>5487</v>
      </c>
      <c r="I1755" s="20">
        <f t="shared" si="27"/>
        <v>500037.87350400002</v>
      </c>
      <c r="J1755" s="20">
        <v>284824.20452616003</v>
      </c>
      <c r="K1755" s="17" t="s">
        <v>5488</v>
      </c>
      <c r="L1755" s="21" t="str">
        <f>VLOOKUP(B1755,Accounts!B$2:E$3001,4,FALSE)</f>
        <v>Domiciliary</v>
      </c>
      <c r="M1755" s="26">
        <f>VALUE(VLOOKUP(B1755,Accounts!B$2:G$3001,6,FALSE))</f>
        <v>635142848</v>
      </c>
      <c r="N1755" s="22">
        <f>IFERROR(VLOOKUP(B1755,Loan!B1755:D2054,3,FALSE), 0)</f>
        <v>0</v>
      </c>
      <c r="O1755" s="25">
        <f>VLOOKUP(B1755,Transaction!C2:F3001,4,FALSE)</f>
        <v>44626</v>
      </c>
      <c r="P1755" s="21" t="str">
        <f>VLOOKUP(B1755,Table3[[Account Number]:[Transaction type]],2,FALSE)</f>
        <v>Money Transfer</v>
      </c>
      <c r="Q1755" s="21" t="str">
        <f>VLOOKUP(B1755,Transaction!C2:E3001,3,FALSE)</f>
        <v>Bank</v>
      </c>
      <c r="R1755" s="22">
        <f>Table4[[#This Row],[Bank Deposit2]] - Table4[[#This Row],[Saving Accounts]]</f>
        <v>215213.66897783999</v>
      </c>
      <c r="S1755" s="22">
        <f>IF(AND(Table4[[#This Row],[Account Type]]="Current",Table4[[#This Row],[Opening Balance]]&gt;= 500000),Table4[[#This Row],[Opening Balance]] * 0.02, 0)</f>
        <v>0</v>
      </c>
    </row>
    <row r="1756" spans="1:19" ht="15.75" x14ac:dyDescent="0.25">
      <c r="A1756" s="17" t="s">
        <v>5489</v>
      </c>
      <c r="B1756" s="19">
        <v>151586243</v>
      </c>
      <c r="C1756" s="17">
        <v>66</v>
      </c>
      <c r="D1756" s="24">
        <v>20599.5</v>
      </c>
      <c r="E1756" s="17" t="s">
        <v>1094</v>
      </c>
      <c r="F1756" s="17" t="s">
        <v>1789</v>
      </c>
      <c r="G1756" s="17" t="s">
        <v>4119</v>
      </c>
      <c r="H1756" s="17" t="s">
        <v>5490</v>
      </c>
      <c r="I1756" s="20">
        <f t="shared" si="27"/>
        <v>695971.47902199998</v>
      </c>
      <c r="J1756" s="20">
        <v>293623.24288188003</v>
      </c>
      <c r="K1756" s="17" t="s">
        <v>5491</v>
      </c>
      <c r="L1756" s="21" t="str">
        <f>VLOOKUP(B1756,Accounts!B$2:E$3001,4,FALSE)</f>
        <v>Corporate</v>
      </c>
      <c r="M1756" s="26">
        <f>VALUE(VLOOKUP(B1756,Accounts!B$2:G$3001,6,FALSE))</f>
        <v>1076555181</v>
      </c>
      <c r="N1756" s="22">
        <f>IFERROR(VLOOKUP(B1756,Loan!B1756:D2055,3,FALSE), 0)</f>
        <v>0</v>
      </c>
      <c r="O1756" s="25">
        <f>VLOOKUP(B1756,Transaction!C2:F3001,4,FALSE)</f>
        <v>44406</v>
      </c>
      <c r="P1756" s="21" t="str">
        <f>VLOOKUP(B1756,Table3[[Account Number]:[Transaction type]],2,FALSE)</f>
        <v>Money Transfer</v>
      </c>
      <c r="Q1756" s="21" t="str">
        <f>VLOOKUP(B1756,Transaction!C2:E3001,3,FALSE)</f>
        <v>Bank</v>
      </c>
      <c r="R1756" s="22">
        <f>Table4[[#This Row],[Bank Deposit2]] - Table4[[#This Row],[Saving Accounts]]</f>
        <v>402348.23614011996</v>
      </c>
      <c r="S1756" s="22">
        <f>IF(AND(Table4[[#This Row],[Account Type]]="Current",Table4[[#This Row],[Opening Balance]]&gt;= 500000),Table4[[#This Row],[Opening Balance]] * 0.02, 0)</f>
        <v>0</v>
      </c>
    </row>
    <row r="1757" spans="1:19" ht="15.75" x14ac:dyDescent="0.25">
      <c r="A1757" s="17" t="s">
        <v>5492</v>
      </c>
      <c r="B1757" s="19">
        <v>848525038</v>
      </c>
      <c r="C1757" s="17">
        <v>83</v>
      </c>
      <c r="D1757" s="24">
        <v>14390.25</v>
      </c>
      <c r="E1757" s="17" t="s">
        <v>1094</v>
      </c>
      <c r="F1757" s="17" t="s">
        <v>246</v>
      </c>
      <c r="G1757" s="17" t="s">
        <v>4070</v>
      </c>
      <c r="H1757" s="17" t="s">
        <v>5493</v>
      </c>
      <c r="I1757" s="20">
        <f t="shared" si="27"/>
        <v>593465.24996399996</v>
      </c>
      <c r="J1757" s="20">
        <v>155123.59008960001</v>
      </c>
      <c r="K1757" s="17" t="s">
        <v>5494</v>
      </c>
      <c r="L1757" s="21" t="str">
        <f>VLOOKUP(B1757,Accounts!B$2:E$3001,4,FALSE)</f>
        <v>Joint</v>
      </c>
      <c r="M1757" s="26">
        <f>VALUE(VLOOKUP(B1757,Accounts!B$2:G$3001,6,FALSE))</f>
        <v>1660621155</v>
      </c>
      <c r="N1757" s="22">
        <f>IFERROR(VLOOKUP(B1757,Loan!B1757:D2056,3,FALSE), 0)</f>
        <v>0</v>
      </c>
      <c r="O1757" s="25">
        <f>VLOOKUP(B1757,Transaction!C2:F3001,4,FALSE)</f>
        <v>44441</v>
      </c>
      <c r="P1757" s="21" t="str">
        <f>VLOOKUP(B1757,Table3[[Account Number]:[Transaction type]],2,FALSE)</f>
        <v>Cash Withdrawal</v>
      </c>
      <c r="Q1757" s="21" t="str">
        <f>VLOOKUP(B1757,Transaction!C2:E3001,3,FALSE)</f>
        <v>ATM</v>
      </c>
      <c r="R1757" s="22">
        <f>Table4[[#This Row],[Bank Deposit2]] - Table4[[#This Row],[Saving Accounts]]</f>
        <v>438341.65987439995</v>
      </c>
      <c r="S1757" s="22">
        <f>IF(AND(Table4[[#This Row],[Account Type]]="Current",Table4[[#This Row],[Opening Balance]]&gt;= 500000),Table4[[#This Row],[Opening Balance]] * 0.02, 0)</f>
        <v>0</v>
      </c>
    </row>
    <row r="1758" spans="1:19" ht="15.75" x14ac:dyDescent="0.25">
      <c r="A1758" s="17" t="s">
        <v>5495</v>
      </c>
      <c r="B1758" s="19">
        <v>213378098</v>
      </c>
      <c r="C1758" s="17">
        <v>83</v>
      </c>
      <c r="D1758" s="24">
        <v>14390.25</v>
      </c>
      <c r="E1758" s="17" t="s">
        <v>1094</v>
      </c>
      <c r="F1758" s="17" t="s">
        <v>1840</v>
      </c>
      <c r="G1758" s="17" t="s">
        <v>4074</v>
      </c>
      <c r="H1758" s="17" t="s">
        <v>5496</v>
      </c>
      <c r="I1758" s="20">
        <f t="shared" si="27"/>
        <v>527117.154599</v>
      </c>
      <c r="J1758" s="20">
        <v>122920.17680775</v>
      </c>
      <c r="K1758" s="17" t="s">
        <v>5497</v>
      </c>
      <c r="L1758" s="21" t="str">
        <f>VLOOKUP(B1758,Accounts!B$2:E$3001,4,FALSE)</f>
        <v>Corporate</v>
      </c>
      <c r="M1758" s="26">
        <f>VALUE(VLOOKUP(B1758,Accounts!B$2:G$3001,6,FALSE))</f>
        <v>1015743744</v>
      </c>
      <c r="N1758" s="22">
        <f>IFERROR(VLOOKUP(B1758,Loan!B1758:D2057,3,FALSE), 0)</f>
        <v>0</v>
      </c>
      <c r="O1758" s="25">
        <f>VLOOKUP(B1758,Transaction!C2:F3001,4,FALSE)</f>
        <v>44503</v>
      </c>
      <c r="P1758" s="21" t="str">
        <f>VLOOKUP(B1758,Table3[[Account Number]:[Transaction type]],2,FALSE)</f>
        <v>Online Payment</v>
      </c>
      <c r="Q1758" s="21" t="str">
        <f>VLOOKUP(B1758,Transaction!C2:E3001,3,FALSE)</f>
        <v>Mobile</v>
      </c>
      <c r="R1758" s="22">
        <f>Table4[[#This Row],[Bank Deposit2]] - Table4[[#This Row],[Saving Accounts]]</f>
        <v>404196.97779124998</v>
      </c>
      <c r="S1758" s="22">
        <f>IF(AND(Table4[[#This Row],[Account Type]]="Current",Table4[[#This Row],[Opening Balance]]&gt;= 500000),Table4[[#This Row],[Opening Balance]] * 0.02, 0)</f>
        <v>0</v>
      </c>
    </row>
    <row r="1759" spans="1:19" ht="15.75" x14ac:dyDescent="0.25">
      <c r="A1759" s="17" t="s">
        <v>5498</v>
      </c>
      <c r="B1759" s="19">
        <v>990560920</v>
      </c>
      <c r="C1759" s="17">
        <v>51</v>
      </c>
      <c r="D1759" s="24">
        <v>26078.25</v>
      </c>
      <c r="E1759" s="17" t="s">
        <v>1094</v>
      </c>
      <c r="F1759" s="17" t="s">
        <v>1016</v>
      </c>
      <c r="G1759" s="17" t="s">
        <v>4148</v>
      </c>
      <c r="H1759" s="17" t="s">
        <v>5499</v>
      </c>
      <c r="I1759" s="20">
        <f t="shared" si="27"/>
        <v>283791.87355600001</v>
      </c>
      <c r="J1759" s="20">
        <v>75553.770927039994</v>
      </c>
      <c r="K1759" s="17" t="s">
        <v>5500</v>
      </c>
      <c r="L1759" s="21" t="str">
        <f>VLOOKUP(B1759,Accounts!B$2:E$3001,4,FALSE)</f>
        <v>Joint</v>
      </c>
      <c r="M1759" s="26">
        <f>VALUE(VLOOKUP(B1759,Accounts!B$2:G$3001,6,FALSE))</f>
        <v>1250075806</v>
      </c>
      <c r="N1759" s="22">
        <f>IFERROR(VLOOKUP(B1759,Loan!B1759:D2058,3,FALSE), 0)</f>
        <v>0</v>
      </c>
      <c r="O1759" s="25">
        <f>VLOOKUP(B1759,Transaction!C2:F3001,4,FALSE)</f>
        <v>44639</v>
      </c>
      <c r="P1759" s="21" t="str">
        <f>VLOOKUP(B1759,Table3[[Account Number]:[Transaction type]],2,FALSE)</f>
        <v>Money Transfer</v>
      </c>
      <c r="Q1759" s="21" t="str">
        <f>VLOOKUP(B1759,Transaction!C2:E3001,3,FALSE)</f>
        <v>Mobile</v>
      </c>
      <c r="R1759" s="22">
        <f>Table4[[#This Row],[Bank Deposit2]] - Table4[[#This Row],[Saving Accounts]]</f>
        <v>208238.10262896001</v>
      </c>
      <c r="S1759" s="22">
        <f>IF(AND(Table4[[#This Row],[Account Type]]="Current",Table4[[#This Row],[Opening Balance]]&gt;= 500000),Table4[[#This Row],[Opening Balance]] * 0.02, 0)</f>
        <v>0</v>
      </c>
    </row>
    <row r="1760" spans="1:19" ht="15.75" x14ac:dyDescent="0.25">
      <c r="A1760" s="17" t="s">
        <v>5501</v>
      </c>
      <c r="B1760" s="19">
        <v>957165148</v>
      </c>
      <c r="C1760" s="17">
        <v>80</v>
      </c>
      <c r="D1760" s="24">
        <v>15486</v>
      </c>
      <c r="E1760" s="17" t="s">
        <v>1094</v>
      </c>
      <c r="F1760" s="17" t="s">
        <v>430</v>
      </c>
      <c r="G1760" s="17" t="s">
        <v>4074</v>
      </c>
      <c r="H1760" s="17" t="s">
        <v>5502</v>
      </c>
      <c r="I1760" s="20">
        <f t="shared" si="27"/>
        <v>425301.01926799997</v>
      </c>
      <c r="J1760" s="20">
        <v>298431.56267279998</v>
      </c>
      <c r="K1760" s="17" t="s">
        <v>5503</v>
      </c>
      <c r="L1760" s="21" t="str">
        <f>VLOOKUP(B1760,Accounts!B$2:E$3001,4,FALSE)</f>
        <v>Domiciliary</v>
      </c>
      <c r="M1760" s="26">
        <f>VALUE(VLOOKUP(B1760,Accounts!B$2:G$3001,6,FALSE))</f>
        <v>9872184</v>
      </c>
      <c r="N1760" s="22">
        <f>IFERROR(VLOOKUP(B1760,Loan!B1760:D2059,3,FALSE), 0)</f>
        <v>0</v>
      </c>
      <c r="O1760" s="25">
        <f>VLOOKUP(B1760,Transaction!C2:F3001,4,FALSE)</f>
        <v>44449</v>
      </c>
      <c r="P1760" s="21" t="str">
        <f>VLOOKUP(B1760,Table3[[Account Number]:[Transaction type]],2,FALSE)</f>
        <v>Online Payment</v>
      </c>
      <c r="Q1760" s="21" t="str">
        <f>VLOOKUP(B1760,Transaction!C2:E3001,3,FALSE)</f>
        <v>Internet Banking</v>
      </c>
      <c r="R1760" s="22">
        <f>Table4[[#This Row],[Bank Deposit2]] - Table4[[#This Row],[Saving Accounts]]</f>
        <v>126869.4565952</v>
      </c>
      <c r="S1760" s="22">
        <f>IF(AND(Table4[[#This Row],[Account Type]]="Current",Table4[[#This Row],[Opening Balance]]&gt;= 500000),Table4[[#This Row],[Opening Balance]] * 0.02, 0)</f>
        <v>0</v>
      </c>
    </row>
    <row r="1761" spans="1:19" ht="15.75" x14ac:dyDescent="0.25">
      <c r="A1761" s="17" t="s">
        <v>5504</v>
      </c>
      <c r="B1761" s="19">
        <v>833256310</v>
      </c>
      <c r="C1761" s="17">
        <v>68</v>
      </c>
      <c r="D1761" s="24">
        <v>19869</v>
      </c>
      <c r="E1761" s="17" t="s">
        <v>1094</v>
      </c>
      <c r="F1761" s="17" t="s">
        <v>1789</v>
      </c>
      <c r="G1761" s="17" t="s">
        <v>4074</v>
      </c>
      <c r="H1761" s="17" t="s">
        <v>5505</v>
      </c>
      <c r="I1761" s="20">
        <f t="shared" si="27"/>
        <v>268710.52784400003</v>
      </c>
      <c r="J1761" s="20">
        <v>119698.3260396</v>
      </c>
      <c r="K1761" s="17" t="s">
        <v>5506</v>
      </c>
      <c r="L1761" s="21" t="str">
        <f>VLOOKUP(B1761,Accounts!B$2:E$3001,4,FALSE)</f>
        <v>Current</v>
      </c>
      <c r="M1761" s="26">
        <f>VALUE(VLOOKUP(B1761,Accounts!B$2:G$3001,6,FALSE))</f>
        <v>75941856</v>
      </c>
      <c r="N1761" s="22">
        <f>IFERROR(VLOOKUP(B1761,Loan!B1761:D2060,3,FALSE), 0)</f>
        <v>0</v>
      </c>
      <c r="O1761" s="25">
        <f>VLOOKUP(B1761,Transaction!C2:F3001,4,FALSE)</f>
        <v>44345</v>
      </c>
      <c r="P1761" s="21" t="str">
        <f>VLOOKUP(B1761,Table3[[Account Number]:[Transaction type]],2,FALSE)</f>
        <v>Money Deposit</v>
      </c>
      <c r="Q1761" s="21" t="str">
        <f>VLOOKUP(B1761,Transaction!C2:E3001,3,FALSE)</f>
        <v>ATM</v>
      </c>
      <c r="R1761" s="22">
        <f>Table4[[#This Row],[Bank Deposit2]] - Table4[[#This Row],[Saving Accounts]]</f>
        <v>149012.20180440001</v>
      </c>
      <c r="S1761" s="22">
        <f>IF(AND(Table4[[#This Row],[Account Type]]="Current",Table4[[#This Row],[Opening Balance]]&gt;= 500000),Table4[[#This Row],[Opening Balance]] * 0.02, 0)</f>
        <v>1518837.12</v>
      </c>
    </row>
    <row r="1762" spans="1:19" ht="15.75" x14ac:dyDescent="0.25">
      <c r="A1762" s="17" t="s">
        <v>5507</v>
      </c>
      <c r="B1762" s="19">
        <v>774767354</v>
      </c>
      <c r="C1762" s="17">
        <v>32</v>
      </c>
      <c r="D1762" s="24">
        <v>33018</v>
      </c>
      <c r="E1762" s="17" t="s">
        <v>1094</v>
      </c>
      <c r="F1762" s="17" t="s">
        <v>1840</v>
      </c>
      <c r="G1762" s="17" t="s">
        <v>4148</v>
      </c>
      <c r="H1762" s="17" t="s">
        <v>5508</v>
      </c>
      <c r="I1762" s="20">
        <f t="shared" si="27"/>
        <v>593455.89412199997</v>
      </c>
      <c r="J1762" s="20">
        <v>448352.66726249998</v>
      </c>
      <c r="K1762" s="17" t="s">
        <v>5509</v>
      </c>
      <c r="L1762" s="21" t="str">
        <f>VLOOKUP(B1762,Accounts!B$2:E$3001,4,FALSE)</f>
        <v>Corporate</v>
      </c>
      <c r="M1762" s="26">
        <f>VALUE(VLOOKUP(B1762,Accounts!B$2:G$3001,6,FALSE))</f>
        <v>914716257</v>
      </c>
      <c r="N1762" s="22">
        <f>IFERROR(VLOOKUP(B1762,Loan!B1762:D2061,3,FALSE), 0)</f>
        <v>0</v>
      </c>
      <c r="O1762" s="25">
        <f>VLOOKUP(B1762,Transaction!C2:F3001,4,FALSE)</f>
        <v>44202</v>
      </c>
      <c r="P1762" s="21" t="str">
        <f>VLOOKUP(B1762,Table3[[Account Number]:[Transaction type]],2,FALSE)</f>
        <v>Cash Withdrawal</v>
      </c>
      <c r="Q1762" s="21" t="str">
        <f>VLOOKUP(B1762,Transaction!C2:E3001,3,FALSE)</f>
        <v>ATM</v>
      </c>
      <c r="R1762" s="22">
        <f>Table4[[#This Row],[Bank Deposit2]] - Table4[[#This Row],[Saving Accounts]]</f>
        <v>145103.22685949999</v>
      </c>
      <c r="S1762" s="22">
        <f>IF(AND(Table4[[#This Row],[Account Type]]="Current",Table4[[#This Row],[Opening Balance]]&gt;= 500000),Table4[[#This Row],[Opening Balance]] * 0.02, 0)</f>
        <v>0</v>
      </c>
    </row>
    <row r="1763" spans="1:19" ht="15.75" x14ac:dyDescent="0.25">
      <c r="A1763" s="17" t="s">
        <v>5510</v>
      </c>
      <c r="B1763" s="19">
        <v>157175715</v>
      </c>
      <c r="C1763" s="17">
        <v>47</v>
      </c>
      <c r="D1763" s="24">
        <v>27539.25</v>
      </c>
      <c r="E1763" s="17" t="s">
        <v>1094</v>
      </c>
      <c r="F1763" s="17" t="s">
        <v>955</v>
      </c>
      <c r="G1763" s="17" t="s">
        <v>4062</v>
      </c>
      <c r="H1763" s="17" t="s">
        <v>5511</v>
      </c>
      <c r="I1763" s="20">
        <f t="shared" si="27"/>
        <v>489210.02538100001</v>
      </c>
      <c r="J1763" s="20">
        <v>167729.15155919999</v>
      </c>
      <c r="K1763" s="17" t="s">
        <v>5512</v>
      </c>
      <c r="L1763" s="21" t="str">
        <f>VLOOKUP(B1763,Accounts!B$2:E$3001,4,FALSE)</f>
        <v>Domiciliary</v>
      </c>
      <c r="M1763" s="26">
        <f>VALUE(VLOOKUP(B1763,Accounts!B$2:G$3001,6,FALSE))</f>
        <v>191335584</v>
      </c>
      <c r="N1763" s="22">
        <f>IFERROR(VLOOKUP(B1763,Loan!B1763:D2062,3,FALSE), 0)</f>
        <v>0</v>
      </c>
      <c r="O1763" s="25">
        <f>VLOOKUP(B1763,Transaction!C2:F3001,4,FALSE)</f>
        <v>44645</v>
      </c>
      <c r="P1763" s="21" t="str">
        <f>VLOOKUP(B1763,Table3[[Account Number]:[Transaction type]],2,FALSE)</f>
        <v>Money Deposit</v>
      </c>
      <c r="Q1763" s="21" t="str">
        <f>VLOOKUP(B1763,Transaction!C2:E3001,3,FALSE)</f>
        <v>Bank</v>
      </c>
      <c r="R1763" s="22">
        <f>Table4[[#This Row],[Bank Deposit2]] - Table4[[#This Row],[Saving Accounts]]</f>
        <v>321480.87382179999</v>
      </c>
      <c r="S1763" s="22">
        <f>IF(AND(Table4[[#This Row],[Account Type]]="Current",Table4[[#This Row],[Opening Balance]]&gt;= 500000),Table4[[#This Row],[Opening Balance]] * 0.02, 0)</f>
        <v>0</v>
      </c>
    </row>
    <row r="1764" spans="1:19" ht="15.75" x14ac:dyDescent="0.25">
      <c r="A1764" s="17" t="s">
        <v>5513</v>
      </c>
      <c r="B1764" s="19">
        <v>302762352</v>
      </c>
      <c r="C1764" s="17">
        <v>31</v>
      </c>
      <c r="D1764" s="24">
        <v>33383.25</v>
      </c>
      <c r="E1764" s="17" t="s">
        <v>1094</v>
      </c>
      <c r="F1764" s="17" t="s">
        <v>463</v>
      </c>
      <c r="G1764" s="17" t="s">
        <v>4105</v>
      </c>
      <c r="H1764" s="17" t="s">
        <v>5514</v>
      </c>
      <c r="I1764" s="20">
        <f t="shared" si="27"/>
        <v>258202.48684999999</v>
      </c>
      <c r="J1764" s="20">
        <v>288060.08351119998</v>
      </c>
      <c r="K1764" s="17" t="s">
        <v>2555</v>
      </c>
      <c r="L1764" s="21" t="str">
        <f>VLOOKUP(B1764,Accounts!B$2:E$3001,4,FALSE)</f>
        <v>Domiciliary</v>
      </c>
      <c r="M1764" s="26">
        <f>VALUE(VLOOKUP(B1764,Accounts!B$2:G$3001,6,FALSE))</f>
        <v>2116641072</v>
      </c>
      <c r="N1764" s="22">
        <f>IFERROR(VLOOKUP(B1764,Loan!B1764:D2063,3,FALSE), 0)</f>
        <v>0</v>
      </c>
      <c r="O1764" s="25">
        <f>VLOOKUP(B1764,Transaction!C2:F3001,4,FALSE)</f>
        <v>44567</v>
      </c>
      <c r="P1764" s="21" t="str">
        <f>VLOOKUP(B1764,Table3[[Account Number]:[Transaction type]],2,FALSE)</f>
        <v>Cash Withdrawal</v>
      </c>
      <c r="Q1764" s="21" t="str">
        <f>VLOOKUP(B1764,Transaction!C2:E3001,3,FALSE)</f>
        <v>ATM</v>
      </c>
      <c r="R1764" s="22">
        <f>Table4[[#This Row],[Bank Deposit2]] - Table4[[#This Row],[Saving Accounts]]</f>
        <v>-29857.59666119999</v>
      </c>
      <c r="S1764" s="22">
        <f>IF(AND(Table4[[#This Row],[Account Type]]="Current",Table4[[#This Row],[Opening Balance]]&gt;= 500000),Table4[[#This Row],[Opening Balance]] * 0.02, 0)</f>
        <v>0</v>
      </c>
    </row>
    <row r="1765" spans="1:19" ht="15.75" x14ac:dyDescent="0.25">
      <c r="A1765" s="17" t="s">
        <v>5515</v>
      </c>
      <c r="B1765" s="19">
        <v>754830246</v>
      </c>
      <c r="C1765" s="17">
        <v>23</v>
      </c>
      <c r="D1765" s="24">
        <v>36305.25</v>
      </c>
      <c r="E1765" s="17" t="s">
        <v>1094</v>
      </c>
      <c r="F1765" s="17" t="s">
        <v>125</v>
      </c>
      <c r="G1765" s="17" t="s">
        <v>4099</v>
      </c>
      <c r="H1765" s="17" t="s">
        <v>5516</v>
      </c>
      <c r="I1765" s="20">
        <f t="shared" si="27"/>
        <v>770470.04926200002</v>
      </c>
      <c r="J1765" s="20">
        <v>352976.09172731999</v>
      </c>
      <c r="K1765" s="17" t="s">
        <v>5517</v>
      </c>
      <c r="L1765" s="21" t="str">
        <f>VLOOKUP(B1765,Accounts!B$2:E$3001,4,FALSE)</f>
        <v>Corporate</v>
      </c>
      <c r="M1765" s="26">
        <f>VALUE(VLOOKUP(B1765,Accounts!B$2:G$3001,6,FALSE))</f>
        <v>272444368</v>
      </c>
      <c r="N1765" s="22">
        <f>IFERROR(VLOOKUP(B1765,Loan!B1765:D2064,3,FALSE), 0)</f>
        <v>0</v>
      </c>
      <c r="O1765" s="25">
        <f>VLOOKUP(B1765,Transaction!C2:F3001,4,FALSE)</f>
        <v>44387</v>
      </c>
      <c r="P1765" s="21" t="str">
        <f>VLOOKUP(B1765,Table3[[Account Number]:[Transaction type]],2,FALSE)</f>
        <v>Money Deposit</v>
      </c>
      <c r="Q1765" s="21" t="str">
        <f>VLOOKUP(B1765,Transaction!C2:E3001,3,FALSE)</f>
        <v>Bank</v>
      </c>
      <c r="R1765" s="22">
        <f>Table4[[#This Row],[Bank Deposit2]] - Table4[[#This Row],[Saving Accounts]]</f>
        <v>417493.95753468003</v>
      </c>
      <c r="S1765" s="22">
        <f>IF(AND(Table4[[#This Row],[Account Type]]="Current",Table4[[#This Row],[Opening Balance]]&gt;= 500000),Table4[[#This Row],[Opening Balance]] * 0.02, 0)</f>
        <v>0</v>
      </c>
    </row>
    <row r="1766" spans="1:19" ht="15.75" x14ac:dyDescent="0.25">
      <c r="A1766" s="17" t="s">
        <v>5518</v>
      </c>
      <c r="B1766" s="19">
        <v>105425657</v>
      </c>
      <c r="C1766" s="17">
        <v>32</v>
      </c>
      <c r="D1766" s="24">
        <v>33018</v>
      </c>
      <c r="E1766" s="17" t="s">
        <v>1094</v>
      </c>
      <c r="F1766" s="17" t="s">
        <v>2311</v>
      </c>
      <c r="G1766" s="17" t="s">
        <v>4220</v>
      </c>
      <c r="H1766" s="17" t="s">
        <v>5519</v>
      </c>
      <c r="I1766" s="20">
        <f t="shared" si="27"/>
        <v>30171.759731999999</v>
      </c>
      <c r="J1766" s="20">
        <v>11964.663342</v>
      </c>
      <c r="K1766" s="17" t="s">
        <v>5520</v>
      </c>
      <c r="L1766" s="21" t="str">
        <f>VLOOKUP(B1766,Accounts!B$2:E$3001,4,FALSE)</f>
        <v>Domiciliary</v>
      </c>
      <c r="M1766" s="26">
        <f>VALUE(VLOOKUP(B1766,Accounts!B$2:G$3001,6,FALSE))</f>
        <v>5475375</v>
      </c>
      <c r="N1766" s="22">
        <f>IFERROR(VLOOKUP(B1766,Loan!B1766:D2065,3,FALSE), 0)</f>
        <v>0</v>
      </c>
      <c r="O1766" s="25">
        <f>VLOOKUP(B1766,Transaction!C2:F3001,4,FALSE)</f>
        <v>44405</v>
      </c>
      <c r="P1766" s="21" t="str">
        <f>VLOOKUP(B1766,Table3[[Account Number]:[Transaction type]],2,FALSE)</f>
        <v>Online Payment</v>
      </c>
      <c r="Q1766" s="21" t="str">
        <f>VLOOKUP(B1766,Transaction!C2:E3001,3,FALSE)</f>
        <v>Card</v>
      </c>
      <c r="R1766" s="22">
        <f>Table4[[#This Row],[Bank Deposit2]] - Table4[[#This Row],[Saving Accounts]]</f>
        <v>18207.096389999999</v>
      </c>
      <c r="S1766" s="22">
        <f>IF(AND(Table4[[#This Row],[Account Type]]="Current",Table4[[#This Row],[Opening Balance]]&gt;= 500000),Table4[[#This Row],[Opening Balance]] * 0.02, 0)</f>
        <v>0</v>
      </c>
    </row>
    <row r="1767" spans="1:19" ht="15.75" x14ac:dyDescent="0.25">
      <c r="A1767" s="17" t="s">
        <v>5521</v>
      </c>
      <c r="B1767" s="19">
        <v>844190003</v>
      </c>
      <c r="C1767" s="17">
        <v>68</v>
      </c>
      <c r="D1767" s="24">
        <v>19869</v>
      </c>
      <c r="E1767" s="17" t="s">
        <v>1094</v>
      </c>
      <c r="F1767" s="17" t="s">
        <v>636</v>
      </c>
      <c r="G1767" s="17" t="s">
        <v>4062</v>
      </c>
      <c r="H1767" s="17" t="s">
        <v>5522</v>
      </c>
      <c r="I1767" s="20">
        <f t="shared" si="27"/>
        <v>524300.79928799998</v>
      </c>
      <c r="J1767" s="20">
        <v>163667.92861356001</v>
      </c>
      <c r="K1767" s="17" t="s">
        <v>5523</v>
      </c>
      <c r="L1767" s="21" t="str">
        <f>VLOOKUP(B1767,Accounts!B$2:E$3001,4,FALSE)</f>
        <v>Current</v>
      </c>
      <c r="M1767" s="26">
        <f>VALUE(VLOOKUP(B1767,Accounts!B$2:G$3001,6,FALSE))</f>
        <v>1916307393</v>
      </c>
      <c r="N1767" s="22">
        <f>IFERROR(VLOOKUP(B1767,Loan!B1767:D2066,3,FALSE), 0)</f>
        <v>0</v>
      </c>
      <c r="O1767" s="25">
        <f>VLOOKUP(B1767,Transaction!C2:F3001,4,FALSE)</f>
        <v>44522</v>
      </c>
      <c r="P1767" s="21" t="str">
        <f>VLOOKUP(B1767,Table3[[Account Number]:[Transaction type]],2,FALSE)</f>
        <v>Loan Payment</v>
      </c>
      <c r="Q1767" s="21" t="str">
        <f>VLOOKUP(B1767,Transaction!C2:E3001,3,FALSE)</f>
        <v>AFT</v>
      </c>
      <c r="R1767" s="22">
        <f>Table4[[#This Row],[Bank Deposit2]] - Table4[[#This Row],[Saving Accounts]]</f>
        <v>360632.87067443994</v>
      </c>
      <c r="S1767" s="22">
        <f>IF(AND(Table4[[#This Row],[Account Type]]="Current",Table4[[#This Row],[Opening Balance]]&gt;= 500000),Table4[[#This Row],[Opening Balance]] * 0.02, 0)</f>
        <v>38326147.859999999</v>
      </c>
    </row>
    <row r="1768" spans="1:19" ht="15.75" x14ac:dyDescent="0.25">
      <c r="A1768" s="17" t="s">
        <v>5524</v>
      </c>
      <c r="B1768" s="19">
        <v>417687954</v>
      </c>
      <c r="C1768" s="17">
        <v>68</v>
      </c>
      <c r="D1768" s="24">
        <v>19869</v>
      </c>
      <c r="E1768" s="17" t="s">
        <v>1094</v>
      </c>
      <c r="F1768" s="17" t="s">
        <v>3765</v>
      </c>
      <c r="G1768" s="17" t="s">
        <v>4084</v>
      </c>
      <c r="H1768" s="17" t="s">
        <v>5525</v>
      </c>
      <c r="I1768" s="20">
        <f t="shared" si="27"/>
        <v>435466.02240000002</v>
      </c>
      <c r="J1768" s="20">
        <v>252896.8925088</v>
      </c>
      <c r="K1768" s="17" t="s">
        <v>5526</v>
      </c>
      <c r="L1768" s="21" t="str">
        <f>VLOOKUP(B1768,Accounts!B$2:E$3001,4,FALSE)</f>
        <v>Domiciliary</v>
      </c>
      <c r="M1768" s="26">
        <f>VALUE(VLOOKUP(B1768,Accounts!B$2:G$3001,6,FALSE))</f>
        <v>1487850312</v>
      </c>
      <c r="N1768" s="22">
        <f>IFERROR(VLOOKUP(B1768,Loan!B1768:D2067,3,FALSE), 0)</f>
        <v>0</v>
      </c>
      <c r="O1768" s="25">
        <f>VLOOKUP(B1768,Transaction!C2:F3001,4,FALSE)</f>
        <v>44309</v>
      </c>
      <c r="P1768" s="21" t="str">
        <f>VLOOKUP(B1768,Table3[[Account Number]:[Transaction type]],2,FALSE)</f>
        <v>Online Payment</v>
      </c>
      <c r="Q1768" s="21" t="str">
        <f>VLOOKUP(B1768,Transaction!C2:E3001,3,FALSE)</f>
        <v>Internet Banking</v>
      </c>
      <c r="R1768" s="22">
        <f>Table4[[#This Row],[Bank Deposit2]] - Table4[[#This Row],[Saving Accounts]]</f>
        <v>182569.12989120002</v>
      </c>
      <c r="S1768" s="22">
        <f>IF(AND(Table4[[#This Row],[Account Type]]="Current",Table4[[#This Row],[Opening Balance]]&gt;= 500000),Table4[[#This Row],[Opening Balance]] * 0.02, 0)</f>
        <v>0</v>
      </c>
    </row>
    <row r="1769" spans="1:19" ht="15.75" x14ac:dyDescent="0.25">
      <c r="A1769" s="17" t="s">
        <v>5527</v>
      </c>
      <c r="B1769" s="19">
        <v>354088152</v>
      </c>
      <c r="C1769" s="17">
        <v>41</v>
      </c>
      <c r="D1769" s="24">
        <v>29730.75</v>
      </c>
      <c r="E1769" s="17" t="s">
        <v>1094</v>
      </c>
      <c r="F1769" s="17" t="s">
        <v>1426</v>
      </c>
      <c r="G1769" s="17" t="s">
        <v>4095</v>
      </c>
      <c r="H1769" s="17" t="s">
        <v>5528</v>
      </c>
      <c r="I1769" s="20">
        <f t="shared" si="27"/>
        <v>223047.82847099999</v>
      </c>
      <c r="J1769" s="20">
        <v>141843.29702088001</v>
      </c>
      <c r="K1769" s="17" t="s">
        <v>5529</v>
      </c>
      <c r="L1769" s="21" t="str">
        <f>VLOOKUP(B1769,Accounts!B$2:E$3001,4,FALSE)</f>
        <v>Domiciliary</v>
      </c>
      <c r="M1769" s="26">
        <f>VALUE(VLOOKUP(B1769,Accounts!B$2:G$3001,6,FALSE))</f>
        <v>1414626304</v>
      </c>
      <c r="N1769" s="22">
        <f>IFERROR(VLOOKUP(B1769,Loan!B1769:D2068,3,FALSE), 0)</f>
        <v>0</v>
      </c>
      <c r="O1769" s="25">
        <f>VLOOKUP(B1769,Transaction!C2:F3001,4,FALSE)</f>
        <v>44459</v>
      </c>
      <c r="P1769" s="21" t="str">
        <f>VLOOKUP(B1769,Table3[[Account Number]:[Transaction type]],2,FALSE)</f>
        <v>Online Payment</v>
      </c>
      <c r="Q1769" s="21" t="str">
        <f>VLOOKUP(B1769,Transaction!C2:E3001,3,FALSE)</f>
        <v>Mobile</v>
      </c>
      <c r="R1769" s="22">
        <f>Table4[[#This Row],[Bank Deposit2]] - Table4[[#This Row],[Saving Accounts]]</f>
        <v>81204.531450119975</v>
      </c>
      <c r="S1769" s="22">
        <f>IF(AND(Table4[[#This Row],[Account Type]]="Current",Table4[[#This Row],[Opening Balance]]&gt;= 500000),Table4[[#This Row],[Opening Balance]] * 0.02, 0)</f>
        <v>0</v>
      </c>
    </row>
    <row r="1770" spans="1:19" ht="15.75" x14ac:dyDescent="0.25">
      <c r="A1770" s="17" t="s">
        <v>5530</v>
      </c>
      <c r="B1770" s="19">
        <v>431454918</v>
      </c>
      <c r="C1770" s="17">
        <v>52</v>
      </c>
      <c r="D1770" s="24">
        <v>25713</v>
      </c>
      <c r="E1770" s="17" t="s">
        <v>1094</v>
      </c>
      <c r="F1770" s="17" t="s">
        <v>1000</v>
      </c>
      <c r="G1770" s="17" t="s">
        <v>4148</v>
      </c>
      <c r="H1770" s="17" t="s">
        <v>5531</v>
      </c>
      <c r="I1770" s="20">
        <f t="shared" si="27"/>
        <v>424422</v>
      </c>
      <c r="J1770" s="20">
        <v>119517.2352</v>
      </c>
      <c r="K1770" s="17" t="s">
        <v>5532</v>
      </c>
      <c r="L1770" s="21" t="str">
        <f>VLOOKUP(B1770,Accounts!B$2:E$3001,4,FALSE)</f>
        <v>Domiciliary</v>
      </c>
      <c r="M1770" s="26">
        <f>VALUE(VLOOKUP(B1770,Accounts!B$2:G$3001,6,FALSE))</f>
        <v>193812255</v>
      </c>
      <c r="N1770" s="22">
        <f>IFERROR(VLOOKUP(B1770,Loan!B1770:D2069,3,FALSE), 0)</f>
        <v>0</v>
      </c>
      <c r="O1770" s="25">
        <f>VLOOKUP(B1770,Transaction!C2:F3001,4,FALSE)</f>
        <v>44486</v>
      </c>
      <c r="P1770" s="21" t="str">
        <f>VLOOKUP(B1770,Table3[[Account Number]:[Transaction type]],2,FALSE)</f>
        <v>Cash Withdrawal</v>
      </c>
      <c r="Q1770" s="21" t="str">
        <f>VLOOKUP(B1770,Transaction!C2:E3001,3,FALSE)</f>
        <v>POS</v>
      </c>
      <c r="R1770" s="22">
        <f>Table4[[#This Row],[Bank Deposit2]] - Table4[[#This Row],[Saving Accounts]]</f>
        <v>304904.7648</v>
      </c>
      <c r="S1770" s="22">
        <f>IF(AND(Table4[[#This Row],[Account Type]]="Current",Table4[[#This Row],[Opening Balance]]&gt;= 500000),Table4[[#This Row],[Opening Balance]] * 0.02, 0)</f>
        <v>0</v>
      </c>
    </row>
    <row r="1771" spans="1:19" ht="15.75" x14ac:dyDescent="0.25">
      <c r="A1771" s="17" t="s">
        <v>5533</v>
      </c>
      <c r="B1771" s="19">
        <v>930813717</v>
      </c>
      <c r="C1771" s="17">
        <v>48</v>
      </c>
      <c r="D1771" s="24">
        <v>27174</v>
      </c>
      <c r="E1771" s="17" t="s">
        <v>1094</v>
      </c>
      <c r="F1771" s="17" t="s">
        <v>269</v>
      </c>
      <c r="G1771" s="17" t="s">
        <v>4088</v>
      </c>
      <c r="H1771" s="17" t="s">
        <v>5534</v>
      </c>
      <c r="I1771" s="20">
        <f t="shared" si="27"/>
        <v>279791.28482399997</v>
      </c>
      <c r="J1771" s="20">
        <v>118656.01203120001</v>
      </c>
      <c r="K1771" s="17" t="s">
        <v>5535</v>
      </c>
      <c r="L1771" s="21" t="str">
        <f>VLOOKUP(B1771,Accounts!B$2:E$3001,4,FALSE)</f>
        <v>Domiciliary</v>
      </c>
      <c r="M1771" s="26">
        <f>VALUE(VLOOKUP(B1771,Accounts!B$2:G$3001,6,FALSE))</f>
        <v>433058697</v>
      </c>
      <c r="N1771" s="22">
        <f>IFERROR(VLOOKUP(B1771,Loan!B1771:D2070,3,FALSE), 0)</f>
        <v>0</v>
      </c>
      <c r="O1771" s="25">
        <f>VLOOKUP(B1771,Transaction!C2:F3001,4,FALSE)</f>
        <v>44637</v>
      </c>
      <c r="P1771" s="21" t="str">
        <f>VLOOKUP(B1771,Table3[[Account Number]:[Transaction type]],2,FALSE)</f>
        <v>Checks</v>
      </c>
      <c r="Q1771" s="21" t="str">
        <f>VLOOKUP(B1771,Transaction!C2:E3001,3,FALSE)</f>
        <v>Informal Services</v>
      </c>
      <c r="R1771" s="22">
        <f>Table4[[#This Row],[Bank Deposit2]] - Table4[[#This Row],[Saving Accounts]]</f>
        <v>161135.27279279998</v>
      </c>
      <c r="S1771" s="22">
        <f>IF(AND(Table4[[#This Row],[Account Type]]="Current",Table4[[#This Row],[Opening Balance]]&gt;= 500000),Table4[[#This Row],[Opening Balance]] * 0.02, 0)</f>
        <v>0</v>
      </c>
    </row>
    <row r="1772" spans="1:19" ht="15.75" x14ac:dyDescent="0.25">
      <c r="A1772" s="17" t="s">
        <v>5536</v>
      </c>
      <c r="B1772" s="19">
        <v>770591187</v>
      </c>
      <c r="C1772" s="17">
        <v>30</v>
      </c>
      <c r="D1772" s="24">
        <v>33748.5</v>
      </c>
      <c r="E1772" s="17" t="s">
        <v>1094</v>
      </c>
      <c r="F1772" s="17" t="s">
        <v>4364</v>
      </c>
      <c r="G1772" s="17" t="s">
        <v>4119</v>
      </c>
      <c r="H1772" s="17" t="s">
        <v>5537</v>
      </c>
      <c r="I1772" s="20">
        <f t="shared" si="27"/>
        <v>181593.103692</v>
      </c>
      <c r="J1772" s="20">
        <v>37144.043937000002</v>
      </c>
      <c r="K1772" s="17" t="s">
        <v>5538</v>
      </c>
      <c r="L1772" s="21" t="str">
        <f>VLOOKUP(B1772,Accounts!B$2:E$3001,4,FALSE)</f>
        <v>Domiciliary</v>
      </c>
      <c r="M1772" s="26">
        <f>VALUE(VLOOKUP(B1772,Accounts!B$2:G$3001,6,FALSE))</f>
        <v>1096468656</v>
      </c>
      <c r="N1772" s="22">
        <f>IFERROR(VLOOKUP(B1772,Loan!B1772:D2071,3,FALSE), 0)</f>
        <v>0</v>
      </c>
      <c r="O1772" s="25">
        <f>VLOOKUP(B1772,Transaction!C2:F3001,4,FALSE)</f>
        <v>44514</v>
      </c>
      <c r="P1772" s="21" t="str">
        <f>VLOOKUP(B1772,Table3[[Account Number]:[Transaction type]],2,FALSE)</f>
        <v>Money Deposit</v>
      </c>
      <c r="Q1772" s="21" t="str">
        <f>VLOOKUP(B1772,Transaction!C2:E3001,3,FALSE)</f>
        <v>Bank</v>
      </c>
      <c r="R1772" s="22">
        <f>Table4[[#This Row],[Bank Deposit2]] - Table4[[#This Row],[Saving Accounts]]</f>
        <v>144449.05975499999</v>
      </c>
      <c r="S1772" s="22">
        <f>IF(AND(Table4[[#This Row],[Account Type]]="Current",Table4[[#This Row],[Opening Balance]]&gt;= 500000),Table4[[#This Row],[Opening Balance]] * 0.02, 0)</f>
        <v>0</v>
      </c>
    </row>
    <row r="1773" spans="1:19" ht="15.75" x14ac:dyDescent="0.25">
      <c r="A1773" s="17" t="s">
        <v>5539</v>
      </c>
      <c r="B1773" s="19">
        <v>757592916</v>
      </c>
      <c r="C1773" s="17">
        <v>35</v>
      </c>
      <c r="D1773" s="24">
        <v>31922.25</v>
      </c>
      <c r="E1773" s="17" t="s">
        <v>1094</v>
      </c>
      <c r="F1773" s="17" t="s">
        <v>750</v>
      </c>
      <c r="G1773" s="17" t="s">
        <v>4070</v>
      </c>
      <c r="H1773" s="17" t="s">
        <v>5540</v>
      </c>
      <c r="I1773" s="20">
        <f t="shared" si="27"/>
        <v>65615.312672</v>
      </c>
      <c r="J1773" s="20">
        <v>63848.746561599997</v>
      </c>
      <c r="K1773" s="17" t="s">
        <v>5541</v>
      </c>
      <c r="L1773" s="21" t="str">
        <f>VLOOKUP(B1773,Accounts!B$2:E$3001,4,FALSE)</f>
        <v>Domiciliary</v>
      </c>
      <c r="M1773" s="26">
        <f>VALUE(VLOOKUP(B1773,Accounts!B$2:G$3001,6,FALSE))</f>
        <v>235976832</v>
      </c>
      <c r="N1773" s="22">
        <f>IFERROR(VLOOKUP(B1773,Loan!B1773:D2072,3,FALSE), 0)</f>
        <v>0</v>
      </c>
      <c r="O1773" s="25">
        <f>VLOOKUP(B1773,Transaction!C2:F3001,4,FALSE)</f>
        <v>44221</v>
      </c>
      <c r="P1773" s="21" t="str">
        <f>VLOOKUP(B1773,Table3[[Account Number]:[Transaction type]],2,FALSE)</f>
        <v>Online Payment</v>
      </c>
      <c r="Q1773" s="21" t="str">
        <f>VLOOKUP(B1773,Transaction!C2:E3001,3,FALSE)</f>
        <v>Internet Banking</v>
      </c>
      <c r="R1773" s="22">
        <f>Table4[[#This Row],[Bank Deposit2]] - Table4[[#This Row],[Saving Accounts]]</f>
        <v>1766.5661104000028</v>
      </c>
      <c r="S1773" s="22">
        <f>IF(AND(Table4[[#This Row],[Account Type]]="Current",Table4[[#This Row],[Opening Balance]]&gt;= 500000),Table4[[#This Row],[Opening Balance]] * 0.02, 0)</f>
        <v>0</v>
      </c>
    </row>
    <row r="1774" spans="1:19" ht="15.75" x14ac:dyDescent="0.25">
      <c r="A1774" s="17" t="s">
        <v>5542</v>
      </c>
      <c r="B1774" s="19">
        <v>850085744</v>
      </c>
      <c r="C1774" s="17">
        <v>34</v>
      </c>
      <c r="D1774" s="24">
        <v>32287.5</v>
      </c>
      <c r="E1774" s="17" t="s">
        <v>1094</v>
      </c>
      <c r="F1774" s="17" t="s">
        <v>453</v>
      </c>
      <c r="G1774" s="17" t="s">
        <v>4062</v>
      </c>
      <c r="H1774" s="17" t="s">
        <v>5543</v>
      </c>
      <c r="I1774" s="20">
        <f t="shared" si="27"/>
        <v>247701.74484</v>
      </c>
      <c r="J1774" s="20">
        <v>104650.0428996</v>
      </c>
      <c r="K1774" s="17" t="s">
        <v>5544</v>
      </c>
      <c r="L1774" s="21" t="str">
        <f>VLOOKUP(B1774,Accounts!B$2:E$3001,4,FALSE)</f>
        <v>Domiciliary</v>
      </c>
      <c r="M1774" s="26">
        <f>VALUE(VLOOKUP(B1774,Accounts!B$2:G$3001,6,FALSE))</f>
        <v>1447364284</v>
      </c>
      <c r="N1774" s="22">
        <f>IFERROR(VLOOKUP(B1774,Loan!B1774:D2073,3,FALSE), 0)</f>
        <v>0</v>
      </c>
      <c r="O1774" s="25">
        <f>VLOOKUP(B1774,Transaction!C2:F3001,4,FALSE)</f>
        <v>44641</v>
      </c>
      <c r="P1774" s="21" t="str">
        <f>VLOOKUP(B1774,Table3[[Account Number]:[Transaction type]],2,FALSE)</f>
        <v>Cash Withdrawal</v>
      </c>
      <c r="Q1774" s="21" t="str">
        <f>VLOOKUP(B1774,Transaction!C2:E3001,3,FALSE)</f>
        <v>POS</v>
      </c>
      <c r="R1774" s="22">
        <f>Table4[[#This Row],[Bank Deposit2]] - Table4[[#This Row],[Saving Accounts]]</f>
        <v>143051.7019404</v>
      </c>
      <c r="S1774" s="22">
        <f>IF(AND(Table4[[#This Row],[Account Type]]="Current",Table4[[#This Row],[Opening Balance]]&gt;= 500000),Table4[[#This Row],[Opening Balance]] * 0.02, 0)</f>
        <v>0</v>
      </c>
    </row>
    <row r="1775" spans="1:19" ht="15.75" x14ac:dyDescent="0.25">
      <c r="A1775" s="17" t="s">
        <v>5545</v>
      </c>
      <c r="B1775" s="19">
        <v>104483650</v>
      </c>
      <c r="C1775" s="17">
        <v>42</v>
      </c>
      <c r="D1775" s="24">
        <v>29365.5</v>
      </c>
      <c r="E1775" s="17" t="s">
        <v>1094</v>
      </c>
      <c r="F1775" s="17" t="s">
        <v>269</v>
      </c>
      <c r="G1775" s="17" t="s">
        <v>4066</v>
      </c>
      <c r="H1775" s="17" t="s">
        <v>5546</v>
      </c>
      <c r="I1775" s="20">
        <f t="shared" si="27"/>
        <v>1980490.166928</v>
      </c>
      <c r="J1775" s="20">
        <v>809800.42381056002</v>
      </c>
      <c r="K1775" s="17" t="s">
        <v>5547</v>
      </c>
      <c r="L1775" s="21" t="str">
        <f>VLOOKUP(B1775,Accounts!B$2:E$3001,4,FALSE)</f>
        <v>Savings</v>
      </c>
      <c r="M1775" s="26">
        <f>VALUE(VLOOKUP(B1775,Accounts!B$2:G$3001,6,FALSE))</f>
        <v>13942152</v>
      </c>
      <c r="N1775" s="22">
        <f>IFERROR(VLOOKUP(B1775,Loan!B1775:D2074,3,FALSE), 0)</f>
        <v>0</v>
      </c>
      <c r="O1775" s="25">
        <f>VLOOKUP(B1775,Transaction!C2:F3001,4,FALSE)</f>
        <v>44612</v>
      </c>
      <c r="P1775" s="21" t="str">
        <f>VLOOKUP(B1775,Table3[[Account Number]:[Transaction type]],2,FALSE)</f>
        <v>Money Transfer</v>
      </c>
      <c r="Q1775" s="21" t="str">
        <f>VLOOKUP(B1775,Transaction!C2:E3001,3,FALSE)</f>
        <v>ATM</v>
      </c>
      <c r="R1775" s="22">
        <f>Table4[[#This Row],[Bank Deposit2]] - Table4[[#This Row],[Saving Accounts]]</f>
        <v>1170689.74311744</v>
      </c>
      <c r="S1775" s="22">
        <f>IF(AND(Table4[[#This Row],[Account Type]]="Current",Table4[[#This Row],[Opening Balance]]&gt;= 500000),Table4[[#This Row],[Opening Balance]] * 0.02, 0)</f>
        <v>0</v>
      </c>
    </row>
    <row r="1776" spans="1:19" ht="15.75" x14ac:dyDescent="0.25">
      <c r="A1776" s="17" t="s">
        <v>5548</v>
      </c>
      <c r="B1776" s="19">
        <v>601050774</v>
      </c>
      <c r="C1776" s="17">
        <v>64</v>
      </c>
      <c r="D1776" s="24">
        <v>21330</v>
      </c>
      <c r="E1776" s="17" t="s">
        <v>1094</v>
      </c>
      <c r="F1776" s="17" t="s">
        <v>2211</v>
      </c>
      <c r="G1776" s="17" t="s">
        <v>4220</v>
      </c>
      <c r="H1776" s="17" t="s">
        <v>5549</v>
      </c>
      <c r="I1776" s="20">
        <f t="shared" si="27"/>
        <v>426703.08556799998</v>
      </c>
      <c r="J1776" s="20">
        <v>295926.49175039999</v>
      </c>
      <c r="K1776" s="17" t="s">
        <v>5550</v>
      </c>
      <c r="L1776" s="21" t="str">
        <f>VLOOKUP(B1776,Accounts!B$2:E$3001,4,FALSE)</f>
        <v>Domiciliary</v>
      </c>
      <c r="M1776" s="26">
        <f>VALUE(VLOOKUP(B1776,Accounts!B$2:G$3001,6,FALSE))</f>
        <v>25970208</v>
      </c>
      <c r="N1776" s="22">
        <f>IFERROR(VLOOKUP(B1776,Loan!B1776:D2075,3,FALSE), 0)</f>
        <v>0</v>
      </c>
      <c r="O1776" s="25">
        <f>VLOOKUP(B1776,Transaction!C2:F3001,4,FALSE)</f>
        <v>44379</v>
      </c>
      <c r="P1776" s="21" t="str">
        <f>VLOOKUP(B1776,Table3[[Account Number]:[Transaction type]],2,FALSE)</f>
        <v>Money Transfer</v>
      </c>
      <c r="Q1776" s="21" t="str">
        <f>VLOOKUP(B1776,Transaction!C2:E3001,3,FALSE)</f>
        <v>Mobile</v>
      </c>
      <c r="R1776" s="22">
        <f>Table4[[#This Row],[Bank Deposit2]] - Table4[[#This Row],[Saving Accounts]]</f>
        <v>130776.59381759999</v>
      </c>
      <c r="S1776" s="22">
        <f>IF(AND(Table4[[#This Row],[Account Type]]="Current",Table4[[#This Row],[Opening Balance]]&gt;= 500000),Table4[[#This Row],[Opening Balance]] * 0.02, 0)</f>
        <v>0</v>
      </c>
    </row>
    <row r="1777" spans="1:19" ht="15.75" x14ac:dyDescent="0.25">
      <c r="A1777" s="17" t="s">
        <v>5551</v>
      </c>
      <c r="B1777" s="19">
        <v>576795176</v>
      </c>
      <c r="C1777" s="17">
        <v>66</v>
      </c>
      <c r="D1777" s="24">
        <v>20599.5</v>
      </c>
      <c r="E1777" s="17" t="s">
        <v>1094</v>
      </c>
      <c r="F1777" s="17" t="s">
        <v>731</v>
      </c>
      <c r="G1777" s="17" t="s">
        <v>4119</v>
      </c>
      <c r="H1777" s="17" t="s">
        <v>5552</v>
      </c>
      <c r="I1777" s="20">
        <f t="shared" si="27"/>
        <v>914948.32665599999</v>
      </c>
      <c r="J1777" s="20">
        <v>433544.74555391999</v>
      </c>
      <c r="K1777" s="17" t="s">
        <v>5553</v>
      </c>
      <c r="L1777" s="21" t="str">
        <f>VLOOKUP(B1777,Accounts!B$2:E$3001,4,FALSE)</f>
        <v>Current</v>
      </c>
      <c r="M1777" s="26">
        <f>VALUE(VLOOKUP(B1777,Accounts!B$2:G$3001,6,FALSE))</f>
        <v>996679672</v>
      </c>
      <c r="N1777" s="22">
        <f>IFERROR(VLOOKUP(B1777,Loan!B1777:D2076,3,FALSE), 0)</f>
        <v>0</v>
      </c>
      <c r="O1777" s="25">
        <f>VLOOKUP(B1777,Transaction!C2:F3001,4,FALSE)</f>
        <v>44256</v>
      </c>
      <c r="P1777" s="21" t="str">
        <f>VLOOKUP(B1777,Table3[[Account Number]:[Transaction type]],2,FALSE)</f>
        <v>Checks</v>
      </c>
      <c r="Q1777" s="21" t="str">
        <f>VLOOKUP(B1777,Transaction!C2:E3001,3,FALSE)</f>
        <v>Bank</v>
      </c>
      <c r="R1777" s="22">
        <f>Table4[[#This Row],[Bank Deposit2]] - Table4[[#This Row],[Saving Accounts]]</f>
        <v>481403.58110208</v>
      </c>
      <c r="S1777" s="22">
        <f>IF(AND(Table4[[#This Row],[Account Type]]="Current",Table4[[#This Row],[Opening Balance]]&gt;= 500000),Table4[[#This Row],[Opening Balance]] * 0.02, 0)</f>
        <v>19933593.440000001</v>
      </c>
    </row>
    <row r="1778" spans="1:19" ht="15.75" x14ac:dyDescent="0.25">
      <c r="A1778" s="17" t="s">
        <v>5554</v>
      </c>
      <c r="B1778" s="19">
        <v>527206325</v>
      </c>
      <c r="C1778" s="17">
        <v>83</v>
      </c>
      <c r="D1778" s="24">
        <v>14390.25</v>
      </c>
      <c r="E1778" s="17" t="s">
        <v>1094</v>
      </c>
      <c r="F1778" s="17" t="s">
        <v>172</v>
      </c>
      <c r="G1778" s="17" t="s">
        <v>4084</v>
      </c>
      <c r="H1778" s="17" t="s">
        <v>5555</v>
      </c>
      <c r="I1778" s="20">
        <f t="shared" si="27"/>
        <v>1526188.74688</v>
      </c>
      <c r="J1778" s="20">
        <v>164289.7298112</v>
      </c>
      <c r="K1778" s="17" t="s">
        <v>5556</v>
      </c>
      <c r="L1778" s="21" t="str">
        <f>VLOOKUP(B1778,Accounts!B$2:E$3001,4,FALSE)</f>
        <v>Fixed Deposit</v>
      </c>
      <c r="M1778" s="26">
        <f>VALUE(VLOOKUP(B1778,Accounts!B$2:G$3001,6,FALSE))</f>
        <v>727734784</v>
      </c>
      <c r="N1778" s="22">
        <f>IFERROR(VLOOKUP(B1778,Loan!B1778:D2077,3,FALSE), 0)</f>
        <v>0</v>
      </c>
      <c r="O1778" s="25">
        <f>VLOOKUP(B1778,Transaction!C2:F3001,4,FALSE)</f>
        <v>44274</v>
      </c>
      <c r="P1778" s="21" t="str">
        <f>VLOOKUP(B1778,Table3[[Account Number]:[Transaction type]],2,FALSE)</f>
        <v>Money Transfer</v>
      </c>
      <c r="Q1778" s="21" t="str">
        <f>VLOOKUP(B1778,Transaction!C2:E3001,3,FALSE)</f>
        <v>Internet Banking</v>
      </c>
      <c r="R1778" s="22">
        <f>Table4[[#This Row],[Bank Deposit2]] - Table4[[#This Row],[Saving Accounts]]</f>
        <v>1361899.0170688001</v>
      </c>
      <c r="S1778" s="22">
        <f>IF(AND(Table4[[#This Row],[Account Type]]="Current",Table4[[#This Row],[Opening Balance]]&gt;= 500000),Table4[[#This Row],[Opening Balance]] * 0.02, 0)</f>
        <v>0</v>
      </c>
    </row>
    <row r="1779" spans="1:19" ht="15.75" x14ac:dyDescent="0.25">
      <c r="A1779" s="17" t="s">
        <v>5557</v>
      </c>
      <c r="B1779" s="19">
        <v>443084109</v>
      </c>
      <c r="C1779" s="17">
        <v>32</v>
      </c>
      <c r="D1779" s="24">
        <v>33018</v>
      </c>
      <c r="E1779" s="17" t="s">
        <v>1094</v>
      </c>
      <c r="F1779" s="17" t="s">
        <v>1702</v>
      </c>
      <c r="G1779" s="17" t="s">
        <v>4074</v>
      </c>
      <c r="H1779" s="17" t="s">
        <v>5558</v>
      </c>
      <c r="I1779" s="20">
        <f t="shared" si="27"/>
        <v>1031441.2192000001</v>
      </c>
      <c r="J1779" s="20">
        <v>260365.23347519999</v>
      </c>
      <c r="K1779" s="17" t="s">
        <v>5559</v>
      </c>
      <c r="L1779" s="21" t="str">
        <f>VLOOKUP(B1779,Accounts!B$2:E$3001,4,FALSE)</f>
        <v>Savings</v>
      </c>
      <c r="M1779" s="26">
        <f>VALUE(VLOOKUP(B1779,Accounts!B$2:G$3001,6,FALSE))</f>
        <v>852517575</v>
      </c>
      <c r="N1779" s="22">
        <f>IFERROR(VLOOKUP(B1779,Loan!B1779:D2078,3,FALSE), 0)</f>
        <v>0</v>
      </c>
      <c r="O1779" s="25">
        <f>VLOOKUP(B1779,Transaction!C2:F3001,4,FALSE)</f>
        <v>44502</v>
      </c>
      <c r="P1779" s="21" t="str">
        <f>VLOOKUP(B1779,Table3[[Account Number]:[Transaction type]],2,FALSE)</f>
        <v>Money Transfer</v>
      </c>
      <c r="Q1779" s="21" t="str">
        <f>VLOOKUP(B1779,Transaction!C2:E3001,3,FALSE)</f>
        <v>Bank</v>
      </c>
      <c r="R1779" s="22">
        <f>Table4[[#This Row],[Bank Deposit2]] - Table4[[#This Row],[Saving Accounts]]</f>
        <v>771075.98572480003</v>
      </c>
      <c r="S1779" s="22">
        <f>IF(AND(Table4[[#This Row],[Account Type]]="Current",Table4[[#This Row],[Opening Balance]]&gt;= 500000),Table4[[#This Row],[Opening Balance]] * 0.02, 0)</f>
        <v>0</v>
      </c>
    </row>
    <row r="1780" spans="1:19" ht="15.75" x14ac:dyDescent="0.25">
      <c r="A1780" s="17" t="s">
        <v>5560</v>
      </c>
      <c r="B1780" s="19">
        <v>236046688</v>
      </c>
      <c r="C1780" s="17">
        <v>25</v>
      </c>
      <c r="D1780" s="24">
        <v>35574.75</v>
      </c>
      <c r="E1780" s="17" t="s">
        <v>1094</v>
      </c>
      <c r="F1780" s="17" t="s">
        <v>88</v>
      </c>
      <c r="G1780" s="17" t="s">
        <v>4074</v>
      </c>
      <c r="H1780" s="17" t="s">
        <v>5561</v>
      </c>
      <c r="I1780" s="20">
        <f t="shared" si="27"/>
        <v>1580167.608515</v>
      </c>
      <c r="J1780" s="20">
        <v>732073.62426704995</v>
      </c>
      <c r="K1780" s="17" t="s">
        <v>5562</v>
      </c>
      <c r="L1780" s="21" t="str">
        <f>VLOOKUP(B1780,Accounts!B$2:E$3001,4,FALSE)</f>
        <v>Corporate</v>
      </c>
      <c r="M1780" s="26">
        <f>VALUE(VLOOKUP(B1780,Accounts!B$2:G$3001,6,FALSE))</f>
        <v>3820432</v>
      </c>
      <c r="N1780" s="22">
        <f>IFERROR(VLOOKUP(B1780,Loan!B1780:D2079,3,FALSE), 0)</f>
        <v>0</v>
      </c>
      <c r="O1780" s="25">
        <f>VLOOKUP(B1780,Transaction!C2:F3001,4,FALSE)</f>
        <v>44393</v>
      </c>
      <c r="P1780" s="21" t="str">
        <f>VLOOKUP(B1780,Table3[[Account Number]:[Transaction type]],2,FALSE)</f>
        <v>Cash Withdrawal</v>
      </c>
      <c r="Q1780" s="21" t="str">
        <f>VLOOKUP(B1780,Transaction!C2:E3001,3,FALSE)</f>
        <v>ATM</v>
      </c>
      <c r="R1780" s="22">
        <f>Table4[[#This Row],[Bank Deposit2]] - Table4[[#This Row],[Saving Accounts]]</f>
        <v>848093.98424795002</v>
      </c>
      <c r="S1780" s="22">
        <f>IF(AND(Table4[[#This Row],[Account Type]]="Current",Table4[[#This Row],[Opening Balance]]&gt;= 500000),Table4[[#This Row],[Opening Balance]] * 0.02, 0)</f>
        <v>0</v>
      </c>
    </row>
    <row r="1781" spans="1:19" ht="15.75" x14ac:dyDescent="0.25">
      <c r="A1781" s="17" t="s">
        <v>5563</v>
      </c>
      <c r="B1781" s="19">
        <v>348038718</v>
      </c>
      <c r="C1781" s="17">
        <v>70</v>
      </c>
      <c r="D1781" s="24">
        <v>19138.5</v>
      </c>
      <c r="E1781" s="17" t="s">
        <v>1094</v>
      </c>
      <c r="F1781" s="17" t="s">
        <v>120</v>
      </c>
      <c r="G1781" s="17" t="s">
        <v>4148</v>
      </c>
      <c r="H1781" s="17" t="s">
        <v>5564</v>
      </c>
      <c r="I1781" s="20">
        <f t="shared" si="27"/>
        <v>868454.28633599996</v>
      </c>
      <c r="J1781" s="20">
        <v>305199.64919808001</v>
      </c>
      <c r="K1781" s="17" t="s">
        <v>5565</v>
      </c>
      <c r="L1781" s="21" t="str">
        <f>VLOOKUP(B1781,Accounts!B$2:E$3001,4,FALSE)</f>
        <v>Domiciliary</v>
      </c>
      <c r="M1781" s="26">
        <f>VALUE(VLOOKUP(B1781,Accounts!B$2:G$3001,6,FALSE))</f>
        <v>1683086121</v>
      </c>
      <c r="N1781" s="22">
        <f>IFERROR(VLOOKUP(B1781,Loan!B1781:D2080,3,FALSE), 0)</f>
        <v>0</v>
      </c>
      <c r="O1781" s="25">
        <f>VLOOKUP(B1781,Transaction!C2:F3001,4,FALSE)</f>
        <v>44360</v>
      </c>
      <c r="P1781" s="21" t="str">
        <f>VLOOKUP(B1781,Table3[[Account Number]:[Transaction type]],2,FALSE)</f>
        <v>Cash Withdrawal</v>
      </c>
      <c r="Q1781" s="21" t="str">
        <f>VLOOKUP(B1781,Transaction!C2:E3001,3,FALSE)</f>
        <v>ATM</v>
      </c>
      <c r="R1781" s="22">
        <f>Table4[[#This Row],[Bank Deposit2]] - Table4[[#This Row],[Saving Accounts]]</f>
        <v>563254.6371379199</v>
      </c>
      <c r="S1781" s="22">
        <f>IF(AND(Table4[[#This Row],[Account Type]]="Current",Table4[[#This Row],[Opening Balance]]&gt;= 500000),Table4[[#This Row],[Opening Balance]] * 0.02, 0)</f>
        <v>0</v>
      </c>
    </row>
    <row r="1782" spans="1:19" ht="15.75" x14ac:dyDescent="0.25">
      <c r="A1782" s="17" t="s">
        <v>5566</v>
      </c>
      <c r="B1782" s="19">
        <v>556776914</v>
      </c>
      <c r="C1782" s="17">
        <v>57</v>
      </c>
      <c r="D1782" s="24">
        <v>23886.75</v>
      </c>
      <c r="E1782" s="17" t="s">
        <v>1094</v>
      </c>
      <c r="F1782" s="17" t="s">
        <v>549</v>
      </c>
      <c r="G1782" s="17" t="s">
        <v>4220</v>
      </c>
      <c r="H1782" s="17" t="s">
        <v>5567</v>
      </c>
      <c r="I1782" s="20">
        <f t="shared" si="27"/>
        <v>152384.269401</v>
      </c>
      <c r="J1782" s="20">
        <v>67766.180980680001</v>
      </c>
      <c r="K1782" s="17" t="s">
        <v>5568</v>
      </c>
      <c r="L1782" s="21" t="str">
        <f>VLOOKUP(B1782,Accounts!B$2:E$3001,4,FALSE)</f>
        <v>Domiciliary</v>
      </c>
      <c r="M1782" s="26">
        <f>VALUE(VLOOKUP(B1782,Accounts!B$2:G$3001,6,FALSE))</f>
        <v>1437831988</v>
      </c>
      <c r="N1782" s="22">
        <f>IFERROR(VLOOKUP(B1782,Loan!B1782:D2081,3,FALSE), 0)</f>
        <v>0</v>
      </c>
      <c r="O1782" s="25">
        <f>VLOOKUP(B1782,Transaction!C2:F3001,4,FALSE)</f>
        <v>44237</v>
      </c>
      <c r="P1782" s="21" t="str">
        <f>VLOOKUP(B1782,Table3[[Account Number]:[Transaction type]],2,FALSE)</f>
        <v>Money Transfer</v>
      </c>
      <c r="Q1782" s="21" t="str">
        <f>VLOOKUP(B1782,Transaction!C2:E3001,3,FALSE)</f>
        <v>Mobile</v>
      </c>
      <c r="R1782" s="22">
        <f>Table4[[#This Row],[Bank Deposit2]] - Table4[[#This Row],[Saving Accounts]]</f>
        <v>84618.088420319997</v>
      </c>
      <c r="S1782" s="22">
        <f>IF(AND(Table4[[#This Row],[Account Type]]="Current",Table4[[#This Row],[Opening Balance]]&gt;= 500000),Table4[[#This Row],[Opening Balance]] * 0.02, 0)</f>
        <v>0</v>
      </c>
    </row>
    <row r="1783" spans="1:19" ht="15.75" x14ac:dyDescent="0.25">
      <c r="A1783" s="17" t="s">
        <v>5569</v>
      </c>
      <c r="B1783" s="19">
        <v>558098984</v>
      </c>
      <c r="C1783" s="17">
        <v>79</v>
      </c>
      <c r="D1783" s="24">
        <v>15851.25</v>
      </c>
      <c r="E1783" s="17" t="s">
        <v>1094</v>
      </c>
      <c r="F1783" s="17" t="s">
        <v>885</v>
      </c>
      <c r="G1783" s="17" t="s">
        <v>4084</v>
      </c>
      <c r="H1783" s="17" t="s">
        <v>5570</v>
      </c>
      <c r="I1783" s="20">
        <f t="shared" si="27"/>
        <v>1515691.2408</v>
      </c>
      <c r="J1783" s="20">
        <v>359584.68057600001</v>
      </c>
      <c r="K1783" s="17" t="s">
        <v>5571</v>
      </c>
      <c r="L1783" s="21" t="str">
        <f>VLOOKUP(B1783,Accounts!B$2:E$3001,4,FALSE)</f>
        <v>Savings</v>
      </c>
      <c r="M1783" s="26">
        <f>VALUE(VLOOKUP(B1783,Accounts!B$2:G$3001,6,FALSE))</f>
        <v>129574885</v>
      </c>
      <c r="N1783" s="22">
        <f>IFERROR(VLOOKUP(B1783,Loan!B1783:D2082,3,FALSE), 0)</f>
        <v>0</v>
      </c>
      <c r="O1783" s="25">
        <f>VLOOKUP(B1783,Transaction!C2:F3001,4,FALSE)</f>
        <v>44578</v>
      </c>
      <c r="P1783" s="21" t="str">
        <f>VLOOKUP(B1783,Table3[[Account Number]:[Transaction type]],2,FALSE)</f>
        <v>Loan Payment</v>
      </c>
      <c r="Q1783" s="21" t="str">
        <f>VLOOKUP(B1783,Transaction!C2:E3001,3,FALSE)</f>
        <v>AFT</v>
      </c>
      <c r="R1783" s="22">
        <f>Table4[[#This Row],[Bank Deposit2]] - Table4[[#This Row],[Saving Accounts]]</f>
        <v>1156106.5602239999</v>
      </c>
      <c r="S1783" s="22">
        <f>IF(AND(Table4[[#This Row],[Account Type]]="Current",Table4[[#This Row],[Opening Balance]]&gt;= 500000),Table4[[#This Row],[Opening Balance]] * 0.02, 0)</f>
        <v>0</v>
      </c>
    </row>
    <row r="1784" spans="1:19" ht="15.75" x14ac:dyDescent="0.25">
      <c r="A1784" s="17" t="s">
        <v>5572</v>
      </c>
      <c r="B1784" s="19">
        <v>949799479</v>
      </c>
      <c r="C1784" s="17">
        <v>40</v>
      </c>
      <c r="D1784" s="24">
        <v>30096</v>
      </c>
      <c r="E1784" s="17" t="s">
        <v>1094</v>
      </c>
      <c r="F1784" s="17" t="s">
        <v>1517</v>
      </c>
      <c r="G1784" s="17" t="s">
        <v>4084</v>
      </c>
      <c r="H1784" s="17" t="s">
        <v>5573</v>
      </c>
      <c r="I1784" s="20">
        <f t="shared" si="27"/>
        <v>182978.338984</v>
      </c>
      <c r="J1784" s="20">
        <v>100663.85803824</v>
      </c>
      <c r="K1784" s="17" t="s">
        <v>5574</v>
      </c>
      <c r="L1784" s="21" t="str">
        <f>VLOOKUP(B1784,Accounts!B$2:E$3001,4,FALSE)</f>
        <v>Savings</v>
      </c>
      <c r="M1784" s="26">
        <f>VALUE(VLOOKUP(B1784,Accounts!B$2:G$3001,6,FALSE))</f>
        <v>1897180032</v>
      </c>
      <c r="N1784" s="22">
        <f>IFERROR(VLOOKUP(B1784,Loan!B1784:D2083,3,FALSE), 0)</f>
        <v>0</v>
      </c>
      <c r="O1784" s="25">
        <f>VLOOKUP(B1784,Transaction!C2:F3001,4,FALSE)</f>
        <v>44403</v>
      </c>
      <c r="P1784" s="21" t="str">
        <f>VLOOKUP(B1784,Table3[[Account Number]:[Transaction type]],2,FALSE)</f>
        <v>Money Deposit</v>
      </c>
      <c r="Q1784" s="21" t="str">
        <f>VLOOKUP(B1784,Transaction!C2:E3001,3,FALSE)</f>
        <v>ATM</v>
      </c>
      <c r="R1784" s="22">
        <f>Table4[[#This Row],[Bank Deposit2]] - Table4[[#This Row],[Saving Accounts]]</f>
        <v>82314.480945760006</v>
      </c>
      <c r="S1784" s="22">
        <f>IF(AND(Table4[[#This Row],[Account Type]]="Current",Table4[[#This Row],[Opening Balance]]&gt;= 500000),Table4[[#This Row],[Opening Balance]] * 0.02, 0)</f>
        <v>0</v>
      </c>
    </row>
    <row r="1785" spans="1:19" ht="15.75" x14ac:dyDescent="0.25">
      <c r="A1785" s="17" t="s">
        <v>5575</v>
      </c>
      <c r="B1785" s="19">
        <v>412403373</v>
      </c>
      <c r="C1785" s="17">
        <v>66</v>
      </c>
      <c r="D1785" s="24">
        <v>20599.5</v>
      </c>
      <c r="E1785" s="17" t="s">
        <v>1094</v>
      </c>
      <c r="F1785" s="17" t="s">
        <v>549</v>
      </c>
      <c r="G1785" s="17" t="s">
        <v>4105</v>
      </c>
      <c r="H1785" s="17" t="s">
        <v>5576</v>
      </c>
      <c r="I1785" s="20">
        <f t="shared" si="27"/>
        <v>302800.11179400003</v>
      </c>
      <c r="J1785" s="20">
        <v>206962.05231413999</v>
      </c>
      <c r="K1785" s="17" t="s">
        <v>5577</v>
      </c>
      <c r="L1785" s="21" t="str">
        <f>VLOOKUP(B1785,Accounts!B$2:E$3001,4,FALSE)</f>
        <v>Current</v>
      </c>
      <c r="M1785" s="26">
        <f>VALUE(VLOOKUP(B1785,Accounts!B$2:G$3001,6,FALSE))</f>
        <v>1723766772</v>
      </c>
      <c r="N1785" s="22">
        <f>IFERROR(VLOOKUP(B1785,Loan!B1785:D2084,3,FALSE), 0)</f>
        <v>0</v>
      </c>
      <c r="O1785" s="25">
        <f>VLOOKUP(B1785,Transaction!C2:F3001,4,FALSE)</f>
        <v>44348</v>
      </c>
      <c r="P1785" s="21" t="str">
        <f>VLOOKUP(B1785,Table3[[Account Number]:[Transaction type]],2,FALSE)</f>
        <v>Money Deposit</v>
      </c>
      <c r="Q1785" s="21" t="str">
        <f>VLOOKUP(B1785,Transaction!C2:E3001,3,FALSE)</f>
        <v>Bank</v>
      </c>
      <c r="R1785" s="22">
        <f>Table4[[#This Row],[Bank Deposit2]] - Table4[[#This Row],[Saving Accounts]]</f>
        <v>95838.059479860036</v>
      </c>
      <c r="S1785" s="22">
        <f>IF(AND(Table4[[#This Row],[Account Type]]="Current",Table4[[#This Row],[Opening Balance]]&gt;= 500000),Table4[[#This Row],[Opening Balance]] * 0.02, 0)</f>
        <v>34475335.439999998</v>
      </c>
    </row>
    <row r="1786" spans="1:19" ht="15.75" x14ac:dyDescent="0.25">
      <c r="A1786" s="17" t="s">
        <v>5578</v>
      </c>
      <c r="B1786" s="19">
        <v>846420402</v>
      </c>
      <c r="C1786" s="17">
        <v>53</v>
      </c>
      <c r="D1786" s="24">
        <v>25347.75</v>
      </c>
      <c r="E1786" s="17" t="s">
        <v>1094</v>
      </c>
      <c r="F1786" s="17" t="s">
        <v>331</v>
      </c>
      <c r="G1786" s="17" t="s">
        <v>4105</v>
      </c>
      <c r="H1786" s="17" t="s">
        <v>5579</v>
      </c>
      <c r="I1786" s="20">
        <f t="shared" si="27"/>
        <v>2114375.8442879999</v>
      </c>
      <c r="J1786" s="20">
        <v>1349469.2888543999</v>
      </c>
      <c r="K1786" s="17" t="s">
        <v>5580</v>
      </c>
      <c r="L1786" s="21" t="str">
        <f>VLOOKUP(B1786,Accounts!B$2:E$3001,4,FALSE)</f>
        <v>Joint</v>
      </c>
      <c r="M1786" s="26">
        <f>VALUE(VLOOKUP(B1786,Accounts!B$2:G$3001,6,FALSE))</f>
        <v>692063232</v>
      </c>
      <c r="N1786" s="22">
        <f>IFERROR(VLOOKUP(B1786,Loan!B1786:D2085,3,FALSE), 0)</f>
        <v>0</v>
      </c>
      <c r="O1786" s="25">
        <f>VLOOKUP(B1786,Transaction!C2:F3001,4,FALSE)</f>
        <v>44402</v>
      </c>
      <c r="P1786" s="21" t="str">
        <f>VLOOKUP(B1786,Table3[[Account Number]:[Transaction type]],2,FALSE)</f>
        <v>Cash Withdrawal</v>
      </c>
      <c r="Q1786" s="21" t="str">
        <f>VLOOKUP(B1786,Transaction!C2:E3001,3,FALSE)</f>
        <v>ATM</v>
      </c>
      <c r="R1786" s="22">
        <f>Table4[[#This Row],[Bank Deposit2]] - Table4[[#This Row],[Saving Accounts]]</f>
        <v>764906.55543359998</v>
      </c>
      <c r="S1786" s="22">
        <f>IF(AND(Table4[[#This Row],[Account Type]]="Current",Table4[[#This Row],[Opening Balance]]&gt;= 500000),Table4[[#This Row],[Opening Balance]] * 0.02, 0)</f>
        <v>0</v>
      </c>
    </row>
    <row r="1787" spans="1:19" ht="15.75" x14ac:dyDescent="0.25">
      <c r="A1787" s="17" t="s">
        <v>5581</v>
      </c>
      <c r="B1787" s="19">
        <v>641579724</v>
      </c>
      <c r="C1787" s="17">
        <v>26</v>
      </c>
      <c r="D1787" s="24">
        <v>35209.5</v>
      </c>
      <c r="E1787" s="17" t="s">
        <v>1094</v>
      </c>
      <c r="F1787" s="17" t="s">
        <v>366</v>
      </c>
      <c r="G1787" s="17" t="s">
        <v>4074</v>
      </c>
      <c r="H1787" s="17" t="s">
        <v>5582</v>
      </c>
      <c r="I1787" s="20">
        <f t="shared" si="27"/>
        <v>1506675.7120000001</v>
      </c>
      <c r="J1787" s="20">
        <v>435052.61184000003</v>
      </c>
      <c r="K1787" s="17" t="s">
        <v>5583</v>
      </c>
      <c r="L1787" s="21" t="str">
        <f>VLOOKUP(B1787,Accounts!B$2:E$3001,4,FALSE)</f>
        <v>Domiciliary</v>
      </c>
      <c r="M1787" s="26">
        <f>VALUE(VLOOKUP(B1787,Accounts!B$2:G$3001,6,FALSE))</f>
        <v>1731461942</v>
      </c>
      <c r="N1787" s="22">
        <f>IFERROR(VLOOKUP(B1787,Loan!B1787:D2086,3,FALSE), 0)</f>
        <v>0</v>
      </c>
      <c r="O1787" s="25">
        <f>VLOOKUP(B1787,Transaction!C2:F3001,4,FALSE)</f>
        <v>44344</v>
      </c>
      <c r="P1787" s="21" t="str">
        <f>VLOOKUP(B1787,Table3[[Account Number]:[Transaction type]],2,FALSE)</f>
        <v>Online Payment</v>
      </c>
      <c r="Q1787" s="21" t="str">
        <f>VLOOKUP(B1787,Transaction!C2:E3001,3,FALSE)</f>
        <v>Internet Banking</v>
      </c>
      <c r="R1787" s="22">
        <f>Table4[[#This Row],[Bank Deposit2]] - Table4[[#This Row],[Saving Accounts]]</f>
        <v>1071623.1001599999</v>
      </c>
      <c r="S1787" s="22">
        <f>IF(AND(Table4[[#This Row],[Account Type]]="Current",Table4[[#This Row],[Opening Balance]]&gt;= 500000),Table4[[#This Row],[Opening Balance]] * 0.02, 0)</f>
        <v>0</v>
      </c>
    </row>
    <row r="1788" spans="1:19" ht="15.75" x14ac:dyDescent="0.25">
      <c r="A1788" s="17" t="s">
        <v>5584</v>
      </c>
      <c r="B1788" s="19">
        <v>256687818</v>
      </c>
      <c r="C1788" s="17">
        <v>18</v>
      </c>
      <c r="D1788" s="24">
        <v>38131.5</v>
      </c>
      <c r="E1788" s="17" t="s">
        <v>1094</v>
      </c>
      <c r="F1788" s="17" t="s">
        <v>256</v>
      </c>
      <c r="G1788" s="17" t="s">
        <v>4074</v>
      </c>
      <c r="H1788" s="17" t="s">
        <v>5585</v>
      </c>
      <c r="I1788" s="20">
        <f t="shared" si="27"/>
        <v>992388.86396999995</v>
      </c>
      <c r="J1788" s="20">
        <v>325718.9496162</v>
      </c>
      <c r="K1788" s="17" t="s">
        <v>5586</v>
      </c>
      <c r="L1788" s="21" t="str">
        <f>VLOOKUP(B1788,Accounts!B$2:E$3001,4,FALSE)</f>
        <v>Current</v>
      </c>
      <c r="M1788" s="26">
        <f>VALUE(VLOOKUP(B1788,Accounts!B$2:G$3001,6,FALSE))</f>
        <v>3073101696</v>
      </c>
      <c r="N1788" s="22">
        <f>IFERROR(VLOOKUP(B1788,Loan!B1788:D2087,3,FALSE), 0)</f>
        <v>0</v>
      </c>
      <c r="O1788" s="25">
        <f>VLOOKUP(B1788,Transaction!C2:F3001,4,FALSE)</f>
        <v>44484</v>
      </c>
      <c r="P1788" s="21" t="str">
        <f>VLOOKUP(B1788,Table3[[Account Number]:[Transaction type]],2,FALSE)</f>
        <v>Cash Withdrawal</v>
      </c>
      <c r="Q1788" s="21" t="str">
        <f>VLOOKUP(B1788,Transaction!C2:E3001,3,FALSE)</f>
        <v>ATM</v>
      </c>
      <c r="R1788" s="22">
        <f>Table4[[#This Row],[Bank Deposit2]] - Table4[[#This Row],[Saving Accounts]]</f>
        <v>666669.91435380001</v>
      </c>
      <c r="S1788" s="22">
        <f>IF(AND(Table4[[#This Row],[Account Type]]="Current",Table4[[#This Row],[Opening Balance]]&gt;= 500000),Table4[[#This Row],[Opening Balance]] * 0.02, 0)</f>
        <v>61462033.920000002</v>
      </c>
    </row>
    <row r="1789" spans="1:19" ht="15.75" x14ac:dyDescent="0.25">
      <c r="A1789" s="17" t="s">
        <v>5587</v>
      </c>
      <c r="B1789" s="19">
        <v>666135493</v>
      </c>
      <c r="C1789" s="17">
        <v>46</v>
      </c>
      <c r="D1789" s="24">
        <v>27904.5</v>
      </c>
      <c r="E1789" s="17" t="s">
        <v>1094</v>
      </c>
      <c r="F1789" s="17" t="s">
        <v>587</v>
      </c>
      <c r="G1789" s="17" t="s">
        <v>4054</v>
      </c>
      <c r="H1789" s="17" t="s">
        <v>5588</v>
      </c>
      <c r="I1789" s="20">
        <f t="shared" si="27"/>
        <v>2140190.290368</v>
      </c>
      <c r="J1789" s="20">
        <v>430644.70009391999</v>
      </c>
      <c r="K1789" s="17" t="s">
        <v>5589</v>
      </c>
      <c r="L1789" s="21" t="str">
        <f>VLOOKUP(B1789,Accounts!B$2:E$3001,4,FALSE)</f>
        <v>Corporate</v>
      </c>
      <c r="M1789" s="26">
        <f>VALUE(VLOOKUP(B1789,Accounts!B$2:G$3001,6,FALSE))</f>
        <v>1043509632</v>
      </c>
      <c r="N1789" s="22">
        <f>IFERROR(VLOOKUP(B1789,Loan!B1789:D2088,3,FALSE), 0)</f>
        <v>0</v>
      </c>
      <c r="O1789" s="25">
        <f>VLOOKUP(B1789,Transaction!C2:F3001,4,FALSE)</f>
        <v>44451</v>
      </c>
      <c r="P1789" s="21" t="str">
        <f>VLOOKUP(B1789,Table3[[Account Number]:[Transaction type]],2,FALSE)</f>
        <v>Money Deposit</v>
      </c>
      <c r="Q1789" s="21" t="str">
        <f>VLOOKUP(B1789,Transaction!C2:E3001,3,FALSE)</f>
        <v>ATM</v>
      </c>
      <c r="R1789" s="22">
        <f>Table4[[#This Row],[Bank Deposit2]] - Table4[[#This Row],[Saving Accounts]]</f>
        <v>1709545.5902740802</v>
      </c>
      <c r="S1789" s="22">
        <f>IF(AND(Table4[[#This Row],[Account Type]]="Current",Table4[[#This Row],[Opening Balance]]&gt;= 500000),Table4[[#This Row],[Opening Balance]] * 0.02, 0)</f>
        <v>0</v>
      </c>
    </row>
    <row r="1790" spans="1:19" ht="15.75" x14ac:dyDescent="0.25">
      <c r="A1790" s="17" t="s">
        <v>5590</v>
      </c>
      <c r="B1790" s="19">
        <v>912042678</v>
      </c>
      <c r="C1790" s="17">
        <v>64</v>
      </c>
      <c r="D1790" s="24">
        <v>21330</v>
      </c>
      <c r="E1790" s="17" t="s">
        <v>1094</v>
      </c>
      <c r="F1790" s="17" t="s">
        <v>13</v>
      </c>
      <c r="G1790" s="17" t="s">
        <v>4054</v>
      </c>
      <c r="H1790" s="17" t="s">
        <v>5591</v>
      </c>
      <c r="I1790" s="20">
        <f t="shared" si="27"/>
        <v>380147.711648</v>
      </c>
      <c r="J1790" s="20">
        <v>183999.75651832001</v>
      </c>
      <c r="K1790" s="17" t="s">
        <v>5592</v>
      </c>
      <c r="L1790" s="21" t="str">
        <f>VLOOKUP(B1790,Accounts!B$2:E$3001,4,FALSE)</f>
        <v>Domiciliary</v>
      </c>
      <c r="M1790" s="26">
        <f>VALUE(VLOOKUP(B1790,Accounts!B$2:G$3001,6,FALSE))</f>
        <v>154270545</v>
      </c>
      <c r="N1790" s="22">
        <f>IFERROR(VLOOKUP(B1790,Loan!B1790:D2089,3,FALSE), 0)</f>
        <v>0</v>
      </c>
      <c r="O1790" s="25">
        <f>VLOOKUP(B1790,Transaction!C2:F3001,4,FALSE)</f>
        <v>44229</v>
      </c>
      <c r="P1790" s="21" t="str">
        <f>VLOOKUP(B1790,Table3[[Account Number]:[Transaction type]],2,FALSE)</f>
        <v>Cash Withdrawal</v>
      </c>
      <c r="Q1790" s="21" t="str">
        <f>VLOOKUP(B1790,Transaction!C2:E3001,3,FALSE)</f>
        <v>Bank</v>
      </c>
      <c r="R1790" s="22">
        <f>Table4[[#This Row],[Bank Deposit2]] - Table4[[#This Row],[Saving Accounts]]</f>
        <v>196147.95512967999</v>
      </c>
      <c r="S1790" s="22">
        <f>IF(AND(Table4[[#This Row],[Account Type]]="Current",Table4[[#This Row],[Opening Balance]]&gt;= 500000),Table4[[#This Row],[Opening Balance]] * 0.02, 0)</f>
        <v>0</v>
      </c>
    </row>
    <row r="1791" spans="1:19" ht="15.75" x14ac:dyDescent="0.25">
      <c r="A1791" s="17" t="s">
        <v>5593</v>
      </c>
      <c r="B1791" s="19">
        <v>523307003</v>
      </c>
      <c r="C1791" s="17">
        <v>51</v>
      </c>
      <c r="D1791" s="24">
        <v>26078.25</v>
      </c>
      <c r="E1791" s="17" t="s">
        <v>1094</v>
      </c>
      <c r="F1791" s="17" t="s">
        <v>527</v>
      </c>
      <c r="G1791" s="17" t="s">
        <v>4119</v>
      </c>
      <c r="H1791" s="17" t="s">
        <v>5594</v>
      </c>
      <c r="I1791" s="20">
        <f t="shared" si="27"/>
        <v>1002810.164832</v>
      </c>
      <c r="J1791" s="20">
        <v>239480.61793487999</v>
      </c>
      <c r="K1791" s="17" t="s">
        <v>5595</v>
      </c>
      <c r="L1791" s="21" t="str">
        <f>VLOOKUP(B1791,Accounts!B$2:E$3001,4,FALSE)</f>
        <v>Domiciliary</v>
      </c>
      <c r="M1791" s="26">
        <f>VALUE(VLOOKUP(B1791,Accounts!B$2:G$3001,6,FALSE))</f>
        <v>2901411744</v>
      </c>
      <c r="N1791" s="22">
        <f>IFERROR(VLOOKUP(B1791,Loan!B1791:D2090,3,FALSE), 0)</f>
        <v>0</v>
      </c>
      <c r="O1791" s="25">
        <f>VLOOKUP(B1791,Transaction!C2:F3001,4,FALSE)</f>
        <v>44335</v>
      </c>
      <c r="P1791" s="21" t="str">
        <f>VLOOKUP(B1791,Table3[[Account Number]:[Transaction type]],2,FALSE)</f>
        <v>Money Deposit</v>
      </c>
      <c r="Q1791" s="21" t="str">
        <f>VLOOKUP(B1791,Transaction!C2:E3001,3,FALSE)</f>
        <v>Bank</v>
      </c>
      <c r="R1791" s="22">
        <f>Table4[[#This Row],[Bank Deposit2]] - Table4[[#This Row],[Saving Accounts]]</f>
        <v>763329.54689712008</v>
      </c>
      <c r="S1791" s="22">
        <f>IF(AND(Table4[[#This Row],[Account Type]]="Current",Table4[[#This Row],[Opening Balance]]&gt;= 500000),Table4[[#This Row],[Opening Balance]] * 0.02, 0)</f>
        <v>0</v>
      </c>
    </row>
    <row r="1792" spans="1:19" ht="15.75" x14ac:dyDescent="0.25">
      <c r="A1792" s="17" t="s">
        <v>5596</v>
      </c>
      <c r="B1792" s="19">
        <v>843915301</v>
      </c>
      <c r="C1792" s="17">
        <v>43</v>
      </c>
      <c r="D1792" s="24">
        <v>29000.25</v>
      </c>
      <c r="E1792" s="17" t="s">
        <v>1094</v>
      </c>
      <c r="F1792" s="17" t="s">
        <v>227</v>
      </c>
      <c r="G1792" s="17" t="s">
        <v>4054</v>
      </c>
      <c r="H1792" s="17" t="s">
        <v>5597</v>
      </c>
      <c r="I1792" s="20">
        <f t="shared" si="27"/>
        <v>2057795.30852</v>
      </c>
      <c r="J1792" s="20">
        <v>530641.31480359996</v>
      </c>
      <c r="K1792" s="17" t="s">
        <v>5598</v>
      </c>
      <c r="L1792" s="21" t="str">
        <f>VLOOKUP(B1792,Accounts!B$2:E$3001,4,FALSE)</f>
        <v>Domiciliary</v>
      </c>
      <c r="M1792" s="26">
        <f>VALUE(VLOOKUP(B1792,Accounts!B$2:G$3001,6,FALSE))</f>
        <v>1571674689</v>
      </c>
      <c r="N1792" s="22">
        <f>IFERROR(VLOOKUP(B1792,Loan!B1792:D2091,3,FALSE), 0)</f>
        <v>0</v>
      </c>
      <c r="O1792" s="25">
        <f>VLOOKUP(B1792,Transaction!C2:F3001,4,FALSE)</f>
        <v>44219</v>
      </c>
      <c r="P1792" s="21" t="str">
        <f>VLOOKUP(B1792,Table3[[Account Number]:[Transaction type]],2,FALSE)</f>
        <v>Cash Withdrawal</v>
      </c>
      <c r="Q1792" s="21" t="str">
        <f>VLOOKUP(B1792,Transaction!C2:E3001,3,FALSE)</f>
        <v>ATM</v>
      </c>
      <c r="R1792" s="22">
        <f>Table4[[#This Row],[Bank Deposit2]] - Table4[[#This Row],[Saving Accounts]]</f>
        <v>1527153.9937164001</v>
      </c>
      <c r="S1792" s="22">
        <f>IF(AND(Table4[[#This Row],[Account Type]]="Current",Table4[[#This Row],[Opening Balance]]&gt;= 500000),Table4[[#This Row],[Opening Balance]] * 0.02, 0)</f>
        <v>0</v>
      </c>
    </row>
    <row r="1793" spans="1:19" ht="15.75" x14ac:dyDescent="0.25">
      <c r="A1793" s="17" t="s">
        <v>5599</v>
      </c>
      <c r="B1793" s="19">
        <v>600449226</v>
      </c>
      <c r="C1793" s="17">
        <v>62</v>
      </c>
      <c r="D1793" s="24">
        <v>22060.5</v>
      </c>
      <c r="E1793" s="17" t="s">
        <v>1094</v>
      </c>
      <c r="F1793" s="17" t="s">
        <v>181</v>
      </c>
      <c r="G1793" s="17" t="s">
        <v>4058</v>
      </c>
      <c r="H1793" s="17" t="s">
        <v>5600</v>
      </c>
      <c r="I1793" s="20">
        <f t="shared" si="27"/>
        <v>103201.62263100001</v>
      </c>
      <c r="J1793" s="20">
        <v>77183.950399289999</v>
      </c>
      <c r="K1793" s="17" t="s">
        <v>5601</v>
      </c>
      <c r="L1793" s="21" t="str">
        <f>VLOOKUP(B1793,Accounts!B$2:E$3001,4,FALSE)</f>
        <v>Savings</v>
      </c>
      <c r="M1793" s="26">
        <f>VALUE(VLOOKUP(B1793,Accounts!B$2:G$3001,6,FALSE))</f>
        <v>134185023</v>
      </c>
      <c r="N1793" s="22">
        <f>IFERROR(VLOOKUP(B1793,Loan!B1793:D2092,3,FALSE), 0)</f>
        <v>0</v>
      </c>
      <c r="O1793" s="25">
        <f>VLOOKUP(B1793,Transaction!C2:F3001,4,FALSE)</f>
        <v>44606</v>
      </c>
      <c r="P1793" s="21" t="str">
        <f>VLOOKUP(B1793,Table3[[Account Number]:[Transaction type]],2,FALSE)</f>
        <v>Online Payment</v>
      </c>
      <c r="Q1793" s="21" t="str">
        <f>VLOOKUP(B1793,Transaction!C2:E3001,3,FALSE)</f>
        <v>Internet Banking</v>
      </c>
      <c r="R1793" s="22">
        <f>Table4[[#This Row],[Bank Deposit2]] - Table4[[#This Row],[Saving Accounts]]</f>
        <v>26017.672231710007</v>
      </c>
      <c r="S1793" s="22">
        <f>IF(AND(Table4[[#This Row],[Account Type]]="Current",Table4[[#This Row],[Opening Balance]]&gt;= 500000),Table4[[#This Row],[Opening Balance]] * 0.02, 0)</f>
        <v>0</v>
      </c>
    </row>
    <row r="1794" spans="1:19" ht="15.75" x14ac:dyDescent="0.25">
      <c r="A1794" s="17" t="s">
        <v>5602</v>
      </c>
      <c r="B1794" s="19">
        <v>213205219</v>
      </c>
      <c r="C1794" s="17">
        <v>51</v>
      </c>
      <c r="D1794" s="24">
        <v>26078.25</v>
      </c>
      <c r="E1794" s="17" t="s">
        <v>1094</v>
      </c>
      <c r="F1794" s="17" t="s">
        <v>1304</v>
      </c>
      <c r="G1794" s="17" t="s">
        <v>4095</v>
      </c>
      <c r="H1794" s="17" t="s">
        <v>5603</v>
      </c>
      <c r="I1794" s="20">
        <f t="shared" si="27"/>
        <v>628660.19839999999</v>
      </c>
      <c r="J1794" s="20">
        <v>352364.0412032</v>
      </c>
      <c r="K1794" s="17" t="s">
        <v>5604</v>
      </c>
      <c r="L1794" s="21" t="str">
        <f>VLOOKUP(B1794,Accounts!B$2:E$3001,4,FALSE)</f>
        <v>Domiciliary</v>
      </c>
      <c r="M1794" s="26">
        <f>VALUE(VLOOKUP(B1794,Accounts!B$2:G$3001,6,FALSE))</f>
        <v>36119475</v>
      </c>
      <c r="N1794" s="22">
        <f>IFERROR(VLOOKUP(B1794,Loan!B1794:D2093,3,FALSE), 0)</f>
        <v>0</v>
      </c>
      <c r="O1794" s="25">
        <f>VLOOKUP(B1794,Transaction!C2:F3001,4,FALSE)</f>
        <v>44443</v>
      </c>
      <c r="P1794" s="21" t="str">
        <f>VLOOKUP(B1794,Table3[[Account Number]:[Transaction type]],2,FALSE)</f>
        <v>Checks</v>
      </c>
      <c r="Q1794" s="21" t="str">
        <f>VLOOKUP(B1794,Transaction!C2:E3001,3,FALSE)</f>
        <v>Informal Services</v>
      </c>
      <c r="R1794" s="22">
        <f>Table4[[#This Row],[Bank Deposit2]] - Table4[[#This Row],[Saving Accounts]]</f>
        <v>276296.15719679999</v>
      </c>
      <c r="S1794" s="22">
        <f>IF(AND(Table4[[#This Row],[Account Type]]="Current",Table4[[#This Row],[Opening Balance]]&gt;= 500000),Table4[[#This Row],[Opening Balance]] * 0.02, 0)</f>
        <v>0</v>
      </c>
    </row>
    <row r="1795" spans="1:19" ht="15.75" x14ac:dyDescent="0.25">
      <c r="A1795" s="17" t="s">
        <v>5605</v>
      </c>
      <c r="B1795" s="19">
        <v>77627444</v>
      </c>
      <c r="C1795" s="17">
        <v>68</v>
      </c>
      <c r="D1795" s="24">
        <v>19869</v>
      </c>
      <c r="E1795" s="17" t="s">
        <v>1094</v>
      </c>
      <c r="F1795" s="17" t="s">
        <v>1336</v>
      </c>
      <c r="G1795" s="17" t="s">
        <v>4119</v>
      </c>
      <c r="H1795" s="17" t="s">
        <v>5606</v>
      </c>
      <c r="I1795" s="20">
        <f t="shared" ref="I1795:I1858" si="28">VALUE(CLEAN(H1795))</f>
        <v>2278565.8838960002</v>
      </c>
      <c r="J1795" s="20">
        <v>1414641.83605272</v>
      </c>
      <c r="K1795" s="17" t="s">
        <v>5607</v>
      </c>
      <c r="L1795" s="21" t="str">
        <f>VLOOKUP(B1795,Accounts!B$2:E$3001,4,FALSE)</f>
        <v>Domiciliary</v>
      </c>
      <c r="M1795" s="26">
        <f>VALUE(VLOOKUP(B1795,Accounts!B$2:G$3001,6,FALSE))</f>
        <v>1175016704</v>
      </c>
      <c r="N1795" s="22">
        <f>IFERROR(VLOOKUP(B1795,Loan!B1795:D2094,3,FALSE), 0)</f>
        <v>0</v>
      </c>
      <c r="O1795" s="25">
        <f>VLOOKUP(B1795,Transaction!C2:F3001,4,FALSE)</f>
        <v>44200</v>
      </c>
      <c r="P1795" s="21" t="str">
        <f>VLOOKUP(B1795,Table3[[Account Number]:[Transaction type]],2,FALSE)</f>
        <v>Money Deposit</v>
      </c>
      <c r="Q1795" s="21" t="str">
        <f>VLOOKUP(B1795,Transaction!C2:E3001,3,FALSE)</f>
        <v>Bank</v>
      </c>
      <c r="R1795" s="22">
        <f>Table4[[#This Row],[Bank Deposit2]] - Table4[[#This Row],[Saving Accounts]]</f>
        <v>863924.04784328025</v>
      </c>
      <c r="S1795" s="22">
        <f>IF(AND(Table4[[#This Row],[Account Type]]="Current",Table4[[#This Row],[Opening Balance]]&gt;= 500000),Table4[[#This Row],[Opening Balance]] * 0.02, 0)</f>
        <v>0</v>
      </c>
    </row>
    <row r="1796" spans="1:19" ht="15.75" x14ac:dyDescent="0.25">
      <c r="A1796" s="17" t="s">
        <v>5608</v>
      </c>
      <c r="B1796" s="19">
        <v>604469384</v>
      </c>
      <c r="C1796" s="17">
        <v>17</v>
      </c>
      <c r="D1796" s="24">
        <v>38496.75</v>
      </c>
      <c r="E1796" s="17" t="s">
        <v>1094</v>
      </c>
      <c r="F1796" s="17" t="s">
        <v>331</v>
      </c>
      <c r="G1796" s="17" t="s">
        <v>4099</v>
      </c>
      <c r="H1796" s="17" t="s">
        <v>5609</v>
      </c>
      <c r="I1796" s="20">
        <f t="shared" si="28"/>
        <v>392769.71468799998</v>
      </c>
      <c r="J1796" s="20">
        <v>38521.645094400003</v>
      </c>
      <c r="K1796" s="17" t="s">
        <v>5610</v>
      </c>
      <c r="L1796" s="21" t="str">
        <f>VLOOKUP(B1796,Accounts!B$2:E$3001,4,FALSE)</f>
        <v>Domiciliary</v>
      </c>
      <c r="M1796" s="26">
        <f>VALUE(VLOOKUP(B1796,Accounts!B$2:G$3001,6,FALSE))</f>
        <v>31194065</v>
      </c>
      <c r="N1796" s="22">
        <f>IFERROR(VLOOKUP(B1796,Loan!B1796:D2095,3,FALSE), 0)</f>
        <v>0</v>
      </c>
      <c r="O1796" s="25">
        <f>VLOOKUP(B1796,Transaction!C2:F3001,4,FALSE)</f>
        <v>44520</v>
      </c>
      <c r="P1796" s="21" t="str">
        <f>VLOOKUP(B1796,Table3[[Account Number]:[Transaction type]],2,FALSE)</f>
        <v>Money Deposit</v>
      </c>
      <c r="Q1796" s="21" t="str">
        <f>VLOOKUP(B1796,Transaction!C2:E3001,3,FALSE)</f>
        <v>Bank</v>
      </c>
      <c r="R1796" s="22">
        <f>Table4[[#This Row],[Bank Deposit2]] - Table4[[#This Row],[Saving Accounts]]</f>
        <v>354248.0695936</v>
      </c>
      <c r="S1796" s="22">
        <f>IF(AND(Table4[[#This Row],[Account Type]]="Current",Table4[[#This Row],[Opening Balance]]&gt;= 500000),Table4[[#This Row],[Opening Balance]] * 0.02, 0)</f>
        <v>0</v>
      </c>
    </row>
    <row r="1797" spans="1:19" ht="15.75" x14ac:dyDescent="0.25">
      <c r="A1797" s="17" t="s">
        <v>5611</v>
      </c>
      <c r="B1797" s="19">
        <v>957975109</v>
      </c>
      <c r="C1797" s="17">
        <v>84</v>
      </c>
      <c r="D1797" s="24">
        <v>14025</v>
      </c>
      <c r="E1797" s="17" t="s">
        <v>1094</v>
      </c>
      <c r="F1797" s="17" t="s">
        <v>1304</v>
      </c>
      <c r="G1797" s="17" t="s">
        <v>4095</v>
      </c>
      <c r="H1797" s="17" t="s">
        <v>5612</v>
      </c>
      <c r="I1797" s="20">
        <f t="shared" si="28"/>
        <v>1638584.7075</v>
      </c>
      <c r="J1797" s="20">
        <v>730430.64461249998</v>
      </c>
      <c r="K1797" s="17" t="s">
        <v>5613</v>
      </c>
      <c r="L1797" s="21" t="str">
        <f>VLOOKUP(B1797,Accounts!B$2:E$3001,4,FALSE)</f>
        <v>Savings</v>
      </c>
      <c r="M1797" s="26">
        <f>VALUE(VLOOKUP(B1797,Accounts!B$2:G$3001,6,FALSE))</f>
        <v>658982268</v>
      </c>
      <c r="N1797" s="22">
        <f>IFERROR(VLOOKUP(B1797,Loan!B1797:D2096,3,FALSE), 0)</f>
        <v>0</v>
      </c>
      <c r="O1797" s="25">
        <f>VLOOKUP(B1797,Transaction!C2:F3001,4,FALSE)</f>
        <v>44576</v>
      </c>
      <c r="P1797" s="21" t="str">
        <f>VLOOKUP(B1797,Table3[[Account Number]:[Transaction type]],2,FALSE)</f>
        <v>Online Payment</v>
      </c>
      <c r="Q1797" s="21" t="str">
        <f>VLOOKUP(B1797,Transaction!C2:E3001,3,FALSE)</f>
        <v>Mobile</v>
      </c>
      <c r="R1797" s="22">
        <f>Table4[[#This Row],[Bank Deposit2]] - Table4[[#This Row],[Saving Accounts]]</f>
        <v>908154.06288750004</v>
      </c>
      <c r="S1797" s="22">
        <f>IF(AND(Table4[[#This Row],[Account Type]]="Current",Table4[[#This Row],[Opening Balance]]&gt;= 500000),Table4[[#This Row],[Opening Balance]] * 0.02, 0)</f>
        <v>0</v>
      </c>
    </row>
    <row r="1798" spans="1:19" ht="15.75" x14ac:dyDescent="0.25">
      <c r="A1798" s="17" t="s">
        <v>5614</v>
      </c>
      <c r="B1798" s="19">
        <v>904970081</v>
      </c>
      <c r="C1798" s="17">
        <v>78</v>
      </c>
      <c r="D1798" s="24">
        <v>16216.5</v>
      </c>
      <c r="E1798" s="17" t="s">
        <v>1094</v>
      </c>
      <c r="F1798" s="17" t="s">
        <v>1426</v>
      </c>
      <c r="G1798" s="17" t="s">
        <v>4062</v>
      </c>
      <c r="H1798" s="17" t="s">
        <v>5615</v>
      </c>
      <c r="I1798" s="20">
        <f t="shared" si="28"/>
        <v>319216.36102399998</v>
      </c>
      <c r="J1798" s="20">
        <v>63480.526339999997</v>
      </c>
      <c r="K1798" s="17" t="s">
        <v>5616</v>
      </c>
      <c r="L1798" s="21" t="str">
        <f>VLOOKUP(B1798,Accounts!B$2:E$3001,4,FALSE)</f>
        <v>Domiciliary</v>
      </c>
      <c r="M1798" s="26">
        <f>VALUE(VLOOKUP(B1798,Accounts!B$2:G$3001,6,FALSE))</f>
        <v>3487116948</v>
      </c>
      <c r="N1798" s="22">
        <f>IFERROR(VLOOKUP(B1798,Loan!B1798:D2097,3,FALSE), 0)</f>
        <v>0</v>
      </c>
      <c r="O1798" s="25">
        <f>VLOOKUP(B1798,Transaction!C2:F3001,4,FALSE)</f>
        <v>44539</v>
      </c>
      <c r="P1798" s="21" t="str">
        <f>VLOOKUP(B1798,Table3[[Account Number]:[Transaction type]],2,FALSE)</f>
        <v>Checks</v>
      </c>
      <c r="Q1798" s="21" t="str">
        <f>VLOOKUP(B1798,Transaction!C2:E3001,3,FALSE)</f>
        <v>Bank</v>
      </c>
      <c r="R1798" s="22">
        <f>Table4[[#This Row],[Bank Deposit2]] - Table4[[#This Row],[Saving Accounts]]</f>
        <v>255735.834684</v>
      </c>
      <c r="S1798" s="22">
        <f>IF(AND(Table4[[#This Row],[Account Type]]="Current",Table4[[#This Row],[Opening Balance]]&gt;= 500000),Table4[[#This Row],[Opening Balance]] * 0.02, 0)</f>
        <v>0</v>
      </c>
    </row>
    <row r="1799" spans="1:19" ht="15.75" x14ac:dyDescent="0.25">
      <c r="A1799" s="17" t="s">
        <v>5617</v>
      </c>
      <c r="B1799" s="19">
        <v>706031409</v>
      </c>
      <c r="C1799" s="17">
        <v>25</v>
      </c>
      <c r="D1799" s="24">
        <v>35574.75</v>
      </c>
      <c r="E1799" s="17" t="s">
        <v>1094</v>
      </c>
      <c r="F1799" s="17" t="s">
        <v>181</v>
      </c>
      <c r="G1799" s="17" t="s">
        <v>4074</v>
      </c>
      <c r="H1799" s="17" t="s">
        <v>5618</v>
      </c>
      <c r="I1799" s="20">
        <f t="shared" si="28"/>
        <v>588292.83169200004</v>
      </c>
      <c r="J1799" s="20">
        <v>284934.38855903997</v>
      </c>
      <c r="K1799" s="17" t="s">
        <v>5619</v>
      </c>
      <c r="L1799" s="21" t="str">
        <f>VLOOKUP(B1799,Accounts!B$2:E$3001,4,FALSE)</f>
        <v>Current</v>
      </c>
      <c r="M1799" s="26">
        <f>VALUE(VLOOKUP(B1799,Accounts!B$2:G$3001,6,FALSE))</f>
        <v>763370256</v>
      </c>
      <c r="N1799" s="22">
        <f>IFERROR(VLOOKUP(B1799,Loan!B1799:D2098,3,FALSE), 0)</f>
        <v>0</v>
      </c>
      <c r="O1799" s="25">
        <f>VLOOKUP(B1799,Transaction!C2:F3001,4,FALSE)</f>
        <v>44337</v>
      </c>
      <c r="P1799" s="21" t="str">
        <f>VLOOKUP(B1799,Table3[[Account Number]:[Transaction type]],2,FALSE)</f>
        <v>Money Transfer</v>
      </c>
      <c r="Q1799" s="21" t="str">
        <f>VLOOKUP(B1799,Transaction!C2:E3001,3,FALSE)</f>
        <v>Mobile</v>
      </c>
      <c r="R1799" s="22">
        <f>Table4[[#This Row],[Bank Deposit2]] - Table4[[#This Row],[Saving Accounts]]</f>
        <v>303358.44313296006</v>
      </c>
      <c r="S1799" s="22">
        <f>IF(AND(Table4[[#This Row],[Account Type]]="Current",Table4[[#This Row],[Opening Balance]]&gt;= 500000),Table4[[#This Row],[Opening Balance]] * 0.02, 0)</f>
        <v>15267405.120000001</v>
      </c>
    </row>
    <row r="1800" spans="1:19" ht="15.75" x14ac:dyDescent="0.25">
      <c r="A1800" s="17" t="s">
        <v>5620</v>
      </c>
      <c r="B1800" s="19">
        <v>792776232</v>
      </c>
      <c r="C1800" s="17">
        <v>84</v>
      </c>
      <c r="D1800" s="24">
        <v>14025</v>
      </c>
      <c r="E1800" s="17" t="s">
        <v>1094</v>
      </c>
      <c r="F1800" s="17" t="s">
        <v>1450</v>
      </c>
      <c r="G1800" s="17" t="s">
        <v>4119</v>
      </c>
      <c r="H1800" s="17" t="s">
        <v>5621</v>
      </c>
      <c r="I1800" s="20">
        <f t="shared" si="28"/>
        <v>444874.25069999998</v>
      </c>
      <c r="J1800" s="20">
        <v>89541.053731799999</v>
      </c>
      <c r="K1800" s="17" t="s">
        <v>5622</v>
      </c>
      <c r="L1800" s="21" t="str">
        <f>VLOOKUP(B1800,Accounts!B$2:E$3001,4,FALSE)</f>
        <v>Corporate</v>
      </c>
      <c r="M1800" s="26">
        <f>VALUE(VLOOKUP(B1800,Accounts!B$2:G$3001,6,FALSE))</f>
        <v>1260161244</v>
      </c>
      <c r="N1800" s="22">
        <f>IFERROR(VLOOKUP(B1800,Loan!B1800:D2099,3,FALSE), 0)</f>
        <v>0</v>
      </c>
      <c r="O1800" s="25">
        <f>VLOOKUP(B1800,Transaction!C2:F3001,4,FALSE)</f>
        <v>44200</v>
      </c>
      <c r="P1800" s="21" t="str">
        <f>VLOOKUP(B1800,Table3[[Account Number]:[Transaction type]],2,FALSE)</f>
        <v>Online Payment</v>
      </c>
      <c r="Q1800" s="21" t="str">
        <f>VLOOKUP(B1800,Transaction!C2:E3001,3,FALSE)</f>
        <v>Internet Banking</v>
      </c>
      <c r="R1800" s="22">
        <f>Table4[[#This Row],[Bank Deposit2]] - Table4[[#This Row],[Saving Accounts]]</f>
        <v>355333.19696819998</v>
      </c>
      <c r="S1800" s="22">
        <f>IF(AND(Table4[[#This Row],[Account Type]]="Current",Table4[[#This Row],[Opening Balance]]&gt;= 500000),Table4[[#This Row],[Opening Balance]] * 0.02, 0)</f>
        <v>0</v>
      </c>
    </row>
    <row r="1801" spans="1:19" ht="15.75" x14ac:dyDescent="0.25">
      <c r="A1801" s="17" t="s">
        <v>5623</v>
      </c>
      <c r="B1801" s="19">
        <v>970852604</v>
      </c>
      <c r="C1801" s="17">
        <v>77</v>
      </c>
      <c r="D1801" s="24">
        <v>16581.75</v>
      </c>
      <c r="E1801" s="17" t="s">
        <v>1094</v>
      </c>
      <c r="F1801" s="17" t="s">
        <v>1576</v>
      </c>
      <c r="G1801" s="17" t="s">
        <v>4074</v>
      </c>
      <c r="H1801" s="17" t="s">
        <v>5624</v>
      </c>
      <c r="I1801" s="20">
        <f t="shared" si="28"/>
        <v>1305930.6014719999</v>
      </c>
      <c r="J1801" s="20">
        <v>222474.60603647999</v>
      </c>
      <c r="K1801" s="17" t="s">
        <v>5625</v>
      </c>
      <c r="L1801" s="21" t="str">
        <f>VLOOKUP(B1801,Accounts!B$2:E$3001,4,FALSE)</f>
        <v>Current</v>
      </c>
      <c r="M1801" s="26">
        <f>VALUE(VLOOKUP(B1801,Accounts!B$2:G$3001,6,FALSE))</f>
        <v>64108746</v>
      </c>
      <c r="N1801" s="22">
        <f>IFERROR(VLOOKUP(B1801,Loan!B1801:D2100,3,FALSE), 0)</f>
        <v>0</v>
      </c>
      <c r="O1801" s="25">
        <f>VLOOKUP(B1801,Transaction!C2:F3001,4,FALSE)</f>
        <v>44368</v>
      </c>
      <c r="P1801" s="21" t="str">
        <f>VLOOKUP(B1801,Table3[[Account Number]:[Transaction type]],2,FALSE)</f>
        <v>Cash Withdrawal</v>
      </c>
      <c r="Q1801" s="21" t="str">
        <f>VLOOKUP(B1801,Transaction!C2:E3001,3,FALSE)</f>
        <v>ATM</v>
      </c>
      <c r="R1801" s="22">
        <f>Table4[[#This Row],[Bank Deposit2]] - Table4[[#This Row],[Saving Accounts]]</f>
        <v>1083455.9954355198</v>
      </c>
      <c r="S1801" s="22">
        <f>IF(AND(Table4[[#This Row],[Account Type]]="Current",Table4[[#This Row],[Opening Balance]]&gt;= 500000),Table4[[#This Row],[Opening Balance]] * 0.02, 0)</f>
        <v>1282174.92</v>
      </c>
    </row>
    <row r="1802" spans="1:19" ht="15.75" x14ac:dyDescent="0.25">
      <c r="A1802" s="17" t="s">
        <v>5626</v>
      </c>
      <c r="B1802" s="19">
        <v>772724674</v>
      </c>
      <c r="C1802" s="17">
        <v>30</v>
      </c>
      <c r="D1802" s="24">
        <v>33748.5</v>
      </c>
      <c r="E1802" s="17" t="s">
        <v>1094</v>
      </c>
      <c r="F1802" s="17" t="s">
        <v>68</v>
      </c>
      <c r="G1802" s="17" t="s">
        <v>4099</v>
      </c>
      <c r="H1802" s="17" t="s">
        <v>5627</v>
      </c>
      <c r="I1802" s="20">
        <f t="shared" si="28"/>
        <v>389075.56933600002</v>
      </c>
      <c r="J1802" s="20">
        <v>112189.7515464</v>
      </c>
      <c r="K1802" s="17" t="s">
        <v>5628</v>
      </c>
      <c r="L1802" s="21" t="str">
        <f>VLOOKUP(B1802,Accounts!B$2:E$3001,4,FALSE)</f>
        <v>Joint</v>
      </c>
      <c r="M1802" s="26">
        <f>VALUE(VLOOKUP(B1802,Accounts!B$2:G$3001,6,FALSE))</f>
        <v>37788093</v>
      </c>
      <c r="N1802" s="22">
        <f>IFERROR(VLOOKUP(B1802,Loan!B1802:D2101,3,FALSE), 0)</f>
        <v>0</v>
      </c>
      <c r="O1802" s="25">
        <f>VLOOKUP(B1802,Transaction!C2:F3001,4,FALSE)</f>
        <v>44611</v>
      </c>
      <c r="P1802" s="21" t="str">
        <f>VLOOKUP(B1802,Table3[[Account Number]:[Transaction type]],2,FALSE)</f>
        <v>Online Payment</v>
      </c>
      <c r="Q1802" s="21" t="str">
        <f>VLOOKUP(B1802,Transaction!C2:E3001,3,FALSE)</f>
        <v>Mobile</v>
      </c>
      <c r="R1802" s="22">
        <f>Table4[[#This Row],[Bank Deposit2]] - Table4[[#This Row],[Saving Accounts]]</f>
        <v>276885.8177896</v>
      </c>
      <c r="S1802" s="22">
        <f>IF(AND(Table4[[#This Row],[Account Type]]="Current",Table4[[#This Row],[Opening Balance]]&gt;= 500000),Table4[[#This Row],[Opening Balance]] * 0.02, 0)</f>
        <v>0</v>
      </c>
    </row>
    <row r="1803" spans="1:19" ht="15.75" x14ac:dyDescent="0.25">
      <c r="A1803" s="17" t="s">
        <v>5629</v>
      </c>
      <c r="B1803" s="19">
        <v>230466938</v>
      </c>
      <c r="C1803" s="17">
        <v>57</v>
      </c>
      <c r="D1803" s="24">
        <v>23886.75</v>
      </c>
      <c r="E1803" s="17" t="s">
        <v>1094</v>
      </c>
      <c r="F1803" s="17" t="s">
        <v>430</v>
      </c>
      <c r="G1803" s="17" t="s">
        <v>4066</v>
      </c>
      <c r="H1803" s="17" t="s">
        <v>5630</v>
      </c>
      <c r="I1803" s="20">
        <f t="shared" si="28"/>
        <v>12788.441112</v>
      </c>
      <c r="J1803" s="20">
        <v>7831.8177292800001</v>
      </c>
      <c r="K1803" s="17" t="s">
        <v>5631</v>
      </c>
      <c r="L1803" s="21" t="str">
        <f>VLOOKUP(B1803,Accounts!B$2:E$3001,4,FALSE)</f>
        <v>Domiciliary</v>
      </c>
      <c r="M1803" s="26">
        <f>VALUE(VLOOKUP(B1803,Accounts!B$2:G$3001,6,FALSE))</f>
        <v>292010268</v>
      </c>
      <c r="N1803" s="22">
        <f>IFERROR(VLOOKUP(B1803,Loan!B1803:D2102,3,FALSE), 0)</f>
        <v>0</v>
      </c>
      <c r="O1803" s="25">
        <f>VLOOKUP(B1803,Transaction!C2:F3001,4,FALSE)</f>
        <v>44361</v>
      </c>
      <c r="P1803" s="21" t="str">
        <f>VLOOKUP(B1803,Table3[[Account Number]:[Transaction type]],2,FALSE)</f>
        <v>Money Transfer</v>
      </c>
      <c r="Q1803" s="21" t="str">
        <f>VLOOKUP(B1803,Transaction!C2:E3001,3,FALSE)</f>
        <v>Bank</v>
      </c>
      <c r="R1803" s="22">
        <f>Table4[[#This Row],[Bank Deposit2]] - Table4[[#This Row],[Saving Accounts]]</f>
        <v>4956.6233827200003</v>
      </c>
      <c r="S1803" s="22">
        <f>IF(AND(Table4[[#This Row],[Account Type]]="Current",Table4[[#This Row],[Opening Balance]]&gt;= 500000),Table4[[#This Row],[Opening Balance]] * 0.02, 0)</f>
        <v>0</v>
      </c>
    </row>
    <row r="1804" spans="1:19" ht="15.75" x14ac:dyDescent="0.25">
      <c r="A1804" s="17" t="s">
        <v>5632</v>
      </c>
      <c r="B1804" s="19">
        <v>46670843</v>
      </c>
      <c r="C1804" s="17">
        <v>49</v>
      </c>
      <c r="D1804" s="24">
        <v>26808.75</v>
      </c>
      <c r="E1804" s="17" t="s">
        <v>1094</v>
      </c>
      <c r="F1804" s="17" t="s">
        <v>989</v>
      </c>
      <c r="G1804" s="17" t="s">
        <v>4099</v>
      </c>
      <c r="H1804" s="17" t="s">
        <v>5633</v>
      </c>
      <c r="I1804" s="20">
        <f t="shared" si="28"/>
        <v>1095366.6979199999</v>
      </c>
      <c r="J1804" s="20">
        <v>333372.47327999998</v>
      </c>
      <c r="K1804" s="17" t="s">
        <v>5634</v>
      </c>
      <c r="L1804" s="21" t="str">
        <f>VLOOKUP(B1804,Accounts!B$2:E$3001,4,FALSE)</f>
        <v>Joint</v>
      </c>
      <c r="M1804" s="26">
        <f>VALUE(VLOOKUP(B1804,Accounts!B$2:G$3001,6,FALSE))</f>
        <v>2799048384</v>
      </c>
      <c r="N1804" s="22">
        <f>IFERROR(VLOOKUP(B1804,Loan!B1804:D2103,3,FALSE), 0)</f>
        <v>0</v>
      </c>
      <c r="O1804" s="25">
        <f>VLOOKUP(B1804,Transaction!C2:F3001,4,FALSE)</f>
        <v>44620</v>
      </c>
      <c r="P1804" s="21" t="str">
        <f>VLOOKUP(B1804,Table3[[Account Number]:[Transaction type]],2,FALSE)</f>
        <v>Online Payment</v>
      </c>
      <c r="Q1804" s="21" t="str">
        <f>VLOOKUP(B1804,Transaction!C2:E3001,3,FALSE)</f>
        <v>Mobile</v>
      </c>
      <c r="R1804" s="22">
        <f>Table4[[#This Row],[Bank Deposit2]] - Table4[[#This Row],[Saving Accounts]]</f>
        <v>761994.22463999991</v>
      </c>
      <c r="S1804" s="22">
        <f>IF(AND(Table4[[#This Row],[Account Type]]="Current",Table4[[#This Row],[Opening Balance]]&gt;= 500000),Table4[[#This Row],[Opening Balance]] * 0.02, 0)</f>
        <v>0</v>
      </c>
    </row>
    <row r="1805" spans="1:19" ht="15.75" x14ac:dyDescent="0.25">
      <c r="A1805" s="17" t="s">
        <v>5635</v>
      </c>
      <c r="B1805" s="19">
        <v>346282943</v>
      </c>
      <c r="C1805" s="17">
        <v>55</v>
      </c>
      <c r="D1805" s="24">
        <v>24617.25</v>
      </c>
      <c r="E1805" s="17" t="s">
        <v>1094</v>
      </c>
      <c r="F1805" s="17" t="s">
        <v>1016</v>
      </c>
      <c r="G1805" s="17" t="s">
        <v>4105</v>
      </c>
      <c r="H1805" s="17" t="s">
        <v>5636</v>
      </c>
      <c r="I1805" s="20">
        <f t="shared" si="28"/>
        <v>2470522.7953980002</v>
      </c>
      <c r="J1805" s="20">
        <v>397936.55764800002</v>
      </c>
      <c r="K1805" s="17" t="s">
        <v>1801</v>
      </c>
      <c r="L1805" s="21" t="str">
        <f>VLOOKUP(B1805,Accounts!B$2:E$3001,4,FALSE)</f>
        <v>Joint</v>
      </c>
      <c r="M1805" s="26">
        <f>VALUE(VLOOKUP(B1805,Accounts!B$2:G$3001,6,FALSE))</f>
        <v>609866528</v>
      </c>
      <c r="N1805" s="22">
        <f>IFERROR(VLOOKUP(B1805,Loan!B1805:D2104,3,FALSE), 0)</f>
        <v>0</v>
      </c>
      <c r="O1805" s="25">
        <f>VLOOKUP(B1805,Transaction!C2:F3001,4,FALSE)</f>
        <v>44435</v>
      </c>
      <c r="P1805" s="21" t="str">
        <f>VLOOKUP(B1805,Table3[[Account Number]:[Transaction type]],2,FALSE)</f>
        <v>Online Payment</v>
      </c>
      <c r="Q1805" s="21" t="str">
        <f>VLOOKUP(B1805,Transaction!C2:E3001,3,FALSE)</f>
        <v>Card</v>
      </c>
      <c r="R1805" s="22">
        <f>Table4[[#This Row],[Bank Deposit2]] - Table4[[#This Row],[Saving Accounts]]</f>
        <v>2072586.2377500001</v>
      </c>
      <c r="S1805" s="22">
        <f>IF(AND(Table4[[#This Row],[Account Type]]="Current",Table4[[#This Row],[Opening Balance]]&gt;= 500000),Table4[[#This Row],[Opening Balance]] * 0.02, 0)</f>
        <v>0</v>
      </c>
    </row>
    <row r="1806" spans="1:19" ht="15.75" x14ac:dyDescent="0.25">
      <c r="A1806" s="17" t="s">
        <v>5637</v>
      </c>
      <c r="B1806" s="19">
        <v>903996598</v>
      </c>
      <c r="C1806" s="17">
        <v>70</v>
      </c>
      <c r="D1806" s="24">
        <v>19138.5</v>
      </c>
      <c r="E1806" s="17" t="s">
        <v>1094</v>
      </c>
      <c r="F1806" s="17" t="s">
        <v>1336</v>
      </c>
      <c r="G1806" s="17" t="s">
        <v>4220</v>
      </c>
      <c r="H1806" s="17" t="s">
        <v>5638</v>
      </c>
      <c r="I1806" s="20">
        <f t="shared" si="28"/>
        <v>87108.718708</v>
      </c>
      <c r="J1806" s="20">
        <v>58671.936987840003</v>
      </c>
      <c r="K1806" s="17" t="s">
        <v>5639</v>
      </c>
      <c r="L1806" s="21" t="str">
        <f>VLOOKUP(B1806,Accounts!B$2:E$3001,4,FALSE)</f>
        <v>Corporate</v>
      </c>
      <c r="M1806" s="26">
        <f>VALUE(VLOOKUP(B1806,Accounts!B$2:G$3001,6,FALSE))</f>
        <v>1695480585</v>
      </c>
      <c r="N1806" s="22">
        <f>IFERROR(VLOOKUP(B1806,Loan!B1806:D2105,3,FALSE), 0)</f>
        <v>0</v>
      </c>
      <c r="O1806" s="25">
        <f>VLOOKUP(B1806,Transaction!C2:F3001,4,FALSE)</f>
        <v>44603</v>
      </c>
      <c r="P1806" s="21" t="str">
        <f>VLOOKUP(B1806,Table3[[Account Number]:[Transaction type]],2,FALSE)</f>
        <v>Online Payment</v>
      </c>
      <c r="Q1806" s="21" t="str">
        <f>VLOOKUP(B1806,Transaction!C2:E3001,3,FALSE)</f>
        <v>Internet Banking</v>
      </c>
      <c r="R1806" s="22">
        <f>Table4[[#This Row],[Bank Deposit2]] - Table4[[#This Row],[Saving Accounts]]</f>
        <v>28436.781720159997</v>
      </c>
      <c r="S1806" s="22">
        <f>IF(AND(Table4[[#This Row],[Account Type]]="Current",Table4[[#This Row],[Opening Balance]]&gt;= 500000),Table4[[#This Row],[Opening Balance]] * 0.02, 0)</f>
        <v>0</v>
      </c>
    </row>
    <row r="1807" spans="1:19" ht="15.75" x14ac:dyDescent="0.25">
      <c r="A1807" s="17" t="s">
        <v>5640</v>
      </c>
      <c r="B1807" s="19">
        <v>48964941</v>
      </c>
      <c r="C1807" s="17">
        <v>25</v>
      </c>
      <c r="D1807" s="24">
        <v>35574.75</v>
      </c>
      <c r="E1807" s="17" t="s">
        <v>1094</v>
      </c>
      <c r="F1807" s="17" t="s">
        <v>794</v>
      </c>
      <c r="G1807" s="17" t="s">
        <v>4084</v>
      </c>
      <c r="H1807" s="17" t="s">
        <v>5641</v>
      </c>
      <c r="I1807" s="20">
        <f t="shared" si="28"/>
        <v>1529895.321792</v>
      </c>
      <c r="J1807" s="20">
        <v>220393.61592191999</v>
      </c>
      <c r="K1807" s="17" t="s">
        <v>5642</v>
      </c>
      <c r="L1807" s="21" t="str">
        <f>VLOOKUP(B1807,Accounts!B$2:E$3001,4,FALSE)</f>
        <v>Corporate</v>
      </c>
      <c r="M1807" s="26">
        <f>VALUE(VLOOKUP(B1807,Accounts!B$2:G$3001,6,FALSE))</f>
        <v>3414324225</v>
      </c>
      <c r="N1807" s="22">
        <f>IFERROR(VLOOKUP(B1807,Loan!B1807:D2106,3,FALSE), 0)</f>
        <v>0</v>
      </c>
      <c r="O1807" s="25">
        <f>VLOOKUP(B1807,Transaction!C2:F3001,4,FALSE)</f>
        <v>44495</v>
      </c>
      <c r="P1807" s="21" t="str">
        <f>VLOOKUP(B1807,Table3[[Account Number]:[Transaction type]],2,FALSE)</f>
        <v>Cash Withdrawal</v>
      </c>
      <c r="Q1807" s="21" t="str">
        <f>VLOOKUP(B1807,Transaction!C2:E3001,3,FALSE)</f>
        <v>POS</v>
      </c>
      <c r="R1807" s="22">
        <f>Table4[[#This Row],[Bank Deposit2]] - Table4[[#This Row],[Saving Accounts]]</f>
        <v>1309501.70587008</v>
      </c>
      <c r="S1807" s="22">
        <f>IF(AND(Table4[[#This Row],[Account Type]]="Current",Table4[[#This Row],[Opening Balance]]&gt;= 500000),Table4[[#This Row],[Opening Balance]] * 0.02, 0)</f>
        <v>0</v>
      </c>
    </row>
    <row r="1808" spans="1:19" ht="15.75" x14ac:dyDescent="0.25">
      <c r="A1808" s="17" t="s">
        <v>5643</v>
      </c>
      <c r="B1808" s="19">
        <v>5209569</v>
      </c>
      <c r="C1808" s="17">
        <v>37</v>
      </c>
      <c r="D1808" s="24">
        <v>31191.75</v>
      </c>
      <c r="E1808" s="17" t="s">
        <v>1094</v>
      </c>
      <c r="F1808" s="17" t="s">
        <v>636</v>
      </c>
      <c r="G1808" s="17" t="s">
        <v>4058</v>
      </c>
      <c r="H1808" s="17" t="s">
        <v>5644</v>
      </c>
      <c r="I1808" s="20">
        <f t="shared" si="28"/>
        <v>1717828.0702879999</v>
      </c>
      <c r="J1808" s="20">
        <v>447638.40955679998</v>
      </c>
      <c r="K1808" s="17" t="s">
        <v>5645</v>
      </c>
      <c r="L1808" s="21" t="str">
        <f>VLOOKUP(B1808,Accounts!B$2:E$3001,4,FALSE)</f>
        <v>Corporate</v>
      </c>
      <c r="M1808" s="26">
        <f>VALUE(VLOOKUP(B1808,Accounts!B$2:G$3001,6,FALSE))</f>
        <v>196377777</v>
      </c>
      <c r="N1808" s="22">
        <f>IFERROR(VLOOKUP(B1808,Loan!B1808:D2107,3,FALSE), 0)</f>
        <v>0</v>
      </c>
      <c r="O1808" s="25">
        <f>VLOOKUP(B1808,Transaction!C2:F3001,4,FALSE)</f>
        <v>44261</v>
      </c>
      <c r="P1808" s="21" t="str">
        <f>VLOOKUP(B1808,Table3[[Account Number]:[Transaction type]],2,FALSE)</f>
        <v>Loan Payment</v>
      </c>
      <c r="Q1808" s="21" t="str">
        <f>VLOOKUP(B1808,Transaction!C2:E3001,3,FALSE)</f>
        <v>ACH</v>
      </c>
      <c r="R1808" s="22">
        <f>Table4[[#This Row],[Bank Deposit2]] - Table4[[#This Row],[Saving Accounts]]</f>
        <v>1270189.6607311999</v>
      </c>
      <c r="S1808" s="22">
        <f>IF(AND(Table4[[#This Row],[Account Type]]="Current",Table4[[#This Row],[Opening Balance]]&gt;= 500000),Table4[[#This Row],[Opening Balance]] * 0.02, 0)</f>
        <v>0</v>
      </c>
    </row>
    <row r="1809" spans="1:19" ht="15.75" x14ac:dyDescent="0.25">
      <c r="A1809" s="17" t="s">
        <v>5646</v>
      </c>
      <c r="B1809" s="19">
        <v>756894845</v>
      </c>
      <c r="C1809" s="17">
        <v>26</v>
      </c>
      <c r="D1809" s="24">
        <v>35209.5</v>
      </c>
      <c r="E1809" s="17" t="s">
        <v>1094</v>
      </c>
      <c r="F1809" s="17" t="s">
        <v>155</v>
      </c>
      <c r="G1809" s="17" t="s">
        <v>4066</v>
      </c>
      <c r="H1809" s="17" t="s">
        <v>5647</v>
      </c>
      <c r="I1809" s="20">
        <f t="shared" si="28"/>
        <v>96516.789569999994</v>
      </c>
      <c r="J1809" s="20">
        <v>66426.261056999996</v>
      </c>
      <c r="K1809" s="17" t="s">
        <v>5648</v>
      </c>
      <c r="L1809" s="21" t="str">
        <f>VLOOKUP(B1809,Accounts!B$2:E$3001,4,FALSE)</f>
        <v>Domiciliary</v>
      </c>
      <c r="M1809" s="26">
        <f>VALUE(VLOOKUP(B1809,Accounts!B$2:G$3001,6,FALSE))</f>
        <v>1441582296</v>
      </c>
      <c r="N1809" s="22">
        <f>IFERROR(VLOOKUP(B1809,Loan!B1809:D2108,3,FALSE), 0)</f>
        <v>0</v>
      </c>
      <c r="O1809" s="25">
        <f>VLOOKUP(B1809,Transaction!C2:F3001,4,FALSE)</f>
        <v>44453</v>
      </c>
      <c r="P1809" s="21" t="str">
        <f>VLOOKUP(B1809,Table3[[Account Number]:[Transaction type]],2,FALSE)</f>
        <v>Money Transfer</v>
      </c>
      <c r="Q1809" s="21" t="str">
        <f>VLOOKUP(B1809,Transaction!C2:E3001,3,FALSE)</f>
        <v>Mobile</v>
      </c>
      <c r="R1809" s="22">
        <f>Table4[[#This Row],[Bank Deposit2]] - Table4[[#This Row],[Saving Accounts]]</f>
        <v>30090.528512999997</v>
      </c>
      <c r="S1809" s="22">
        <f>IF(AND(Table4[[#This Row],[Account Type]]="Current",Table4[[#This Row],[Opening Balance]]&gt;= 500000),Table4[[#This Row],[Opening Balance]] * 0.02, 0)</f>
        <v>0</v>
      </c>
    </row>
    <row r="1810" spans="1:19" ht="15.75" x14ac:dyDescent="0.25">
      <c r="A1810" s="17" t="s">
        <v>5649</v>
      </c>
      <c r="B1810" s="19">
        <v>831453431</v>
      </c>
      <c r="C1810" s="17">
        <v>54</v>
      </c>
      <c r="D1810" s="24">
        <v>24982.5</v>
      </c>
      <c r="E1810" s="17" t="s">
        <v>1094</v>
      </c>
      <c r="F1810" s="17" t="s">
        <v>1815</v>
      </c>
      <c r="G1810" s="17" t="s">
        <v>4088</v>
      </c>
      <c r="H1810" s="17" t="s">
        <v>5650</v>
      </c>
      <c r="I1810" s="20">
        <f t="shared" si="28"/>
        <v>487406.17379999999</v>
      </c>
      <c r="J1810" s="20">
        <v>278721.34584839997</v>
      </c>
      <c r="K1810" s="17" t="s">
        <v>5651</v>
      </c>
      <c r="L1810" s="21" t="str">
        <f>VLOOKUP(B1810,Accounts!B$2:E$3001,4,FALSE)</f>
        <v>Corporate</v>
      </c>
      <c r="M1810" s="26">
        <f>VALUE(VLOOKUP(B1810,Accounts!B$2:G$3001,6,FALSE))</f>
        <v>910468772</v>
      </c>
      <c r="N1810" s="22">
        <f>IFERROR(VLOOKUP(B1810,Loan!B1810:D2109,3,FALSE), 0)</f>
        <v>0</v>
      </c>
      <c r="O1810" s="25">
        <f>VLOOKUP(B1810,Transaction!C2:F3001,4,FALSE)</f>
        <v>44233</v>
      </c>
      <c r="P1810" s="21" t="str">
        <f>VLOOKUP(B1810,Table3[[Account Number]:[Transaction type]],2,FALSE)</f>
        <v>Loan Payment</v>
      </c>
      <c r="Q1810" s="21" t="str">
        <f>VLOOKUP(B1810,Transaction!C2:E3001,3,FALSE)</f>
        <v>AFT</v>
      </c>
      <c r="R1810" s="22">
        <f>Table4[[#This Row],[Bank Deposit2]] - Table4[[#This Row],[Saving Accounts]]</f>
        <v>208684.82795160002</v>
      </c>
      <c r="S1810" s="22">
        <f>IF(AND(Table4[[#This Row],[Account Type]]="Current",Table4[[#This Row],[Opening Balance]]&gt;= 500000),Table4[[#This Row],[Opening Balance]] * 0.02, 0)</f>
        <v>0</v>
      </c>
    </row>
    <row r="1811" spans="1:19" ht="15.75" x14ac:dyDescent="0.25">
      <c r="A1811" s="17" t="s">
        <v>5652</v>
      </c>
      <c r="B1811" s="19">
        <v>743583179</v>
      </c>
      <c r="C1811" s="17">
        <v>57</v>
      </c>
      <c r="D1811" s="24">
        <v>23886.75</v>
      </c>
      <c r="E1811" s="17" t="s">
        <v>1094</v>
      </c>
      <c r="F1811" s="17" t="s">
        <v>83</v>
      </c>
      <c r="G1811" s="17" t="s">
        <v>4148</v>
      </c>
      <c r="H1811" s="17" t="s">
        <v>5653</v>
      </c>
      <c r="I1811" s="20">
        <f t="shared" si="28"/>
        <v>495556.4068</v>
      </c>
      <c r="J1811" s="20">
        <v>349713.003822</v>
      </c>
      <c r="K1811" s="17" t="s">
        <v>5654</v>
      </c>
      <c r="L1811" s="21" t="str">
        <f>VLOOKUP(B1811,Accounts!B$2:E$3001,4,FALSE)</f>
        <v>Current</v>
      </c>
      <c r="M1811" s="26">
        <f>VALUE(VLOOKUP(B1811,Accounts!B$2:G$3001,6,FALSE))</f>
        <v>121124016</v>
      </c>
      <c r="N1811" s="22">
        <f>IFERROR(VLOOKUP(B1811,Loan!B1811:D2110,3,FALSE), 0)</f>
        <v>0</v>
      </c>
      <c r="O1811" s="25">
        <f>VLOOKUP(B1811,Transaction!C2:F3001,4,FALSE)</f>
        <v>44637</v>
      </c>
      <c r="P1811" s="21" t="str">
        <f>VLOOKUP(B1811,Table3[[Account Number]:[Transaction type]],2,FALSE)</f>
        <v>Money Transfer</v>
      </c>
      <c r="Q1811" s="21" t="str">
        <f>VLOOKUP(B1811,Transaction!C2:E3001,3,FALSE)</f>
        <v>Mobile</v>
      </c>
      <c r="R1811" s="22">
        <f>Table4[[#This Row],[Bank Deposit2]] - Table4[[#This Row],[Saving Accounts]]</f>
        <v>145843.402978</v>
      </c>
      <c r="S1811" s="22">
        <f>IF(AND(Table4[[#This Row],[Account Type]]="Current",Table4[[#This Row],[Opening Balance]]&gt;= 500000),Table4[[#This Row],[Opening Balance]] * 0.02, 0)</f>
        <v>2422480.3199999998</v>
      </c>
    </row>
    <row r="1812" spans="1:19" ht="15.75" x14ac:dyDescent="0.25">
      <c r="A1812" s="17" t="s">
        <v>5655</v>
      </c>
      <c r="B1812" s="19">
        <v>719469045</v>
      </c>
      <c r="C1812" s="17">
        <v>70</v>
      </c>
      <c r="D1812" s="24">
        <v>19138.5</v>
      </c>
      <c r="E1812" s="17" t="s">
        <v>1094</v>
      </c>
      <c r="F1812" s="17" t="s">
        <v>246</v>
      </c>
      <c r="G1812" s="17" t="s">
        <v>4058</v>
      </c>
      <c r="H1812" s="17" t="s">
        <v>5656</v>
      </c>
      <c r="I1812" s="20">
        <f t="shared" si="28"/>
        <v>563490.91637999995</v>
      </c>
      <c r="J1812" s="20">
        <v>323394.786792</v>
      </c>
      <c r="K1812" s="17" t="s">
        <v>5657</v>
      </c>
      <c r="L1812" s="21" t="str">
        <f>VLOOKUP(B1812,Accounts!B$2:E$3001,4,FALSE)</f>
        <v>Joint</v>
      </c>
      <c r="M1812" s="26">
        <f>VALUE(VLOOKUP(B1812,Accounts!B$2:G$3001,6,FALSE))</f>
        <v>1212064908</v>
      </c>
      <c r="N1812" s="22">
        <f>IFERROR(VLOOKUP(B1812,Loan!B1812:D2111,3,FALSE), 0)</f>
        <v>0</v>
      </c>
      <c r="O1812" s="25">
        <f>VLOOKUP(B1812,Transaction!C2:F3001,4,FALSE)</f>
        <v>44277</v>
      </c>
      <c r="P1812" s="21" t="str">
        <f>VLOOKUP(B1812,Table3[[Account Number]:[Transaction type]],2,FALSE)</f>
        <v>Money Transfer</v>
      </c>
      <c r="Q1812" s="21" t="str">
        <f>VLOOKUP(B1812,Transaction!C2:E3001,3,FALSE)</f>
        <v>ATM</v>
      </c>
      <c r="R1812" s="22">
        <f>Table4[[#This Row],[Bank Deposit2]] - Table4[[#This Row],[Saving Accounts]]</f>
        <v>240096.12958799995</v>
      </c>
      <c r="S1812" s="22">
        <f>IF(AND(Table4[[#This Row],[Account Type]]="Current",Table4[[#This Row],[Opening Balance]]&gt;= 500000),Table4[[#This Row],[Opening Balance]] * 0.02, 0)</f>
        <v>0</v>
      </c>
    </row>
    <row r="1813" spans="1:19" ht="15.75" x14ac:dyDescent="0.25">
      <c r="A1813" s="17" t="s">
        <v>5658</v>
      </c>
      <c r="B1813" s="19">
        <v>281718506</v>
      </c>
      <c r="C1813" s="17">
        <v>30</v>
      </c>
      <c r="D1813" s="24">
        <v>33748.5</v>
      </c>
      <c r="E1813" s="17" t="s">
        <v>1094</v>
      </c>
      <c r="F1813" s="17" t="s">
        <v>1308</v>
      </c>
      <c r="G1813" s="17" t="s">
        <v>4220</v>
      </c>
      <c r="H1813" s="17" t="s">
        <v>5659</v>
      </c>
      <c r="I1813" s="20">
        <f t="shared" si="28"/>
        <v>150163.54816000001</v>
      </c>
      <c r="J1813" s="20">
        <v>129793.5364096</v>
      </c>
      <c r="K1813" s="17" t="s">
        <v>5660</v>
      </c>
      <c r="L1813" s="21" t="str">
        <f>VLOOKUP(B1813,Accounts!B$2:E$3001,4,FALSE)</f>
        <v>Corporate</v>
      </c>
      <c r="M1813" s="26">
        <f>VALUE(VLOOKUP(B1813,Accounts!B$2:G$3001,6,FALSE))</f>
        <v>9221616</v>
      </c>
      <c r="N1813" s="22">
        <f>IFERROR(VLOOKUP(B1813,Loan!B1813:D2112,3,FALSE), 0)</f>
        <v>0</v>
      </c>
      <c r="O1813" s="25">
        <f>VLOOKUP(B1813,Transaction!C2:F3001,4,FALSE)</f>
        <v>44543</v>
      </c>
      <c r="P1813" s="21" t="str">
        <f>VLOOKUP(B1813,Table3[[Account Number]:[Transaction type]],2,FALSE)</f>
        <v>Money Transfer</v>
      </c>
      <c r="Q1813" s="21" t="str">
        <f>VLOOKUP(B1813,Transaction!C2:E3001,3,FALSE)</f>
        <v>ATM</v>
      </c>
      <c r="R1813" s="22">
        <f>Table4[[#This Row],[Bank Deposit2]] - Table4[[#This Row],[Saving Accounts]]</f>
        <v>20370.011750400008</v>
      </c>
      <c r="S1813" s="22">
        <f>IF(AND(Table4[[#This Row],[Account Type]]="Current",Table4[[#This Row],[Opening Balance]]&gt;= 500000),Table4[[#This Row],[Opening Balance]] * 0.02, 0)</f>
        <v>0</v>
      </c>
    </row>
    <row r="1814" spans="1:19" ht="15.75" x14ac:dyDescent="0.25">
      <c r="A1814" s="17" t="s">
        <v>5661</v>
      </c>
      <c r="B1814" s="19">
        <v>400502948</v>
      </c>
      <c r="C1814" s="17">
        <v>27</v>
      </c>
      <c r="D1814" s="24">
        <v>34844.25</v>
      </c>
      <c r="E1814" s="17" t="s">
        <v>1094</v>
      </c>
      <c r="F1814" s="17" t="s">
        <v>774</v>
      </c>
      <c r="G1814" s="17" t="s">
        <v>4070</v>
      </c>
      <c r="H1814" s="17" t="s">
        <v>5662</v>
      </c>
      <c r="I1814" s="20">
        <f t="shared" si="28"/>
        <v>201402.84599999999</v>
      </c>
      <c r="J1814" s="20">
        <v>15435.38205</v>
      </c>
      <c r="K1814" s="17" t="s">
        <v>5663</v>
      </c>
      <c r="L1814" s="21" t="str">
        <f>VLOOKUP(B1814,Accounts!B$2:E$3001,4,FALSE)</f>
        <v>Fixed Deposit</v>
      </c>
      <c r="M1814" s="26">
        <f>VALUE(VLOOKUP(B1814,Accounts!B$2:G$3001,6,FALSE))</f>
        <v>213803968</v>
      </c>
      <c r="N1814" s="22">
        <f>IFERROR(VLOOKUP(B1814,Loan!B1814:D2113,3,FALSE), 0)</f>
        <v>0</v>
      </c>
      <c r="O1814" s="25">
        <f>VLOOKUP(B1814,Transaction!C2:F3001,4,FALSE)</f>
        <v>44460</v>
      </c>
      <c r="P1814" s="21" t="str">
        <f>VLOOKUP(B1814,Table3[[Account Number]:[Transaction type]],2,FALSE)</f>
        <v>Checks</v>
      </c>
      <c r="Q1814" s="21" t="str">
        <f>VLOOKUP(B1814,Transaction!C2:E3001,3,FALSE)</f>
        <v>Informal Services</v>
      </c>
      <c r="R1814" s="22">
        <f>Table4[[#This Row],[Bank Deposit2]] - Table4[[#This Row],[Saving Accounts]]</f>
        <v>185967.46395</v>
      </c>
      <c r="S1814" s="22">
        <f>IF(AND(Table4[[#This Row],[Account Type]]="Current",Table4[[#This Row],[Opening Balance]]&gt;= 500000),Table4[[#This Row],[Opening Balance]] * 0.02, 0)</f>
        <v>0</v>
      </c>
    </row>
    <row r="1815" spans="1:19" ht="15.75" x14ac:dyDescent="0.25">
      <c r="A1815" s="17" t="s">
        <v>5664</v>
      </c>
      <c r="B1815" s="19">
        <v>298136303</v>
      </c>
      <c r="C1815" s="17">
        <v>48</v>
      </c>
      <c r="D1815" s="24">
        <v>27174</v>
      </c>
      <c r="E1815" s="17" t="s">
        <v>1094</v>
      </c>
      <c r="F1815" s="17" t="s">
        <v>130</v>
      </c>
      <c r="G1815" s="17" t="s">
        <v>4054</v>
      </c>
      <c r="H1815" s="17" t="s">
        <v>5665</v>
      </c>
      <c r="I1815" s="20">
        <f t="shared" si="28"/>
        <v>1572645.2675999999</v>
      </c>
      <c r="J1815" s="20">
        <v>344614.44124800002</v>
      </c>
      <c r="K1815" s="17" t="s">
        <v>5666</v>
      </c>
      <c r="L1815" s="21" t="str">
        <f>VLOOKUP(B1815,Accounts!B$2:E$3001,4,FALSE)</f>
        <v>Savings</v>
      </c>
      <c r="M1815" s="26">
        <f>VALUE(VLOOKUP(B1815,Accounts!B$2:G$3001,6,FALSE))</f>
        <v>12174414</v>
      </c>
      <c r="N1815" s="22">
        <f>IFERROR(VLOOKUP(B1815,Loan!B1815:D2114,3,FALSE), 0)</f>
        <v>0</v>
      </c>
      <c r="O1815" s="25">
        <f>VLOOKUP(B1815,Transaction!C2:F3001,4,FALSE)</f>
        <v>44428</v>
      </c>
      <c r="P1815" s="21" t="str">
        <f>VLOOKUP(B1815,Table3[[Account Number]:[Transaction type]],2,FALSE)</f>
        <v>Cash Withdrawal</v>
      </c>
      <c r="Q1815" s="21" t="str">
        <f>VLOOKUP(B1815,Transaction!C2:E3001,3,FALSE)</f>
        <v>POS</v>
      </c>
      <c r="R1815" s="22">
        <f>Table4[[#This Row],[Bank Deposit2]] - Table4[[#This Row],[Saving Accounts]]</f>
        <v>1228030.8263519998</v>
      </c>
      <c r="S1815" s="22">
        <f>IF(AND(Table4[[#This Row],[Account Type]]="Current",Table4[[#This Row],[Opening Balance]]&gt;= 500000),Table4[[#This Row],[Opening Balance]] * 0.02, 0)</f>
        <v>0</v>
      </c>
    </row>
    <row r="1816" spans="1:19" ht="15.75" x14ac:dyDescent="0.25">
      <c r="A1816" s="17" t="s">
        <v>5667</v>
      </c>
      <c r="B1816" s="19">
        <v>970303695</v>
      </c>
      <c r="C1816" s="17">
        <v>35</v>
      </c>
      <c r="D1816" s="24">
        <v>31922.25</v>
      </c>
      <c r="E1816" s="17" t="s">
        <v>1094</v>
      </c>
      <c r="F1816" s="17" t="s">
        <v>574</v>
      </c>
      <c r="G1816" s="17" t="s">
        <v>4148</v>
      </c>
      <c r="H1816" s="17" t="s">
        <v>5668</v>
      </c>
      <c r="I1816" s="20">
        <f t="shared" si="28"/>
        <v>209527.499817</v>
      </c>
      <c r="J1816" s="20">
        <v>45600.393508560002</v>
      </c>
      <c r="K1816" s="17" t="s">
        <v>5669</v>
      </c>
      <c r="L1816" s="21" t="str">
        <f>VLOOKUP(B1816,Accounts!B$2:E$3001,4,FALSE)</f>
        <v>Savings</v>
      </c>
      <c r="M1816" s="26">
        <f>VALUE(VLOOKUP(B1816,Accounts!B$2:G$3001,6,FALSE))</f>
        <v>51443616</v>
      </c>
      <c r="N1816" s="22">
        <f>IFERROR(VLOOKUP(B1816,Loan!B1816:D2115,3,FALSE), 0)</f>
        <v>0</v>
      </c>
      <c r="O1816" s="25">
        <f>VLOOKUP(B1816,Transaction!C2:F3001,4,FALSE)</f>
        <v>44437</v>
      </c>
      <c r="P1816" s="21" t="str">
        <f>VLOOKUP(B1816,Table3[[Account Number]:[Transaction type]],2,FALSE)</f>
        <v>Money Deposit</v>
      </c>
      <c r="Q1816" s="21" t="str">
        <f>VLOOKUP(B1816,Transaction!C2:E3001,3,FALSE)</f>
        <v>Bank</v>
      </c>
      <c r="R1816" s="22">
        <f>Table4[[#This Row],[Bank Deposit2]] - Table4[[#This Row],[Saving Accounts]]</f>
        <v>163927.10630844001</v>
      </c>
      <c r="S1816" s="22">
        <f>IF(AND(Table4[[#This Row],[Account Type]]="Current",Table4[[#This Row],[Opening Balance]]&gt;= 500000),Table4[[#This Row],[Opening Balance]] * 0.02, 0)</f>
        <v>0</v>
      </c>
    </row>
    <row r="1817" spans="1:19" ht="15.75" x14ac:dyDescent="0.25">
      <c r="A1817" s="17" t="s">
        <v>5670</v>
      </c>
      <c r="B1817" s="19">
        <v>431023279</v>
      </c>
      <c r="C1817" s="17">
        <v>84</v>
      </c>
      <c r="D1817" s="24">
        <v>14025</v>
      </c>
      <c r="E1817" s="17" t="s">
        <v>1094</v>
      </c>
      <c r="F1817" s="17" t="s">
        <v>426</v>
      </c>
      <c r="G1817" s="17" t="s">
        <v>4220</v>
      </c>
      <c r="H1817" s="17" t="s">
        <v>5671</v>
      </c>
      <c r="I1817" s="20">
        <f t="shared" si="28"/>
        <v>345229.20537600003</v>
      </c>
      <c r="J1817" s="20">
        <v>75306.777511680004</v>
      </c>
      <c r="K1817" s="17" t="s">
        <v>5672</v>
      </c>
      <c r="L1817" s="21" t="str">
        <f>VLOOKUP(B1817,Accounts!B$2:E$3001,4,FALSE)</f>
        <v>Current</v>
      </c>
      <c r="M1817" s="26">
        <f>VALUE(VLOOKUP(B1817,Accounts!B$2:G$3001,6,FALSE))</f>
        <v>115985625</v>
      </c>
      <c r="N1817" s="22">
        <f>IFERROR(VLOOKUP(B1817,Loan!B1817:D2116,3,FALSE), 0)</f>
        <v>0</v>
      </c>
      <c r="O1817" s="25">
        <f>VLOOKUP(B1817,Transaction!C2:F3001,4,FALSE)</f>
        <v>44400</v>
      </c>
      <c r="P1817" s="21" t="str">
        <f>VLOOKUP(B1817,Table3[[Account Number]:[Transaction type]],2,FALSE)</f>
        <v>Online Payment</v>
      </c>
      <c r="Q1817" s="21" t="str">
        <f>VLOOKUP(B1817,Transaction!C2:E3001,3,FALSE)</f>
        <v>Card</v>
      </c>
      <c r="R1817" s="22">
        <f>Table4[[#This Row],[Bank Deposit2]] - Table4[[#This Row],[Saving Accounts]]</f>
        <v>269922.42786431999</v>
      </c>
      <c r="S1817" s="22">
        <f>IF(AND(Table4[[#This Row],[Account Type]]="Current",Table4[[#This Row],[Opening Balance]]&gt;= 500000),Table4[[#This Row],[Opening Balance]] * 0.02, 0)</f>
        <v>2319712.5</v>
      </c>
    </row>
    <row r="1818" spans="1:19" ht="15.75" x14ac:dyDescent="0.25">
      <c r="A1818" s="17" t="s">
        <v>5673</v>
      </c>
      <c r="B1818" s="19">
        <v>499411071</v>
      </c>
      <c r="C1818" s="17">
        <v>80</v>
      </c>
      <c r="D1818" s="24">
        <v>15486</v>
      </c>
      <c r="E1818" s="17" t="s">
        <v>1094</v>
      </c>
      <c r="F1818" s="17" t="s">
        <v>404</v>
      </c>
      <c r="G1818" s="17" t="s">
        <v>4058</v>
      </c>
      <c r="H1818" s="17" t="s">
        <v>5674</v>
      </c>
      <c r="I1818" s="20">
        <f t="shared" si="28"/>
        <v>290695.75782399997</v>
      </c>
      <c r="J1818" s="20">
        <v>107602.85160703999</v>
      </c>
      <c r="K1818" s="17" t="s">
        <v>5675</v>
      </c>
      <c r="L1818" s="21" t="str">
        <f>VLOOKUP(B1818,Accounts!B$2:E$3001,4,FALSE)</f>
        <v>Domiciliary</v>
      </c>
      <c r="M1818" s="26">
        <f>VALUE(VLOOKUP(B1818,Accounts!B$2:G$3001,6,FALSE))</f>
        <v>179434368</v>
      </c>
      <c r="N1818" s="22">
        <f>IFERROR(VLOOKUP(B1818,Loan!B1818:D2117,3,FALSE), 0)</f>
        <v>0</v>
      </c>
      <c r="O1818" s="25">
        <f>VLOOKUP(B1818,Transaction!C2:F3001,4,FALSE)</f>
        <v>44585</v>
      </c>
      <c r="P1818" s="21" t="str">
        <f>VLOOKUP(B1818,Table3[[Account Number]:[Transaction type]],2,FALSE)</f>
        <v>Checks</v>
      </c>
      <c r="Q1818" s="21" t="str">
        <f>VLOOKUP(B1818,Transaction!C2:E3001,3,FALSE)</f>
        <v>Bank</v>
      </c>
      <c r="R1818" s="22">
        <f>Table4[[#This Row],[Bank Deposit2]] - Table4[[#This Row],[Saving Accounts]]</f>
        <v>183092.90621695999</v>
      </c>
      <c r="S1818" s="22">
        <f>IF(AND(Table4[[#This Row],[Account Type]]="Current",Table4[[#This Row],[Opening Balance]]&gt;= 500000),Table4[[#This Row],[Opening Balance]] * 0.02, 0)</f>
        <v>0</v>
      </c>
    </row>
    <row r="1819" spans="1:19" ht="15.75" x14ac:dyDescent="0.25">
      <c r="A1819" s="17" t="s">
        <v>5676</v>
      </c>
      <c r="B1819" s="19">
        <v>874582924</v>
      </c>
      <c r="C1819" s="17">
        <v>61</v>
      </c>
      <c r="D1819" s="24">
        <v>22425.75</v>
      </c>
      <c r="E1819" s="17" t="s">
        <v>1094</v>
      </c>
      <c r="F1819" s="17" t="s">
        <v>1016</v>
      </c>
      <c r="G1819" s="17" t="s">
        <v>4099</v>
      </c>
      <c r="H1819" s="17" t="s">
        <v>5677</v>
      </c>
      <c r="I1819" s="20">
        <f t="shared" si="28"/>
        <v>212193.81792</v>
      </c>
      <c r="J1819" s="20">
        <v>79800.032239199994</v>
      </c>
      <c r="K1819" s="17" t="s">
        <v>5678</v>
      </c>
      <c r="L1819" s="21" t="str">
        <f>VLOOKUP(B1819,Accounts!B$2:E$3001,4,FALSE)</f>
        <v>Corporate</v>
      </c>
      <c r="M1819" s="26">
        <f>VALUE(VLOOKUP(B1819,Accounts!B$2:G$3001,6,FALSE))</f>
        <v>461480832</v>
      </c>
      <c r="N1819" s="22">
        <f>IFERROR(VLOOKUP(B1819,Loan!B1819:D2118,3,FALSE), 0)</f>
        <v>0</v>
      </c>
      <c r="O1819" s="25">
        <f>VLOOKUP(B1819,Transaction!C2:F3001,4,FALSE)</f>
        <v>44577</v>
      </c>
      <c r="P1819" s="21" t="str">
        <f>VLOOKUP(B1819,Table3[[Account Number]:[Transaction type]],2,FALSE)</f>
        <v>Money Deposit</v>
      </c>
      <c r="Q1819" s="21" t="str">
        <f>VLOOKUP(B1819,Transaction!C2:E3001,3,FALSE)</f>
        <v>ATM</v>
      </c>
      <c r="R1819" s="22">
        <f>Table4[[#This Row],[Bank Deposit2]] - Table4[[#This Row],[Saving Accounts]]</f>
        <v>132393.78568080001</v>
      </c>
      <c r="S1819" s="22">
        <f>IF(AND(Table4[[#This Row],[Account Type]]="Current",Table4[[#This Row],[Opening Balance]]&gt;= 500000),Table4[[#This Row],[Opening Balance]] * 0.02, 0)</f>
        <v>0</v>
      </c>
    </row>
    <row r="1820" spans="1:19" ht="15.75" x14ac:dyDescent="0.25">
      <c r="A1820" s="17" t="s">
        <v>5679</v>
      </c>
      <c r="B1820" s="19">
        <v>744593760</v>
      </c>
      <c r="C1820" s="17">
        <v>73</v>
      </c>
      <c r="D1820" s="24">
        <v>18042.75</v>
      </c>
      <c r="E1820" s="17" t="s">
        <v>1094</v>
      </c>
      <c r="F1820" s="17" t="s">
        <v>699</v>
      </c>
      <c r="G1820" s="17" t="s">
        <v>4062</v>
      </c>
      <c r="H1820" s="17" t="s">
        <v>5680</v>
      </c>
      <c r="I1820" s="20">
        <f t="shared" si="28"/>
        <v>153203.86396799999</v>
      </c>
      <c r="J1820" s="20">
        <v>22129.4470176</v>
      </c>
      <c r="K1820" s="17" t="s">
        <v>5681</v>
      </c>
      <c r="L1820" s="21" t="str">
        <f>VLOOKUP(B1820,Accounts!B$2:E$3001,4,FALSE)</f>
        <v>Current</v>
      </c>
      <c r="M1820" s="26">
        <f>VALUE(VLOOKUP(B1820,Accounts!B$2:G$3001,6,FALSE))</f>
        <v>2418008768</v>
      </c>
      <c r="N1820" s="22">
        <f>IFERROR(VLOOKUP(B1820,Loan!B1820:D2119,3,FALSE), 0)</f>
        <v>0</v>
      </c>
      <c r="O1820" s="25">
        <f>VLOOKUP(B1820,Transaction!C2:F3001,4,FALSE)</f>
        <v>44487</v>
      </c>
      <c r="P1820" s="21" t="str">
        <f>VLOOKUP(B1820,Table3[[Account Number]:[Transaction type]],2,FALSE)</f>
        <v>Money Transfer</v>
      </c>
      <c r="Q1820" s="21" t="str">
        <f>VLOOKUP(B1820,Transaction!C2:E3001,3,FALSE)</f>
        <v>Bank</v>
      </c>
      <c r="R1820" s="22">
        <f>Table4[[#This Row],[Bank Deposit2]] - Table4[[#This Row],[Saving Accounts]]</f>
        <v>131074.41695039999</v>
      </c>
      <c r="S1820" s="22">
        <f>IF(AND(Table4[[#This Row],[Account Type]]="Current",Table4[[#This Row],[Opening Balance]]&gt;= 500000),Table4[[#This Row],[Opening Balance]] * 0.02, 0)</f>
        <v>48360175.359999999</v>
      </c>
    </row>
    <row r="1821" spans="1:19" ht="15.75" x14ac:dyDescent="0.25">
      <c r="A1821" s="17" t="s">
        <v>5682</v>
      </c>
      <c r="B1821" s="19">
        <v>272264222</v>
      </c>
      <c r="C1821" s="17">
        <v>83</v>
      </c>
      <c r="D1821" s="24">
        <v>14390.25</v>
      </c>
      <c r="E1821" s="17" t="s">
        <v>1094</v>
      </c>
      <c r="F1821" s="17" t="s">
        <v>675</v>
      </c>
      <c r="G1821" s="17" t="s">
        <v>4066</v>
      </c>
      <c r="H1821" s="17" t="s">
        <v>5683</v>
      </c>
      <c r="I1821" s="20">
        <f t="shared" si="28"/>
        <v>501416.01843200001</v>
      </c>
      <c r="J1821" s="20">
        <v>164750.97748480001</v>
      </c>
      <c r="K1821" s="17" t="s">
        <v>5684</v>
      </c>
      <c r="L1821" s="21" t="str">
        <f>VLOOKUP(B1821,Accounts!B$2:E$3001,4,FALSE)</f>
        <v>Savings</v>
      </c>
      <c r="M1821" s="26">
        <f>VALUE(VLOOKUP(B1821,Accounts!B$2:G$3001,6,FALSE))</f>
        <v>672767796</v>
      </c>
      <c r="N1821" s="22">
        <f>IFERROR(VLOOKUP(B1821,Loan!B1821:D2120,3,FALSE), 0)</f>
        <v>0</v>
      </c>
      <c r="O1821" s="25">
        <f>VLOOKUP(B1821,Transaction!C2:F3001,4,FALSE)</f>
        <v>44384</v>
      </c>
      <c r="P1821" s="21" t="str">
        <f>VLOOKUP(B1821,Table3[[Account Number]:[Transaction type]],2,FALSE)</f>
        <v>Online Payment</v>
      </c>
      <c r="Q1821" s="21" t="str">
        <f>VLOOKUP(B1821,Transaction!C2:E3001,3,FALSE)</f>
        <v>Card</v>
      </c>
      <c r="R1821" s="22">
        <f>Table4[[#This Row],[Bank Deposit2]] - Table4[[#This Row],[Saving Accounts]]</f>
        <v>336665.04094720003</v>
      </c>
      <c r="S1821" s="22">
        <f>IF(AND(Table4[[#This Row],[Account Type]]="Current",Table4[[#This Row],[Opening Balance]]&gt;= 500000),Table4[[#This Row],[Opening Balance]] * 0.02, 0)</f>
        <v>0</v>
      </c>
    </row>
    <row r="1822" spans="1:19" ht="15.75" x14ac:dyDescent="0.25">
      <c r="A1822" s="17" t="s">
        <v>5685</v>
      </c>
      <c r="B1822" s="19">
        <v>388561379</v>
      </c>
      <c r="C1822" s="17">
        <v>50</v>
      </c>
      <c r="D1822" s="24">
        <v>26443.5</v>
      </c>
      <c r="E1822" s="17" t="s">
        <v>1094</v>
      </c>
      <c r="F1822" s="17" t="s">
        <v>246</v>
      </c>
      <c r="G1822" s="17" t="s">
        <v>4058</v>
      </c>
      <c r="H1822" s="17" t="s">
        <v>5686</v>
      </c>
      <c r="I1822" s="20">
        <f t="shared" si="28"/>
        <v>146402.0246</v>
      </c>
      <c r="J1822" s="20">
        <v>117810.57038400001</v>
      </c>
      <c r="K1822" s="17" t="s">
        <v>5687</v>
      </c>
      <c r="L1822" s="21" t="str">
        <f>VLOOKUP(B1822,Accounts!B$2:E$3001,4,FALSE)</f>
        <v>Corporate</v>
      </c>
      <c r="M1822" s="26">
        <f>VALUE(VLOOKUP(B1822,Accounts!B$2:G$3001,6,FALSE))</f>
        <v>562278024</v>
      </c>
      <c r="N1822" s="22">
        <f>IFERROR(VLOOKUP(B1822,Loan!B1822:D2121,3,FALSE), 0)</f>
        <v>0</v>
      </c>
      <c r="O1822" s="25">
        <f>VLOOKUP(B1822,Transaction!C2:F3001,4,FALSE)</f>
        <v>44511</v>
      </c>
      <c r="P1822" s="21" t="str">
        <f>VLOOKUP(B1822,Table3[[Account Number]:[Transaction type]],2,FALSE)</f>
        <v>Money Deposit</v>
      </c>
      <c r="Q1822" s="21" t="str">
        <f>VLOOKUP(B1822,Transaction!C2:E3001,3,FALSE)</f>
        <v>Bank</v>
      </c>
      <c r="R1822" s="22">
        <f>Table4[[#This Row],[Bank Deposit2]] - Table4[[#This Row],[Saving Accounts]]</f>
        <v>28591.454215999998</v>
      </c>
      <c r="S1822" s="22">
        <f>IF(AND(Table4[[#This Row],[Account Type]]="Current",Table4[[#This Row],[Opening Balance]]&gt;= 500000),Table4[[#This Row],[Opening Balance]] * 0.02, 0)</f>
        <v>0</v>
      </c>
    </row>
    <row r="1823" spans="1:19" ht="15.75" x14ac:dyDescent="0.25">
      <c r="A1823" s="17" t="s">
        <v>5688</v>
      </c>
      <c r="B1823" s="19">
        <v>548730982</v>
      </c>
      <c r="C1823" s="17">
        <v>64</v>
      </c>
      <c r="D1823" s="24">
        <v>21330</v>
      </c>
      <c r="E1823" s="17" t="s">
        <v>1094</v>
      </c>
      <c r="F1823" s="17" t="s">
        <v>323</v>
      </c>
      <c r="G1823" s="17" t="s">
        <v>4220</v>
      </c>
      <c r="H1823" s="17" t="s">
        <v>5689</v>
      </c>
      <c r="I1823" s="20">
        <f t="shared" si="28"/>
        <v>1938117.3588</v>
      </c>
      <c r="J1823" s="20">
        <v>537504.54750720004</v>
      </c>
      <c r="K1823" s="17" t="s">
        <v>5690</v>
      </c>
      <c r="L1823" s="21" t="str">
        <f>VLOOKUP(B1823,Accounts!B$2:E$3001,4,FALSE)</f>
        <v>Domiciliary</v>
      </c>
      <c r="M1823" s="26">
        <f>VALUE(VLOOKUP(B1823,Accounts!B$2:G$3001,6,FALSE))</f>
        <v>1764803619</v>
      </c>
      <c r="N1823" s="22">
        <f>IFERROR(VLOOKUP(B1823,Loan!B1823:D2122,3,FALSE), 0)</f>
        <v>0</v>
      </c>
      <c r="O1823" s="25">
        <f>VLOOKUP(B1823,Transaction!C2:F3001,4,FALSE)</f>
        <v>44584</v>
      </c>
      <c r="P1823" s="21" t="str">
        <f>VLOOKUP(B1823,Table3[[Account Number]:[Transaction type]],2,FALSE)</f>
        <v>Money Deposit</v>
      </c>
      <c r="Q1823" s="21" t="str">
        <f>VLOOKUP(B1823,Transaction!C2:E3001,3,FALSE)</f>
        <v>ATM</v>
      </c>
      <c r="R1823" s="22">
        <f>Table4[[#This Row],[Bank Deposit2]] - Table4[[#This Row],[Saving Accounts]]</f>
        <v>1400612.8112928001</v>
      </c>
      <c r="S1823" s="22">
        <f>IF(AND(Table4[[#This Row],[Account Type]]="Current",Table4[[#This Row],[Opening Balance]]&gt;= 500000),Table4[[#This Row],[Opening Balance]] * 0.02, 0)</f>
        <v>0</v>
      </c>
    </row>
    <row r="1824" spans="1:19" ht="15.75" x14ac:dyDescent="0.25">
      <c r="A1824" s="17" t="s">
        <v>5691</v>
      </c>
      <c r="B1824" s="19">
        <v>68280294</v>
      </c>
      <c r="C1824" s="17">
        <v>55</v>
      </c>
      <c r="D1824" s="24">
        <v>24617.25</v>
      </c>
      <c r="E1824" s="17" t="s">
        <v>1094</v>
      </c>
      <c r="F1824" s="17" t="s">
        <v>818</v>
      </c>
      <c r="G1824" s="17" t="s">
        <v>4119</v>
      </c>
      <c r="H1824" s="17" t="s">
        <v>5692</v>
      </c>
      <c r="I1824" s="20">
        <f t="shared" si="28"/>
        <v>386699.09315199999</v>
      </c>
      <c r="J1824" s="20">
        <v>170814.32356128001</v>
      </c>
      <c r="K1824" s="17" t="s">
        <v>5693</v>
      </c>
      <c r="L1824" s="21" t="str">
        <f>VLOOKUP(B1824,Accounts!B$2:E$3001,4,FALSE)</f>
        <v>Domiciliary</v>
      </c>
      <c r="M1824" s="26">
        <f>VALUE(VLOOKUP(B1824,Accounts!B$2:G$3001,6,FALSE))</f>
        <v>1283702784</v>
      </c>
      <c r="N1824" s="22">
        <f>IFERROR(VLOOKUP(B1824,Loan!B1824:D2123,3,FALSE), 0)</f>
        <v>0</v>
      </c>
      <c r="O1824" s="25">
        <f>VLOOKUP(B1824,Transaction!C2:F3001,4,FALSE)</f>
        <v>44491</v>
      </c>
      <c r="P1824" s="21" t="str">
        <f>VLOOKUP(B1824,Table3[[Account Number]:[Transaction type]],2,FALSE)</f>
        <v>Money Deposit</v>
      </c>
      <c r="Q1824" s="21" t="str">
        <f>VLOOKUP(B1824,Transaction!C2:E3001,3,FALSE)</f>
        <v>Bank</v>
      </c>
      <c r="R1824" s="22">
        <f>Table4[[#This Row],[Bank Deposit2]] - Table4[[#This Row],[Saving Accounts]]</f>
        <v>215884.76959071998</v>
      </c>
      <c r="S1824" s="22">
        <f>IF(AND(Table4[[#This Row],[Account Type]]="Current",Table4[[#This Row],[Opening Balance]]&gt;= 500000),Table4[[#This Row],[Opening Balance]] * 0.02, 0)</f>
        <v>0</v>
      </c>
    </row>
    <row r="1825" spans="1:19" ht="15.75" x14ac:dyDescent="0.25">
      <c r="A1825" s="17" t="s">
        <v>5694</v>
      </c>
      <c r="B1825" s="19">
        <v>843600058</v>
      </c>
      <c r="C1825" s="17">
        <v>31</v>
      </c>
      <c r="D1825" s="24">
        <v>33383.25</v>
      </c>
      <c r="E1825" s="17" t="s">
        <v>1094</v>
      </c>
      <c r="F1825" s="17" t="s">
        <v>829</v>
      </c>
      <c r="G1825" s="17" t="s">
        <v>4084</v>
      </c>
      <c r="H1825" s="17" t="s">
        <v>5695</v>
      </c>
      <c r="I1825" s="20">
        <f t="shared" si="28"/>
        <v>616036.59475199995</v>
      </c>
      <c r="J1825" s="20">
        <v>366958.01481984003</v>
      </c>
      <c r="K1825" s="17" t="s">
        <v>5696</v>
      </c>
      <c r="L1825" s="21" t="str">
        <f>VLOOKUP(B1825,Accounts!B$2:E$3001,4,FALSE)</f>
        <v>Current</v>
      </c>
      <c r="M1825" s="26">
        <f>VALUE(VLOOKUP(B1825,Accounts!B$2:G$3001,6,FALSE))</f>
        <v>729930928</v>
      </c>
      <c r="N1825" s="22">
        <f>IFERROR(VLOOKUP(B1825,Loan!B1825:D2124,3,FALSE), 0)</f>
        <v>0</v>
      </c>
      <c r="O1825" s="25">
        <f>VLOOKUP(B1825,Transaction!C2:F3001,4,FALSE)</f>
        <v>44616</v>
      </c>
      <c r="P1825" s="21" t="str">
        <f>VLOOKUP(B1825,Table3[[Account Number]:[Transaction type]],2,FALSE)</f>
        <v>Online Payment</v>
      </c>
      <c r="Q1825" s="21" t="str">
        <f>VLOOKUP(B1825,Transaction!C2:E3001,3,FALSE)</f>
        <v>Internet Banking</v>
      </c>
      <c r="R1825" s="22">
        <f>Table4[[#This Row],[Bank Deposit2]] - Table4[[#This Row],[Saving Accounts]]</f>
        <v>249078.57993215992</v>
      </c>
      <c r="S1825" s="22">
        <f>IF(AND(Table4[[#This Row],[Account Type]]="Current",Table4[[#This Row],[Opening Balance]]&gt;= 500000),Table4[[#This Row],[Opening Balance]] * 0.02, 0)</f>
        <v>14598618.560000001</v>
      </c>
    </row>
    <row r="1826" spans="1:19" ht="15.75" x14ac:dyDescent="0.25">
      <c r="A1826" s="17" t="s">
        <v>5697</v>
      </c>
      <c r="B1826" s="19">
        <v>171777221</v>
      </c>
      <c r="C1826" s="17">
        <v>72</v>
      </c>
      <c r="D1826" s="24">
        <v>18408</v>
      </c>
      <c r="E1826" s="17" t="s">
        <v>1094</v>
      </c>
      <c r="F1826" s="17" t="s">
        <v>135</v>
      </c>
      <c r="G1826" s="17" t="s">
        <v>4105</v>
      </c>
      <c r="H1826" s="17" t="s">
        <v>5698</v>
      </c>
      <c r="I1826" s="20">
        <f t="shared" si="28"/>
        <v>26183.524184999998</v>
      </c>
      <c r="J1826" s="20">
        <v>14025.2616504</v>
      </c>
      <c r="K1826" s="17" t="s">
        <v>5699</v>
      </c>
      <c r="L1826" s="21" t="str">
        <f>VLOOKUP(B1826,Accounts!B$2:E$3001,4,FALSE)</f>
        <v>Savings</v>
      </c>
      <c r="M1826" s="26">
        <f>VALUE(VLOOKUP(B1826,Accounts!B$2:G$3001,6,FALSE))</f>
        <v>824198144</v>
      </c>
      <c r="N1826" s="22">
        <f>IFERROR(VLOOKUP(B1826,Loan!B1826:D2125,3,FALSE), 0)</f>
        <v>0</v>
      </c>
      <c r="O1826" s="25">
        <f>VLOOKUP(B1826,Transaction!C2:F3001,4,FALSE)</f>
        <v>44234</v>
      </c>
      <c r="P1826" s="21" t="str">
        <f>VLOOKUP(B1826,Table3[[Account Number]:[Transaction type]],2,FALSE)</f>
        <v>Money Transfer</v>
      </c>
      <c r="Q1826" s="21" t="str">
        <f>VLOOKUP(B1826,Transaction!C2:E3001,3,FALSE)</f>
        <v>Internet Banking</v>
      </c>
      <c r="R1826" s="22">
        <f>Table4[[#This Row],[Bank Deposit2]] - Table4[[#This Row],[Saving Accounts]]</f>
        <v>12158.262534599999</v>
      </c>
      <c r="S1826" s="22">
        <f>IF(AND(Table4[[#This Row],[Account Type]]="Current",Table4[[#This Row],[Opening Balance]]&gt;= 500000),Table4[[#This Row],[Opening Balance]] * 0.02, 0)</f>
        <v>0</v>
      </c>
    </row>
    <row r="1827" spans="1:19" ht="15.75" x14ac:dyDescent="0.25">
      <c r="A1827" s="17" t="s">
        <v>5700</v>
      </c>
      <c r="B1827" s="19">
        <v>479460368</v>
      </c>
      <c r="C1827" s="17">
        <v>62</v>
      </c>
      <c r="D1827" s="24">
        <v>22060.5</v>
      </c>
      <c r="E1827" s="17" t="s">
        <v>1094</v>
      </c>
      <c r="F1827" s="17" t="s">
        <v>2278</v>
      </c>
      <c r="G1827" s="17" t="s">
        <v>4054</v>
      </c>
      <c r="H1827" s="17" t="s">
        <v>5701</v>
      </c>
      <c r="I1827" s="20">
        <f t="shared" si="28"/>
        <v>363305.25088000001</v>
      </c>
      <c r="J1827" s="20">
        <v>224185.92310399999</v>
      </c>
      <c r="K1827" s="17" t="s">
        <v>5702</v>
      </c>
      <c r="L1827" s="21" t="str">
        <f>VLOOKUP(B1827,Accounts!B$2:E$3001,4,FALSE)</f>
        <v>Domiciliary</v>
      </c>
      <c r="M1827" s="26">
        <f>VALUE(VLOOKUP(B1827,Accounts!B$2:G$3001,6,FALSE))</f>
        <v>255803625</v>
      </c>
      <c r="N1827" s="22">
        <f>IFERROR(VLOOKUP(B1827,Loan!B1827:D2126,3,FALSE), 0)</f>
        <v>0</v>
      </c>
      <c r="O1827" s="25">
        <f>VLOOKUP(B1827,Transaction!C2:F3001,4,FALSE)</f>
        <v>44227</v>
      </c>
      <c r="P1827" s="21" t="str">
        <f>VLOOKUP(B1827,Table3[[Account Number]:[Transaction type]],2,FALSE)</f>
        <v>Cash Withdrawal</v>
      </c>
      <c r="Q1827" s="21" t="str">
        <f>VLOOKUP(B1827,Transaction!C2:E3001,3,FALSE)</f>
        <v>Bank</v>
      </c>
      <c r="R1827" s="22">
        <f>Table4[[#This Row],[Bank Deposit2]] - Table4[[#This Row],[Saving Accounts]]</f>
        <v>139119.32777600002</v>
      </c>
      <c r="S1827" s="22">
        <f>IF(AND(Table4[[#This Row],[Account Type]]="Current",Table4[[#This Row],[Opening Balance]]&gt;= 500000),Table4[[#This Row],[Opening Balance]] * 0.02, 0)</f>
        <v>0</v>
      </c>
    </row>
    <row r="1828" spans="1:19" ht="15.75" x14ac:dyDescent="0.25">
      <c r="A1828" s="17" t="s">
        <v>5703</v>
      </c>
      <c r="B1828" s="19">
        <v>4417230</v>
      </c>
      <c r="C1828" s="17">
        <v>75</v>
      </c>
      <c r="D1828" s="24">
        <v>17312.25</v>
      </c>
      <c r="E1828" s="17" t="s">
        <v>1094</v>
      </c>
      <c r="F1828" s="17" t="s">
        <v>874</v>
      </c>
      <c r="G1828" s="17" t="s">
        <v>4119</v>
      </c>
      <c r="H1828" s="17" t="s">
        <v>5704</v>
      </c>
      <c r="I1828" s="20">
        <f t="shared" si="28"/>
        <v>383172.49235999997</v>
      </c>
      <c r="J1828" s="20">
        <v>63598.733268000004</v>
      </c>
      <c r="K1828" s="17" t="s">
        <v>5705</v>
      </c>
      <c r="L1828" s="21" t="str">
        <f>VLOOKUP(B1828,Accounts!B$2:E$3001,4,FALSE)</f>
        <v>Domiciliary</v>
      </c>
      <c r="M1828" s="26">
        <f>VALUE(VLOOKUP(B1828,Accounts!B$2:G$3001,6,FALSE))</f>
        <v>20454048</v>
      </c>
      <c r="N1828" s="22">
        <f>IFERROR(VLOOKUP(B1828,Loan!B1828:D2127,3,FALSE), 0)</f>
        <v>0</v>
      </c>
      <c r="O1828" s="25">
        <f>VLOOKUP(B1828,Transaction!C2:F3001,4,FALSE)</f>
        <v>44508</v>
      </c>
      <c r="P1828" s="21" t="str">
        <f>VLOOKUP(B1828,Table3[[Account Number]:[Transaction type]],2,FALSE)</f>
        <v>Money Transfer</v>
      </c>
      <c r="Q1828" s="21" t="str">
        <f>VLOOKUP(B1828,Transaction!C2:E3001,3,FALSE)</f>
        <v>ATM</v>
      </c>
      <c r="R1828" s="22">
        <f>Table4[[#This Row],[Bank Deposit2]] - Table4[[#This Row],[Saving Accounts]]</f>
        <v>319573.75909199996</v>
      </c>
      <c r="S1828" s="22">
        <f>IF(AND(Table4[[#This Row],[Account Type]]="Current",Table4[[#This Row],[Opening Balance]]&gt;= 500000),Table4[[#This Row],[Opening Balance]] * 0.02, 0)</f>
        <v>0</v>
      </c>
    </row>
    <row r="1829" spans="1:19" ht="15.75" x14ac:dyDescent="0.25">
      <c r="A1829" s="17" t="s">
        <v>5706</v>
      </c>
      <c r="B1829" s="19">
        <v>459201382</v>
      </c>
      <c r="C1829" s="17">
        <v>78</v>
      </c>
      <c r="D1829" s="24">
        <v>16216.5</v>
      </c>
      <c r="E1829" s="17" t="s">
        <v>1094</v>
      </c>
      <c r="F1829" s="17" t="s">
        <v>331</v>
      </c>
      <c r="G1829" s="17" t="s">
        <v>4054</v>
      </c>
      <c r="H1829" s="17" t="s">
        <v>5707</v>
      </c>
      <c r="I1829" s="20">
        <f t="shared" si="28"/>
        <v>110577.70080000001</v>
      </c>
      <c r="J1829" s="20">
        <v>33403.68045</v>
      </c>
      <c r="K1829" s="17" t="s">
        <v>5708</v>
      </c>
      <c r="L1829" s="21" t="str">
        <f>VLOOKUP(B1829,Accounts!B$2:E$3001,4,FALSE)</f>
        <v>Joint</v>
      </c>
      <c r="M1829" s="26">
        <f>VALUE(VLOOKUP(B1829,Accounts!B$2:G$3001,6,FALSE))</f>
        <v>409124448</v>
      </c>
      <c r="N1829" s="22">
        <f>IFERROR(VLOOKUP(B1829,Loan!B1829:D2128,3,FALSE), 0)</f>
        <v>0</v>
      </c>
      <c r="O1829" s="25">
        <f>VLOOKUP(B1829,Transaction!C2:F3001,4,FALSE)</f>
        <v>44254</v>
      </c>
      <c r="P1829" s="21" t="str">
        <f>VLOOKUP(B1829,Table3[[Account Number]:[Transaction type]],2,FALSE)</f>
        <v>Online Payment</v>
      </c>
      <c r="Q1829" s="21" t="str">
        <f>VLOOKUP(B1829,Transaction!C2:E3001,3,FALSE)</f>
        <v>Internet Banking</v>
      </c>
      <c r="R1829" s="22">
        <f>Table4[[#This Row],[Bank Deposit2]] - Table4[[#This Row],[Saving Accounts]]</f>
        <v>77174.020350000006</v>
      </c>
      <c r="S1829" s="22">
        <f>IF(AND(Table4[[#This Row],[Account Type]]="Current",Table4[[#This Row],[Opening Balance]]&gt;= 500000),Table4[[#This Row],[Opening Balance]] * 0.02, 0)</f>
        <v>0</v>
      </c>
    </row>
    <row r="1830" spans="1:19" ht="15.75" x14ac:dyDescent="0.25">
      <c r="A1830" s="17" t="s">
        <v>5709</v>
      </c>
      <c r="B1830" s="19">
        <v>126420664</v>
      </c>
      <c r="C1830" s="17">
        <v>56</v>
      </c>
      <c r="D1830" s="24">
        <v>24252</v>
      </c>
      <c r="E1830" s="17" t="s">
        <v>1094</v>
      </c>
      <c r="F1830" s="17" t="s">
        <v>135</v>
      </c>
      <c r="G1830" s="17" t="s">
        <v>4119</v>
      </c>
      <c r="H1830" s="17" t="s">
        <v>5710</v>
      </c>
      <c r="I1830" s="20">
        <f t="shared" si="28"/>
        <v>685843.30988800002</v>
      </c>
      <c r="J1830" s="20">
        <v>408856.13678096002</v>
      </c>
      <c r="K1830" s="17" t="s">
        <v>5711</v>
      </c>
      <c r="L1830" s="21" t="str">
        <f>VLOOKUP(B1830,Accounts!B$2:E$3001,4,FALSE)</f>
        <v>Domiciliary</v>
      </c>
      <c r="M1830" s="26">
        <f>VALUE(VLOOKUP(B1830,Accounts!B$2:G$3001,6,FALSE))</f>
        <v>44088512</v>
      </c>
      <c r="N1830" s="22">
        <f>IFERROR(VLOOKUP(B1830,Loan!B1830:D2129,3,FALSE), 0)</f>
        <v>0</v>
      </c>
      <c r="O1830" s="25">
        <f>VLOOKUP(B1830,Transaction!C2:F3001,4,FALSE)</f>
        <v>44379</v>
      </c>
      <c r="P1830" s="21" t="str">
        <f>VLOOKUP(B1830,Table3[[Account Number]:[Transaction type]],2,FALSE)</f>
        <v>Money Deposit</v>
      </c>
      <c r="Q1830" s="21" t="str">
        <f>VLOOKUP(B1830,Transaction!C2:E3001,3,FALSE)</f>
        <v>Bank</v>
      </c>
      <c r="R1830" s="22">
        <f>Table4[[#This Row],[Bank Deposit2]] - Table4[[#This Row],[Saving Accounts]]</f>
        <v>276987.17310704</v>
      </c>
      <c r="S1830" s="22">
        <f>IF(AND(Table4[[#This Row],[Account Type]]="Current",Table4[[#This Row],[Opening Balance]]&gt;= 500000),Table4[[#This Row],[Opening Balance]] * 0.02, 0)</f>
        <v>0</v>
      </c>
    </row>
    <row r="1831" spans="1:19" ht="15.75" x14ac:dyDescent="0.25">
      <c r="A1831" s="17" t="s">
        <v>5712</v>
      </c>
      <c r="B1831" s="19">
        <v>456145948</v>
      </c>
      <c r="C1831" s="17">
        <v>20</v>
      </c>
      <c r="D1831" s="24">
        <v>37401</v>
      </c>
      <c r="E1831" s="17" t="s">
        <v>1094</v>
      </c>
      <c r="F1831" s="17" t="s">
        <v>1083</v>
      </c>
      <c r="G1831" s="17" t="s">
        <v>4058</v>
      </c>
      <c r="H1831" s="17" t="s">
        <v>5713</v>
      </c>
      <c r="I1831" s="20">
        <f t="shared" si="28"/>
        <v>153113.14107000001</v>
      </c>
      <c r="J1831" s="20">
        <v>64928.847937799997</v>
      </c>
      <c r="K1831" s="17" t="s">
        <v>5714</v>
      </c>
      <c r="L1831" s="21" t="str">
        <f>VLOOKUP(B1831,Accounts!B$2:E$3001,4,FALSE)</f>
        <v>Domiciliary</v>
      </c>
      <c r="M1831" s="26">
        <f>VALUE(VLOOKUP(B1831,Accounts!B$2:G$3001,6,FALSE))</f>
        <v>106006794</v>
      </c>
      <c r="N1831" s="22">
        <f>IFERROR(VLOOKUP(B1831,Loan!B1831:D2130,3,FALSE), 0)</f>
        <v>0</v>
      </c>
      <c r="O1831" s="25">
        <f>VLOOKUP(B1831,Transaction!C2:F3001,4,FALSE)</f>
        <v>44604</v>
      </c>
      <c r="P1831" s="21" t="str">
        <f>VLOOKUP(B1831,Table3[[Account Number]:[Transaction type]],2,FALSE)</f>
        <v>Money Deposit</v>
      </c>
      <c r="Q1831" s="21" t="str">
        <f>VLOOKUP(B1831,Transaction!C2:E3001,3,FALSE)</f>
        <v>ATM</v>
      </c>
      <c r="R1831" s="22">
        <f>Table4[[#This Row],[Bank Deposit2]] - Table4[[#This Row],[Saving Accounts]]</f>
        <v>88184.293132200022</v>
      </c>
      <c r="S1831" s="22">
        <f>IF(AND(Table4[[#This Row],[Account Type]]="Current",Table4[[#This Row],[Opening Balance]]&gt;= 500000),Table4[[#This Row],[Opening Balance]] * 0.02, 0)</f>
        <v>0</v>
      </c>
    </row>
    <row r="1832" spans="1:19" ht="15.75" x14ac:dyDescent="0.25">
      <c r="A1832" s="17" t="s">
        <v>5715</v>
      </c>
      <c r="B1832" s="19">
        <v>511755861</v>
      </c>
      <c r="C1832" s="17">
        <v>24</v>
      </c>
      <c r="D1832" s="24">
        <v>35940</v>
      </c>
      <c r="E1832" s="17" t="s">
        <v>1094</v>
      </c>
      <c r="F1832" s="17" t="s">
        <v>1372</v>
      </c>
      <c r="G1832" s="17" t="s">
        <v>4095</v>
      </c>
      <c r="H1832" s="17" t="s">
        <v>5716</v>
      </c>
      <c r="I1832" s="20">
        <f t="shared" si="28"/>
        <v>544808.00639999995</v>
      </c>
      <c r="J1832" s="20">
        <v>176381.592072</v>
      </c>
      <c r="K1832" s="17" t="s">
        <v>5717</v>
      </c>
      <c r="L1832" s="21" t="str">
        <f>VLOOKUP(B1832,Accounts!B$2:E$3001,4,FALSE)</f>
        <v>Savings</v>
      </c>
      <c r="M1832" s="26">
        <f>VALUE(VLOOKUP(B1832,Accounts!B$2:G$3001,6,FALSE))</f>
        <v>1894186539</v>
      </c>
      <c r="N1832" s="22">
        <f>IFERROR(VLOOKUP(B1832,Loan!B1832:D2131,3,FALSE), 0)</f>
        <v>0</v>
      </c>
      <c r="O1832" s="25">
        <f>VLOOKUP(B1832,Transaction!C2:F3001,4,FALSE)</f>
        <v>44209</v>
      </c>
      <c r="P1832" s="21" t="str">
        <f>VLOOKUP(B1832,Table3[[Account Number]:[Transaction type]],2,FALSE)</f>
        <v>Money Transfer</v>
      </c>
      <c r="Q1832" s="21" t="str">
        <f>VLOOKUP(B1832,Transaction!C2:E3001,3,FALSE)</f>
        <v>Mobile</v>
      </c>
      <c r="R1832" s="22">
        <f>Table4[[#This Row],[Bank Deposit2]] - Table4[[#This Row],[Saving Accounts]]</f>
        <v>368426.41432799993</v>
      </c>
      <c r="S1832" s="22">
        <f>IF(AND(Table4[[#This Row],[Account Type]]="Current",Table4[[#This Row],[Opening Balance]]&gt;= 500000),Table4[[#This Row],[Opening Balance]] * 0.02, 0)</f>
        <v>0</v>
      </c>
    </row>
    <row r="1833" spans="1:19" ht="15.75" x14ac:dyDescent="0.25">
      <c r="A1833" s="17" t="s">
        <v>5718</v>
      </c>
      <c r="B1833" s="19">
        <v>183490219</v>
      </c>
      <c r="C1833" s="17">
        <v>21</v>
      </c>
      <c r="D1833" s="24">
        <v>37035.75</v>
      </c>
      <c r="E1833" s="17" t="s">
        <v>1094</v>
      </c>
      <c r="F1833" s="17" t="s">
        <v>1789</v>
      </c>
      <c r="G1833" s="17" t="s">
        <v>4220</v>
      </c>
      <c r="H1833" s="17" t="s">
        <v>5719</v>
      </c>
      <c r="I1833" s="20">
        <f t="shared" si="28"/>
        <v>375603.20506800001</v>
      </c>
      <c r="J1833" s="20">
        <v>193167.36260640001</v>
      </c>
      <c r="K1833" s="17" t="s">
        <v>5720</v>
      </c>
      <c r="L1833" s="21" t="str">
        <f>VLOOKUP(B1833,Accounts!B$2:E$3001,4,FALSE)</f>
        <v>Domiciliary</v>
      </c>
      <c r="M1833" s="26">
        <f>VALUE(VLOOKUP(B1833,Accounts!B$2:G$3001,6,FALSE))</f>
        <v>17020896</v>
      </c>
      <c r="N1833" s="22">
        <f>IFERROR(VLOOKUP(B1833,Loan!B1833:D2132,3,FALSE), 0)</f>
        <v>0</v>
      </c>
      <c r="O1833" s="25">
        <f>VLOOKUP(B1833,Transaction!C2:F3001,4,FALSE)</f>
        <v>44623</v>
      </c>
      <c r="P1833" s="21" t="str">
        <f>VLOOKUP(B1833,Table3[[Account Number]:[Transaction type]],2,FALSE)</f>
        <v>Online Payment</v>
      </c>
      <c r="Q1833" s="21" t="str">
        <f>VLOOKUP(B1833,Transaction!C2:E3001,3,FALSE)</f>
        <v>Internet Banking</v>
      </c>
      <c r="R1833" s="22">
        <f>Table4[[#This Row],[Bank Deposit2]] - Table4[[#This Row],[Saving Accounts]]</f>
        <v>182435.8424616</v>
      </c>
      <c r="S1833" s="22">
        <f>IF(AND(Table4[[#This Row],[Account Type]]="Current",Table4[[#This Row],[Opening Balance]]&gt;= 500000),Table4[[#This Row],[Opening Balance]] * 0.02, 0)</f>
        <v>0</v>
      </c>
    </row>
    <row r="1834" spans="1:19" ht="15.75" x14ac:dyDescent="0.25">
      <c r="A1834" s="17" t="s">
        <v>5721</v>
      </c>
      <c r="B1834" s="19">
        <v>987786330</v>
      </c>
      <c r="C1834" s="17">
        <v>33</v>
      </c>
      <c r="D1834" s="24">
        <v>32652.75</v>
      </c>
      <c r="E1834" s="17" t="s">
        <v>1094</v>
      </c>
      <c r="F1834" s="17" t="s">
        <v>549</v>
      </c>
      <c r="G1834" s="17" t="s">
        <v>4066</v>
      </c>
      <c r="H1834" s="17" t="s">
        <v>5722</v>
      </c>
      <c r="I1834" s="20">
        <f t="shared" si="28"/>
        <v>1667020.5374400001</v>
      </c>
      <c r="J1834" s="20">
        <v>321236.07436799997</v>
      </c>
      <c r="K1834" s="17" t="s">
        <v>5723</v>
      </c>
      <c r="L1834" s="21" t="str">
        <f>VLOOKUP(B1834,Accounts!B$2:E$3001,4,FALSE)</f>
        <v>Domiciliary</v>
      </c>
      <c r="M1834" s="26">
        <f>VALUE(VLOOKUP(B1834,Accounts!B$2:G$3001,6,FALSE))</f>
        <v>422305353</v>
      </c>
      <c r="N1834" s="22">
        <f>IFERROR(VLOOKUP(B1834,Loan!B1834:D2133,3,FALSE), 0)</f>
        <v>0</v>
      </c>
      <c r="O1834" s="25">
        <f>VLOOKUP(B1834,Transaction!C2:F3001,4,FALSE)</f>
        <v>44247</v>
      </c>
      <c r="P1834" s="21" t="str">
        <f>VLOOKUP(B1834,Table3[[Account Number]:[Transaction type]],2,FALSE)</f>
        <v>Cash Withdrawal</v>
      </c>
      <c r="Q1834" s="21" t="str">
        <f>VLOOKUP(B1834,Transaction!C2:E3001,3,FALSE)</f>
        <v>ATM</v>
      </c>
      <c r="R1834" s="22">
        <f>Table4[[#This Row],[Bank Deposit2]] - Table4[[#This Row],[Saving Accounts]]</f>
        <v>1345784.4630720001</v>
      </c>
      <c r="S1834" s="22">
        <f>IF(AND(Table4[[#This Row],[Account Type]]="Current",Table4[[#This Row],[Opening Balance]]&gt;= 500000),Table4[[#This Row],[Opening Balance]] * 0.02, 0)</f>
        <v>0</v>
      </c>
    </row>
    <row r="1835" spans="1:19" ht="15.75" x14ac:dyDescent="0.25">
      <c r="A1835" s="17" t="s">
        <v>5724</v>
      </c>
      <c r="B1835" s="19">
        <v>755744915</v>
      </c>
      <c r="C1835" s="17">
        <v>61</v>
      </c>
      <c r="D1835" s="24">
        <v>22425.75</v>
      </c>
      <c r="E1835" s="17" t="s">
        <v>1094</v>
      </c>
      <c r="F1835" s="17" t="s">
        <v>509</v>
      </c>
      <c r="G1835" s="17" t="s">
        <v>4220</v>
      </c>
      <c r="H1835" s="17" t="s">
        <v>5725</v>
      </c>
      <c r="I1835" s="20">
        <f t="shared" si="28"/>
        <v>124295.58943199999</v>
      </c>
      <c r="J1835" s="20">
        <v>22983.780923040002</v>
      </c>
      <c r="K1835" s="17" t="s">
        <v>5726</v>
      </c>
      <c r="L1835" s="21" t="str">
        <f>VLOOKUP(B1835,Accounts!B$2:E$3001,4,FALSE)</f>
        <v>Domiciliary</v>
      </c>
      <c r="M1835" s="26">
        <f>VALUE(VLOOKUP(B1835,Accounts!B$2:G$3001,6,FALSE))</f>
        <v>3005128</v>
      </c>
      <c r="N1835" s="22">
        <f>IFERROR(VLOOKUP(B1835,Loan!B1835:D2134,3,FALSE), 0)</f>
        <v>0</v>
      </c>
      <c r="O1835" s="25">
        <f>VLOOKUP(B1835,Transaction!C2:F3001,4,FALSE)</f>
        <v>44505</v>
      </c>
      <c r="P1835" s="21" t="str">
        <f>VLOOKUP(B1835,Table3[[Account Number]:[Transaction type]],2,FALSE)</f>
        <v>Online Payment</v>
      </c>
      <c r="Q1835" s="21" t="str">
        <f>VLOOKUP(B1835,Transaction!C2:E3001,3,FALSE)</f>
        <v>Mobile</v>
      </c>
      <c r="R1835" s="22">
        <f>Table4[[#This Row],[Bank Deposit2]] - Table4[[#This Row],[Saving Accounts]]</f>
        <v>101311.80850895999</v>
      </c>
      <c r="S1835" s="22">
        <f>IF(AND(Table4[[#This Row],[Account Type]]="Current",Table4[[#This Row],[Opening Balance]]&gt;= 500000),Table4[[#This Row],[Opening Balance]] * 0.02, 0)</f>
        <v>0</v>
      </c>
    </row>
    <row r="1836" spans="1:19" ht="15.75" x14ac:dyDescent="0.25">
      <c r="A1836" s="17" t="s">
        <v>5727</v>
      </c>
      <c r="B1836" s="19">
        <v>342657219</v>
      </c>
      <c r="C1836" s="17">
        <v>50</v>
      </c>
      <c r="D1836" s="24">
        <v>26443.5</v>
      </c>
      <c r="E1836" s="17" t="s">
        <v>1094</v>
      </c>
      <c r="F1836" s="17" t="s">
        <v>246</v>
      </c>
      <c r="G1836" s="17" t="s">
        <v>4070</v>
      </c>
      <c r="H1836" s="17" t="s">
        <v>5728</v>
      </c>
      <c r="I1836" s="20">
        <f t="shared" si="28"/>
        <v>1419528.48786</v>
      </c>
      <c r="J1836" s="20">
        <v>246051.6045624</v>
      </c>
      <c r="K1836" s="17" t="s">
        <v>5729</v>
      </c>
      <c r="L1836" s="21" t="str">
        <f>VLOOKUP(B1836,Accounts!B$2:E$3001,4,FALSE)</f>
        <v>Savings</v>
      </c>
      <c r="M1836" s="26">
        <f>VALUE(VLOOKUP(B1836,Accounts!B$2:G$3001,6,FALSE))</f>
        <v>1763536068</v>
      </c>
      <c r="N1836" s="22">
        <f>IFERROR(VLOOKUP(B1836,Loan!B1836:D2135,3,FALSE), 0)</f>
        <v>0</v>
      </c>
      <c r="O1836" s="25">
        <f>VLOOKUP(B1836,Transaction!C2:F3001,4,FALSE)</f>
        <v>44573</v>
      </c>
      <c r="P1836" s="21" t="str">
        <f>VLOOKUP(B1836,Table3[[Account Number]:[Transaction type]],2,FALSE)</f>
        <v>Cash Withdrawal</v>
      </c>
      <c r="Q1836" s="21" t="str">
        <f>VLOOKUP(B1836,Transaction!C2:E3001,3,FALSE)</f>
        <v>ATM</v>
      </c>
      <c r="R1836" s="22">
        <f>Table4[[#This Row],[Bank Deposit2]] - Table4[[#This Row],[Saving Accounts]]</f>
        <v>1173476.8832976001</v>
      </c>
      <c r="S1836" s="22">
        <f>IF(AND(Table4[[#This Row],[Account Type]]="Current",Table4[[#This Row],[Opening Balance]]&gt;= 500000),Table4[[#This Row],[Opening Balance]] * 0.02, 0)</f>
        <v>0</v>
      </c>
    </row>
    <row r="1837" spans="1:19" ht="15.75" x14ac:dyDescent="0.25">
      <c r="A1837" s="17" t="s">
        <v>5730</v>
      </c>
      <c r="B1837" s="19">
        <v>109186210</v>
      </c>
      <c r="C1837" s="17">
        <v>45</v>
      </c>
      <c r="D1837" s="24">
        <v>28269.75</v>
      </c>
      <c r="E1837" s="17" t="s">
        <v>1094</v>
      </c>
      <c r="F1837" s="17" t="s">
        <v>814</v>
      </c>
      <c r="G1837" s="17" t="s">
        <v>4112</v>
      </c>
      <c r="H1837" s="17" t="s">
        <v>5731</v>
      </c>
      <c r="I1837" s="20">
        <f t="shared" si="28"/>
        <v>595996.58250000002</v>
      </c>
      <c r="J1837" s="20">
        <v>317308.58052299998</v>
      </c>
      <c r="K1837" s="17" t="s">
        <v>5732</v>
      </c>
      <c r="L1837" s="21" t="str">
        <f>VLOOKUP(B1837,Accounts!B$2:E$3001,4,FALSE)</f>
        <v>Current</v>
      </c>
      <c r="M1837" s="26">
        <f>VALUE(VLOOKUP(B1837,Accounts!B$2:G$3001,6,FALSE))</f>
        <v>200436795</v>
      </c>
      <c r="N1837" s="22">
        <f>IFERROR(VLOOKUP(B1837,Loan!B1837:D2136,3,FALSE), 0)</f>
        <v>0</v>
      </c>
      <c r="O1837" s="25">
        <f>VLOOKUP(B1837,Transaction!C2:F3001,4,FALSE)</f>
        <v>44271</v>
      </c>
      <c r="P1837" s="21" t="str">
        <f>VLOOKUP(B1837,Table3[[Account Number]:[Transaction type]],2,FALSE)</f>
        <v>Online Payment</v>
      </c>
      <c r="Q1837" s="21" t="str">
        <f>VLOOKUP(B1837,Transaction!C2:E3001,3,FALSE)</f>
        <v>Mobile</v>
      </c>
      <c r="R1837" s="22">
        <f>Table4[[#This Row],[Bank Deposit2]] - Table4[[#This Row],[Saving Accounts]]</f>
        <v>278688.00197700004</v>
      </c>
      <c r="S1837" s="22">
        <f>IF(AND(Table4[[#This Row],[Account Type]]="Current",Table4[[#This Row],[Opening Balance]]&gt;= 500000),Table4[[#This Row],[Opening Balance]] * 0.02, 0)</f>
        <v>4008735.9</v>
      </c>
    </row>
    <row r="1838" spans="1:19" ht="15.75" x14ac:dyDescent="0.25">
      <c r="A1838" s="17" t="s">
        <v>5733</v>
      </c>
      <c r="B1838" s="19">
        <v>892053495</v>
      </c>
      <c r="C1838" s="17">
        <v>62</v>
      </c>
      <c r="D1838" s="24">
        <v>22060.5</v>
      </c>
      <c r="E1838" s="17" t="s">
        <v>1094</v>
      </c>
      <c r="F1838" s="17" t="s">
        <v>471</v>
      </c>
      <c r="G1838" s="17" t="s">
        <v>4066</v>
      </c>
      <c r="H1838" s="17" t="s">
        <v>5734</v>
      </c>
      <c r="I1838" s="20">
        <f t="shared" si="28"/>
        <v>1274097.82864</v>
      </c>
      <c r="J1838" s="20">
        <v>424938.54341119999</v>
      </c>
      <c r="K1838" s="17" t="s">
        <v>5735</v>
      </c>
      <c r="L1838" s="21" t="str">
        <f>VLOOKUP(B1838,Accounts!B$2:E$3001,4,FALSE)</f>
        <v>Current</v>
      </c>
      <c r="M1838" s="26">
        <f>VALUE(VLOOKUP(B1838,Accounts!B$2:G$3001,6,FALSE))</f>
        <v>347901312</v>
      </c>
      <c r="N1838" s="22">
        <f>IFERROR(VLOOKUP(B1838,Loan!B1838:D2137,3,FALSE), 0)</f>
        <v>0</v>
      </c>
      <c r="O1838" s="25">
        <f>VLOOKUP(B1838,Transaction!C2:F3001,4,FALSE)</f>
        <v>44593</v>
      </c>
      <c r="P1838" s="21" t="str">
        <f>VLOOKUP(B1838,Table3[[Account Number]:[Transaction type]],2,FALSE)</f>
        <v>Money Transfer</v>
      </c>
      <c r="Q1838" s="21" t="str">
        <f>VLOOKUP(B1838,Transaction!C2:E3001,3,FALSE)</f>
        <v>ATM</v>
      </c>
      <c r="R1838" s="22">
        <f>Table4[[#This Row],[Bank Deposit2]] - Table4[[#This Row],[Saving Accounts]]</f>
        <v>849159.28522880003</v>
      </c>
      <c r="S1838" s="22">
        <f>IF(AND(Table4[[#This Row],[Account Type]]="Current",Table4[[#This Row],[Opening Balance]]&gt;= 500000),Table4[[#This Row],[Opening Balance]] * 0.02, 0)</f>
        <v>6958026.2400000002</v>
      </c>
    </row>
    <row r="1839" spans="1:19" ht="15.75" x14ac:dyDescent="0.25">
      <c r="A1839" s="17" t="s">
        <v>5736</v>
      </c>
      <c r="B1839" s="19">
        <v>565940869</v>
      </c>
      <c r="C1839" s="17">
        <v>24</v>
      </c>
      <c r="D1839" s="24">
        <v>35940</v>
      </c>
      <c r="E1839" s="17" t="s">
        <v>1094</v>
      </c>
      <c r="F1839" s="17" t="s">
        <v>682</v>
      </c>
      <c r="G1839" s="17" t="s">
        <v>4062</v>
      </c>
      <c r="H1839" s="17" t="s">
        <v>5737</v>
      </c>
      <c r="I1839" s="20">
        <f t="shared" si="28"/>
        <v>1263252.4374599999</v>
      </c>
      <c r="J1839" s="20">
        <v>545047.21021139994</v>
      </c>
      <c r="K1839" s="17" t="s">
        <v>5738</v>
      </c>
      <c r="L1839" s="21" t="str">
        <f>VLOOKUP(B1839,Accounts!B$2:E$3001,4,FALSE)</f>
        <v>Corporate</v>
      </c>
      <c r="M1839" s="26">
        <f>VALUE(VLOOKUP(B1839,Accounts!B$2:G$3001,6,FALSE))</f>
        <v>40981626</v>
      </c>
      <c r="N1839" s="22">
        <f>IFERROR(VLOOKUP(B1839,Loan!B1839:D2138,3,FALSE), 0)</f>
        <v>0</v>
      </c>
      <c r="O1839" s="25">
        <f>VLOOKUP(B1839,Transaction!C2:F3001,4,FALSE)</f>
        <v>44397</v>
      </c>
      <c r="P1839" s="21" t="str">
        <f>VLOOKUP(B1839,Table3[[Account Number]:[Transaction type]],2,FALSE)</f>
        <v>Online Payment</v>
      </c>
      <c r="Q1839" s="21" t="str">
        <f>VLOOKUP(B1839,Transaction!C2:E3001,3,FALSE)</f>
        <v>Card</v>
      </c>
      <c r="R1839" s="22">
        <f>Table4[[#This Row],[Bank Deposit2]] - Table4[[#This Row],[Saving Accounts]]</f>
        <v>718205.22724859999</v>
      </c>
      <c r="S1839" s="22">
        <f>IF(AND(Table4[[#This Row],[Account Type]]="Current",Table4[[#This Row],[Opening Balance]]&gt;= 500000),Table4[[#This Row],[Opening Balance]] * 0.02, 0)</f>
        <v>0</v>
      </c>
    </row>
    <row r="1840" spans="1:19" ht="15.75" x14ac:dyDescent="0.25">
      <c r="A1840" s="17" t="s">
        <v>5739</v>
      </c>
      <c r="B1840" s="19">
        <v>171393825</v>
      </c>
      <c r="C1840" s="17">
        <v>70</v>
      </c>
      <c r="D1840" s="24">
        <v>19138.5</v>
      </c>
      <c r="E1840" s="17" t="s">
        <v>1094</v>
      </c>
      <c r="F1840" s="17" t="s">
        <v>318</v>
      </c>
      <c r="G1840" s="17" t="s">
        <v>4099</v>
      </c>
      <c r="H1840" s="17" t="s">
        <v>5740</v>
      </c>
      <c r="I1840" s="20">
        <f t="shared" si="28"/>
        <v>52572.317759999998</v>
      </c>
      <c r="J1840" s="20">
        <v>27162.364175999999</v>
      </c>
      <c r="K1840" s="17" t="s">
        <v>5741</v>
      </c>
      <c r="L1840" s="21" t="str">
        <f>VLOOKUP(B1840,Accounts!B$2:E$3001,4,FALSE)</f>
        <v>Savings</v>
      </c>
      <c r="M1840" s="26">
        <f>VALUE(VLOOKUP(B1840,Accounts!B$2:G$3001,6,FALSE))</f>
        <v>43164732</v>
      </c>
      <c r="N1840" s="22">
        <f>IFERROR(VLOOKUP(B1840,Loan!B1840:D2139,3,FALSE), 0)</f>
        <v>0</v>
      </c>
      <c r="O1840" s="25">
        <f>VLOOKUP(B1840,Transaction!C2:F3001,4,FALSE)</f>
        <v>44402</v>
      </c>
      <c r="P1840" s="21" t="str">
        <f>VLOOKUP(B1840,Table3[[Account Number]:[Transaction type]],2,FALSE)</f>
        <v>Checks</v>
      </c>
      <c r="Q1840" s="21" t="str">
        <f>VLOOKUP(B1840,Transaction!C2:E3001,3,FALSE)</f>
        <v>Bank</v>
      </c>
      <c r="R1840" s="22">
        <f>Table4[[#This Row],[Bank Deposit2]] - Table4[[#This Row],[Saving Accounts]]</f>
        <v>25409.953583999999</v>
      </c>
      <c r="S1840" s="22">
        <f>IF(AND(Table4[[#This Row],[Account Type]]="Current",Table4[[#This Row],[Opening Balance]]&gt;= 500000),Table4[[#This Row],[Opening Balance]] * 0.02, 0)</f>
        <v>0</v>
      </c>
    </row>
    <row r="1841" spans="1:19" ht="15.75" x14ac:dyDescent="0.25">
      <c r="A1841" s="17" t="s">
        <v>5742</v>
      </c>
      <c r="B1841" s="19">
        <v>741028214</v>
      </c>
      <c r="C1841" s="17">
        <v>46</v>
      </c>
      <c r="D1841" s="24">
        <v>27904.5</v>
      </c>
      <c r="E1841" s="17" t="s">
        <v>1094</v>
      </c>
      <c r="F1841" s="17" t="s">
        <v>818</v>
      </c>
      <c r="G1841" s="17" t="s">
        <v>4084</v>
      </c>
      <c r="H1841" s="17" t="s">
        <v>5743</v>
      </c>
      <c r="I1841" s="20">
        <f t="shared" si="28"/>
        <v>29873.716757999999</v>
      </c>
      <c r="J1841" s="20">
        <v>28301.415875999999</v>
      </c>
      <c r="K1841" s="17" t="s">
        <v>5744</v>
      </c>
      <c r="L1841" s="21" t="str">
        <f>VLOOKUP(B1841,Accounts!B$2:E$3001,4,FALSE)</f>
        <v>Savings</v>
      </c>
      <c r="M1841" s="26">
        <f>VALUE(VLOOKUP(B1841,Accounts!B$2:G$3001,6,FALSE))</f>
        <v>1369930068</v>
      </c>
      <c r="N1841" s="22">
        <f>IFERROR(VLOOKUP(B1841,Loan!B1841:D2140,3,FALSE), 0)</f>
        <v>0</v>
      </c>
      <c r="O1841" s="25">
        <f>VLOOKUP(B1841,Transaction!C2:F3001,4,FALSE)</f>
        <v>44590</v>
      </c>
      <c r="P1841" s="21" t="str">
        <f>VLOOKUP(B1841,Table3[[Account Number]:[Transaction type]],2,FALSE)</f>
        <v>Money Transfer</v>
      </c>
      <c r="Q1841" s="21" t="str">
        <f>VLOOKUP(B1841,Transaction!C2:E3001,3,FALSE)</f>
        <v>Mobile</v>
      </c>
      <c r="R1841" s="22">
        <f>Table4[[#This Row],[Bank Deposit2]] - Table4[[#This Row],[Saving Accounts]]</f>
        <v>1572.3008819999995</v>
      </c>
      <c r="S1841" s="22">
        <f>IF(AND(Table4[[#This Row],[Account Type]]="Current",Table4[[#This Row],[Opening Balance]]&gt;= 500000),Table4[[#This Row],[Opening Balance]] * 0.02, 0)</f>
        <v>0</v>
      </c>
    </row>
    <row r="1842" spans="1:19" ht="15.75" x14ac:dyDescent="0.25">
      <c r="A1842" s="17" t="s">
        <v>5745</v>
      </c>
      <c r="B1842" s="19">
        <v>720788540</v>
      </c>
      <c r="C1842" s="17">
        <v>41</v>
      </c>
      <c r="D1842" s="24">
        <v>29730.75</v>
      </c>
      <c r="E1842" s="17" t="s">
        <v>1094</v>
      </c>
      <c r="F1842" s="17" t="s">
        <v>784</v>
      </c>
      <c r="G1842" s="17" t="s">
        <v>4058</v>
      </c>
      <c r="H1842" s="17" t="s">
        <v>5746</v>
      </c>
      <c r="I1842" s="20">
        <f t="shared" si="28"/>
        <v>291092.43520499999</v>
      </c>
      <c r="J1842" s="20">
        <v>37529.272638000002</v>
      </c>
      <c r="K1842" s="17" t="s">
        <v>5747</v>
      </c>
      <c r="L1842" s="21" t="str">
        <f>VLOOKUP(B1842,Accounts!B$2:E$3001,4,FALSE)</f>
        <v>Domiciliary</v>
      </c>
      <c r="M1842" s="26">
        <f>VALUE(VLOOKUP(B1842,Accounts!B$2:G$3001,6,FALSE))</f>
        <v>143704176</v>
      </c>
      <c r="N1842" s="22">
        <f>IFERROR(VLOOKUP(B1842,Loan!B1842:D2141,3,FALSE), 0)</f>
        <v>0</v>
      </c>
      <c r="O1842" s="25">
        <f>VLOOKUP(B1842,Transaction!C2:F3001,4,FALSE)</f>
        <v>44580</v>
      </c>
      <c r="P1842" s="21" t="str">
        <f>VLOOKUP(B1842,Table3[[Account Number]:[Transaction type]],2,FALSE)</f>
        <v>Money Deposit</v>
      </c>
      <c r="Q1842" s="21" t="str">
        <f>VLOOKUP(B1842,Transaction!C2:E3001,3,FALSE)</f>
        <v>ATM</v>
      </c>
      <c r="R1842" s="22">
        <f>Table4[[#This Row],[Bank Deposit2]] - Table4[[#This Row],[Saving Accounts]]</f>
        <v>253563.16256699999</v>
      </c>
      <c r="S1842" s="22">
        <f>IF(AND(Table4[[#This Row],[Account Type]]="Current",Table4[[#This Row],[Opening Balance]]&gt;= 500000),Table4[[#This Row],[Opening Balance]] * 0.02, 0)</f>
        <v>0</v>
      </c>
    </row>
    <row r="1843" spans="1:19" ht="15.75" x14ac:dyDescent="0.25">
      <c r="A1843" s="17" t="s">
        <v>5748</v>
      </c>
      <c r="B1843" s="19">
        <v>726607069</v>
      </c>
      <c r="C1843" s="17">
        <v>76</v>
      </c>
      <c r="D1843" s="24">
        <v>16947</v>
      </c>
      <c r="E1843" s="17" t="s">
        <v>1094</v>
      </c>
      <c r="F1843" s="17" t="s">
        <v>241</v>
      </c>
      <c r="G1843" s="17" t="s">
        <v>4105</v>
      </c>
      <c r="H1843" s="17" t="s">
        <v>5749</v>
      </c>
      <c r="I1843" s="20">
        <f t="shared" si="28"/>
        <v>407035.70195399999</v>
      </c>
      <c r="J1843" s="20">
        <v>199951.78597758</v>
      </c>
      <c r="K1843" s="17" t="s">
        <v>5750</v>
      </c>
      <c r="L1843" s="21" t="str">
        <f>VLOOKUP(B1843,Accounts!B$2:E$3001,4,FALSE)</f>
        <v>Joint</v>
      </c>
      <c r="M1843" s="26">
        <f>VALUE(VLOOKUP(B1843,Accounts!B$2:G$3001,6,FALSE))</f>
        <v>770577444</v>
      </c>
      <c r="N1843" s="22">
        <f>IFERROR(VLOOKUP(B1843,Loan!B1843:D2142,3,FALSE), 0)</f>
        <v>0</v>
      </c>
      <c r="O1843" s="25">
        <f>VLOOKUP(B1843,Transaction!C2:F3001,4,FALSE)</f>
        <v>44427</v>
      </c>
      <c r="P1843" s="21" t="str">
        <f>VLOOKUP(B1843,Table3[[Account Number]:[Transaction type]],2,FALSE)</f>
        <v>Cash Withdrawal</v>
      </c>
      <c r="Q1843" s="21" t="str">
        <f>VLOOKUP(B1843,Transaction!C2:E3001,3,FALSE)</f>
        <v>ATM</v>
      </c>
      <c r="R1843" s="22">
        <f>Table4[[#This Row],[Bank Deposit2]] - Table4[[#This Row],[Saving Accounts]]</f>
        <v>207083.91597641999</v>
      </c>
      <c r="S1843" s="22">
        <f>IF(AND(Table4[[#This Row],[Account Type]]="Current",Table4[[#This Row],[Opening Balance]]&gt;= 500000),Table4[[#This Row],[Opening Balance]] * 0.02, 0)</f>
        <v>0</v>
      </c>
    </row>
    <row r="1844" spans="1:19" ht="15.75" x14ac:dyDescent="0.25">
      <c r="A1844" s="17" t="s">
        <v>5751</v>
      </c>
      <c r="B1844" s="19">
        <v>481645956</v>
      </c>
      <c r="C1844" s="17">
        <v>27</v>
      </c>
      <c r="D1844" s="24">
        <v>34844.25</v>
      </c>
      <c r="E1844" s="17" t="s">
        <v>1094</v>
      </c>
      <c r="F1844" s="17" t="s">
        <v>370</v>
      </c>
      <c r="G1844" s="17" t="s">
        <v>4084</v>
      </c>
      <c r="H1844" s="17" t="s">
        <v>5752</v>
      </c>
      <c r="I1844" s="20">
        <f t="shared" si="28"/>
        <v>2822698.5865000002</v>
      </c>
      <c r="J1844" s="20">
        <v>1332313.7328280001</v>
      </c>
      <c r="K1844" s="17" t="s">
        <v>5753</v>
      </c>
      <c r="L1844" s="21" t="str">
        <f>VLOOKUP(B1844,Accounts!B$2:E$3001,4,FALSE)</f>
        <v>Current</v>
      </c>
      <c r="M1844" s="26">
        <f>VALUE(VLOOKUP(B1844,Accounts!B$2:G$3001,6,FALSE))</f>
        <v>743352336</v>
      </c>
      <c r="N1844" s="22">
        <f>IFERROR(VLOOKUP(B1844,Loan!B1844:D2143,3,FALSE), 0)</f>
        <v>0</v>
      </c>
      <c r="O1844" s="25">
        <f>VLOOKUP(B1844,Transaction!C2:F3001,4,FALSE)</f>
        <v>44660</v>
      </c>
      <c r="P1844" s="21" t="str">
        <f>VLOOKUP(B1844,Table3[[Account Number]:[Transaction type]],2,FALSE)</f>
        <v>Money Transfer</v>
      </c>
      <c r="Q1844" s="21" t="str">
        <f>VLOOKUP(B1844,Transaction!C2:E3001,3,FALSE)</f>
        <v>Mobile</v>
      </c>
      <c r="R1844" s="22">
        <f>Table4[[#This Row],[Bank Deposit2]] - Table4[[#This Row],[Saving Accounts]]</f>
        <v>1490384.8536720001</v>
      </c>
      <c r="S1844" s="22">
        <f>IF(AND(Table4[[#This Row],[Account Type]]="Current",Table4[[#This Row],[Opening Balance]]&gt;= 500000),Table4[[#This Row],[Opening Balance]] * 0.02, 0)</f>
        <v>14867046.720000001</v>
      </c>
    </row>
    <row r="1845" spans="1:19" ht="15.75" x14ac:dyDescent="0.25">
      <c r="A1845" s="17" t="s">
        <v>5754</v>
      </c>
      <c r="B1845" s="19">
        <v>768412649</v>
      </c>
      <c r="C1845" s="17">
        <v>58</v>
      </c>
      <c r="D1845" s="24">
        <v>23521.5</v>
      </c>
      <c r="E1845" s="17" t="s">
        <v>1094</v>
      </c>
      <c r="F1845" s="17" t="s">
        <v>1799</v>
      </c>
      <c r="G1845" s="17" t="s">
        <v>4070</v>
      </c>
      <c r="H1845" s="17" t="s">
        <v>5755</v>
      </c>
      <c r="I1845" s="20">
        <f t="shared" si="28"/>
        <v>1586142.6591360001</v>
      </c>
      <c r="J1845" s="20">
        <v>455092.57528224</v>
      </c>
      <c r="K1845" s="17" t="s">
        <v>5756</v>
      </c>
      <c r="L1845" s="21" t="str">
        <f>VLOOKUP(B1845,Accounts!B$2:E$3001,4,FALSE)</f>
        <v>Joint</v>
      </c>
      <c r="M1845" s="26">
        <f>VALUE(VLOOKUP(B1845,Accounts!B$2:G$3001,6,FALSE))</f>
        <v>116319105</v>
      </c>
      <c r="N1845" s="22">
        <f>IFERROR(VLOOKUP(B1845,Loan!B1845:D2144,3,FALSE), 0)</f>
        <v>0</v>
      </c>
      <c r="O1845" s="25">
        <f>VLOOKUP(B1845,Transaction!C2:F3001,4,FALSE)</f>
        <v>44351</v>
      </c>
      <c r="P1845" s="21" t="str">
        <f>VLOOKUP(B1845,Table3[[Account Number]:[Transaction type]],2,FALSE)</f>
        <v>Loan Payment</v>
      </c>
      <c r="Q1845" s="21" t="str">
        <f>VLOOKUP(B1845,Transaction!C2:E3001,3,FALSE)</f>
        <v>Mobile</v>
      </c>
      <c r="R1845" s="22">
        <f>Table4[[#This Row],[Bank Deposit2]] - Table4[[#This Row],[Saving Accounts]]</f>
        <v>1131050.08385376</v>
      </c>
      <c r="S1845" s="22">
        <f>IF(AND(Table4[[#This Row],[Account Type]]="Current",Table4[[#This Row],[Opening Balance]]&gt;= 500000),Table4[[#This Row],[Opening Balance]] * 0.02, 0)</f>
        <v>0</v>
      </c>
    </row>
    <row r="1846" spans="1:19" ht="15.75" x14ac:dyDescent="0.25">
      <c r="A1846" s="17" t="s">
        <v>5757</v>
      </c>
      <c r="B1846" s="19">
        <v>21608770</v>
      </c>
      <c r="C1846" s="17">
        <v>71</v>
      </c>
      <c r="D1846" s="24">
        <v>18773.25</v>
      </c>
      <c r="E1846" s="17" t="s">
        <v>1094</v>
      </c>
      <c r="F1846" s="17" t="s">
        <v>430</v>
      </c>
      <c r="G1846" s="17" t="s">
        <v>4062</v>
      </c>
      <c r="H1846" s="17" t="s">
        <v>5758</v>
      </c>
      <c r="I1846" s="20">
        <f t="shared" si="28"/>
        <v>341798.74892799999</v>
      </c>
      <c r="J1846" s="20">
        <v>98877.495225599996</v>
      </c>
      <c r="K1846" s="17" t="s">
        <v>5759</v>
      </c>
      <c r="L1846" s="21" t="str">
        <f>VLOOKUP(B1846,Accounts!B$2:E$3001,4,FALSE)</f>
        <v>Corporate</v>
      </c>
      <c r="M1846" s="26">
        <f>VALUE(VLOOKUP(B1846,Accounts!B$2:G$3001,6,FALSE))</f>
        <v>3297507674</v>
      </c>
      <c r="N1846" s="22">
        <f>IFERROR(VLOOKUP(B1846,Loan!B1846:D2145,3,FALSE), 0)</f>
        <v>0</v>
      </c>
      <c r="O1846" s="25">
        <f>VLOOKUP(B1846,Transaction!C2:F3001,4,FALSE)</f>
        <v>44312</v>
      </c>
      <c r="P1846" s="21" t="str">
        <f>VLOOKUP(B1846,Table3[[Account Number]:[Transaction type]],2,FALSE)</f>
        <v>Checks</v>
      </c>
      <c r="Q1846" s="21" t="str">
        <f>VLOOKUP(B1846,Transaction!C2:E3001,3,FALSE)</f>
        <v>Informal Services</v>
      </c>
      <c r="R1846" s="22">
        <f>Table4[[#This Row],[Bank Deposit2]] - Table4[[#This Row],[Saving Accounts]]</f>
        <v>242921.25370239999</v>
      </c>
      <c r="S1846" s="22">
        <f>IF(AND(Table4[[#This Row],[Account Type]]="Current",Table4[[#This Row],[Opening Balance]]&gt;= 500000),Table4[[#This Row],[Opening Balance]] * 0.02, 0)</f>
        <v>0</v>
      </c>
    </row>
    <row r="1847" spans="1:19" ht="15.75" x14ac:dyDescent="0.25">
      <c r="A1847" s="17" t="s">
        <v>5760</v>
      </c>
      <c r="B1847" s="19">
        <v>436466634</v>
      </c>
      <c r="C1847" s="17">
        <v>46</v>
      </c>
      <c r="D1847" s="24">
        <v>27904.5</v>
      </c>
      <c r="E1847" s="17" t="s">
        <v>1094</v>
      </c>
      <c r="F1847" s="17" t="s">
        <v>763</v>
      </c>
      <c r="G1847" s="17" t="s">
        <v>4088</v>
      </c>
      <c r="H1847" s="17" t="s">
        <v>5761</v>
      </c>
      <c r="I1847" s="20">
        <f t="shared" si="28"/>
        <v>494708.98499999999</v>
      </c>
      <c r="J1847" s="20">
        <v>130316.761575</v>
      </c>
      <c r="K1847" s="17" t="s">
        <v>5762</v>
      </c>
      <c r="L1847" s="21" t="str">
        <f>VLOOKUP(B1847,Accounts!B$2:E$3001,4,FALSE)</f>
        <v>Current</v>
      </c>
      <c r="M1847" s="26">
        <f>VALUE(VLOOKUP(B1847,Accounts!B$2:G$3001,6,FALSE))</f>
        <v>296249292</v>
      </c>
      <c r="N1847" s="22">
        <f>IFERROR(VLOOKUP(B1847,Loan!B1847:D2146,3,FALSE), 0)</f>
        <v>0</v>
      </c>
      <c r="O1847" s="25">
        <f>VLOOKUP(B1847,Transaction!C2:F3001,4,FALSE)</f>
        <v>44572</v>
      </c>
      <c r="P1847" s="21" t="str">
        <f>VLOOKUP(B1847,Table3[[Account Number]:[Transaction type]],2,FALSE)</f>
        <v>Online Payment</v>
      </c>
      <c r="Q1847" s="21" t="str">
        <f>VLOOKUP(B1847,Transaction!C2:E3001,3,FALSE)</f>
        <v>Internet Banking</v>
      </c>
      <c r="R1847" s="22">
        <f>Table4[[#This Row],[Bank Deposit2]] - Table4[[#This Row],[Saving Accounts]]</f>
        <v>364392.22342499997</v>
      </c>
      <c r="S1847" s="22">
        <f>IF(AND(Table4[[#This Row],[Account Type]]="Current",Table4[[#This Row],[Opening Balance]]&gt;= 500000),Table4[[#This Row],[Opening Balance]] * 0.02, 0)</f>
        <v>5924985.8399999999</v>
      </c>
    </row>
    <row r="1848" spans="1:19" ht="15.75" x14ac:dyDescent="0.25">
      <c r="A1848" s="17" t="s">
        <v>5763</v>
      </c>
      <c r="B1848" s="19">
        <v>261988651</v>
      </c>
      <c r="C1848" s="17">
        <v>28</v>
      </c>
      <c r="D1848" s="24">
        <v>34479</v>
      </c>
      <c r="E1848" s="17" t="s">
        <v>1094</v>
      </c>
      <c r="F1848" s="17" t="s">
        <v>955</v>
      </c>
      <c r="G1848" s="17" t="s">
        <v>4084</v>
      </c>
      <c r="H1848" s="17" t="s">
        <v>5764</v>
      </c>
      <c r="I1848" s="20">
        <f t="shared" si="28"/>
        <v>448853.20187400002</v>
      </c>
      <c r="J1848" s="20">
        <v>70825.537698300002</v>
      </c>
      <c r="K1848" s="17" t="s">
        <v>5765</v>
      </c>
      <c r="L1848" s="21" t="str">
        <f>VLOOKUP(B1848,Accounts!B$2:E$3001,4,FALSE)</f>
        <v>Domiciliary</v>
      </c>
      <c r="M1848" s="26">
        <f>VALUE(VLOOKUP(B1848,Accounts!B$2:G$3001,6,FALSE))</f>
        <v>84509075</v>
      </c>
      <c r="N1848" s="22">
        <f>IFERROR(VLOOKUP(B1848,Loan!B1848:D2147,3,FALSE), 0)</f>
        <v>0</v>
      </c>
      <c r="O1848" s="25">
        <f>VLOOKUP(B1848,Transaction!C2:F3001,4,FALSE)</f>
        <v>44245</v>
      </c>
      <c r="P1848" s="21" t="str">
        <f>VLOOKUP(B1848,Table3[[Account Number]:[Transaction type]],2,FALSE)</f>
        <v>Checks</v>
      </c>
      <c r="Q1848" s="21" t="str">
        <f>VLOOKUP(B1848,Transaction!C2:E3001,3,FALSE)</f>
        <v>Informal Services</v>
      </c>
      <c r="R1848" s="22">
        <f>Table4[[#This Row],[Bank Deposit2]] - Table4[[#This Row],[Saving Accounts]]</f>
        <v>378027.66417570005</v>
      </c>
      <c r="S1848" s="22">
        <f>IF(AND(Table4[[#This Row],[Account Type]]="Current",Table4[[#This Row],[Opening Balance]]&gt;= 500000),Table4[[#This Row],[Opening Balance]] * 0.02, 0)</f>
        <v>0</v>
      </c>
    </row>
    <row r="1849" spans="1:19" ht="15.75" x14ac:dyDescent="0.25">
      <c r="A1849" s="17" t="s">
        <v>5766</v>
      </c>
      <c r="B1849" s="19">
        <v>630038435</v>
      </c>
      <c r="C1849" s="17">
        <v>37</v>
      </c>
      <c r="D1849" s="24">
        <v>31191.75</v>
      </c>
      <c r="E1849" s="17" t="s">
        <v>1094</v>
      </c>
      <c r="F1849" s="17" t="s">
        <v>168</v>
      </c>
      <c r="G1849" s="17" t="s">
        <v>4084</v>
      </c>
      <c r="H1849" s="17" t="s">
        <v>5767</v>
      </c>
      <c r="I1849" s="20">
        <f t="shared" si="28"/>
        <v>1099013.67</v>
      </c>
      <c r="J1849" s="20">
        <v>120012.292764</v>
      </c>
      <c r="K1849" s="17" t="s">
        <v>5768</v>
      </c>
      <c r="L1849" s="21" t="str">
        <f>VLOOKUP(B1849,Accounts!B$2:E$3001,4,FALSE)</f>
        <v>Domiciliary</v>
      </c>
      <c r="M1849" s="26">
        <f>VALUE(VLOOKUP(B1849,Accounts!B$2:G$3001,6,FALSE))</f>
        <v>1980962016</v>
      </c>
      <c r="N1849" s="22">
        <f>IFERROR(VLOOKUP(B1849,Loan!B1849:D2148,3,FALSE), 0)</f>
        <v>0</v>
      </c>
      <c r="O1849" s="25">
        <f>VLOOKUP(B1849,Transaction!C2:F3001,4,FALSE)</f>
        <v>44542</v>
      </c>
      <c r="P1849" s="21" t="str">
        <f>VLOOKUP(B1849,Table3[[Account Number]:[Transaction type]],2,FALSE)</f>
        <v>Checks</v>
      </c>
      <c r="Q1849" s="21" t="str">
        <f>VLOOKUP(B1849,Transaction!C2:E3001,3,FALSE)</f>
        <v>Informal Services</v>
      </c>
      <c r="R1849" s="22">
        <f>Table4[[#This Row],[Bank Deposit2]] - Table4[[#This Row],[Saving Accounts]]</f>
        <v>979001.37723599991</v>
      </c>
      <c r="S1849" s="22">
        <f>IF(AND(Table4[[#This Row],[Account Type]]="Current",Table4[[#This Row],[Opening Balance]]&gt;= 500000),Table4[[#This Row],[Opening Balance]] * 0.02, 0)</f>
        <v>0</v>
      </c>
    </row>
    <row r="1850" spans="1:19" ht="15.75" x14ac:dyDescent="0.25">
      <c r="A1850" s="17" t="s">
        <v>5769</v>
      </c>
      <c r="B1850" s="19">
        <v>620956361</v>
      </c>
      <c r="C1850" s="17">
        <v>34</v>
      </c>
      <c r="D1850" s="24">
        <v>32287.5</v>
      </c>
      <c r="E1850" s="17" t="s">
        <v>1094</v>
      </c>
      <c r="F1850" s="17" t="s">
        <v>561</v>
      </c>
      <c r="G1850" s="17" t="s">
        <v>4105</v>
      </c>
      <c r="H1850" s="17" t="s">
        <v>5770</v>
      </c>
      <c r="I1850" s="20">
        <f t="shared" si="28"/>
        <v>721069.20576000004</v>
      </c>
      <c r="J1850" s="20">
        <v>249117.78044160001</v>
      </c>
      <c r="K1850" s="17" t="s">
        <v>5771</v>
      </c>
      <c r="L1850" s="21" t="str">
        <f>VLOOKUP(B1850,Accounts!B$2:E$3001,4,FALSE)</f>
        <v>Domiciliary</v>
      </c>
      <c r="M1850" s="26">
        <f>VALUE(VLOOKUP(B1850,Accounts!B$2:G$3001,6,FALSE))</f>
        <v>42726801</v>
      </c>
      <c r="N1850" s="22">
        <f>IFERROR(VLOOKUP(B1850,Loan!B1850:D2149,3,FALSE), 0)</f>
        <v>0</v>
      </c>
      <c r="O1850" s="25">
        <f>VLOOKUP(B1850,Transaction!C2:F3001,4,FALSE)</f>
        <v>44256</v>
      </c>
      <c r="P1850" s="21" t="str">
        <f>VLOOKUP(B1850,Table3[[Account Number]:[Transaction type]],2,FALSE)</f>
        <v>Money Transfer</v>
      </c>
      <c r="Q1850" s="21" t="str">
        <f>VLOOKUP(B1850,Transaction!C2:E3001,3,FALSE)</f>
        <v>Mobile</v>
      </c>
      <c r="R1850" s="22">
        <f>Table4[[#This Row],[Bank Deposit2]] - Table4[[#This Row],[Saving Accounts]]</f>
        <v>471951.42531840003</v>
      </c>
      <c r="S1850" s="22">
        <f>IF(AND(Table4[[#This Row],[Account Type]]="Current",Table4[[#This Row],[Opening Balance]]&gt;= 500000),Table4[[#This Row],[Opening Balance]] * 0.02, 0)</f>
        <v>0</v>
      </c>
    </row>
    <row r="1851" spans="1:19" ht="15.75" x14ac:dyDescent="0.25">
      <c r="A1851" s="17" t="s">
        <v>5772</v>
      </c>
      <c r="B1851" s="19">
        <v>525673903</v>
      </c>
      <c r="C1851" s="17">
        <v>26</v>
      </c>
      <c r="D1851" s="24">
        <v>35209.5</v>
      </c>
      <c r="E1851" s="17" t="s">
        <v>1094</v>
      </c>
      <c r="F1851" s="17" t="s">
        <v>58</v>
      </c>
      <c r="G1851" s="17" t="s">
        <v>4099</v>
      </c>
      <c r="H1851" s="17" t="s">
        <v>5773</v>
      </c>
      <c r="I1851" s="20">
        <f t="shared" si="28"/>
        <v>426296.95874999999</v>
      </c>
      <c r="J1851" s="20">
        <v>125729.183034</v>
      </c>
      <c r="K1851" s="17" t="s">
        <v>5774</v>
      </c>
      <c r="L1851" s="21" t="str">
        <f>VLOOKUP(B1851,Accounts!B$2:E$3001,4,FALSE)</f>
        <v>Joint</v>
      </c>
      <c r="M1851" s="26">
        <f>VALUE(VLOOKUP(B1851,Accounts!B$2:G$3001,6,FALSE))</f>
        <v>3872526991</v>
      </c>
      <c r="N1851" s="22">
        <f>IFERROR(VLOOKUP(B1851,Loan!B1851:D2150,3,FALSE), 0)</f>
        <v>0</v>
      </c>
      <c r="O1851" s="25">
        <f>VLOOKUP(B1851,Transaction!C2:F3001,4,FALSE)</f>
        <v>44456</v>
      </c>
      <c r="P1851" s="21" t="str">
        <f>VLOOKUP(B1851,Table3[[Account Number]:[Transaction type]],2,FALSE)</f>
        <v>Online Payment</v>
      </c>
      <c r="Q1851" s="21" t="str">
        <f>VLOOKUP(B1851,Transaction!C2:E3001,3,FALSE)</f>
        <v>Mobile</v>
      </c>
      <c r="R1851" s="22">
        <f>Table4[[#This Row],[Bank Deposit2]] - Table4[[#This Row],[Saving Accounts]]</f>
        <v>300567.775716</v>
      </c>
      <c r="S1851" s="22">
        <f>IF(AND(Table4[[#This Row],[Account Type]]="Current",Table4[[#This Row],[Opening Balance]]&gt;= 500000),Table4[[#This Row],[Opening Balance]] * 0.02, 0)</f>
        <v>0</v>
      </c>
    </row>
    <row r="1852" spans="1:19" ht="15.75" x14ac:dyDescent="0.25">
      <c r="A1852" s="17" t="s">
        <v>5775</v>
      </c>
      <c r="B1852" s="19">
        <v>759678108</v>
      </c>
      <c r="C1852" s="17">
        <v>41</v>
      </c>
      <c r="D1852" s="24">
        <v>29730.75</v>
      </c>
      <c r="E1852" s="17" t="s">
        <v>1094</v>
      </c>
      <c r="F1852" s="17" t="s">
        <v>340</v>
      </c>
      <c r="G1852" s="17" t="s">
        <v>4105</v>
      </c>
      <c r="H1852" s="17" t="s">
        <v>5776</v>
      </c>
      <c r="I1852" s="20">
        <f t="shared" si="28"/>
        <v>78211.372499999998</v>
      </c>
      <c r="J1852" s="20">
        <v>66917.650311000005</v>
      </c>
      <c r="K1852" s="17" t="s">
        <v>5777</v>
      </c>
      <c r="L1852" s="21" t="str">
        <f>VLOOKUP(B1852,Accounts!B$2:E$3001,4,FALSE)</f>
        <v>Current</v>
      </c>
      <c r="M1852" s="26">
        <f>VALUE(VLOOKUP(B1852,Accounts!B$2:G$3001,6,FALSE))</f>
        <v>10192959</v>
      </c>
      <c r="N1852" s="22">
        <f>IFERROR(VLOOKUP(B1852,Loan!B1852:D2151,3,FALSE), 0)</f>
        <v>0</v>
      </c>
      <c r="O1852" s="25">
        <f>VLOOKUP(B1852,Transaction!C2:F3001,4,FALSE)</f>
        <v>44268</v>
      </c>
      <c r="P1852" s="21" t="str">
        <f>VLOOKUP(B1852,Table3[[Account Number]:[Transaction type]],2,FALSE)</f>
        <v>Checks</v>
      </c>
      <c r="Q1852" s="21" t="str">
        <f>VLOOKUP(B1852,Transaction!C2:E3001,3,FALSE)</f>
        <v>Bank</v>
      </c>
      <c r="R1852" s="22">
        <f>Table4[[#This Row],[Bank Deposit2]] - Table4[[#This Row],[Saving Accounts]]</f>
        <v>11293.722188999993</v>
      </c>
      <c r="S1852" s="22">
        <f>IF(AND(Table4[[#This Row],[Account Type]]="Current",Table4[[#This Row],[Opening Balance]]&gt;= 500000),Table4[[#This Row],[Opening Balance]] * 0.02, 0)</f>
        <v>203859.18</v>
      </c>
    </row>
    <row r="1853" spans="1:19" ht="15.75" x14ac:dyDescent="0.25">
      <c r="A1853" s="17" t="s">
        <v>5778</v>
      </c>
      <c r="B1853" s="19">
        <v>307147780</v>
      </c>
      <c r="C1853" s="17">
        <v>54</v>
      </c>
      <c r="D1853" s="24">
        <v>24982.5</v>
      </c>
      <c r="E1853" s="17" t="s">
        <v>1094</v>
      </c>
      <c r="F1853" s="17" t="s">
        <v>97</v>
      </c>
      <c r="G1853" s="17" t="s">
        <v>4088</v>
      </c>
      <c r="H1853" s="17" t="s">
        <v>5779</v>
      </c>
      <c r="I1853" s="20">
        <f t="shared" si="28"/>
        <v>1325449.2081599999</v>
      </c>
      <c r="J1853" s="20">
        <v>463127.54685119999</v>
      </c>
      <c r="K1853" s="17" t="s">
        <v>5780</v>
      </c>
      <c r="L1853" s="21" t="str">
        <f>VLOOKUP(B1853,Accounts!B$2:E$3001,4,FALSE)</f>
        <v>Joint</v>
      </c>
      <c r="M1853" s="26">
        <f>VALUE(VLOOKUP(B1853,Accounts!B$2:G$3001,6,FALSE))</f>
        <v>1442049714</v>
      </c>
      <c r="N1853" s="22">
        <f>IFERROR(VLOOKUP(B1853,Loan!B1853:D2152,3,FALSE), 0)</f>
        <v>0</v>
      </c>
      <c r="O1853" s="25">
        <f>VLOOKUP(B1853,Transaction!C2:F3001,4,FALSE)</f>
        <v>44299</v>
      </c>
      <c r="P1853" s="21" t="str">
        <f>VLOOKUP(B1853,Table3[[Account Number]:[Transaction type]],2,FALSE)</f>
        <v>Cash Withdrawal</v>
      </c>
      <c r="Q1853" s="21" t="str">
        <f>VLOOKUP(B1853,Transaction!C2:E3001,3,FALSE)</f>
        <v>ATM</v>
      </c>
      <c r="R1853" s="22">
        <f>Table4[[#This Row],[Bank Deposit2]] - Table4[[#This Row],[Saving Accounts]]</f>
        <v>862321.66130879987</v>
      </c>
      <c r="S1853" s="22">
        <f>IF(AND(Table4[[#This Row],[Account Type]]="Current",Table4[[#This Row],[Opening Balance]]&gt;= 500000),Table4[[#This Row],[Opening Balance]] * 0.02, 0)</f>
        <v>0</v>
      </c>
    </row>
    <row r="1854" spans="1:19" ht="15.75" x14ac:dyDescent="0.25">
      <c r="A1854" s="17" t="s">
        <v>5781</v>
      </c>
      <c r="B1854" s="19">
        <v>290757462</v>
      </c>
      <c r="C1854" s="17">
        <v>53</v>
      </c>
      <c r="D1854" s="24">
        <v>25347.75</v>
      </c>
      <c r="E1854" s="17" t="s">
        <v>1094</v>
      </c>
      <c r="F1854" s="17" t="s">
        <v>331</v>
      </c>
      <c r="G1854" s="17" t="s">
        <v>4148</v>
      </c>
      <c r="H1854" s="17" t="s">
        <v>5782</v>
      </c>
      <c r="I1854" s="20">
        <f t="shared" si="28"/>
        <v>1117595.6063999999</v>
      </c>
      <c r="J1854" s="20">
        <v>277802.33644799999</v>
      </c>
      <c r="K1854" s="17" t="s">
        <v>5783</v>
      </c>
      <c r="L1854" s="21" t="str">
        <f>VLOOKUP(B1854,Accounts!B$2:E$3001,4,FALSE)</f>
        <v>Current</v>
      </c>
      <c r="M1854" s="26">
        <f>VALUE(VLOOKUP(B1854,Accounts!B$2:G$3001,6,FALSE))</f>
        <v>5604192</v>
      </c>
      <c r="N1854" s="22">
        <f>IFERROR(VLOOKUP(B1854,Loan!B1854:D2153,3,FALSE), 0)</f>
        <v>0</v>
      </c>
      <c r="O1854" s="25">
        <f>VLOOKUP(B1854,Transaction!C2:F3001,4,FALSE)</f>
        <v>44499</v>
      </c>
      <c r="P1854" s="21" t="str">
        <f>VLOOKUP(B1854,Table3[[Account Number]:[Transaction type]],2,FALSE)</f>
        <v>Cash Withdrawal</v>
      </c>
      <c r="Q1854" s="21" t="str">
        <f>VLOOKUP(B1854,Transaction!C2:E3001,3,FALSE)</f>
        <v>ATM</v>
      </c>
      <c r="R1854" s="22">
        <f>Table4[[#This Row],[Bank Deposit2]] - Table4[[#This Row],[Saving Accounts]]</f>
        <v>839793.26995199989</v>
      </c>
      <c r="S1854" s="22">
        <f>IF(AND(Table4[[#This Row],[Account Type]]="Current",Table4[[#This Row],[Opening Balance]]&gt;= 500000),Table4[[#This Row],[Opening Balance]] * 0.02, 0)</f>
        <v>112083.84</v>
      </c>
    </row>
    <row r="1855" spans="1:19" ht="15.75" x14ac:dyDescent="0.25">
      <c r="A1855" s="17" t="s">
        <v>5784</v>
      </c>
      <c r="B1855" s="19">
        <v>132539151</v>
      </c>
      <c r="C1855" s="17">
        <v>80</v>
      </c>
      <c r="D1855" s="24">
        <v>15486</v>
      </c>
      <c r="E1855" s="17" t="s">
        <v>1094</v>
      </c>
      <c r="F1855" s="17" t="s">
        <v>181</v>
      </c>
      <c r="G1855" s="17" t="s">
        <v>4074</v>
      </c>
      <c r="H1855" s="17" t="s">
        <v>5785</v>
      </c>
      <c r="I1855" s="20">
        <f t="shared" si="28"/>
        <v>49572.125183999997</v>
      </c>
      <c r="J1855" s="20">
        <v>30468.720844799998</v>
      </c>
      <c r="K1855" s="17" t="s">
        <v>5786</v>
      </c>
      <c r="L1855" s="21" t="str">
        <f>VLOOKUP(B1855,Accounts!B$2:E$3001,4,FALSE)</f>
        <v>Domiciliary</v>
      </c>
      <c r="M1855" s="26">
        <f>VALUE(VLOOKUP(B1855,Accounts!B$2:G$3001,6,FALSE))</f>
        <v>1372560924</v>
      </c>
      <c r="N1855" s="22">
        <f>IFERROR(VLOOKUP(B1855,Loan!B1855:D2154,3,FALSE), 0)</f>
        <v>0</v>
      </c>
      <c r="O1855" s="25">
        <f>VLOOKUP(B1855,Transaction!C2:F3001,4,FALSE)</f>
        <v>44273</v>
      </c>
      <c r="P1855" s="21" t="str">
        <f>VLOOKUP(B1855,Table3[[Account Number]:[Transaction type]],2,FALSE)</f>
        <v>Money Transfer</v>
      </c>
      <c r="Q1855" s="21" t="str">
        <f>VLOOKUP(B1855,Transaction!C2:E3001,3,FALSE)</f>
        <v>Mobile</v>
      </c>
      <c r="R1855" s="22">
        <f>Table4[[#This Row],[Bank Deposit2]] - Table4[[#This Row],[Saving Accounts]]</f>
        <v>19103.404339199999</v>
      </c>
      <c r="S1855" s="22">
        <f>IF(AND(Table4[[#This Row],[Account Type]]="Current",Table4[[#This Row],[Opening Balance]]&gt;= 500000),Table4[[#This Row],[Opening Balance]] * 0.02, 0)</f>
        <v>0</v>
      </c>
    </row>
    <row r="1856" spans="1:19" ht="15.75" x14ac:dyDescent="0.25">
      <c r="A1856" s="17" t="s">
        <v>5787</v>
      </c>
      <c r="B1856" s="19">
        <v>914611148</v>
      </c>
      <c r="C1856" s="17">
        <v>74</v>
      </c>
      <c r="D1856" s="24">
        <v>17677.5</v>
      </c>
      <c r="E1856" s="17" t="s">
        <v>1094</v>
      </c>
      <c r="F1856" s="17" t="s">
        <v>2364</v>
      </c>
      <c r="G1856" s="17" t="s">
        <v>4084</v>
      </c>
      <c r="H1856" s="17" t="s">
        <v>5788</v>
      </c>
      <c r="I1856" s="20">
        <f t="shared" si="28"/>
        <v>745858.45389999996</v>
      </c>
      <c r="J1856" s="20">
        <v>126357.19689599999</v>
      </c>
      <c r="K1856" s="17" t="s">
        <v>5789</v>
      </c>
      <c r="L1856" s="21" t="str">
        <f>VLOOKUP(B1856,Accounts!B$2:E$3001,4,FALSE)</f>
        <v>Domiciliary</v>
      </c>
      <c r="M1856" s="26">
        <f>VALUE(VLOOKUP(B1856,Accounts!B$2:G$3001,6,FALSE))</f>
        <v>947666394</v>
      </c>
      <c r="N1856" s="22">
        <f>IFERROR(VLOOKUP(B1856,Loan!B1856:D2155,3,FALSE), 0)</f>
        <v>0</v>
      </c>
      <c r="O1856" s="25">
        <f>VLOOKUP(B1856,Transaction!C2:F3001,4,FALSE)</f>
        <v>44393</v>
      </c>
      <c r="P1856" s="21" t="str">
        <f>VLOOKUP(B1856,Table3[[Account Number]:[Transaction type]],2,FALSE)</f>
        <v>Money Transfer</v>
      </c>
      <c r="Q1856" s="21" t="str">
        <f>VLOOKUP(B1856,Transaction!C2:E3001,3,FALSE)</f>
        <v>Bank</v>
      </c>
      <c r="R1856" s="22">
        <f>Table4[[#This Row],[Bank Deposit2]] - Table4[[#This Row],[Saving Accounts]]</f>
        <v>619501.25700400001</v>
      </c>
      <c r="S1856" s="22">
        <f>IF(AND(Table4[[#This Row],[Account Type]]="Current",Table4[[#This Row],[Opening Balance]]&gt;= 500000),Table4[[#This Row],[Opening Balance]] * 0.02, 0)</f>
        <v>0</v>
      </c>
    </row>
    <row r="1857" spans="1:19" ht="15.75" x14ac:dyDescent="0.25">
      <c r="A1857" s="17" t="s">
        <v>5790</v>
      </c>
      <c r="B1857" s="19">
        <v>654101246</v>
      </c>
      <c r="C1857" s="17">
        <v>76</v>
      </c>
      <c r="D1857" s="24">
        <v>16947</v>
      </c>
      <c r="E1857" s="17" t="s">
        <v>1094</v>
      </c>
      <c r="F1857" s="17" t="s">
        <v>48</v>
      </c>
      <c r="G1857" s="17" t="s">
        <v>4220</v>
      </c>
      <c r="H1857" s="17" t="s">
        <v>5791</v>
      </c>
      <c r="I1857" s="20">
        <f t="shared" si="28"/>
        <v>725322.05121299997</v>
      </c>
      <c r="J1857" s="20">
        <v>375811.72447895998</v>
      </c>
      <c r="K1857" s="17" t="s">
        <v>5792</v>
      </c>
      <c r="L1857" s="21" t="str">
        <f>VLOOKUP(B1857,Accounts!B$2:E$3001,4,FALSE)</f>
        <v>Current</v>
      </c>
      <c r="M1857" s="26">
        <f>VALUE(VLOOKUP(B1857,Accounts!B$2:G$3001,6,FALSE))</f>
        <v>73964205</v>
      </c>
      <c r="N1857" s="22">
        <f>IFERROR(VLOOKUP(B1857,Loan!B1857:D2156,3,FALSE), 0)</f>
        <v>0</v>
      </c>
      <c r="O1857" s="25">
        <f>VLOOKUP(B1857,Transaction!C2:F3001,4,FALSE)</f>
        <v>44553</v>
      </c>
      <c r="P1857" s="21" t="str">
        <f>VLOOKUP(B1857,Table3[[Account Number]:[Transaction type]],2,FALSE)</f>
        <v>Money Transfer</v>
      </c>
      <c r="Q1857" s="21" t="str">
        <f>VLOOKUP(B1857,Transaction!C2:E3001,3,FALSE)</f>
        <v>Internet Banking</v>
      </c>
      <c r="R1857" s="22">
        <f>Table4[[#This Row],[Bank Deposit2]] - Table4[[#This Row],[Saving Accounts]]</f>
        <v>349510.32673403999</v>
      </c>
      <c r="S1857" s="22">
        <f>IF(AND(Table4[[#This Row],[Account Type]]="Current",Table4[[#This Row],[Opening Balance]]&gt;= 500000),Table4[[#This Row],[Opening Balance]] * 0.02, 0)</f>
        <v>1479284.1</v>
      </c>
    </row>
    <row r="1858" spans="1:19" ht="15.75" x14ac:dyDescent="0.25">
      <c r="A1858" s="17" t="s">
        <v>5793</v>
      </c>
      <c r="B1858" s="19">
        <v>398267060</v>
      </c>
      <c r="C1858" s="17">
        <v>28</v>
      </c>
      <c r="D1858" s="24">
        <v>34479</v>
      </c>
      <c r="E1858" s="17" t="s">
        <v>1094</v>
      </c>
      <c r="F1858" s="17" t="s">
        <v>246</v>
      </c>
      <c r="G1858" s="17" t="s">
        <v>4105</v>
      </c>
      <c r="H1858" s="17" t="s">
        <v>5794</v>
      </c>
      <c r="I1858" s="20">
        <f t="shared" si="28"/>
        <v>273886.11583199998</v>
      </c>
      <c r="J1858" s="20">
        <v>171113.61141504001</v>
      </c>
      <c r="K1858" s="17" t="s">
        <v>5795</v>
      </c>
      <c r="L1858" s="21" t="str">
        <f>VLOOKUP(B1858,Accounts!B$2:E$3001,4,FALSE)</f>
        <v>Savings</v>
      </c>
      <c r="M1858" s="26">
        <f>VALUE(VLOOKUP(B1858,Accounts!B$2:G$3001,6,FALSE))</f>
        <v>1959421728</v>
      </c>
      <c r="N1858" s="22">
        <f>IFERROR(VLOOKUP(B1858,Loan!B1858:D2157,3,FALSE), 0)</f>
        <v>0</v>
      </c>
      <c r="O1858" s="25">
        <f>VLOOKUP(B1858,Transaction!C2:F3001,4,FALSE)</f>
        <v>44218</v>
      </c>
      <c r="P1858" s="21" t="str">
        <f>VLOOKUP(B1858,Table3[[Account Number]:[Transaction type]],2,FALSE)</f>
        <v>Loan Payment</v>
      </c>
      <c r="Q1858" s="21" t="str">
        <f>VLOOKUP(B1858,Transaction!C2:E3001,3,FALSE)</f>
        <v>AFT</v>
      </c>
      <c r="R1858" s="22">
        <f>Table4[[#This Row],[Bank Deposit2]] - Table4[[#This Row],[Saving Accounts]]</f>
        <v>102772.50441695997</v>
      </c>
      <c r="S1858" s="22">
        <f>IF(AND(Table4[[#This Row],[Account Type]]="Current",Table4[[#This Row],[Opening Balance]]&gt;= 500000),Table4[[#This Row],[Opening Balance]] * 0.02, 0)</f>
        <v>0</v>
      </c>
    </row>
    <row r="1859" spans="1:19" ht="15.75" x14ac:dyDescent="0.25">
      <c r="A1859" s="17" t="s">
        <v>5796</v>
      </c>
      <c r="B1859" s="19">
        <v>263065595</v>
      </c>
      <c r="C1859" s="17">
        <v>33</v>
      </c>
      <c r="D1859" s="24">
        <v>32652.75</v>
      </c>
      <c r="E1859" s="17" t="s">
        <v>1094</v>
      </c>
      <c r="F1859" s="17" t="s">
        <v>381</v>
      </c>
      <c r="G1859" s="17" t="s">
        <v>4088</v>
      </c>
      <c r="H1859" s="17" t="s">
        <v>5797</v>
      </c>
      <c r="I1859" s="20">
        <f t="shared" ref="I1859:I1922" si="29">VALUE(CLEAN(H1859))</f>
        <v>419869.96484999999</v>
      </c>
      <c r="J1859" s="20">
        <v>148373.35861319999</v>
      </c>
      <c r="K1859" s="17" t="s">
        <v>4064</v>
      </c>
      <c r="L1859" s="21" t="str">
        <f>VLOOKUP(B1859,Accounts!B$2:E$3001,4,FALSE)</f>
        <v>Joint</v>
      </c>
      <c r="M1859" s="26">
        <f>VALUE(VLOOKUP(B1859,Accounts!B$2:G$3001,6,FALSE))</f>
        <v>2317313952</v>
      </c>
      <c r="N1859" s="22">
        <f>IFERROR(VLOOKUP(B1859,Loan!B1859:D2158,3,FALSE), 0)</f>
        <v>0</v>
      </c>
      <c r="O1859" s="25">
        <f>VLOOKUP(B1859,Transaction!C2:F3001,4,FALSE)</f>
        <v>44611</v>
      </c>
      <c r="P1859" s="21" t="str">
        <f>VLOOKUP(B1859,Table3[[Account Number]:[Transaction type]],2,FALSE)</f>
        <v>Money Transfer</v>
      </c>
      <c r="Q1859" s="21" t="str">
        <f>VLOOKUP(B1859,Transaction!C2:E3001,3,FALSE)</f>
        <v>Mobile</v>
      </c>
      <c r="R1859" s="22">
        <f>Table4[[#This Row],[Bank Deposit2]] - Table4[[#This Row],[Saving Accounts]]</f>
        <v>271496.60623679997</v>
      </c>
      <c r="S1859" s="22">
        <f>IF(AND(Table4[[#This Row],[Account Type]]="Current",Table4[[#This Row],[Opening Balance]]&gt;= 500000),Table4[[#This Row],[Opening Balance]] * 0.02, 0)</f>
        <v>0</v>
      </c>
    </row>
    <row r="1860" spans="1:19" ht="15.75" x14ac:dyDescent="0.25">
      <c r="A1860" s="17" t="s">
        <v>5798</v>
      </c>
      <c r="B1860" s="19">
        <v>6752491</v>
      </c>
      <c r="C1860" s="17">
        <v>53</v>
      </c>
      <c r="D1860" s="24">
        <v>25347.75</v>
      </c>
      <c r="E1860" s="17" t="s">
        <v>1094</v>
      </c>
      <c r="F1860" s="17" t="s">
        <v>909</v>
      </c>
      <c r="G1860" s="17" t="s">
        <v>4112</v>
      </c>
      <c r="H1860" s="17" t="s">
        <v>5799</v>
      </c>
      <c r="I1860" s="20">
        <f t="shared" si="29"/>
        <v>775590.38125199999</v>
      </c>
      <c r="J1860" s="20">
        <v>236836.07728955999</v>
      </c>
      <c r="K1860" s="17" t="s">
        <v>5800</v>
      </c>
      <c r="L1860" s="21" t="str">
        <f>VLOOKUP(B1860,Accounts!B$2:E$3001,4,FALSE)</f>
        <v>Domiciliary</v>
      </c>
      <c r="M1860" s="26">
        <f>VALUE(VLOOKUP(B1860,Accounts!B$2:G$3001,6,FALSE))</f>
        <v>2170400232</v>
      </c>
      <c r="N1860" s="22">
        <f>IFERROR(VLOOKUP(B1860,Loan!B1860:D2159,3,FALSE), 0)</f>
        <v>0</v>
      </c>
      <c r="O1860" s="25">
        <f>VLOOKUP(B1860,Transaction!C2:F3001,4,FALSE)</f>
        <v>44479</v>
      </c>
      <c r="P1860" s="21" t="str">
        <f>VLOOKUP(B1860,Table3[[Account Number]:[Transaction type]],2,FALSE)</f>
        <v>Money Transfer</v>
      </c>
      <c r="Q1860" s="21" t="str">
        <f>VLOOKUP(B1860,Transaction!C2:E3001,3,FALSE)</f>
        <v>ATM</v>
      </c>
      <c r="R1860" s="22">
        <f>Table4[[#This Row],[Bank Deposit2]] - Table4[[#This Row],[Saving Accounts]]</f>
        <v>538754.30396244</v>
      </c>
      <c r="S1860" s="22">
        <f>IF(AND(Table4[[#This Row],[Account Type]]="Current",Table4[[#This Row],[Opening Balance]]&gt;= 500000),Table4[[#This Row],[Opening Balance]] * 0.02, 0)</f>
        <v>0</v>
      </c>
    </row>
    <row r="1861" spans="1:19" ht="15.75" x14ac:dyDescent="0.25">
      <c r="A1861" s="17" t="s">
        <v>5801</v>
      </c>
      <c r="B1861" s="19">
        <v>836838522</v>
      </c>
      <c r="C1861" s="17">
        <v>23</v>
      </c>
      <c r="D1861" s="24">
        <v>36305.25</v>
      </c>
      <c r="E1861" s="17" t="s">
        <v>1094</v>
      </c>
      <c r="F1861" s="17" t="s">
        <v>58</v>
      </c>
      <c r="G1861" s="17" t="s">
        <v>4112</v>
      </c>
      <c r="H1861" s="17" t="s">
        <v>5802</v>
      </c>
      <c r="I1861" s="20">
        <f t="shared" si="29"/>
        <v>2077864.5500479999</v>
      </c>
      <c r="J1861" s="20">
        <v>538488.84113920003</v>
      </c>
      <c r="K1861" s="17" t="s">
        <v>5803</v>
      </c>
      <c r="L1861" s="21" t="str">
        <f>VLOOKUP(B1861,Accounts!B$2:E$3001,4,FALSE)</f>
        <v>Corporate</v>
      </c>
      <c r="M1861" s="26">
        <f>VALUE(VLOOKUP(B1861,Accounts!B$2:G$3001,6,FALSE))</f>
        <v>16120573</v>
      </c>
      <c r="N1861" s="22">
        <f>IFERROR(VLOOKUP(B1861,Loan!B1861:D2160,3,FALSE), 0)</f>
        <v>0</v>
      </c>
      <c r="O1861" s="25">
        <f>VLOOKUP(B1861,Transaction!C2:F3001,4,FALSE)</f>
        <v>44552</v>
      </c>
      <c r="P1861" s="21" t="str">
        <f>VLOOKUP(B1861,Table3[[Account Number]:[Transaction type]],2,FALSE)</f>
        <v>Loan Payment</v>
      </c>
      <c r="Q1861" s="21" t="str">
        <f>VLOOKUP(B1861,Transaction!C2:E3001,3,FALSE)</f>
        <v>ACH</v>
      </c>
      <c r="R1861" s="22">
        <f>Table4[[#This Row],[Bank Deposit2]] - Table4[[#This Row],[Saving Accounts]]</f>
        <v>1539375.7089088</v>
      </c>
      <c r="S1861" s="22">
        <f>IF(AND(Table4[[#This Row],[Account Type]]="Current",Table4[[#This Row],[Opening Balance]]&gt;= 500000),Table4[[#This Row],[Opening Balance]] * 0.02, 0)</f>
        <v>0</v>
      </c>
    </row>
    <row r="1862" spans="1:19" ht="15.75" x14ac:dyDescent="0.25">
      <c r="A1862" s="17" t="s">
        <v>5804</v>
      </c>
      <c r="B1862" s="19">
        <v>81148935</v>
      </c>
      <c r="C1862" s="17">
        <v>72</v>
      </c>
      <c r="D1862" s="24">
        <v>18408</v>
      </c>
      <c r="E1862" s="17" t="s">
        <v>1094</v>
      </c>
      <c r="F1862" s="17" t="s">
        <v>1746</v>
      </c>
      <c r="G1862" s="17" t="s">
        <v>4084</v>
      </c>
      <c r="H1862" s="17" t="s">
        <v>5805</v>
      </c>
      <c r="I1862" s="20">
        <f t="shared" si="29"/>
        <v>144824.69795</v>
      </c>
      <c r="J1862" s="20">
        <v>79179.858225000004</v>
      </c>
      <c r="K1862" s="17" t="s">
        <v>5806</v>
      </c>
      <c r="L1862" s="21" t="str">
        <f>VLOOKUP(B1862,Accounts!B$2:E$3001,4,FALSE)</f>
        <v>Domiciliary</v>
      </c>
      <c r="M1862" s="26">
        <f>VALUE(VLOOKUP(B1862,Accounts!B$2:G$3001,6,FALSE))</f>
        <v>262422699</v>
      </c>
      <c r="N1862" s="22">
        <f>IFERROR(VLOOKUP(B1862,Loan!B1862:D2161,3,FALSE), 0)</f>
        <v>0</v>
      </c>
      <c r="O1862" s="25">
        <f>VLOOKUP(B1862,Transaction!C2:F3001,4,FALSE)</f>
        <v>44562</v>
      </c>
      <c r="P1862" s="21" t="str">
        <f>VLOOKUP(B1862,Table3[[Account Number]:[Transaction type]],2,FALSE)</f>
        <v>Online Payment</v>
      </c>
      <c r="Q1862" s="21" t="str">
        <f>VLOOKUP(B1862,Transaction!C2:E3001,3,FALSE)</f>
        <v>Card</v>
      </c>
      <c r="R1862" s="22">
        <f>Table4[[#This Row],[Bank Deposit2]] - Table4[[#This Row],[Saving Accounts]]</f>
        <v>65644.839724999998</v>
      </c>
      <c r="S1862" s="22">
        <f>IF(AND(Table4[[#This Row],[Account Type]]="Current",Table4[[#This Row],[Opening Balance]]&gt;= 500000),Table4[[#This Row],[Opening Balance]] * 0.02, 0)</f>
        <v>0</v>
      </c>
    </row>
    <row r="1863" spans="1:19" ht="15.75" x14ac:dyDescent="0.25">
      <c r="A1863" s="17" t="s">
        <v>5807</v>
      </c>
      <c r="B1863" s="19">
        <v>581950676</v>
      </c>
      <c r="C1863" s="17">
        <v>43</v>
      </c>
      <c r="D1863" s="24">
        <v>29000.25</v>
      </c>
      <c r="E1863" s="17" t="s">
        <v>1094</v>
      </c>
      <c r="F1863" s="17" t="s">
        <v>978</v>
      </c>
      <c r="G1863" s="17" t="s">
        <v>4112</v>
      </c>
      <c r="H1863" s="17" t="s">
        <v>5808</v>
      </c>
      <c r="I1863" s="20">
        <f t="shared" si="29"/>
        <v>195432.80522400001</v>
      </c>
      <c r="J1863" s="20">
        <v>111594.32765712</v>
      </c>
      <c r="K1863" s="17" t="s">
        <v>5809</v>
      </c>
      <c r="L1863" s="21" t="str">
        <f>VLOOKUP(B1863,Accounts!B$2:E$3001,4,FALSE)</f>
        <v>Current</v>
      </c>
      <c r="M1863" s="26">
        <f>VALUE(VLOOKUP(B1863,Accounts!B$2:G$3001,6,FALSE))</f>
        <v>542901744</v>
      </c>
      <c r="N1863" s="22">
        <f>IFERROR(VLOOKUP(B1863,Loan!B1863:D2162,3,FALSE), 0)</f>
        <v>0</v>
      </c>
      <c r="O1863" s="25">
        <f>VLOOKUP(B1863,Transaction!C2:F3001,4,FALSE)</f>
        <v>44224</v>
      </c>
      <c r="P1863" s="21" t="str">
        <f>VLOOKUP(B1863,Table3[[Account Number]:[Transaction type]],2,FALSE)</f>
        <v>Money Transfer</v>
      </c>
      <c r="Q1863" s="21" t="str">
        <f>VLOOKUP(B1863,Transaction!C2:E3001,3,FALSE)</f>
        <v>ATM</v>
      </c>
      <c r="R1863" s="22">
        <f>Table4[[#This Row],[Bank Deposit2]] - Table4[[#This Row],[Saving Accounts]]</f>
        <v>83838.477566880014</v>
      </c>
      <c r="S1863" s="22">
        <f>IF(AND(Table4[[#This Row],[Account Type]]="Current",Table4[[#This Row],[Opening Balance]]&gt;= 500000),Table4[[#This Row],[Opening Balance]] * 0.02, 0)</f>
        <v>10858034.880000001</v>
      </c>
    </row>
    <row r="1864" spans="1:19" ht="15.75" x14ac:dyDescent="0.25">
      <c r="A1864" s="17" t="s">
        <v>5810</v>
      </c>
      <c r="B1864" s="19">
        <v>597698472</v>
      </c>
      <c r="C1864" s="17">
        <v>44</v>
      </c>
      <c r="D1864" s="24">
        <v>28635</v>
      </c>
      <c r="E1864" s="17" t="s">
        <v>1094</v>
      </c>
      <c r="F1864" s="17" t="s">
        <v>442</v>
      </c>
      <c r="G1864" s="17" t="s">
        <v>4058</v>
      </c>
      <c r="H1864" s="17" t="s">
        <v>5811</v>
      </c>
      <c r="I1864" s="20">
        <f t="shared" si="29"/>
        <v>430924.98495200003</v>
      </c>
      <c r="J1864" s="20">
        <v>281220.52589400002</v>
      </c>
      <c r="K1864" s="17" t="s">
        <v>5812</v>
      </c>
      <c r="L1864" s="21" t="str">
        <f>VLOOKUP(B1864,Accounts!B$2:E$3001,4,FALSE)</f>
        <v>Current</v>
      </c>
      <c r="M1864" s="26">
        <f>VALUE(VLOOKUP(B1864,Accounts!B$2:G$3001,6,FALSE))</f>
        <v>2259307089</v>
      </c>
      <c r="N1864" s="22">
        <f>IFERROR(VLOOKUP(B1864,Loan!B1864:D2163,3,FALSE), 0)</f>
        <v>0</v>
      </c>
      <c r="O1864" s="25">
        <f>VLOOKUP(B1864,Transaction!C2:F3001,4,FALSE)</f>
        <v>44383</v>
      </c>
      <c r="P1864" s="21" t="str">
        <f>VLOOKUP(B1864,Table3[[Account Number]:[Transaction type]],2,FALSE)</f>
        <v>Online Payment</v>
      </c>
      <c r="Q1864" s="21" t="str">
        <f>VLOOKUP(B1864,Transaction!C2:E3001,3,FALSE)</f>
        <v>Internet Banking</v>
      </c>
      <c r="R1864" s="22">
        <f>Table4[[#This Row],[Bank Deposit2]] - Table4[[#This Row],[Saving Accounts]]</f>
        <v>149704.45905800001</v>
      </c>
      <c r="S1864" s="22">
        <f>IF(AND(Table4[[#This Row],[Account Type]]="Current",Table4[[#This Row],[Opening Balance]]&gt;= 500000),Table4[[#This Row],[Opening Balance]] * 0.02, 0)</f>
        <v>45186141.780000001</v>
      </c>
    </row>
    <row r="1865" spans="1:19" ht="15.75" x14ac:dyDescent="0.25">
      <c r="A1865" s="17" t="s">
        <v>5813</v>
      </c>
      <c r="B1865" s="19">
        <v>785431464</v>
      </c>
      <c r="C1865" s="17">
        <v>42</v>
      </c>
      <c r="D1865" s="24">
        <v>29365.5</v>
      </c>
      <c r="E1865" s="17" t="s">
        <v>1094</v>
      </c>
      <c r="F1865" s="17" t="s">
        <v>68</v>
      </c>
      <c r="G1865" s="17" t="s">
        <v>4054</v>
      </c>
      <c r="H1865" s="17" t="s">
        <v>5814</v>
      </c>
      <c r="I1865" s="20">
        <f t="shared" si="29"/>
        <v>449101.82756399998</v>
      </c>
      <c r="J1865" s="20">
        <v>146845.85338488</v>
      </c>
      <c r="K1865" s="17" t="s">
        <v>5815</v>
      </c>
      <c r="L1865" s="21" t="str">
        <f>VLOOKUP(B1865,Accounts!B$2:E$3001,4,FALSE)</f>
        <v>Fixed Deposit</v>
      </c>
      <c r="M1865" s="26">
        <f>VALUE(VLOOKUP(B1865,Accounts!B$2:G$3001,6,FALSE))</f>
        <v>157380496</v>
      </c>
      <c r="N1865" s="22">
        <f>IFERROR(VLOOKUP(B1865,Loan!B1865:D2164,3,FALSE), 0)</f>
        <v>0</v>
      </c>
      <c r="O1865" s="25">
        <f>VLOOKUP(B1865,Transaction!C2:F3001,4,FALSE)</f>
        <v>44325</v>
      </c>
      <c r="P1865" s="21" t="str">
        <f>VLOOKUP(B1865,Table3[[Account Number]:[Transaction type]],2,FALSE)</f>
        <v>Money Transfer</v>
      </c>
      <c r="Q1865" s="21" t="str">
        <f>VLOOKUP(B1865,Transaction!C2:E3001,3,FALSE)</f>
        <v>Mobile</v>
      </c>
      <c r="R1865" s="22">
        <f>Table4[[#This Row],[Bank Deposit2]] - Table4[[#This Row],[Saving Accounts]]</f>
        <v>302255.97417911998</v>
      </c>
      <c r="S1865" s="22">
        <f>IF(AND(Table4[[#This Row],[Account Type]]="Current",Table4[[#This Row],[Opening Balance]]&gt;= 500000),Table4[[#This Row],[Opening Balance]] * 0.02, 0)</f>
        <v>0</v>
      </c>
    </row>
    <row r="1866" spans="1:19" ht="15.75" x14ac:dyDescent="0.25">
      <c r="A1866" s="17" t="s">
        <v>5816</v>
      </c>
      <c r="B1866" s="19">
        <v>991561578</v>
      </c>
      <c r="C1866" s="17">
        <v>46</v>
      </c>
      <c r="D1866" s="24">
        <v>27904.5</v>
      </c>
      <c r="E1866" s="17" t="s">
        <v>1094</v>
      </c>
      <c r="F1866" s="17" t="s">
        <v>1576</v>
      </c>
      <c r="G1866" s="17" t="s">
        <v>4220</v>
      </c>
      <c r="H1866" s="17" t="s">
        <v>5817</v>
      </c>
      <c r="I1866" s="20">
        <f t="shared" si="29"/>
        <v>635576.56169600005</v>
      </c>
      <c r="J1866" s="20">
        <v>404551.87194464001</v>
      </c>
      <c r="K1866" s="17" t="s">
        <v>5818</v>
      </c>
      <c r="L1866" s="21" t="str">
        <f>VLOOKUP(B1866,Accounts!B$2:E$3001,4,FALSE)</f>
        <v>Current</v>
      </c>
      <c r="M1866" s="26">
        <f>VALUE(VLOOKUP(B1866,Accounts!B$2:G$3001,6,FALSE))</f>
        <v>746145792</v>
      </c>
      <c r="N1866" s="22">
        <f>IFERROR(VLOOKUP(B1866,Loan!B1866:D2165,3,FALSE), 0)</f>
        <v>0</v>
      </c>
      <c r="O1866" s="25">
        <f>VLOOKUP(B1866,Transaction!C2:F3001,4,FALSE)</f>
        <v>44349</v>
      </c>
      <c r="P1866" s="21" t="str">
        <f>VLOOKUP(B1866,Table3[[Account Number]:[Transaction type]],2,FALSE)</f>
        <v>Money Transfer</v>
      </c>
      <c r="Q1866" s="21" t="str">
        <f>VLOOKUP(B1866,Transaction!C2:E3001,3,FALSE)</f>
        <v>ATM</v>
      </c>
      <c r="R1866" s="22">
        <f>Table4[[#This Row],[Bank Deposit2]] - Table4[[#This Row],[Saving Accounts]]</f>
        <v>231024.68975136004</v>
      </c>
      <c r="S1866" s="22">
        <f>IF(AND(Table4[[#This Row],[Account Type]]="Current",Table4[[#This Row],[Opening Balance]]&gt;= 500000),Table4[[#This Row],[Opening Balance]] * 0.02, 0)</f>
        <v>14922915.84</v>
      </c>
    </row>
    <row r="1867" spans="1:19" ht="15.75" x14ac:dyDescent="0.25">
      <c r="A1867" s="17" t="s">
        <v>5819</v>
      </c>
      <c r="B1867" s="19">
        <v>242262862</v>
      </c>
      <c r="C1867" s="17">
        <v>59</v>
      </c>
      <c r="D1867" s="24">
        <v>23156.25</v>
      </c>
      <c r="E1867" s="17" t="s">
        <v>1094</v>
      </c>
      <c r="F1867" s="17" t="s">
        <v>475</v>
      </c>
      <c r="G1867" s="17" t="s">
        <v>4088</v>
      </c>
      <c r="H1867" s="17" t="s">
        <v>5820</v>
      </c>
      <c r="I1867" s="20">
        <f t="shared" si="29"/>
        <v>653857.3125</v>
      </c>
      <c r="J1867" s="20">
        <v>231203.94570000001</v>
      </c>
      <c r="K1867" s="17" t="s">
        <v>5821</v>
      </c>
      <c r="L1867" s="21" t="str">
        <f>VLOOKUP(B1867,Accounts!B$2:E$3001,4,FALSE)</f>
        <v>Domiciliary</v>
      </c>
      <c r="M1867" s="26">
        <f>VALUE(VLOOKUP(B1867,Accounts!B$2:G$3001,6,FALSE))</f>
        <v>1530428648</v>
      </c>
      <c r="N1867" s="22">
        <f>IFERROR(VLOOKUP(B1867,Loan!B1867:D2166,3,FALSE), 0)</f>
        <v>0</v>
      </c>
      <c r="O1867" s="25">
        <f>VLOOKUP(B1867,Transaction!C2:F3001,4,FALSE)</f>
        <v>44634</v>
      </c>
      <c r="P1867" s="21" t="str">
        <f>VLOOKUP(B1867,Table3[[Account Number]:[Transaction type]],2,FALSE)</f>
        <v>Checks</v>
      </c>
      <c r="Q1867" s="21" t="str">
        <f>VLOOKUP(B1867,Transaction!C2:E3001,3,FALSE)</f>
        <v>Informal Services</v>
      </c>
      <c r="R1867" s="22">
        <f>Table4[[#This Row],[Bank Deposit2]] - Table4[[#This Row],[Saving Accounts]]</f>
        <v>422653.36679999996</v>
      </c>
      <c r="S1867" s="22">
        <f>IF(AND(Table4[[#This Row],[Account Type]]="Current",Table4[[#This Row],[Opening Balance]]&gt;= 500000),Table4[[#This Row],[Opening Balance]] * 0.02, 0)</f>
        <v>0</v>
      </c>
    </row>
    <row r="1868" spans="1:19" ht="15.75" x14ac:dyDescent="0.25">
      <c r="A1868" s="17" t="s">
        <v>5822</v>
      </c>
      <c r="B1868" s="19">
        <v>805441371</v>
      </c>
      <c r="C1868" s="17">
        <v>19</v>
      </c>
      <c r="D1868" s="24">
        <v>37766.25</v>
      </c>
      <c r="E1868" s="17" t="s">
        <v>1094</v>
      </c>
      <c r="F1868" s="17" t="s">
        <v>774</v>
      </c>
      <c r="G1868" s="17" t="s">
        <v>4119</v>
      </c>
      <c r="H1868" s="17" t="s">
        <v>5823</v>
      </c>
      <c r="I1868" s="20">
        <f t="shared" si="29"/>
        <v>221946.10387200001</v>
      </c>
      <c r="J1868" s="20">
        <v>125341.14181823999</v>
      </c>
      <c r="K1868" s="17" t="s">
        <v>5824</v>
      </c>
      <c r="L1868" s="21" t="str">
        <f>VLOOKUP(B1868,Accounts!B$2:E$3001,4,FALSE)</f>
        <v>Corporate</v>
      </c>
      <c r="M1868" s="26">
        <f>VALUE(VLOOKUP(B1868,Accounts!B$2:G$3001,6,FALSE))</f>
        <v>875321856</v>
      </c>
      <c r="N1868" s="22">
        <f>IFERROR(VLOOKUP(B1868,Loan!B1868:D2167,3,FALSE), 0)</f>
        <v>0</v>
      </c>
      <c r="O1868" s="25">
        <f>VLOOKUP(B1868,Transaction!C2:F3001,4,FALSE)</f>
        <v>44619</v>
      </c>
      <c r="P1868" s="21" t="str">
        <f>VLOOKUP(B1868,Table3[[Account Number]:[Transaction type]],2,FALSE)</f>
        <v>Cash Withdrawal</v>
      </c>
      <c r="Q1868" s="21" t="str">
        <f>VLOOKUP(B1868,Transaction!C2:E3001,3,FALSE)</f>
        <v>ATM</v>
      </c>
      <c r="R1868" s="22">
        <f>Table4[[#This Row],[Bank Deposit2]] - Table4[[#This Row],[Saving Accounts]]</f>
        <v>96604.962053760013</v>
      </c>
      <c r="S1868" s="22">
        <f>IF(AND(Table4[[#This Row],[Account Type]]="Current",Table4[[#This Row],[Opening Balance]]&gt;= 500000),Table4[[#This Row],[Opening Balance]] * 0.02, 0)</f>
        <v>0</v>
      </c>
    </row>
    <row r="1869" spans="1:19" ht="15.75" x14ac:dyDescent="0.25">
      <c r="A1869" s="17" t="s">
        <v>5825</v>
      </c>
      <c r="B1869" s="19">
        <v>484725064</v>
      </c>
      <c r="C1869" s="17">
        <v>69</v>
      </c>
      <c r="D1869" s="24">
        <v>19503.75</v>
      </c>
      <c r="E1869" s="17" t="s">
        <v>1094</v>
      </c>
      <c r="F1869" s="17" t="s">
        <v>514</v>
      </c>
      <c r="G1869" s="17" t="s">
        <v>4095</v>
      </c>
      <c r="H1869" s="17" t="s">
        <v>5826</v>
      </c>
      <c r="I1869" s="20">
        <f t="shared" si="29"/>
        <v>498848.11631999997</v>
      </c>
      <c r="J1869" s="20">
        <v>166567.43609999999</v>
      </c>
      <c r="K1869" s="17" t="s">
        <v>5827</v>
      </c>
      <c r="L1869" s="21" t="str">
        <f>VLOOKUP(B1869,Accounts!B$2:E$3001,4,FALSE)</f>
        <v>Savings</v>
      </c>
      <c r="M1869" s="26">
        <f>VALUE(VLOOKUP(B1869,Accounts!B$2:G$3001,6,FALSE))</f>
        <v>757645824</v>
      </c>
      <c r="N1869" s="22">
        <f>IFERROR(VLOOKUP(B1869,Loan!B1869:D2168,3,FALSE), 0)</f>
        <v>0</v>
      </c>
      <c r="O1869" s="25">
        <f>VLOOKUP(B1869,Transaction!C2:F3001,4,FALSE)</f>
        <v>44593</v>
      </c>
      <c r="P1869" s="21" t="str">
        <f>VLOOKUP(B1869,Table3[[Account Number]:[Transaction type]],2,FALSE)</f>
        <v>Online Payment</v>
      </c>
      <c r="Q1869" s="21" t="str">
        <f>VLOOKUP(B1869,Transaction!C2:E3001,3,FALSE)</f>
        <v>Internet Banking</v>
      </c>
      <c r="R1869" s="22">
        <f>Table4[[#This Row],[Bank Deposit2]] - Table4[[#This Row],[Saving Accounts]]</f>
        <v>332280.68021999998</v>
      </c>
      <c r="S1869" s="22">
        <f>IF(AND(Table4[[#This Row],[Account Type]]="Current",Table4[[#This Row],[Opening Balance]]&gt;= 500000),Table4[[#This Row],[Opening Balance]] * 0.02, 0)</f>
        <v>0</v>
      </c>
    </row>
    <row r="1870" spans="1:19" ht="15.75" x14ac:dyDescent="0.25">
      <c r="A1870" s="17" t="s">
        <v>5828</v>
      </c>
      <c r="B1870" s="19">
        <v>435998583</v>
      </c>
      <c r="C1870" s="17">
        <v>17</v>
      </c>
      <c r="D1870" s="24">
        <v>38496.75</v>
      </c>
      <c r="E1870" s="17" t="s">
        <v>1094</v>
      </c>
      <c r="F1870" s="17" t="s">
        <v>256</v>
      </c>
      <c r="G1870" s="17" t="s">
        <v>4084</v>
      </c>
      <c r="H1870" s="17" t="s">
        <v>5829</v>
      </c>
      <c r="I1870" s="20">
        <f t="shared" si="29"/>
        <v>402365.31909200002</v>
      </c>
      <c r="J1870" s="20">
        <v>110056.80900081999</v>
      </c>
      <c r="K1870" s="17" t="s">
        <v>5830</v>
      </c>
      <c r="L1870" s="21" t="str">
        <f>VLOOKUP(B1870,Accounts!B$2:E$3001,4,FALSE)</f>
        <v>Joint</v>
      </c>
      <c r="M1870" s="26">
        <f>VALUE(VLOOKUP(B1870,Accounts!B$2:G$3001,6,FALSE))</f>
        <v>2081806272</v>
      </c>
      <c r="N1870" s="22">
        <f>IFERROR(VLOOKUP(B1870,Loan!B1870:D2169,3,FALSE), 0)</f>
        <v>0</v>
      </c>
      <c r="O1870" s="25">
        <f>VLOOKUP(B1870,Transaction!C2:F3001,4,FALSE)</f>
        <v>44565</v>
      </c>
      <c r="P1870" s="21" t="str">
        <f>VLOOKUP(B1870,Table3[[Account Number]:[Transaction type]],2,FALSE)</f>
        <v>Cash Withdrawal</v>
      </c>
      <c r="Q1870" s="21" t="str">
        <f>VLOOKUP(B1870,Transaction!C2:E3001,3,FALSE)</f>
        <v>ATM</v>
      </c>
      <c r="R1870" s="22">
        <f>Table4[[#This Row],[Bank Deposit2]] - Table4[[#This Row],[Saving Accounts]]</f>
        <v>292308.51009118004</v>
      </c>
      <c r="S1870" s="22">
        <f>IF(AND(Table4[[#This Row],[Account Type]]="Current",Table4[[#This Row],[Opening Balance]]&gt;= 500000),Table4[[#This Row],[Opening Balance]] * 0.02, 0)</f>
        <v>0</v>
      </c>
    </row>
    <row r="1871" spans="1:19" ht="15.75" x14ac:dyDescent="0.25">
      <c r="A1871" s="17" t="s">
        <v>5831</v>
      </c>
      <c r="B1871" s="19">
        <v>963367321</v>
      </c>
      <c r="C1871" s="17">
        <v>20</v>
      </c>
      <c r="D1871" s="24">
        <v>37401</v>
      </c>
      <c r="E1871" s="17" t="s">
        <v>1094</v>
      </c>
      <c r="F1871" s="17" t="s">
        <v>763</v>
      </c>
      <c r="G1871" s="17" t="s">
        <v>4095</v>
      </c>
      <c r="H1871" s="17" t="s">
        <v>5832</v>
      </c>
      <c r="I1871" s="20">
        <f t="shared" si="29"/>
        <v>1304703.2479360001</v>
      </c>
      <c r="J1871" s="20">
        <v>284175.09098879999</v>
      </c>
      <c r="K1871" s="17" t="s">
        <v>5833</v>
      </c>
      <c r="L1871" s="21" t="str">
        <f>VLOOKUP(B1871,Accounts!B$2:E$3001,4,FALSE)</f>
        <v>Domiciliary</v>
      </c>
      <c r="M1871" s="26">
        <f>VALUE(VLOOKUP(B1871,Accounts!B$2:G$3001,6,FALSE))</f>
        <v>38502864</v>
      </c>
      <c r="N1871" s="22">
        <f>IFERROR(VLOOKUP(B1871,Loan!B1871:D2170,3,FALSE), 0)</f>
        <v>0</v>
      </c>
      <c r="O1871" s="25">
        <f>VLOOKUP(B1871,Transaction!C2:F3001,4,FALSE)</f>
        <v>44571</v>
      </c>
      <c r="P1871" s="21" t="str">
        <f>VLOOKUP(B1871,Table3[[Account Number]:[Transaction type]],2,FALSE)</f>
        <v>Checks</v>
      </c>
      <c r="Q1871" s="21" t="str">
        <f>VLOOKUP(B1871,Transaction!C2:E3001,3,FALSE)</f>
        <v>Informal Services</v>
      </c>
      <c r="R1871" s="22">
        <f>Table4[[#This Row],[Bank Deposit2]] - Table4[[#This Row],[Saving Accounts]]</f>
        <v>1020528.1569472002</v>
      </c>
      <c r="S1871" s="22">
        <f>IF(AND(Table4[[#This Row],[Account Type]]="Current",Table4[[#This Row],[Opening Balance]]&gt;= 500000),Table4[[#This Row],[Opening Balance]] * 0.02, 0)</f>
        <v>0</v>
      </c>
    </row>
    <row r="1872" spans="1:19" ht="15.75" x14ac:dyDescent="0.25">
      <c r="A1872" s="17" t="s">
        <v>5834</v>
      </c>
      <c r="B1872" s="19">
        <v>173399961</v>
      </c>
      <c r="C1872" s="17">
        <v>33</v>
      </c>
      <c r="D1872" s="24">
        <v>32652.75</v>
      </c>
      <c r="E1872" s="17" t="s">
        <v>1094</v>
      </c>
      <c r="F1872" s="17" t="s">
        <v>1336</v>
      </c>
      <c r="G1872" s="17" t="s">
        <v>4105</v>
      </c>
      <c r="H1872" s="17" t="s">
        <v>5835</v>
      </c>
      <c r="I1872" s="20">
        <f t="shared" si="29"/>
        <v>532420.81631999998</v>
      </c>
      <c r="J1872" s="20">
        <v>98023.7776896</v>
      </c>
      <c r="K1872" s="17" t="s">
        <v>5836</v>
      </c>
      <c r="L1872" s="21" t="str">
        <f>VLOOKUP(B1872,Accounts!B$2:E$3001,4,FALSE)</f>
        <v>Joint</v>
      </c>
      <c r="M1872" s="26">
        <f>VALUE(VLOOKUP(B1872,Accounts!B$2:G$3001,6,FALSE))</f>
        <v>1371034566</v>
      </c>
      <c r="N1872" s="22">
        <f>IFERROR(VLOOKUP(B1872,Loan!B1872:D2171,3,FALSE), 0)</f>
        <v>0</v>
      </c>
      <c r="O1872" s="25">
        <f>VLOOKUP(B1872,Transaction!C2:F3001,4,FALSE)</f>
        <v>44533</v>
      </c>
      <c r="P1872" s="21" t="str">
        <f>VLOOKUP(B1872,Table3[[Account Number]:[Transaction type]],2,FALSE)</f>
        <v>Money Transfer</v>
      </c>
      <c r="Q1872" s="21" t="str">
        <f>VLOOKUP(B1872,Transaction!C2:E3001,3,FALSE)</f>
        <v>Bank</v>
      </c>
      <c r="R1872" s="22">
        <f>Table4[[#This Row],[Bank Deposit2]] - Table4[[#This Row],[Saving Accounts]]</f>
        <v>434397.03863039997</v>
      </c>
      <c r="S1872" s="22">
        <f>IF(AND(Table4[[#This Row],[Account Type]]="Current",Table4[[#This Row],[Opening Balance]]&gt;= 500000),Table4[[#This Row],[Opening Balance]] * 0.02, 0)</f>
        <v>0</v>
      </c>
    </row>
    <row r="1873" spans="1:19" ht="15.75" x14ac:dyDescent="0.25">
      <c r="A1873" s="17" t="s">
        <v>5837</v>
      </c>
      <c r="B1873" s="19">
        <v>64892733</v>
      </c>
      <c r="C1873" s="17">
        <v>77</v>
      </c>
      <c r="D1873" s="24">
        <v>16581.75</v>
      </c>
      <c r="E1873" s="17" t="s">
        <v>1094</v>
      </c>
      <c r="F1873" s="17" t="s">
        <v>370</v>
      </c>
      <c r="G1873" s="17" t="s">
        <v>4099</v>
      </c>
      <c r="H1873" s="17" t="s">
        <v>5838</v>
      </c>
      <c r="I1873" s="20">
        <f t="shared" si="29"/>
        <v>1868783.8455000001</v>
      </c>
      <c r="J1873" s="20">
        <v>546515.45348400006</v>
      </c>
      <c r="K1873" s="17" t="s">
        <v>5839</v>
      </c>
      <c r="L1873" s="21" t="str">
        <f>VLOOKUP(B1873,Accounts!B$2:E$3001,4,FALSE)</f>
        <v>Joint</v>
      </c>
      <c r="M1873" s="26">
        <f>VALUE(VLOOKUP(B1873,Accounts!B$2:G$3001,6,FALSE))</f>
        <v>1638695025</v>
      </c>
      <c r="N1873" s="22">
        <f>IFERROR(VLOOKUP(B1873,Loan!B1873:D2172,3,FALSE), 0)</f>
        <v>0</v>
      </c>
      <c r="O1873" s="25">
        <f>VLOOKUP(B1873,Transaction!C2:F3001,4,FALSE)</f>
        <v>44299</v>
      </c>
      <c r="P1873" s="21" t="str">
        <f>VLOOKUP(B1873,Table3[[Account Number]:[Transaction type]],2,FALSE)</f>
        <v>Money Transfer</v>
      </c>
      <c r="Q1873" s="21" t="str">
        <f>VLOOKUP(B1873,Transaction!C2:E3001,3,FALSE)</f>
        <v>Mobile</v>
      </c>
      <c r="R1873" s="22">
        <f>Table4[[#This Row],[Bank Deposit2]] - Table4[[#This Row],[Saving Accounts]]</f>
        <v>1322268.3920160001</v>
      </c>
      <c r="S1873" s="22">
        <f>IF(AND(Table4[[#This Row],[Account Type]]="Current",Table4[[#This Row],[Opening Balance]]&gt;= 500000),Table4[[#This Row],[Opening Balance]] * 0.02, 0)</f>
        <v>0</v>
      </c>
    </row>
    <row r="1874" spans="1:19" ht="15.75" x14ac:dyDescent="0.25">
      <c r="A1874" s="17" t="s">
        <v>5840</v>
      </c>
      <c r="B1874" s="19">
        <v>578781331</v>
      </c>
      <c r="C1874" s="17">
        <v>52</v>
      </c>
      <c r="D1874" s="24">
        <v>25713</v>
      </c>
      <c r="E1874" s="17" t="s">
        <v>1094</v>
      </c>
      <c r="F1874" s="17" t="s">
        <v>1308</v>
      </c>
      <c r="G1874" s="17" t="s">
        <v>4066</v>
      </c>
      <c r="H1874" s="17" t="s">
        <v>5841</v>
      </c>
      <c r="I1874" s="20">
        <f t="shared" si="29"/>
        <v>88271.977471999999</v>
      </c>
      <c r="J1874" s="20">
        <v>46468.890997759998</v>
      </c>
      <c r="K1874" s="17" t="s">
        <v>5842</v>
      </c>
      <c r="L1874" s="21" t="str">
        <f>VLOOKUP(B1874,Accounts!B$2:E$3001,4,FALSE)</f>
        <v>Current</v>
      </c>
      <c r="M1874" s="26">
        <f>VALUE(VLOOKUP(B1874,Accounts!B$2:G$3001,6,FALSE))</f>
        <v>635317098</v>
      </c>
      <c r="N1874" s="22">
        <f>IFERROR(VLOOKUP(B1874,Loan!B1874:D2173,3,FALSE), 0)</f>
        <v>0</v>
      </c>
      <c r="O1874" s="25">
        <f>VLOOKUP(B1874,Transaction!C2:F3001,4,FALSE)</f>
        <v>44243</v>
      </c>
      <c r="P1874" s="21" t="str">
        <f>VLOOKUP(B1874,Table3[[Account Number]:[Transaction type]],2,FALSE)</f>
        <v>Money Transfer</v>
      </c>
      <c r="Q1874" s="21" t="str">
        <f>VLOOKUP(B1874,Transaction!C2:E3001,3,FALSE)</f>
        <v>Mobile</v>
      </c>
      <c r="R1874" s="22">
        <f>Table4[[#This Row],[Bank Deposit2]] - Table4[[#This Row],[Saving Accounts]]</f>
        <v>41803.086474240001</v>
      </c>
      <c r="S1874" s="22">
        <f>IF(AND(Table4[[#This Row],[Account Type]]="Current",Table4[[#This Row],[Opening Balance]]&gt;= 500000),Table4[[#This Row],[Opening Balance]] * 0.02, 0)</f>
        <v>12706341.960000001</v>
      </c>
    </row>
    <row r="1875" spans="1:19" ht="15.75" x14ac:dyDescent="0.25">
      <c r="A1875" s="17" t="s">
        <v>5843</v>
      </c>
      <c r="B1875" s="19">
        <v>253498368</v>
      </c>
      <c r="C1875" s="17">
        <v>55</v>
      </c>
      <c r="D1875" s="24">
        <v>24617.25</v>
      </c>
      <c r="E1875" s="17" t="s">
        <v>1094</v>
      </c>
      <c r="F1875" s="17" t="s">
        <v>1336</v>
      </c>
      <c r="G1875" s="17" t="s">
        <v>4095</v>
      </c>
      <c r="H1875" s="17" t="s">
        <v>5844</v>
      </c>
      <c r="I1875" s="20">
        <f t="shared" si="29"/>
        <v>317542.212</v>
      </c>
      <c r="J1875" s="20">
        <v>71284.155540000007</v>
      </c>
      <c r="K1875" s="17" t="s">
        <v>5845</v>
      </c>
      <c r="L1875" s="21" t="str">
        <f>VLOOKUP(B1875,Accounts!B$2:E$3001,4,FALSE)</f>
        <v>Savings</v>
      </c>
      <c r="M1875" s="26">
        <f>VALUE(VLOOKUP(B1875,Accounts!B$2:G$3001,6,FALSE))</f>
        <v>1658726424</v>
      </c>
      <c r="N1875" s="22">
        <f>IFERROR(VLOOKUP(B1875,Loan!B1875:D2174,3,FALSE), 0)</f>
        <v>0</v>
      </c>
      <c r="O1875" s="25">
        <f>VLOOKUP(B1875,Transaction!C2:F3001,4,FALSE)</f>
        <v>44309</v>
      </c>
      <c r="P1875" s="21" t="str">
        <f>VLOOKUP(B1875,Table3[[Account Number]:[Transaction type]],2,FALSE)</f>
        <v>Money Deposit</v>
      </c>
      <c r="Q1875" s="21" t="str">
        <f>VLOOKUP(B1875,Transaction!C2:E3001,3,FALSE)</f>
        <v>Bank</v>
      </c>
      <c r="R1875" s="22">
        <f>Table4[[#This Row],[Bank Deposit2]] - Table4[[#This Row],[Saving Accounts]]</f>
        <v>246258.05645999999</v>
      </c>
      <c r="S1875" s="22">
        <f>IF(AND(Table4[[#This Row],[Account Type]]="Current",Table4[[#This Row],[Opening Balance]]&gt;= 500000),Table4[[#This Row],[Opening Balance]] * 0.02, 0)</f>
        <v>0</v>
      </c>
    </row>
    <row r="1876" spans="1:19" ht="15.75" x14ac:dyDescent="0.25">
      <c r="A1876" s="17" t="s">
        <v>5846</v>
      </c>
      <c r="B1876" s="19">
        <v>841889132</v>
      </c>
      <c r="C1876" s="17">
        <v>66</v>
      </c>
      <c r="D1876" s="24">
        <v>20599.5</v>
      </c>
      <c r="E1876" s="17" t="s">
        <v>12</v>
      </c>
      <c r="F1876" s="17" t="s">
        <v>767</v>
      </c>
      <c r="G1876" s="17" t="s">
        <v>4112</v>
      </c>
      <c r="H1876" s="17" t="s">
        <v>5847</v>
      </c>
      <c r="I1876" s="20">
        <f t="shared" si="29"/>
        <v>778015.33438300004</v>
      </c>
      <c r="J1876" s="20">
        <v>87591.130361000003</v>
      </c>
      <c r="K1876" s="17" t="s">
        <v>5848</v>
      </c>
      <c r="L1876" s="21" t="str">
        <f>VLOOKUP(B1876,Accounts!B$2:E$3001,4,FALSE)</f>
        <v>Domiciliary</v>
      </c>
      <c r="M1876" s="26">
        <f>VALUE(VLOOKUP(B1876,Accounts!B$2:G$3001,6,FALSE))</f>
        <v>749791536</v>
      </c>
      <c r="N1876" s="22">
        <f>IFERROR(VLOOKUP(B1876,Loan!B1876:D2175,3,FALSE), 0)</f>
        <v>0</v>
      </c>
      <c r="O1876" s="25">
        <f>VLOOKUP(B1876,Transaction!C2:F3001,4,FALSE)</f>
        <v>44416</v>
      </c>
      <c r="P1876" s="21" t="str">
        <f>VLOOKUP(B1876,Table3[[Account Number]:[Transaction type]],2,FALSE)</f>
        <v>Loan Payment</v>
      </c>
      <c r="Q1876" s="21" t="str">
        <f>VLOOKUP(B1876,Transaction!C2:E3001,3,FALSE)</f>
        <v>AFT</v>
      </c>
      <c r="R1876" s="22">
        <f>Table4[[#This Row],[Bank Deposit2]] - Table4[[#This Row],[Saving Accounts]]</f>
        <v>690424.20402200008</v>
      </c>
      <c r="S1876" s="22">
        <f>IF(AND(Table4[[#This Row],[Account Type]]="Current",Table4[[#This Row],[Opening Balance]]&gt;= 500000),Table4[[#This Row],[Opening Balance]] * 0.02, 0)</f>
        <v>0</v>
      </c>
    </row>
    <row r="1877" spans="1:19" ht="15.75" x14ac:dyDescent="0.25">
      <c r="A1877" s="17" t="s">
        <v>5849</v>
      </c>
      <c r="B1877" s="19">
        <v>215919306</v>
      </c>
      <c r="C1877" s="17">
        <v>52</v>
      </c>
      <c r="D1877" s="24">
        <v>25713</v>
      </c>
      <c r="E1877" s="17" t="s">
        <v>12</v>
      </c>
      <c r="F1877" s="17" t="s">
        <v>340</v>
      </c>
      <c r="G1877" s="17" t="s">
        <v>4119</v>
      </c>
      <c r="H1877" s="17" t="s">
        <v>5850</v>
      </c>
      <c r="I1877" s="20">
        <f t="shared" si="29"/>
        <v>619174.65837600001</v>
      </c>
      <c r="J1877" s="20">
        <v>78126.753642240001</v>
      </c>
      <c r="K1877" s="17" t="s">
        <v>5851</v>
      </c>
      <c r="L1877" s="21" t="str">
        <f>VLOOKUP(B1877,Accounts!B$2:E$3001,4,FALSE)</f>
        <v>Savings</v>
      </c>
      <c r="M1877" s="26">
        <f>VALUE(VLOOKUP(B1877,Accounts!B$2:G$3001,6,FALSE))</f>
        <v>796088832</v>
      </c>
      <c r="N1877" s="22">
        <f>IFERROR(VLOOKUP(B1877,Loan!B1877:D2176,3,FALSE), 0)</f>
        <v>0</v>
      </c>
      <c r="O1877" s="25">
        <f>VLOOKUP(B1877,Transaction!C2:F3001,4,FALSE)</f>
        <v>44240</v>
      </c>
      <c r="P1877" s="21" t="str">
        <f>VLOOKUP(B1877,Table3[[Account Number]:[Transaction type]],2,FALSE)</f>
        <v>Checks</v>
      </c>
      <c r="Q1877" s="21" t="str">
        <f>VLOOKUP(B1877,Transaction!C2:E3001,3,FALSE)</f>
        <v>Informal Services</v>
      </c>
      <c r="R1877" s="22">
        <f>Table4[[#This Row],[Bank Deposit2]] - Table4[[#This Row],[Saving Accounts]]</f>
        <v>541047.90473376005</v>
      </c>
      <c r="S1877" s="22">
        <f>IF(AND(Table4[[#This Row],[Account Type]]="Current",Table4[[#This Row],[Opening Balance]]&gt;= 500000),Table4[[#This Row],[Opening Balance]] * 0.02, 0)</f>
        <v>0</v>
      </c>
    </row>
    <row r="1878" spans="1:19" ht="15.75" x14ac:dyDescent="0.25">
      <c r="A1878" s="17" t="s">
        <v>5852</v>
      </c>
      <c r="B1878" s="19">
        <v>555082235</v>
      </c>
      <c r="C1878" s="17">
        <v>83</v>
      </c>
      <c r="D1878" s="24">
        <v>14390.25</v>
      </c>
      <c r="E1878" s="17" t="s">
        <v>12</v>
      </c>
      <c r="F1878" s="17" t="s">
        <v>1308</v>
      </c>
      <c r="G1878" s="17" t="s">
        <v>4099</v>
      </c>
      <c r="H1878" s="17" t="s">
        <v>5853</v>
      </c>
      <c r="I1878" s="20">
        <f t="shared" si="29"/>
        <v>913709.35453799996</v>
      </c>
      <c r="J1878" s="20">
        <v>405830.68297626002</v>
      </c>
      <c r="K1878" s="17" t="s">
        <v>5854</v>
      </c>
      <c r="L1878" s="21" t="str">
        <f>VLOOKUP(B1878,Accounts!B$2:E$3001,4,FALSE)</f>
        <v>Domiciliary</v>
      </c>
      <c r="M1878" s="26">
        <f>VALUE(VLOOKUP(B1878,Accounts!B$2:G$3001,6,FALSE))</f>
        <v>3576994311</v>
      </c>
      <c r="N1878" s="22">
        <f>IFERROR(VLOOKUP(B1878,Loan!B1878:D2177,3,FALSE), 0)</f>
        <v>0</v>
      </c>
      <c r="O1878" s="25">
        <f>VLOOKUP(B1878,Transaction!C2:F3001,4,FALSE)</f>
        <v>44619</v>
      </c>
      <c r="P1878" s="21" t="str">
        <f>VLOOKUP(B1878,Table3[[Account Number]:[Transaction type]],2,FALSE)</f>
        <v>Money Deposit</v>
      </c>
      <c r="Q1878" s="21" t="str">
        <f>VLOOKUP(B1878,Transaction!C2:E3001,3,FALSE)</f>
        <v>ATM</v>
      </c>
      <c r="R1878" s="22">
        <f>Table4[[#This Row],[Bank Deposit2]] - Table4[[#This Row],[Saving Accounts]]</f>
        <v>507878.67156173993</v>
      </c>
      <c r="S1878" s="22">
        <f>IF(AND(Table4[[#This Row],[Account Type]]="Current",Table4[[#This Row],[Opening Balance]]&gt;= 500000),Table4[[#This Row],[Opening Balance]] * 0.02, 0)</f>
        <v>0</v>
      </c>
    </row>
    <row r="1879" spans="1:19" ht="15.75" x14ac:dyDescent="0.25">
      <c r="A1879" s="17" t="s">
        <v>5855</v>
      </c>
      <c r="B1879" s="19">
        <v>613372091</v>
      </c>
      <c r="C1879" s="17">
        <v>30</v>
      </c>
      <c r="D1879" s="24">
        <v>33748.5</v>
      </c>
      <c r="E1879" s="17" t="s">
        <v>12</v>
      </c>
      <c r="F1879" s="17" t="s">
        <v>88</v>
      </c>
      <c r="G1879" s="17" t="s">
        <v>4066</v>
      </c>
      <c r="H1879" s="17" t="s">
        <v>5856</v>
      </c>
      <c r="I1879" s="20">
        <f t="shared" si="29"/>
        <v>826697.10466700001</v>
      </c>
      <c r="J1879" s="20">
        <v>339792.03829619999</v>
      </c>
      <c r="K1879" s="17" t="s">
        <v>5857</v>
      </c>
      <c r="L1879" s="21" t="str">
        <f>VLOOKUP(B1879,Accounts!B$2:E$3001,4,FALSE)</f>
        <v>Joint</v>
      </c>
      <c r="M1879" s="26">
        <f>VALUE(VLOOKUP(B1879,Accounts!B$2:G$3001,6,FALSE))</f>
        <v>3967336422</v>
      </c>
      <c r="N1879" s="22">
        <f>IFERROR(VLOOKUP(B1879,Loan!B1879:D2178,3,FALSE), 0)</f>
        <v>0</v>
      </c>
      <c r="O1879" s="25">
        <f>VLOOKUP(B1879,Transaction!C2:F3001,4,FALSE)</f>
        <v>44494</v>
      </c>
      <c r="P1879" s="21" t="str">
        <f>VLOOKUP(B1879,Table3[[Account Number]:[Transaction type]],2,FALSE)</f>
        <v>Money Transfer</v>
      </c>
      <c r="Q1879" s="21" t="str">
        <f>VLOOKUP(B1879,Transaction!C2:E3001,3,FALSE)</f>
        <v>Mobile</v>
      </c>
      <c r="R1879" s="22">
        <f>Table4[[#This Row],[Bank Deposit2]] - Table4[[#This Row],[Saving Accounts]]</f>
        <v>486905.06637080002</v>
      </c>
      <c r="S1879" s="22">
        <f>IF(AND(Table4[[#This Row],[Account Type]]="Current",Table4[[#This Row],[Opening Balance]]&gt;= 500000),Table4[[#This Row],[Opening Balance]] * 0.02, 0)</f>
        <v>0</v>
      </c>
    </row>
    <row r="1880" spans="1:19" ht="15.75" x14ac:dyDescent="0.25">
      <c r="A1880" s="17" t="s">
        <v>5858</v>
      </c>
      <c r="B1880" s="19">
        <v>800027615</v>
      </c>
      <c r="C1880" s="17">
        <v>70</v>
      </c>
      <c r="D1880" s="24">
        <v>19138.5</v>
      </c>
      <c r="E1880" s="17" t="s">
        <v>12</v>
      </c>
      <c r="F1880" s="17" t="s">
        <v>204</v>
      </c>
      <c r="G1880" s="17" t="s">
        <v>4119</v>
      </c>
      <c r="H1880" s="17" t="s">
        <v>5859</v>
      </c>
      <c r="I1880" s="20">
        <f t="shared" si="29"/>
        <v>283729.314816</v>
      </c>
      <c r="J1880" s="20">
        <v>88118.734970880003</v>
      </c>
      <c r="K1880" s="17" t="s">
        <v>5860</v>
      </c>
      <c r="L1880" s="21" t="str">
        <f>VLOOKUP(B1880,Accounts!B$2:E$3001,4,FALSE)</f>
        <v>Joint</v>
      </c>
      <c r="M1880" s="26">
        <f>VALUE(VLOOKUP(B1880,Accounts!B$2:G$3001,6,FALSE))</f>
        <v>10079048</v>
      </c>
      <c r="N1880" s="22">
        <f>IFERROR(VLOOKUP(B1880,Loan!B1880:D2179,3,FALSE), 0)</f>
        <v>0</v>
      </c>
      <c r="O1880" s="25">
        <f>VLOOKUP(B1880,Transaction!C2:F3001,4,FALSE)</f>
        <v>44674</v>
      </c>
      <c r="P1880" s="21" t="str">
        <f>VLOOKUP(B1880,Table3[[Account Number]:[Transaction type]],2,FALSE)</f>
        <v>Online Payment</v>
      </c>
      <c r="Q1880" s="21" t="str">
        <f>VLOOKUP(B1880,Transaction!C2:E3001,3,FALSE)</f>
        <v>Internet Banking</v>
      </c>
      <c r="R1880" s="22">
        <f>Table4[[#This Row],[Bank Deposit2]] - Table4[[#This Row],[Saving Accounts]]</f>
        <v>195610.57984512</v>
      </c>
      <c r="S1880" s="22">
        <f>IF(AND(Table4[[#This Row],[Account Type]]="Current",Table4[[#This Row],[Opening Balance]]&gt;= 500000),Table4[[#This Row],[Opening Balance]] * 0.02, 0)</f>
        <v>0</v>
      </c>
    </row>
    <row r="1881" spans="1:19" ht="15.75" x14ac:dyDescent="0.25">
      <c r="A1881" s="17" t="s">
        <v>5861</v>
      </c>
      <c r="B1881" s="19">
        <v>946289777</v>
      </c>
      <c r="C1881" s="17">
        <v>47</v>
      </c>
      <c r="D1881" s="24">
        <v>27539.25</v>
      </c>
      <c r="E1881" s="17" t="s">
        <v>12</v>
      </c>
      <c r="F1881" s="17" t="s">
        <v>1252</v>
      </c>
      <c r="G1881" s="17" t="s">
        <v>4088</v>
      </c>
      <c r="H1881" s="17" t="s">
        <v>5862</v>
      </c>
      <c r="I1881" s="20">
        <f t="shared" si="29"/>
        <v>309048.59033600002</v>
      </c>
      <c r="J1881" s="20">
        <v>277660.84288000001</v>
      </c>
      <c r="K1881" s="17" t="s">
        <v>5863</v>
      </c>
      <c r="L1881" s="21" t="str">
        <f>VLOOKUP(B1881,Accounts!B$2:E$3001,4,FALSE)</f>
        <v>Current</v>
      </c>
      <c r="M1881" s="26">
        <f>VALUE(VLOOKUP(B1881,Accounts!B$2:G$3001,6,FALSE))</f>
        <v>2632489704</v>
      </c>
      <c r="N1881" s="22">
        <f>IFERROR(VLOOKUP(B1881,Loan!B1881:D2180,3,FALSE), 0)</f>
        <v>0</v>
      </c>
      <c r="O1881" s="25">
        <f>VLOOKUP(B1881,Transaction!C2:F3001,4,FALSE)</f>
        <v>44618</v>
      </c>
      <c r="P1881" s="21" t="str">
        <f>VLOOKUP(B1881,Table3[[Account Number]:[Transaction type]],2,FALSE)</f>
        <v>Money Deposit</v>
      </c>
      <c r="Q1881" s="21" t="str">
        <f>VLOOKUP(B1881,Transaction!C2:E3001,3,FALSE)</f>
        <v>Bank</v>
      </c>
      <c r="R1881" s="22">
        <f>Table4[[#This Row],[Bank Deposit2]] - Table4[[#This Row],[Saving Accounts]]</f>
        <v>31387.747456000012</v>
      </c>
      <c r="S1881" s="22">
        <f>IF(AND(Table4[[#This Row],[Account Type]]="Current",Table4[[#This Row],[Opening Balance]]&gt;= 500000),Table4[[#This Row],[Opening Balance]] * 0.02, 0)</f>
        <v>52649794.079999998</v>
      </c>
    </row>
    <row r="1882" spans="1:19" ht="15.75" x14ac:dyDescent="0.25">
      <c r="A1882" s="17" t="s">
        <v>5864</v>
      </c>
      <c r="B1882" s="19">
        <v>165383586</v>
      </c>
      <c r="C1882" s="17">
        <v>48</v>
      </c>
      <c r="D1882" s="24">
        <v>27174</v>
      </c>
      <c r="E1882" s="17" t="s">
        <v>12</v>
      </c>
      <c r="F1882" s="17" t="s">
        <v>1517</v>
      </c>
      <c r="G1882" s="17" t="s">
        <v>4148</v>
      </c>
      <c r="H1882" s="17" t="s">
        <v>5865</v>
      </c>
      <c r="I1882" s="20">
        <f t="shared" si="29"/>
        <v>391029.94959600002</v>
      </c>
      <c r="J1882" s="20">
        <v>194913.39026016</v>
      </c>
      <c r="K1882" s="17" t="s">
        <v>5866</v>
      </c>
      <c r="L1882" s="21" t="str">
        <f>VLOOKUP(B1882,Accounts!B$2:E$3001,4,FALSE)</f>
        <v>Current</v>
      </c>
      <c r="M1882" s="26">
        <f>VALUE(VLOOKUP(B1882,Accounts!B$2:G$3001,6,FALSE))</f>
        <v>2099150625</v>
      </c>
      <c r="N1882" s="22">
        <f>IFERROR(VLOOKUP(B1882,Loan!B1882:D2181,3,FALSE), 0)</f>
        <v>0</v>
      </c>
      <c r="O1882" s="25">
        <f>VLOOKUP(B1882,Transaction!C2:F3001,4,FALSE)</f>
        <v>44520</v>
      </c>
      <c r="P1882" s="21" t="str">
        <f>VLOOKUP(B1882,Table3[[Account Number]:[Transaction type]],2,FALSE)</f>
        <v>Loan Payment</v>
      </c>
      <c r="Q1882" s="21" t="str">
        <f>VLOOKUP(B1882,Transaction!C2:E3001,3,FALSE)</f>
        <v>AFT</v>
      </c>
      <c r="R1882" s="22">
        <f>Table4[[#This Row],[Bank Deposit2]] - Table4[[#This Row],[Saving Accounts]]</f>
        <v>196116.55933584002</v>
      </c>
      <c r="S1882" s="22">
        <f>IF(AND(Table4[[#This Row],[Account Type]]="Current",Table4[[#This Row],[Opening Balance]]&gt;= 500000),Table4[[#This Row],[Opening Balance]] * 0.02, 0)</f>
        <v>41983012.5</v>
      </c>
    </row>
    <row r="1883" spans="1:19" ht="15.75" x14ac:dyDescent="0.25">
      <c r="A1883" s="17" t="s">
        <v>5867</v>
      </c>
      <c r="B1883" s="19">
        <v>199109491</v>
      </c>
      <c r="C1883" s="17">
        <v>40</v>
      </c>
      <c r="D1883" s="24">
        <v>30096</v>
      </c>
      <c r="E1883" s="17" t="s">
        <v>12</v>
      </c>
      <c r="F1883" s="17" t="s">
        <v>294</v>
      </c>
      <c r="G1883" s="17" t="s">
        <v>4066</v>
      </c>
      <c r="H1883" s="17" t="s">
        <v>5868</v>
      </c>
      <c r="I1883" s="20">
        <f t="shared" si="29"/>
        <v>429040.49965200003</v>
      </c>
      <c r="J1883" s="20">
        <v>146761.43988096001</v>
      </c>
      <c r="K1883" s="17" t="s">
        <v>5869</v>
      </c>
      <c r="L1883" s="21" t="str">
        <f>VLOOKUP(B1883,Accounts!B$2:E$3001,4,FALSE)</f>
        <v>Domiciliary</v>
      </c>
      <c r="M1883" s="26">
        <f>VALUE(VLOOKUP(B1883,Accounts!B$2:G$3001,6,FALSE))</f>
        <v>800379216</v>
      </c>
      <c r="N1883" s="22">
        <f>IFERROR(VLOOKUP(B1883,Loan!B1883:D2182,3,FALSE), 0)</f>
        <v>0</v>
      </c>
      <c r="O1883" s="25">
        <f>VLOOKUP(B1883,Transaction!C2:F3001,4,FALSE)</f>
        <v>44594</v>
      </c>
      <c r="P1883" s="21" t="str">
        <f>VLOOKUP(B1883,Table3[[Account Number]:[Transaction type]],2,FALSE)</f>
        <v>Money Deposit</v>
      </c>
      <c r="Q1883" s="21" t="str">
        <f>VLOOKUP(B1883,Transaction!C2:E3001,3,FALSE)</f>
        <v>Bank</v>
      </c>
      <c r="R1883" s="22">
        <f>Table4[[#This Row],[Bank Deposit2]] - Table4[[#This Row],[Saving Accounts]]</f>
        <v>282279.05977103999</v>
      </c>
      <c r="S1883" s="22">
        <f>IF(AND(Table4[[#This Row],[Account Type]]="Current",Table4[[#This Row],[Opening Balance]]&gt;= 500000),Table4[[#This Row],[Opening Balance]] * 0.02, 0)</f>
        <v>0</v>
      </c>
    </row>
    <row r="1884" spans="1:19" ht="15.75" x14ac:dyDescent="0.25">
      <c r="A1884" s="17" t="s">
        <v>5870</v>
      </c>
      <c r="B1884" s="19">
        <v>830129063</v>
      </c>
      <c r="C1884" s="17">
        <v>42</v>
      </c>
      <c r="D1884" s="24">
        <v>29365.5</v>
      </c>
      <c r="E1884" s="17" t="s">
        <v>12</v>
      </c>
      <c r="F1884" s="17" t="s">
        <v>2364</v>
      </c>
      <c r="G1884" s="17" t="s">
        <v>4119</v>
      </c>
      <c r="H1884" s="17" t="s">
        <v>5871</v>
      </c>
      <c r="I1884" s="20">
        <f t="shared" si="29"/>
        <v>1204938.5981360001</v>
      </c>
      <c r="J1884" s="20">
        <v>195445.12515527999</v>
      </c>
      <c r="K1884" s="17" t="s">
        <v>5872</v>
      </c>
      <c r="L1884" s="21" t="str">
        <f>VLOOKUP(B1884,Accounts!B$2:E$3001,4,FALSE)</f>
        <v>Domiciliary</v>
      </c>
      <c r="M1884" s="26">
        <f>VALUE(VLOOKUP(B1884,Accounts!B$2:G$3001,6,FALSE))</f>
        <v>44822835</v>
      </c>
      <c r="N1884" s="22">
        <f>IFERROR(VLOOKUP(B1884,Loan!B1884:D2183,3,FALSE), 0)</f>
        <v>0</v>
      </c>
      <c r="O1884" s="25">
        <f>VLOOKUP(B1884,Transaction!C2:F3001,4,FALSE)</f>
        <v>44639</v>
      </c>
      <c r="P1884" s="21" t="str">
        <f>VLOOKUP(B1884,Table3[[Account Number]:[Transaction type]],2,FALSE)</f>
        <v>Money Transfer</v>
      </c>
      <c r="Q1884" s="21" t="str">
        <f>VLOOKUP(B1884,Transaction!C2:E3001,3,FALSE)</f>
        <v>Mobile</v>
      </c>
      <c r="R1884" s="22">
        <f>Table4[[#This Row],[Bank Deposit2]] - Table4[[#This Row],[Saving Accounts]]</f>
        <v>1009493.4729807201</v>
      </c>
      <c r="S1884" s="22">
        <f>IF(AND(Table4[[#This Row],[Account Type]]="Current",Table4[[#This Row],[Opening Balance]]&gt;= 500000),Table4[[#This Row],[Opening Balance]] * 0.02, 0)</f>
        <v>0</v>
      </c>
    </row>
    <row r="1885" spans="1:19" ht="15.75" x14ac:dyDescent="0.25">
      <c r="A1885" s="17" t="s">
        <v>5873</v>
      </c>
      <c r="B1885" s="19">
        <v>699711181</v>
      </c>
      <c r="C1885" s="17">
        <v>78</v>
      </c>
      <c r="D1885" s="24">
        <v>16216.5</v>
      </c>
      <c r="E1885" s="17" t="s">
        <v>12</v>
      </c>
      <c r="F1885" s="17" t="s">
        <v>1498</v>
      </c>
      <c r="G1885" s="17" t="s">
        <v>4112</v>
      </c>
      <c r="H1885" s="17" t="s">
        <v>5874</v>
      </c>
      <c r="I1885" s="20">
        <f t="shared" si="29"/>
        <v>124273.65059999999</v>
      </c>
      <c r="J1885" s="20">
        <v>36600.891465599998</v>
      </c>
      <c r="K1885" s="17" t="s">
        <v>5875</v>
      </c>
      <c r="L1885" s="21" t="str">
        <f>VLOOKUP(B1885,Accounts!B$2:E$3001,4,FALSE)</f>
        <v>Domiciliary</v>
      </c>
      <c r="M1885" s="26">
        <f>VALUE(VLOOKUP(B1885,Accounts!B$2:G$3001,6,FALSE))</f>
        <v>3121430136</v>
      </c>
      <c r="N1885" s="22">
        <f>IFERROR(VLOOKUP(B1885,Loan!B1885:D2184,3,FALSE), 0)</f>
        <v>0</v>
      </c>
      <c r="O1885" s="25">
        <f>VLOOKUP(B1885,Transaction!C2:F3001,4,FALSE)</f>
        <v>44234</v>
      </c>
      <c r="P1885" s="21" t="str">
        <f>VLOOKUP(B1885,Table3[[Account Number]:[Transaction type]],2,FALSE)</f>
        <v>Money Transfer</v>
      </c>
      <c r="Q1885" s="21" t="str">
        <f>VLOOKUP(B1885,Transaction!C2:E3001,3,FALSE)</f>
        <v>Mobile</v>
      </c>
      <c r="R1885" s="22">
        <f>Table4[[#This Row],[Bank Deposit2]] - Table4[[#This Row],[Saving Accounts]]</f>
        <v>87672.759134399996</v>
      </c>
      <c r="S1885" s="22">
        <f>IF(AND(Table4[[#This Row],[Account Type]]="Current",Table4[[#This Row],[Opening Balance]]&gt;= 500000),Table4[[#This Row],[Opening Balance]] * 0.02, 0)</f>
        <v>0</v>
      </c>
    </row>
    <row r="1886" spans="1:19" ht="15.75" x14ac:dyDescent="0.25">
      <c r="A1886" s="17" t="s">
        <v>5876</v>
      </c>
      <c r="B1886" s="19">
        <v>901841302</v>
      </c>
      <c r="C1886" s="17">
        <v>21</v>
      </c>
      <c r="D1886" s="24">
        <v>37035.75</v>
      </c>
      <c r="E1886" s="17" t="s">
        <v>12</v>
      </c>
      <c r="F1886" s="17" t="s">
        <v>1536</v>
      </c>
      <c r="G1886" s="17" t="s">
        <v>4074</v>
      </c>
      <c r="H1886" s="17" t="s">
        <v>5877</v>
      </c>
      <c r="I1886" s="20">
        <f t="shared" si="29"/>
        <v>979092.97718399996</v>
      </c>
      <c r="J1886" s="20">
        <v>99674.875218240006</v>
      </c>
      <c r="K1886" s="17" t="s">
        <v>5878</v>
      </c>
      <c r="L1886" s="21" t="str">
        <f>VLOOKUP(B1886,Accounts!B$2:E$3001,4,FALSE)</f>
        <v>Joint</v>
      </c>
      <c r="M1886" s="26">
        <f>VALUE(VLOOKUP(B1886,Accounts!B$2:G$3001,6,FALSE))</f>
        <v>1226088909</v>
      </c>
      <c r="N1886" s="22">
        <f>IFERROR(VLOOKUP(B1886,Loan!B1886:D2185,3,FALSE), 0)</f>
        <v>0</v>
      </c>
      <c r="O1886" s="25">
        <f>VLOOKUP(B1886,Transaction!C2:F3001,4,FALSE)</f>
        <v>44202</v>
      </c>
      <c r="P1886" s="21" t="str">
        <f>VLOOKUP(B1886,Table3[[Account Number]:[Transaction type]],2,FALSE)</f>
        <v>Money Transfer</v>
      </c>
      <c r="Q1886" s="21" t="str">
        <f>VLOOKUP(B1886,Transaction!C2:E3001,3,FALSE)</f>
        <v>Mobile</v>
      </c>
      <c r="R1886" s="22">
        <f>Table4[[#This Row],[Bank Deposit2]] - Table4[[#This Row],[Saving Accounts]]</f>
        <v>879418.10196576</v>
      </c>
      <c r="S1886" s="22">
        <f>IF(AND(Table4[[#This Row],[Account Type]]="Current",Table4[[#This Row],[Opening Balance]]&gt;= 500000),Table4[[#This Row],[Opening Balance]] * 0.02, 0)</f>
        <v>0</v>
      </c>
    </row>
    <row r="1887" spans="1:19" ht="15.75" x14ac:dyDescent="0.25">
      <c r="A1887" s="17" t="s">
        <v>5879</v>
      </c>
      <c r="B1887" s="19">
        <v>444190604</v>
      </c>
      <c r="C1887" s="17">
        <v>80</v>
      </c>
      <c r="D1887" s="24">
        <v>15486</v>
      </c>
      <c r="E1887" s="17" t="s">
        <v>12</v>
      </c>
      <c r="F1887" s="17" t="s">
        <v>120</v>
      </c>
      <c r="G1887" s="17" t="s">
        <v>4070</v>
      </c>
      <c r="H1887" s="17" t="s">
        <v>5880</v>
      </c>
      <c r="I1887" s="20">
        <f t="shared" si="29"/>
        <v>490114.98063000001</v>
      </c>
      <c r="J1887" s="20">
        <v>278523.92737619998</v>
      </c>
      <c r="K1887" s="17" t="s">
        <v>3161</v>
      </c>
      <c r="L1887" s="21" t="str">
        <f>VLOOKUP(B1887,Accounts!B$2:E$3001,4,FALSE)</f>
        <v>Current</v>
      </c>
      <c r="M1887" s="26">
        <f>VALUE(VLOOKUP(B1887,Accounts!B$2:G$3001,6,FALSE))</f>
        <v>13958175</v>
      </c>
      <c r="N1887" s="22">
        <f>IFERROR(VLOOKUP(B1887,Loan!B1887:D2186,3,FALSE), 0)</f>
        <v>0</v>
      </c>
      <c r="O1887" s="25">
        <f>VLOOKUP(B1887,Transaction!C2:F3001,4,FALSE)</f>
        <v>44202</v>
      </c>
      <c r="P1887" s="21" t="str">
        <f>VLOOKUP(B1887,Table3[[Account Number]:[Transaction type]],2,FALSE)</f>
        <v>Loan Payment</v>
      </c>
      <c r="Q1887" s="21" t="str">
        <f>VLOOKUP(B1887,Transaction!C2:E3001,3,FALSE)</f>
        <v>ACH</v>
      </c>
      <c r="R1887" s="22">
        <f>Table4[[#This Row],[Bank Deposit2]] - Table4[[#This Row],[Saving Accounts]]</f>
        <v>211591.05325380003</v>
      </c>
      <c r="S1887" s="22">
        <f>IF(AND(Table4[[#This Row],[Account Type]]="Current",Table4[[#This Row],[Opening Balance]]&gt;= 500000),Table4[[#This Row],[Opening Balance]] * 0.02, 0)</f>
        <v>279163.5</v>
      </c>
    </row>
    <row r="1888" spans="1:19" ht="15.75" x14ac:dyDescent="0.25">
      <c r="A1888" s="17" t="s">
        <v>5881</v>
      </c>
      <c r="B1888" s="19">
        <v>704250488</v>
      </c>
      <c r="C1888" s="17">
        <v>73</v>
      </c>
      <c r="D1888" s="24">
        <v>18042.75</v>
      </c>
      <c r="E1888" s="17" t="s">
        <v>12</v>
      </c>
      <c r="F1888" s="17" t="s">
        <v>675</v>
      </c>
      <c r="G1888" s="17" t="s">
        <v>4070</v>
      </c>
      <c r="H1888" s="17" t="s">
        <v>5882</v>
      </c>
      <c r="I1888" s="20" t="e">
        <f t="shared" si="29"/>
        <v>#VALUE!</v>
      </c>
      <c r="J1888" s="20" t="s">
        <v>5882</v>
      </c>
      <c r="K1888" s="17" t="s">
        <v>5883</v>
      </c>
      <c r="L1888" s="21" t="str">
        <f>VLOOKUP(B1888,Accounts!B$2:E$3001,4,FALSE)</f>
        <v>Domiciliary</v>
      </c>
      <c r="M1888" s="26">
        <f>VALUE(VLOOKUP(B1888,Accounts!B$2:G$3001,6,FALSE))</f>
        <v>812439072</v>
      </c>
      <c r="N1888" s="22">
        <f>IFERROR(VLOOKUP(B1888,Loan!B1888:D2187,3,FALSE), 0)</f>
        <v>0</v>
      </c>
      <c r="O1888" s="25">
        <f>VLOOKUP(B1888,Transaction!C2:F3001,4,FALSE)</f>
        <v>44389</v>
      </c>
      <c r="P1888" s="21" t="str">
        <f>VLOOKUP(B1888,Table3[[Account Number]:[Transaction type]],2,FALSE)</f>
        <v>Money Deposit</v>
      </c>
      <c r="Q1888" s="21" t="str">
        <f>VLOOKUP(B1888,Transaction!C2:E3001,3,FALSE)</f>
        <v>Bank</v>
      </c>
      <c r="R1888" s="22" t="e">
        <f>Table4[[#This Row],[Bank Deposit2]] - Table4[[#This Row],[Saving Accounts]]</f>
        <v>#VALUE!</v>
      </c>
      <c r="S1888" s="22">
        <f>IF(AND(Table4[[#This Row],[Account Type]]="Current",Table4[[#This Row],[Opening Balance]]&gt;= 500000),Table4[[#This Row],[Opening Balance]] * 0.02, 0)</f>
        <v>0</v>
      </c>
    </row>
    <row r="1889" spans="1:19" ht="15.75" x14ac:dyDescent="0.25">
      <c r="A1889" s="17" t="s">
        <v>5884</v>
      </c>
      <c r="B1889" s="19">
        <v>741467211</v>
      </c>
      <c r="C1889" s="17">
        <v>35</v>
      </c>
      <c r="D1889" s="24">
        <v>31922.25</v>
      </c>
      <c r="E1889" s="17" t="s">
        <v>12</v>
      </c>
      <c r="F1889" s="17" t="s">
        <v>1252</v>
      </c>
      <c r="G1889" s="17" t="s">
        <v>4066</v>
      </c>
      <c r="H1889" s="17" t="s">
        <v>5885</v>
      </c>
      <c r="I1889" s="20">
        <f t="shared" si="29"/>
        <v>3245233.1253160001</v>
      </c>
      <c r="J1889" s="20">
        <v>232278.6723257</v>
      </c>
      <c r="K1889" s="17" t="s">
        <v>5886</v>
      </c>
      <c r="L1889" s="21" t="str">
        <f>VLOOKUP(B1889,Accounts!B$2:E$3001,4,FALSE)</f>
        <v>Fixed Deposit</v>
      </c>
      <c r="M1889" s="26">
        <f>VALUE(VLOOKUP(B1889,Accounts!B$2:G$3001,6,FALSE))</f>
        <v>1048646144</v>
      </c>
      <c r="N1889" s="22">
        <f>IFERROR(VLOOKUP(B1889,Loan!B1889:D2188,3,FALSE), 0)</f>
        <v>0</v>
      </c>
      <c r="O1889" s="25">
        <f>VLOOKUP(B1889,Transaction!C2:F3001,4,FALSE)</f>
        <v>44385</v>
      </c>
      <c r="P1889" s="21" t="str">
        <f>VLOOKUP(B1889,Table3[[Account Number]:[Transaction type]],2,FALSE)</f>
        <v>Loan Payment</v>
      </c>
      <c r="Q1889" s="21" t="str">
        <f>VLOOKUP(B1889,Transaction!C2:E3001,3,FALSE)</f>
        <v>Mobile</v>
      </c>
      <c r="R1889" s="22">
        <f>Table4[[#This Row],[Bank Deposit2]] - Table4[[#This Row],[Saving Accounts]]</f>
        <v>3012954.4529903</v>
      </c>
      <c r="S1889" s="22">
        <f>IF(AND(Table4[[#This Row],[Account Type]]="Current",Table4[[#This Row],[Opening Balance]]&gt;= 500000),Table4[[#This Row],[Opening Balance]] * 0.02, 0)</f>
        <v>0</v>
      </c>
    </row>
    <row r="1890" spans="1:19" ht="15.75" x14ac:dyDescent="0.25">
      <c r="A1890" s="17" t="s">
        <v>5887</v>
      </c>
      <c r="B1890" s="19">
        <v>845976453</v>
      </c>
      <c r="C1890" s="17">
        <v>81</v>
      </c>
      <c r="D1890" s="24">
        <v>15120.75</v>
      </c>
      <c r="E1890" s="17" t="s">
        <v>12</v>
      </c>
      <c r="F1890" s="17" t="s">
        <v>370</v>
      </c>
      <c r="G1890" s="17" t="s">
        <v>4112</v>
      </c>
      <c r="H1890" s="17" t="s">
        <v>5888</v>
      </c>
      <c r="I1890" s="20">
        <f t="shared" si="29"/>
        <v>309035.87314600003</v>
      </c>
      <c r="J1890" s="20">
        <v>61807.174629200003</v>
      </c>
      <c r="K1890" s="17" t="s">
        <v>5889</v>
      </c>
      <c r="L1890" s="21" t="str">
        <f>VLOOKUP(B1890,Accounts!B$2:E$3001,4,FALSE)</f>
        <v>Corporate</v>
      </c>
      <c r="M1890" s="26">
        <f>VALUE(VLOOKUP(B1890,Accounts!B$2:G$3001,6,FALSE))</f>
        <v>826512444</v>
      </c>
      <c r="N1890" s="22">
        <f>IFERROR(VLOOKUP(B1890,Loan!B1890:D2189,3,FALSE), 0)</f>
        <v>0</v>
      </c>
      <c r="O1890" s="25">
        <f>VLOOKUP(B1890,Transaction!C2:F3001,4,FALSE)</f>
        <v>44254</v>
      </c>
      <c r="P1890" s="21" t="str">
        <f>VLOOKUP(B1890,Table3[[Account Number]:[Transaction type]],2,FALSE)</f>
        <v>Online Payment</v>
      </c>
      <c r="Q1890" s="21" t="str">
        <f>VLOOKUP(B1890,Transaction!C2:E3001,3,FALSE)</f>
        <v>Internet Banking</v>
      </c>
      <c r="R1890" s="22">
        <f>Table4[[#This Row],[Bank Deposit2]] - Table4[[#This Row],[Saving Accounts]]</f>
        <v>247228.69851680001</v>
      </c>
      <c r="S1890" s="22">
        <f>IF(AND(Table4[[#This Row],[Account Type]]="Current",Table4[[#This Row],[Opening Balance]]&gt;= 500000),Table4[[#This Row],[Opening Balance]] * 0.02, 0)</f>
        <v>0</v>
      </c>
    </row>
    <row r="1891" spans="1:19" ht="15.75" x14ac:dyDescent="0.25">
      <c r="A1891" s="17" t="s">
        <v>5890</v>
      </c>
      <c r="B1891" s="19">
        <v>333127572</v>
      </c>
      <c r="C1891" s="17">
        <v>49</v>
      </c>
      <c r="D1891" s="24">
        <v>26808.75</v>
      </c>
      <c r="E1891" s="17" t="s">
        <v>12</v>
      </c>
      <c r="F1891" s="17" t="s">
        <v>1426</v>
      </c>
      <c r="G1891" s="17" t="s">
        <v>4112</v>
      </c>
      <c r="H1891" s="17" t="s">
        <v>5891</v>
      </c>
      <c r="I1891" s="20">
        <f t="shared" si="29"/>
        <v>262181.49803999998</v>
      </c>
      <c r="J1891" s="20">
        <v>172880.89082880001</v>
      </c>
      <c r="K1891" s="17" t="s">
        <v>5892</v>
      </c>
      <c r="L1891" s="21" t="str">
        <f>VLOOKUP(B1891,Accounts!B$2:E$3001,4,FALSE)</f>
        <v>Corporate</v>
      </c>
      <c r="M1891" s="26">
        <f>VALUE(VLOOKUP(B1891,Accounts!B$2:G$3001,6,FALSE))</f>
        <v>21748704</v>
      </c>
      <c r="N1891" s="22">
        <f>IFERROR(VLOOKUP(B1891,Loan!B1891:D2190,3,FALSE), 0)</f>
        <v>0</v>
      </c>
      <c r="O1891" s="25">
        <f>VLOOKUP(B1891,Transaction!C2:F3001,4,FALSE)</f>
        <v>44513</v>
      </c>
      <c r="P1891" s="21" t="str">
        <f>VLOOKUP(B1891,Table3[[Account Number]:[Transaction type]],2,FALSE)</f>
        <v>Money Transfer</v>
      </c>
      <c r="Q1891" s="21" t="str">
        <f>VLOOKUP(B1891,Transaction!C2:E3001,3,FALSE)</f>
        <v>Bank</v>
      </c>
      <c r="R1891" s="22">
        <f>Table4[[#This Row],[Bank Deposit2]] - Table4[[#This Row],[Saving Accounts]]</f>
        <v>89300.607211199967</v>
      </c>
      <c r="S1891" s="22">
        <f>IF(AND(Table4[[#This Row],[Account Type]]="Current",Table4[[#This Row],[Opening Balance]]&gt;= 500000),Table4[[#This Row],[Opening Balance]] * 0.02, 0)</f>
        <v>0</v>
      </c>
    </row>
    <row r="1892" spans="1:19" ht="15.75" x14ac:dyDescent="0.25">
      <c r="A1892" s="17" t="s">
        <v>5893</v>
      </c>
      <c r="B1892" s="19">
        <v>492918400</v>
      </c>
      <c r="C1892" s="17">
        <v>41</v>
      </c>
      <c r="D1892" s="24">
        <v>29730.75</v>
      </c>
      <c r="E1892" s="17" t="s">
        <v>12</v>
      </c>
      <c r="F1892" s="17" t="s">
        <v>336</v>
      </c>
      <c r="G1892" s="17" t="s">
        <v>4054</v>
      </c>
      <c r="H1892" s="17" t="s">
        <v>5894</v>
      </c>
      <c r="I1892" s="20">
        <f t="shared" si="29"/>
        <v>153125.32126500001</v>
      </c>
      <c r="J1892" s="20">
        <v>84595.023976049997</v>
      </c>
      <c r="K1892" s="17" t="s">
        <v>5895</v>
      </c>
      <c r="L1892" s="21" t="str">
        <f>VLOOKUP(B1892,Accounts!B$2:E$3001,4,FALSE)</f>
        <v>Domiciliary</v>
      </c>
      <c r="M1892" s="26">
        <f>VALUE(VLOOKUP(B1892,Accounts!B$2:G$3001,6,FALSE))</f>
        <v>585543168</v>
      </c>
      <c r="N1892" s="22">
        <f>IFERROR(VLOOKUP(B1892,Loan!B1892:D2191,3,FALSE), 0)</f>
        <v>0</v>
      </c>
      <c r="O1892" s="25">
        <f>VLOOKUP(B1892,Transaction!C2:F3001,4,FALSE)</f>
        <v>44450</v>
      </c>
      <c r="P1892" s="21" t="str">
        <f>VLOOKUP(B1892,Table3[[Account Number]:[Transaction type]],2,FALSE)</f>
        <v>Loan Payment</v>
      </c>
      <c r="Q1892" s="21" t="str">
        <f>VLOOKUP(B1892,Transaction!C2:E3001,3,FALSE)</f>
        <v>Mobile</v>
      </c>
      <c r="R1892" s="22">
        <f>Table4[[#This Row],[Bank Deposit2]] - Table4[[#This Row],[Saving Accounts]]</f>
        <v>68530.297288950009</v>
      </c>
      <c r="S1892" s="22">
        <f>IF(AND(Table4[[#This Row],[Account Type]]="Current",Table4[[#This Row],[Opening Balance]]&gt;= 500000),Table4[[#This Row],[Opening Balance]] * 0.02, 0)</f>
        <v>0</v>
      </c>
    </row>
    <row r="1893" spans="1:19" ht="15.75" x14ac:dyDescent="0.25">
      <c r="A1893" s="17" t="s">
        <v>5896</v>
      </c>
      <c r="B1893" s="19">
        <v>233272612</v>
      </c>
      <c r="C1893" s="17">
        <v>40</v>
      </c>
      <c r="D1893" s="24">
        <v>30096</v>
      </c>
      <c r="E1893" s="17" t="s">
        <v>12</v>
      </c>
      <c r="F1893" s="17" t="s">
        <v>475</v>
      </c>
      <c r="G1893" s="17" t="s">
        <v>4088</v>
      </c>
      <c r="H1893" s="17" t="s">
        <v>5897</v>
      </c>
      <c r="I1893" s="20">
        <f t="shared" si="29"/>
        <v>123042.74976000001</v>
      </c>
      <c r="J1893" s="20">
        <v>127706.466888</v>
      </c>
      <c r="K1893" s="17" t="s">
        <v>5898</v>
      </c>
      <c r="L1893" s="21" t="str">
        <f>VLOOKUP(B1893,Accounts!B$2:E$3001,4,FALSE)</f>
        <v>Domiciliary</v>
      </c>
      <c r="M1893" s="26">
        <f>VALUE(VLOOKUP(B1893,Accounts!B$2:G$3001,6,FALSE))</f>
        <v>204369825</v>
      </c>
      <c r="N1893" s="22">
        <f>IFERROR(VLOOKUP(B1893,Loan!B1893:D2192,3,FALSE), 0)</f>
        <v>0</v>
      </c>
      <c r="O1893" s="25">
        <f>VLOOKUP(B1893,Transaction!C2:F3001,4,FALSE)</f>
        <v>44560</v>
      </c>
      <c r="P1893" s="21" t="str">
        <f>VLOOKUP(B1893,Table3[[Account Number]:[Transaction type]],2,FALSE)</f>
        <v>Money Deposit</v>
      </c>
      <c r="Q1893" s="21" t="str">
        <f>VLOOKUP(B1893,Transaction!C2:E3001,3,FALSE)</f>
        <v>Bank</v>
      </c>
      <c r="R1893" s="22">
        <f>Table4[[#This Row],[Bank Deposit2]] - Table4[[#This Row],[Saving Accounts]]</f>
        <v>-4663.7171279999893</v>
      </c>
      <c r="S1893" s="22">
        <f>IF(AND(Table4[[#This Row],[Account Type]]="Current",Table4[[#This Row],[Opening Balance]]&gt;= 500000),Table4[[#This Row],[Opening Balance]] * 0.02, 0)</f>
        <v>0</v>
      </c>
    </row>
    <row r="1894" spans="1:19" ht="15.75" x14ac:dyDescent="0.25">
      <c r="A1894" s="17" t="s">
        <v>5899</v>
      </c>
      <c r="B1894" s="19">
        <v>788106278</v>
      </c>
      <c r="C1894" s="17">
        <v>35</v>
      </c>
      <c r="D1894" s="24">
        <v>31922.25</v>
      </c>
      <c r="E1894" s="17" t="s">
        <v>12</v>
      </c>
      <c r="F1894" s="17" t="s">
        <v>4364</v>
      </c>
      <c r="G1894" s="17" t="s">
        <v>4148</v>
      </c>
      <c r="H1894" s="17" t="s">
        <v>5900</v>
      </c>
      <c r="I1894" s="20">
        <f t="shared" si="29"/>
        <v>450525.37022400001</v>
      </c>
      <c r="J1894" s="20">
        <v>169226.53687392001</v>
      </c>
      <c r="K1894" s="17" t="s">
        <v>5901</v>
      </c>
      <c r="L1894" s="21" t="str">
        <f>VLOOKUP(B1894,Accounts!B$2:E$3001,4,FALSE)</f>
        <v>Savings</v>
      </c>
      <c r="M1894" s="26">
        <f>VALUE(VLOOKUP(B1894,Accounts!B$2:G$3001,6,FALSE))</f>
        <v>573364736</v>
      </c>
      <c r="N1894" s="22">
        <f>IFERROR(VLOOKUP(B1894,Loan!B1894:D2193,3,FALSE), 0)</f>
        <v>0</v>
      </c>
      <c r="O1894" s="25">
        <f>VLOOKUP(B1894,Transaction!C2:F3001,4,FALSE)</f>
        <v>44273</v>
      </c>
      <c r="P1894" s="21" t="str">
        <f>VLOOKUP(B1894,Table3[[Account Number]:[Transaction type]],2,FALSE)</f>
        <v>Checks</v>
      </c>
      <c r="Q1894" s="21" t="str">
        <f>VLOOKUP(B1894,Transaction!C2:E3001,3,FALSE)</f>
        <v>Bank</v>
      </c>
      <c r="R1894" s="22">
        <f>Table4[[#This Row],[Bank Deposit2]] - Table4[[#This Row],[Saving Accounts]]</f>
        <v>281298.83335008001</v>
      </c>
      <c r="S1894" s="22">
        <f>IF(AND(Table4[[#This Row],[Account Type]]="Current",Table4[[#This Row],[Opening Balance]]&gt;= 500000),Table4[[#This Row],[Opening Balance]] * 0.02, 0)</f>
        <v>0</v>
      </c>
    </row>
    <row r="1895" spans="1:19" ht="15.75" x14ac:dyDescent="0.25">
      <c r="A1895" s="17" t="s">
        <v>5902</v>
      </c>
      <c r="B1895" s="19">
        <v>741375983</v>
      </c>
      <c r="C1895" s="17">
        <v>52</v>
      </c>
      <c r="D1895" s="24">
        <v>25713</v>
      </c>
      <c r="E1895" s="17" t="s">
        <v>12</v>
      </c>
      <c r="F1895" s="17" t="s">
        <v>125</v>
      </c>
      <c r="G1895" s="17" t="s">
        <v>4062</v>
      </c>
      <c r="H1895" s="17" t="s">
        <v>5903</v>
      </c>
      <c r="I1895" s="20">
        <f t="shared" si="29"/>
        <v>3047678.106377</v>
      </c>
      <c r="J1895" s="20">
        <v>438710.35161860002</v>
      </c>
      <c r="K1895" s="17" t="s">
        <v>5904</v>
      </c>
      <c r="L1895" s="21" t="str">
        <f>VLOOKUP(B1895,Accounts!B$2:E$3001,4,FALSE)</f>
        <v>Savings</v>
      </c>
      <c r="M1895" s="26">
        <f>VALUE(VLOOKUP(B1895,Accounts!B$2:G$3001,6,FALSE))</f>
        <v>302672565</v>
      </c>
      <c r="N1895" s="22">
        <f>IFERROR(VLOOKUP(B1895,Loan!B1895:D2194,3,FALSE), 0)</f>
        <v>0</v>
      </c>
      <c r="O1895" s="25">
        <f>VLOOKUP(B1895,Transaction!C2:F3001,4,FALSE)</f>
        <v>44380</v>
      </c>
      <c r="P1895" s="21" t="str">
        <f>VLOOKUP(B1895,Table3[[Account Number]:[Transaction type]],2,FALSE)</f>
        <v>Cash Withdrawal</v>
      </c>
      <c r="Q1895" s="21" t="str">
        <f>VLOOKUP(B1895,Transaction!C2:E3001,3,FALSE)</f>
        <v>ATM</v>
      </c>
      <c r="R1895" s="22">
        <f>Table4[[#This Row],[Bank Deposit2]] - Table4[[#This Row],[Saving Accounts]]</f>
        <v>2608967.7547583999</v>
      </c>
      <c r="S1895" s="22">
        <f>IF(AND(Table4[[#This Row],[Account Type]]="Current",Table4[[#This Row],[Opening Balance]]&gt;= 500000),Table4[[#This Row],[Opening Balance]] * 0.02, 0)</f>
        <v>0</v>
      </c>
    </row>
    <row r="1896" spans="1:19" ht="15.75" x14ac:dyDescent="0.25">
      <c r="A1896" s="17" t="s">
        <v>5905</v>
      </c>
      <c r="B1896" s="19">
        <v>158700396</v>
      </c>
      <c r="C1896" s="17">
        <v>76</v>
      </c>
      <c r="D1896" s="24">
        <v>16947</v>
      </c>
      <c r="E1896" s="17" t="s">
        <v>12</v>
      </c>
      <c r="F1896" s="17" t="s">
        <v>264</v>
      </c>
      <c r="G1896" s="17" t="s">
        <v>4105</v>
      </c>
      <c r="H1896" s="17" t="s">
        <v>5906</v>
      </c>
      <c r="I1896" s="20">
        <f t="shared" si="29"/>
        <v>413197.81987200002</v>
      </c>
      <c r="J1896" s="20">
        <v>35900.794185600003</v>
      </c>
      <c r="K1896" s="17" t="s">
        <v>5907</v>
      </c>
      <c r="L1896" s="21" t="str">
        <f>VLOOKUP(B1896,Accounts!B$2:E$3001,4,FALSE)</f>
        <v>Corporate</v>
      </c>
      <c r="M1896" s="26">
        <f>VALUE(VLOOKUP(B1896,Accounts!B$2:G$3001,6,FALSE))</f>
        <v>266915625</v>
      </c>
      <c r="N1896" s="22">
        <f>IFERROR(VLOOKUP(B1896,Loan!B1896:D2195,3,FALSE), 0)</f>
        <v>0</v>
      </c>
      <c r="O1896" s="25">
        <f>VLOOKUP(B1896,Transaction!C2:F3001,4,FALSE)</f>
        <v>44533</v>
      </c>
      <c r="P1896" s="21" t="str">
        <f>VLOOKUP(B1896,Table3[[Account Number]:[Transaction type]],2,FALSE)</f>
        <v>Money Transfer</v>
      </c>
      <c r="Q1896" s="21" t="str">
        <f>VLOOKUP(B1896,Transaction!C2:E3001,3,FALSE)</f>
        <v>Mobile</v>
      </c>
      <c r="R1896" s="22">
        <f>Table4[[#This Row],[Bank Deposit2]] - Table4[[#This Row],[Saving Accounts]]</f>
        <v>377297.02568640001</v>
      </c>
      <c r="S1896" s="22">
        <f>IF(AND(Table4[[#This Row],[Account Type]]="Current",Table4[[#This Row],[Opening Balance]]&gt;= 500000),Table4[[#This Row],[Opening Balance]] * 0.02, 0)</f>
        <v>0</v>
      </c>
    </row>
    <row r="1897" spans="1:19" ht="15.75" x14ac:dyDescent="0.25">
      <c r="A1897" s="17" t="s">
        <v>5908</v>
      </c>
      <c r="B1897" s="19">
        <v>642473211</v>
      </c>
      <c r="C1897" s="17">
        <v>53</v>
      </c>
      <c r="D1897" s="24">
        <v>25347.75</v>
      </c>
      <c r="E1897" s="17" t="s">
        <v>12</v>
      </c>
      <c r="F1897" s="17" t="s">
        <v>989</v>
      </c>
      <c r="G1897" s="17" t="s">
        <v>4119</v>
      </c>
      <c r="H1897" s="17" t="s">
        <v>5909</v>
      </c>
      <c r="I1897" s="20">
        <f t="shared" si="29"/>
        <v>773797.13096800004</v>
      </c>
      <c r="J1897" s="20">
        <v>368212.18795956002</v>
      </c>
      <c r="K1897" s="17" t="s">
        <v>5910</v>
      </c>
      <c r="L1897" s="21" t="str">
        <f>VLOOKUP(B1897,Accounts!B$2:E$3001,4,FALSE)</f>
        <v>Domiciliary</v>
      </c>
      <c r="M1897" s="26">
        <f>VALUE(VLOOKUP(B1897,Accounts!B$2:G$3001,6,FALSE))</f>
        <v>913254537</v>
      </c>
      <c r="N1897" s="22">
        <f>IFERROR(VLOOKUP(B1897,Loan!B1897:D2196,3,FALSE), 0)</f>
        <v>0</v>
      </c>
      <c r="O1897" s="25">
        <f>VLOOKUP(B1897,Transaction!C2:F3001,4,FALSE)</f>
        <v>44622</v>
      </c>
      <c r="P1897" s="21" t="str">
        <f>VLOOKUP(B1897,Table3[[Account Number]:[Transaction type]],2,FALSE)</f>
        <v>Online Payment</v>
      </c>
      <c r="Q1897" s="21" t="str">
        <f>VLOOKUP(B1897,Transaction!C2:E3001,3,FALSE)</f>
        <v>Internet Banking</v>
      </c>
      <c r="R1897" s="22">
        <f>Table4[[#This Row],[Bank Deposit2]] - Table4[[#This Row],[Saving Accounts]]</f>
        <v>405584.94300844002</v>
      </c>
      <c r="S1897" s="22">
        <f>IF(AND(Table4[[#This Row],[Account Type]]="Current",Table4[[#This Row],[Opening Balance]]&gt;= 500000),Table4[[#This Row],[Opening Balance]] * 0.02, 0)</f>
        <v>0</v>
      </c>
    </row>
    <row r="1898" spans="1:19" ht="15.75" x14ac:dyDescent="0.25">
      <c r="A1898" s="17" t="s">
        <v>5911</v>
      </c>
      <c r="B1898" s="19">
        <v>394919381</v>
      </c>
      <c r="C1898" s="17">
        <v>45</v>
      </c>
      <c r="D1898" s="24">
        <v>28269.75</v>
      </c>
      <c r="E1898" s="17" t="s">
        <v>12</v>
      </c>
      <c r="F1898" s="17" t="s">
        <v>1054</v>
      </c>
      <c r="G1898" s="17" t="s">
        <v>4084</v>
      </c>
      <c r="H1898" s="17" t="s">
        <v>5912</v>
      </c>
      <c r="I1898" s="20">
        <f t="shared" si="29"/>
        <v>448114.79761200002</v>
      </c>
      <c r="J1898" s="20">
        <v>85364.279885519994</v>
      </c>
      <c r="K1898" s="17" t="s">
        <v>5913</v>
      </c>
      <c r="L1898" s="21" t="str">
        <f>VLOOKUP(B1898,Accounts!B$2:E$3001,4,FALSE)</f>
        <v>Domiciliary</v>
      </c>
      <c r="M1898" s="26">
        <f>VALUE(VLOOKUP(B1898,Accounts!B$2:G$3001,6,FALSE))</f>
        <v>4399281796</v>
      </c>
      <c r="N1898" s="22">
        <f>IFERROR(VLOOKUP(B1898,Loan!B1898:D2197,3,FALSE), 0)</f>
        <v>0</v>
      </c>
      <c r="O1898" s="25">
        <f>VLOOKUP(B1898,Transaction!C2:F3001,4,FALSE)</f>
        <v>44207</v>
      </c>
      <c r="P1898" s="21" t="str">
        <f>VLOOKUP(B1898,Table3[[Account Number]:[Transaction type]],2,FALSE)</f>
        <v>Loan Payment</v>
      </c>
      <c r="Q1898" s="21" t="str">
        <f>VLOOKUP(B1898,Transaction!C2:E3001,3,FALSE)</f>
        <v>ACH</v>
      </c>
      <c r="R1898" s="22">
        <f>Table4[[#This Row],[Bank Deposit2]] - Table4[[#This Row],[Saving Accounts]]</f>
        <v>362750.51772648003</v>
      </c>
      <c r="S1898" s="22">
        <f>IF(AND(Table4[[#This Row],[Account Type]]="Current",Table4[[#This Row],[Opening Balance]]&gt;= 500000),Table4[[#This Row],[Opening Balance]] * 0.02, 0)</f>
        <v>0</v>
      </c>
    </row>
    <row r="1899" spans="1:19" ht="15.75" x14ac:dyDescent="0.25">
      <c r="A1899" s="17" t="s">
        <v>5914</v>
      </c>
      <c r="B1899" s="19">
        <v>592106617</v>
      </c>
      <c r="C1899" s="17">
        <v>63</v>
      </c>
      <c r="D1899" s="24">
        <v>21695.25</v>
      </c>
      <c r="E1899" s="17" t="s">
        <v>12</v>
      </c>
      <c r="F1899" s="17" t="s">
        <v>361</v>
      </c>
      <c r="G1899" s="17" t="s">
        <v>4074</v>
      </c>
      <c r="H1899" s="17" t="s">
        <v>5915</v>
      </c>
      <c r="I1899" s="20">
        <f t="shared" si="29"/>
        <v>45857.721727999997</v>
      </c>
      <c r="J1899" s="20">
        <v>41206.438524160003</v>
      </c>
      <c r="K1899" s="17" t="s">
        <v>5916</v>
      </c>
      <c r="L1899" s="21" t="str">
        <f>VLOOKUP(B1899,Accounts!B$2:E$3001,4,FALSE)</f>
        <v>Corporate</v>
      </c>
      <c r="M1899" s="26">
        <f>VALUE(VLOOKUP(B1899,Accounts!B$2:G$3001,6,FALSE))</f>
        <v>1089175584</v>
      </c>
      <c r="N1899" s="22">
        <f>IFERROR(VLOOKUP(B1899,Loan!B1899:D2198,3,FALSE), 0)</f>
        <v>0</v>
      </c>
      <c r="O1899" s="25">
        <f>VLOOKUP(B1899,Transaction!C2:F3001,4,FALSE)</f>
        <v>44338</v>
      </c>
      <c r="P1899" s="21" t="str">
        <f>VLOOKUP(B1899,Table3[[Account Number]:[Transaction type]],2,FALSE)</f>
        <v>Loan Payment</v>
      </c>
      <c r="Q1899" s="21" t="str">
        <f>VLOOKUP(B1899,Transaction!C2:E3001,3,FALSE)</f>
        <v>Mobile</v>
      </c>
      <c r="R1899" s="22">
        <f>Table4[[#This Row],[Bank Deposit2]] - Table4[[#This Row],[Saving Accounts]]</f>
        <v>4651.2832038399938</v>
      </c>
      <c r="S1899" s="22">
        <f>IF(AND(Table4[[#This Row],[Account Type]]="Current",Table4[[#This Row],[Opening Balance]]&gt;= 500000),Table4[[#This Row],[Opening Balance]] * 0.02, 0)</f>
        <v>0</v>
      </c>
    </row>
    <row r="1900" spans="1:19" ht="15.75" x14ac:dyDescent="0.25">
      <c r="A1900" s="17" t="s">
        <v>5917</v>
      </c>
      <c r="B1900" s="19">
        <v>777386810</v>
      </c>
      <c r="C1900" s="17">
        <v>23</v>
      </c>
      <c r="D1900" s="24">
        <v>36305.25</v>
      </c>
      <c r="E1900" s="17" t="s">
        <v>12</v>
      </c>
      <c r="F1900" s="17" t="s">
        <v>366</v>
      </c>
      <c r="G1900" s="17" t="s">
        <v>4105</v>
      </c>
      <c r="H1900" s="17" t="s">
        <v>5918</v>
      </c>
      <c r="I1900" s="20">
        <f t="shared" si="29"/>
        <v>1233460.620288</v>
      </c>
      <c r="J1900" s="20">
        <v>196049.07743616001</v>
      </c>
      <c r="K1900" s="17" t="s">
        <v>5919</v>
      </c>
      <c r="L1900" s="21" t="str">
        <f>VLOOKUP(B1900,Accounts!B$2:E$3001,4,FALSE)</f>
        <v>Domiciliary</v>
      </c>
      <c r="M1900" s="26">
        <f>VALUE(VLOOKUP(B1900,Accounts!B$2:G$3001,6,FALSE))</f>
        <v>217413757</v>
      </c>
      <c r="N1900" s="22">
        <f>IFERROR(VLOOKUP(B1900,Loan!B1900:D2199,3,FALSE), 0)</f>
        <v>0</v>
      </c>
      <c r="O1900" s="25">
        <f>VLOOKUP(B1900,Transaction!C2:F3001,4,FALSE)</f>
        <v>44672</v>
      </c>
      <c r="P1900" s="21" t="str">
        <f>VLOOKUP(B1900,Table3[[Account Number]:[Transaction type]],2,FALSE)</f>
        <v>Online Payment</v>
      </c>
      <c r="Q1900" s="21" t="str">
        <f>VLOOKUP(B1900,Transaction!C2:E3001,3,FALSE)</f>
        <v>Mobile</v>
      </c>
      <c r="R1900" s="22">
        <f>Table4[[#This Row],[Bank Deposit2]] - Table4[[#This Row],[Saving Accounts]]</f>
        <v>1037411.5428518399</v>
      </c>
      <c r="S1900" s="22">
        <f>IF(AND(Table4[[#This Row],[Account Type]]="Current",Table4[[#This Row],[Opening Balance]]&gt;= 500000),Table4[[#This Row],[Opening Balance]] * 0.02, 0)</f>
        <v>0</v>
      </c>
    </row>
    <row r="1901" spans="1:19" ht="15.75" x14ac:dyDescent="0.25">
      <c r="A1901" s="17" t="s">
        <v>5920</v>
      </c>
      <c r="B1901" s="19">
        <v>335464094</v>
      </c>
      <c r="C1901" s="17">
        <v>64</v>
      </c>
      <c r="D1901" s="24">
        <v>21330</v>
      </c>
      <c r="E1901" s="17" t="s">
        <v>12</v>
      </c>
      <c r="F1901" s="17" t="s">
        <v>274</v>
      </c>
      <c r="G1901" s="17" t="s">
        <v>4119</v>
      </c>
      <c r="H1901" s="17" t="s">
        <v>5921</v>
      </c>
      <c r="I1901" s="20">
        <f t="shared" si="29"/>
        <v>2568583.2732000002</v>
      </c>
      <c r="J1901" s="20">
        <v>299423.4215616</v>
      </c>
      <c r="K1901" s="17" t="s">
        <v>5922</v>
      </c>
      <c r="L1901" s="21" t="str">
        <f>VLOOKUP(B1901,Accounts!B$2:E$3001,4,FALSE)</f>
        <v>Joint</v>
      </c>
      <c r="M1901" s="26">
        <f>VALUE(VLOOKUP(B1901,Accounts!B$2:G$3001,6,FALSE))</f>
        <v>4029941279</v>
      </c>
      <c r="N1901" s="22">
        <f>IFERROR(VLOOKUP(B1901,Loan!B1901:D2200,3,FALSE), 0)</f>
        <v>0</v>
      </c>
      <c r="O1901" s="25">
        <f>VLOOKUP(B1901,Transaction!C2:F3001,4,FALSE)</f>
        <v>44401</v>
      </c>
      <c r="P1901" s="21" t="str">
        <f>VLOOKUP(B1901,Table3[[Account Number]:[Transaction type]],2,FALSE)</f>
        <v>Money Deposit</v>
      </c>
      <c r="Q1901" s="21" t="str">
        <f>VLOOKUP(B1901,Transaction!C2:E3001,3,FALSE)</f>
        <v>Bank</v>
      </c>
      <c r="R1901" s="22">
        <f>Table4[[#This Row],[Bank Deposit2]] - Table4[[#This Row],[Saving Accounts]]</f>
        <v>2269159.8516384</v>
      </c>
      <c r="S1901" s="22">
        <f>IF(AND(Table4[[#This Row],[Account Type]]="Current",Table4[[#This Row],[Opening Balance]]&gt;= 500000),Table4[[#This Row],[Opening Balance]] * 0.02, 0)</f>
        <v>0</v>
      </c>
    </row>
    <row r="1902" spans="1:19" ht="15.75" x14ac:dyDescent="0.25">
      <c r="A1902" s="17" t="s">
        <v>5923</v>
      </c>
      <c r="B1902" s="19">
        <v>352435955</v>
      </c>
      <c r="C1902" s="17">
        <v>70</v>
      </c>
      <c r="D1902" s="24">
        <v>19138.5</v>
      </c>
      <c r="E1902" s="17" t="s">
        <v>12</v>
      </c>
      <c r="F1902" s="17" t="s">
        <v>115</v>
      </c>
      <c r="G1902" s="17" t="s">
        <v>4070</v>
      </c>
      <c r="H1902" s="17" t="s">
        <v>5924</v>
      </c>
      <c r="I1902" s="20">
        <f t="shared" si="29"/>
        <v>316284.637032</v>
      </c>
      <c r="J1902" s="20">
        <v>240862.9158936</v>
      </c>
      <c r="K1902" s="17" t="s">
        <v>5925</v>
      </c>
      <c r="L1902" s="21" t="str">
        <f>VLOOKUP(B1902,Accounts!B$2:E$3001,4,FALSE)</f>
        <v>Savings</v>
      </c>
      <c r="M1902" s="26">
        <f>VALUE(VLOOKUP(B1902,Accounts!B$2:G$3001,6,FALSE))</f>
        <v>574172421</v>
      </c>
      <c r="N1902" s="22">
        <f>IFERROR(VLOOKUP(B1902,Loan!B1902:D2201,3,FALSE), 0)</f>
        <v>0</v>
      </c>
      <c r="O1902" s="25">
        <f>VLOOKUP(B1902,Transaction!C2:F3001,4,FALSE)</f>
        <v>44292</v>
      </c>
      <c r="P1902" s="21" t="str">
        <f>VLOOKUP(B1902,Table3[[Account Number]:[Transaction type]],2,FALSE)</f>
        <v>Online Payment</v>
      </c>
      <c r="Q1902" s="21" t="str">
        <f>VLOOKUP(B1902,Transaction!C2:E3001,3,FALSE)</f>
        <v>Mobile</v>
      </c>
      <c r="R1902" s="22">
        <f>Table4[[#This Row],[Bank Deposit2]] - Table4[[#This Row],[Saving Accounts]]</f>
        <v>75421.721138399997</v>
      </c>
      <c r="S1902" s="22">
        <f>IF(AND(Table4[[#This Row],[Account Type]]="Current",Table4[[#This Row],[Opening Balance]]&gt;= 500000),Table4[[#This Row],[Opening Balance]] * 0.02, 0)</f>
        <v>0</v>
      </c>
    </row>
    <row r="1903" spans="1:19" ht="15.75" x14ac:dyDescent="0.25">
      <c r="A1903" s="17" t="s">
        <v>5926</v>
      </c>
      <c r="B1903" s="19">
        <v>386315612</v>
      </c>
      <c r="C1903" s="17">
        <v>76</v>
      </c>
      <c r="D1903" s="24">
        <v>16947</v>
      </c>
      <c r="E1903" s="17" t="s">
        <v>12</v>
      </c>
      <c r="F1903" s="17" t="s">
        <v>422</v>
      </c>
      <c r="G1903" s="17" t="s">
        <v>4054</v>
      </c>
      <c r="H1903" s="17" t="s">
        <v>5927</v>
      </c>
      <c r="I1903" s="20">
        <f t="shared" si="29"/>
        <v>24846.151679999999</v>
      </c>
      <c r="J1903" s="20">
        <v>5310.8649216000003</v>
      </c>
      <c r="K1903" s="17" t="s">
        <v>5928</v>
      </c>
      <c r="L1903" s="21" t="str">
        <f>VLOOKUP(B1903,Accounts!B$2:E$3001,4,FALSE)</f>
        <v>Joint</v>
      </c>
      <c r="M1903" s="26">
        <f>VALUE(VLOOKUP(B1903,Accounts!B$2:G$3001,6,FALSE))</f>
        <v>2116056096</v>
      </c>
      <c r="N1903" s="22">
        <f>IFERROR(VLOOKUP(B1903,Loan!B1903:D2202,3,FALSE), 0)</f>
        <v>0</v>
      </c>
      <c r="O1903" s="25">
        <f>VLOOKUP(B1903,Transaction!C2:F3001,4,FALSE)</f>
        <v>44397</v>
      </c>
      <c r="P1903" s="21" t="str">
        <f>VLOOKUP(B1903,Table3[[Account Number]:[Transaction type]],2,FALSE)</f>
        <v>Cash Withdrawal</v>
      </c>
      <c r="Q1903" s="21" t="str">
        <f>VLOOKUP(B1903,Transaction!C2:E3001,3,FALSE)</f>
        <v>ATM</v>
      </c>
      <c r="R1903" s="22">
        <f>Table4[[#This Row],[Bank Deposit2]] - Table4[[#This Row],[Saving Accounts]]</f>
        <v>19535.286758399998</v>
      </c>
      <c r="S1903" s="22">
        <f>IF(AND(Table4[[#This Row],[Account Type]]="Current",Table4[[#This Row],[Opening Balance]]&gt;= 500000),Table4[[#This Row],[Opening Balance]] * 0.02, 0)</f>
        <v>0</v>
      </c>
    </row>
    <row r="1904" spans="1:19" ht="15.75" x14ac:dyDescent="0.25">
      <c r="A1904" s="17" t="s">
        <v>5929</v>
      </c>
      <c r="B1904" s="19">
        <v>763609555</v>
      </c>
      <c r="C1904" s="17">
        <v>62</v>
      </c>
      <c r="D1904" s="24">
        <v>22060.5</v>
      </c>
      <c r="E1904" s="17" t="s">
        <v>12</v>
      </c>
      <c r="F1904" s="17" t="s">
        <v>794</v>
      </c>
      <c r="G1904" s="17" t="s">
        <v>4148</v>
      </c>
      <c r="H1904" s="17" t="s">
        <v>5930</v>
      </c>
      <c r="I1904" s="20">
        <f t="shared" si="29"/>
        <v>1843725.88512</v>
      </c>
      <c r="J1904" s="20">
        <v>394217.70569999999</v>
      </c>
      <c r="K1904" s="17" t="s">
        <v>5931</v>
      </c>
      <c r="L1904" s="21" t="str">
        <f>VLOOKUP(B1904,Accounts!B$2:E$3001,4,FALSE)</f>
        <v>Corporate</v>
      </c>
      <c r="M1904" s="26">
        <f>VALUE(VLOOKUP(B1904,Accounts!B$2:G$3001,6,FALSE))</f>
        <v>2627236832</v>
      </c>
      <c r="N1904" s="22">
        <f>IFERROR(VLOOKUP(B1904,Loan!B1904:D2203,3,FALSE), 0)</f>
        <v>0</v>
      </c>
      <c r="O1904" s="25">
        <f>VLOOKUP(B1904,Transaction!C2:F3001,4,FALSE)</f>
        <v>44236</v>
      </c>
      <c r="P1904" s="21" t="str">
        <f>VLOOKUP(B1904,Table3[[Account Number]:[Transaction type]],2,FALSE)</f>
        <v>Money Transfer</v>
      </c>
      <c r="Q1904" s="21" t="str">
        <f>VLOOKUP(B1904,Transaction!C2:E3001,3,FALSE)</f>
        <v>Internet Banking</v>
      </c>
      <c r="R1904" s="22">
        <f>Table4[[#This Row],[Bank Deposit2]] - Table4[[#This Row],[Saving Accounts]]</f>
        <v>1449508.1794199999</v>
      </c>
      <c r="S1904" s="22">
        <f>IF(AND(Table4[[#This Row],[Account Type]]="Current",Table4[[#This Row],[Opening Balance]]&gt;= 500000),Table4[[#This Row],[Opening Balance]] * 0.02, 0)</f>
        <v>0</v>
      </c>
    </row>
    <row r="1905" spans="1:19" ht="15.75" x14ac:dyDescent="0.25">
      <c r="A1905" s="17" t="s">
        <v>5932</v>
      </c>
      <c r="B1905" s="19">
        <v>766407394</v>
      </c>
      <c r="C1905" s="17">
        <v>29</v>
      </c>
      <c r="D1905" s="24">
        <v>34113.75</v>
      </c>
      <c r="E1905" s="17" t="s">
        <v>12</v>
      </c>
      <c r="F1905" s="17" t="s">
        <v>4500</v>
      </c>
      <c r="G1905" s="17" t="s">
        <v>4148</v>
      </c>
      <c r="H1905" s="17" t="s">
        <v>5933</v>
      </c>
      <c r="I1905" s="20">
        <f t="shared" si="29"/>
        <v>1207274.4169920001</v>
      </c>
      <c r="J1905" s="20">
        <v>575839.46141568001</v>
      </c>
      <c r="K1905" s="17" t="s">
        <v>5934</v>
      </c>
      <c r="L1905" s="21" t="str">
        <f>VLOOKUP(B1905,Accounts!B$2:E$3001,4,FALSE)</f>
        <v>Domiciliary</v>
      </c>
      <c r="M1905" s="26">
        <f>VALUE(VLOOKUP(B1905,Accounts!B$2:G$3001,6,FALSE))</f>
        <v>2024729784</v>
      </c>
      <c r="N1905" s="22">
        <f>IFERROR(VLOOKUP(B1905,Loan!B1905:D2204,3,FALSE), 0)</f>
        <v>0</v>
      </c>
      <c r="O1905" s="25">
        <f>VLOOKUP(B1905,Transaction!C2:F3001,4,FALSE)</f>
        <v>44290</v>
      </c>
      <c r="P1905" s="21" t="str">
        <f>VLOOKUP(B1905,Table3[[Account Number]:[Transaction type]],2,FALSE)</f>
        <v>Checks</v>
      </c>
      <c r="Q1905" s="21" t="str">
        <f>VLOOKUP(B1905,Transaction!C2:E3001,3,FALSE)</f>
        <v>Informal Services</v>
      </c>
      <c r="R1905" s="22">
        <f>Table4[[#This Row],[Bank Deposit2]] - Table4[[#This Row],[Saving Accounts]]</f>
        <v>631434.95557632006</v>
      </c>
      <c r="S1905" s="22">
        <f>IF(AND(Table4[[#This Row],[Account Type]]="Current",Table4[[#This Row],[Opening Balance]]&gt;= 500000),Table4[[#This Row],[Opening Balance]] * 0.02, 0)</f>
        <v>0</v>
      </c>
    </row>
    <row r="1906" spans="1:19" ht="15.75" x14ac:dyDescent="0.25">
      <c r="A1906" s="17" t="s">
        <v>5935</v>
      </c>
      <c r="B1906" s="19">
        <v>363285002</v>
      </c>
      <c r="C1906" s="17">
        <v>25</v>
      </c>
      <c r="D1906" s="24">
        <v>35574.75</v>
      </c>
      <c r="E1906" s="17" t="s">
        <v>12</v>
      </c>
      <c r="F1906" s="17" t="s">
        <v>750</v>
      </c>
      <c r="G1906" s="17" t="s">
        <v>4066</v>
      </c>
      <c r="H1906" s="17" t="s">
        <v>5936</v>
      </c>
      <c r="I1906" s="20">
        <f t="shared" si="29"/>
        <v>1136705.63328</v>
      </c>
      <c r="J1906" s="20">
        <v>137194.0549056</v>
      </c>
      <c r="K1906" s="17" t="s">
        <v>5937</v>
      </c>
      <c r="L1906" s="21" t="str">
        <f>VLOOKUP(B1906,Accounts!B$2:E$3001,4,FALSE)</f>
        <v>Savings</v>
      </c>
      <c r="M1906" s="26">
        <f>VALUE(VLOOKUP(B1906,Accounts!B$2:G$3001,6,FALSE))</f>
        <v>2607953376</v>
      </c>
      <c r="N1906" s="22">
        <f>IFERROR(VLOOKUP(B1906,Loan!B1906:D2205,3,FALSE), 0)</f>
        <v>0</v>
      </c>
      <c r="O1906" s="25">
        <f>VLOOKUP(B1906,Transaction!C2:F3001,4,FALSE)</f>
        <v>44247</v>
      </c>
      <c r="P1906" s="21" t="str">
        <f>VLOOKUP(B1906,Table3[[Account Number]:[Transaction type]],2,FALSE)</f>
        <v>Loan Payment</v>
      </c>
      <c r="Q1906" s="21" t="str">
        <f>VLOOKUP(B1906,Transaction!C2:E3001,3,FALSE)</f>
        <v>ACH</v>
      </c>
      <c r="R1906" s="22">
        <f>Table4[[#This Row],[Bank Deposit2]] - Table4[[#This Row],[Saving Accounts]]</f>
        <v>999511.57837439992</v>
      </c>
      <c r="S1906" s="22">
        <f>IF(AND(Table4[[#This Row],[Account Type]]="Current",Table4[[#This Row],[Opening Balance]]&gt;= 500000),Table4[[#This Row],[Opening Balance]] * 0.02, 0)</f>
        <v>0</v>
      </c>
    </row>
    <row r="1907" spans="1:19" ht="15.75" x14ac:dyDescent="0.25">
      <c r="A1907" s="17" t="s">
        <v>5938</v>
      </c>
      <c r="B1907" s="19">
        <v>9114300</v>
      </c>
      <c r="C1907" s="17">
        <v>22</v>
      </c>
      <c r="D1907" s="24">
        <v>36670.5</v>
      </c>
      <c r="E1907" s="17" t="s">
        <v>12</v>
      </c>
      <c r="F1907" s="17" t="s">
        <v>569</v>
      </c>
      <c r="G1907" s="17" t="s">
        <v>4099</v>
      </c>
      <c r="H1907" s="17" t="s">
        <v>5939</v>
      </c>
      <c r="I1907" s="20">
        <f t="shared" si="29"/>
        <v>108744.407552</v>
      </c>
      <c r="J1907" s="20">
        <v>13247.04601088</v>
      </c>
      <c r="K1907" s="17" t="s">
        <v>5940</v>
      </c>
      <c r="L1907" s="21" t="str">
        <f>VLOOKUP(B1907,Accounts!B$2:E$3001,4,FALSE)</f>
        <v>Fixed Deposit</v>
      </c>
      <c r="M1907" s="26">
        <f>VALUE(VLOOKUP(B1907,Accounts!B$2:G$3001,6,FALSE))</f>
        <v>2167221225</v>
      </c>
      <c r="N1907" s="22">
        <f>IFERROR(VLOOKUP(B1907,Loan!B1907:D2206,3,FALSE), 0)</f>
        <v>0</v>
      </c>
      <c r="O1907" s="25">
        <f>VLOOKUP(B1907,Transaction!C2:F3001,4,FALSE)</f>
        <v>44607</v>
      </c>
      <c r="P1907" s="21" t="str">
        <f>VLOOKUP(B1907,Table3[[Account Number]:[Transaction type]],2,FALSE)</f>
        <v>Loan Payment</v>
      </c>
      <c r="Q1907" s="21" t="str">
        <f>VLOOKUP(B1907,Transaction!C2:E3001,3,FALSE)</f>
        <v>ACH</v>
      </c>
      <c r="R1907" s="22">
        <f>Table4[[#This Row],[Bank Deposit2]] - Table4[[#This Row],[Saving Accounts]]</f>
        <v>95497.361541120001</v>
      </c>
      <c r="S1907" s="22">
        <f>IF(AND(Table4[[#This Row],[Account Type]]="Current",Table4[[#This Row],[Opening Balance]]&gt;= 500000),Table4[[#This Row],[Opening Balance]] * 0.02, 0)</f>
        <v>0</v>
      </c>
    </row>
    <row r="1908" spans="1:19" ht="15.75" x14ac:dyDescent="0.25">
      <c r="A1908" s="17" t="s">
        <v>5941</v>
      </c>
      <c r="B1908" s="19">
        <v>217919187</v>
      </c>
      <c r="C1908" s="17">
        <v>63</v>
      </c>
      <c r="D1908" s="24">
        <v>21695.25</v>
      </c>
      <c r="E1908" s="17" t="s">
        <v>12</v>
      </c>
      <c r="F1908" s="17" t="s">
        <v>294</v>
      </c>
      <c r="G1908" s="17" t="s">
        <v>4105</v>
      </c>
      <c r="H1908" s="17" t="s">
        <v>5942</v>
      </c>
      <c r="I1908" s="20">
        <f t="shared" si="29"/>
        <v>1131215.027888</v>
      </c>
      <c r="J1908" s="20">
        <v>397617.62870016001</v>
      </c>
      <c r="K1908" s="17" t="s">
        <v>5943</v>
      </c>
      <c r="L1908" s="21" t="str">
        <f>VLOOKUP(B1908,Accounts!B$2:E$3001,4,FALSE)</f>
        <v>Current</v>
      </c>
      <c r="M1908" s="26">
        <f>VALUE(VLOOKUP(B1908,Accounts!B$2:G$3001,6,FALSE))</f>
        <v>2095410048</v>
      </c>
      <c r="N1908" s="22">
        <f>IFERROR(VLOOKUP(B1908,Loan!B1908:D2207,3,FALSE), 0)</f>
        <v>0</v>
      </c>
      <c r="O1908" s="25">
        <f>VLOOKUP(B1908,Transaction!C2:F3001,4,FALSE)</f>
        <v>44216</v>
      </c>
      <c r="P1908" s="21" t="str">
        <f>VLOOKUP(B1908,Table3[[Account Number]:[Transaction type]],2,FALSE)</f>
        <v>Loan Payment</v>
      </c>
      <c r="Q1908" s="21" t="str">
        <f>VLOOKUP(B1908,Transaction!C2:E3001,3,FALSE)</f>
        <v>Mobile</v>
      </c>
      <c r="R1908" s="22">
        <f>Table4[[#This Row],[Bank Deposit2]] - Table4[[#This Row],[Saving Accounts]]</f>
        <v>733597.39918784006</v>
      </c>
      <c r="S1908" s="22">
        <f>IF(AND(Table4[[#This Row],[Account Type]]="Current",Table4[[#This Row],[Opening Balance]]&gt;= 500000),Table4[[#This Row],[Opening Balance]] * 0.02, 0)</f>
        <v>41908200.960000001</v>
      </c>
    </row>
    <row r="1909" spans="1:19" ht="15.75" x14ac:dyDescent="0.25">
      <c r="A1909" s="17" t="s">
        <v>5944</v>
      </c>
      <c r="B1909" s="19">
        <v>802691207</v>
      </c>
      <c r="C1909" s="17">
        <v>79</v>
      </c>
      <c r="D1909" s="24">
        <v>15851.25</v>
      </c>
      <c r="E1909" s="17" t="s">
        <v>12</v>
      </c>
      <c r="F1909" s="17" t="s">
        <v>487</v>
      </c>
      <c r="G1909" s="17" t="s">
        <v>4084</v>
      </c>
      <c r="H1909" s="17" t="s">
        <v>5945</v>
      </c>
      <c r="I1909" s="20">
        <f t="shared" si="29"/>
        <v>1641146.9921279999</v>
      </c>
      <c r="J1909" s="20">
        <v>360590.04334079998</v>
      </c>
      <c r="K1909" s="17" t="s">
        <v>5946</v>
      </c>
      <c r="L1909" s="21" t="str">
        <f>VLOOKUP(B1909,Accounts!B$2:E$3001,4,FALSE)</f>
        <v>Current</v>
      </c>
      <c r="M1909" s="26">
        <f>VALUE(VLOOKUP(B1909,Accounts!B$2:G$3001,6,FALSE))</f>
        <v>212559375</v>
      </c>
      <c r="N1909" s="22">
        <f>IFERROR(VLOOKUP(B1909,Loan!B1909:D2208,3,FALSE), 0)</f>
        <v>0</v>
      </c>
      <c r="O1909" s="25">
        <f>VLOOKUP(B1909,Transaction!C2:F3001,4,FALSE)</f>
        <v>44389</v>
      </c>
      <c r="P1909" s="21" t="str">
        <f>VLOOKUP(B1909,Table3[[Account Number]:[Transaction type]],2,FALSE)</f>
        <v>Checks</v>
      </c>
      <c r="Q1909" s="21" t="str">
        <f>VLOOKUP(B1909,Transaction!C2:E3001,3,FALSE)</f>
        <v>Informal Services</v>
      </c>
      <c r="R1909" s="22">
        <f>Table4[[#This Row],[Bank Deposit2]] - Table4[[#This Row],[Saving Accounts]]</f>
        <v>1280556.9487871998</v>
      </c>
      <c r="S1909" s="22">
        <f>IF(AND(Table4[[#This Row],[Account Type]]="Current",Table4[[#This Row],[Opening Balance]]&gt;= 500000),Table4[[#This Row],[Opening Balance]] * 0.02, 0)</f>
        <v>4251187.5</v>
      </c>
    </row>
    <row r="1910" spans="1:19" ht="15.75" x14ac:dyDescent="0.25">
      <c r="A1910" s="17" t="s">
        <v>5947</v>
      </c>
      <c r="B1910" s="19">
        <v>300722977</v>
      </c>
      <c r="C1910" s="17">
        <v>77</v>
      </c>
      <c r="D1910" s="24">
        <v>16581.75</v>
      </c>
      <c r="E1910" s="17" t="s">
        <v>12</v>
      </c>
      <c r="F1910" s="17" t="s">
        <v>370</v>
      </c>
      <c r="G1910" s="17" t="s">
        <v>4112</v>
      </c>
      <c r="H1910" s="17" t="s">
        <v>5948</v>
      </c>
      <c r="I1910" s="20">
        <f t="shared" si="29"/>
        <v>287081.20299600001</v>
      </c>
      <c r="J1910" s="20">
        <v>123838.950312</v>
      </c>
      <c r="K1910" s="17" t="s">
        <v>5949</v>
      </c>
      <c r="L1910" s="21" t="str">
        <f>VLOOKUP(B1910,Accounts!B$2:E$3001,4,FALSE)</f>
        <v>Fixed Deposit</v>
      </c>
      <c r="M1910" s="26">
        <f>VALUE(VLOOKUP(B1910,Accounts!B$2:G$3001,6,FALSE))</f>
        <v>1365173264</v>
      </c>
      <c r="N1910" s="22">
        <f>IFERROR(VLOOKUP(B1910,Loan!B1910:D2209,3,FALSE), 0)</f>
        <v>0</v>
      </c>
      <c r="O1910" s="25">
        <f>VLOOKUP(B1910,Transaction!C2:F3001,4,FALSE)</f>
        <v>44436</v>
      </c>
      <c r="P1910" s="21" t="str">
        <f>VLOOKUP(B1910,Table3[[Account Number]:[Transaction type]],2,FALSE)</f>
        <v>Online Payment</v>
      </c>
      <c r="Q1910" s="21" t="str">
        <f>VLOOKUP(B1910,Transaction!C2:E3001,3,FALSE)</f>
        <v>Internet Banking</v>
      </c>
      <c r="R1910" s="22">
        <f>Table4[[#This Row],[Bank Deposit2]] - Table4[[#This Row],[Saving Accounts]]</f>
        <v>163242.25268400001</v>
      </c>
      <c r="S1910" s="22">
        <f>IF(AND(Table4[[#This Row],[Account Type]]="Current",Table4[[#This Row],[Opening Balance]]&gt;= 500000),Table4[[#This Row],[Opening Balance]] * 0.02, 0)</f>
        <v>0</v>
      </c>
    </row>
    <row r="1911" spans="1:19" ht="15.75" x14ac:dyDescent="0.25">
      <c r="A1911" s="17" t="s">
        <v>5950</v>
      </c>
      <c r="B1911" s="19">
        <v>432021484</v>
      </c>
      <c r="C1911" s="17">
        <v>78</v>
      </c>
      <c r="D1911" s="24">
        <v>16216.5</v>
      </c>
      <c r="E1911" s="17" t="s">
        <v>12</v>
      </c>
      <c r="F1911" s="17" t="s">
        <v>13</v>
      </c>
      <c r="G1911" s="17" t="s">
        <v>4099</v>
      </c>
      <c r="H1911" s="17" t="s">
        <v>5951</v>
      </c>
      <c r="I1911" s="20">
        <f t="shared" si="29"/>
        <v>53513.773631999997</v>
      </c>
      <c r="J1911" s="20">
        <v>30324.471724800002</v>
      </c>
      <c r="K1911" s="17" t="s">
        <v>5952</v>
      </c>
      <c r="L1911" s="21" t="str">
        <f>VLOOKUP(B1911,Accounts!B$2:E$3001,4,FALSE)</f>
        <v>Corporate</v>
      </c>
      <c r="M1911" s="26">
        <f>VALUE(VLOOKUP(B1911,Accounts!B$2:G$3001,6,FALSE))</f>
        <v>317499064</v>
      </c>
      <c r="N1911" s="22">
        <f>IFERROR(VLOOKUP(B1911,Loan!B1911:D2210,3,FALSE), 0)</f>
        <v>0</v>
      </c>
      <c r="O1911" s="25">
        <f>VLOOKUP(B1911,Transaction!C2:F3001,4,FALSE)</f>
        <v>44306</v>
      </c>
      <c r="P1911" s="21" t="str">
        <f>VLOOKUP(B1911,Table3[[Account Number]:[Transaction type]],2,FALSE)</f>
        <v>Money Transfer</v>
      </c>
      <c r="Q1911" s="21" t="str">
        <f>VLOOKUP(B1911,Transaction!C2:E3001,3,FALSE)</f>
        <v>ATM</v>
      </c>
      <c r="R1911" s="22">
        <f>Table4[[#This Row],[Bank Deposit2]] - Table4[[#This Row],[Saving Accounts]]</f>
        <v>23189.301907199995</v>
      </c>
      <c r="S1911" s="22">
        <f>IF(AND(Table4[[#This Row],[Account Type]]="Current",Table4[[#This Row],[Opening Balance]]&gt;= 500000),Table4[[#This Row],[Opening Balance]] * 0.02, 0)</f>
        <v>0</v>
      </c>
    </row>
    <row r="1912" spans="1:19" ht="15.75" x14ac:dyDescent="0.25">
      <c r="A1912" s="17" t="s">
        <v>5953</v>
      </c>
      <c r="B1912" s="19">
        <v>242853921</v>
      </c>
      <c r="C1912" s="17">
        <v>41</v>
      </c>
      <c r="D1912" s="24">
        <v>29730.75</v>
      </c>
      <c r="E1912" s="17" t="s">
        <v>12</v>
      </c>
      <c r="F1912" s="17" t="s">
        <v>993</v>
      </c>
      <c r="G1912" s="17" t="s">
        <v>4062</v>
      </c>
      <c r="H1912" s="17" t="s">
        <v>5954</v>
      </c>
      <c r="I1912" s="20">
        <f t="shared" si="29"/>
        <v>174297.345936</v>
      </c>
      <c r="J1912" s="20">
        <v>61447.199923200002</v>
      </c>
      <c r="K1912" s="17" t="s">
        <v>5955</v>
      </c>
      <c r="L1912" s="21" t="str">
        <f>VLOOKUP(B1912,Accounts!B$2:E$3001,4,FALSE)</f>
        <v>Domiciliary</v>
      </c>
      <c r="M1912" s="26">
        <f>VALUE(VLOOKUP(B1912,Accounts!B$2:G$3001,6,FALSE))</f>
        <v>3475068324</v>
      </c>
      <c r="N1912" s="22">
        <f>IFERROR(VLOOKUP(B1912,Loan!B1912:D2211,3,FALSE), 0)</f>
        <v>0</v>
      </c>
      <c r="O1912" s="25">
        <f>VLOOKUP(B1912,Transaction!C2:F3001,4,FALSE)</f>
        <v>44467</v>
      </c>
      <c r="P1912" s="21" t="str">
        <f>VLOOKUP(B1912,Table3[[Account Number]:[Transaction type]],2,FALSE)</f>
        <v>Money Transfer</v>
      </c>
      <c r="Q1912" s="21" t="str">
        <f>VLOOKUP(B1912,Transaction!C2:E3001,3,FALSE)</f>
        <v>Mobile</v>
      </c>
      <c r="R1912" s="22">
        <f>Table4[[#This Row],[Bank Deposit2]] - Table4[[#This Row],[Saving Accounts]]</f>
        <v>112850.14601279999</v>
      </c>
      <c r="S1912" s="22">
        <f>IF(AND(Table4[[#This Row],[Account Type]]="Current",Table4[[#This Row],[Opening Balance]]&gt;= 500000),Table4[[#This Row],[Opening Balance]] * 0.02, 0)</f>
        <v>0</v>
      </c>
    </row>
    <row r="1913" spans="1:19" ht="15.75" x14ac:dyDescent="0.25">
      <c r="A1913" s="17" t="s">
        <v>5956</v>
      </c>
      <c r="B1913" s="19">
        <v>790393092</v>
      </c>
      <c r="C1913" s="17">
        <v>59</v>
      </c>
      <c r="D1913" s="24">
        <v>23156.25</v>
      </c>
      <c r="E1913" s="17" t="s">
        <v>12</v>
      </c>
      <c r="F1913" s="17" t="s">
        <v>2278</v>
      </c>
      <c r="G1913" s="17" t="s">
        <v>4088</v>
      </c>
      <c r="H1913" s="17" t="s">
        <v>5957</v>
      </c>
      <c r="I1913" s="20">
        <f t="shared" si="29"/>
        <v>1023932.012598</v>
      </c>
      <c r="J1913" s="20">
        <v>353931.22823057999</v>
      </c>
      <c r="K1913" s="17" t="s">
        <v>5958</v>
      </c>
      <c r="L1913" s="21" t="str">
        <f>VLOOKUP(B1913,Accounts!B$2:E$3001,4,FALSE)</f>
        <v>Domiciliary</v>
      </c>
      <c r="M1913" s="26">
        <f>VALUE(VLOOKUP(B1913,Accounts!B$2:G$3001,6,FALSE))</f>
        <v>2627999136</v>
      </c>
      <c r="N1913" s="22">
        <f>IFERROR(VLOOKUP(B1913,Loan!B1913:D2212,3,FALSE), 0)</f>
        <v>0</v>
      </c>
      <c r="O1913" s="25">
        <f>VLOOKUP(B1913,Transaction!C2:F3001,4,FALSE)</f>
        <v>44673</v>
      </c>
      <c r="P1913" s="21" t="str">
        <f>VLOOKUP(B1913,Table3[[Account Number]:[Transaction type]],2,FALSE)</f>
        <v>Money Deposit</v>
      </c>
      <c r="Q1913" s="21" t="str">
        <f>VLOOKUP(B1913,Transaction!C2:E3001,3,FALSE)</f>
        <v>Bank</v>
      </c>
      <c r="R1913" s="22">
        <f>Table4[[#This Row],[Bank Deposit2]] - Table4[[#This Row],[Saving Accounts]]</f>
        <v>670000.78436742001</v>
      </c>
      <c r="S1913" s="22">
        <f>IF(AND(Table4[[#This Row],[Account Type]]="Current",Table4[[#This Row],[Opening Balance]]&gt;= 500000),Table4[[#This Row],[Opening Balance]] * 0.02, 0)</f>
        <v>0</v>
      </c>
    </row>
    <row r="1914" spans="1:19" ht="15.75" x14ac:dyDescent="0.25">
      <c r="A1914" s="17" t="s">
        <v>5959</v>
      </c>
      <c r="B1914" s="19">
        <v>348318011</v>
      </c>
      <c r="C1914" s="17">
        <v>76</v>
      </c>
      <c r="D1914" s="24">
        <v>16947</v>
      </c>
      <c r="E1914" s="17" t="s">
        <v>12</v>
      </c>
      <c r="F1914" s="17" t="s">
        <v>176</v>
      </c>
      <c r="G1914" s="17" t="s">
        <v>4088</v>
      </c>
      <c r="H1914" s="17" t="s">
        <v>5960</v>
      </c>
      <c r="I1914" s="20">
        <f t="shared" si="29"/>
        <v>149252.54175999999</v>
      </c>
      <c r="J1914" s="20">
        <v>43021.036699199998</v>
      </c>
      <c r="K1914" s="17" t="s">
        <v>5961</v>
      </c>
      <c r="L1914" s="21" t="str">
        <f>VLOOKUP(B1914,Accounts!B$2:E$3001,4,FALSE)</f>
        <v>Savings</v>
      </c>
      <c r="M1914" s="26">
        <f>VALUE(VLOOKUP(B1914,Accounts!B$2:G$3001,6,FALSE))</f>
        <v>1813926504</v>
      </c>
      <c r="N1914" s="22">
        <f>IFERROR(VLOOKUP(B1914,Loan!B1914:D2213,3,FALSE), 0)</f>
        <v>0</v>
      </c>
      <c r="O1914" s="25">
        <f>VLOOKUP(B1914,Transaction!C2:F3001,4,FALSE)</f>
        <v>44308</v>
      </c>
      <c r="P1914" s="21" t="str">
        <f>VLOOKUP(B1914,Table3[[Account Number]:[Transaction type]],2,FALSE)</f>
        <v>Cash Withdrawal</v>
      </c>
      <c r="Q1914" s="21" t="str">
        <f>VLOOKUP(B1914,Transaction!C2:E3001,3,FALSE)</f>
        <v>POS</v>
      </c>
      <c r="R1914" s="22">
        <f>Table4[[#This Row],[Bank Deposit2]] - Table4[[#This Row],[Saving Accounts]]</f>
        <v>106231.5050608</v>
      </c>
      <c r="S1914" s="22">
        <f>IF(AND(Table4[[#This Row],[Account Type]]="Current",Table4[[#This Row],[Opening Balance]]&gt;= 500000),Table4[[#This Row],[Opening Balance]] * 0.02, 0)</f>
        <v>0</v>
      </c>
    </row>
    <row r="1915" spans="1:19" ht="15.75" x14ac:dyDescent="0.25">
      <c r="A1915" s="17" t="s">
        <v>5962</v>
      </c>
      <c r="B1915" s="19">
        <v>687926099</v>
      </c>
      <c r="C1915" s="17">
        <v>71</v>
      </c>
      <c r="D1915" s="24">
        <v>18773.25</v>
      </c>
      <c r="E1915" s="17" t="s">
        <v>12</v>
      </c>
      <c r="F1915" s="17" t="s">
        <v>282</v>
      </c>
      <c r="G1915" s="17" t="s">
        <v>4054</v>
      </c>
      <c r="H1915" s="17" t="s">
        <v>5963</v>
      </c>
      <c r="I1915" s="20">
        <f t="shared" si="29"/>
        <v>542037.00176999997</v>
      </c>
      <c r="J1915" s="20">
        <v>156643.720695</v>
      </c>
      <c r="K1915" s="17" t="s">
        <v>5964</v>
      </c>
      <c r="L1915" s="21" t="str">
        <f>VLOOKUP(B1915,Accounts!B$2:E$3001,4,FALSE)</f>
        <v>Joint</v>
      </c>
      <c r="M1915" s="26">
        <f>VALUE(VLOOKUP(B1915,Accounts!B$2:G$3001,6,FALSE))</f>
        <v>3556651875</v>
      </c>
      <c r="N1915" s="22">
        <f>IFERROR(VLOOKUP(B1915,Loan!B1915:D2214,3,FALSE), 0)</f>
        <v>0</v>
      </c>
      <c r="O1915" s="25">
        <f>VLOOKUP(B1915,Transaction!C2:F3001,4,FALSE)</f>
        <v>44608</v>
      </c>
      <c r="P1915" s="21" t="str">
        <f>VLOOKUP(B1915,Table3[[Account Number]:[Transaction type]],2,FALSE)</f>
        <v>Loan Payment</v>
      </c>
      <c r="Q1915" s="21" t="str">
        <f>VLOOKUP(B1915,Transaction!C2:E3001,3,FALSE)</f>
        <v>ACH</v>
      </c>
      <c r="R1915" s="22">
        <f>Table4[[#This Row],[Bank Deposit2]] - Table4[[#This Row],[Saving Accounts]]</f>
        <v>385393.28107499995</v>
      </c>
      <c r="S1915" s="22">
        <f>IF(AND(Table4[[#This Row],[Account Type]]="Current",Table4[[#This Row],[Opening Balance]]&gt;= 500000),Table4[[#This Row],[Opening Balance]] * 0.02, 0)</f>
        <v>0</v>
      </c>
    </row>
    <row r="1916" spans="1:19" ht="15.75" x14ac:dyDescent="0.25">
      <c r="A1916" s="17" t="s">
        <v>5965</v>
      </c>
      <c r="B1916" s="19">
        <v>67209777</v>
      </c>
      <c r="C1916" s="17">
        <v>81</v>
      </c>
      <c r="D1916" s="24">
        <v>15120.75</v>
      </c>
      <c r="E1916" s="17" t="s">
        <v>12</v>
      </c>
      <c r="F1916" s="17" t="s">
        <v>260</v>
      </c>
      <c r="G1916" s="17" t="s">
        <v>4099</v>
      </c>
      <c r="H1916" s="17" t="s">
        <v>5966</v>
      </c>
      <c r="I1916" s="20">
        <f t="shared" si="29"/>
        <v>1279046.5445999999</v>
      </c>
      <c r="J1916" s="20">
        <v>562886.18594999996</v>
      </c>
      <c r="K1916" s="17" t="s">
        <v>3709</v>
      </c>
      <c r="L1916" s="21" t="str">
        <f>VLOOKUP(B1916,Accounts!B$2:E$3001,4,FALSE)</f>
        <v>Current</v>
      </c>
      <c r="M1916" s="26">
        <f>VALUE(VLOOKUP(B1916,Accounts!B$2:G$3001,6,FALSE))</f>
        <v>3828104</v>
      </c>
      <c r="N1916" s="22">
        <f>IFERROR(VLOOKUP(B1916,Loan!B1916:D2215,3,FALSE), 0)</f>
        <v>0</v>
      </c>
      <c r="O1916" s="25">
        <f>VLOOKUP(B1916,Transaction!C2:F3001,4,FALSE)</f>
        <v>44357</v>
      </c>
      <c r="P1916" s="21" t="str">
        <f>VLOOKUP(B1916,Table3[[Account Number]:[Transaction type]],2,FALSE)</f>
        <v>Online Payment</v>
      </c>
      <c r="Q1916" s="21" t="str">
        <f>VLOOKUP(B1916,Transaction!C2:E3001,3,FALSE)</f>
        <v>Internet Banking</v>
      </c>
      <c r="R1916" s="22">
        <f>Table4[[#This Row],[Bank Deposit2]] - Table4[[#This Row],[Saving Accounts]]</f>
        <v>716160.35864999995</v>
      </c>
      <c r="S1916" s="22">
        <f>IF(AND(Table4[[#This Row],[Account Type]]="Current",Table4[[#This Row],[Opening Balance]]&gt;= 500000),Table4[[#This Row],[Opening Balance]] * 0.02, 0)</f>
        <v>76562.080000000002</v>
      </c>
    </row>
    <row r="1917" spans="1:19" ht="15.75" x14ac:dyDescent="0.25">
      <c r="A1917" s="17" t="s">
        <v>5967</v>
      </c>
      <c r="B1917" s="19">
        <v>255927900</v>
      </c>
      <c r="C1917" s="17">
        <v>24</v>
      </c>
      <c r="D1917" s="24">
        <v>35940</v>
      </c>
      <c r="E1917" s="17" t="s">
        <v>12</v>
      </c>
      <c r="F1917" s="17" t="s">
        <v>1388</v>
      </c>
      <c r="G1917" s="17" t="s">
        <v>4070</v>
      </c>
      <c r="H1917" s="17" t="s">
        <v>5968</v>
      </c>
      <c r="I1917" s="20">
        <f t="shared" si="29"/>
        <v>764580.53951999999</v>
      </c>
      <c r="J1917" s="20">
        <v>232286.84962560001</v>
      </c>
      <c r="K1917" s="17" t="s">
        <v>5969</v>
      </c>
      <c r="L1917" s="21" t="str">
        <f>VLOOKUP(B1917,Accounts!B$2:E$3001,4,FALSE)</f>
        <v>Current</v>
      </c>
      <c r="M1917" s="26">
        <f>VALUE(VLOOKUP(B1917,Accounts!B$2:G$3001,6,FALSE))</f>
        <v>1242334912</v>
      </c>
      <c r="N1917" s="22">
        <f>IFERROR(VLOOKUP(B1917,Loan!B1917:D2216,3,FALSE), 0)</f>
        <v>0</v>
      </c>
      <c r="O1917" s="25">
        <f>VLOOKUP(B1917,Transaction!C2:F3001,4,FALSE)</f>
        <v>44269</v>
      </c>
      <c r="P1917" s="21" t="str">
        <f>VLOOKUP(B1917,Table3[[Account Number]:[Transaction type]],2,FALSE)</f>
        <v>Online Payment</v>
      </c>
      <c r="Q1917" s="21" t="str">
        <f>VLOOKUP(B1917,Transaction!C2:E3001,3,FALSE)</f>
        <v>Internet Banking</v>
      </c>
      <c r="R1917" s="22">
        <f>Table4[[#This Row],[Bank Deposit2]] - Table4[[#This Row],[Saving Accounts]]</f>
        <v>532293.68989439995</v>
      </c>
      <c r="S1917" s="22">
        <f>IF(AND(Table4[[#This Row],[Account Type]]="Current",Table4[[#This Row],[Opening Balance]]&gt;= 500000),Table4[[#This Row],[Opening Balance]] * 0.02, 0)</f>
        <v>24846698.240000002</v>
      </c>
    </row>
    <row r="1918" spans="1:19" ht="15.75" x14ac:dyDescent="0.25">
      <c r="A1918" s="17" t="s">
        <v>5970</v>
      </c>
      <c r="B1918" s="19">
        <v>237562153</v>
      </c>
      <c r="C1918" s="17">
        <v>56</v>
      </c>
      <c r="D1918" s="24">
        <v>24252</v>
      </c>
      <c r="E1918" s="17" t="s">
        <v>12</v>
      </c>
      <c r="F1918" s="17" t="s">
        <v>135</v>
      </c>
      <c r="G1918" s="17" t="s">
        <v>4062</v>
      </c>
      <c r="H1918" s="17" t="s">
        <v>5971</v>
      </c>
      <c r="I1918" s="20">
        <f t="shared" si="29"/>
        <v>3363785.3250000002</v>
      </c>
      <c r="J1918" s="20">
        <v>1574475.784455</v>
      </c>
      <c r="K1918" s="17" t="s">
        <v>4885</v>
      </c>
      <c r="L1918" s="21" t="str">
        <f>VLOOKUP(B1918,Accounts!B$2:E$3001,4,FALSE)</f>
        <v>Fixed Deposit</v>
      </c>
      <c r="M1918" s="26">
        <f>VALUE(VLOOKUP(B1918,Accounts!B$2:G$3001,6,FALSE))</f>
        <v>4511322</v>
      </c>
      <c r="N1918" s="22">
        <f>IFERROR(VLOOKUP(B1918,Loan!B1918:D2217,3,FALSE), 0)</f>
        <v>0</v>
      </c>
      <c r="O1918" s="25">
        <f>VLOOKUP(B1918,Transaction!C2:F3001,4,FALSE)</f>
        <v>44377</v>
      </c>
      <c r="P1918" s="21" t="str">
        <f>VLOOKUP(B1918,Table3[[Account Number]:[Transaction type]],2,FALSE)</f>
        <v>Cash Withdrawal</v>
      </c>
      <c r="Q1918" s="21" t="str">
        <f>VLOOKUP(B1918,Transaction!C2:E3001,3,FALSE)</f>
        <v>Bank</v>
      </c>
      <c r="R1918" s="22">
        <f>Table4[[#This Row],[Bank Deposit2]] - Table4[[#This Row],[Saving Accounts]]</f>
        <v>1789309.5405450002</v>
      </c>
      <c r="S1918" s="22">
        <f>IF(AND(Table4[[#This Row],[Account Type]]="Current",Table4[[#This Row],[Opening Balance]]&gt;= 500000),Table4[[#This Row],[Opening Balance]] * 0.02, 0)</f>
        <v>0</v>
      </c>
    </row>
    <row r="1919" spans="1:19" ht="15.75" x14ac:dyDescent="0.25">
      <c r="A1919" s="17" t="s">
        <v>4182</v>
      </c>
      <c r="B1919" s="19">
        <v>635748642</v>
      </c>
      <c r="C1919" s="17">
        <v>64</v>
      </c>
      <c r="D1919" s="24">
        <v>21330</v>
      </c>
      <c r="E1919" s="17" t="s">
        <v>12</v>
      </c>
      <c r="F1919" s="17" t="s">
        <v>399</v>
      </c>
      <c r="G1919" s="17" t="s">
        <v>4112</v>
      </c>
      <c r="H1919" s="17" t="s">
        <v>5972</v>
      </c>
      <c r="I1919" s="20">
        <f t="shared" si="29"/>
        <v>533403.62370800006</v>
      </c>
      <c r="J1919" s="20">
        <v>284601.26231399999</v>
      </c>
      <c r="K1919" s="17" t="s">
        <v>5973</v>
      </c>
      <c r="L1919" s="21" t="str">
        <f>VLOOKUP(B1919,Accounts!B$2:E$3001,4,FALSE)</f>
        <v>Domiciliary</v>
      </c>
      <c r="M1919" s="26">
        <f>VALUE(VLOOKUP(B1919,Accounts!B$2:G$3001,6,FALSE))</f>
        <v>1552822848</v>
      </c>
      <c r="N1919" s="22">
        <f>IFERROR(VLOOKUP(B1919,Loan!B1919:D2218,3,FALSE), 0)</f>
        <v>0</v>
      </c>
      <c r="O1919" s="25">
        <f>VLOOKUP(B1919,Transaction!C2:F3001,4,FALSE)</f>
        <v>44375</v>
      </c>
      <c r="P1919" s="21" t="str">
        <f>VLOOKUP(B1919,Table3[[Account Number]:[Transaction type]],2,FALSE)</f>
        <v>Money Deposit</v>
      </c>
      <c r="Q1919" s="21" t="str">
        <f>VLOOKUP(B1919,Transaction!C2:E3001,3,FALSE)</f>
        <v>Bank</v>
      </c>
      <c r="R1919" s="22">
        <f>Table4[[#This Row],[Bank Deposit2]] - Table4[[#This Row],[Saving Accounts]]</f>
        <v>248802.36139400007</v>
      </c>
      <c r="S1919" s="22">
        <f>IF(AND(Table4[[#This Row],[Account Type]]="Current",Table4[[#This Row],[Opening Balance]]&gt;= 500000),Table4[[#This Row],[Opening Balance]] * 0.02, 0)</f>
        <v>0</v>
      </c>
    </row>
    <row r="1920" spans="1:19" ht="15.75" x14ac:dyDescent="0.25">
      <c r="A1920" s="17" t="s">
        <v>5974</v>
      </c>
      <c r="B1920" s="19">
        <v>590984003</v>
      </c>
      <c r="C1920" s="17">
        <v>85</v>
      </c>
      <c r="D1920" s="24">
        <v>13659.75</v>
      </c>
      <c r="E1920" s="17" t="s">
        <v>12</v>
      </c>
      <c r="F1920" s="17" t="s">
        <v>366</v>
      </c>
      <c r="G1920" s="17" t="s">
        <v>4066</v>
      </c>
      <c r="H1920" s="17" t="s">
        <v>5975</v>
      </c>
      <c r="I1920" s="20">
        <f t="shared" si="29"/>
        <v>124809.29064000001</v>
      </c>
      <c r="J1920" s="20">
        <v>32508.1976454</v>
      </c>
      <c r="K1920" s="17" t="s">
        <v>5976</v>
      </c>
      <c r="L1920" s="21" t="str">
        <f>VLOOKUP(B1920,Accounts!B$2:E$3001,4,FALSE)</f>
        <v>Domiciliary</v>
      </c>
      <c r="M1920" s="26">
        <f>VALUE(VLOOKUP(B1920,Accounts!B$2:G$3001,6,FALSE))</f>
        <v>204822528</v>
      </c>
      <c r="N1920" s="22">
        <f>IFERROR(VLOOKUP(B1920,Loan!B1920:D2219,3,FALSE), 0)</f>
        <v>0</v>
      </c>
      <c r="O1920" s="25">
        <f>VLOOKUP(B1920,Transaction!C2:F3001,4,FALSE)</f>
        <v>44574</v>
      </c>
      <c r="P1920" s="21" t="str">
        <f>VLOOKUP(B1920,Table3[[Account Number]:[Transaction type]],2,FALSE)</f>
        <v>Money Transfer</v>
      </c>
      <c r="Q1920" s="21" t="str">
        <f>VLOOKUP(B1920,Transaction!C2:E3001,3,FALSE)</f>
        <v>Internet Banking</v>
      </c>
      <c r="R1920" s="22">
        <f>Table4[[#This Row],[Bank Deposit2]] - Table4[[#This Row],[Saving Accounts]]</f>
        <v>92301.092994600011</v>
      </c>
      <c r="S1920" s="22">
        <f>IF(AND(Table4[[#This Row],[Account Type]]="Current",Table4[[#This Row],[Opening Balance]]&gt;= 500000),Table4[[#This Row],[Opening Balance]] * 0.02, 0)</f>
        <v>0</v>
      </c>
    </row>
    <row r="1921" spans="1:19" ht="15.75" x14ac:dyDescent="0.25">
      <c r="A1921" s="17" t="s">
        <v>5977</v>
      </c>
      <c r="B1921" s="19">
        <v>446120059</v>
      </c>
      <c r="C1921" s="17">
        <v>47</v>
      </c>
      <c r="D1921" s="24">
        <v>27539.25</v>
      </c>
      <c r="E1921" s="17" t="s">
        <v>12</v>
      </c>
      <c r="F1921" s="17" t="s">
        <v>2602</v>
      </c>
      <c r="G1921" s="17" t="s">
        <v>4070</v>
      </c>
      <c r="H1921" s="17" t="s">
        <v>5978</v>
      </c>
      <c r="I1921" s="20">
        <f t="shared" si="29"/>
        <v>745757.79163200001</v>
      </c>
      <c r="J1921" s="20">
        <v>190667.97146880001</v>
      </c>
      <c r="K1921" s="17" t="s">
        <v>5979</v>
      </c>
      <c r="L1921" s="21" t="str">
        <f>VLOOKUP(B1921,Accounts!B$2:E$3001,4,FALSE)</f>
        <v>Domiciliary</v>
      </c>
      <c r="M1921" s="26">
        <f>VALUE(VLOOKUP(B1921,Accounts!B$2:G$3001,6,FALSE))</f>
        <v>395808894</v>
      </c>
      <c r="N1921" s="22">
        <f>IFERROR(VLOOKUP(B1921,Loan!B1921:D2220,3,FALSE), 0)</f>
        <v>0</v>
      </c>
      <c r="O1921" s="25">
        <f>VLOOKUP(B1921,Transaction!C2:F3001,4,FALSE)</f>
        <v>44291</v>
      </c>
      <c r="P1921" s="21" t="str">
        <f>VLOOKUP(B1921,Table3[[Account Number]:[Transaction type]],2,FALSE)</f>
        <v>Money Deposit</v>
      </c>
      <c r="Q1921" s="21" t="str">
        <f>VLOOKUP(B1921,Transaction!C2:E3001,3,FALSE)</f>
        <v>ATM</v>
      </c>
      <c r="R1921" s="22">
        <f>Table4[[#This Row],[Bank Deposit2]] - Table4[[#This Row],[Saving Accounts]]</f>
        <v>555089.82016320003</v>
      </c>
      <c r="S1921" s="22">
        <f>IF(AND(Table4[[#This Row],[Account Type]]="Current",Table4[[#This Row],[Opening Balance]]&gt;= 500000),Table4[[#This Row],[Opening Balance]] * 0.02, 0)</f>
        <v>0</v>
      </c>
    </row>
    <row r="1922" spans="1:19" ht="15.75" x14ac:dyDescent="0.25">
      <c r="A1922" s="17" t="s">
        <v>5980</v>
      </c>
      <c r="B1922" s="19">
        <v>242838470</v>
      </c>
      <c r="C1922" s="17">
        <v>62</v>
      </c>
      <c r="D1922" s="24">
        <v>22060.5</v>
      </c>
      <c r="E1922" s="17" t="s">
        <v>12</v>
      </c>
      <c r="F1922" s="17" t="s">
        <v>463</v>
      </c>
      <c r="G1922" s="17" t="s">
        <v>4054</v>
      </c>
      <c r="H1922" s="17" t="s">
        <v>5981</v>
      </c>
      <c r="I1922" s="20">
        <f t="shared" si="29"/>
        <v>2570376.8798819999</v>
      </c>
      <c r="J1922" s="20">
        <v>1173483.3394468799</v>
      </c>
      <c r="K1922" s="17" t="s">
        <v>5982</v>
      </c>
      <c r="L1922" s="21" t="str">
        <f>VLOOKUP(B1922,Accounts!B$2:E$3001,4,FALSE)</f>
        <v>Savings</v>
      </c>
      <c r="M1922" s="26">
        <f>VALUE(VLOOKUP(B1922,Accounts!B$2:G$3001,6,FALSE))</f>
        <v>13686118</v>
      </c>
      <c r="N1922" s="22">
        <f>IFERROR(VLOOKUP(B1922,Loan!B1922:D2221,3,FALSE), 0)</f>
        <v>0</v>
      </c>
      <c r="O1922" s="25">
        <f>VLOOKUP(B1922,Transaction!C2:F3001,4,FALSE)</f>
        <v>44324</v>
      </c>
      <c r="P1922" s="21" t="str">
        <f>VLOOKUP(B1922,Table3[[Account Number]:[Transaction type]],2,FALSE)</f>
        <v>Money Transfer</v>
      </c>
      <c r="Q1922" s="21" t="str">
        <f>VLOOKUP(B1922,Transaction!C2:E3001,3,FALSE)</f>
        <v>Bank</v>
      </c>
      <c r="R1922" s="22">
        <f>Table4[[#This Row],[Bank Deposit2]] - Table4[[#This Row],[Saving Accounts]]</f>
        <v>1396893.54043512</v>
      </c>
      <c r="S1922" s="22">
        <f>IF(AND(Table4[[#This Row],[Account Type]]="Current",Table4[[#This Row],[Opening Balance]]&gt;= 500000),Table4[[#This Row],[Opening Balance]] * 0.02, 0)</f>
        <v>0</v>
      </c>
    </row>
    <row r="1923" spans="1:19" ht="15.75" x14ac:dyDescent="0.25">
      <c r="A1923" s="17" t="s">
        <v>5983</v>
      </c>
      <c r="B1923" s="19">
        <v>141573647</v>
      </c>
      <c r="C1923" s="17">
        <v>17</v>
      </c>
      <c r="D1923" s="24">
        <v>38496.75</v>
      </c>
      <c r="E1923" s="17" t="s">
        <v>12</v>
      </c>
      <c r="F1923" s="17" t="s">
        <v>682</v>
      </c>
      <c r="G1923" s="17" t="s">
        <v>4084</v>
      </c>
      <c r="H1923" s="17" t="s">
        <v>5984</v>
      </c>
      <c r="I1923" s="20">
        <f t="shared" ref="I1923:I1986" si="30">VALUE(CLEAN(H1923))</f>
        <v>203074.46359199999</v>
      </c>
      <c r="J1923" s="20">
        <v>18395.381604599999</v>
      </c>
      <c r="K1923" s="17" t="s">
        <v>5985</v>
      </c>
      <c r="L1923" s="21" t="str">
        <f>VLOOKUP(B1923,Accounts!B$2:E$3001,4,FALSE)</f>
        <v>Current</v>
      </c>
      <c r="M1923" s="26">
        <f>VALUE(VLOOKUP(B1923,Accounts!B$2:G$3001,6,FALSE))</f>
        <v>546475776</v>
      </c>
      <c r="N1923" s="22">
        <f>IFERROR(VLOOKUP(B1923,Loan!B1923:D2222,3,FALSE), 0)</f>
        <v>0</v>
      </c>
      <c r="O1923" s="25">
        <f>VLOOKUP(B1923,Transaction!C2:F3001,4,FALSE)</f>
        <v>44402</v>
      </c>
      <c r="P1923" s="21" t="str">
        <f>VLOOKUP(B1923,Table3[[Account Number]:[Transaction type]],2,FALSE)</f>
        <v>Cash Withdrawal</v>
      </c>
      <c r="Q1923" s="21" t="str">
        <f>VLOOKUP(B1923,Transaction!C2:E3001,3,FALSE)</f>
        <v>ATM</v>
      </c>
      <c r="R1923" s="22">
        <f>Table4[[#This Row],[Bank Deposit2]] - Table4[[#This Row],[Saving Accounts]]</f>
        <v>184679.08198739999</v>
      </c>
      <c r="S1923" s="22">
        <f>IF(AND(Table4[[#This Row],[Account Type]]="Current",Table4[[#This Row],[Opening Balance]]&gt;= 500000),Table4[[#This Row],[Opening Balance]] * 0.02, 0)</f>
        <v>10929515.52</v>
      </c>
    </row>
    <row r="1924" spans="1:19" ht="15.75" x14ac:dyDescent="0.25">
      <c r="A1924" s="17" t="s">
        <v>5986</v>
      </c>
      <c r="B1924" s="19">
        <v>710491494</v>
      </c>
      <c r="C1924" s="17">
        <v>72</v>
      </c>
      <c r="D1924" s="24">
        <v>18408</v>
      </c>
      <c r="E1924" s="17" t="s">
        <v>12</v>
      </c>
      <c r="F1924" s="17" t="s">
        <v>527</v>
      </c>
      <c r="G1924" s="17" t="s">
        <v>4074</v>
      </c>
      <c r="H1924" s="17" t="s">
        <v>5987</v>
      </c>
      <c r="I1924" s="20">
        <f t="shared" si="30"/>
        <v>570748.36341600004</v>
      </c>
      <c r="J1924" s="20">
        <v>94543.812871200003</v>
      </c>
      <c r="K1924" s="17" t="s">
        <v>5988</v>
      </c>
      <c r="L1924" s="21" t="str">
        <f>VLOOKUP(B1924,Accounts!B$2:E$3001,4,FALSE)</f>
        <v>Savings</v>
      </c>
      <c r="M1924" s="26">
        <f>VALUE(VLOOKUP(B1924,Accounts!B$2:G$3001,6,FALSE))</f>
        <v>1280793657</v>
      </c>
      <c r="N1924" s="22">
        <f>IFERROR(VLOOKUP(B1924,Loan!B1924:D2223,3,FALSE), 0)</f>
        <v>0</v>
      </c>
      <c r="O1924" s="25">
        <f>VLOOKUP(B1924,Transaction!C2:F3001,4,FALSE)</f>
        <v>44409</v>
      </c>
      <c r="P1924" s="21" t="str">
        <f>VLOOKUP(B1924,Table3[[Account Number]:[Transaction type]],2,FALSE)</f>
        <v>Online Payment</v>
      </c>
      <c r="Q1924" s="21" t="str">
        <f>VLOOKUP(B1924,Transaction!C2:E3001,3,FALSE)</f>
        <v>Mobile</v>
      </c>
      <c r="R1924" s="22">
        <f>Table4[[#This Row],[Bank Deposit2]] - Table4[[#This Row],[Saving Accounts]]</f>
        <v>476204.5505448</v>
      </c>
      <c r="S1924" s="22">
        <f>IF(AND(Table4[[#This Row],[Account Type]]="Current",Table4[[#This Row],[Opening Balance]]&gt;= 500000),Table4[[#This Row],[Opening Balance]] * 0.02, 0)</f>
        <v>0</v>
      </c>
    </row>
    <row r="1925" spans="1:19" ht="15.75" x14ac:dyDescent="0.25">
      <c r="A1925" s="17" t="s">
        <v>5989</v>
      </c>
      <c r="B1925" s="19">
        <v>811956007</v>
      </c>
      <c r="C1925" s="17">
        <v>40</v>
      </c>
      <c r="D1925" s="24">
        <v>30096</v>
      </c>
      <c r="E1925" s="17" t="s">
        <v>12</v>
      </c>
      <c r="F1925" s="17" t="s">
        <v>721</v>
      </c>
      <c r="G1925" s="17" t="s">
        <v>4062</v>
      </c>
      <c r="H1925" s="17" t="s">
        <v>5990</v>
      </c>
      <c r="I1925" s="20">
        <f t="shared" si="30"/>
        <v>382095.46289099997</v>
      </c>
      <c r="J1925" s="20">
        <v>56949.2600742</v>
      </c>
      <c r="K1925" s="17" t="s">
        <v>5991</v>
      </c>
      <c r="L1925" s="21" t="str">
        <f>VLOOKUP(B1925,Accounts!B$2:E$3001,4,FALSE)</f>
        <v>Current</v>
      </c>
      <c r="M1925" s="26">
        <f>VALUE(VLOOKUP(B1925,Accounts!B$2:G$3001,6,FALSE))</f>
        <v>668895744</v>
      </c>
      <c r="N1925" s="22">
        <f>IFERROR(VLOOKUP(B1925,Loan!B1925:D2224,3,FALSE), 0)</f>
        <v>0</v>
      </c>
      <c r="O1925" s="25">
        <f>VLOOKUP(B1925,Transaction!C2:F3001,4,FALSE)</f>
        <v>44585</v>
      </c>
      <c r="P1925" s="21" t="str">
        <f>VLOOKUP(B1925,Table3[[Account Number]:[Transaction type]],2,FALSE)</f>
        <v>Cash Withdrawal</v>
      </c>
      <c r="Q1925" s="21" t="str">
        <f>VLOOKUP(B1925,Transaction!C2:E3001,3,FALSE)</f>
        <v>ATM</v>
      </c>
      <c r="R1925" s="22">
        <f>Table4[[#This Row],[Bank Deposit2]] - Table4[[#This Row],[Saving Accounts]]</f>
        <v>325146.20281679998</v>
      </c>
      <c r="S1925" s="22">
        <f>IF(AND(Table4[[#This Row],[Account Type]]="Current",Table4[[#This Row],[Opening Balance]]&gt;= 500000),Table4[[#This Row],[Opening Balance]] * 0.02, 0)</f>
        <v>13377914.880000001</v>
      </c>
    </row>
    <row r="1926" spans="1:19" ht="15.75" x14ac:dyDescent="0.25">
      <c r="A1926" s="17" t="s">
        <v>4321</v>
      </c>
      <c r="B1926" s="19">
        <v>892038287</v>
      </c>
      <c r="C1926" s="17">
        <v>75</v>
      </c>
      <c r="D1926" s="24">
        <v>17312.25</v>
      </c>
      <c r="E1926" s="17" t="s">
        <v>12</v>
      </c>
      <c r="F1926" s="17" t="s">
        <v>135</v>
      </c>
      <c r="G1926" s="17" t="s">
        <v>4088</v>
      </c>
      <c r="H1926" s="17" t="s">
        <v>5992</v>
      </c>
      <c r="I1926" s="20">
        <f t="shared" si="30"/>
        <v>314626.92239999998</v>
      </c>
      <c r="J1926" s="20">
        <v>51939.231288000003</v>
      </c>
      <c r="K1926" s="17" t="s">
        <v>5993</v>
      </c>
      <c r="L1926" s="21" t="str">
        <f>VLOOKUP(B1926,Accounts!B$2:E$3001,4,FALSE)</f>
        <v>Corporate</v>
      </c>
      <c r="M1926" s="26">
        <f>VALUE(VLOOKUP(B1926,Accounts!B$2:G$3001,6,FALSE))</f>
        <v>2101980672</v>
      </c>
      <c r="N1926" s="22">
        <f>IFERROR(VLOOKUP(B1926,Loan!B1926:D2225,3,FALSE), 0)</f>
        <v>0</v>
      </c>
      <c r="O1926" s="25">
        <f>VLOOKUP(B1926,Transaction!C2:F3001,4,FALSE)</f>
        <v>44397</v>
      </c>
      <c r="P1926" s="21" t="str">
        <f>VLOOKUP(B1926,Table3[[Account Number]:[Transaction type]],2,FALSE)</f>
        <v>Money Transfer</v>
      </c>
      <c r="Q1926" s="21" t="str">
        <f>VLOOKUP(B1926,Transaction!C2:E3001,3,FALSE)</f>
        <v>Bank</v>
      </c>
      <c r="R1926" s="22">
        <f>Table4[[#This Row],[Bank Deposit2]] - Table4[[#This Row],[Saving Accounts]]</f>
        <v>262687.69111199997</v>
      </c>
      <c r="S1926" s="22">
        <f>IF(AND(Table4[[#This Row],[Account Type]]="Current",Table4[[#This Row],[Opening Balance]]&gt;= 500000),Table4[[#This Row],[Opening Balance]] * 0.02, 0)</f>
        <v>0</v>
      </c>
    </row>
    <row r="1927" spans="1:19" ht="15.75" x14ac:dyDescent="0.25">
      <c r="A1927" s="17" t="s">
        <v>5994</v>
      </c>
      <c r="B1927" s="19">
        <v>460865549</v>
      </c>
      <c r="C1927" s="17">
        <v>67</v>
      </c>
      <c r="D1927" s="24">
        <v>20234.25</v>
      </c>
      <c r="E1927" s="17" t="s">
        <v>12</v>
      </c>
      <c r="F1927" s="17" t="s">
        <v>395</v>
      </c>
      <c r="G1927" s="17" t="s">
        <v>4119</v>
      </c>
      <c r="H1927" s="17" t="s">
        <v>5995</v>
      </c>
      <c r="I1927" s="20">
        <f t="shared" si="30"/>
        <v>256902.3</v>
      </c>
      <c r="J1927" s="20">
        <v>56621.266920000002</v>
      </c>
      <c r="K1927" s="17" t="s">
        <v>5996</v>
      </c>
      <c r="L1927" s="21" t="str">
        <f>VLOOKUP(B1927,Accounts!B$2:E$3001,4,FALSE)</f>
        <v>Savings</v>
      </c>
      <c r="M1927" s="26">
        <f>VALUE(VLOOKUP(B1927,Accounts!B$2:G$3001,6,FALSE))</f>
        <v>3617314536</v>
      </c>
      <c r="N1927" s="22">
        <f>IFERROR(VLOOKUP(B1927,Loan!B1927:D2226,3,FALSE), 0)</f>
        <v>0</v>
      </c>
      <c r="O1927" s="25">
        <f>VLOOKUP(B1927,Transaction!C2:F3001,4,FALSE)</f>
        <v>44483</v>
      </c>
      <c r="P1927" s="21" t="str">
        <f>VLOOKUP(B1927,Table3[[Account Number]:[Transaction type]],2,FALSE)</f>
        <v>Cash Withdrawal</v>
      </c>
      <c r="Q1927" s="21" t="str">
        <f>VLOOKUP(B1927,Transaction!C2:E3001,3,FALSE)</f>
        <v>POS</v>
      </c>
      <c r="R1927" s="22">
        <f>Table4[[#This Row],[Bank Deposit2]] - Table4[[#This Row],[Saving Accounts]]</f>
        <v>200281.03307999999</v>
      </c>
      <c r="S1927" s="22">
        <f>IF(AND(Table4[[#This Row],[Account Type]]="Current",Table4[[#This Row],[Opening Balance]]&gt;= 500000),Table4[[#This Row],[Opening Balance]] * 0.02, 0)</f>
        <v>0</v>
      </c>
    </row>
    <row r="1928" spans="1:19" ht="15.75" x14ac:dyDescent="0.25">
      <c r="A1928" s="17" t="s">
        <v>5997</v>
      </c>
      <c r="B1928" s="19">
        <v>980286712</v>
      </c>
      <c r="C1928" s="17">
        <v>73</v>
      </c>
      <c r="D1928" s="24">
        <v>18042.75</v>
      </c>
      <c r="E1928" s="17" t="s">
        <v>12</v>
      </c>
      <c r="F1928" s="17" t="s">
        <v>951</v>
      </c>
      <c r="G1928" s="17" t="s">
        <v>4088</v>
      </c>
      <c r="H1928" s="17" t="s">
        <v>5998</v>
      </c>
      <c r="I1928" s="20">
        <f t="shared" si="30"/>
        <v>156466.454256</v>
      </c>
      <c r="J1928" s="20">
        <v>55322.067754800002</v>
      </c>
      <c r="K1928" s="17" t="s">
        <v>5999</v>
      </c>
      <c r="L1928" s="21" t="str">
        <f>VLOOKUP(B1928,Accounts!B$2:E$3001,4,FALSE)</f>
        <v>Domiciliary</v>
      </c>
      <c r="M1928" s="26">
        <f>VALUE(VLOOKUP(B1928,Accounts!B$2:G$3001,6,FALSE))</f>
        <v>632510424</v>
      </c>
      <c r="N1928" s="22">
        <f>IFERROR(VLOOKUP(B1928,Loan!B1928:D2227,3,FALSE), 0)</f>
        <v>0</v>
      </c>
      <c r="O1928" s="25">
        <f>VLOOKUP(B1928,Transaction!C2:F3001,4,FALSE)</f>
        <v>44248</v>
      </c>
      <c r="P1928" s="21" t="str">
        <f>VLOOKUP(B1928,Table3[[Account Number]:[Transaction type]],2,FALSE)</f>
        <v>Checks</v>
      </c>
      <c r="Q1928" s="21" t="str">
        <f>VLOOKUP(B1928,Transaction!C2:E3001,3,FALSE)</f>
        <v>Bank</v>
      </c>
      <c r="R1928" s="22">
        <f>Table4[[#This Row],[Bank Deposit2]] - Table4[[#This Row],[Saving Accounts]]</f>
        <v>101144.3865012</v>
      </c>
      <c r="S1928" s="22">
        <f>IF(AND(Table4[[#This Row],[Account Type]]="Current",Table4[[#This Row],[Opening Balance]]&gt;= 500000),Table4[[#This Row],[Opening Balance]] * 0.02, 0)</f>
        <v>0</v>
      </c>
    </row>
    <row r="1929" spans="1:19" ht="15.75" x14ac:dyDescent="0.25">
      <c r="A1929" s="17" t="s">
        <v>6000</v>
      </c>
      <c r="B1929" s="19">
        <v>687564363</v>
      </c>
      <c r="C1929" s="17">
        <v>36</v>
      </c>
      <c r="D1929" s="24">
        <v>31557</v>
      </c>
      <c r="E1929" s="17" t="s">
        <v>12</v>
      </c>
      <c r="F1929" s="17" t="s">
        <v>1498</v>
      </c>
      <c r="G1929" s="17" t="s">
        <v>4088</v>
      </c>
      <c r="H1929" s="17" t="s">
        <v>6001</v>
      </c>
      <c r="I1929" s="20">
        <f t="shared" si="30"/>
        <v>302394.06848000002</v>
      </c>
      <c r="J1929" s="20">
        <v>69685.633102399996</v>
      </c>
      <c r="K1929" s="17" t="s">
        <v>6002</v>
      </c>
      <c r="L1929" s="21" t="str">
        <f>VLOOKUP(B1929,Accounts!B$2:E$3001,4,FALSE)</f>
        <v>Current</v>
      </c>
      <c r="M1929" s="26">
        <f>VALUE(VLOOKUP(B1929,Accounts!B$2:G$3001,6,FALSE))</f>
        <v>1521248256</v>
      </c>
      <c r="N1929" s="22">
        <f>IFERROR(VLOOKUP(B1929,Loan!B1929:D2228,3,FALSE), 0)</f>
        <v>0</v>
      </c>
      <c r="O1929" s="25">
        <f>VLOOKUP(B1929,Transaction!C2:F3001,4,FALSE)</f>
        <v>44235</v>
      </c>
      <c r="P1929" s="21" t="str">
        <f>VLOOKUP(B1929,Table3[[Account Number]:[Transaction type]],2,FALSE)</f>
        <v>Cash Withdrawal</v>
      </c>
      <c r="Q1929" s="21" t="str">
        <f>VLOOKUP(B1929,Transaction!C2:E3001,3,FALSE)</f>
        <v>ATM</v>
      </c>
      <c r="R1929" s="22">
        <f>Table4[[#This Row],[Bank Deposit2]] - Table4[[#This Row],[Saving Accounts]]</f>
        <v>232708.43537760002</v>
      </c>
      <c r="S1929" s="22">
        <f>IF(AND(Table4[[#This Row],[Account Type]]="Current",Table4[[#This Row],[Opening Balance]]&gt;= 500000),Table4[[#This Row],[Opening Balance]] * 0.02, 0)</f>
        <v>30424965.120000001</v>
      </c>
    </row>
    <row r="1930" spans="1:19" ht="15.75" x14ac:dyDescent="0.25">
      <c r="A1930" s="17" t="s">
        <v>6003</v>
      </c>
      <c r="B1930" s="19">
        <v>940266572</v>
      </c>
      <c r="C1930" s="17">
        <v>17</v>
      </c>
      <c r="D1930" s="24">
        <v>38496.75</v>
      </c>
      <c r="E1930" s="17" t="s">
        <v>12</v>
      </c>
      <c r="F1930" s="17" t="s">
        <v>366</v>
      </c>
      <c r="G1930" s="17" t="s">
        <v>4105</v>
      </c>
      <c r="H1930" s="17" t="s">
        <v>6004</v>
      </c>
      <c r="I1930" s="20">
        <f t="shared" si="30"/>
        <v>910625.49685800006</v>
      </c>
      <c r="J1930" s="20">
        <v>504298.11998412001</v>
      </c>
      <c r="K1930" s="17" t="s">
        <v>6005</v>
      </c>
      <c r="L1930" s="21" t="str">
        <f>VLOOKUP(B1930,Accounts!B$2:E$3001,4,FALSE)</f>
        <v>Savings</v>
      </c>
      <c r="M1930" s="26">
        <f>VALUE(VLOOKUP(B1930,Accounts!B$2:G$3001,6,FALSE))</f>
        <v>1913780763</v>
      </c>
      <c r="N1930" s="22">
        <f>IFERROR(VLOOKUP(B1930,Loan!B1930:D2229,3,FALSE), 0)</f>
        <v>0</v>
      </c>
      <c r="O1930" s="25">
        <f>VLOOKUP(B1930,Transaction!C2:F3001,4,FALSE)</f>
        <v>44418</v>
      </c>
      <c r="P1930" s="21" t="str">
        <f>VLOOKUP(B1930,Table3[[Account Number]:[Transaction type]],2,FALSE)</f>
        <v>Online Payment</v>
      </c>
      <c r="Q1930" s="21" t="str">
        <f>VLOOKUP(B1930,Transaction!C2:E3001,3,FALSE)</f>
        <v>Card</v>
      </c>
      <c r="R1930" s="22">
        <f>Table4[[#This Row],[Bank Deposit2]] - Table4[[#This Row],[Saving Accounts]]</f>
        <v>406327.37687388004</v>
      </c>
      <c r="S1930" s="22">
        <f>IF(AND(Table4[[#This Row],[Account Type]]="Current",Table4[[#This Row],[Opening Balance]]&gt;= 500000),Table4[[#This Row],[Opening Balance]] * 0.02, 0)</f>
        <v>0</v>
      </c>
    </row>
    <row r="1931" spans="1:19" ht="15.75" x14ac:dyDescent="0.25">
      <c r="A1931" s="17" t="s">
        <v>6006</v>
      </c>
      <c r="B1931" s="19">
        <v>192781810</v>
      </c>
      <c r="C1931" s="17">
        <v>79</v>
      </c>
      <c r="D1931" s="24">
        <v>15851.25</v>
      </c>
      <c r="E1931" s="17" t="s">
        <v>12</v>
      </c>
      <c r="F1931" s="17" t="s">
        <v>818</v>
      </c>
      <c r="G1931" s="17" t="s">
        <v>4062</v>
      </c>
      <c r="H1931" s="17" t="s">
        <v>6007</v>
      </c>
      <c r="I1931" s="20">
        <f t="shared" si="30"/>
        <v>914426.93145599996</v>
      </c>
      <c r="J1931" s="20">
        <v>245879.24156928001</v>
      </c>
      <c r="K1931" s="17" t="s">
        <v>6008</v>
      </c>
      <c r="L1931" s="21" t="str">
        <f>VLOOKUP(B1931,Accounts!B$2:E$3001,4,FALSE)</f>
        <v>Current</v>
      </c>
      <c r="M1931" s="26">
        <f>VALUE(VLOOKUP(B1931,Accounts!B$2:G$3001,6,FALSE))</f>
        <v>2109398829</v>
      </c>
      <c r="N1931" s="22">
        <f>IFERROR(VLOOKUP(B1931,Loan!B1931:D2230,3,FALSE), 0)</f>
        <v>0</v>
      </c>
      <c r="O1931" s="25">
        <f>VLOOKUP(B1931,Transaction!C2:F3001,4,FALSE)</f>
        <v>44440</v>
      </c>
      <c r="P1931" s="21" t="str">
        <f>VLOOKUP(B1931,Table3[[Account Number]:[Transaction type]],2,FALSE)</f>
        <v>Loan Payment</v>
      </c>
      <c r="Q1931" s="21" t="str">
        <f>VLOOKUP(B1931,Transaction!C2:E3001,3,FALSE)</f>
        <v>AFT</v>
      </c>
      <c r="R1931" s="22">
        <f>Table4[[#This Row],[Bank Deposit2]] - Table4[[#This Row],[Saving Accounts]]</f>
        <v>668547.68988671992</v>
      </c>
      <c r="S1931" s="22">
        <f>IF(AND(Table4[[#This Row],[Account Type]]="Current",Table4[[#This Row],[Opening Balance]]&gt;= 500000),Table4[[#This Row],[Opening Balance]] * 0.02, 0)</f>
        <v>42187976.579999998</v>
      </c>
    </row>
    <row r="1932" spans="1:19" ht="15.75" x14ac:dyDescent="0.25">
      <c r="A1932" s="17" t="s">
        <v>6009</v>
      </c>
      <c r="B1932" s="19">
        <v>151570772</v>
      </c>
      <c r="C1932" s="17">
        <v>38</v>
      </c>
      <c r="D1932" s="24">
        <v>30826.5</v>
      </c>
      <c r="E1932" s="17" t="s">
        <v>12</v>
      </c>
      <c r="F1932" s="17" t="s">
        <v>852</v>
      </c>
      <c r="G1932" s="17" t="s">
        <v>4105</v>
      </c>
      <c r="H1932" s="17" t="s">
        <v>6010</v>
      </c>
      <c r="I1932" s="20">
        <f t="shared" si="30"/>
        <v>873130.82128100004</v>
      </c>
      <c r="J1932" s="20">
        <v>576086.31507200003</v>
      </c>
      <c r="K1932" s="17" t="s">
        <v>6011</v>
      </c>
      <c r="L1932" s="21" t="str">
        <f>VLOOKUP(B1932,Accounts!B$2:E$3001,4,FALSE)</f>
        <v>Domiciliary</v>
      </c>
      <c r="M1932" s="26">
        <f>VALUE(VLOOKUP(B1932,Accounts!B$2:G$3001,6,FALSE))</f>
        <v>552357</v>
      </c>
      <c r="N1932" s="22">
        <f>IFERROR(VLOOKUP(B1932,Loan!B1932:D2231,3,FALSE), 0)</f>
        <v>0</v>
      </c>
      <c r="O1932" s="25">
        <f>VLOOKUP(B1932,Transaction!C2:F3001,4,FALSE)</f>
        <v>44281</v>
      </c>
      <c r="P1932" s="21" t="str">
        <f>VLOOKUP(B1932,Table3[[Account Number]:[Transaction type]],2,FALSE)</f>
        <v>Money Deposit</v>
      </c>
      <c r="Q1932" s="21" t="str">
        <f>VLOOKUP(B1932,Transaction!C2:E3001,3,FALSE)</f>
        <v>Bank</v>
      </c>
      <c r="R1932" s="22">
        <f>Table4[[#This Row],[Bank Deposit2]] - Table4[[#This Row],[Saving Accounts]]</f>
        <v>297044.50620900001</v>
      </c>
      <c r="S1932" s="22">
        <f>IF(AND(Table4[[#This Row],[Account Type]]="Current",Table4[[#This Row],[Opening Balance]]&gt;= 500000),Table4[[#This Row],[Opening Balance]] * 0.02, 0)</f>
        <v>0</v>
      </c>
    </row>
    <row r="1933" spans="1:19" ht="15.75" x14ac:dyDescent="0.25">
      <c r="A1933" s="17" t="s">
        <v>6012</v>
      </c>
      <c r="B1933" s="19">
        <v>335718706</v>
      </c>
      <c r="C1933" s="17">
        <v>72</v>
      </c>
      <c r="D1933" s="24">
        <v>18408</v>
      </c>
      <c r="E1933" s="17" t="s">
        <v>12</v>
      </c>
      <c r="F1933" s="17" t="s">
        <v>442</v>
      </c>
      <c r="G1933" s="17" t="s">
        <v>4112</v>
      </c>
      <c r="H1933" s="17" t="s">
        <v>6013</v>
      </c>
      <c r="I1933" s="20">
        <f t="shared" si="30"/>
        <v>361620.06796800002</v>
      </c>
      <c r="J1933" s="20">
        <v>139046.46142847999</v>
      </c>
      <c r="K1933" s="17" t="s">
        <v>6014</v>
      </c>
      <c r="L1933" s="21" t="str">
        <f>VLOOKUP(B1933,Accounts!B$2:E$3001,4,FALSE)</f>
        <v>Joint</v>
      </c>
      <c r="M1933" s="26">
        <f>VALUE(VLOOKUP(B1933,Accounts!B$2:G$3001,6,FALSE))</f>
        <v>4558598875</v>
      </c>
      <c r="N1933" s="22">
        <f>IFERROR(VLOOKUP(B1933,Loan!B1933:D2232,3,FALSE), 0)</f>
        <v>0</v>
      </c>
      <c r="O1933" s="25">
        <f>VLOOKUP(B1933,Transaction!C2:F3001,4,FALSE)</f>
        <v>44629</v>
      </c>
      <c r="P1933" s="21" t="str">
        <f>VLOOKUP(B1933,Table3[[Account Number]:[Transaction type]],2,FALSE)</f>
        <v>Money Deposit</v>
      </c>
      <c r="Q1933" s="21" t="str">
        <f>VLOOKUP(B1933,Transaction!C2:E3001,3,FALSE)</f>
        <v>Bank</v>
      </c>
      <c r="R1933" s="22">
        <f>Table4[[#This Row],[Bank Deposit2]] - Table4[[#This Row],[Saving Accounts]]</f>
        <v>222573.60653952003</v>
      </c>
      <c r="S1933" s="22">
        <f>IF(AND(Table4[[#This Row],[Account Type]]="Current",Table4[[#This Row],[Opening Balance]]&gt;= 500000),Table4[[#This Row],[Opening Balance]] * 0.02, 0)</f>
        <v>0</v>
      </c>
    </row>
    <row r="1934" spans="1:19" ht="15.75" x14ac:dyDescent="0.25">
      <c r="A1934" s="17" t="s">
        <v>6015</v>
      </c>
      <c r="B1934" s="19">
        <v>967386430</v>
      </c>
      <c r="C1934" s="17">
        <v>35</v>
      </c>
      <c r="D1934" s="24">
        <v>31922.25</v>
      </c>
      <c r="E1934" s="17" t="s">
        <v>12</v>
      </c>
      <c r="F1934" s="17" t="s">
        <v>385</v>
      </c>
      <c r="G1934" s="17" t="s">
        <v>4066</v>
      </c>
      <c r="H1934" s="17" t="s">
        <v>6016</v>
      </c>
      <c r="I1934" s="20">
        <f t="shared" si="30"/>
        <v>49923.510272</v>
      </c>
      <c r="J1934" s="20">
        <v>13814.771358079999</v>
      </c>
      <c r="K1934" s="17" t="s">
        <v>6017</v>
      </c>
      <c r="L1934" s="21" t="str">
        <f>VLOOKUP(B1934,Accounts!B$2:E$3001,4,FALSE)</f>
        <v>Domiciliary</v>
      </c>
      <c r="M1934" s="26">
        <f>VALUE(VLOOKUP(B1934,Accounts!B$2:G$3001,6,FALSE))</f>
        <v>59368365</v>
      </c>
      <c r="N1934" s="22">
        <f>IFERROR(VLOOKUP(B1934,Loan!B1934:D2233,3,FALSE), 0)</f>
        <v>0</v>
      </c>
      <c r="O1934" s="25">
        <f>VLOOKUP(B1934,Transaction!C2:F3001,4,FALSE)</f>
        <v>44369</v>
      </c>
      <c r="P1934" s="21" t="str">
        <f>VLOOKUP(B1934,Table3[[Account Number]:[Transaction type]],2,FALSE)</f>
        <v>Money Transfer</v>
      </c>
      <c r="Q1934" s="21" t="str">
        <f>VLOOKUP(B1934,Transaction!C2:E3001,3,FALSE)</f>
        <v>Internet Banking</v>
      </c>
      <c r="R1934" s="22">
        <f>Table4[[#This Row],[Bank Deposit2]] - Table4[[#This Row],[Saving Accounts]]</f>
        <v>36108.738913920002</v>
      </c>
      <c r="S1934" s="22">
        <f>IF(AND(Table4[[#This Row],[Account Type]]="Current",Table4[[#This Row],[Opening Balance]]&gt;= 500000),Table4[[#This Row],[Opening Balance]] * 0.02, 0)</f>
        <v>0</v>
      </c>
    </row>
    <row r="1935" spans="1:19" ht="15.75" x14ac:dyDescent="0.25">
      <c r="A1935" s="17" t="s">
        <v>6018</v>
      </c>
      <c r="B1935" s="19">
        <v>11295299</v>
      </c>
      <c r="C1935" s="17">
        <v>78</v>
      </c>
      <c r="D1935" s="24">
        <v>16216.5</v>
      </c>
      <c r="E1935" s="17" t="s">
        <v>12</v>
      </c>
      <c r="F1935" s="17" t="s">
        <v>438</v>
      </c>
      <c r="G1935" s="17" t="s">
        <v>4099</v>
      </c>
      <c r="H1935" s="17" t="s">
        <v>6019</v>
      </c>
      <c r="I1935" s="20">
        <f t="shared" si="30"/>
        <v>765153.58992000006</v>
      </c>
      <c r="J1935" s="20">
        <v>308192.2434336</v>
      </c>
      <c r="K1935" s="17" t="s">
        <v>6020</v>
      </c>
      <c r="L1935" s="21" t="str">
        <f>VLOOKUP(B1935,Accounts!B$2:E$3001,4,FALSE)</f>
        <v>Domiciliary</v>
      </c>
      <c r="M1935" s="26">
        <f>VALUE(VLOOKUP(B1935,Accounts!B$2:G$3001,6,FALSE))</f>
        <v>632463</v>
      </c>
      <c r="N1935" s="22">
        <f>IFERROR(VLOOKUP(B1935,Loan!B1935:D2234,3,FALSE), 0)</f>
        <v>0</v>
      </c>
      <c r="O1935" s="25">
        <f>VLOOKUP(B1935,Transaction!C2:F3001,4,FALSE)</f>
        <v>44316</v>
      </c>
      <c r="P1935" s="21" t="str">
        <f>VLOOKUP(B1935,Table3[[Account Number]:[Transaction type]],2,FALSE)</f>
        <v>Money Transfer</v>
      </c>
      <c r="Q1935" s="21" t="str">
        <f>VLOOKUP(B1935,Transaction!C2:E3001,3,FALSE)</f>
        <v>Bank</v>
      </c>
      <c r="R1935" s="22">
        <f>Table4[[#This Row],[Bank Deposit2]] - Table4[[#This Row],[Saving Accounts]]</f>
        <v>456961.34648640006</v>
      </c>
      <c r="S1935" s="22">
        <f>IF(AND(Table4[[#This Row],[Account Type]]="Current",Table4[[#This Row],[Opening Balance]]&gt;= 500000),Table4[[#This Row],[Opening Balance]] * 0.02, 0)</f>
        <v>0</v>
      </c>
    </row>
    <row r="1936" spans="1:19" ht="15.75" x14ac:dyDescent="0.25">
      <c r="A1936" s="17" t="s">
        <v>6021</v>
      </c>
      <c r="B1936" s="19">
        <v>700058501</v>
      </c>
      <c r="C1936" s="17">
        <v>44</v>
      </c>
      <c r="D1936" s="24">
        <v>28635</v>
      </c>
      <c r="E1936" s="17" t="s">
        <v>12</v>
      </c>
      <c r="F1936" s="17" t="s">
        <v>602</v>
      </c>
      <c r="G1936" s="17" t="s">
        <v>4054</v>
      </c>
      <c r="H1936" s="17" t="s">
        <v>6022</v>
      </c>
      <c r="I1936" s="20">
        <f t="shared" si="30"/>
        <v>126048.48631199999</v>
      </c>
      <c r="J1936" s="20">
        <v>17286.649551359998</v>
      </c>
      <c r="K1936" s="17" t="s">
        <v>6023</v>
      </c>
      <c r="L1936" s="21" t="str">
        <f>VLOOKUP(B1936,Accounts!B$2:E$3001,4,FALSE)</f>
        <v>Fixed Deposit</v>
      </c>
      <c r="M1936" s="26">
        <f>VALUE(VLOOKUP(B1936,Accounts!B$2:G$3001,6,FALSE))</f>
        <v>275146875</v>
      </c>
      <c r="N1936" s="22">
        <f>IFERROR(VLOOKUP(B1936,Loan!B1936:D2235,3,FALSE), 0)</f>
        <v>0</v>
      </c>
      <c r="O1936" s="25">
        <f>VLOOKUP(B1936,Transaction!C2:F3001,4,FALSE)</f>
        <v>44379</v>
      </c>
      <c r="P1936" s="21" t="str">
        <f>VLOOKUP(B1936,Table3[[Account Number]:[Transaction type]],2,FALSE)</f>
        <v>Cash Withdrawal</v>
      </c>
      <c r="Q1936" s="21" t="str">
        <f>VLOOKUP(B1936,Transaction!C2:E3001,3,FALSE)</f>
        <v>Bank</v>
      </c>
      <c r="R1936" s="22">
        <f>Table4[[#This Row],[Bank Deposit2]] - Table4[[#This Row],[Saving Accounts]]</f>
        <v>108761.83676064</v>
      </c>
      <c r="S1936" s="22">
        <f>IF(AND(Table4[[#This Row],[Account Type]]="Current",Table4[[#This Row],[Opening Balance]]&gt;= 500000),Table4[[#This Row],[Opening Balance]] * 0.02, 0)</f>
        <v>0</v>
      </c>
    </row>
    <row r="1937" spans="1:19" ht="15.75" x14ac:dyDescent="0.25">
      <c r="A1937" s="17" t="s">
        <v>6024</v>
      </c>
      <c r="B1937" s="19">
        <v>629836594</v>
      </c>
      <c r="C1937" s="17">
        <v>63</v>
      </c>
      <c r="D1937" s="24">
        <v>21695.25</v>
      </c>
      <c r="E1937" s="17" t="s">
        <v>12</v>
      </c>
      <c r="F1937" s="17" t="s">
        <v>430</v>
      </c>
      <c r="G1937" s="17" t="s">
        <v>4084</v>
      </c>
      <c r="H1937" s="17" t="s">
        <v>6025</v>
      </c>
      <c r="I1937" s="20">
        <f t="shared" si="30"/>
        <v>636679.18720000004</v>
      </c>
      <c r="J1937" s="20">
        <v>216815.07456000001</v>
      </c>
      <c r="K1937" s="17" t="s">
        <v>6026</v>
      </c>
      <c r="L1937" s="21" t="str">
        <f>VLOOKUP(B1937,Accounts!B$2:E$3001,4,FALSE)</f>
        <v>Joint</v>
      </c>
      <c r="M1937" s="26">
        <f>VALUE(VLOOKUP(B1937,Accounts!B$2:G$3001,6,FALSE))</f>
        <v>956993466</v>
      </c>
      <c r="N1937" s="22">
        <f>IFERROR(VLOOKUP(B1937,Loan!B1937:D2236,3,FALSE), 0)</f>
        <v>0</v>
      </c>
      <c r="O1937" s="25">
        <f>VLOOKUP(B1937,Transaction!C2:F3001,4,FALSE)</f>
        <v>44218</v>
      </c>
      <c r="P1937" s="21" t="str">
        <f>VLOOKUP(B1937,Table3[[Account Number]:[Transaction type]],2,FALSE)</f>
        <v>Loan Payment</v>
      </c>
      <c r="Q1937" s="21" t="str">
        <f>VLOOKUP(B1937,Transaction!C2:E3001,3,FALSE)</f>
        <v>ACH</v>
      </c>
      <c r="R1937" s="22">
        <f>Table4[[#This Row],[Bank Deposit2]] - Table4[[#This Row],[Saving Accounts]]</f>
        <v>419864.11264000006</v>
      </c>
      <c r="S1937" s="22">
        <f>IF(AND(Table4[[#This Row],[Account Type]]="Current",Table4[[#This Row],[Opening Balance]]&gt;= 500000),Table4[[#This Row],[Opening Balance]] * 0.02, 0)</f>
        <v>0</v>
      </c>
    </row>
    <row r="1938" spans="1:19" ht="15.75" x14ac:dyDescent="0.25">
      <c r="A1938" s="17" t="s">
        <v>6027</v>
      </c>
      <c r="B1938" s="19">
        <v>933059110</v>
      </c>
      <c r="C1938" s="17">
        <v>25</v>
      </c>
      <c r="D1938" s="24">
        <v>35574.75</v>
      </c>
      <c r="E1938" s="17" t="s">
        <v>12</v>
      </c>
      <c r="F1938" s="17" t="s">
        <v>1252</v>
      </c>
      <c r="G1938" s="17" t="s">
        <v>4099</v>
      </c>
      <c r="H1938" s="17" t="s">
        <v>6028</v>
      </c>
      <c r="I1938" s="20">
        <f t="shared" si="30"/>
        <v>556226.55686699995</v>
      </c>
      <c r="J1938" s="20">
        <v>316391.23503510002</v>
      </c>
      <c r="K1938" s="17" t="s">
        <v>6029</v>
      </c>
      <c r="L1938" s="21" t="str">
        <f>VLOOKUP(B1938,Accounts!B$2:E$3001,4,FALSE)</f>
        <v>Corporate</v>
      </c>
      <c r="M1938" s="26">
        <f>VALUE(VLOOKUP(B1938,Accounts!B$2:G$3001,6,FALSE))</f>
        <v>100901295</v>
      </c>
      <c r="N1938" s="22">
        <f>IFERROR(VLOOKUP(B1938,Loan!B1938:D2237,3,FALSE), 0)</f>
        <v>0</v>
      </c>
      <c r="O1938" s="25">
        <f>VLOOKUP(B1938,Transaction!C2:F3001,4,FALSE)</f>
        <v>44458</v>
      </c>
      <c r="P1938" s="21" t="str">
        <f>VLOOKUP(B1938,Table3[[Account Number]:[Transaction type]],2,FALSE)</f>
        <v>Money Transfer</v>
      </c>
      <c r="Q1938" s="21" t="str">
        <f>VLOOKUP(B1938,Transaction!C2:E3001,3,FALSE)</f>
        <v>Mobile</v>
      </c>
      <c r="R1938" s="22">
        <f>Table4[[#This Row],[Bank Deposit2]] - Table4[[#This Row],[Saving Accounts]]</f>
        <v>239835.32183189993</v>
      </c>
      <c r="S1938" s="22">
        <f>IF(AND(Table4[[#This Row],[Account Type]]="Current",Table4[[#This Row],[Opening Balance]]&gt;= 500000),Table4[[#This Row],[Opening Balance]] * 0.02, 0)</f>
        <v>0</v>
      </c>
    </row>
    <row r="1939" spans="1:19" ht="15.75" x14ac:dyDescent="0.25">
      <c r="A1939" s="17" t="s">
        <v>6030</v>
      </c>
      <c r="B1939" s="19">
        <v>120457380</v>
      </c>
      <c r="C1939" s="17">
        <v>64</v>
      </c>
      <c r="D1939" s="24">
        <v>21330</v>
      </c>
      <c r="E1939" s="17" t="s">
        <v>12</v>
      </c>
      <c r="F1939" s="17" t="s">
        <v>438</v>
      </c>
      <c r="G1939" s="17" t="s">
        <v>4062</v>
      </c>
      <c r="H1939" s="17" t="s">
        <v>6031</v>
      </c>
      <c r="I1939" s="20">
        <f t="shared" si="30"/>
        <v>61904.566515999999</v>
      </c>
      <c r="J1939" s="20">
        <v>14615.51716768</v>
      </c>
      <c r="K1939" s="17" t="s">
        <v>6032</v>
      </c>
      <c r="L1939" s="21" t="str">
        <f>VLOOKUP(B1939,Accounts!B$2:E$3001,4,FALSE)</f>
        <v>Domiciliary</v>
      </c>
      <c r="M1939" s="26">
        <f>VALUE(VLOOKUP(B1939,Accounts!B$2:G$3001,6,FALSE))</f>
        <v>1627845824</v>
      </c>
      <c r="N1939" s="22">
        <f>IFERROR(VLOOKUP(B1939,Loan!B1939:D2238,3,FALSE), 0)</f>
        <v>0</v>
      </c>
      <c r="O1939" s="25">
        <f>VLOOKUP(B1939,Transaction!C2:F3001,4,FALSE)</f>
        <v>44502</v>
      </c>
      <c r="P1939" s="21" t="str">
        <f>VLOOKUP(B1939,Table3[[Account Number]:[Transaction type]],2,FALSE)</f>
        <v>Online Payment</v>
      </c>
      <c r="Q1939" s="21" t="str">
        <f>VLOOKUP(B1939,Transaction!C2:E3001,3,FALSE)</f>
        <v>Mobile</v>
      </c>
      <c r="R1939" s="22">
        <f>Table4[[#This Row],[Bank Deposit2]] - Table4[[#This Row],[Saving Accounts]]</f>
        <v>47289.049348319997</v>
      </c>
      <c r="S1939" s="22">
        <f>IF(AND(Table4[[#This Row],[Account Type]]="Current",Table4[[#This Row],[Opening Balance]]&gt;= 500000),Table4[[#This Row],[Opening Balance]] * 0.02, 0)</f>
        <v>0</v>
      </c>
    </row>
    <row r="1940" spans="1:19" ht="15.75" x14ac:dyDescent="0.25">
      <c r="A1940" s="17" t="s">
        <v>6033</v>
      </c>
      <c r="B1940" s="19">
        <v>826973742</v>
      </c>
      <c r="C1940" s="17">
        <v>71</v>
      </c>
      <c r="D1940" s="24">
        <v>18773.25</v>
      </c>
      <c r="E1940" s="17" t="s">
        <v>12</v>
      </c>
      <c r="F1940" s="17" t="s">
        <v>955</v>
      </c>
      <c r="G1940" s="17" t="s">
        <v>4062</v>
      </c>
      <c r="H1940" s="17" t="s">
        <v>6034</v>
      </c>
      <c r="I1940" s="20">
        <f t="shared" si="30"/>
        <v>175234.70602499999</v>
      </c>
      <c r="J1940" s="20">
        <v>86609.153334000002</v>
      </c>
      <c r="K1940" s="17" t="s">
        <v>6035</v>
      </c>
      <c r="L1940" s="21" t="str">
        <f>VLOOKUP(B1940,Accounts!B$2:E$3001,4,FALSE)</f>
        <v>Savings</v>
      </c>
      <c r="M1940" s="26">
        <f>VALUE(VLOOKUP(B1940,Accounts!B$2:G$3001,6,FALSE))</f>
        <v>958289381</v>
      </c>
      <c r="N1940" s="22">
        <f>IFERROR(VLOOKUP(B1940,Loan!B1940:D2239,3,FALSE), 0)</f>
        <v>0</v>
      </c>
      <c r="O1940" s="25">
        <f>VLOOKUP(B1940,Transaction!C2:F3001,4,FALSE)</f>
        <v>44316</v>
      </c>
      <c r="P1940" s="21" t="str">
        <f>VLOOKUP(B1940,Table3[[Account Number]:[Transaction type]],2,FALSE)</f>
        <v>Cash Withdrawal</v>
      </c>
      <c r="Q1940" s="21" t="str">
        <f>VLOOKUP(B1940,Transaction!C2:E3001,3,FALSE)</f>
        <v>ATM</v>
      </c>
      <c r="R1940" s="22">
        <f>Table4[[#This Row],[Bank Deposit2]] - Table4[[#This Row],[Saving Accounts]]</f>
        <v>88625.55269099999</v>
      </c>
      <c r="S1940" s="22">
        <f>IF(AND(Table4[[#This Row],[Account Type]]="Current",Table4[[#This Row],[Opening Balance]]&gt;= 500000),Table4[[#This Row],[Opening Balance]] * 0.02, 0)</f>
        <v>0</v>
      </c>
    </row>
    <row r="1941" spans="1:19" ht="15.75" x14ac:dyDescent="0.25">
      <c r="A1941" s="17" t="s">
        <v>6036</v>
      </c>
      <c r="B1941" s="19">
        <v>482543741</v>
      </c>
      <c r="C1941" s="17">
        <v>25</v>
      </c>
      <c r="D1941" s="24">
        <v>35574.75</v>
      </c>
      <c r="E1941" s="17" t="s">
        <v>12</v>
      </c>
      <c r="F1941" s="17" t="s">
        <v>463</v>
      </c>
      <c r="G1941" s="17" t="s">
        <v>4054</v>
      </c>
      <c r="H1941" s="17" t="s">
        <v>6037</v>
      </c>
      <c r="I1941" s="20">
        <f t="shared" si="30"/>
        <v>888080.409216</v>
      </c>
      <c r="J1941" s="20">
        <v>160488.81680832</v>
      </c>
      <c r="K1941" s="17" t="s">
        <v>6038</v>
      </c>
      <c r="L1941" s="21" t="str">
        <f>VLOOKUP(B1941,Accounts!B$2:E$3001,4,FALSE)</f>
        <v>Domiciliary</v>
      </c>
      <c r="M1941" s="26">
        <f>VALUE(VLOOKUP(B1941,Accounts!B$2:G$3001,6,FALSE))</f>
        <v>54632704</v>
      </c>
      <c r="N1941" s="22">
        <f>IFERROR(VLOOKUP(B1941,Loan!B1941:D2240,3,FALSE), 0)</f>
        <v>0</v>
      </c>
      <c r="O1941" s="25">
        <f>VLOOKUP(B1941,Transaction!C2:F3001,4,FALSE)</f>
        <v>44401</v>
      </c>
      <c r="P1941" s="21" t="str">
        <f>VLOOKUP(B1941,Table3[[Account Number]:[Transaction type]],2,FALSE)</f>
        <v>Money Deposit</v>
      </c>
      <c r="Q1941" s="21" t="str">
        <f>VLOOKUP(B1941,Transaction!C2:E3001,3,FALSE)</f>
        <v>ATM</v>
      </c>
      <c r="R1941" s="22">
        <f>Table4[[#This Row],[Bank Deposit2]] - Table4[[#This Row],[Saving Accounts]]</f>
        <v>727591.59240768</v>
      </c>
      <c r="S1941" s="22">
        <f>IF(AND(Table4[[#This Row],[Account Type]]="Current",Table4[[#This Row],[Opening Balance]]&gt;= 500000),Table4[[#This Row],[Opening Balance]] * 0.02, 0)</f>
        <v>0</v>
      </c>
    </row>
    <row r="1942" spans="1:19" ht="15.75" x14ac:dyDescent="0.25">
      <c r="A1942" s="17" t="s">
        <v>717</v>
      </c>
      <c r="B1942" s="19">
        <v>176222762</v>
      </c>
      <c r="C1942" s="17">
        <v>31</v>
      </c>
      <c r="D1942" s="24">
        <v>33383.25</v>
      </c>
      <c r="E1942" s="17" t="s">
        <v>12</v>
      </c>
      <c r="F1942" s="17" t="s">
        <v>1840</v>
      </c>
      <c r="G1942" s="17" t="s">
        <v>4112</v>
      </c>
      <c r="H1942" s="17" t="s">
        <v>6039</v>
      </c>
      <c r="I1942" s="20">
        <f t="shared" si="30"/>
        <v>787720.56518399995</v>
      </c>
      <c r="J1942" s="20">
        <v>269920.76247359999</v>
      </c>
      <c r="K1942" s="17" t="s">
        <v>6040</v>
      </c>
      <c r="L1942" s="21" t="str">
        <f>VLOOKUP(B1942,Accounts!B$2:E$3001,4,FALSE)</f>
        <v>Joint</v>
      </c>
      <c r="M1942" s="26">
        <f>VALUE(VLOOKUP(B1942,Accounts!B$2:G$3001,6,FALSE))</f>
        <v>1355071446</v>
      </c>
      <c r="N1942" s="22">
        <f>IFERROR(VLOOKUP(B1942,Loan!B1942:D2241,3,FALSE), 0)</f>
        <v>0</v>
      </c>
      <c r="O1942" s="25">
        <f>VLOOKUP(B1942,Transaction!C2:F3001,4,FALSE)</f>
        <v>44321</v>
      </c>
      <c r="P1942" s="21" t="str">
        <f>VLOOKUP(B1942,Table3[[Account Number]:[Transaction type]],2,FALSE)</f>
        <v>Money Deposit</v>
      </c>
      <c r="Q1942" s="21" t="str">
        <f>VLOOKUP(B1942,Transaction!C2:E3001,3,FALSE)</f>
        <v>Bank</v>
      </c>
      <c r="R1942" s="22">
        <f>Table4[[#This Row],[Bank Deposit2]] - Table4[[#This Row],[Saving Accounts]]</f>
        <v>517799.80271039996</v>
      </c>
      <c r="S1942" s="22">
        <f>IF(AND(Table4[[#This Row],[Account Type]]="Current",Table4[[#This Row],[Opening Balance]]&gt;= 500000),Table4[[#This Row],[Opening Balance]] * 0.02, 0)</f>
        <v>0</v>
      </c>
    </row>
    <row r="1943" spans="1:19" ht="15.75" x14ac:dyDescent="0.25">
      <c r="A1943" s="17" t="s">
        <v>6041</v>
      </c>
      <c r="B1943" s="19">
        <v>718232501</v>
      </c>
      <c r="C1943" s="17">
        <v>82</v>
      </c>
      <c r="D1943" s="24">
        <v>14755.5</v>
      </c>
      <c r="E1943" s="17" t="s">
        <v>12</v>
      </c>
      <c r="F1943" s="17" t="s">
        <v>256</v>
      </c>
      <c r="G1943" s="17" t="s">
        <v>4095</v>
      </c>
      <c r="H1943" s="17" t="s">
        <v>6042</v>
      </c>
      <c r="I1943" s="20">
        <f t="shared" si="30"/>
        <v>150388.35</v>
      </c>
      <c r="J1943" s="20">
        <v>96334.480200000005</v>
      </c>
      <c r="K1943" s="17" t="s">
        <v>6043</v>
      </c>
      <c r="L1943" s="21" t="str">
        <f>VLOOKUP(B1943,Accounts!B$2:E$3001,4,FALSE)</f>
        <v>Joint</v>
      </c>
      <c r="M1943" s="26">
        <f>VALUE(VLOOKUP(B1943,Accounts!B$2:G$3001,6,FALSE))</f>
        <v>84773475</v>
      </c>
      <c r="N1943" s="22">
        <f>IFERROR(VLOOKUP(B1943,Loan!B1943:D2242,3,FALSE), 0)</f>
        <v>0</v>
      </c>
      <c r="O1943" s="25">
        <f>VLOOKUP(B1943,Transaction!C2:F3001,4,FALSE)</f>
        <v>44644</v>
      </c>
      <c r="P1943" s="21" t="str">
        <f>VLOOKUP(B1943,Table3[[Account Number]:[Transaction type]],2,FALSE)</f>
        <v>Money Transfer</v>
      </c>
      <c r="Q1943" s="21" t="str">
        <f>VLOOKUP(B1943,Transaction!C2:E3001,3,FALSE)</f>
        <v>Mobile</v>
      </c>
      <c r="R1943" s="22">
        <f>Table4[[#This Row],[Bank Deposit2]] - Table4[[#This Row],[Saving Accounts]]</f>
        <v>54053.8698</v>
      </c>
      <c r="S1943" s="22">
        <f>IF(AND(Table4[[#This Row],[Account Type]]="Current",Table4[[#This Row],[Opening Balance]]&gt;= 500000),Table4[[#This Row],[Opening Balance]] * 0.02, 0)</f>
        <v>0</v>
      </c>
    </row>
    <row r="1944" spans="1:19" ht="15.75" x14ac:dyDescent="0.25">
      <c r="A1944" s="17" t="s">
        <v>6044</v>
      </c>
      <c r="B1944" s="19">
        <v>598377998</v>
      </c>
      <c r="C1944" s="17">
        <v>28</v>
      </c>
      <c r="D1944" s="24">
        <v>34479</v>
      </c>
      <c r="E1944" s="17" t="s">
        <v>12</v>
      </c>
      <c r="F1944" s="17" t="s">
        <v>1308</v>
      </c>
      <c r="G1944" s="17" t="s">
        <v>4084</v>
      </c>
      <c r="H1944" s="17" t="s">
        <v>6045</v>
      </c>
      <c r="I1944" s="20">
        <f t="shared" si="30"/>
        <v>630755.22375</v>
      </c>
      <c r="J1944" s="20">
        <v>632353.13698349998</v>
      </c>
      <c r="K1944" s="17" t="s">
        <v>6046</v>
      </c>
      <c r="L1944" s="21" t="str">
        <f>VLOOKUP(B1944,Accounts!B$2:E$3001,4,FALSE)</f>
        <v>Domiciliary</v>
      </c>
      <c r="M1944" s="26">
        <f>VALUE(VLOOKUP(B1944,Accounts!B$2:G$3001,6,FALSE))</f>
        <v>1042511248</v>
      </c>
      <c r="N1944" s="22">
        <f>IFERROR(VLOOKUP(B1944,Loan!B1944:D2243,3,FALSE), 0)</f>
        <v>0</v>
      </c>
      <c r="O1944" s="25">
        <f>VLOOKUP(B1944,Transaction!C2:F3001,4,FALSE)</f>
        <v>44300</v>
      </c>
      <c r="P1944" s="21" t="str">
        <f>VLOOKUP(B1944,Table3[[Account Number]:[Transaction type]],2,FALSE)</f>
        <v>Money Deposit</v>
      </c>
      <c r="Q1944" s="21" t="str">
        <f>VLOOKUP(B1944,Transaction!C2:E3001,3,FALSE)</f>
        <v>Bank</v>
      </c>
      <c r="R1944" s="22">
        <f>Table4[[#This Row],[Bank Deposit2]] - Table4[[#This Row],[Saving Accounts]]</f>
        <v>-1597.913233499974</v>
      </c>
      <c r="S1944" s="22">
        <f>IF(AND(Table4[[#This Row],[Account Type]]="Current",Table4[[#This Row],[Opening Balance]]&gt;= 500000),Table4[[#This Row],[Opening Balance]] * 0.02, 0)</f>
        <v>0</v>
      </c>
    </row>
    <row r="1945" spans="1:19" ht="15.75" x14ac:dyDescent="0.25">
      <c r="A1945" s="17" t="s">
        <v>6047</v>
      </c>
      <c r="B1945" s="19">
        <v>718767902</v>
      </c>
      <c r="C1945" s="17">
        <v>32</v>
      </c>
      <c r="D1945" s="24">
        <v>33018</v>
      </c>
      <c r="E1945" s="17" t="s">
        <v>12</v>
      </c>
      <c r="F1945" s="17" t="s">
        <v>24</v>
      </c>
      <c r="G1945" s="17" t="s">
        <v>4105</v>
      </c>
      <c r="H1945" s="17" t="s">
        <v>6048</v>
      </c>
      <c r="I1945" s="20">
        <f t="shared" si="30"/>
        <v>368369.8125</v>
      </c>
      <c r="J1945" s="20">
        <v>76738.799339999998</v>
      </c>
      <c r="K1945" s="17" t="s">
        <v>6049</v>
      </c>
      <c r="L1945" s="21" t="str">
        <f>VLOOKUP(B1945,Accounts!B$2:E$3001,4,FALSE)</f>
        <v>Current</v>
      </c>
      <c r="M1945" s="26">
        <f>VALUE(VLOOKUP(B1945,Accounts!B$2:G$3001,6,FALSE))</f>
        <v>939552768</v>
      </c>
      <c r="N1945" s="22">
        <f>IFERROR(VLOOKUP(B1945,Loan!B1945:D2244,3,FALSE), 0)</f>
        <v>0</v>
      </c>
      <c r="O1945" s="25">
        <f>VLOOKUP(B1945,Transaction!C2:F3001,4,FALSE)</f>
        <v>44382</v>
      </c>
      <c r="P1945" s="21" t="str">
        <f>VLOOKUP(B1945,Table3[[Account Number]:[Transaction type]],2,FALSE)</f>
        <v>Online Payment</v>
      </c>
      <c r="Q1945" s="21" t="str">
        <f>VLOOKUP(B1945,Transaction!C2:E3001,3,FALSE)</f>
        <v>Mobile</v>
      </c>
      <c r="R1945" s="22">
        <f>Table4[[#This Row],[Bank Deposit2]] - Table4[[#This Row],[Saving Accounts]]</f>
        <v>291631.01315999997</v>
      </c>
      <c r="S1945" s="22">
        <f>IF(AND(Table4[[#This Row],[Account Type]]="Current",Table4[[#This Row],[Opening Balance]]&gt;= 500000),Table4[[#This Row],[Opening Balance]] * 0.02, 0)</f>
        <v>18791055.359999999</v>
      </c>
    </row>
    <row r="1946" spans="1:19" ht="15.75" x14ac:dyDescent="0.25">
      <c r="A1946" s="17" t="s">
        <v>6050</v>
      </c>
      <c r="B1946" s="19">
        <v>104490023</v>
      </c>
      <c r="C1946" s="17">
        <v>24</v>
      </c>
      <c r="D1946" s="24">
        <v>35940</v>
      </c>
      <c r="E1946" s="17" t="s">
        <v>12</v>
      </c>
      <c r="F1946" s="17" t="s">
        <v>731</v>
      </c>
      <c r="G1946" s="17" t="s">
        <v>4070</v>
      </c>
      <c r="H1946" s="17" t="s">
        <v>6051</v>
      </c>
      <c r="I1946" s="20">
        <f t="shared" si="30"/>
        <v>357947.95992300002</v>
      </c>
      <c r="J1946" s="20">
        <v>91734.570194219996</v>
      </c>
      <c r="K1946" s="17" t="s">
        <v>6052</v>
      </c>
      <c r="L1946" s="21" t="str">
        <f>VLOOKUP(B1946,Accounts!B$2:E$3001,4,FALSE)</f>
        <v>Current</v>
      </c>
      <c r="M1946" s="26">
        <f>VALUE(VLOOKUP(B1946,Accounts!B$2:G$3001,6,FALSE))</f>
        <v>3739976772</v>
      </c>
      <c r="N1946" s="22">
        <f>IFERROR(VLOOKUP(B1946,Loan!B1946:D2245,3,FALSE), 0)</f>
        <v>0</v>
      </c>
      <c r="O1946" s="25">
        <f>VLOOKUP(B1946,Transaction!C2:F3001,4,FALSE)</f>
        <v>44653</v>
      </c>
      <c r="P1946" s="21" t="str">
        <f>VLOOKUP(B1946,Table3[[Account Number]:[Transaction type]],2,FALSE)</f>
        <v>Cash Withdrawal</v>
      </c>
      <c r="Q1946" s="21" t="str">
        <f>VLOOKUP(B1946,Transaction!C2:E3001,3,FALSE)</f>
        <v>ATM</v>
      </c>
      <c r="R1946" s="22">
        <f>Table4[[#This Row],[Bank Deposit2]] - Table4[[#This Row],[Saving Accounts]]</f>
        <v>266213.38972878002</v>
      </c>
      <c r="S1946" s="22">
        <f>IF(AND(Table4[[#This Row],[Account Type]]="Current",Table4[[#This Row],[Opening Balance]]&gt;= 500000),Table4[[#This Row],[Opening Balance]] * 0.02, 0)</f>
        <v>74799535.439999998</v>
      </c>
    </row>
    <row r="1947" spans="1:19" ht="15.75" x14ac:dyDescent="0.25">
      <c r="A1947" s="17" t="s">
        <v>6053</v>
      </c>
      <c r="B1947" s="19">
        <v>931903128</v>
      </c>
      <c r="C1947" s="17">
        <v>42</v>
      </c>
      <c r="D1947" s="24">
        <v>29365.5</v>
      </c>
      <c r="E1947" s="17" t="s">
        <v>12</v>
      </c>
      <c r="F1947" s="17" t="s">
        <v>39</v>
      </c>
      <c r="G1947" s="17" t="s">
        <v>4099</v>
      </c>
      <c r="H1947" s="17" t="s">
        <v>6054</v>
      </c>
      <c r="I1947" s="20">
        <f t="shared" si="30"/>
        <v>681478.10956799996</v>
      </c>
      <c r="J1947" s="20">
        <v>382298.04769535997</v>
      </c>
      <c r="K1947" s="17" t="s">
        <v>6055</v>
      </c>
      <c r="L1947" s="21" t="str">
        <f>VLOOKUP(B1947,Accounts!B$2:E$3001,4,FALSE)</f>
        <v>Domiciliary</v>
      </c>
      <c r="M1947" s="26">
        <f>VALUE(VLOOKUP(B1947,Accounts!B$2:G$3001,6,FALSE))</f>
        <v>4724446986</v>
      </c>
      <c r="N1947" s="22">
        <f>IFERROR(VLOOKUP(B1947,Loan!B1947:D2246,3,FALSE), 0)</f>
        <v>0</v>
      </c>
      <c r="O1947" s="25">
        <f>VLOOKUP(B1947,Transaction!C2:F3001,4,FALSE)</f>
        <v>44652</v>
      </c>
      <c r="P1947" s="21" t="str">
        <f>VLOOKUP(B1947,Table3[[Account Number]:[Transaction type]],2,FALSE)</f>
        <v>Checks</v>
      </c>
      <c r="Q1947" s="21" t="str">
        <f>VLOOKUP(B1947,Transaction!C2:E3001,3,FALSE)</f>
        <v>Informal Services</v>
      </c>
      <c r="R1947" s="22">
        <f>Table4[[#This Row],[Bank Deposit2]] - Table4[[#This Row],[Saving Accounts]]</f>
        <v>299180.06187263998</v>
      </c>
      <c r="S1947" s="22">
        <f>IF(AND(Table4[[#This Row],[Account Type]]="Current",Table4[[#This Row],[Opening Balance]]&gt;= 500000),Table4[[#This Row],[Opening Balance]] * 0.02, 0)</f>
        <v>0</v>
      </c>
    </row>
    <row r="1948" spans="1:19" ht="15.75" x14ac:dyDescent="0.25">
      <c r="A1948" s="17" t="s">
        <v>6056</v>
      </c>
      <c r="B1948" s="19">
        <v>569079122</v>
      </c>
      <c r="C1948" s="17">
        <v>76</v>
      </c>
      <c r="D1948" s="24">
        <v>16947</v>
      </c>
      <c r="E1948" s="17" t="s">
        <v>12</v>
      </c>
      <c r="F1948" s="17" t="s">
        <v>176</v>
      </c>
      <c r="G1948" s="17" t="s">
        <v>4148</v>
      </c>
      <c r="H1948" s="17" t="s">
        <v>6057</v>
      </c>
      <c r="I1948" s="20">
        <f t="shared" si="30"/>
        <v>255292.90919999999</v>
      </c>
      <c r="J1948" s="20">
        <v>97011.305496000001</v>
      </c>
      <c r="K1948" s="17" t="s">
        <v>6058</v>
      </c>
      <c r="L1948" s="21" t="str">
        <f>VLOOKUP(B1948,Accounts!B$2:E$3001,4,FALSE)</f>
        <v>Current</v>
      </c>
      <c r="M1948" s="26">
        <f>VALUE(VLOOKUP(B1948,Accounts!B$2:G$3001,6,FALSE))</f>
        <v>2361873012</v>
      </c>
      <c r="N1948" s="22">
        <f>IFERROR(VLOOKUP(B1948,Loan!B1948:D2247,3,FALSE), 0)</f>
        <v>0</v>
      </c>
      <c r="O1948" s="25">
        <f>VLOOKUP(B1948,Transaction!C2:F3001,4,FALSE)</f>
        <v>44658</v>
      </c>
      <c r="P1948" s="21" t="str">
        <f>VLOOKUP(B1948,Table3[[Account Number]:[Transaction type]],2,FALSE)</f>
        <v>Money Transfer</v>
      </c>
      <c r="Q1948" s="21" t="str">
        <f>VLOOKUP(B1948,Transaction!C2:E3001,3,FALSE)</f>
        <v>Bank</v>
      </c>
      <c r="R1948" s="22">
        <f>Table4[[#This Row],[Bank Deposit2]] - Table4[[#This Row],[Saving Accounts]]</f>
        <v>158281.60370400001</v>
      </c>
      <c r="S1948" s="22">
        <f>IF(AND(Table4[[#This Row],[Account Type]]="Current",Table4[[#This Row],[Opening Balance]]&gt;= 500000),Table4[[#This Row],[Opening Balance]] * 0.02, 0)</f>
        <v>47237460.240000002</v>
      </c>
    </row>
    <row r="1949" spans="1:19" ht="15.75" x14ac:dyDescent="0.25">
      <c r="A1949" s="17" t="s">
        <v>6059</v>
      </c>
      <c r="B1949" s="19">
        <v>743682227</v>
      </c>
      <c r="C1949" s="17">
        <v>78</v>
      </c>
      <c r="D1949" s="24">
        <v>16216.5</v>
      </c>
      <c r="E1949" s="17" t="s">
        <v>12</v>
      </c>
      <c r="F1949" s="17" t="s">
        <v>794</v>
      </c>
      <c r="G1949" s="17" t="s">
        <v>4105</v>
      </c>
      <c r="H1949" s="17" t="s">
        <v>6060</v>
      </c>
      <c r="I1949" s="20">
        <f t="shared" si="30"/>
        <v>349744.28159999999</v>
      </c>
      <c r="J1949" s="20">
        <v>72397.066291199997</v>
      </c>
      <c r="K1949" s="17" t="s">
        <v>6061</v>
      </c>
      <c r="L1949" s="21" t="str">
        <f>VLOOKUP(B1949,Accounts!B$2:E$3001,4,FALSE)</f>
        <v>Joint</v>
      </c>
      <c r="M1949" s="26">
        <f>VALUE(VLOOKUP(B1949,Accounts!B$2:G$3001,6,FALSE))</f>
        <v>4326774036</v>
      </c>
      <c r="N1949" s="22">
        <f>IFERROR(VLOOKUP(B1949,Loan!B1949:D2248,3,FALSE), 0)</f>
        <v>0</v>
      </c>
      <c r="O1949" s="25">
        <f>VLOOKUP(B1949,Transaction!C2:F3001,4,FALSE)</f>
        <v>44232</v>
      </c>
      <c r="P1949" s="21" t="str">
        <f>VLOOKUP(B1949,Table3[[Account Number]:[Transaction type]],2,FALSE)</f>
        <v>Online Payment</v>
      </c>
      <c r="Q1949" s="21" t="str">
        <f>VLOOKUP(B1949,Transaction!C2:E3001,3,FALSE)</f>
        <v>Mobile</v>
      </c>
      <c r="R1949" s="22">
        <f>Table4[[#This Row],[Bank Deposit2]] - Table4[[#This Row],[Saving Accounts]]</f>
        <v>277347.21530879999</v>
      </c>
      <c r="S1949" s="22">
        <f>IF(AND(Table4[[#This Row],[Account Type]]="Current",Table4[[#This Row],[Opening Balance]]&gt;= 500000),Table4[[#This Row],[Opening Balance]] * 0.02, 0)</f>
        <v>0</v>
      </c>
    </row>
    <row r="1950" spans="1:19" ht="15.75" x14ac:dyDescent="0.25">
      <c r="A1950" s="17" t="s">
        <v>6062</v>
      </c>
      <c r="B1950" s="19">
        <v>744373219</v>
      </c>
      <c r="C1950" s="17">
        <v>42</v>
      </c>
      <c r="D1950" s="24">
        <v>29365.5</v>
      </c>
      <c r="E1950" s="17" t="s">
        <v>12</v>
      </c>
      <c r="F1950" s="17" t="s">
        <v>39</v>
      </c>
      <c r="G1950" s="17" t="s">
        <v>4119</v>
      </c>
      <c r="H1950" s="17" t="s">
        <v>6063</v>
      </c>
      <c r="I1950" s="20">
        <f t="shared" si="30"/>
        <v>48977.703935999998</v>
      </c>
      <c r="J1950" s="20">
        <v>10674.258416639999</v>
      </c>
      <c r="K1950" s="17" t="s">
        <v>6064</v>
      </c>
      <c r="L1950" s="21" t="str">
        <f>VLOOKUP(B1950,Accounts!B$2:E$3001,4,FALSE)</f>
        <v>Current</v>
      </c>
      <c r="M1950" s="26">
        <f>VALUE(VLOOKUP(B1950,Accounts!B$2:G$3001,6,FALSE))</f>
        <v>25387285</v>
      </c>
      <c r="N1950" s="22">
        <f>IFERROR(VLOOKUP(B1950,Loan!B1950:D2249,3,FALSE), 0)</f>
        <v>0</v>
      </c>
      <c r="O1950" s="25">
        <f>VLOOKUP(B1950,Transaction!C2:F3001,4,FALSE)</f>
        <v>44493</v>
      </c>
      <c r="P1950" s="21" t="str">
        <f>VLOOKUP(B1950,Table3[[Account Number]:[Transaction type]],2,FALSE)</f>
        <v>Cash Withdrawal</v>
      </c>
      <c r="Q1950" s="21" t="str">
        <f>VLOOKUP(B1950,Transaction!C2:E3001,3,FALSE)</f>
        <v>ATM</v>
      </c>
      <c r="R1950" s="22">
        <f>Table4[[#This Row],[Bank Deposit2]] - Table4[[#This Row],[Saving Accounts]]</f>
        <v>38303.445519360001</v>
      </c>
      <c r="S1950" s="22">
        <f>IF(AND(Table4[[#This Row],[Account Type]]="Current",Table4[[#This Row],[Opening Balance]]&gt;= 500000),Table4[[#This Row],[Opening Balance]] * 0.02, 0)</f>
        <v>507745.7</v>
      </c>
    </row>
    <row r="1951" spans="1:19" ht="15.75" x14ac:dyDescent="0.25">
      <c r="A1951" s="17" t="s">
        <v>6065</v>
      </c>
      <c r="B1951" s="19">
        <v>294503809</v>
      </c>
      <c r="C1951" s="17">
        <v>21</v>
      </c>
      <c r="D1951" s="24">
        <v>37035.75</v>
      </c>
      <c r="E1951" s="17" t="s">
        <v>12</v>
      </c>
      <c r="F1951" s="17" t="s">
        <v>213</v>
      </c>
      <c r="G1951" s="17" t="s">
        <v>4074</v>
      </c>
      <c r="H1951" s="17" t="s">
        <v>6066</v>
      </c>
      <c r="I1951" s="20">
        <f t="shared" si="30"/>
        <v>953947.78515000001</v>
      </c>
      <c r="J1951" s="20">
        <v>550957.84302330005</v>
      </c>
      <c r="K1951" s="17" t="s">
        <v>6067</v>
      </c>
      <c r="L1951" s="21" t="str">
        <f>VLOOKUP(B1951,Accounts!B$2:E$3001,4,FALSE)</f>
        <v>Corporate</v>
      </c>
      <c r="M1951" s="26">
        <f>VALUE(VLOOKUP(B1951,Accounts!B$2:G$3001,6,FALSE))</f>
        <v>2751226374</v>
      </c>
      <c r="N1951" s="22">
        <f>IFERROR(VLOOKUP(B1951,Loan!B1951:D2250,3,FALSE), 0)</f>
        <v>0</v>
      </c>
      <c r="O1951" s="25">
        <f>VLOOKUP(B1951,Transaction!C2:F3001,4,FALSE)</f>
        <v>44306</v>
      </c>
      <c r="P1951" s="21" t="str">
        <f>VLOOKUP(B1951,Table3[[Account Number]:[Transaction type]],2,FALSE)</f>
        <v>Cash Withdrawal</v>
      </c>
      <c r="Q1951" s="21" t="str">
        <f>VLOOKUP(B1951,Transaction!C2:E3001,3,FALSE)</f>
        <v>Bank</v>
      </c>
      <c r="R1951" s="22">
        <f>Table4[[#This Row],[Bank Deposit2]] - Table4[[#This Row],[Saving Accounts]]</f>
        <v>402989.94212669996</v>
      </c>
      <c r="S1951" s="22">
        <f>IF(AND(Table4[[#This Row],[Account Type]]="Current",Table4[[#This Row],[Opening Balance]]&gt;= 500000),Table4[[#This Row],[Opening Balance]] * 0.02, 0)</f>
        <v>0</v>
      </c>
    </row>
    <row r="1952" spans="1:19" ht="15.75" x14ac:dyDescent="0.25">
      <c r="A1952" s="17" t="s">
        <v>6068</v>
      </c>
      <c r="B1952" s="19">
        <v>109266025</v>
      </c>
      <c r="C1952" s="17">
        <v>25</v>
      </c>
      <c r="D1952" s="24">
        <v>35574.75</v>
      </c>
      <c r="E1952" s="17" t="s">
        <v>12</v>
      </c>
      <c r="F1952" s="17" t="s">
        <v>88</v>
      </c>
      <c r="G1952" s="17" t="s">
        <v>4088</v>
      </c>
      <c r="H1952" s="17" t="s">
        <v>6069</v>
      </c>
      <c r="I1952" s="20">
        <f t="shared" si="30"/>
        <v>982426.13596800005</v>
      </c>
      <c r="J1952" s="20">
        <v>311937.71707295999</v>
      </c>
      <c r="K1952" s="17" t="s">
        <v>6070</v>
      </c>
      <c r="L1952" s="21" t="str">
        <f>VLOOKUP(B1952,Accounts!B$2:E$3001,4,FALSE)</f>
        <v>Current</v>
      </c>
      <c r="M1952" s="26">
        <f>VALUE(VLOOKUP(B1952,Accounts!B$2:G$3001,6,FALSE))</f>
        <v>2740991211</v>
      </c>
      <c r="N1952" s="22">
        <f>IFERROR(VLOOKUP(B1952,Loan!B1952:D2251,3,FALSE), 0)</f>
        <v>0</v>
      </c>
      <c r="O1952" s="25">
        <f>VLOOKUP(B1952,Transaction!C2:F3001,4,FALSE)</f>
        <v>44301</v>
      </c>
      <c r="P1952" s="21" t="str">
        <f>VLOOKUP(B1952,Table3[[Account Number]:[Transaction type]],2,FALSE)</f>
        <v>Money Deposit</v>
      </c>
      <c r="Q1952" s="21" t="str">
        <f>VLOOKUP(B1952,Transaction!C2:E3001,3,FALSE)</f>
        <v>Bank</v>
      </c>
      <c r="R1952" s="22">
        <f>Table4[[#This Row],[Bank Deposit2]] - Table4[[#This Row],[Saving Accounts]]</f>
        <v>670488.41889504006</v>
      </c>
      <c r="S1952" s="22">
        <f>IF(AND(Table4[[#This Row],[Account Type]]="Current",Table4[[#This Row],[Opening Balance]]&gt;= 500000),Table4[[#This Row],[Opening Balance]] * 0.02, 0)</f>
        <v>54819824.219999999</v>
      </c>
    </row>
    <row r="1953" spans="1:19" ht="15.75" x14ac:dyDescent="0.25">
      <c r="A1953" s="17" t="s">
        <v>6071</v>
      </c>
      <c r="B1953" s="19">
        <v>662989220</v>
      </c>
      <c r="C1953" s="17">
        <v>32</v>
      </c>
      <c r="D1953" s="24">
        <v>33018</v>
      </c>
      <c r="E1953" s="17" t="s">
        <v>12</v>
      </c>
      <c r="F1953" s="17" t="s">
        <v>2278</v>
      </c>
      <c r="G1953" s="17" t="s">
        <v>4112</v>
      </c>
      <c r="H1953" s="17" t="s">
        <v>6072</v>
      </c>
      <c r="I1953" s="20">
        <f t="shared" si="30"/>
        <v>161232.62427999999</v>
      </c>
      <c r="J1953" s="20">
        <v>49307.568874199998</v>
      </c>
      <c r="K1953" s="17" t="s">
        <v>6073</v>
      </c>
      <c r="L1953" s="21" t="str">
        <f>VLOOKUP(B1953,Accounts!B$2:E$3001,4,FALSE)</f>
        <v>Current</v>
      </c>
      <c r="M1953" s="26">
        <f>VALUE(VLOOKUP(B1953,Accounts!B$2:G$3001,6,FALSE))</f>
        <v>3619042014</v>
      </c>
      <c r="N1953" s="22">
        <f>IFERROR(VLOOKUP(B1953,Loan!B1953:D2252,3,FALSE), 0)</f>
        <v>0</v>
      </c>
      <c r="O1953" s="25">
        <f>VLOOKUP(B1953,Transaction!C2:F3001,4,FALSE)</f>
        <v>44407</v>
      </c>
      <c r="P1953" s="21" t="str">
        <f>VLOOKUP(B1953,Table3[[Account Number]:[Transaction type]],2,FALSE)</f>
        <v>Loan Payment</v>
      </c>
      <c r="Q1953" s="21" t="str">
        <f>VLOOKUP(B1953,Transaction!C2:E3001,3,FALSE)</f>
        <v>ACH</v>
      </c>
      <c r="R1953" s="22">
        <f>Table4[[#This Row],[Bank Deposit2]] - Table4[[#This Row],[Saving Accounts]]</f>
        <v>111925.0554058</v>
      </c>
      <c r="S1953" s="22">
        <f>IF(AND(Table4[[#This Row],[Account Type]]="Current",Table4[[#This Row],[Opening Balance]]&gt;= 500000),Table4[[#This Row],[Opening Balance]] * 0.02, 0)</f>
        <v>72380840.280000001</v>
      </c>
    </row>
    <row r="1954" spans="1:19" ht="15.75" x14ac:dyDescent="0.25">
      <c r="A1954" s="17" t="s">
        <v>6074</v>
      </c>
      <c r="B1954" s="19">
        <v>664315003</v>
      </c>
      <c r="C1954" s="17">
        <v>23</v>
      </c>
      <c r="D1954" s="24">
        <v>36305.25</v>
      </c>
      <c r="E1954" s="17" t="s">
        <v>12</v>
      </c>
      <c r="F1954" s="17" t="s">
        <v>274</v>
      </c>
      <c r="G1954" s="17" t="s">
        <v>4066</v>
      </c>
      <c r="H1954" s="17" t="s">
        <v>6075</v>
      </c>
      <c r="I1954" s="20">
        <f t="shared" si="30"/>
        <v>329098.50219999999</v>
      </c>
      <c r="J1954" s="20">
        <v>252054.8107376</v>
      </c>
      <c r="K1954" s="17" t="s">
        <v>6076</v>
      </c>
      <c r="L1954" s="21" t="str">
        <f>VLOOKUP(B1954,Accounts!B$2:E$3001,4,FALSE)</f>
        <v>Fixed Deposit</v>
      </c>
      <c r="M1954" s="26">
        <f>VALUE(VLOOKUP(B1954,Accounts!B$2:G$3001,6,FALSE))</f>
        <v>1080752832</v>
      </c>
      <c r="N1954" s="22">
        <f>IFERROR(VLOOKUP(B1954,Loan!B1954:D2253,3,FALSE), 0)</f>
        <v>0</v>
      </c>
      <c r="O1954" s="25">
        <f>VLOOKUP(B1954,Transaction!C2:F3001,4,FALSE)</f>
        <v>44237</v>
      </c>
      <c r="P1954" s="21" t="str">
        <f>VLOOKUP(B1954,Table3[[Account Number]:[Transaction type]],2,FALSE)</f>
        <v>Money Transfer</v>
      </c>
      <c r="Q1954" s="21" t="str">
        <f>VLOOKUP(B1954,Transaction!C2:E3001,3,FALSE)</f>
        <v>Mobile</v>
      </c>
      <c r="R1954" s="22">
        <f>Table4[[#This Row],[Bank Deposit2]] - Table4[[#This Row],[Saving Accounts]]</f>
        <v>77043.691462399991</v>
      </c>
      <c r="S1954" s="22">
        <f>IF(AND(Table4[[#This Row],[Account Type]]="Current",Table4[[#This Row],[Opening Balance]]&gt;= 500000),Table4[[#This Row],[Opening Balance]] * 0.02, 0)</f>
        <v>0</v>
      </c>
    </row>
    <row r="1955" spans="1:19" ht="15.75" x14ac:dyDescent="0.25">
      <c r="A1955" s="17" t="s">
        <v>6077</v>
      </c>
      <c r="B1955" s="19">
        <v>129506302</v>
      </c>
      <c r="C1955" s="17">
        <v>47</v>
      </c>
      <c r="D1955" s="24">
        <v>27539.25</v>
      </c>
      <c r="E1955" s="17" t="s">
        <v>12</v>
      </c>
      <c r="F1955" s="17" t="s">
        <v>442</v>
      </c>
      <c r="G1955" s="17" t="s">
        <v>4062</v>
      </c>
      <c r="H1955" s="17" t="s">
        <v>6078</v>
      </c>
      <c r="I1955" s="20">
        <f t="shared" si="30"/>
        <v>463032.45873499999</v>
      </c>
      <c r="J1955" s="20">
        <v>105835.99056799999</v>
      </c>
      <c r="K1955" s="17" t="s">
        <v>6079</v>
      </c>
      <c r="L1955" s="21" t="str">
        <f>VLOOKUP(B1955,Accounts!B$2:E$3001,4,FALSE)</f>
        <v>Corporate</v>
      </c>
      <c r="M1955" s="26">
        <f>VALUE(VLOOKUP(B1955,Accounts!B$2:G$3001,6,FALSE))</f>
        <v>2424692436</v>
      </c>
      <c r="N1955" s="22">
        <f>IFERROR(VLOOKUP(B1955,Loan!B1955:D2254,3,FALSE), 0)</f>
        <v>0</v>
      </c>
      <c r="O1955" s="25">
        <f>VLOOKUP(B1955,Transaction!C2:F3001,4,FALSE)</f>
        <v>44666</v>
      </c>
      <c r="P1955" s="21" t="str">
        <f>VLOOKUP(B1955,Table3[[Account Number]:[Transaction type]],2,FALSE)</f>
        <v>Online Payment</v>
      </c>
      <c r="Q1955" s="21" t="str">
        <f>VLOOKUP(B1955,Transaction!C2:E3001,3,FALSE)</f>
        <v>Card</v>
      </c>
      <c r="R1955" s="22">
        <f>Table4[[#This Row],[Bank Deposit2]] - Table4[[#This Row],[Saving Accounts]]</f>
        <v>357196.46816699998</v>
      </c>
      <c r="S1955" s="22">
        <f>IF(AND(Table4[[#This Row],[Account Type]]="Current",Table4[[#This Row],[Opening Balance]]&gt;= 500000),Table4[[#This Row],[Opening Balance]] * 0.02, 0)</f>
        <v>0</v>
      </c>
    </row>
    <row r="1956" spans="1:19" ht="15.75" x14ac:dyDescent="0.25">
      <c r="A1956" s="17" t="s">
        <v>6080</v>
      </c>
      <c r="B1956" s="19">
        <v>924040912</v>
      </c>
      <c r="C1956" s="17">
        <v>45</v>
      </c>
      <c r="D1956" s="24">
        <v>28269.75</v>
      </c>
      <c r="E1956" s="17" t="s">
        <v>12</v>
      </c>
      <c r="F1956" s="17" t="s">
        <v>147</v>
      </c>
      <c r="G1956" s="17" t="s">
        <v>4105</v>
      </c>
      <c r="H1956" s="17" t="s">
        <v>6081</v>
      </c>
      <c r="I1956" s="20">
        <f t="shared" si="30"/>
        <v>506131.99991999997</v>
      </c>
      <c r="J1956" s="20">
        <v>182808.8649216</v>
      </c>
      <c r="K1956" s="17" t="s">
        <v>6082</v>
      </c>
      <c r="L1956" s="21" t="str">
        <f>VLOOKUP(B1956,Accounts!B$2:E$3001,4,FALSE)</f>
        <v>Corporate</v>
      </c>
      <c r="M1956" s="26">
        <f>VALUE(VLOOKUP(B1956,Accounts!B$2:G$3001,6,FALSE))</f>
        <v>1531183134</v>
      </c>
      <c r="N1956" s="22">
        <f>IFERROR(VLOOKUP(B1956,Loan!B1956:D2255,3,FALSE), 0)</f>
        <v>0</v>
      </c>
      <c r="O1956" s="25">
        <f>VLOOKUP(B1956,Transaction!C2:F3001,4,FALSE)</f>
        <v>44386</v>
      </c>
      <c r="P1956" s="21" t="str">
        <f>VLOOKUP(B1956,Table3[[Account Number]:[Transaction type]],2,FALSE)</f>
        <v>Money Deposit</v>
      </c>
      <c r="Q1956" s="21" t="str">
        <f>VLOOKUP(B1956,Transaction!C2:E3001,3,FALSE)</f>
        <v>Bank</v>
      </c>
      <c r="R1956" s="22">
        <f>Table4[[#This Row],[Bank Deposit2]] - Table4[[#This Row],[Saving Accounts]]</f>
        <v>323323.1349984</v>
      </c>
      <c r="S1956" s="22">
        <f>IF(AND(Table4[[#This Row],[Account Type]]="Current",Table4[[#This Row],[Opening Balance]]&gt;= 500000),Table4[[#This Row],[Opening Balance]] * 0.02, 0)</f>
        <v>0</v>
      </c>
    </row>
    <row r="1957" spans="1:19" ht="15.75" x14ac:dyDescent="0.25">
      <c r="A1957" s="17" t="s">
        <v>6083</v>
      </c>
      <c r="B1957" s="19">
        <v>46797863</v>
      </c>
      <c r="C1957" s="17">
        <v>63</v>
      </c>
      <c r="D1957" s="24">
        <v>21695.25</v>
      </c>
      <c r="E1957" s="17" t="s">
        <v>12</v>
      </c>
      <c r="F1957" s="17" t="s">
        <v>381</v>
      </c>
      <c r="G1957" s="17" t="s">
        <v>4070</v>
      </c>
      <c r="H1957" s="17" t="s">
        <v>6084</v>
      </c>
      <c r="I1957" s="20">
        <f t="shared" si="30"/>
        <v>516071.88620000001</v>
      </c>
      <c r="J1957" s="20">
        <v>167366.0824784</v>
      </c>
      <c r="K1957" s="17" t="s">
        <v>6085</v>
      </c>
      <c r="L1957" s="21" t="str">
        <f>VLOOKUP(B1957,Accounts!B$2:E$3001,4,FALSE)</f>
        <v>Joint</v>
      </c>
      <c r="M1957" s="26">
        <f>VALUE(VLOOKUP(B1957,Accounts!B$2:G$3001,6,FALSE))</f>
        <v>136105536</v>
      </c>
      <c r="N1957" s="22">
        <f>IFERROR(VLOOKUP(B1957,Loan!B1957:D2256,3,FALSE), 0)</f>
        <v>0</v>
      </c>
      <c r="O1957" s="25">
        <f>VLOOKUP(B1957,Transaction!C2:F3001,4,FALSE)</f>
        <v>44682</v>
      </c>
      <c r="P1957" s="21" t="str">
        <f>VLOOKUP(B1957,Table3[[Account Number]:[Transaction type]],2,FALSE)</f>
        <v>Money Deposit</v>
      </c>
      <c r="Q1957" s="21" t="str">
        <f>VLOOKUP(B1957,Transaction!C2:E3001,3,FALSE)</f>
        <v>Bank</v>
      </c>
      <c r="R1957" s="22">
        <f>Table4[[#This Row],[Bank Deposit2]] - Table4[[#This Row],[Saving Accounts]]</f>
        <v>348705.80372159998</v>
      </c>
      <c r="S1957" s="22">
        <f>IF(AND(Table4[[#This Row],[Account Type]]="Current",Table4[[#This Row],[Opening Balance]]&gt;= 500000),Table4[[#This Row],[Opening Balance]] * 0.02, 0)</f>
        <v>0</v>
      </c>
    </row>
    <row r="1958" spans="1:19" ht="15.75" x14ac:dyDescent="0.25">
      <c r="A1958" s="17" t="s">
        <v>6086</v>
      </c>
      <c r="B1958" s="19">
        <v>170123523</v>
      </c>
      <c r="C1958" s="17">
        <v>37</v>
      </c>
      <c r="D1958" s="24">
        <v>31191.75</v>
      </c>
      <c r="E1958" s="17" t="s">
        <v>12</v>
      </c>
      <c r="F1958" s="17" t="s">
        <v>989</v>
      </c>
      <c r="G1958" s="17" t="s">
        <v>4099</v>
      </c>
      <c r="H1958" s="17" t="s">
        <v>6087</v>
      </c>
      <c r="I1958" s="20">
        <f t="shared" si="30"/>
        <v>1626699.648145</v>
      </c>
      <c r="J1958" s="20">
        <v>667856.89750065003</v>
      </c>
      <c r="K1958" s="17" t="s">
        <v>6088</v>
      </c>
      <c r="L1958" s="21" t="str">
        <f>VLOOKUP(B1958,Accounts!B$2:E$3001,4,FALSE)</f>
        <v>Fixed Deposit</v>
      </c>
      <c r="M1958" s="26">
        <f>VALUE(VLOOKUP(B1958,Accounts!B$2:G$3001,6,FALSE))</f>
        <v>48321546</v>
      </c>
      <c r="N1958" s="22">
        <f>IFERROR(VLOOKUP(B1958,Loan!B1958:D2257,3,FALSE), 0)</f>
        <v>0</v>
      </c>
      <c r="O1958" s="25">
        <f>VLOOKUP(B1958,Transaction!C2:F3001,4,FALSE)</f>
        <v>44280</v>
      </c>
      <c r="P1958" s="21" t="str">
        <f>VLOOKUP(B1958,Table3[[Account Number]:[Transaction type]],2,FALSE)</f>
        <v>Money Transfer</v>
      </c>
      <c r="Q1958" s="21" t="str">
        <f>VLOOKUP(B1958,Transaction!C2:E3001,3,FALSE)</f>
        <v>Bank</v>
      </c>
      <c r="R1958" s="22">
        <f>Table4[[#This Row],[Bank Deposit2]] - Table4[[#This Row],[Saving Accounts]]</f>
        <v>958842.75064434996</v>
      </c>
      <c r="S1958" s="22">
        <f>IF(AND(Table4[[#This Row],[Account Type]]="Current",Table4[[#This Row],[Opening Balance]]&gt;= 500000),Table4[[#This Row],[Opening Balance]] * 0.02, 0)</f>
        <v>0</v>
      </c>
    </row>
    <row r="1959" spans="1:19" ht="15.75" x14ac:dyDescent="0.25">
      <c r="A1959" s="17" t="s">
        <v>6089</v>
      </c>
      <c r="B1959" s="19">
        <v>948438365</v>
      </c>
      <c r="C1959" s="17">
        <v>36</v>
      </c>
      <c r="D1959" s="24">
        <v>31557</v>
      </c>
      <c r="E1959" s="17" t="s">
        <v>12</v>
      </c>
      <c r="F1959" s="17" t="s">
        <v>598</v>
      </c>
      <c r="G1959" s="17" t="s">
        <v>4084</v>
      </c>
      <c r="H1959" s="17" t="s">
        <v>6090</v>
      </c>
      <c r="I1959" s="20">
        <f t="shared" si="30"/>
        <v>1374639.73339</v>
      </c>
      <c r="J1959" s="20">
        <v>291940.81466550002</v>
      </c>
      <c r="K1959" s="17" t="s">
        <v>6091</v>
      </c>
      <c r="L1959" s="21" t="str">
        <f>VLOOKUP(B1959,Accounts!B$2:E$3001,4,FALSE)</f>
        <v>Domiciliary</v>
      </c>
      <c r="M1959" s="26">
        <f>VALUE(VLOOKUP(B1959,Accounts!B$2:G$3001,6,FALSE))</f>
        <v>815578624</v>
      </c>
      <c r="N1959" s="22">
        <f>IFERROR(VLOOKUP(B1959,Loan!B1959:D2258,3,FALSE), 0)</f>
        <v>0</v>
      </c>
      <c r="O1959" s="25">
        <f>VLOOKUP(B1959,Transaction!C2:F3001,4,FALSE)</f>
        <v>44416</v>
      </c>
      <c r="P1959" s="21" t="str">
        <f>VLOOKUP(B1959,Table3[[Account Number]:[Transaction type]],2,FALSE)</f>
        <v>Cash Withdrawal</v>
      </c>
      <c r="Q1959" s="21" t="str">
        <f>VLOOKUP(B1959,Transaction!C2:E3001,3,FALSE)</f>
        <v>POS</v>
      </c>
      <c r="R1959" s="22">
        <f>Table4[[#This Row],[Bank Deposit2]] - Table4[[#This Row],[Saving Accounts]]</f>
        <v>1082698.9187244999</v>
      </c>
      <c r="S1959" s="22">
        <f>IF(AND(Table4[[#This Row],[Account Type]]="Current",Table4[[#This Row],[Opening Balance]]&gt;= 500000),Table4[[#This Row],[Opening Balance]] * 0.02, 0)</f>
        <v>0</v>
      </c>
    </row>
    <row r="1960" spans="1:19" ht="15.75" x14ac:dyDescent="0.25">
      <c r="A1960" s="17" t="s">
        <v>6092</v>
      </c>
      <c r="B1960" s="19">
        <v>404150613</v>
      </c>
      <c r="C1960" s="17">
        <v>77</v>
      </c>
      <c r="D1960" s="24">
        <v>16581.75</v>
      </c>
      <c r="E1960" s="17" t="s">
        <v>12</v>
      </c>
      <c r="F1960" s="17" t="s">
        <v>290</v>
      </c>
      <c r="G1960" s="17" t="s">
        <v>4148</v>
      </c>
      <c r="H1960" s="17" t="s">
        <v>6093</v>
      </c>
      <c r="I1960" s="20">
        <f t="shared" si="30"/>
        <v>1052953.512602</v>
      </c>
      <c r="J1960" s="20">
        <v>85225.633301880007</v>
      </c>
      <c r="K1960" s="17" t="s">
        <v>6094</v>
      </c>
      <c r="L1960" s="21" t="str">
        <f>VLOOKUP(B1960,Accounts!B$2:E$3001,4,FALSE)</f>
        <v>Current</v>
      </c>
      <c r="M1960" s="26">
        <f>VALUE(VLOOKUP(B1960,Accounts!B$2:G$3001,6,FALSE))</f>
        <v>267774039</v>
      </c>
      <c r="N1960" s="22">
        <f>IFERROR(VLOOKUP(B1960,Loan!B1960:D2259,3,FALSE), 0)</f>
        <v>0</v>
      </c>
      <c r="O1960" s="25">
        <f>VLOOKUP(B1960,Transaction!C2:F3001,4,FALSE)</f>
        <v>44600</v>
      </c>
      <c r="P1960" s="21" t="str">
        <f>VLOOKUP(B1960,Table3[[Account Number]:[Transaction type]],2,FALSE)</f>
        <v>Money Transfer</v>
      </c>
      <c r="Q1960" s="21" t="str">
        <f>VLOOKUP(B1960,Transaction!C2:E3001,3,FALSE)</f>
        <v>Bank</v>
      </c>
      <c r="R1960" s="22">
        <f>Table4[[#This Row],[Bank Deposit2]] - Table4[[#This Row],[Saving Accounts]]</f>
        <v>967727.87930012005</v>
      </c>
      <c r="S1960" s="22">
        <f>IF(AND(Table4[[#This Row],[Account Type]]="Current",Table4[[#This Row],[Opening Balance]]&gt;= 500000),Table4[[#This Row],[Opening Balance]] * 0.02, 0)</f>
        <v>5355480.78</v>
      </c>
    </row>
    <row r="1961" spans="1:19" ht="15.75" x14ac:dyDescent="0.25">
      <c r="A1961" s="17" t="s">
        <v>6095</v>
      </c>
      <c r="B1961" s="19">
        <v>34130226</v>
      </c>
      <c r="C1961" s="17">
        <v>72</v>
      </c>
      <c r="D1961" s="24">
        <v>18408</v>
      </c>
      <c r="E1961" s="17" t="s">
        <v>12</v>
      </c>
      <c r="F1961" s="17" t="s">
        <v>4364</v>
      </c>
      <c r="G1961" s="17" t="s">
        <v>4148</v>
      </c>
      <c r="H1961" s="17" t="s">
        <v>6096</v>
      </c>
      <c r="I1961" s="20">
        <f t="shared" si="30"/>
        <v>1700635.847296</v>
      </c>
      <c r="J1961" s="20">
        <v>639806.78363136004</v>
      </c>
      <c r="K1961" s="17" t="s">
        <v>6097</v>
      </c>
      <c r="L1961" s="21" t="str">
        <f>VLOOKUP(B1961,Accounts!B$2:E$3001,4,FALSE)</f>
        <v>Domiciliary</v>
      </c>
      <c r="M1961" s="26">
        <f>VALUE(VLOOKUP(B1961,Accounts!B$2:G$3001,6,FALSE))</f>
        <v>1457334375</v>
      </c>
      <c r="N1961" s="22">
        <f>IFERROR(VLOOKUP(B1961,Loan!B1961:D2260,3,FALSE), 0)</f>
        <v>0</v>
      </c>
      <c r="O1961" s="25">
        <f>VLOOKUP(B1961,Transaction!C2:F3001,4,FALSE)</f>
        <v>44319</v>
      </c>
      <c r="P1961" s="21" t="str">
        <f>VLOOKUP(B1961,Table3[[Account Number]:[Transaction type]],2,FALSE)</f>
        <v>Online Payment</v>
      </c>
      <c r="Q1961" s="21" t="str">
        <f>VLOOKUP(B1961,Transaction!C2:E3001,3,FALSE)</f>
        <v>Internet Banking</v>
      </c>
      <c r="R1961" s="22">
        <f>Table4[[#This Row],[Bank Deposit2]] - Table4[[#This Row],[Saving Accounts]]</f>
        <v>1060829.0636646398</v>
      </c>
      <c r="S1961" s="22">
        <f>IF(AND(Table4[[#This Row],[Account Type]]="Current",Table4[[#This Row],[Opening Balance]]&gt;= 500000),Table4[[#This Row],[Opening Balance]] * 0.02, 0)</f>
        <v>0</v>
      </c>
    </row>
    <row r="1962" spans="1:19" ht="15.75" x14ac:dyDescent="0.25">
      <c r="A1962" s="17" t="s">
        <v>6098</v>
      </c>
      <c r="B1962" s="19">
        <v>778341652</v>
      </c>
      <c r="C1962" s="17">
        <v>83</v>
      </c>
      <c r="D1962" s="24">
        <v>14390.25</v>
      </c>
      <c r="E1962" s="17" t="s">
        <v>12</v>
      </c>
      <c r="F1962" s="17" t="s">
        <v>269</v>
      </c>
      <c r="G1962" s="17" t="s">
        <v>4062</v>
      </c>
      <c r="H1962" s="17" t="s">
        <v>6099</v>
      </c>
      <c r="I1962" s="20">
        <f t="shared" si="30"/>
        <v>331476.75545599998</v>
      </c>
      <c r="J1962" s="20">
        <v>186396.48266623999</v>
      </c>
      <c r="K1962" s="17" t="s">
        <v>547</v>
      </c>
      <c r="L1962" s="21" t="str">
        <f>VLOOKUP(B1962,Accounts!B$2:E$3001,4,FALSE)</f>
        <v>Current</v>
      </c>
      <c r="M1962" s="26">
        <f>VALUE(VLOOKUP(B1962,Accounts!B$2:G$3001,6,FALSE))</f>
        <v>629992704</v>
      </c>
      <c r="N1962" s="22">
        <f>IFERROR(VLOOKUP(B1962,Loan!B1962:D2261,3,FALSE), 0)</f>
        <v>0</v>
      </c>
      <c r="O1962" s="25">
        <f>VLOOKUP(B1962,Transaction!C2:F3001,4,FALSE)</f>
        <v>44354</v>
      </c>
      <c r="P1962" s="21" t="str">
        <f>VLOOKUP(B1962,Table3[[Account Number]:[Transaction type]],2,FALSE)</f>
        <v>Cash Withdrawal</v>
      </c>
      <c r="Q1962" s="21" t="str">
        <f>VLOOKUP(B1962,Transaction!C2:E3001,3,FALSE)</f>
        <v>Bank</v>
      </c>
      <c r="R1962" s="22">
        <f>Table4[[#This Row],[Bank Deposit2]] - Table4[[#This Row],[Saving Accounts]]</f>
        <v>145080.27278976</v>
      </c>
      <c r="S1962" s="22">
        <f>IF(AND(Table4[[#This Row],[Account Type]]="Current",Table4[[#This Row],[Opening Balance]]&gt;= 500000),Table4[[#This Row],[Opening Balance]] * 0.02, 0)</f>
        <v>12599854.08</v>
      </c>
    </row>
    <row r="1963" spans="1:19" ht="15.75" x14ac:dyDescent="0.25">
      <c r="A1963" s="17" t="s">
        <v>6100</v>
      </c>
      <c r="B1963" s="19">
        <v>986967108</v>
      </c>
      <c r="C1963" s="17">
        <v>42</v>
      </c>
      <c r="D1963" s="24">
        <v>29365.5</v>
      </c>
      <c r="E1963" s="17" t="s">
        <v>12</v>
      </c>
      <c r="F1963" s="17" t="s">
        <v>314</v>
      </c>
      <c r="G1963" s="17" t="s">
        <v>4062</v>
      </c>
      <c r="H1963" s="17" t="s">
        <v>6101</v>
      </c>
      <c r="I1963" s="20">
        <f t="shared" si="30"/>
        <v>375760.72286600003</v>
      </c>
      <c r="J1963" s="20">
        <v>276331.90237730002</v>
      </c>
      <c r="K1963" s="17" t="s">
        <v>6102</v>
      </c>
      <c r="L1963" s="21" t="str">
        <f>VLOOKUP(B1963,Accounts!B$2:E$3001,4,FALSE)</f>
        <v>Joint</v>
      </c>
      <c r="M1963" s="26">
        <f>VALUE(VLOOKUP(B1963,Accounts!B$2:G$3001,6,FALSE))</f>
        <v>423851616</v>
      </c>
      <c r="N1963" s="22">
        <f>IFERROR(VLOOKUP(B1963,Loan!B1963:D2262,3,FALSE), 0)</f>
        <v>0</v>
      </c>
      <c r="O1963" s="25">
        <f>VLOOKUP(B1963,Transaction!C2:F3001,4,FALSE)</f>
        <v>44249</v>
      </c>
      <c r="P1963" s="21" t="str">
        <f>VLOOKUP(B1963,Table3[[Account Number]:[Transaction type]],2,FALSE)</f>
        <v>Money Transfer</v>
      </c>
      <c r="Q1963" s="21" t="str">
        <f>VLOOKUP(B1963,Transaction!C2:E3001,3,FALSE)</f>
        <v>Mobile</v>
      </c>
      <c r="R1963" s="22">
        <f>Table4[[#This Row],[Bank Deposit2]] - Table4[[#This Row],[Saving Accounts]]</f>
        <v>99428.820488700003</v>
      </c>
      <c r="S1963" s="22">
        <f>IF(AND(Table4[[#This Row],[Account Type]]="Current",Table4[[#This Row],[Opening Balance]]&gt;= 500000),Table4[[#This Row],[Opening Balance]] * 0.02, 0)</f>
        <v>0</v>
      </c>
    </row>
    <row r="1964" spans="1:19" ht="15.75" x14ac:dyDescent="0.25">
      <c r="A1964" s="17" t="s">
        <v>6103</v>
      </c>
      <c r="B1964" s="19">
        <v>366358420</v>
      </c>
      <c r="C1964" s="17">
        <v>24</v>
      </c>
      <c r="D1964" s="24">
        <v>35940</v>
      </c>
      <c r="E1964" s="17" t="s">
        <v>12</v>
      </c>
      <c r="F1964" s="17" t="s">
        <v>1517</v>
      </c>
      <c r="G1964" s="17" t="s">
        <v>4088</v>
      </c>
      <c r="H1964" s="17" t="s">
        <v>6104</v>
      </c>
      <c r="I1964" s="20">
        <f t="shared" si="30"/>
        <v>2261814.3300600001</v>
      </c>
      <c r="J1964" s="20">
        <v>431974.68050160003</v>
      </c>
      <c r="K1964" s="17" t="s">
        <v>3691</v>
      </c>
      <c r="L1964" s="21" t="str">
        <f>VLOOKUP(B1964,Accounts!B$2:E$3001,4,FALSE)</f>
        <v>Joint</v>
      </c>
      <c r="M1964" s="26">
        <f>VALUE(VLOOKUP(B1964,Accounts!B$2:G$3001,6,FALSE))</f>
        <v>11832696</v>
      </c>
      <c r="N1964" s="22">
        <f>IFERROR(VLOOKUP(B1964,Loan!B1964:D2263,3,FALSE), 0)</f>
        <v>0</v>
      </c>
      <c r="O1964" s="25">
        <f>VLOOKUP(B1964,Transaction!C2:F3001,4,FALSE)</f>
        <v>44227</v>
      </c>
      <c r="P1964" s="21" t="str">
        <f>VLOOKUP(B1964,Table3[[Account Number]:[Transaction type]],2,FALSE)</f>
        <v>Money Deposit</v>
      </c>
      <c r="Q1964" s="21" t="str">
        <f>VLOOKUP(B1964,Transaction!C2:E3001,3,FALSE)</f>
        <v>Bank</v>
      </c>
      <c r="R1964" s="22">
        <f>Table4[[#This Row],[Bank Deposit2]] - Table4[[#This Row],[Saving Accounts]]</f>
        <v>1829839.6495584</v>
      </c>
      <c r="S1964" s="22">
        <f>IF(AND(Table4[[#This Row],[Account Type]]="Current",Table4[[#This Row],[Opening Balance]]&gt;= 500000),Table4[[#This Row],[Opening Balance]] * 0.02, 0)</f>
        <v>0</v>
      </c>
    </row>
    <row r="1965" spans="1:19" ht="15.75" x14ac:dyDescent="0.25">
      <c r="A1965" s="17" t="s">
        <v>6105</v>
      </c>
      <c r="B1965" s="19">
        <v>420739976</v>
      </c>
      <c r="C1965" s="17">
        <v>47</v>
      </c>
      <c r="D1965" s="24">
        <v>27539.25</v>
      </c>
      <c r="E1965" s="17" t="s">
        <v>12</v>
      </c>
      <c r="F1965" s="17" t="s">
        <v>514</v>
      </c>
      <c r="G1965" s="17" t="s">
        <v>4099</v>
      </c>
      <c r="H1965" s="17" t="s">
        <v>6106</v>
      </c>
      <c r="I1965" s="20">
        <f t="shared" si="30"/>
        <v>106873.101648</v>
      </c>
      <c r="J1965" s="20">
        <v>17150.108104080002</v>
      </c>
      <c r="K1965" s="17" t="s">
        <v>6107</v>
      </c>
      <c r="L1965" s="21" t="str">
        <f>VLOOKUP(B1965,Accounts!B$2:E$3001,4,FALSE)</f>
        <v>Domiciliary</v>
      </c>
      <c r="M1965" s="26">
        <f>VALUE(VLOOKUP(B1965,Accounts!B$2:G$3001,6,FALSE))</f>
        <v>3848578125</v>
      </c>
      <c r="N1965" s="22">
        <f>IFERROR(VLOOKUP(B1965,Loan!B1965:D2264,3,FALSE), 0)</f>
        <v>0</v>
      </c>
      <c r="O1965" s="25">
        <f>VLOOKUP(B1965,Transaction!C2:F3001,4,FALSE)</f>
        <v>44251</v>
      </c>
      <c r="P1965" s="21" t="str">
        <f>VLOOKUP(B1965,Table3[[Account Number]:[Transaction type]],2,FALSE)</f>
        <v>Online Payment</v>
      </c>
      <c r="Q1965" s="21" t="str">
        <f>VLOOKUP(B1965,Transaction!C2:E3001,3,FALSE)</f>
        <v>Mobile</v>
      </c>
      <c r="R1965" s="22">
        <f>Table4[[#This Row],[Bank Deposit2]] - Table4[[#This Row],[Saving Accounts]]</f>
        <v>89722.993543919991</v>
      </c>
      <c r="S1965" s="22">
        <f>IF(AND(Table4[[#This Row],[Account Type]]="Current",Table4[[#This Row],[Opening Balance]]&gt;= 500000),Table4[[#This Row],[Opening Balance]] * 0.02, 0)</f>
        <v>0</v>
      </c>
    </row>
    <row r="1966" spans="1:19" ht="15.75" x14ac:dyDescent="0.25">
      <c r="A1966" s="17" t="s">
        <v>6108</v>
      </c>
      <c r="B1966" s="19">
        <v>889085010</v>
      </c>
      <c r="C1966" s="17">
        <v>59</v>
      </c>
      <c r="D1966" s="24">
        <v>23156.25</v>
      </c>
      <c r="E1966" s="17" t="s">
        <v>12</v>
      </c>
      <c r="F1966" s="17" t="s">
        <v>78</v>
      </c>
      <c r="G1966" s="17" t="s">
        <v>4070</v>
      </c>
      <c r="H1966" s="17" t="s">
        <v>6109</v>
      </c>
      <c r="I1966" s="20">
        <f t="shared" si="30"/>
        <v>1016581.356</v>
      </c>
      <c r="J1966" s="20">
        <v>306506.24171999999</v>
      </c>
      <c r="K1966" s="17" t="s">
        <v>6110</v>
      </c>
      <c r="L1966" s="21" t="str">
        <f>VLOOKUP(B1966,Accounts!B$2:E$3001,4,FALSE)</f>
        <v>Fixed Deposit</v>
      </c>
      <c r="M1966" s="26">
        <f>VALUE(VLOOKUP(B1966,Accounts!B$2:G$3001,6,FALSE))</f>
        <v>646911096</v>
      </c>
      <c r="N1966" s="22">
        <f>IFERROR(VLOOKUP(B1966,Loan!B1966:D2265,3,FALSE), 0)</f>
        <v>0</v>
      </c>
      <c r="O1966" s="25">
        <f>VLOOKUP(B1966,Transaction!C2:F3001,4,FALSE)</f>
        <v>44244</v>
      </c>
      <c r="P1966" s="21" t="str">
        <f>VLOOKUP(B1966,Table3[[Account Number]:[Transaction type]],2,FALSE)</f>
        <v>Money Deposit</v>
      </c>
      <c r="Q1966" s="21" t="str">
        <f>VLOOKUP(B1966,Transaction!C2:E3001,3,FALSE)</f>
        <v>Bank</v>
      </c>
      <c r="R1966" s="22">
        <f>Table4[[#This Row],[Bank Deposit2]] - Table4[[#This Row],[Saving Accounts]]</f>
        <v>710075.1142800001</v>
      </c>
      <c r="S1966" s="22">
        <f>IF(AND(Table4[[#This Row],[Account Type]]="Current",Table4[[#This Row],[Opening Balance]]&gt;= 500000),Table4[[#This Row],[Opening Balance]] * 0.02, 0)</f>
        <v>0</v>
      </c>
    </row>
    <row r="1967" spans="1:19" ht="15.75" x14ac:dyDescent="0.25">
      <c r="A1967" s="17" t="s">
        <v>6111</v>
      </c>
      <c r="B1967" s="19">
        <v>451138029</v>
      </c>
      <c r="C1967" s="17">
        <v>30</v>
      </c>
      <c r="D1967" s="24">
        <v>33748.5</v>
      </c>
      <c r="E1967" s="17" t="s">
        <v>12</v>
      </c>
      <c r="F1967" s="17" t="s">
        <v>2602</v>
      </c>
      <c r="G1967" s="17" t="s">
        <v>4119</v>
      </c>
      <c r="H1967" s="17" t="s">
        <v>6112</v>
      </c>
      <c r="I1967" s="20">
        <f t="shared" si="30"/>
        <v>357419.79</v>
      </c>
      <c r="J1967" s="20">
        <v>240571.01250000001</v>
      </c>
      <c r="K1967" s="17" t="s">
        <v>6113</v>
      </c>
      <c r="L1967" s="21" t="str">
        <f>VLOOKUP(B1967,Accounts!B$2:E$3001,4,FALSE)</f>
        <v>Corporate</v>
      </c>
      <c r="M1967" s="26">
        <f>VALUE(VLOOKUP(B1967,Accounts!B$2:G$3001,6,FALSE))</f>
        <v>138843117</v>
      </c>
      <c r="N1967" s="22">
        <f>IFERROR(VLOOKUP(B1967,Loan!B1967:D2266,3,FALSE), 0)</f>
        <v>0</v>
      </c>
      <c r="O1967" s="25">
        <f>VLOOKUP(B1967,Transaction!C2:F3001,4,FALSE)</f>
        <v>44530</v>
      </c>
      <c r="P1967" s="21" t="str">
        <f>VLOOKUP(B1967,Table3[[Account Number]:[Transaction type]],2,FALSE)</f>
        <v>Online Payment</v>
      </c>
      <c r="Q1967" s="21" t="str">
        <f>VLOOKUP(B1967,Transaction!C2:E3001,3,FALSE)</f>
        <v>Mobile</v>
      </c>
      <c r="R1967" s="22">
        <f>Table4[[#This Row],[Bank Deposit2]] - Table4[[#This Row],[Saving Accounts]]</f>
        <v>116848.77749999997</v>
      </c>
      <c r="S1967" s="22">
        <f>IF(AND(Table4[[#This Row],[Account Type]]="Current",Table4[[#This Row],[Opening Balance]]&gt;= 500000),Table4[[#This Row],[Opening Balance]] * 0.02, 0)</f>
        <v>0</v>
      </c>
    </row>
    <row r="1968" spans="1:19" ht="15.75" x14ac:dyDescent="0.25">
      <c r="A1968" s="17" t="s">
        <v>6114</v>
      </c>
      <c r="B1968" s="19">
        <v>392368542</v>
      </c>
      <c r="C1968" s="17">
        <v>31</v>
      </c>
      <c r="D1968" s="24">
        <v>33383.25</v>
      </c>
      <c r="E1968" s="17" t="s">
        <v>12</v>
      </c>
      <c r="F1968" s="17" t="s">
        <v>774</v>
      </c>
      <c r="G1968" s="17" t="s">
        <v>4074</v>
      </c>
      <c r="H1968" s="17" t="s">
        <v>6115</v>
      </c>
      <c r="I1968" s="20">
        <f t="shared" si="30"/>
        <v>816992.11404999997</v>
      </c>
      <c r="J1968" s="20">
        <v>348296.638095</v>
      </c>
      <c r="K1968" s="17" t="s">
        <v>6116</v>
      </c>
      <c r="L1968" s="21" t="str">
        <f>VLOOKUP(B1968,Accounts!B$2:E$3001,4,FALSE)</f>
        <v>Domiciliary</v>
      </c>
      <c r="M1968" s="26">
        <f>VALUE(VLOOKUP(B1968,Accounts!B$2:G$3001,6,FALSE))</f>
        <v>272202645</v>
      </c>
      <c r="N1968" s="22">
        <f>IFERROR(VLOOKUP(B1968,Loan!B1968:D2267,3,FALSE), 0)</f>
        <v>0</v>
      </c>
      <c r="O1968" s="25">
        <f>VLOOKUP(B1968,Transaction!C2:F3001,4,FALSE)</f>
        <v>44399</v>
      </c>
      <c r="P1968" s="21" t="str">
        <f>VLOOKUP(B1968,Table3[[Account Number]:[Transaction type]],2,FALSE)</f>
        <v>Online Payment</v>
      </c>
      <c r="Q1968" s="21" t="str">
        <f>VLOOKUP(B1968,Transaction!C2:E3001,3,FALSE)</f>
        <v>Card</v>
      </c>
      <c r="R1968" s="22">
        <f>Table4[[#This Row],[Bank Deposit2]] - Table4[[#This Row],[Saving Accounts]]</f>
        <v>468695.47595499997</v>
      </c>
      <c r="S1968" s="22">
        <f>IF(AND(Table4[[#This Row],[Account Type]]="Current",Table4[[#This Row],[Opening Balance]]&gt;= 500000),Table4[[#This Row],[Opening Balance]] * 0.02, 0)</f>
        <v>0</v>
      </c>
    </row>
    <row r="1969" spans="1:19" ht="15.75" x14ac:dyDescent="0.25">
      <c r="A1969" s="17" t="s">
        <v>6117</v>
      </c>
      <c r="B1969" s="19">
        <v>621510549</v>
      </c>
      <c r="C1969" s="17">
        <v>20</v>
      </c>
      <c r="D1969" s="24">
        <v>37401</v>
      </c>
      <c r="E1969" s="17" t="s">
        <v>12</v>
      </c>
      <c r="F1969" s="17" t="s">
        <v>1090</v>
      </c>
      <c r="G1969" s="17" t="s">
        <v>4088</v>
      </c>
      <c r="H1969" s="17" t="s">
        <v>6118</v>
      </c>
      <c r="I1969" s="20">
        <f t="shared" si="30"/>
        <v>1927415.8574999999</v>
      </c>
      <c r="J1969" s="20">
        <v>317638.13331599999</v>
      </c>
      <c r="K1969" s="17" t="s">
        <v>6119</v>
      </c>
      <c r="L1969" s="21" t="str">
        <f>VLOOKUP(B1969,Accounts!B$2:E$3001,4,FALSE)</f>
        <v>Domiciliary</v>
      </c>
      <c r="M1969" s="26">
        <f>VALUE(VLOOKUP(B1969,Accounts!B$2:G$3001,6,FALSE))</f>
        <v>2201801616</v>
      </c>
      <c r="N1969" s="22">
        <f>IFERROR(VLOOKUP(B1969,Loan!B1969:D2268,3,FALSE), 0)</f>
        <v>0</v>
      </c>
      <c r="O1969" s="25">
        <f>VLOOKUP(B1969,Transaction!C2:F3001,4,FALSE)</f>
        <v>44648</v>
      </c>
      <c r="P1969" s="21" t="str">
        <f>VLOOKUP(B1969,Table3[[Account Number]:[Transaction type]],2,FALSE)</f>
        <v>Money Transfer</v>
      </c>
      <c r="Q1969" s="21" t="str">
        <f>VLOOKUP(B1969,Transaction!C2:E3001,3,FALSE)</f>
        <v>Internet Banking</v>
      </c>
      <c r="R1969" s="22">
        <f>Table4[[#This Row],[Bank Deposit2]] - Table4[[#This Row],[Saving Accounts]]</f>
        <v>1609777.7241839999</v>
      </c>
      <c r="S1969" s="22">
        <f>IF(AND(Table4[[#This Row],[Account Type]]="Current",Table4[[#This Row],[Opening Balance]]&gt;= 500000),Table4[[#This Row],[Opening Balance]] * 0.02, 0)</f>
        <v>0</v>
      </c>
    </row>
    <row r="1970" spans="1:19" ht="15.75" x14ac:dyDescent="0.25">
      <c r="A1970" s="17" t="s">
        <v>6120</v>
      </c>
      <c r="B1970" s="19">
        <v>268405505</v>
      </c>
      <c r="C1970" s="17">
        <v>52</v>
      </c>
      <c r="D1970" s="24">
        <v>25713</v>
      </c>
      <c r="E1970" s="17" t="s">
        <v>12</v>
      </c>
      <c r="F1970" s="17" t="s">
        <v>794</v>
      </c>
      <c r="G1970" s="17" t="s">
        <v>4084</v>
      </c>
      <c r="H1970" s="17" t="s">
        <v>6121</v>
      </c>
      <c r="I1970" s="20">
        <f t="shared" si="30"/>
        <v>743620.883256</v>
      </c>
      <c r="J1970" s="20">
        <v>221825.8905984</v>
      </c>
      <c r="K1970" s="17" t="s">
        <v>6122</v>
      </c>
      <c r="L1970" s="21" t="str">
        <f>VLOOKUP(B1970,Accounts!B$2:E$3001,4,FALSE)</f>
        <v>Corporate</v>
      </c>
      <c r="M1970" s="26">
        <f>VALUE(VLOOKUP(B1970,Accounts!B$2:G$3001,6,FALSE))</f>
        <v>2912407188</v>
      </c>
      <c r="N1970" s="22">
        <f>IFERROR(VLOOKUP(B1970,Loan!B1970:D2269,3,FALSE), 0)</f>
        <v>0</v>
      </c>
      <c r="O1970" s="25">
        <f>VLOOKUP(B1970,Transaction!C2:F3001,4,FALSE)</f>
        <v>44617</v>
      </c>
      <c r="P1970" s="21" t="str">
        <f>VLOOKUP(B1970,Table3[[Account Number]:[Transaction type]],2,FALSE)</f>
        <v>Loan Payment</v>
      </c>
      <c r="Q1970" s="21" t="str">
        <f>VLOOKUP(B1970,Transaction!C2:E3001,3,FALSE)</f>
        <v>ACH</v>
      </c>
      <c r="R1970" s="22">
        <f>Table4[[#This Row],[Bank Deposit2]] - Table4[[#This Row],[Saving Accounts]]</f>
        <v>521794.99265759997</v>
      </c>
      <c r="S1970" s="22">
        <f>IF(AND(Table4[[#This Row],[Account Type]]="Current",Table4[[#This Row],[Opening Balance]]&gt;= 500000),Table4[[#This Row],[Opening Balance]] * 0.02, 0)</f>
        <v>0</v>
      </c>
    </row>
    <row r="1971" spans="1:19" ht="15.75" x14ac:dyDescent="0.25">
      <c r="A1971" s="17" t="s">
        <v>6123</v>
      </c>
      <c r="B1971" s="19">
        <v>17072561</v>
      </c>
      <c r="C1971" s="17">
        <v>49</v>
      </c>
      <c r="D1971" s="24">
        <v>26808.75</v>
      </c>
      <c r="E1971" s="17" t="s">
        <v>12</v>
      </c>
      <c r="F1971" s="17" t="s">
        <v>818</v>
      </c>
      <c r="G1971" s="17" t="s">
        <v>4088</v>
      </c>
      <c r="H1971" s="17" t="s">
        <v>6124</v>
      </c>
      <c r="I1971" s="20">
        <f t="shared" si="30"/>
        <v>605732.44521599996</v>
      </c>
      <c r="J1971" s="20">
        <v>209987.24767488</v>
      </c>
      <c r="K1971" s="17" t="s">
        <v>6125</v>
      </c>
      <c r="L1971" s="21" t="str">
        <f>VLOOKUP(B1971,Accounts!B$2:E$3001,4,FALSE)</f>
        <v>Domiciliary</v>
      </c>
      <c r="M1971" s="26">
        <f>VALUE(VLOOKUP(B1971,Accounts!B$2:G$3001,6,FALSE))</f>
        <v>1310763924</v>
      </c>
      <c r="N1971" s="22">
        <f>IFERROR(VLOOKUP(B1971,Loan!B1971:D2270,3,FALSE), 0)</f>
        <v>0</v>
      </c>
      <c r="O1971" s="25">
        <f>VLOOKUP(B1971,Transaction!C2:F3001,4,FALSE)</f>
        <v>44324</v>
      </c>
      <c r="P1971" s="21" t="str">
        <f>VLOOKUP(B1971,Table3[[Account Number]:[Transaction type]],2,FALSE)</f>
        <v>Money Transfer</v>
      </c>
      <c r="Q1971" s="21" t="str">
        <f>VLOOKUP(B1971,Transaction!C2:E3001,3,FALSE)</f>
        <v>Mobile</v>
      </c>
      <c r="R1971" s="22">
        <f>Table4[[#This Row],[Bank Deposit2]] - Table4[[#This Row],[Saving Accounts]]</f>
        <v>395745.19754112</v>
      </c>
      <c r="S1971" s="22">
        <f>IF(AND(Table4[[#This Row],[Account Type]]="Current",Table4[[#This Row],[Opening Balance]]&gt;= 500000),Table4[[#This Row],[Opening Balance]] * 0.02, 0)</f>
        <v>0</v>
      </c>
    </row>
    <row r="1972" spans="1:19" ht="15.75" x14ac:dyDescent="0.25">
      <c r="A1972" s="17" t="s">
        <v>6126</v>
      </c>
      <c r="B1972" s="19">
        <v>809614065</v>
      </c>
      <c r="C1972" s="17">
        <v>81</v>
      </c>
      <c r="D1972" s="24">
        <v>15120.75</v>
      </c>
      <c r="E1972" s="17" t="s">
        <v>12</v>
      </c>
      <c r="F1972" s="17" t="s">
        <v>587</v>
      </c>
      <c r="G1972" s="17" t="s">
        <v>4112</v>
      </c>
      <c r="H1972" s="17" t="s">
        <v>6127</v>
      </c>
      <c r="I1972" s="20">
        <f t="shared" si="30"/>
        <v>606812.22592200001</v>
      </c>
      <c r="J1972" s="20">
        <v>118885.6605888</v>
      </c>
      <c r="K1972" s="17" t="s">
        <v>6128</v>
      </c>
      <c r="L1972" s="21" t="str">
        <f>VLOOKUP(B1972,Accounts!B$2:E$3001,4,FALSE)</f>
        <v>Corporate</v>
      </c>
      <c r="M1972" s="26">
        <f>VALUE(VLOOKUP(B1972,Accounts!B$2:G$3001,6,FALSE))</f>
        <v>1719443752</v>
      </c>
      <c r="N1972" s="22">
        <f>IFERROR(VLOOKUP(B1972,Loan!B1972:D2271,3,FALSE), 0)</f>
        <v>0</v>
      </c>
      <c r="O1972" s="25">
        <f>VLOOKUP(B1972,Transaction!C2:F3001,4,FALSE)</f>
        <v>44381</v>
      </c>
      <c r="P1972" s="21" t="str">
        <f>VLOOKUP(B1972,Table3[[Account Number]:[Transaction type]],2,FALSE)</f>
        <v>Loan Payment</v>
      </c>
      <c r="Q1972" s="21" t="str">
        <f>VLOOKUP(B1972,Transaction!C2:E3001,3,FALSE)</f>
        <v>AFT</v>
      </c>
      <c r="R1972" s="22">
        <f>Table4[[#This Row],[Bank Deposit2]] - Table4[[#This Row],[Saving Accounts]]</f>
        <v>487926.56533320004</v>
      </c>
      <c r="S1972" s="22">
        <f>IF(AND(Table4[[#This Row],[Account Type]]="Current",Table4[[#This Row],[Opening Balance]]&gt;= 500000),Table4[[#This Row],[Opening Balance]] * 0.02, 0)</f>
        <v>0</v>
      </c>
    </row>
    <row r="1973" spans="1:19" ht="15.75" x14ac:dyDescent="0.25">
      <c r="A1973" s="17" t="s">
        <v>6129</v>
      </c>
      <c r="B1973" s="19">
        <v>355247230</v>
      </c>
      <c r="C1973" s="17">
        <v>43</v>
      </c>
      <c r="D1973" s="24">
        <v>29000.25</v>
      </c>
      <c r="E1973" s="17" t="s">
        <v>12</v>
      </c>
      <c r="F1973" s="17" t="s">
        <v>1498</v>
      </c>
      <c r="G1973" s="17" t="s">
        <v>4074</v>
      </c>
      <c r="H1973" s="17" t="s">
        <v>6130</v>
      </c>
      <c r="I1973" s="20">
        <f t="shared" si="30"/>
        <v>74733.11202</v>
      </c>
      <c r="J1973" s="20">
        <v>29965.276723200001</v>
      </c>
      <c r="K1973" s="17" t="s">
        <v>6131</v>
      </c>
      <c r="L1973" s="21" t="str">
        <f>VLOOKUP(B1973,Accounts!B$2:E$3001,4,FALSE)</f>
        <v>Domiciliary</v>
      </c>
      <c r="M1973" s="26">
        <f>VALUE(VLOOKUP(B1973,Accounts!B$2:G$3001,6,FALSE))</f>
        <v>912430464</v>
      </c>
      <c r="N1973" s="22">
        <f>IFERROR(VLOOKUP(B1973,Loan!B1973:D2272,3,FALSE), 0)</f>
        <v>0</v>
      </c>
      <c r="O1973" s="25">
        <f>VLOOKUP(B1973,Transaction!C2:F3001,4,FALSE)</f>
        <v>44351</v>
      </c>
      <c r="P1973" s="21" t="str">
        <f>VLOOKUP(B1973,Table3[[Account Number]:[Transaction type]],2,FALSE)</f>
        <v>Checks</v>
      </c>
      <c r="Q1973" s="21" t="str">
        <f>VLOOKUP(B1973,Transaction!C2:E3001,3,FALSE)</f>
        <v>Informal Services</v>
      </c>
      <c r="R1973" s="22">
        <f>Table4[[#This Row],[Bank Deposit2]] - Table4[[#This Row],[Saving Accounts]]</f>
        <v>44767.835296799996</v>
      </c>
      <c r="S1973" s="22">
        <f>IF(AND(Table4[[#This Row],[Account Type]]="Current",Table4[[#This Row],[Opening Balance]]&gt;= 500000),Table4[[#This Row],[Opening Balance]] * 0.02, 0)</f>
        <v>0</v>
      </c>
    </row>
    <row r="1974" spans="1:19" ht="15.75" x14ac:dyDescent="0.25">
      <c r="A1974" s="17" t="s">
        <v>6132</v>
      </c>
      <c r="B1974" s="19">
        <v>970179932</v>
      </c>
      <c r="C1974" s="17">
        <v>70</v>
      </c>
      <c r="D1974" s="24">
        <v>19138.5</v>
      </c>
      <c r="E1974" s="17" t="s">
        <v>12</v>
      </c>
      <c r="F1974" s="17" t="s">
        <v>34</v>
      </c>
      <c r="G1974" s="17" t="s">
        <v>4074</v>
      </c>
      <c r="H1974" s="17" t="s">
        <v>6133</v>
      </c>
      <c r="I1974" s="20">
        <f t="shared" si="30"/>
        <v>228896.07699199999</v>
      </c>
      <c r="J1974" s="20">
        <v>134164.8292864</v>
      </c>
      <c r="K1974" s="17" t="s">
        <v>6134</v>
      </c>
      <c r="L1974" s="21" t="str">
        <f>VLOOKUP(B1974,Accounts!B$2:E$3001,4,FALSE)</f>
        <v>Current</v>
      </c>
      <c r="M1974" s="26">
        <f>VALUE(VLOOKUP(B1974,Accounts!B$2:G$3001,6,FALSE))</f>
        <v>397535351</v>
      </c>
      <c r="N1974" s="22">
        <f>IFERROR(VLOOKUP(B1974,Loan!B1974:D2273,3,FALSE), 0)</f>
        <v>0</v>
      </c>
      <c r="O1974" s="25">
        <f>VLOOKUP(B1974,Transaction!C2:F3001,4,FALSE)</f>
        <v>44358</v>
      </c>
      <c r="P1974" s="21" t="str">
        <f>VLOOKUP(B1974,Table3[[Account Number]:[Transaction type]],2,FALSE)</f>
        <v>Cash Withdrawal</v>
      </c>
      <c r="Q1974" s="21" t="str">
        <f>VLOOKUP(B1974,Transaction!C2:E3001,3,FALSE)</f>
        <v>POS</v>
      </c>
      <c r="R1974" s="22">
        <f>Table4[[#This Row],[Bank Deposit2]] - Table4[[#This Row],[Saving Accounts]]</f>
        <v>94731.247705599992</v>
      </c>
      <c r="S1974" s="22">
        <f>IF(AND(Table4[[#This Row],[Account Type]]="Current",Table4[[#This Row],[Opening Balance]]&gt;= 500000),Table4[[#This Row],[Opening Balance]] * 0.02, 0)</f>
        <v>7950707.0200000005</v>
      </c>
    </row>
    <row r="1975" spans="1:19" ht="15.75" x14ac:dyDescent="0.25">
      <c r="A1975" s="17" t="s">
        <v>6135</v>
      </c>
      <c r="B1975" s="19">
        <v>143782117</v>
      </c>
      <c r="C1975" s="17">
        <v>59</v>
      </c>
      <c r="D1975" s="24">
        <v>23156.25</v>
      </c>
      <c r="E1975" s="17" t="s">
        <v>12</v>
      </c>
      <c r="F1975" s="17" t="s">
        <v>814</v>
      </c>
      <c r="G1975" s="17" t="s">
        <v>4099</v>
      </c>
      <c r="H1975" s="17" t="s">
        <v>6136</v>
      </c>
      <c r="I1975" s="20">
        <f t="shared" si="30"/>
        <v>384271.047739</v>
      </c>
      <c r="J1975" s="20">
        <v>124336.41425852</v>
      </c>
      <c r="K1975" s="17" t="s">
        <v>6137</v>
      </c>
      <c r="L1975" s="21" t="str">
        <f>VLOOKUP(B1975,Accounts!B$2:E$3001,4,FALSE)</f>
        <v>Fixed Deposit</v>
      </c>
      <c r="M1975" s="26">
        <f>VALUE(VLOOKUP(B1975,Accounts!B$2:G$3001,6,FALSE))</f>
        <v>1055099904</v>
      </c>
      <c r="N1975" s="22">
        <f>IFERROR(VLOOKUP(B1975,Loan!B1975:D2274,3,FALSE), 0)</f>
        <v>0</v>
      </c>
      <c r="O1975" s="25">
        <f>VLOOKUP(B1975,Transaction!C2:F3001,4,FALSE)</f>
        <v>44339</v>
      </c>
      <c r="P1975" s="21" t="str">
        <f>VLOOKUP(B1975,Table3[[Account Number]:[Transaction type]],2,FALSE)</f>
        <v>Money Transfer</v>
      </c>
      <c r="Q1975" s="21" t="str">
        <f>VLOOKUP(B1975,Transaction!C2:E3001,3,FALSE)</f>
        <v>Internet Banking</v>
      </c>
      <c r="R1975" s="22">
        <f>Table4[[#This Row],[Bank Deposit2]] - Table4[[#This Row],[Saving Accounts]]</f>
        <v>259934.63348048</v>
      </c>
      <c r="S1975" s="22">
        <f>IF(AND(Table4[[#This Row],[Account Type]]="Current",Table4[[#This Row],[Opening Balance]]&gt;= 500000),Table4[[#This Row],[Opening Balance]] * 0.02, 0)</f>
        <v>0</v>
      </c>
    </row>
    <row r="1976" spans="1:19" ht="15.75" x14ac:dyDescent="0.25">
      <c r="A1976" s="17" t="s">
        <v>6138</v>
      </c>
      <c r="B1976" s="19">
        <v>399531461</v>
      </c>
      <c r="C1976" s="17">
        <v>66</v>
      </c>
      <c r="D1976" s="24">
        <v>20599.5</v>
      </c>
      <c r="E1976" s="17" t="s">
        <v>12</v>
      </c>
      <c r="F1976" s="17" t="s">
        <v>1721</v>
      </c>
      <c r="G1976" s="17" t="s">
        <v>4105</v>
      </c>
      <c r="H1976" s="17" t="s">
        <v>6139</v>
      </c>
      <c r="I1976" s="20">
        <f t="shared" si="30"/>
        <v>757522.01467800001</v>
      </c>
      <c r="J1976" s="20">
        <v>231388.54266527999</v>
      </c>
      <c r="K1976" s="17" t="s">
        <v>6140</v>
      </c>
      <c r="L1976" s="21" t="str">
        <f>VLOOKUP(B1976,Accounts!B$2:E$3001,4,FALSE)</f>
        <v>Domiciliary</v>
      </c>
      <c r="M1976" s="26">
        <f>VALUE(VLOOKUP(B1976,Accounts!B$2:G$3001,6,FALSE))</f>
        <v>2366801184</v>
      </c>
      <c r="N1976" s="22">
        <f>IFERROR(VLOOKUP(B1976,Loan!B1976:D2275,3,FALSE), 0)</f>
        <v>0</v>
      </c>
      <c r="O1976" s="25">
        <f>VLOOKUP(B1976,Transaction!C2:F3001,4,FALSE)</f>
        <v>44636</v>
      </c>
      <c r="P1976" s="21" t="str">
        <f>VLOOKUP(B1976,Table3[[Account Number]:[Transaction type]],2,FALSE)</f>
        <v>Money Deposit</v>
      </c>
      <c r="Q1976" s="21" t="str">
        <f>VLOOKUP(B1976,Transaction!C2:E3001,3,FALSE)</f>
        <v>Bank</v>
      </c>
      <c r="R1976" s="22">
        <f>Table4[[#This Row],[Bank Deposit2]] - Table4[[#This Row],[Saving Accounts]]</f>
        <v>526133.47201272007</v>
      </c>
      <c r="S1976" s="22">
        <f>IF(AND(Table4[[#This Row],[Account Type]]="Current",Table4[[#This Row],[Opening Balance]]&gt;= 500000),Table4[[#This Row],[Opening Balance]] * 0.02, 0)</f>
        <v>0</v>
      </c>
    </row>
    <row r="1977" spans="1:19" ht="15.75" x14ac:dyDescent="0.25">
      <c r="A1977" s="17" t="s">
        <v>6141</v>
      </c>
      <c r="B1977" s="19">
        <v>552405583</v>
      </c>
      <c r="C1977" s="17">
        <v>48</v>
      </c>
      <c r="D1977" s="24">
        <v>27174</v>
      </c>
      <c r="E1977" s="17" t="s">
        <v>12</v>
      </c>
      <c r="F1977" s="17" t="s">
        <v>251</v>
      </c>
      <c r="G1977" s="17" t="s">
        <v>4070</v>
      </c>
      <c r="H1977" s="17" t="s">
        <v>6142</v>
      </c>
      <c r="I1977" s="20">
        <f t="shared" si="30"/>
        <v>959454.453125</v>
      </c>
      <c r="J1977" s="20">
        <v>73686.101999999999</v>
      </c>
      <c r="K1977" s="17" t="s">
        <v>6143</v>
      </c>
      <c r="L1977" s="21" t="str">
        <f>VLOOKUP(B1977,Accounts!B$2:E$3001,4,FALSE)</f>
        <v>Joint</v>
      </c>
      <c r="M1977" s="26">
        <f>VALUE(VLOOKUP(B1977,Accounts!B$2:G$3001,6,FALSE))</f>
        <v>642122208</v>
      </c>
      <c r="N1977" s="22">
        <f>IFERROR(VLOOKUP(B1977,Loan!B1977:D2276,3,FALSE), 0)</f>
        <v>0</v>
      </c>
      <c r="O1977" s="25">
        <f>VLOOKUP(B1977,Transaction!C2:F3001,4,FALSE)</f>
        <v>44657</v>
      </c>
      <c r="P1977" s="21" t="str">
        <f>VLOOKUP(B1977,Table3[[Account Number]:[Transaction type]],2,FALSE)</f>
        <v>Loan Payment</v>
      </c>
      <c r="Q1977" s="21" t="str">
        <f>VLOOKUP(B1977,Transaction!C2:E3001,3,FALSE)</f>
        <v>ACH</v>
      </c>
      <c r="R1977" s="22">
        <f>Table4[[#This Row],[Bank Deposit2]] - Table4[[#This Row],[Saving Accounts]]</f>
        <v>885768.35112500004</v>
      </c>
      <c r="S1977" s="22">
        <f>IF(AND(Table4[[#This Row],[Account Type]]="Current",Table4[[#This Row],[Opening Balance]]&gt;= 500000),Table4[[#This Row],[Opening Balance]] * 0.02, 0)</f>
        <v>0</v>
      </c>
    </row>
    <row r="1978" spans="1:19" ht="15.75" x14ac:dyDescent="0.25">
      <c r="A1978" s="17" t="s">
        <v>6144</v>
      </c>
      <c r="B1978" s="19">
        <v>908046732</v>
      </c>
      <c r="C1978" s="17">
        <v>60</v>
      </c>
      <c r="D1978" s="24">
        <v>22791</v>
      </c>
      <c r="E1978" s="17" t="s">
        <v>12</v>
      </c>
      <c r="F1978" s="17" t="s">
        <v>509</v>
      </c>
      <c r="G1978" s="17" t="s">
        <v>4084</v>
      </c>
      <c r="H1978" s="17" t="s">
        <v>6145</v>
      </c>
      <c r="I1978" s="20">
        <f t="shared" si="30"/>
        <v>590538.46950000001</v>
      </c>
      <c r="J1978" s="20">
        <v>267598.289322</v>
      </c>
      <c r="K1978" s="17" t="s">
        <v>6146</v>
      </c>
      <c r="L1978" s="21" t="str">
        <f>VLOOKUP(B1978,Accounts!B$2:E$3001,4,FALSE)</f>
        <v>Domiciliary</v>
      </c>
      <c r="M1978" s="26">
        <f>VALUE(VLOOKUP(B1978,Accounts!B$2:G$3001,6,FALSE))</f>
        <v>2963772</v>
      </c>
      <c r="N1978" s="22">
        <f>IFERROR(VLOOKUP(B1978,Loan!B1978:D2277,3,FALSE), 0)</f>
        <v>0</v>
      </c>
      <c r="O1978" s="25">
        <f>VLOOKUP(B1978,Transaction!C2:F3001,4,FALSE)</f>
        <v>44526</v>
      </c>
      <c r="P1978" s="21" t="str">
        <f>VLOOKUP(B1978,Table3[[Account Number]:[Transaction type]],2,FALSE)</f>
        <v>Money Deposit</v>
      </c>
      <c r="Q1978" s="21" t="str">
        <f>VLOOKUP(B1978,Transaction!C2:E3001,3,FALSE)</f>
        <v>Bank</v>
      </c>
      <c r="R1978" s="22">
        <f>Table4[[#This Row],[Bank Deposit2]] - Table4[[#This Row],[Saving Accounts]]</f>
        <v>322940.18017800001</v>
      </c>
      <c r="S1978" s="22">
        <f>IF(AND(Table4[[#This Row],[Account Type]]="Current",Table4[[#This Row],[Opening Balance]]&gt;= 500000),Table4[[#This Row],[Opening Balance]] * 0.02, 0)</f>
        <v>0</v>
      </c>
    </row>
    <row r="1979" spans="1:19" ht="15.75" x14ac:dyDescent="0.25">
      <c r="A1979" s="17" t="s">
        <v>6147</v>
      </c>
      <c r="B1979" s="19">
        <v>66714376</v>
      </c>
      <c r="C1979" s="17">
        <v>37</v>
      </c>
      <c r="D1979" s="24">
        <v>31191.75</v>
      </c>
      <c r="E1979" s="17" t="s">
        <v>12</v>
      </c>
      <c r="F1979" s="17" t="s">
        <v>172</v>
      </c>
      <c r="G1979" s="17" t="s">
        <v>4088</v>
      </c>
      <c r="H1979" s="17" t="s">
        <v>6148</v>
      </c>
      <c r="I1979" s="20">
        <f t="shared" si="30"/>
        <v>817932.09510399995</v>
      </c>
      <c r="J1979" s="20">
        <v>268068.84075839998</v>
      </c>
      <c r="K1979" s="17" t="s">
        <v>6149</v>
      </c>
      <c r="L1979" s="21" t="str">
        <f>VLOOKUP(B1979,Accounts!B$2:E$3001,4,FALSE)</f>
        <v>Current</v>
      </c>
      <c r="M1979" s="26">
        <f>VALUE(VLOOKUP(B1979,Accounts!B$2:G$3001,6,FALSE))</f>
        <v>1500983736</v>
      </c>
      <c r="N1979" s="22">
        <f>IFERROR(VLOOKUP(B1979,Loan!B1979:D2278,3,FALSE), 0)</f>
        <v>0</v>
      </c>
      <c r="O1979" s="25">
        <f>VLOOKUP(B1979,Transaction!C2:F3001,4,FALSE)</f>
        <v>44489</v>
      </c>
      <c r="P1979" s="21" t="str">
        <f>VLOOKUP(B1979,Table3[[Account Number]:[Transaction type]],2,FALSE)</f>
        <v>Loan Payment</v>
      </c>
      <c r="Q1979" s="21" t="str">
        <f>VLOOKUP(B1979,Transaction!C2:E3001,3,FALSE)</f>
        <v>AFT</v>
      </c>
      <c r="R1979" s="22">
        <f>Table4[[#This Row],[Bank Deposit2]] - Table4[[#This Row],[Saving Accounts]]</f>
        <v>549863.25434560003</v>
      </c>
      <c r="S1979" s="22">
        <f>IF(AND(Table4[[#This Row],[Account Type]]="Current",Table4[[#This Row],[Opening Balance]]&gt;= 500000),Table4[[#This Row],[Opening Balance]] * 0.02, 0)</f>
        <v>30019674.719999999</v>
      </c>
    </row>
    <row r="1980" spans="1:19" ht="15.75" x14ac:dyDescent="0.25">
      <c r="A1980" s="17" t="s">
        <v>6150</v>
      </c>
      <c r="B1980" s="19">
        <v>596923341</v>
      </c>
      <c r="C1980" s="17">
        <v>85</v>
      </c>
      <c r="D1980" s="24">
        <v>13659.75</v>
      </c>
      <c r="E1980" s="17" t="s">
        <v>12</v>
      </c>
      <c r="F1980" s="17" t="s">
        <v>264</v>
      </c>
      <c r="G1980" s="17" t="s">
        <v>4074</v>
      </c>
      <c r="H1980" s="17" t="s">
        <v>6151</v>
      </c>
      <c r="I1980" s="20">
        <f t="shared" si="30"/>
        <v>578676.44039799995</v>
      </c>
      <c r="J1980" s="20">
        <v>248593.05713536</v>
      </c>
      <c r="K1980" s="17" t="s">
        <v>6152</v>
      </c>
      <c r="L1980" s="21" t="str">
        <f>VLOOKUP(B1980,Accounts!B$2:E$3001,4,FALSE)</f>
        <v>Domiciliary</v>
      </c>
      <c r="M1980" s="26">
        <f>VALUE(VLOOKUP(B1980,Accounts!B$2:G$3001,6,FALSE))</f>
        <v>9431448</v>
      </c>
      <c r="N1980" s="22">
        <f>IFERROR(VLOOKUP(B1980,Loan!B1980:D2279,3,FALSE), 0)</f>
        <v>0</v>
      </c>
      <c r="O1980" s="25">
        <f>VLOOKUP(B1980,Transaction!C2:F3001,4,FALSE)</f>
        <v>44368</v>
      </c>
      <c r="P1980" s="21" t="str">
        <f>VLOOKUP(B1980,Table3[[Account Number]:[Transaction type]],2,FALSE)</f>
        <v>Money Transfer</v>
      </c>
      <c r="Q1980" s="21" t="str">
        <f>VLOOKUP(B1980,Transaction!C2:E3001,3,FALSE)</f>
        <v>Internet Banking</v>
      </c>
      <c r="R1980" s="22">
        <f>Table4[[#This Row],[Bank Deposit2]] - Table4[[#This Row],[Saving Accounts]]</f>
        <v>330083.38326263998</v>
      </c>
      <c r="S1980" s="22">
        <f>IF(AND(Table4[[#This Row],[Account Type]]="Current",Table4[[#This Row],[Opening Balance]]&gt;= 500000),Table4[[#This Row],[Opening Balance]] * 0.02, 0)</f>
        <v>0</v>
      </c>
    </row>
    <row r="1981" spans="1:19" ht="15.75" x14ac:dyDescent="0.25">
      <c r="A1981" s="17" t="s">
        <v>6153</v>
      </c>
      <c r="B1981" s="19">
        <v>960449597</v>
      </c>
      <c r="C1981" s="17">
        <v>85</v>
      </c>
      <c r="D1981" s="24">
        <v>13659.75</v>
      </c>
      <c r="E1981" s="17" t="s">
        <v>12</v>
      </c>
      <c r="F1981" s="17" t="s">
        <v>1047</v>
      </c>
      <c r="G1981" s="17" t="s">
        <v>4088</v>
      </c>
      <c r="H1981" s="17" t="s">
        <v>6154</v>
      </c>
      <c r="I1981" s="20">
        <f t="shared" si="30"/>
        <v>390039.91577999998</v>
      </c>
      <c r="J1981" s="20">
        <v>70959.893449800002</v>
      </c>
      <c r="K1981" s="17" t="s">
        <v>6155</v>
      </c>
      <c r="L1981" s="21" t="str">
        <f>VLOOKUP(B1981,Accounts!B$2:E$3001,4,FALSE)</f>
        <v>Fixed Deposit</v>
      </c>
      <c r="M1981" s="26">
        <f>VALUE(VLOOKUP(B1981,Accounts!B$2:G$3001,6,FALSE))</f>
        <v>2572686336</v>
      </c>
      <c r="N1981" s="22">
        <f>IFERROR(VLOOKUP(B1981,Loan!B1981:D2280,3,FALSE), 0)</f>
        <v>0</v>
      </c>
      <c r="O1981" s="25">
        <f>VLOOKUP(B1981,Transaction!C2:F3001,4,FALSE)</f>
        <v>44474</v>
      </c>
      <c r="P1981" s="21" t="str">
        <f>VLOOKUP(B1981,Table3[[Account Number]:[Transaction type]],2,FALSE)</f>
        <v>Online Payment</v>
      </c>
      <c r="Q1981" s="21" t="str">
        <f>VLOOKUP(B1981,Transaction!C2:E3001,3,FALSE)</f>
        <v>Mobile</v>
      </c>
      <c r="R1981" s="22">
        <f>Table4[[#This Row],[Bank Deposit2]] - Table4[[#This Row],[Saving Accounts]]</f>
        <v>319080.02233019995</v>
      </c>
      <c r="S1981" s="22">
        <f>IF(AND(Table4[[#This Row],[Account Type]]="Current",Table4[[#This Row],[Opening Balance]]&gt;= 500000),Table4[[#This Row],[Opening Balance]] * 0.02, 0)</f>
        <v>0</v>
      </c>
    </row>
    <row r="1982" spans="1:19" ht="15.75" x14ac:dyDescent="0.25">
      <c r="A1982" s="17" t="s">
        <v>6156</v>
      </c>
      <c r="B1982" s="19">
        <v>189081306</v>
      </c>
      <c r="C1982" s="17">
        <v>31</v>
      </c>
      <c r="D1982" s="24">
        <v>33383.25</v>
      </c>
      <c r="E1982" s="17" t="s">
        <v>12</v>
      </c>
      <c r="F1982" s="17" t="s">
        <v>1610</v>
      </c>
      <c r="G1982" s="17" t="s">
        <v>4070</v>
      </c>
      <c r="H1982" s="17" t="s">
        <v>6157</v>
      </c>
      <c r="I1982" s="20">
        <f t="shared" si="30"/>
        <v>1251565.5793049999</v>
      </c>
      <c r="J1982" s="20">
        <v>428967.96718139999</v>
      </c>
      <c r="K1982" s="17" t="s">
        <v>6158</v>
      </c>
      <c r="L1982" s="21" t="str">
        <f>VLOOKUP(B1982,Accounts!B$2:E$3001,4,FALSE)</f>
        <v>Savings</v>
      </c>
      <c r="M1982" s="26">
        <f>VALUE(VLOOKUP(B1982,Accounts!B$2:G$3001,6,FALSE))</f>
        <v>587155044</v>
      </c>
      <c r="N1982" s="22">
        <f>IFERROR(VLOOKUP(B1982,Loan!B1982:D2281,3,FALSE), 0)</f>
        <v>0</v>
      </c>
      <c r="O1982" s="25">
        <f>VLOOKUP(B1982,Transaction!C2:F3001,4,FALSE)</f>
        <v>44213</v>
      </c>
      <c r="P1982" s="21" t="str">
        <f>VLOOKUP(B1982,Table3[[Account Number]:[Transaction type]],2,FALSE)</f>
        <v>Checks</v>
      </c>
      <c r="Q1982" s="21" t="str">
        <f>VLOOKUP(B1982,Transaction!C2:E3001,3,FALSE)</f>
        <v>Informal Services</v>
      </c>
      <c r="R1982" s="22">
        <f>Table4[[#This Row],[Bank Deposit2]] - Table4[[#This Row],[Saving Accounts]]</f>
        <v>822597.61212359997</v>
      </c>
      <c r="S1982" s="22">
        <f>IF(AND(Table4[[#This Row],[Account Type]]="Current",Table4[[#This Row],[Opening Balance]]&gt;= 500000),Table4[[#This Row],[Opening Balance]] * 0.02, 0)</f>
        <v>0</v>
      </c>
    </row>
    <row r="1983" spans="1:19" ht="15.75" x14ac:dyDescent="0.25">
      <c r="A1983" s="17" t="s">
        <v>6159</v>
      </c>
      <c r="B1983" s="19">
        <v>903481280</v>
      </c>
      <c r="C1983" s="17">
        <v>83</v>
      </c>
      <c r="D1983" s="24">
        <v>14390.25</v>
      </c>
      <c r="E1983" s="17" t="s">
        <v>12</v>
      </c>
      <c r="F1983" s="17" t="s">
        <v>699</v>
      </c>
      <c r="G1983" s="17" t="s">
        <v>4105</v>
      </c>
      <c r="H1983" s="17" t="s">
        <v>6160</v>
      </c>
      <c r="I1983" s="20">
        <f t="shared" si="30"/>
        <v>99553.881743999998</v>
      </c>
      <c r="J1983" s="20">
        <v>14100.990115680001</v>
      </c>
      <c r="K1983" s="17" t="s">
        <v>6161</v>
      </c>
      <c r="L1983" s="21" t="str">
        <f>VLOOKUP(B1983,Accounts!B$2:E$3001,4,FALSE)</f>
        <v>Corporate</v>
      </c>
      <c r="M1983" s="26">
        <f>VALUE(VLOOKUP(B1983,Accounts!B$2:G$3001,6,FALSE))</f>
        <v>8505625</v>
      </c>
      <c r="N1983" s="22">
        <f>IFERROR(VLOOKUP(B1983,Loan!B1983:D2282,3,FALSE), 0)</f>
        <v>0</v>
      </c>
      <c r="O1983" s="25">
        <f>VLOOKUP(B1983,Transaction!C2:F3001,4,FALSE)</f>
        <v>44510</v>
      </c>
      <c r="P1983" s="21" t="str">
        <f>VLOOKUP(B1983,Table3[[Account Number]:[Transaction type]],2,FALSE)</f>
        <v>Cash Withdrawal</v>
      </c>
      <c r="Q1983" s="21" t="str">
        <f>VLOOKUP(B1983,Transaction!C2:E3001,3,FALSE)</f>
        <v>ATM</v>
      </c>
      <c r="R1983" s="22">
        <f>Table4[[#This Row],[Bank Deposit2]] - Table4[[#This Row],[Saving Accounts]]</f>
        <v>85452.891628319994</v>
      </c>
      <c r="S1983" s="22">
        <f>IF(AND(Table4[[#This Row],[Account Type]]="Current",Table4[[#This Row],[Opening Balance]]&gt;= 500000),Table4[[#This Row],[Opening Balance]] * 0.02, 0)</f>
        <v>0</v>
      </c>
    </row>
    <row r="1984" spans="1:19" ht="15.75" x14ac:dyDescent="0.25">
      <c r="A1984" s="17" t="s">
        <v>6162</v>
      </c>
      <c r="B1984" s="19">
        <v>890318492</v>
      </c>
      <c r="C1984" s="17">
        <v>77</v>
      </c>
      <c r="D1984" s="24">
        <v>16581.75</v>
      </c>
      <c r="E1984" s="17" t="s">
        <v>12</v>
      </c>
      <c r="F1984" s="17" t="s">
        <v>97</v>
      </c>
      <c r="G1984" s="17" t="s">
        <v>4066</v>
      </c>
      <c r="H1984" s="17" t="s">
        <v>6163</v>
      </c>
      <c r="I1984" s="20">
        <f t="shared" si="30"/>
        <v>1646094.2060799999</v>
      </c>
      <c r="J1984" s="20">
        <v>206699.42435839999</v>
      </c>
      <c r="K1984" s="17" t="s">
        <v>6164</v>
      </c>
      <c r="L1984" s="21" t="str">
        <f>VLOOKUP(B1984,Accounts!B$2:E$3001,4,FALSE)</f>
        <v>Domiciliary</v>
      </c>
      <c r="M1984" s="26">
        <f>VALUE(VLOOKUP(B1984,Accounts!B$2:G$3001,6,FALSE))</f>
        <v>2621099457</v>
      </c>
      <c r="N1984" s="22">
        <f>IFERROR(VLOOKUP(B1984,Loan!B1984:D2283,3,FALSE), 0)</f>
        <v>0</v>
      </c>
      <c r="O1984" s="25">
        <f>VLOOKUP(B1984,Transaction!C2:F3001,4,FALSE)</f>
        <v>44212</v>
      </c>
      <c r="P1984" s="21" t="str">
        <f>VLOOKUP(B1984,Table3[[Account Number]:[Transaction type]],2,FALSE)</f>
        <v>Cash Withdrawal</v>
      </c>
      <c r="Q1984" s="21" t="str">
        <f>VLOOKUP(B1984,Transaction!C2:E3001,3,FALSE)</f>
        <v>ATM</v>
      </c>
      <c r="R1984" s="22">
        <f>Table4[[#This Row],[Bank Deposit2]] - Table4[[#This Row],[Saving Accounts]]</f>
        <v>1439394.7817215999</v>
      </c>
      <c r="S1984" s="22">
        <f>IF(AND(Table4[[#This Row],[Account Type]]="Current",Table4[[#This Row],[Opening Balance]]&gt;= 500000),Table4[[#This Row],[Opening Balance]] * 0.02, 0)</f>
        <v>0</v>
      </c>
    </row>
    <row r="1985" spans="1:19" ht="15.75" x14ac:dyDescent="0.25">
      <c r="A1985" s="17" t="s">
        <v>6165</v>
      </c>
      <c r="B1985" s="19">
        <v>41784538</v>
      </c>
      <c r="C1985" s="17">
        <v>62</v>
      </c>
      <c r="D1985" s="24">
        <v>22060.5</v>
      </c>
      <c r="E1985" s="17" t="s">
        <v>12</v>
      </c>
      <c r="F1985" s="17" t="s">
        <v>794</v>
      </c>
      <c r="G1985" s="17" t="s">
        <v>4074</v>
      </c>
      <c r="H1985" s="17" t="s">
        <v>6166</v>
      </c>
      <c r="I1985" s="20">
        <f t="shared" si="30"/>
        <v>1238231.25</v>
      </c>
      <c r="J1985" s="20">
        <v>255967.16399999999</v>
      </c>
      <c r="K1985" s="17" t="s">
        <v>6167</v>
      </c>
      <c r="L1985" s="21" t="str">
        <f>VLOOKUP(B1985,Accounts!B$2:E$3001,4,FALSE)</f>
        <v>Joint</v>
      </c>
      <c r="M1985" s="26">
        <f>VALUE(VLOOKUP(B1985,Accounts!B$2:G$3001,6,FALSE))</f>
        <v>1423929408</v>
      </c>
      <c r="N1985" s="22">
        <f>IFERROR(VLOOKUP(B1985,Loan!B1985:D2284,3,FALSE), 0)</f>
        <v>0</v>
      </c>
      <c r="O1985" s="25">
        <f>VLOOKUP(B1985,Transaction!C2:F3001,4,FALSE)</f>
        <v>44439</v>
      </c>
      <c r="P1985" s="21" t="str">
        <f>VLOOKUP(B1985,Table3[[Account Number]:[Transaction type]],2,FALSE)</f>
        <v>Checks</v>
      </c>
      <c r="Q1985" s="21" t="str">
        <f>VLOOKUP(B1985,Transaction!C2:E3001,3,FALSE)</f>
        <v>Informal Services</v>
      </c>
      <c r="R1985" s="22">
        <f>Table4[[#This Row],[Bank Deposit2]] - Table4[[#This Row],[Saving Accounts]]</f>
        <v>982264.08600000001</v>
      </c>
      <c r="S1985" s="22">
        <f>IF(AND(Table4[[#This Row],[Account Type]]="Current",Table4[[#This Row],[Opening Balance]]&gt;= 500000),Table4[[#This Row],[Opening Balance]] * 0.02, 0)</f>
        <v>0</v>
      </c>
    </row>
    <row r="1986" spans="1:19" ht="15.75" x14ac:dyDescent="0.25">
      <c r="A1986" s="17" t="s">
        <v>6168</v>
      </c>
      <c r="B1986" s="19">
        <v>736928880</v>
      </c>
      <c r="C1986" s="17">
        <v>32</v>
      </c>
      <c r="D1986" s="24">
        <v>33018</v>
      </c>
      <c r="E1986" s="17" t="s">
        <v>12</v>
      </c>
      <c r="F1986" s="17" t="s">
        <v>874</v>
      </c>
      <c r="G1986" s="17" t="s">
        <v>4070</v>
      </c>
      <c r="H1986" s="17" t="s">
        <v>6169</v>
      </c>
      <c r="I1986" s="20">
        <f t="shared" si="30"/>
        <v>473972.24249999999</v>
      </c>
      <c r="J1986" s="20">
        <v>149675.44500000001</v>
      </c>
      <c r="K1986" s="17" t="s">
        <v>6170</v>
      </c>
      <c r="L1986" s="21" t="str">
        <f>VLOOKUP(B1986,Accounts!B$2:E$3001,4,FALSE)</f>
        <v>Joint</v>
      </c>
      <c r="M1986" s="26">
        <f>VALUE(VLOOKUP(B1986,Accounts!B$2:G$3001,6,FALSE))</f>
        <v>941004336</v>
      </c>
      <c r="N1986" s="22">
        <f>IFERROR(VLOOKUP(B1986,Loan!B1986:D2285,3,FALSE), 0)</f>
        <v>0</v>
      </c>
      <c r="O1986" s="25">
        <f>VLOOKUP(B1986,Transaction!C2:F3001,4,FALSE)</f>
        <v>44616</v>
      </c>
      <c r="P1986" s="21" t="str">
        <f>VLOOKUP(B1986,Table3[[Account Number]:[Transaction type]],2,FALSE)</f>
        <v>Online Payment</v>
      </c>
      <c r="Q1986" s="21" t="str">
        <f>VLOOKUP(B1986,Transaction!C2:E3001,3,FALSE)</f>
        <v>Card</v>
      </c>
      <c r="R1986" s="22">
        <f>Table4[[#This Row],[Bank Deposit2]] - Table4[[#This Row],[Saving Accounts]]</f>
        <v>324296.79749999999</v>
      </c>
      <c r="S1986" s="22">
        <f>IF(AND(Table4[[#This Row],[Account Type]]="Current",Table4[[#This Row],[Opening Balance]]&gt;= 500000),Table4[[#This Row],[Opening Balance]] * 0.02, 0)</f>
        <v>0</v>
      </c>
    </row>
    <row r="1987" spans="1:19" ht="15.75" x14ac:dyDescent="0.25">
      <c r="A1987" s="17" t="s">
        <v>6171</v>
      </c>
      <c r="B1987" s="19">
        <v>883329390</v>
      </c>
      <c r="C1987" s="17">
        <v>60</v>
      </c>
      <c r="D1987" s="24">
        <v>22791</v>
      </c>
      <c r="E1987" s="17" t="s">
        <v>12</v>
      </c>
      <c r="F1987" s="17" t="s">
        <v>381</v>
      </c>
      <c r="G1987" s="17" t="s">
        <v>4066</v>
      </c>
      <c r="H1987" s="17" t="s">
        <v>6172</v>
      </c>
      <c r="I1987" s="20">
        <f t="shared" ref="I1987:I2050" si="31">VALUE(CLEAN(H1987))</f>
        <v>679740.55874999997</v>
      </c>
      <c r="J1987" s="20">
        <v>239268.67668</v>
      </c>
      <c r="K1987" s="17" t="s">
        <v>6173</v>
      </c>
      <c r="L1987" s="21" t="str">
        <f>VLOOKUP(B1987,Accounts!B$2:E$3001,4,FALSE)</f>
        <v>Corporate</v>
      </c>
      <c r="M1987" s="26">
        <f>VALUE(VLOOKUP(B1987,Accounts!B$2:G$3001,6,FALSE))</f>
        <v>3196112256</v>
      </c>
      <c r="N1987" s="22">
        <f>IFERROR(VLOOKUP(B1987,Loan!B1987:D2286,3,FALSE), 0)</f>
        <v>0</v>
      </c>
      <c r="O1987" s="25">
        <f>VLOOKUP(B1987,Transaction!C2:F3001,4,FALSE)</f>
        <v>44269</v>
      </c>
      <c r="P1987" s="21" t="str">
        <f>VLOOKUP(B1987,Table3[[Account Number]:[Transaction type]],2,FALSE)</f>
        <v>Online Payment</v>
      </c>
      <c r="Q1987" s="21" t="str">
        <f>VLOOKUP(B1987,Transaction!C2:E3001,3,FALSE)</f>
        <v>Mobile</v>
      </c>
      <c r="R1987" s="22">
        <f>Table4[[#This Row],[Bank Deposit2]] - Table4[[#This Row],[Saving Accounts]]</f>
        <v>440471.88206999993</v>
      </c>
      <c r="S1987" s="22">
        <f>IF(AND(Table4[[#This Row],[Account Type]]="Current",Table4[[#This Row],[Opening Balance]]&gt;= 500000),Table4[[#This Row],[Opening Balance]] * 0.02, 0)</f>
        <v>0</v>
      </c>
    </row>
    <row r="1988" spans="1:19" ht="15.75" x14ac:dyDescent="0.25">
      <c r="A1988" s="17" t="s">
        <v>6174</v>
      </c>
      <c r="B1988" s="19">
        <v>68950602</v>
      </c>
      <c r="C1988" s="17">
        <v>44</v>
      </c>
      <c r="D1988" s="24">
        <v>28635</v>
      </c>
      <c r="E1988" s="17" t="s">
        <v>12</v>
      </c>
      <c r="F1988" s="17" t="s">
        <v>83</v>
      </c>
      <c r="G1988" s="17" t="s">
        <v>4074</v>
      </c>
      <c r="H1988" s="17" t="s">
        <v>6175</v>
      </c>
      <c r="I1988" s="20">
        <f t="shared" si="31"/>
        <v>67339.03456</v>
      </c>
      <c r="J1988" s="20">
        <v>20280.932761600001</v>
      </c>
      <c r="K1988" s="17" t="s">
        <v>6176</v>
      </c>
      <c r="L1988" s="21" t="str">
        <f>VLOOKUP(B1988,Accounts!B$2:E$3001,4,FALSE)</f>
        <v>Domiciliary</v>
      </c>
      <c r="M1988" s="26">
        <f>VALUE(VLOOKUP(B1988,Accounts!B$2:G$3001,6,FALSE))</f>
        <v>1208612097</v>
      </c>
      <c r="N1988" s="22">
        <f>IFERROR(VLOOKUP(B1988,Loan!B1988:D2287,3,FALSE), 0)</f>
        <v>0</v>
      </c>
      <c r="O1988" s="25">
        <f>VLOOKUP(B1988,Transaction!C2:F3001,4,FALSE)</f>
        <v>44353</v>
      </c>
      <c r="P1988" s="21" t="str">
        <f>VLOOKUP(B1988,Table3[[Account Number]:[Transaction type]],2,FALSE)</f>
        <v>Checks</v>
      </c>
      <c r="Q1988" s="21" t="str">
        <f>VLOOKUP(B1988,Transaction!C2:E3001,3,FALSE)</f>
        <v>Informal Services</v>
      </c>
      <c r="R1988" s="22">
        <f>Table4[[#This Row],[Bank Deposit2]] - Table4[[#This Row],[Saving Accounts]]</f>
        <v>47058.101798399999</v>
      </c>
      <c r="S1988" s="22">
        <f>IF(AND(Table4[[#This Row],[Account Type]]="Current",Table4[[#This Row],[Opening Balance]]&gt;= 500000),Table4[[#This Row],[Opening Balance]] * 0.02, 0)</f>
        <v>0</v>
      </c>
    </row>
    <row r="1989" spans="1:19" ht="15.75" x14ac:dyDescent="0.25">
      <c r="A1989" s="17" t="s">
        <v>6177</v>
      </c>
      <c r="B1989" s="19">
        <v>198363891</v>
      </c>
      <c r="C1989" s="17">
        <v>39</v>
      </c>
      <c r="D1989" s="24">
        <v>30461.25</v>
      </c>
      <c r="E1989" s="17" t="s">
        <v>12</v>
      </c>
      <c r="F1989" s="17" t="s">
        <v>34</v>
      </c>
      <c r="G1989" s="17" t="s">
        <v>4119</v>
      </c>
      <c r="H1989" s="17" t="s">
        <v>6178</v>
      </c>
      <c r="I1989" s="20">
        <f t="shared" si="31"/>
        <v>390933.73330000002</v>
      </c>
      <c r="J1989" s="20">
        <v>203705.552765</v>
      </c>
      <c r="K1989" s="17" t="s">
        <v>6179</v>
      </c>
      <c r="L1989" s="21" t="str">
        <f>VLOOKUP(B1989,Accounts!B$2:E$3001,4,FALSE)</f>
        <v>Savings</v>
      </c>
      <c r="M1989" s="26">
        <f>VALUE(VLOOKUP(B1989,Accounts!B$2:G$3001,6,FALSE))</f>
        <v>1495172393</v>
      </c>
      <c r="N1989" s="22">
        <f>IFERROR(VLOOKUP(B1989,Loan!B1989:D2288,3,FALSE), 0)</f>
        <v>0</v>
      </c>
      <c r="O1989" s="25">
        <f>VLOOKUP(B1989,Transaction!C2:F3001,4,FALSE)</f>
        <v>44658</v>
      </c>
      <c r="P1989" s="21" t="str">
        <f>VLOOKUP(B1989,Table3[[Account Number]:[Transaction type]],2,FALSE)</f>
        <v>Checks</v>
      </c>
      <c r="Q1989" s="21" t="str">
        <f>VLOOKUP(B1989,Transaction!C2:E3001,3,FALSE)</f>
        <v>Informal Services</v>
      </c>
      <c r="R1989" s="22">
        <f>Table4[[#This Row],[Bank Deposit2]] - Table4[[#This Row],[Saving Accounts]]</f>
        <v>187228.18053500002</v>
      </c>
      <c r="S1989" s="22">
        <f>IF(AND(Table4[[#This Row],[Account Type]]="Current",Table4[[#This Row],[Opening Balance]]&gt;= 500000),Table4[[#This Row],[Opening Balance]] * 0.02, 0)</f>
        <v>0</v>
      </c>
    </row>
    <row r="1990" spans="1:19" ht="15.75" x14ac:dyDescent="0.25">
      <c r="A1990" s="17" t="s">
        <v>6180</v>
      </c>
      <c r="B1990" s="19">
        <v>969541331</v>
      </c>
      <c r="C1990" s="17">
        <v>78</v>
      </c>
      <c r="D1990" s="24">
        <v>16216.5</v>
      </c>
      <c r="E1990" s="17" t="s">
        <v>12</v>
      </c>
      <c r="F1990" s="17" t="s">
        <v>241</v>
      </c>
      <c r="G1990" s="17" t="s">
        <v>4099</v>
      </c>
      <c r="H1990" s="17" t="s">
        <v>6181</v>
      </c>
      <c r="I1990" s="20">
        <f t="shared" si="31"/>
        <v>711169.73670400004</v>
      </c>
      <c r="J1990" s="20">
        <v>115946.06600192</v>
      </c>
      <c r="K1990" s="17" t="s">
        <v>6182</v>
      </c>
      <c r="L1990" s="21" t="str">
        <f>VLOOKUP(B1990,Accounts!B$2:E$3001,4,FALSE)</f>
        <v>Corporate</v>
      </c>
      <c r="M1990" s="26">
        <f>VALUE(VLOOKUP(B1990,Accounts!B$2:G$3001,6,FALSE))</f>
        <v>466629632</v>
      </c>
      <c r="N1990" s="22">
        <f>IFERROR(VLOOKUP(B1990,Loan!B1990:D2289,3,FALSE), 0)</f>
        <v>0</v>
      </c>
      <c r="O1990" s="25">
        <f>VLOOKUP(B1990,Transaction!C2:F3001,4,FALSE)</f>
        <v>44298</v>
      </c>
      <c r="P1990" s="21" t="str">
        <f>VLOOKUP(B1990,Table3[[Account Number]:[Transaction type]],2,FALSE)</f>
        <v>Money Transfer</v>
      </c>
      <c r="Q1990" s="21" t="str">
        <f>VLOOKUP(B1990,Transaction!C2:E3001,3,FALSE)</f>
        <v>Internet Banking</v>
      </c>
      <c r="R1990" s="22">
        <f>Table4[[#This Row],[Bank Deposit2]] - Table4[[#This Row],[Saving Accounts]]</f>
        <v>595223.67070208001</v>
      </c>
      <c r="S1990" s="22">
        <f>IF(AND(Table4[[#This Row],[Account Type]]="Current",Table4[[#This Row],[Opening Balance]]&gt;= 500000),Table4[[#This Row],[Opening Balance]] * 0.02, 0)</f>
        <v>0</v>
      </c>
    </row>
    <row r="1991" spans="1:19" ht="15.75" x14ac:dyDescent="0.25">
      <c r="A1991" s="17" t="s">
        <v>6183</v>
      </c>
      <c r="B1991" s="19">
        <v>919654415</v>
      </c>
      <c r="C1991" s="17">
        <v>25</v>
      </c>
      <c r="D1991" s="24">
        <v>35574.75</v>
      </c>
      <c r="E1991" s="17" t="s">
        <v>12</v>
      </c>
      <c r="F1991" s="17" t="s">
        <v>241</v>
      </c>
      <c r="G1991" s="17" t="s">
        <v>4105</v>
      </c>
      <c r="H1991" s="17" t="s">
        <v>6184</v>
      </c>
      <c r="I1991" s="20">
        <f t="shared" si="31"/>
        <v>224955.85344000001</v>
      </c>
      <c r="J1991" s="20">
        <v>41152.250145600003</v>
      </c>
      <c r="K1991" s="17" t="s">
        <v>6185</v>
      </c>
      <c r="L1991" s="21" t="str">
        <f>VLOOKUP(B1991,Accounts!B$2:E$3001,4,FALSE)</f>
        <v>Corporate</v>
      </c>
      <c r="M1991" s="26">
        <f>VALUE(VLOOKUP(B1991,Accounts!B$2:G$3001,6,FALSE))</f>
        <v>44664006</v>
      </c>
      <c r="N1991" s="22">
        <f>IFERROR(VLOOKUP(B1991,Loan!B1991:D2290,3,FALSE), 0)</f>
        <v>0</v>
      </c>
      <c r="O1991" s="25">
        <f>VLOOKUP(B1991,Transaction!C2:F3001,4,FALSE)</f>
        <v>44576</v>
      </c>
      <c r="P1991" s="21" t="str">
        <f>VLOOKUP(B1991,Table3[[Account Number]:[Transaction type]],2,FALSE)</f>
        <v>Cash Withdrawal</v>
      </c>
      <c r="Q1991" s="21" t="str">
        <f>VLOOKUP(B1991,Transaction!C2:E3001,3,FALSE)</f>
        <v>ATM</v>
      </c>
      <c r="R1991" s="22">
        <f>Table4[[#This Row],[Bank Deposit2]] - Table4[[#This Row],[Saving Accounts]]</f>
        <v>183803.6032944</v>
      </c>
      <c r="S1991" s="22">
        <f>IF(AND(Table4[[#This Row],[Account Type]]="Current",Table4[[#This Row],[Opening Balance]]&gt;= 500000),Table4[[#This Row],[Opening Balance]] * 0.02, 0)</f>
        <v>0</v>
      </c>
    </row>
    <row r="1992" spans="1:19" ht="15.75" x14ac:dyDescent="0.25">
      <c r="A1992" s="17" t="s">
        <v>6186</v>
      </c>
      <c r="B1992" s="19">
        <v>580242247</v>
      </c>
      <c r="C1992" s="17">
        <v>85</v>
      </c>
      <c r="D1992" s="24">
        <v>13659.75</v>
      </c>
      <c r="E1992" s="17" t="s">
        <v>12</v>
      </c>
      <c r="F1992" s="17" t="s">
        <v>1610</v>
      </c>
      <c r="G1992" s="17" t="s">
        <v>4054</v>
      </c>
      <c r="H1992" s="17" t="s">
        <v>6187</v>
      </c>
      <c r="I1992" s="20">
        <f t="shared" si="31"/>
        <v>550490.74754400004</v>
      </c>
      <c r="J1992" s="20">
        <v>185976.60389999999</v>
      </c>
      <c r="K1992" s="17" t="s">
        <v>6188</v>
      </c>
      <c r="L1992" s="21" t="str">
        <f>VLOOKUP(B1992,Accounts!B$2:E$3001,4,FALSE)</f>
        <v>Savings</v>
      </c>
      <c r="M1992" s="26">
        <f>VALUE(VLOOKUP(B1992,Accounts!B$2:G$3001,6,FALSE))</f>
        <v>222977355</v>
      </c>
      <c r="N1992" s="22">
        <f>IFERROR(VLOOKUP(B1992,Loan!B1992:D2291,3,FALSE), 0)</f>
        <v>0</v>
      </c>
      <c r="O1992" s="25">
        <f>VLOOKUP(B1992,Transaction!C2:F3001,4,FALSE)</f>
        <v>44352</v>
      </c>
      <c r="P1992" s="21" t="str">
        <f>VLOOKUP(B1992,Table3[[Account Number]:[Transaction type]],2,FALSE)</f>
        <v>Money Deposit</v>
      </c>
      <c r="Q1992" s="21" t="str">
        <f>VLOOKUP(B1992,Transaction!C2:E3001,3,FALSE)</f>
        <v>Bank</v>
      </c>
      <c r="R1992" s="22">
        <f>Table4[[#This Row],[Bank Deposit2]] - Table4[[#This Row],[Saving Accounts]]</f>
        <v>364514.14364400005</v>
      </c>
      <c r="S1992" s="22">
        <f>IF(AND(Table4[[#This Row],[Account Type]]="Current",Table4[[#This Row],[Opening Balance]]&gt;= 500000),Table4[[#This Row],[Opening Balance]] * 0.02, 0)</f>
        <v>0</v>
      </c>
    </row>
    <row r="1993" spans="1:19" ht="15.75" x14ac:dyDescent="0.25">
      <c r="A1993" s="17" t="s">
        <v>6189</v>
      </c>
      <c r="B1993" s="19">
        <v>354728422</v>
      </c>
      <c r="C1993" s="17">
        <v>84</v>
      </c>
      <c r="D1993" s="24">
        <v>14025</v>
      </c>
      <c r="E1993" s="17" t="s">
        <v>12</v>
      </c>
      <c r="F1993" s="17" t="s">
        <v>139</v>
      </c>
      <c r="G1993" s="17" t="s">
        <v>4105</v>
      </c>
      <c r="H1993" s="17" t="s">
        <v>6190</v>
      </c>
      <c r="I1993" s="20">
        <f t="shared" si="31"/>
        <v>1079135.784</v>
      </c>
      <c r="J1993" s="20">
        <v>299280.324096</v>
      </c>
      <c r="K1993" s="17" t="s">
        <v>6191</v>
      </c>
      <c r="L1993" s="21" t="str">
        <f>VLOOKUP(B1993,Accounts!B$2:E$3001,4,FALSE)</f>
        <v>Domiciliary</v>
      </c>
      <c r="M1993" s="26">
        <f>VALUE(VLOOKUP(B1993,Accounts!B$2:G$3001,6,FALSE))</f>
        <v>3746604436</v>
      </c>
      <c r="N1993" s="22">
        <f>IFERROR(VLOOKUP(B1993,Loan!B1993:D2292,3,FALSE), 0)</f>
        <v>0</v>
      </c>
      <c r="O1993" s="25">
        <f>VLOOKUP(B1993,Transaction!C2:F3001,4,FALSE)</f>
        <v>44415</v>
      </c>
      <c r="P1993" s="21" t="str">
        <f>VLOOKUP(B1993,Table3[[Account Number]:[Transaction type]],2,FALSE)</f>
        <v>Loan Payment</v>
      </c>
      <c r="Q1993" s="21" t="str">
        <f>VLOOKUP(B1993,Transaction!C2:E3001,3,FALSE)</f>
        <v>AFT</v>
      </c>
      <c r="R1993" s="22">
        <f>Table4[[#This Row],[Bank Deposit2]] - Table4[[#This Row],[Saving Accounts]]</f>
        <v>779855.45990399993</v>
      </c>
      <c r="S1993" s="22">
        <f>IF(AND(Table4[[#This Row],[Account Type]]="Current",Table4[[#This Row],[Opening Balance]]&gt;= 500000),Table4[[#This Row],[Opening Balance]] * 0.02, 0)</f>
        <v>0</v>
      </c>
    </row>
    <row r="1994" spans="1:19" ht="15.75" x14ac:dyDescent="0.25">
      <c r="A1994" s="17" t="s">
        <v>6192</v>
      </c>
      <c r="B1994" s="19">
        <v>676319363</v>
      </c>
      <c r="C1994" s="17">
        <v>26</v>
      </c>
      <c r="D1994" s="24">
        <v>35209.5</v>
      </c>
      <c r="E1994" s="17" t="s">
        <v>12</v>
      </c>
      <c r="F1994" s="17" t="s">
        <v>675</v>
      </c>
      <c r="G1994" s="17" t="s">
        <v>4062</v>
      </c>
      <c r="H1994" s="17" t="s">
        <v>6193</v>
      </c>
      <c r="I1994" s="20">
        <f t="shared" si="31"/>
        <v>267004.58515399997</v>
      </c>
      <c r="J1994" s="20">
        <v>224363.15982197999</v>
      </c>
      <c r="K1994" s="17" t="s">
        <v>6194</v>
      </c>
      <c r="L1994" s="21" t="str">
        <f>VLOOKUP(B1994,Accounts!B$2:E$3001,4,FALSE)</f>
        <v>Fixed Deposit</v>
      </c>
      <c r="M1994" s="26">
        <f>VALUE(VLOOKUP(B1994,Accounts!B$2:G$3001,6,FALSE))</f>
        <v>984580608</v>
      </c>
      <c r="N1994" s="22">
        <f>IFERROR(VLOOKUP(B1994,Loan!B1994:D2293,3,FALSE), 0)</f>
        <v>0</v>
      </c>
      <c r="O1994" s="25">
        <f>VLOOKUP(B1994,Transaction!C2:F3001,4,FALSE)</f>
        <v>44644</v>
      </c>
      <c r="P1994" s="21" t="str">
        <f>VLOOKUP(B1994,Table3[[Account Number]:[Transaction type]],2,FALSE)</f>
        <v>Online Payment</v>
      </c>
      <c r="Q1994" s="21" t="str">
        <f>VLOOKUP(B1994,Transaction!C2:E3001,3,FALSE)</f>
        <v>Mobile</v>
      </c>
      <c r="R1994" s="22">
        <f>Table4[[#This Row],[Bank Deposit2]] - Table4[[#This Row],[Saving Accounts]]</f>
        <v>42641.425332019979</v>
      </c>
      <c r="S1994" s="22">
        <f>IF(AND(Table4[[#This Row],[Account Type]]="Current",Table4[[#This Row],[Opening Balance]]&gt;= 500000),Table4[[#This Row],[Opening Balance]] * 0.02, 0)</f>
        <v>0</v>
      </c>
    </row>
    <row r="1995" spans="1:19" ht="15.75" x14ac:dyDescent="0.25">
      <c r="A1995" s="17" t="s">
        <v>6195</v>
      </c>
      <c r="B1995" s="19">
        <v>961831981</v>
      </c>
      <c r="C1995" s="17">
        <v>67</v>
      </c>
      <c r="D1995" s="24">
        <v>20234.25</v>
      </c>
      <c r="E1995" s="17" t="s">
        <v>12</v>
      </c>
      <c r="F1995" s="17" t="s">
        <v>1927</v>
      </c>
      <c r="G1995" s="17" t="s">
        <v>4119</v>
      </c>
      <c r="H1995" s="17" t="s">
        <v>6196</v>
      </c>
      <c r="I1995" s="20">
        <f t="shared" si="31"/>
        <v>563604.78817499999</v>
      </c>
      <c r="J1995" s="20">
        <v>433715.56160790002</v>
      </c>
      <c r="K1995" s="17" t="s">
        <v>6197</v>
      </c>
      <c r="L1995" s="21" t="str">
        <f>VLOOKUP(B1995,Accounts!B$2:E$3001,4,FALSE)</f>
        <v>Joint</v>
      </c>
      <c r="M1995" s="26">
        <f>VALUE(VLOOKUP(B1995,Accounts!B$2:G$3001,6,FALSE))</f>
        <v>616362075</v>
      </c>
      <c r="N1995" s="22">
        <f>IFERROR(VLOOKUP(B1995,Loan!B1995:D2294,3,FALSE), 0)</f>
        <v>0</v>
      </c>
      <c r="O1995" s="25">
        <f>VLOOKUP(B1995,Transaction!C2:F3001,4,FALSE)</f>
        <v>44530</v>
      </c>
      <c r="P1995" s="21" t="str">
        <f>VLOOKUP(B1995,Table3[[Account Number]:[Transaction type]],2,FALSE)</f>
        <v>Loan Payment</v>
      </c>
      <c r="Q1995" s="21" t="str">
        <f>VLOOKUP(B1995,Transaction!C2:E3001,3,FALSE)</f>
        <v>ACH</v>
      </c>
      <c r="R1995" s="22">
        <f>Table4[[#This Row],[Bank Deposit2]] - Table4[[#This Row],[Saving Accounts]]</f>
        <v>129889.22656709998</v>
      </c>
      <c r="S1995" s="22">
        <f>IF(AND(Table4[[#This Row],[Account Type]]="Current",Table4[[#This Row],[Opening Balance]]&gt;= 500000),Table4[[#This Row],[Opening Balance]] * 0.02, 0)</f>
        <v>0</v>
      </c>
    </row>
    <row r="1996" spans="1:19" ht="15.75" x14ac:dyDescent="0.25">
      <c r="A1996" s="17" t="s">
        <v>6198</v>
      </c>
      <c r="B1996" s="19">
        <v>100264433</v>
      </c>
      <c r="C1996" s="17">
        <v>74</v>
      </c>
      <c r="D1996" s="24">
        <v>17677.5</v>
      </c>
      <c r="E1996" s="17" t="s">
        <v>12</v>
      </c>
      <c r="F1996" s="17" t="s">
        <v>1815</v>
      </c>
      <c r="G1996" s="17" t="s">
        <v>4070</v>
      </c>
      <c r="H1996" s="17" t="s">
        <v>6199</v>
      </c>
      <c r="I1996" s="20">
        <f t="shared" si="31"/>
        <v>1446402.9513600001</v>
      </c>
      <c r="J1996" s="20">
        <v>341511.80796000001</v>
      </c>
      <c r="K1996" s="17" t="s">
        <v>6200</v>
      </c>
      <c r="L1996" s="21" t="str">
        <f>VLOOKUP(B1996,Accounts!B$2:E$3001,4,FALSE)</f>
        <v>Current</v>
      </c>
      <c r="M1996" s="26">
        <f>VALUE(VLOOKUP(B1996,Accounts!B$2:G$3001,6,FALSE))</f>
        <v>2330858838</v>
      </c>
      <c r="N1996" s="22">
        <f>IFERROR(VLOOKUP(B1996,Loan!B1996:D2295,3,FALSE), 0)</f>
        <v>0</v>
      </c>
      <c r="O1996" s="25">
        <f>VLOOKUP(B1996,Transaction!C2:F3001,4,FALSE)</f>
        <v>44483</v>
      </c>
      <c r="P1996" s="21" t="str">
        <f>VLOOKUP(B1996,Table3[[Account Number]:[Transaction type]],2,FALSE)</f>
        <v>Online Payment</v>
      </c>
      <c r="Q1996" s="21" t="str">
        <f>VLOOKUP(B1996,Transaction!C2:E3001,3,FALSE)</f>
        <v>Internet Banking</v>
      </c>
      <c r="R1996" s="22">
        <f>Table4[[#This Row],[Bank Deposit2]] - Table4[[#This Row],[Saving Accounts]]</f>
        <v>1104891.1433999999</v>
      </c>
      <c r="S1996" s="22">
        <f>IF(AND(Table4[[#This Row],[Account Type]]="Current",Table4[[#This Row],[Opening Balance]]&gt;= 500000),Table4[[#This Row],[Opening Balance]] * 0.02, 0)</f>
        <v>46617176.759999998</v>
      </c>
    </row>
    <row r="1997" spans="1:19" ht="15.75" x14ac:dyDescent="0.25">
      <c r="A1997" s="17" t="s">
        <v>6201</v>
      </c>
      <c r="B1997" s="19">
        <v>555522499</v>
      </c>
      <c r="C1997" s="17">
        <v>45</v>
      </c>
      <c r="D1997" s="24">
        <v>28269.75</v>
      </c>
      <c r="E1997" s="17" t="s">
        <v>12</v>
      </c>
      <c r="F1997" s="17" t="s">
        <v>381</v>
      </c>
      <c r="G1997" s="17" t="s">
        <v>4074</v>
      </c>
      <c r="H1997" s="17" t="s">
        <v>6202</v>
      </c>
      <c r="I1997" s="20">
        <f t="shared" si="31"/>
        <v>470005.078125</v>
      </c>
      <c r="J1997" s="20">
        <v>177661.91953124999</v>
      </c>
      <c r="K1997" s="17" t="s">
        <v>6203</v>
      </c>
      <c r="L1997" s="21" t="str">
        <f>VLOOKUP(B1997,Accounts!B$2:E$3001,4,FALSE)</f>
        <v>Corporate</v>
      </c>
      <c r="M1997" s="26">
        <f>VALUE(VLOOKUP(B1997,Accounts!B$2:G$3001,6,FALSE))</f>
        <v>140323205</v>
      </c>
      <c r="N1997" s="22">
        <f>IFERROR(VLOOKUP(B1997,Loan!B1997:D2296,3,FALSE), 0)</f>
        <v>0</v>
      </c>
      <c r="O1997" s="25">
        <f>VLOOKUP(B1997,Transaction!C2:F3001,4,FALSE)</f>
        <v>44513</v>
      </c>
      <c r="P1997" s="21" t="str">
        <f>VLOOKUP(B1997,Table3[[Account Number]:[Transaction type]],2,FALSE)</f>
        <v>Money Transfer</v>
      </c>
      <c r="Q1997" s="21" t="str">
        <f>VLOOKUP(B1997,Transaction!C2:E3001,3,FALSE)</f>
        <v>Mobile</v>
      </c>
      <c r="R1997" s="22">
        <f>Table4[[#This Row],[Bank Deposit2]] - Table4[[#This Row],[Saving Accounts]]</f>
        <v>292343.15859374998</v>
      </c>
      <c r="S1997" s="22">
        <f>IF(AND(Table4[[#This Row],[Account Type]]="Current",Table4[[#This Row],[Opening Balance]]&gt;= 500000),Table4[[#This Row],[Opening Balance]] * 0.02, 0)</f>
        <v>0</v>
      </c>
    </row>
    <row r="1998" spans="1:19" ht="15.75" x14ac:dyDescent="0.25">
      <c r="A1998" s="17" t="s">
        <v>6204</v>
      </c>
      <c r="B1998" s="19">
        <v>443973508</v>
      </c>
      <c r="C1998" s="17">
        <v>28</v>
      </c>
      <c r="D1998" s="24">
        <v>34479</v>
      </c>
      <c r="E1998" s="17" t="s">
        <v>12</v>
      </c>
      <c r="F1998" s="17" t="s">
        <v>19</v>
      </c>
      <c r="G1998" s="17" t="s">
        <v>4062</v>
      </c>
      <c r="H1998" s="17" t="s">
        <v>6205</v>
      </c>
      <c r="I1998" s="20">
        <f t="shared" si="31"/>
        <v>1227071.6461080001</v>
      </c>
      <c r="J1998" s="20">
        <v>396252.32000508002</v>
      </c>
      <c r="K1998" s="17" t="s">
        <v>6206</v>
      </c>
      <c r="L1998" s="21" t="str">
        <f>VLOOKUP(B1998,Accounts!B$2:E$3001,4,FALSE)</f>
        <v>Domiciliary</v>
      </c>
      <c r="M1998" s="26">
        <f>VALUE(VLOOKUP(B1998,Accounts!B$2:G$3001,6,FALSE))</f>
        <v>2884408065</v>
      </c>
      <c r="N1998" s="22">
        <f>IFERROR(VLOOKUP(B1998,Loan!B1998:D2297,3,FALSE), 0)</f>
        <v>0</v>
      </c>
      <c r="O1998" s="25">
        <f>VLOOKUP(B1998,Transaction!C2:F3001,4,FALSE)</f>
        <v>44245</v>
      </c>
      <c r="P1998" s="21" t="str">
        <f>VLOOKUP(B1998,Table3[[Account Number]:[Transaction type]],2,FALSE)</f>
        <v>Money Deposit</v>
      </c>
      <c r="Q1998" s="21" t="str">
        <f>VLOOKUP(B1998,Transaction!C2:E3001,3,FALSE)</f>
        <v>Bank</v>
      </c>
      <c r="R1998" s="22">
        <f>Table4[[#This Row],[Bank Deposit2]] - Table4[[#This Row],[Saving Accounts]]</f>
        <v>830819.32610292011</v>
      </c>
      <c r="S1998" s="22">
        <f>IF(AND(Table4[[#This Row],[Account Type]]="Current",Table4[[#This Row],[Opening Balance]]&gt;= 500000),Table4[[#This Row],[Opening Balance]] * 0.02, 0)</f>
        <v>0</v>
      </c>
    </row>
    <row r="1999" spans="1:19" ht="15.75" x14ac:dyDescent="0.25">
      <c r="A1999" s="17" t="s">
        <v>6207</v>
      </c>
      <c r="B1999" s="19">
        <v>562586427</v>
      </c>
      <c r="C1999" s="17">
        <v>49</v>
      </c>
      <c r="D1999" s="24">
        <v>26808.75</v>
      </c>
      <c r="E1999" s="17" t="s">
        <v>12</v>
      </c>
      <c r="F1999" s="17" t="s">
        <v>2201</v>
      </c>
      <c r="G1999" s="17" t="s">
        <v>4088</v>
      </c>
      <c r="H1999" s="17" t="s">
        <v>6208</v>
      </c>
      <c r="I1999" s="20">
        <f t="shared" si="31"/>
        <v>272517.77279999998</v>
      </c>
      <c r="J1999" s="20">
        <v>53287.706035199997</v>
      </c>
      <c r="K1999" s="17" t="s">
        <v>6209</v>
      </c>
      <c r="L1999" s="21" t="str">
        <f>VLOOKUP(B1999,Accounts!B$2:E$3001,4,FALSE)</f>
        <v>Domiciliary</v>
      </c>
      <c r="M1999" s="26">
        <f>VALUE(VLOOKUP(B1999,Accounts!B$2:G$3001,6,FALSE))</f>
        <v>412557607</v>
      </c>
      <c r="N1999" s="22">
        <f>IFERROR(VLOOKUP(B1999,Loan!B1999:D2298,3,FALSE), 0)</f>
        <v>0</v>
      </c>
      <c r="O1999" s="25">
        <f>VLOOKUP(B1999,Transaction!C2:F3001,4,FALSE)</f>
        <v>44682</v>
      </c>
      <c r="P1999" s="21" t="str">
        <f>VLOOKUP(B1999,Table3[[Account Number]:[Transaction type]],2,FALSE)</f>
        <v>Money Deposit</v>
      </c>
      <c r="Q1999" s="21" t="str">
        <f>VLOOKUP(B1999,Transaction!C2:E3001,3,FALSE)</f>
        <v>Bank</v>
      </c>
      <c r="R1999" s="22">
        <f>Table4[[#This Row],[Bank Deposit2]] - Table4[[#This Row],[Saving Accounts]]</f>
        <v>219230.06676479999</v>
      </c>
      <c r="S1999" s="22">
        <f>IF(AND(Table4[[#This Row],[Account Type]]="Current",Table4[[#This Row],[Opening Balance]]&gt;= 500000),Table4[[#This Row],[Opening Balance]] * 0.02, 0)</f>
        <v>0</v>
      </c>
    </row>
    <row r="2000" spans="1:19" ht="15.75" x14ac:dyDescent="0.25">
      <c r="A2000" s="17" t="s">
        <v>6210</v>
      </c>
      <c r="B2000" s="19">
        <v>845277611</v>
      </c>
      <c r="C2000" s="17">
        <v>46</v>
      </c>
      <c r="D2000" s="24">
        <v>27904.5</v>
      </c>
      <c r="E2000" s="17" t="s">
        <v>12</v>
      </c>
      <c r="F2000" s="17" t="s">
        <v>442</v>
      </c>
      <c r="G2000" s="17" t="s">
        <v>4062</v>
      </c>
      <c r="H2000" s="17" t="s">
        <v>6211</v>
      </c>
      <c r="I2000" s="20">
        <f t="shared" si="31"/>
        <v>487782.53399999999</v>
      </c>
      <c r="J2000" s="20">
        <v>128351.45232</v>
      </c>
      <c r="K2000" s="17" t="s">
        <v>6212</v>
      </c>
      <c r="L2000" s="21" t="str">
        <f>VLOOKUP(B2000,Accounts!B$2:E$3001,4,FALSE)</f>
        <v>Domiciliary</v>
      </c>
      <c r="M2000" s="26">
        <f>VALUE(VLOOKUP(B2000,Accounts!B$2:G$3001,6,FALSE))</f>
        <v>478098159</v>
      </c>
      <c r="N2000" s="22">
        <f>IFERROR(VLOOKUP(B2000,Loan!B2000:D2299,3,FALSE), 0)</f>
        <v>0</v>
      </c>
      <c r="O2000" s="25">
        <f>VLOOKUP(B2000,Transaction!C2:F3001,4,FALSE)</f>
        <v>44407</v>
      </c>
      <c r="P2000" s="21" t="str">
        <f>VLOOKUP(B2000,Table3[[Account Number]:[Transaction type]],2,FALSE)</f>
        <v>Online Payment</v>
      </c>
      <c r="Q2000" s="21" t="str">
        <f>VLOOKUP(B2000,Transaction!C2:E3001,3,FALSE)</f>
        <v>Mobile</v>
      </c>
      <c r="R2000" s="22">
        <f>Table4[[#This Row],[Bank Deposit2]] - Table4[[#This Row],[Saving Accounts]]</f>
        <v>359431.08168</v>
      </c>
      <c r="S2000" s="22">
        <f>IF(AND(Table4[[#This Row],[Account Type]]="Current",Table4[[#This Row],[Opening Balance]]&gt;= 500000),Table4[[#This Row],[Opening Balance]] * 0.02, 0)</f>
        <v>0</v>
      </c>
    </row>
    <row r="2001" spans="1:19" ht="15.75" x14ac:dyDescent="0.25">
      <c r="A2001" s="17" t="s">
        <v>6213</v>
      </c>
      <c r="B2001" s="19">
        <v>539641487</v>
      </c>
      <c r="C2001" s="17">
        <v>21</v>
      </c>
      <c r="D2001" s="24">
        <v>37035.75</v>
      </c>
      <c r="E2001" s="17" t="s">
        <v>12</v>
      </c>
      <c r="F2001" s="17" t="s">
        <v>163</v>
      </c>
      <c r="G2001" s="17" t="s">
        <v>4084</v>
      </c>
      <c r="H2001" s="17" t="s">
        <v>6214</v>
      </c>
      <c r="I2001" s="20">
        <f t="shared" si="31"/>
        <v>280450.10915999999</v>
      </c>
      <c r="J2001" s="20">
        <v>55180.4539104</v>
      </c>
      <c r="K2001" s="17" t="s">
        <v>6215</v>
      </c>
      <c r="L2001" s="21" t="str">
        <f>VLOOKUP(B2001,Accounts!B$2:E$3001,4,FALSE)</f>
        <v>Savings</v>
      </c>
      <c r="M2001" s="26">
        <f>VALUE(VLOOKUP(B2001,Accounts!B$2:G$3001,6,FALSE))</f>
        <v>660919617</v>
      </c>
      <c r="N2001" s="22">
        <f>IFERROR(VLOOKUP(B2001,Loan!B2001:D2300,3,FALSE), 0)</f>
        <v>0</v>
      </c>
      <c r="O2001" s="25">
        <f>VLOOKUP(B2001,Transaction!C2:F3001,4,FALSE)</f>
        <v>44391</v>
      </c>
      <c r="P2001" s="21" t="str">
        <f>VLOOKUP(B2001,Table3[[Account Number]:[Transaction type]],2,FALSE)</f>
        <v>Checks</v>
      </c>
      <c r="Q2001" s="21" t="str">
        <f>VLOOKUP(B2001,Transaction!C2:E3001,3,FALSE)</f>
        <v>Bank</v>
      </c>
      <c r="R2001" s="22">
        <f>Table4[[#This Row],[Bank Deposit2]] - Table4[[#This Row],[Saving Accounts]]</f>
        <v>225269.65524960001</v>
      </c>
      <c r="S2001" s="22">
        <f>IF(AND(Table4[[#This Row],[Account Type]]="Current",Table4[[#This Row],[Opening Balance]]&gt;= 500000),Table4[[#This Row],[Opening Balance]] * 0.02, 0)</f>
        <v>0</v>
      </c>
    </row>
    <row r="2002" spans="1:19" ht="15.75" x14ac:dyDescent="0.25">
      <c r="A2002" s="17" t="s">
        <v>6216</v>
      </c>
      <c r="B2002" s="19">
        <v>513815732</v>
      </c>
      <c r="C2002" s="17">
        <v>79</v>
      </c>
      <c r="D2002" s="24">
        <v>15851.25</v>
      </c>
      <c r="E2002" s="17" t="s">
        <v>12</v>
      </c>
      <c r="F2002" s="17" t="s">
        <v>885</v>
      </c>
      <c r="G2002" s="17" t="s">
        <v>4105</v>
      </c>
      <c r="H2002" s="17" t="s">
        <v>6217</v>
      </c>
      <c r="I2002" s="20">
        <f t="shared" si="31"/>
        <v>65617.663247999997</v>
      </c>
      <c r="J2002" s="20">
        <v>32371.38053568</v>
      </c>
      <c r="K2002" s="17" t="s">
        <v>6218</v>
      </c>
      <c r="L2002" s="21" t="str">
        <f>VLOOKUP(B2002,Accounts!B$2:E$3001,4,FALSE)</f>
        <v>Current</v>
      </c>
      <c r="M2002" s="26">
        <f>VALUE(VLOOKUP(B2002,Accounts!B$2:G$3001,6,FALSE))</f>
        <v>7312368</v>
      </c>
      <c r="N2002" s="22">
        <f>IFERROR(VLOOKUP(B2002,Loan!B2002:D2301,3,FALSE), 0)</f>
        <v>0</v>
      </c>
      <c r="O2002" s="25">
        <f>VLOOKUP(B2002,Transaction!C2:F3001,4,FALSE)</f>
        <v>44364</v>
      </c>
      <c r="P2002" s="21" t="str">
        <f>VLOOKUP(B2002,Table3[[Account Number]:[Transaction type]],2,FALSE)</f>
        <v>Money Transfer</v>
      </c>
      <c r="Q2002" s="21" t="str">
        <f>VLOOKUP(B2002,Transaction!C2:E3001,3,FALSE)</f>
        <v>Mobile</v>
      </c>
      <c r="R2002" s="22">
        <f>Table4[[#This Row],[Bank Deposit2]] - Table4[[#This Row],[Saving Accounts]]</f>
        <v>33246.282712319997</v>
      </c>
      <c r="S2002" s="22">
        <f>IF(AND(Table4[[#This Row],[Account Type]]="Current",Table4[[#This Row],[Opening Balance]]&gt;= 500000),Table4[[#This Row],[Opening Balance]] * 0.02, 0)</f>
        <v>146247.36000000002</v>
      </c>
    </row>
    <row r="2003" spans="1:19" ht="15.75" x14ac:dyDescent="0.25">
      <c r="A2003" s="17" t="s">
        <v>6219</v>
      </c>
      <c r="B2003" s="19">
        <v>478604151</v>
      </c>
      <c r="C2003" s="17">
        <v>60</v>
      </c>
      <c r="D2003" s="24">
        <v>22791</v>
      </c>
      <c r="E2003" s="17" t="s">
        <v>12</v>
      </c>
      <c r="F2003" s="17" t="s">
        <v>48</v>
      </c>
      <c r="G2003" s="17" t="s">
        <v>4084</v>
      </c>
      <c r="H2003" s="17" t="s">
        <v>6220</v>
      </c>
      <c r="I2003" s="20">
        <f t="shared" si="31"/>
        <v>892214.74598400004</v>
      </c>
      <c r="J2003" s="20">
        <v>108443.45405232</v>
      </c>
      <c r="K2003" s="17" t="s">
        <v>6221</v>
      </c>
      <c r="L2003" s="21" t="str">
        <f>VLOOKUP(B2003,Accounts!B$2:E$3001,4,FALSE)</f>
        <v>Corporate</v>
      </c>
      <c r="M2003" s="26">
        <f>VALUE(VLOOKUP(B2003,Accounts!B$2:G$3001,6,FALSE))</f>
        <v>3914525124</v>
      </c>
      <c r="N2003" s="22">
        <f>IFERROR(VLOOKUP(B2003,Loan!B2003:D2302,3,FALSE), 0)</f>
        <v>0</v>
      </c>
      <c r="O2003" s="25">
        <f>VLOOKUP(B2003,Transaction!C2:F3001,4,FALSE)</f>
        <v>44594</v>
      </c>
      <c r="P2003" s="21" t="str">
        <f>VLOOKUP(B2003,Table3[[Account Number]:[Transaction type]],2,FALSE)</f>
        <v>Money Transfer</v>
      </c>
      <c r="Q2003" s="21" t="str">
        <f>VLOOKUP(B2003,Transaction!C2:E3001,3,FALSE)</f>
        <v>Mobile</v>
      </c>
      <c r="R2003" s="22">
        <f>Table4[[#This Row],[Bank Deposit2]] - Table4[[#This Row],[Saving Accounts]]</f>
        <v>783771.29193168005</v>
      </c>
      <c r="S2003" s="22">
        <f>IF(AND(Table4[[#This Row],[Account Type]]="Current",Table4[[#This Row],[Opening Balance]]&gt;= 500000),Table4[[#This Row],[Opening Balance]] * 0.02, 0)</f>
        <v>0</v>
      </c>
    </row>
    <row r="2004" spans="1:19" ht="15.75" x14ac:dyDescent="0.25">
      <c r="A2004" s="17" t="s">
        <v>6222</v>
      </c>
      <c r="B2004" s="19">
        <v>33594751</v>
      </c>
      <c r="C2004" s="17">
        <v>65</v>
      </c>
      <c r="D2004" s="24">
        <v>20964.75</v>
      </c>
      <c r="E2004" s="17" t="s">
        <v>12</v>
      </c>
      <c r="F2004" s="17" t="s">
        <v>665</v>
      </c>
      <c r="G2004" s="17" t="s">
        <v>4062</v>
      </c>
      <c r="H2004" s="17" t="s">
        <v>6223</v>
      </c>
      <c r="I2004" s="20">
        <f t="shared" si="31"/>
        <v>791771.11040000001</v>
      </c>
      <c r="J2004" s="20">
        <v>164193.53401919999</v>
      </c>
      <c r="K2004" s="17" t="s">
        <v>6224</v>
      </c>
      <c r="L2004" s="21" t="str">
        <f>VLOOKUP(B2004,Accounts!B$2:E$3001,4,FALSE)</f>
        <v>Domiciliary</v>
      </c>
      <c r="M2004" s="26">
        <f>VALUE(VLOOKUP(B2004,Accounts!B$2:G$3001,6,FALSE))</f>
        <v>3558081891</v>
      </c>
      <c r="N2004" s="22">
        <f>IFERROR(VLOOKUP(B2004,Loan!B2004:D2303,3,FALSE), 0)</f>
        <v>0</v>
      </c>
      <c r="O2004" s="25">
        <f>VLOOKUP(B2004,Transaction!C2:F3001,4,FALSE)</f>
        <v>44395</v>
      </c>
      <c r="P2004" s="21" t="str">
        <f>VLOOKUP(B2004,Table3[[Account Number]:[Transaction type]],2,FALSE)</f>
        <v>Loan Payment</v>
      </c>
      <c r="Q2004" s="21" t="str">
        <f>VLOOKUP(B2004,Transaction!C2:E3001,3,FALSE)</f>
        <v>AFT</v>
      </c>
      <c r="R2004" s="22">
        <f>Table4[[#This Row],[Bank Deposit2]] - Table4[[#This Row],[Saving Accounts]]</f>
        <v>627577.57638079999</v>
      </c>
      <c r="S2004" s="22">
        <f>IF(AND(Table4[[#This Row],[Account Type]]="Current",Table4[[#This Row],[Opening Balance]]&gt;= 500000),Table4[[#This Row],[Opening Balance]] * 0.02, 0)</f>
        <v>0</v>
      </c>
    </row>
    <row r="2005" spans="1:19" ht="15.75" x14ac:dyDescent="0.25">
      <c r="A2005" s="17" t="s">
        <v>6225</v>
      </c>
      <c r="B2005" s="19">
        <v>738174825</v>
      </c>
      <c r="C2005" s="17">
        <v>42</v>
      </c>
      <c r="D2005" s="24">
        <v>29365.5</v>
      </c>
      <c r="E2005" s="17" t="s">
        <v>12</v>
      </c>
      <c r="F2005" s="17" t="s">
        <v>442</v>
      </c>
      <c r="G2005" s="17" t="s">
        <v>4054</v>
      </c>
      <c r="H2005" s="17" t="s">
        <v>6226</v>
      </c>
      <c r="I2005" s="20">
        <f t="shared" si="31"/>
        <v>599402.15376000002</v>
      </c>
      <c r="J2005" s="20">
        <v>401919.73424640001</v>
      </c>
      <c r="K2005" s="17" t="s">
        <v>6227</v>
      </c>
      <c r="L2005" s="21" t="str">
        <f>VLOOKUP(B2005,Accounts!B$2:E$3001,4,FALSE)</f>
        <v>Current</v>
      </c>
      <c r="M2005" s="26">
        <f>VALUE(VLOOKUP(B2005,Accounts!B$2:G$3001,6,FALSE))</f>
        <v>87964254</v>
      </c>
      <c r="N2005" s="22">
        <f>IFERROR(VLOOKUP(B2005,Loan!B2005:D2304,3,FALSE), 0)</f>
        <v>0</v>
      </c>
      <c r="O2005" s="25">
        <f>VLOOKUP(B2005,Transaction!C2:F3001,4,FALSE)</f>
        <v>44319</v>
      </c>
      <c r="P2005" s="21" t="str">
        <f>VLOOKUP(B2005,Table3[[Account Number]:[Transaction type]],2,FALSE)</f>
        <v>Money Transfer</v>
      </c>
      <c r="Q2005" s="21" t="str">
        <f>VLOOKUP(B2005,Transaction!C2:E3001,3,FALSE)</f>
        <v>Mobile</v>
      </c>
      <c r="R2005" s="22">
        <f>Table4[[#This Row],[Bank Deposit2]] - Table4[[#This Row],[Saving Accounts]]</f>
        <v>197482.41951360001</v>
      </c>
      <c r="S2005" s="22">
        <f>IF(AND(Table4[[#This Row],[Account Type]]="Current",Table4[[#This Row],[Opening Balance]]&gt;= 500000),Table4[[#This Row],[Opening Balance]] * 0.02, 0)</f>
        <v>1759285.08</v>
      </c>
    </row>
    <row r="2006" spans="1:19" ht="15.75" x14ac:dyDescent="0.25">
      <c r="A2006" s="17" t="s">
        <v>6228</v>
      </c>
      <c r="B2006" s="19">
        <v>795311765</v>
      </c>
      <c r="C2006" s="17">
        <v>66</v>
      </c>
      <c r="D2006" s="24">
        <v>20599.5</v>
      </c>
      <c r="E2006" s="17" t="s">
        <v>12</v>
      </c>
      <c r="F2006" s="17" t="s">
        <v>1702</v>
      </c>
      <c r="G2006" s="17" t="s">
        <v>4148</v>
      </c>
      <c r="H2006" s="17" t="s">
        <v>6229</v>
      </c>
      <c r="I2006" s="20">
        <f t="shared" si="31"/>
        <v>548877.96638400003</v>
      </c>
      <c r="J2006" s="20">
        <v>183277.51225344001</v>
      </c>
      <c r="K2006" s="17" t="s">
        <v>6230</v>
      </c>
      <c r="L2006" s="21" t="str">
        <f>VLOOKUP(B2006,Accounts!B$2:E$3001,4,FALSE)</f>
        <v>Current</v>
      </c>
      <c r="M2006" s="26">
        <f>VALUE(VLOOKUP(B2006,Accounts!B$2:G$3001,6,FALSE))</f>
        <v>506515625</v>
      </c>
      <c r="N2006" s="22">
        <f>IFERROR(VLOOKUP(B2006,Loan!B2006:D2305,3,FALSE), 0)</f>
        <v>0</v>
      </c>
      <c r="O2006" s="25">
        <f>VLOOKUP(B2006,Transaction!C2:F3001,4,FALSE)</f>
        <v>44651</v>
      </c>
      <c r="P2006" s="21" t="str">
        <f>VLOOKUP(B2006,Table3[[Account Number]:[Transaction type]],2,FALSE)</f>
        <v>Money Transfer</v>
      </c>
      <c r="Q2006" s="21" t="str">
        <f>VLOOKUP(B2006,Transaction!C2:E3001,3,FALSE)</f>
        <v>Mobile</v>
      </c>
      <c r="R2006" s="22">
        <f>Table4[[#This Row],[Bank Deposit2]] - Table4[[#This Row],[Saving Accounts]]</f>
        <v>365600.45413056004</v>
      </c>
      <c r="S2006" s="22">
        <f>IF(AND(Table4[[#This Row],[Account Type]]="Current",Table4[[#This Row],[Opening Balance]]&gt;= 500000),Table4[[#This Row],[Opening Balance]] * 0.02, 0)</f>
        <v>10130312.5</v>
      </c>
    </row>
    <row r="2007" spans="1:19" ht="15.75" x14ac:dyDescent="0.25">
      <c r="A2007" s="17" t="s">
        <v>6231</v>
      </c>
      <c r="B2007" s="19">
        <v>276008559</v>
      </c>
      <c r="C2007" s="17">
        <v>25</v>
      </c>
      <c r="D2007" s="24">
        <v>35574.75</v>
      </c>
      <c r="E2007" s="17" t="s">
        <v>12</v>
      </c>
      <c r="F2007" s="17" t="s">
        <v>130</v>
      </c>
      <c r="G2007" s="17" t="s">
        <v>4054</v>
      </c>
      <c r="H2007" s="17" t="s">
        <v>6232</v>
      </c>
      <c r="I2007" s="20">
        <f t="shared" si="31"/>
        <v>2918088.5487119998</v>
      </c>
      <c r="J2007" s="20">
        <v>534799.37301552005</v>
      </c>
      <c r="K2007" s="17" t="s">
        <v>6233</v>
      </c>
      <c r="L2007" s="21" t="str">
        <f>VLOOKUP(B2007,Accounts!B$2:E$3001,4,FALSE)</f>
        <v>Current</v>
      </c>
      <c r="M2007" s="26">
        <f>VALUE(VLOOKUP(B2007,Accounts!B$2:G$3001,6,FALSE))</f>
        <v>172704565</v>
      </c>
      <c r="N2007" s="22">
        <f>IFERROR(VLOOKUP(B2007,Loan!B2007:D2306,3,FALSE), 0)</f>
        <v>0</v>
      </c>
      <c r="O2007" s="25">
        <f>VLOOKUP(B2007,Transaction!C2:F3001,4,FALSE)</f>
        <v>44638</v>
      </c>
      <c r="P2007" s="21" t="str">
        <f>VLOOKUP(B2007,Table3[[Account Number]:[Transaction type]],2,FALSE)</f>
        <v>Money Deposit</v>
      </c>
      <c r="Q2007" s="21" t="str">
        <f>VLOOKUP(B2007,Transaction!C2:E3001,3,FALSE)</f>
        <v>Bank</v>
      </c>
      <c r="R2007" s="22">
        <f>Table4[[#This Row],[Bank Deposit2]] - Table4[[#This Row],[Saving Accounts]]</f>
        <v>2383289.1756964796</v>
      </c>
      <c r="S2007" s="22">
        <f>IF(AND(Table4[[#This Row],[Account Type]]="Current",Table4[[#This Row],[Opening Balance]]&gt;= 500000),Table4[[#This Row],[Opening Balance]] * 0.02, 0)</f>
        <v>3454091.3000000003</v>
      </c>
    </row>
    <row r="2008" spans="1:19" ht="15.75" x14ac:dyDescent="0.25">
      <c r="A2008" s="17" t="s">
        <v>6234</v>
      </c>
      <c r="B2008" s="19">
        <v>825010322</v>
      </c>
      <c r="C2008" s="17">
        <v>36</v>
      </c>
      <c r="D2008" s="24">
        <v>31557</v>
      </c>
      <c r="E2008" s="17" t="s">
        <v>12</v>
      </c>
      <c r="F2008" s="17" t="s">
        <v>1746</v>
      </c>
      <c r="G2008" s="17" t="s">
        <v>4066</v>
      </c>
      <c r="H2008" s="17" t="s">
        <v>6235</v>
      </c>
      <c r="I2008" s="20">
        <f t="shared" si="31"/>
        <v>60731.764631999999</v>
      </c>
      <c r="J2008" s="20">
        <v>42338.715914879998</v>
      </c>
      <c r="K2008" s="17" t="s">
        <v>6236</v>
      </c>
      <c r="L2008" s="21" t="str">
        <f>VLOOKUP(B2008,Accounts!B$2:E$3001,4,FALSE)</f>
        <v>Domiciliary</v>
      </c>
      <c r="M2008" s="26">
        <f>VALUE(VLOOKUP(B2008,Accounts!B$2:G$3001,6,FALSE))</f>
        <v>192479868</v>
      </c>
      <c r="N2008" s="22">
        <f>IFERROR(VLOOKUP(B2008,Loan!B2008:D2307,3,FALSE), 0)</f>
        <v>0</v>
      </c>
      <c r="O2008" s="25">
        <f>VLOOKUP(B2008,Transaction!C2:F3001,4,FALSE)</f>
        <v>44319</v>
      </c>
      <c r="P2008" s="21" t="str">
        <f>VLOOKUP(B2008,Table3[[Account Number]:[Transaction type]],2,FALSE)</f>
        <v>Cash Withdrawal</v>
      </c>
      <c r="Q2008" s="21" t="str">
        <f>VLOOKUP(B2008,Transaction!C2:E3001,3,FALSE)</f>
        <v>ATM</v>
      </c>
      <c r="R2008" s="22">
        <f>Table4[[#This Row],[Bank Deposit2]] - Table4[[#This Row],[Saving Accounts]]</f>
        <v>18393.04871712</v>
      </c>
      <c r="S2008" s="22">
        <f>IF(AND(Table4[[#This Row],[Account Type]]="Current",Table4[[#This Row],[Opening Balance]]&gt;= 500000),Table4[[#This Row],[Opening Balance]] * 0.02, 0)</f>
        <v>0</v>
      </c>
    </row>
    <row r="2009" spans="1:19" ht="15.75" x14ac:dyDescent="0.25">
      <c r="A2009" s="17" t="s">
        <v>6237</v>
      </c>
      <c r="B2009" s="19">
        <v>467841414</v>
      </c>
      <c r="C2009" s="17">
        <v>39</v>
      </c>
      <c r="D2009" s="24">
        <v>30461.25</v>
      </c>
      <c r="E2009" s="17" t="s">
        <v>12</v>
      </c>
      <c r="F2009" s="17" t="s">
        <v>774</v>
      </c>
      <c r="G2009" s="17" t="s">
        <v>4088</v>
      </c>
      <c r="H2009" s="17" t="s">
        <v>6238</v>
      </c>
      <c r="I2009" s="20">
        <f t="shared" si="31"/>
        <v>342515.24937199999</v>
      </c>
      <c r="J2009" s="20">
        <v>317213.31643452001</v>
      </c>
      <c r="K2009" s="17" t="s">
        <v>6239</v>
      </c>
      <c r="L2009" s="21" t="str">
        <f>VLOOKUP(B2009,Accounts!B$2:E$3001,4,FALSE)</f>
        <v>Domiciliary</v>
      </c>
      <c r="M2009" s="26">
        <f>VALUE(VLOOKUP(B2009,Accounts!B$2:G$3001,6,FALSE))</f>
        <v>210595728</v>
      </c>
      <c r="N2009" s="22">
        <f>IFERROR(VLOOKUP(B2009,Loan!B2009:D2308,3,FALSE), 0)</f>
        <v>0</v>
      </c>
      <c r="O2009" s="25">
        <f>VLOOKUP(B2009,Transaction!C2:F3001,4,FALSE)</f>
        <v>44406</v>
      </c>
      <c r="P2009" s="21" t="str">
        <f>VLOOKUP(B2009,Table3[[Account Number]:[Transaction type]],2,FALSE)</f>
        <v>Cash Withdrawal</v>
      </c>
      <c r="Q2009" s="21" t="str">
        <f>VLOOKUP(B2009,Transaction!C2:E3001,3,FALSE)</f>
        <v>POS</v>
      </c>
      <c r="R2009" s="22">
        <f>Table4[[#This Row],[Bank Deposit2]] - Table4[[#This Row],[Saving Accounts]]</f>
        <v>25301.932937479985</v>
      </c>
      <c r="S2009" s="22">
        <f>IF(AND(Table4[[#This Row],[Account Type]]="Current",Table4[[#This Row],[Opening Balance]]&gt;= 500000),Table4[[#This Row],[Opening Balance]] * 0.02, 0)</f>
        <v>0</v>
      </c>
    </row>
    <row r="2010" spans="1:19" ht="15.75" x14ac:dyDescent="0.25">
      <c r="A2010" s="17" t="s">
        <v>6240</v>
      </c>
      <c r="B2010" s="19">
        <v>819479045</v>
      </c>
      <c r="C2010" s="17">
        <v>43</v>
      </c>
      <c r="D2010" s="24">
        <v>29000.25</v>
      </c>
      <c r="E2010" s="17" t="s">
        <v>12</v>
      </c>
      <c r="F2010" s="17" t="s">
        <v>4500</v>
      </c>
      <c r="G2010" s="17" t="s">
        <v>4070</v>
      </c>
      <c r="H2010" s="17" t="s">
        <v>6241</v>
      </c>
      <c r="I2010" s="20">
        <f t="shared" si="31"/>
        <v>47812.3776</v>
      </c>
      <c r="J2010" s="20">
        <v>34317.334022399999</v>
      </c>
      <c r="K2010" s="17" t="s">
        <v>6242</v>
      </c>
      <c r="L2010" s="21" t="str">
        <f>VLOOKUP(B2010,Accounts!B$2:E$3001,4,FALSE)</f>
        <v>Domiciliary</v>
      </c>
      <c r="M2010" s="26">
        <f>VALUE(VLOOKUP(B2010,Accounts!B$2:G$3001,6,FALSE))</f>
        <v>729899199</v>
      </c>
      <c r="N2010" s="22">
        <f>IFERROR(VLOOKUP(B2010,Loan!B2010:D2309,3,FALSE), 0)</f>
        <v>0</v>
      </c>
      <c r="O2010" s="25">
        <f>VLOOKUP(B2010,Transaction!C2:F3001,4,FALSE)</f>
        <v>44570</v>
      </c>
      <c r="P2010" s="21" t="str">
        <f>VLOOKUP(B2010,Table3[[Account Number]:[Transaction type]],2,FALSE)</f>
        <v>Money Transfer</v>
      </c>
      <c r="Q2010" s="21" t="str">
        <f>VLOOKUP(B2010,Transaction!C2:E3001,3,FALSE)</f>
        <v>Mobile</v>
      </c>
      <c r="R2010" s="22">
        <f>Table4[[#This Row],[Bank Deposit2]] - Table4[[#This Row],[Saving Accounts]]</f>
        <v>13495.043577600001</v>
      </c>
      <c r="S2010" s="22">
        <f>IF(AND(Table4[[#This Row],[Account Type]]="Current",Table4[[#This Row],[Opening Balance]]&gt;= 500000),Table4[[#This Row],[Opening Balance]] * 0.02, 0)</f>
        <v>0</v>
      </c>
    </row>
    <row r="2011" spans="1:19" ht="15.75" x14ac:dyDescent="0.25">
      <c r="A2011" s="17" t="s">
        <v>6243</v>
      </c>
      <c r="B2011" s="19">
        <v>965644948</v>
      </c>
      <c r="C2011" s="17">
        <v>36</v>
      </c>
      <c r="D2011" s="24">
        <v>31557</v>
      </c>
      <c r="E2011" s="17" t="s">
        <v>12</v>
      </c>
      <c r="F2011" s="17" t="s">
        <v>1721</v>
      </c>
      <c r="G2011" s="17" t="s">
        <v>4112</v>
      </c>
      <c r="H2011" s="17" t="s">
        <v>6244</v>
      </c>
      <c r="I2011" s="20">
        <f t="shared" si="31"/>
        <v>127377.0576</v>
      </c>
      <c r="J2011" s="20">
        <v>29860.121771999999</v>
      </c>
      <c r="K2011" s="17" t="s">
        <v>6245</v>
      </c>
      <c r="L2011" s="21" t="str">
        <f>VLOOKUP(B2011,Accounts!B$2:E$3001,4,FALSE)</f>
        <v>Savings</v>
      </c>
      <c r="M2011" s="26">
        <f>VALUE(VLOOKUP(B2011,Accounts!B$2:G$3001,6,FALSE))</f>
        <v>1730520596</v>
      </c>
      <c r="N2011" s="22">
        <f>IFERROR(VLOOKUP(B2011,Loan!B2011:D2310,3,FALSE), 0)</f>
        <v>0</v>
      </c>
      <c r="O2011" s="25">
        <f>VLOOKUP(B2011,Transaction!C2:F3001,4,FALSE)</f>
        <v>44295</v>
      </c>
      <c r="P2011" s="21" t="str">
        <f>VLOOKUP(B2011,Table3[[Account Number]:[Transaction type]],2,FALSE)</f>
        <v>Money Deposit</v>
      </c>
      <c r="Q2011" s="21" t="str">
        <f>VLOOKUP(B2011,Transaction!C2:E3001,3,FALSE)</f>
        <v>Bank</v>
      </c>
      <c r="R2011" s="22">
        <f>Table4[[#This Row],[Bank Deposit2]] - Table4[[#This Row],[Saving Accounts]]</f>
        <v>97516.935828000001</v>
      </c>
      <c r="S2011" s="22">
        <f>IF(AND(Table4[[#This Row],[Account Type]]="Current",Table4[[#This Row],[Opening Balance]]&gt;= 500000),Table4[[#This Row],[Opening Balance]] * 0.02, 0)</f>
        <v>0</v>
      </c>
    </row>
    <row r="2012" spans="1:19" ht="15.75" x14ac:dyDescent="0.25">
      <c r="A2012" s="17" t="s">
        <v>6246</v>
      </c>
      <c r="B2012" s="19">
        <v>144352360</v>
      </c>
      <c r="C2012" s="17">
        <v>83</v>
      </c>
      <c r="D2012" s="24">
        <v>14390.25</v>
      </c>
      <c r="E2012" s="17" t="s">
        <v>12</v>
      </c>
      <c r="F2012" s="17" t="s">
        <v>286</v>
      </c>
      <c r="G2012" s="17" t="s">
        <v>4066</v>
      </c>
      <c r="H2012" s="17" t="s">
        <v>6247</v>
      </c>
      <c r="I2012" s="20">
        <f t="shared" si="31"/>
        <v>211848.57078000001</v>
      </c>
      <c r="J2012" s="20">
        <v>65815.876203000007</v>
      </c>
      <c r="K2012" s="17" t="s">
        <v>6248</v>
      </c>
      <c r="L2012" s="21" t="str">
        <f>VLOOKUP(B2012,Accounts!B$2:E$3001,4,FALSE)</f>
        <v>Joint</v>
      </c>
      <c r="M2012" s="26">
        <f>VALUE(VLOOKUP(B2012,Accounts!B$2:G$3001,6,FALSE))</f>
        <v>8518104</v>
      </c>
      <c r="N2012" s="22">
        <f>IFERROR(VLOOKUP(B2012,Loan!B2012:D2311,3,FALSE), 0)</f>
        <v>0</v>
      </c>
      <c r="O2012" s="25">
        <f>VLOOKUP(B2012,Transaction!C2:F3001,4,FALSE)</f>
        <v>44481</v>
      </c>
      <c r="P2012" s="21" t="str">
        <f>VLOOKUP(B2012,Table3[[Account Number]:[Transaction type]],2,FALSE)</f>
        <v>Loan Payment</v>
      </c>
      <c r="Q2012" s="21" t="str">
        <f>VLOOKUP(B2012,Transaction!C2:E3001,3,FALSE)</f>
        <v>AFT</v>
      </c>
      <c r="R2012" s="22">
        <f>Table4[[#This Row],[Bank Deposit2]] - Table4[[#This Row],[Saving Accounts]]</f>
        <v>146032.69457699999</v>
      </c>
      <c r="S2012" s="22">
        <f>IF(AND(Table4[[#This Row],[Account Type]]="Current",Table4[[#This Row],[Opening Balance]]&gt;= 500000),Table4[[#This Row],[Opening Balance]] * 0.02, 0)</f>
        <v>0</v>
      </c>
    </row>
    <row r="2013" spans="1:19" ht="15.75" x14ac:dyDescent="0.25">
      <c r="A2013" s="17" t="s">
        <v>6249</v>
      </c>
      <c r="B2013" s="19">
        <v>27988702</v>
      </c>
      <c r="C2013" s="17">
        <v>24</v>
      </c>
      <c r="D2013" s="24">
        <v>35940</v>
      </c>
      <c r="E2013" s="17" t="s">
        <v>12</v>
      </c>
      <c r="F2013" s="17" t="s">
        <v>426</v>
      </c>
      <c r="G2013" s="17" t="s">
        <v>4066</v>
      </c>
      <c r="H2013" s="17" t="s">
        <v>6250</v>
      </c>
      <c r="I2013" s="20">
        <f t="shared" si="31"/>
        <v>1654622.90704</v>
      </c>
      <c r="J2013" s="20">
        <v>279191.43482079997</v>
      </c>
      <c r="K2013" s="17" t="s">
        <v>6251</v>
      </c>
      <c r="L2013" s="21" t="str">
        <f>VLOOKUP(B2013,Accounts!B$2:E$3001,4,FALSE)</f>
        <v>Current</v>
      </c>
      <c r="M2013" s="26">
        <f>VALUE(VLOOKUP(B2013,Accounts!B$2:G$3001,6,FALSE))</f>
        <v>329832747</v>
      </c>
      <c r="N2013" s="22">
        <f>IFERROR(VLOOKUP(B2013,Loan!B2013:D2312,3,FALSE), 0)</f>
        <v>0</v>
      </c>
      <c r="O2013" s="25">
        <f>VLOOKUP(B2013,Transaction!C2:F3001,4,FALSE)</f>
        <v>44599</v>
      </c>
      <c r="P2013" s="21" t="str">
        <f>VLOOKUP(B2013,Table3[[Account Number]:[Transaction type]],2,FALSE)</f>
        <v>Cash Withdrawal</v>
      </c>
      <c r="Q2013" s="21" t="str">
        <f>VLOOKUP(B2013,Transaction!C2:E3001,3,FALSE)</f>
        <v>POS</v>
      </c>
      <c r="R2013" s="22">
        <f>Table4[[#This Row],[Bank Deposit2]] - Table4[[#This Row],[Saving Accounts]]</f>
        <v>1375431.4722191999</v>
      </c>
      <c r="S2013" s="22">
        <f>IF(AND(Table4[[#This Row],[Account Type]]="Current",Table4[[#This Row],[Opening Balance]]&gt;= 500000),Table4[[#This Row],[Opening Balance]] * 0.02, 0)</f>
        <v>6596654.9400000004</v>
      </c>
    </row>
    <row r="2014" spans="1:19" ht="15.75" x14ac:dyDescent="0.25">
      <c r="A2014" s="17" t="s">
        <v>6252</v>
      </c>
      <c r="B2014" s="19">
        <v>262911549</v>
      </c>
      <c r="C2014" s="17">
        <v>84</v>
      </c>
      <c r="D2014" s="24">
        <v>14025</v>
      </c>
      <c r="E2014" s="17" t="s">
        <v>12</v>
      </c>
      <c r="F2014" s="17" t="s">
        <v>24</v>
      </c>
      <c r="G2014" s="17" t="s">
        <v>4095</v>
      </c>
      <c r="H2014" s="17" t="s">
        <v>6253</v>
      </c>
      <c r="I2014" s="20">
        <f t="shared" si="31"/>
        <v>385805.42534399999</v>
      </c>
      <c r="J2014" s="20">
        <v>64701.467233919997</v>
      </c>
      <c r="K2014" s="17" t="s">
        <v>6254</v>
      </c>
      <c r="L2014" s="21" t="str">
        <f>VLOOKUP(B2014,Accounts!B$2:E$3001,4,FALSE)</f>
        <v>Savings</v>
      </c>
      <c r="M2014" s="26">
        <f>VALUE(VLOOKUP(B2014,Accounts!B$2:G$3001,6,FALSE))</f>
        <v>246327375</v>
      </c>
      <c r="N2014" s="22">
        <f>IFERROR(VLOOKUP(B2014,Loan!B2014:D2313,3,FALSE), 0)</f>
        <v>0</v>
      </c>
      <c r="O2014" s="25">
        <f>VLOOKUP(B2014,Transaction!C2:F3001,4,FALSE)</f>
        <v>44616</v>
      </c>
      <c r="P2014" s="21" t="str">
        <f>VLOOKUP(B2014,Table3[[Account Number]:[Transaction type]],2,FALSE)</f>
        <v>Cash Withdrawal</v>
      </c>
      <c r="Q2014" s="21" t="str">
        <f>VLOOKUP(B2014,Transaction!C2:E3001,3,FALSE)</f>
        <v>ATM</v>
      </c>
      <c r="R2014" s="22">
        <f>Table4[[#This Row],[Bank Deposit2]] - Table4[[#This Row],[Saving Accounts]]</f>
        <v>321103.95811007998</v>
      </c>
      <c r="S2014" s="22">
        <f>IF(AND(Table4[[#This Row],[Account Type]]="Current",Table4[[#This Row],[Opening Balance]]&gt;= 500000),Table4[[#This Row],[Opening Balance]] * 0.02, 0)</f>
        <v>0</v>
      </c>
    </row>
    <row r="2015" spans="1:19" ht="15.75" x14ac:dyDescent="0.25">
      <c r="A2015" s="17" t="s">
        <v>6255</v>
      </c>
      <c r="B2015" s="19">
        <v>545673047</v>
      </c>
      <c r="C2015" s="17">
        <v>70</v>
      </c>
      <c r="D2015" s="24">
        <v>19138.5</v>
      </c>
      <c r="E2015" s="17" t="s">
        <v>12</v>
      </c>
      <c r="F2015" s="17" t="s">
        <v>1450</v>
      </c>
      <c r="G2015" s="17" t="s">
        <v>4105</v>
      </c>
      <c r="H2015" s="17" t="s">
        <v>6256</v>
      </c>
      <c r="I2015" s="20">
        <f t="shared" si="31"/>
        <v>153422.33444999999</v>
      </c>
      <c r="J2015" s="20">
        <v>46202.040145799998</v>
      </c>
      <c r="K2015" s="17" t="s">
        <v>6257</v>
      </c>
      <c r="L2015" s="21" t="str">
        <f>VLOOKUP(B2015,Accounts!B$2:E$3001,4,FALSE)</f>
        <v>Current</v>
      </c>
      <c r="M2015" s="26">
        <f>VALUE(VLOOKUP(B2015,Accounts!B$2:G$3001,6,FALSE))</f>
        <v>894643017</v>
      </c>
      <c r="N2015" s="22">
        <f>IFERROR(VLOOKUP(B2015,Loan!B2015:D2314,3,FALSE), 0)</f>
        <v>0</v>
      </c>
      <c r="O2015" s="25">
        <f>VLOOKUP(B2015,Transaction!C2:F3001,4,FALSE)</f>
        <v>44274</v>
      </c>
      <c r="P2015" s="21" t="str">
        <f>VLOOKUP(B2015,Table3[[Account Number]:[Transaction type]],2,FALSE)</f>
        <v>Online Payment</v>
      </c>
      <c r="Q2015" s="21" t="str">
        <f>VLOOKUP(B2015,Transaction!C2:E3001,3,FALSE)</f>
        <v>Mobile</v>
      </c>
      <c r="R2015" s="22">
        <f>Table4[[#This Row],[Bank Deposit2]] - Table4[[#This Row],[Saving Accounts]]</f>
        <v>107220.2943042</v>
      </c>
      <c r="S2015" s="22">
        <f>IF(AND(Table4[[#This Row],[Account Type]]="Current",Table4[[#This Row],[Opening Balance]]&gt;= 500000),Table4[[#This Row],[Opening Balance]] * 0.02, 0)</f>
        <v>17892860.34</v>
      </c>
    </row>
    <row r="2016" spans="1:19" ht="15.75" x14ac:dyDescent="0.25">
      <c r="A2016" s="17" t="s">
        <v>6258</v>
      </c>
      <c r="B2016" s="19">
        <v>217568986</v>
      </c>
      <c r="C2016" s="17">
        <v>81</v>
      </c>
      <c r="D2016" s="24">
        <v>15120.75</v>
      </c>
      <c r="E2016" s="17" t="s">
        <v>12</v>
      </c>
      <c r="F2016" s="17" t="s">
        <v>269</v>
      </c>
      <c r="G2016" s="17" t="s">
        <v>4095</v>
      </c>
      <c r="H2016" s="17" t="s">
        <v>6259</v>
      </c>
      <c r="I2016" s="20">
        <f t="shared" si="31"/>
        <v>82393.982784000007</v>
      </c>
      <c r="J2016" s="20">
        <v>51358.915935359997</v>
      </c>
      <c r="K2016" s="17" t="s">
        <v>6260</v>
      </c>
      <c r="L2016" s="21" t="str">
        <f>VLOOKUP(B2016,Accounts!B$2:E$3001,4,FALSE)</f>
        <v>Savings</v>
      </c>
      <c r="M2016" s="26">
        <f>VALUE(VLOOKUP(B2016,Accounts!B$2:G$3001,6,FALSE))</f>
        <v>1423198532</v>
      </c>
      <c r="N2016" s="22">
        <f>IFERROR(VLOOKUP(B2016,Loan!B2016:D2315,3,FALSE), 0)</f>
        <v>0</v>
      </c>
      <c r="O2016" s="25">
        <f>VLOOKUP(B2016,Transaction!C2:F3001,4,FALSE)</f>
        <v>44349</v>
      </c>
      <c r="P2016" s="21" t="str">
        <f>VLOOKUP(B2016,Table3[[Account Number]:[Transaction type]],2,FALSE)</f>
        <v>Cash Withdrawal</v>
      </c>
      <c r="Q2016" s="21" t="str">
        <f>VLOOKUP(B2016,Transaction!C2:E3001,3,FALSE)</f>
        <v>POS</v>
      </c>
      <c r="R2016" s="22">
        <f>Table4[[#This Row],[Bank Deposit2]] - Table4[[#This Row],[Saving Accounts]]</f>
        <v>31035.06684864001</v>
      </c>
      <c r="S2016" s="22">
        <f>IF(AND(Table4[[#This Row],[Account Type]]="Current",Table4[[#This Row],[Opening Balance]]&gt;= 500000),Table4[[#This Row],[Opening Balance]] * 0.02, 0)</f>
        <v>0</v>
      </c>
    </row>
    <row r="2017" spans="1:19" ht="15.75" x14ac:dyDescent="0.25">
      <c r="A2017" s="17" t="s">
        <v>6261</v>
      </c>
      <c r="B2017" s="19">
        <v>67107368</v>
      </c>
      <c r="C2017" s="17">
        <v>47</v>
      </c>
      <c r="D2017" s="24">
        <v>27539.25</v>
      </c>
      <c r="E2017" s="17" t="s">
        <v>12</v>
      </c>
      <c r="F2017" s="17" t="s">
        <v>115</v>
      </c>
      <c r="G2017" s="17" t="s">
        <v>4074</v>
      </c>
      <c r="H2017" s="17" t="s">
        <v>6262</v>
      </c>
      <c r="I2017" s="20">
        <f t="shared" si="31"/>
        <v>447985.60518399999</v>
      </c>
      <c r="J2017" s="20">
        <v>172133.59938319999</v>
      </c>
      <c r="K2017" s="17" t="s">
        <v>6263</v>
      </c>
      <c r="L2017" s="21" t="str">
        <f>VLOOKUP(B2017,Accounts!B$2:E$3001,4,FALSE)</f>
        <v>Savings</v>
      </c>
      <c r="M2017" s="26">
        <f>VALUE(VLOOKUP(B2017,Accounts!B$2:G$3001,6,FALSE))</f>
        <v>146037504</v>
      </c>
      <c r="N2017" s="22">
        <f>IFERROR(VLOOKUP(B2017,Loan!B2017:D2316,3,FALSE), 0)</f>
        <v>0</v>
      </c>
      <c r="O2017" s="25">
        <f>VLOOKUP(B2017,Transaction!C2:F3001,4,FALSE)</f>
        <v>44640</v>
      </c>
      <c r="P2017" s="21" t="str">
        <f>VLOOKUP(B2017,Table3[[Account Number]:[Transaction type]],2,FALSE)</f>
        <v>Money Deposit</v>
      </c>
      <c r="Q2017" s="21" t="str">
        <f>VLOOKUP(B2017,Transaction!C2:E3001,3,FALSE)</f>
        <v>Bank</v>
      </c>
      <c r="R2017" s="22">
        <f>Table4[[#This Row],[Bank Deposit2]] - Table4[[#This Row],[Saving Accounts]]</f>
        <v>275852.00580079999</v>
      </c>
      <c r="S2017" s="22">
        <f>IF(AND(Table4[[#This Row],[Account Type]]="Current",Table4[[#This Row],[Opening Balance]]&gt;= 500000),Table4[[#This Row],[Opening Balance]] * 0.02, 0)</f>
        <v>0</v>
      </c>
    </row>
    <row r="2018" spans="1:19" ht="15.75" x14ac:dyDescent="0.25">
      <c r="A2018" s="17" t="s">
        <v>3437</v>
      </c>
      <c r="B2018" s="19">
        <v>393858976</v>
      </c>
      <c r="C2018" s="17">
        <v>38</v>
      </c>
      <c r="D2018" s="24">
        <v>30826.5</v>
      </c>
      <c r="E2018" s="17" t="s">
        <v>12</v>
      </c>
      <c r="F2018" s="17" t="s">
        <v>610</v>
      </c>
      <c r="G2018" s="17" t="s">
        <v>4119</v>
      </c>
      <c r="H2018" s="17" t="s">
        <v>6264</v>
      </c>
      <c r="I2018" s="20">
        <f t="shared" si="31"/>
        <v>32052.294999999998</v>
      </c>
      <c r="J2018" s="20">
        <v>40997.799149999999</v>
      </c>
      <c r="K2018" s="17" t="s">
        <v>6265</v>
      </c>
      <c r="L2018" s="21" t="str">
        <f>VLOOKUP(B2018,Accounts!B$2:E$3001,4,FALSE)</f>
        <v>Joint</v>
      </c>
      <c r="M2018" s="26">
        <f>VALUE(VLOOKUP(B2018,Accounts!B$2:G$3001,6,FALSE))</f>
        <v>450195681</v>
      </c>
      <c r="N2018" s="22">
        <f>IFERROR(VLOOKUP(B2018,Loan!B2018:D2317,3,FALSE), 0)</f>
        <v>0</v>
      </c>
      <c r="O2018" s="25">
        <f>VLOOKUP(B2018,Transaction!C2:F3001,4,FALSE)</f>
        <v>44657</v>
      </c>
      <c r="P2018" s="21" t="str">
        <f>VLOOKUP(B2018,Table3[[Account Number]:[Transaction type]],2,FALSE)</f>
        <v>Online Payment</v>
      </c>
      <c r="Q2018" s="21" t="str">
        <f>VLOOKUP(B2018,Transaction!C2:E3001,3,FALSE)</f>
        <v>Internet Banking</v>
      </c>
      <c r="R2018" s="22">
        <f>Table4[[#This Row],[Bank Deposit2]] - Table4[[#This Row],[Saving Accounts]]</f>
        <v>-8945.5041500000007</v>
      </c>
      <c r="S2018" s="22">
        <f>IF(AND(Table4[[#This Row],[Account Type]]="Current",Table4[[#This Row],[Opening Balance]]&gt;= 500000),Table4[[#This Row],[Opening Balance]] * 0.02, 0)</f>
        <v>0</v>
      </c>
    </row>
    <row r="2019" spans="1:19" ht="15.75" x14ac:dyDescent="0.25">
      <c r="A2019" s="17" t="s">
        <v>6266</v>
      </c>
      <c r="B2019" s="19">
        <v>198335679</v>
      </c>
      <c r="C2019" s="17">
        <v>75</v>
      </c>
      <c r="D2019" s="24">
        <v>17312.25</v>
      </c>
      <c r="E2019" s="17" t="s">
        <v>12</v>
      </c>
      <c r="F2019" s="17" t="s">
        <v>336</v>
      </c>
      <c r="G2019" s="17" t="s">
        <v>4105</v>
      </c>
      <c r="H2019" s="17" t="s">
        <v>6267</v>
      </c>
      <c r="I2019" s="20">
        <f t="shared" si="31"/>
        <v>541414.860888</v>
      </c>
      <c r="J2019" s="20">
        <v>215114.72926416001</v>
      </c>
      <c r="K2019" s="17" t="s">
        <v>6268</v>
      </c>
      <c r="L2019" s="21" t="str">
        <f>VLOOKUP(B2019,Accounts!B$2:E$3001,4,FALSE)</f>
        <v>Corporate</v>
      </c>
      <c r="M2019" s="26">
        <f>VALUE(VLOOKUP(B2019,Accounts!B$2:G$3001,6,FALSE))</f>
        <v>3420683712</v>
      </c>
      <c r="N2019" s="22">
        <f>IFERROR(VLOOKUP(B2019,Loan!B2019:D2318,3,FALSE), 0)</f>
        <v>0</v>
      </c>
      <c r="O2019" s="25">
        <f>VLOOKUP(B2019,Transaction!C2:F3001,4,FALSE)</f>
        <v>44643</v>
      </c>
      <c r="P2019" s="21" t="str">
        <f>VLOOKUP(B2019,Table3[[Account Number]:[Transaction type]],2,FALSE)</f>
        <v>Loan Payment</v>
      </c>
      <c r="Q2019" s="21" t="str">
        <f>VLOOKUP(B2019,Transaction!C2:E3001,3,FALSE)</f>
        <v>ACH</v>
      </c>
      <c r="R2019" s="22">
        <f>Table4[[#This Row],[Bank Deposit2]] - Table4[[#This Row],[Saving Accounts]]</f>
        <v>326300.13162383996</v>
      </c>
      <c r="S2019" s="22">
        <f>IF(AND(Table4[[#This Row],[Account Type]]="Current",Table4[[#This Row],[Opening Balance]]&gt;= 500000),Table4[[#This Row],[Opening Balance]] * 0.02, 0)</f>
        <v>0</v>
      </c>
    </row>
    <row r="2020" spans="1:19" ht="15.75" x14ac:dyDescent="0.25">
      <c r="A2020" s="17" t="s">
        <v>6269</v>
      </c>
      <c r="B2020" s="19">
        <v>90601850</v>
      </c>
      <c r="C2020" s="17">
        <v>44</v>
      </c>
      <c r="D2020" s="24">
        <v>28635</v>
      </c>
      <c r="E2020" s="17" t="s">
        <v>12</v>
      </c>
      <c r="F2020" s="17" t="s">
        <v>2364</v>
      </c>
      <c r="G2020" s="17" t="s">
        <v>4088</v>
      </c>
      <c r="H2020" s="17" t="s">
        <v>6270</v>
      </c>
      <c r="I2020" s="20">
        <f t="shared" si="31"/>
        <v>39388.071528</v>
      </c>
      <c r="J2020" s="20">
        <v>9392.5401335999995</v>
      </c>
      <c r="K2020" s="17" t="s">
        <v>6271</v>
      </c>
      <c r="L2020" s="21" t="str">
        <f>VLOOKUP(B2020,Accounts!B$2:E$3001,4,FALSE)</f>
        <v>Corporate</v>
      </c>
      <c r="M2020" s="26">
        <f>VALUE(VLOOKUP(B2020,Accounts!B$2:G$3001,6,FALSE))</f>
        <v>692719104</v>
      </c>
      <c r="N2020" s="22">
        <f>IFERROR(VLOOKUP(B2020,Loan!B2020:D2319,3,FALSE), 0)</f>
        <v>0</v>
      </c>
      <c r="O2020" s="25">
        <f>VLOOKUP(B2020,Transaction!C2:F3001,4,FALSE)</f>
        <v>44312</v>
      </c>
      <c r="P2020" s="21" t="str">
        <f>VLOOKUP(B2020,Table3[[Account Number]:[Transaction type]],2,FALSE)</f>
        <v>Money Deposit</v>
      </c>
      <c r="Q2020" s="21" t="str">
        <f>VLOOKUP(B2020,Transaction!C2:E3001,3,FALSE)</f>
        <v>Bank</v>
      </c>
      <c r="R2020" s="22">
        <f>Table4[[#This Row],[Bank Deposit2]] - Table4[[#This Row],[Saving Accounts]]</f>
        <v>29995.531394400001</v>
      </c>
      <c r="S2020" s="22">
        <f>IF(AND(Table4[[#This Row],[Account Type]]="Current",Table4[[#This Row],[Opening Balance]]&gt;= 500000),Table4[[#This Row],[Opening Balance]] * 0.02, 0)</f>
        <v>0</v>
      </c>
    </row>
    <row r="2021" spans="1:19" ht="15.75" x14ac:dyDescent="0.25">
      <c r="A2021" s="17" t="s">
        <v>6272</v>
      </c>
      <c r="B2021" s="19">
        <v>658326980</v>
      </c>
      <c r="C2021" s="17">
        <v>33</v>
      </c>
      <c r="D2021" s="24">
        <v>32652.75</v>
      </c>
      <c r="E2021" s="17" t="s">
        <v>12</v>
      </c>
      <c r="F2021" s="17" t="s">
        <v>519</v>
      </c>
      <c r="G2021" s="17" t="s">
        <v>4084</v>
      </c>
      <c r="H2021" s="17" t="s">
        <v>6273</v>
      </c>
      <c r="I2021" s="20">
        <f t="shared" si="31"/>
        <v>617153.90399999998</v>
      </c>
      <c r="J2021" s="20">
        <v>248861.5974</v>
      </c>
      <c r="K2021" s="17" t="s">
        <v>6274</v>
      </c>
      <c r="L2021" s="21" t="str">
        <f>VLOOKUP(B2021,Accounts!B$2:E$3001,4,FALSE)</f>
        <v>Corporate</v>
      </c>
      <c r="M2021" s="26">
        <f>VALUE(VLOOKUP(B2021,Accounts!B$2:G$3001,6,FALSE))</f>
        <v>675439308</v>
      </c>
      <c r="N2021" s="22">
        <f>IFERROR(VLOOKUP(B2021,Loan!B2021:D2320,3,FALSE), 0)</f>
        <v>0</v>
      </c>
      <c r="O2021" s="25">
        <f>VLOOKUP(B2021,Transaction!C2:F3001,4,FALSE)</f>
        <v>44337</v>
      </c>
      <c r="P2021" s="21" t="str">
        <f>VLOOKUP(B2021,Table3[[Account Number]:[Transaction type]],2,FALSE)</f>
        <v>Cash Withdrawal</v>
      </c>
      <c r="Q2021" s="21" t="str">
        <f>VLOOKUP(B2021,Transaction!C2:E3001,3,FALSE)</f>
        <v>Bank</v>
      </c>
      <c r="R2021" s="22">
        <f>Table4[[#This Row],[Bank Deposit2]] - Table4[[#This Row],[Saving Accounts]]</f>
        <v>368292.30660000001</v>
      </c>
      <c r="S2021" s="22">
        <f>IF(AND(Table4[[#This Row],[Account Type]]="Current",Table4[[#This Row],[Opening Balance]]&gt;= 500000),Table4[[#This Row],[Opening Balance]] * 0.02, 0)</f>
        <v>0</v>
      </c>
    </row>
    <row r="2022" spans="1:19" ht="15.75" x14ac:dyDescent="0.25">
      <c r="A2022" s="17" t="s">
        <v>6275</v>
      </c>
      <c r="B2022" s="19">
        <v>537521887</v>
      </c>
      <c r="C2022" s="17">
        <v>28</v>
      </c>
      <c r="D2022" s="24">
        <v>34479</v>
      </c>
      <c r="E2022" s="17" t="s">
        <v>12</v>
      </c>
      <c r="F2022" s="17" t="s">
        <v>176</v>
      </c>
      <c r="G2022" s="17" t="s">
        <v>4084</v>
      </c>
      <c r="H2022" s="17" t="s">
        <v>6276</v>
      </c>
      <c r="I2022" s="20">
        <f t="shared" si="31"/>
        <v>644225.20281599998</v>
      </c>
      <c r="J2022" s="20">
        <v>258560.65572479999</v>
      </c>
      <c r="K2022" s="17" t="s">
        <v>6277</v>
      </c>
      <c r="L2022" s="21" t="str">
        <f>VLOOKUP(B2022,Accounts!B$2:E$3001,4,FALSE)</f>
        <v>Joint</v>
      </c>
      <c r="M2022" s="26">
        <f>VALUE(VLOOKUP(B2022,Accounts!B$2:G$3001,6,FALSE))</f>
        <v>1238951808</v>
      </c>
      <c r="N2022" s="22">
        <f>IFERROR(VLOOKUP(B2022,Loan!B2022:D2321,3,FALSE), 0)</f>
        <v>0</v>
      </c>
      <c r="O2022" s="25">
        <f>VLOOKUP(B2022,Transaction!C2:F3001,4,FALSE)</f>
        <v>44356</v>
      </c>
      <c r="P2022" s="21" t="str">
        <f>VLOOKUP(B2022,Table3[[Account Number]:[Transaction type]],2,FALSE)</f>
        <v>Money Transfer</v>
      </c>
      <c r="Q2022" s="21" t="str">
        <f>VLOOKUP(B2022,Transaction!C2:E3001,3,FALSE)</f>
        <v>Mobile</v>
      </c>
      <c r="R2022" s="22">
        <f>Table4[[#This Row],[Bank Deposit2]] - Table4[[#This Row],[Saving Accounts]]</f>
        <v>385664.54709120002</v>
      </c>
      <c r="S2022" s="22">
        <f>IF(AND(Table4[[#This Row],[Account Type]]="Current",Table4[[#This Row],[Opening Balance]]&gt;= 500000),Table4[[#This Row],[Opening Balance]] * 0.02, 0)</f>
        <v>0</v>
      </c>
    </row>
    <row r="2023" spans="1:19" ht="15.75" x14ac:dyDescent="0.25">
      <c r="A2023" s="17" t="s">
        <v>6278</v>
      </c>
      <c r="B2023" s="19">
        <v>927583432</v>
      </c>
      <c r="C2023" s="17">
        <v>53</v>
      </c>
      <c r="D2023" s="24">
        <v>25347.75</v>
      </c>
      <c r="E2023" s="17" t="s">
        <v>12</v>
      </c>
      <c r="F2023" s="17" t="s">
        <v>587</v>
      </c>
      <c r="G2023" s="17" t="s">
        <v>4084</v>
      </c>
      <c r="H2023" s="17" t="s">
        <v>6279</v>
      </c>
      <c r="I2023" s="20">
        <f t="shared" si="31"/>
        <v>875102.81869999995</v>
      </c>
      <c r="J2023" s="20">
        <v>536633.29874</v>
      </c>
      <c r="K2023" s="17" t="s">
        <v>6280</v>
      </c>
      <c r="L2023" s="21" t="str">
        <f>VLOOKUP(B2023,Accounts!B$2:E$3001,4,FALSE)</f>
        <v>Domiciliary</v>
      </c>
      <c r="M2023" s="26">
        <f>VALUE(VLOOKUP(B2023,Accounts!B$2:G$3001,6,FALSE))</f>
        <v>843767694</v>
      </c>
      <c r="N2023" s="22">
        <f>IFERROR(VLOOKUP(B2023,Loan!B2023:D2322,3,FALSE), 0)</f>
        <v>0</v>
      </c>
      <c r="O2023" s="25">
        <f>VLOOKUP(B2023,Transaction!C2:F3001,4,FALSE)</f>
        <v>44519</v>
      </c>
      <c r="P2023" s="21" t="str">
        <f>VLOOKUP(B2023,Table3[[Account Number]:[Transaction type]],2,FALSE)</f>
        <v>Money Deposit</v>
      </c>
      <c r="Q2023" s="21" t="str">
        <f>VLOOKUP(B2023,Transaction!C2:E3001,3,FALSE)</f>
        <v>Bank</v>
      </c>
      <c r="R2023" s="22">
        <f>Table4[[#This Row],[Bank Deposit2]] - Table4[[#This Row],[Saving Accounts]]</f>
        <v>338469.51995999995</v>
      </c>
      <c r="S2023" s="22">
        <f>IF(AND(Table4[[#This Row],[Account Type]]="Current",Table4[[#This Row],[Opening Balance]]&gt;= 500000),Table4[[#This Row],[Opening Balance]] * 0.02, 0)</f>
        <v>0</v>
      </c>
    </row>
    <row r="2024" spans="1:19" ht="15.75" x14ac:dyDescent="0.25">
      <c r="A2024" s="17" t="s">
        <v>6281</v>
      </c>
      <c r="B2024" s="19">
        <v>374895648</v>
      </c>
      <c r="C2024" s="17">
        <v>68</v>
      </c>
      <c r="D2024" s="24">
        <v>19869</v>
      </c>
      <c r="E2024" s="17" t="s">
        <v>12</v>
      </c>
      <c r="F2024" s="17" t="s">
        <v>870</v>
      </c>
      <c r="G2024" s="17" t="s">
        <v>4105</v>
      </c>
      <c r="H2024" s="17" t="s">
        <v>6282</v>
      </c>
      <c r="I2024" s="20">
        <f t="shared" si="31"/>
        <v>924637.87332000001</v>
      </c>
      <c r="J2024" s="20">
        <v>787734.8575866</v>
      </c>
      <c r="K2024" s="17" t="s">
        <v>6283</v>
      </c>
      <c r="L2024" s="21" t="str">
        <f>VLOOKUP(B2024,Accounts!B$2:E$3001,4,FALSE)</f>
        <v>Domiciliary</v>
      </c>
      <c r="M2024" s="26">
        <f>VALUE(VLOOKUP(B2024,Accounts!B$2:G$3001,6,FALSE))</f>
        <v>4087246436</v>
      </c>
      <c r="N2024" s="22">
        <f>IFERROR(VLOOKUP(B2024,Loan!B2024:D2323,3,FALSE), 0)</f>
        <v>0</v>
      </c>
      <c r="O2024" s="25">
        <f>VLOOKUP(B2024,Transaction!C2:F3001,4,FALSE)</f>
        <v>44358</v>
      </c>
      <c r="P2024" s="21" t="str">
        <f>VLOOKUP(B2024,Table3[[Account Number]:[Transaction type]],2,FALSE)</f>
        <v>Online Payment</v>
      </c>
      <c r="Q2024" s="21" t="str">
        <f>VLOOKUP(B2024,Transaction!C2:E3001,3,FALSE)</f>
        <v>Card</v>
      </c>
      <c r="R2024" s="22">
        <f>Table4[[#This Row],[Bank Deposit2]] - Table4[[#This Row],[Saving Accounts]]</f>
        <v>136903.01573340001</v>
      </c>
      <c r="S2024" s="22">
        <f>IF(AND(Table4[[#This Row],[Account Type]]="Current",Table4[[#This Row],[Opening Balance]]&gt;= 500000),Table4[[#This Row],[Opening Balance]] * 0.02, 0)</f>
        <v>0</v>
      </c>
    </row>
    <row r="2025" spans="1:19" ht="15.75" x14ac:dyDescent="0.25">
      <c r="A2025" s="17" t="s">
        <v>6284</v>
      </c>
      <c r="B2025" s="19">
        <v>925159799</v>
      </c>
      <c r="C2025" s="17">
        <v>49</v>
      </c>
      <c r="D2025" s="24">
        <v>26808.75</v>
      </c>
      <c r="E2025" s="17" t="s">
        <v>12</v>
      </c>
      <c r="F2025" s="17" t="s">
        <v>147</v>
      </c>
      <c r="G2025" s="17" t="s">
        <v>4066</v>
      </c>
      <c r="H2025" s="17" t="s">
        <v>6285</v>
      </c>
      <c r="I2025" s="20">
        <f t="shared" si="31"/>
        <v>77375.926655999996</v>
      </c>
      <c r="J2025" s="20">
        <v>23627.291889600001</v>
      </c>
      <c r="K2025" s="17" t="s">
        <v>6286</v>
      </c>
      <c r="L2025" s="21" t="str">
        <f>VLOOKUP(B2025,Accounts!B$2:E$3001,4,FALSE)</f>
        <v>Current</v>
      </c>
      <c r="M2025" s="26">
        <f>VALUE(VLOOKUP(B2025,Accounts!B$2:G$3001,6,FALSE))</f>
        <v>1695413655</v>
      </c>
      <c r="N2025" s="22">
        <f>IFERROR(VLOOKUP(B2025,Loan!B2025:D2324,3,FALSE), 0)</f>
        <v>0</v>
      </c>
      <c r="O2025" s="25">
        <f>VLOOKUP(B2025,Transaction!C2:F3001,4,FALSE)</f>
        <v>44276</v>
      </c>
      <c r="P2025" s="21" t="str">
        <f>VLOOKUP(B2025,Table3[[Account Number]:[Transaction type]],2,FALSE)</f>
        <v>Online Payment</v>
      </c>
      <c r="Q2025" s="21" t="str">
        <f>VLOOKUP(B2025,Transaction!C2:E3001,3,FALSE)</f>
        <v>Internet Banking</v>
      </c>
      <c r="R2025" s="22">
        <f>Table4[[#This Row],[Bank Deposit2]] - Table4[[#This Row],[Saving Accounts]]</f>
        <v>53748.634766399991</v>
      </c>
      <c r="S2025" s="22">
        <f>IF(AND(Table4[[#This Row],[Account Type]]="Current",Table4[[#This Row],[Opening Balance]]&gt;= 500000),Table4[[#This Row],[Opening Balance]] * 0.02, 0)</f>
        <v>33908273.100000001</v>
      </c>
    </row>
    <row r="2026" spans="1:19" ht="15.75" x14ac:dyDescent="0.25">
      <c r="A2026" s="17" t="s">
        <v>6287</v>
      </c>
      <c r="B2026" s="19">
        <v>271461401</v>
      </c>
      <c r="C2026" s="17">
        <v>49</v>
      </c>
      <c r="D2026" s="24">
        <v>26808.75</v>
      </c>
      <c r="E2026" s="17" t="s">
        <v>12</v>
      </c>
      <c r="F2026" s="17" t="s">
        <v>135</v>
      </c>
      <c r="G2026" s="17" t="s">
        <v>4099</v>
      </c>
      <c r="H2026" s="17" t="s">
        <v>6288</v>
      </c>
      <c r="I2026" s="20">
        <f t="shared" si="31"/>
        <v>188879.376384</v>
      </c>
      <c r="J2026" s="20">
        <v>51039.096191999997</v>
      </c>
      <c r="K2026" s="17" t="s">
        <v>6289</v>
      </c>
      <c r="L2026" s="21" t="str">
        <f>VLOOKUP(B2026,Accounts!B$2:E$3001,4,FALSE)</f>
        <v>Corporate</v>
      </c>
      <c r="M2026" s="26">
        <f>VALUE(VLOOKUP(B2026,Accounts!B$2:G$3001,6,FALSE))</f>
        <v>972263454</v>
      </c>
      <c r="N2026" s="22">
        <f>IFERROR(VLOOKUP(B2026,Loan!B2026:D2325,3,FALSE), 0)</f>
        <v>0</v>
      </c>
      <c r="O2026" s="25">
        <f>VLOOKUP(B2026,Transaction!C2:F3001,4,FALSE)</f>
        <v>44555</v>
      </c>
      <c r="P2026" s="21" t="str">
        <f>VLOOKUP(B2026,Table3[[Account Number]:[Transaction type]],2,FALSE)</f>
        <v>Checks</v>
      </c>
      <c r="Q2026" s="21" t="str">
        <f>VLOOKUP(B2026,Transaction!C2:E3001,3,FALSE)</f>
        <v>Informal Services</v>
      </c>
      <c r="R2026" s="22">
        <f>Table4[[#This Row],[Bank Deposit2]] - Table4[[#This Row],[Saving Accounts]]</f>
        <v>137840.28019200001</v>
      </c>
      <c r="S2026" s="22">
        <f>IF(AND(Table4[[#This Row],[Account Type]]="Current",Table4[[#This Row],[Opening Balance]]&gt;= 500000),Table4[[#This Row],[Opening Balance]] * 0.02, 0)</f>
        <v>0</v>
      </c>
    </row>
    <row r="2027" spans="1:19" ht="15.75" x14ac:dyDescent="0.25">
      <c r="A2027" s="17" t="s">
        <v>6290</v>
      </c>
      <c r="B2027" s="19">
        <v>799719608</v>
      </c>
      <c r="C2027" s="17">
        <v>62</v>
      </c>
      <c r="D2027" s="24">
        <v>22060.5</v>
      </c>
      <c r="E2027" s="17" t="s">
        <v>12</v>
      </c>
      <c r="F2027" s="17" t="s">
        <v>168</v>
      </c>
      <c r="G2027" s="17" t="s">
        <v>4112</v>
      </c>
      <c r="H2027" s="17" t="s">
        <v>6291</v>
      </c>
      <c r="I2027" s="20">
        <f t="shared" si="31"/>
        <v>17503.971804000001</v>
      </c>
      <c r="J2027" s="20">
        <v>15276.1935744</v>
      </c>
      <c r="K2027" s="17" t="s">
        <v>6292</v>
      </c>
      <c r="L2027" s="21" t="str">
        <f>VLOOKUP(B2027,Accounts!B$2:E$3001,4,FALSE)</f>
        <v>Joint</v>
      </c>
      <c r="M2027" s="26">
        <f>VALUE(VLOOKUP(B2027,Accounts!B$2:G$3001,6,FALSE))</f>
        <v>934213644</v>
      </c>
      <c r="N2027" s="22">
        <f>IFERROR(VLOOKUP(B2027,Loan!B2027:D2326,3,FALSE), 0)</f>
        <v>0</v>
      </c>
      <c r="O2027" s="25">
        <f>VLOOKUP(B2027,Transaction!C2:F3001,4,FALSE)</f>
        <v>44450</v>
      </c>
      <c r="P2027" s="21" t="str">
        <f>VLOOKUP(B2027,Table3[[Account Number]:[Transaction type]],2,FALSE)</f>
        <v>Money Deposit</v>
      </c>
      <c r="Q2027" s="21" t="str">
        <f>VLOOKUP(B2027,Transaction!C2:E3001,3,FALSE)</f>
        <v>ATM</v>
      </c>
      <c r="R2027" s="22">
        <f>Table4[[#This Row],[Bank Deposit2]] - Table4[[#This Row],[Saving Accounts]]</f>
        <v>2227.7782296000005</v>
      </c>
      <c r="S2027" s="22">
        <f>IF(AND(Table4[[#This Row],[Account Type]]="Current",Table4[[#This Row],[Opening Balance]]&gt;= 500000),Table4[[#This Row],[Opening Balance]] * 0.02, 0)</f>
        <v>0</v>
      </c>
    </row>
    <row r="2028" spans="1:19" ht="15.75" x14ac:dyDescent="0.25">
      <c r="A2028" s="17" t="s">
        <v>6293</v>
      </c>
      <c r="B2028" s="19">
        <v>41035589</v>
      </c>
      <c r="C2028" s="17">
        <v>85</v>
      </c>
      <c r="D2028" s="24">
        <v>13659.75</v>
      </c>
      <c r="E2028" s="17" t="s">
        <v>12</v>
      </c>
      <c r="F2028" s="17" t="s">
        <v>264</v>
      </c>
      <c r="G2028" s="17" t="s">
        <v>4105</v>
      </c>
      <c r="H2028" s="17" t="s">
        <v>6294</v>
      </c>
      <c r="I2028" s="20">
        <f t="shared" si="31"/>
        <v>532664.37840000005</v>
      </c>
      <c r="J2028" s="20">
        <v>155537.99849279999</v>
      </c>
      <c r="K2028" s="17" t="s">
        <v>6295</v>
      </c>
      <c r="L2028" s="21" t="str">
        <f>VLOOKUP(B2028,Accounts!B$2:E$3001,4,FALSE)</f>
        <v>Domiciliary</v>
      </c>
      <c r="M2028" s="26">
        <f>VALUE(VLOOKUP(B2028,Accounts!B$2:G$3001,6,FALSE))</f>
        <v>47139</v>
      </c>
      <c r="N2028" s="22">
        <f>IFERROR(VLOOKUP(B2028,Loan!B2028:D2327,3,FALSE), 0)</f>
        <v>0</v>
      </c>
      <c r="O2028" s="25">
        <f>VLOOKUP(B2028,Transaction!C2:F3001,4,FALSE)</f>
        <v>44479</v>
      </c>
      <c r="P2028" s="21" t="str">
        <f>VLOOKUP(B2028,Table3[[Account Number]:[Transaction type]],2,FALSE)</f>
        <v>Online Payment</v>
      </c>
      <c r="Q2028" s="21" t="str">
        <f>VLOOKUP(B2028,Transaction!C2:E3001,3,FALSE)</f>
        <v>Internet Banking</v>
      </c>
      <c r="R2028" s="22">
        <f>Table4[[#This Row],[Bank Deposit2]] - Table4[[#This Row],[Saving Accounts]]</f>
        <v>377126.37990720005</v>
      </c>
      <c r="S2028" s="22">
        <f>IF(AND(Table4[[#This Row],[Account Type]]="Current",Table4[[#This Row],[Opening Balance]]&gt;= 500000),Table4[[#This Row],[Opening Balance]] * 0.02, 0)</f>
        <v>0</v>
      </c>
    </row>
    <row r="2029" spans="1:19" ht="15.75" x14ac:dyDescent="0.25">
      <c r="A2029" s="17" t="s">
        <v>6296</v>
      </c>
      <c r="B2029" s="19">
        <v>838153424</v>
      </c>
      <c r="C2029" s="17">
        <v>36</v>
      </c>
      <c r="D2029" s="24">
        <v>31557</v>
      </c>
      <c r="E2029" s="17" t="s">
        <v>12</v>
      </c>
      <c r="F2029" s="17" t="s">
        <v>68</v>
      </c>
      <c r="G2029" s="17" t="s">
        <v>4148</v>
      </c>
      <c r="H2029" s="17" t="s">
        <v>6297</v>
      </c>
      <c r="I2029" s="20">
        <f t="shared" si="31"/>
        <v>45080.559972000003</v>
      </c>
      <c r="J2029" s="20">
        <v>15511.590528000001</v>
      </c>
      <c r="K2029" s="17" t="s">
        <v>6298</v>
      </c>
      <c r="L2029" s="21" t="str">
        <f>VLOOKUP(B2029,Accounts!B$2:E$3001,4,FALSE)</f>
        <v>Joint</v>
      </c>
      <c r="M2029" s="26">
        <f>VALUE(VLOOKUP(B2029,Accounts!B$2:G$3001,6,FALSE))</f>
        <v>1353108825</v>
      </c>
      <c r="N2029" s="22">
        <f>IFERROR(VLOOKUP(B2029,Loan!B2029:D2328,3,FALSE), 0)</f>
        <v>0</v>
      </c>
      <c r="O2029" s="25">
        <f>VLOOKUP(B2029,Transaction!C2:F3001,4,FALSE)</f>
        <v>44463</v>
      </c>
      <c r="P2029" s="21" t="str">
        <f>VLOOKUP(B2029,Table3[[Account Number]:[Transaction type]],2,FALSE)</f>
        <v>Money Transfer</v>
      </c>
      <c r="Q2029" s="21" t="str">
        <f>VLOOKUP(B2029,Transaction!C2:E3001,3,FALSE)</f>
        <v>Internet Banking</v>
      </c>
      <c r="R2029" s="22">
        <f>Table4[[#This Row],[Bank Deposit2]] - Table4[[#This Row],[Saving Accounts]]</f>
        <v>29568.969444000002</v>
      </c>
      <c r="S2029" s="22">
        <f>IF(AND(Table4[[#This Row],[Account Type]]="Current",Table4[[#This Row],[Opening Balance]]&gt;= 500000),Table4[[#This Row],[Opening Balance]] * 0.02, 0)</f>
        <v>0</v>
      </c>
    </row>
    <row r="2030" spans="1:19" ht="15.75" x14ac:dyDescent="0.25">
      <c r="A2030" s="17" t="s">
        <v>6299</v>
      </c>
      <c r="B2030" s="19">
        <v>953439153</v>
      </c>
      <c r="C2030" s="17">
        <v>39</v>
      </c>
      <c r="D2030" s="24">
        <v>30461.25</v>
      </c>
      <c r="E2030" s="17" t="s">
        <v>12</v>
      </c>
      <c r="F2030" s="17" t="s">
        <v>561</v>
      </c>
      <c r="G2030" s="17" t="s">
        <v>4074</v>
      </c>
      <c r="H2030" s="17" t="s">
        <v>6300</v>
      </c>
      <c r="I2030" s="20">
        <f t="shared" si="31"/>
        <v>782751.87373300001</v>
      </c>
      <c r="J2030" s="20">
        <v>136712.69367184001</v>
      </c>
      <c r="K2030" s="17" t="s">
        <v>6301</v>
      </c>
      <c r="L2030" s="21" t="str">
        <f>VLOOKUP(B2030,Accounts!B$2:E$3001,4,FALSE)</f>
        <v>Savings</v>
      </c>
      <c r="M2030" s="26">
        <f>VALUE(VLOOKUP(B2030,Accounts!B$2:G$3001,6,FALSE))</f>
        <v>1808740608</v>
      </c>
      <c r="N2030" s="22">
        <f>IFERROR(VLOOKUP(B2030,Loan!B2030:D2329,3,FALSE), 0)</f>
        <v>0</v>
      </c>
      <c r="O2030" s="25">
        <f>VLOOKUP(B2030,Transaction!C2:F3001,4,FALSE)</f>
        <v>44522</v>
      </c>
      <c r="P2030" s="21" t="str">
        <f>VLOOKUP(B2030,Table3[[Account Number]:[Transaction type]],2,FALSE)</f>
        <v>Cash Withdrawal</v>
      </c>
      <c r="Q2030" s="21" t="str">
        <f>VLOOKUP(B2030,Transaction!C2:E3001,3,FALSE)</f>
        <v>Bank</v>
      </c>
      <c r="R2030" s="22">
        <f>Table4[[#This Row],[Bank Deposit2]] - Table4[[#This Row],[Saving Accounts]]</f>
        <v>646039.18006116</v>
      </c>
      <c r="S2030" s="22">
        <f>IF(AND(Table4[[#This Row],[Account Type]]="Current",Table4[[#This Row],[Opening Balance]]&gt;= 500000),Table4[[#This Row],[Opening Balance]] * 0.02, 0)</f>
        <v>0</v>
      </c>
    </row>
    <row r="2031" spans="1:19" ht="15.75" x14ac:dyDescent="0.25">
      <c r="A2031" s="17" t="s">
        <v>6302</v>
      </c>
      <c r="B2031" s="19">
        <v>721822203</v>
      </c>
      <c r="C2031" s="17">
        <v>85</v>
      </c>
      <c r="D2031" s="24">
        <v>13659.75</v>
      </c>
      <c r="E2031" s="17" t="s">
        <v>12</v>
      </c>
      <c r="F2031" s="17" t="s">
        <v>305</v>
      </c>
      <c r="G2031" s="17" t="s">
        <v>4105</v>
      </c>
      <c r="H2031" s="17" t="s">
        <v>6303</v>
      </c>
      <c r="I2031" s="20">
        <f t="shared" si="31"/>
        <v>348671.71859</v>
      </c>
      <c r="J2031" s="20">
        <v>76028.948195200006</v>
      </c>
      <c r="K2031" s="17" t="s">
        <v>6304</v>
      </c>
      <c r="L2031" s="21" t="str">
        <f>VLOOKUP(B2031,Accounts!B$2:E$3001,4,FALSE)</f>
        <v>Domiciliary</v>
      </c>
      <c r="M2031" s="26">
        <f>VALUE(VLOOKUP(B2031,Accounts!B$2:G$3001,6,FALSE))</f>
        <v>5031385344</v>
      </c>
      <c r="N2031" s="22">
        <f>IFERROR(VLOOKUP(B2031,Loan!B2031:D2330,3,FALSE), 0)</f>
        <v>0</v>
      </c>
      <c r="O2031" s="25">
        <f>VLOOKUP(B2031,Transaction!C2:F3001,4,FALSE)</f>
        <v>44226</v>
      </c>
      <c r="P2031" s="21" t="str">
        <f>VLOOKUP(B2031,Table3[[Account Number]:[Transaction type]],2,FALSE)</f>
        <v>Money Transfer</v>
      </c>
      <c r="Q2031" s="21" t="str">
        <f>VLOOKUP(B2031,Transaction!C2:E3001,3,FALSE)</f>
        <v>Bank</v>
      </c>
      <c r="R2031" s="22">
        <f>Table4[[#This Row],[Bank Deposit2]] - Table4[[#This Row],[Saving Accounts]]</f>
        <v>272642.7703948</v>
      </c>
      <c r="S2031" s="22">
        <f>IF(AND(Table4[[#This Row],[Account Type]]="Current",Table4[[#This Row],[Opening Balance]]&gt;= 500000),Table4[[#This Row],[Opening Balance]] * 0.02, 0)</f>
        <v>0</v>
      </c>
    </row>
    <row r="2032" spans="1:19" ht="15.75" x14ac:dyDescent="0.25">
      <c r="A2032" s="17" t="s">
        <v>6305</v>
      </c>
      <c r="B2032" s="19">
        <v>748608391</v>
      </c>
      <c r="C2032" s="17">
        <v>81</v>
      </c>
      <c r="D2032" s="24">
        <v>15120.75</v>
      </c>
      <c r="E2032" s="17" t="s">
        <v>12</v>
      </c>
      <c r="F2032" s="17" t="s">
        <v>1242</v>
      </c>
      <c r="G2032" s="17" t="s">
        <v>4088</v>
      </c>
      <c r="H2032" s="17" t="s">
        <v>6306</v>
      </c>
      <c r="I2032" s="20">
        <f t="shared" si="31"/>
        <v>725666.60118600004</v>
      </c>
      <c r="J2032" s="20">
        <v>506302.24789170001</v>
      </c>
      <c r="K2032" s="17" t="s">
        <v>6307</v>
      </c>
      <c r="L2032" s="21" t="str">
        <f>VLOOKUP(B2032,Accounts!B$2:E$3001,4,FALSE)</f>
        <v>Current</v>
      </c>
      <c r="M2032" s="26">
        <f>VALUE(VLOOKUP(B2032,Accounts!B$2:G$3001,6,FALSE))</f>
        <v>22531392</v>
      </c>
      <c r="N2032" s="22">
        <f>IFERROR(VLOOKUP(B2032,Loan!B2032:D2331,3,FALSE), 0)</f>
        <v>0</v>
      </c>
      <c r="O2032" s="25">
        <f>VLOOKUP(B2032,Transaction!C2:F3001,4,FALSE)</f>
        <v>44461</v>
      </c>
      <c r="P2032" s="21" t="str">
        <f>VLOOKUP(B2032,Table3[[Account Number]:[Transaction type]],2,FALSE)</f>
        <v>Checks</v>
      </c>
      <c r="Q2032" s="21" t="str">
        <f>VLOOKUP(B2032,Transaction!C2:E3001,3,FALSE)</f>
        <v>Informal Services</v>
      </c>
      <c r="R2032" s="22">
        <f>Table4[[#This Row],[Bank Deposit2]] - Table4[[#This Row],[Saving Accounts]]</f>
        <v>219364.35329430003</v>
      </c>
      <c r="S2032" s="22">
        <f>IF(AND(Table4[[#This Row],[Account Type]]="Current",Table4[[#This Row],[Opening Balance]]&gt;= 500000),Table4[[#This Row],[Opening Balance]] * 0.02, 0)</f>
        <v>450627.84000000003</v>
      </c>
    </row>
    <row r="2033" spans="1:19" ht="15.75" x14ac:dyDescent="0.25">
      <c r="A2033" s="17" t="s">
        <v>6308</v>
      </c>
      <c r="B2033" s="19">
        <v>494672186</v>
      </c>
      <c r="C2033" s="17">
        <v>42</v>
      </c>
      <c r="D2033" s="24">
        <v>29365.5</v>
      </c>
      <c r="E2033" s="17" t="s">
        <v>12</v>
      </c>
      <c r="F2033" s="17" t="s">
        <v>426</v>
      </c>
      <c r="G2033" s="17" t="s">
        <v>4066</v>
      </c>
      <c r="H2033" s="17" t="s">
        <v>6309</v>
      </c>
      <c r="I2033" s="20">
        <f t="shared" si="31"/>
        <v>2182842.9807000002</v>
      </c>
      <c r="J2033" s="20">
        <v>719634.04073400004</v>
      </c>
      <c r="K2033" s="17" t="s">
        <v>6310</v>
      </c>
      <c r="L2033" s="21" t="str">
        <f>VLOOKUP(B2033,Accounts!B$2:E$3001,4,FALSE)</f>
        <v>Savings</v>
      </c>
      <c r="M2033" s="26">
        <f>VALUE(VLOOKUP(B2033,Accounts!B$2:G$3001,6,FALSE))</f>
        <v>14436123</v>
      </c>
      <c r="N2033" s="22">
        <f>IFERROR(VLOOKUP(B2033,Loan!B2033:D2332,3,FALSE), 0)</f>
        <v>0</v>
      </c>
      <c r="O2033" s="25">
        <f>VLOOKUP(B2033,Transaction!C2:F3001,4,FALSE)</f>
        <v>44347</v>
      </c>
      <c r="P2033" s="21" t="str">
        <f>VLOOKUP(B2033,Table3[[Account Number]:[Transaction type]],2,FALSE)</f>
        <v>Online Payment</v>
      </c>
      <c r="Q2033" s="21" t="str">
        <f>VLOOKUP(B2033,Transaction!C2:E3001,3,FALSE)</f>
        <v>Mobile</v>
      </c>
      <c r="R2033" s="22">
        <f>Table4[[#This Row],[Bank Deposit2]] - Table4[[#This Row],[Saving Accounts]]</f>
        <v>1463208.9399660002</v>
      </c>
      <c r="S2033" s="22">
        <f>IF(AND(Table4[[#This Row],[Account Type]]="Current",Table4[[#This Row],[Opening Balance]]&gt;= 500000),Table4[[#This Row],[Opening Balance]] * 0.02, 0)</f>
        <v>0</v>
      </c>
    </row>
    <row r="2034" spans="1:19" ht="15.75" x14ac:dyDescent="0.25">
      <c r="A2034" s="17" t="s">
        <v>6311</v>
      </c>
      <c r="B2034" s="19">
        <v>547380411</v>
      </c>
      <c r="C2034" s="17">
        <v>58</v>
      </c>
      <c r="D2034" s="24">
        <v>23521.5</v>
      </c>
      <c r="E2034" s="17" t="s">
        <v>12</v>
      </c>
      <c r="F2034" s="17" t="s">
        <v>985</v>
      </c>
      <c r="G2034" s="17" t="s">
        <v>4148</v>
      </c>
      <c r="H2034" s="17" t="s">
        <v>6312</v>
      </c>
      <c r="I2034" s="20">
        <f t="shared" si="31"/>
        <v>185133.66705600001</v>
      </c>
      <c r="J2034" s="20">
        <v>56465.768452080003</v>
      </c>
      <c r="K2034" s="17" t="s">
        <v>6313</v>
      </c>
      <c r="L2034" s="21" t="str">
        <f>VLOOKUP(B2034,Accounts!B$2:E$3001,4,FALSE)</f>
        <v>Fixed Deposit</v>
      </c>
      <c r="M2034" s="26">
        <f>VALUE(VLOOKUP(B2034,Accounts!B$2:G$3001,6,FALSE))</f>
        <v>59875578</v>
      </c>
      <c r="N2034" s="22">
        <f>IFERROR(VLOOKUP(B2034,Loan!B2034:D2333,3,FALSE), 0)</f>
        <v>0</v>
      </c>
      <c r="O2034" s="25">
        <f>VLOOKUP(B2034,Transaction!C2:F3001,4,FALSE)</f>
        <v>44612</v>
      </c>
      <c r="P2034" s="21" t="str">
        <f>VLOOKUP(B2034,Table3[[Account Number]:[Transaction type]],2,FALSE)</f>
        <v>Cash Withdrawal</v>
      </c>
      <c r="Q2034" s="21" t="str">
        <f>VLOOKUP(B2034,Transaction!C2:E3001,3,FALSE)</f>
        <v>POS</v>
      </c>
      <c r="R2034" s="22">
        <f>Table4[[#This Row],[Bank Deposit2]] - Table4[[#This Row],[Saving Accounts]]</f>
        <v>128667.89860392001</v>
      </c>
      <c r="S2034" s="22">
        <f>IF(AND(Table4[[#This Row],[Account Type]]="Current",Table4[[#This Row],[Opening Balance]]&gt;= 500000),Table4[[#This Row],[Opening Balance]] * 0.02, 0)</f>
        <v>0</v>
      </c>
    </row>
    <row r="2035" spans="1:19" ht="15.75" x14ac:dyDescent="0.25">
      <c r="A2035" s="17" t="s">
        <v>6314</v>
      </c>
      <c r="B2035" s="19">
        <v>142605776</v>
      </c>
      <c r="C2035" s="17">
        <v>32</v>
      </c>
      <c r="D2035" s="24">
        <v>33018</v>
      </c>
      <c r="E2035" s="17" t="s">
        <v>12</v>
      </c>
      <c r="F2035" s="17" t="s">
        <v>199</v>
      </c>
      <c r="G2035" s="17" t="s">
        <v>4074</v>
      </c>
      <c r="H2035" s="17" t="s">
        <v>6315</v>
      </c>
      <c r="I2035" s="20">
        <f t="shared" si="31"/>
        <v>378083.17096000002</v>
      </c>
      <c r="J2035" s="20">
        <v>69349.776152799997</v>
      </c>
      <c r="K2035" s="17" t="s">
        <v>6316</v>
      </c>
      <c r="L2035" s="21" t="str">
        <f>VLOOKUP(B2035,Accounts!B$2:E$3001,4,FALSE)</f>
        <v>Current</v>
      </c>
      <c r="M2035" s="26">
        <f>VALUE(VLOOKUP(B2035,Accounts!B$2:G$3001,6,FALSE))</f>
        <v>2919258496</v>
      </c>
      <c r="N2035" s="22">
        <f>IFERROR(VLOOKUP(B2035,Loan!B2035:D2334,3,FALSE), 0)</f>
        <v>0</v>
      </c>
      <c r="O2035" s="25">
        <f>VLOOKUP(B2035,Transaction!C2:F3001,4,FALSE)</f>
        <v>44672</v>
      </c>
      <c r="P2035" s="21" t="str">
        <f>VLOOKUP(B2035,Table3[[Account Number]:[Transaction type]],2,FALSE)</f>
        <v>Money Transfer</v>
      </c>
      <c r="Q2035" s="21" t="str">
        <f>VLOOKUP(B2035,Transaction!C2:E3001,3,FALSE)</f>
        <v>Mobile</v>
      </c>
      <c r="R2035" s="22">
        <f>Table4[[#This Row],[Bank Deposit2]] - Table4[[#This Row],[Saving Accounts]]</f>
        <v>308733.39480720001</v>
      </c>
      <c r="S2035" s="22">
        <f>IF(AND(Table4[[#This Row],[Account Type]]="Current",Table4[[#This Row],[Opening Balance]]&gt;= 500000),Table4[[#This Row],[Opening Balance]] * 0.02, 0)</f>
        <v>58385169.920000002</v>
      </c>
    </row>
    <row r="2036" spans="1:19" ht="15.75" x14ac:dyDescent="0.25">
      <c r="A2036" s="17" t="s">
        <v>494</v>
      </c>
      <c r="B2036" s="19">
        <v>25972264</v>
      </c>
      <c r="C2036" s="17">
        <v>38</v>
      </c>
      <c r="D2036" s="24">
        <v>30826.5</v>
      </c>
      <c r="E2036" s="17" t="s">
        <v>12</v>
      </c>
      <c r="F2036" s="17" t="s">
        <v>323</v>
      </c>
      <c r="G2036" s="17" t="s">
        <v>4084</v>
      </c>
      <c r="H2036" s="17" t="s">
        <v>6317</v>
      </c>
      <c r="I2036" s="20">
        <f t="shared" si="31"/>
        <v>712489.37334299996</v>
      </c>
      <c r="J2036" s="20">
        <v>74735.587459169998</v>
      </c>
      <c r="K2036" s="17" t="s">
        <v>6318</v>
      </c>
      <c r="L2036" s="21" t="str">
        <f>VLOOKUP(B2036,Accounts!B$2:E$3001,4,FALSE)</f>
        <v>Savings</v>
      </c>
      <c r="M2036" s="26">
        <f>VALUE(VLOOKUP(B2036,Accounts!B$2:G$3001,6,FALSE))</f>
        <v>917148672</v>
      </c>
      <c r="N2036" s="22">
        <f>IFERROR(VLOOKUP(B2036,Loan!B2036:D2335,3,FALSE), 0)</f>
        <v>0</v>
      </c>
      <c r="O2036" s="25">
        <f>VLOOKUP(B2036,Transaction!C2:F3001,4,FALSE)</f>
        <v>44536</v>
      </c>
      <c r="P2036" s="21" t="str">
        <f>VLOOKUP(B2036,Table3[[Account Number]:[Transaction type]],2,FALSE)</f>
        <v>Loan Payment</v>
      </c>
      <c r="Q2036" s="21" t="str">
        <f>VLOOKUP(B2036,Transaction!C2:E3001,3,FALSE)</f>
        <v>AFT</v>
      </c>
      <c r="R2036" s="22">
        <f>Table4[[#This Row],[Bank Deposit2]] - Table4[[#This Row],[Saving Accounts]]</f>
        <v>637753.78588382993</v>
      </c>
      <c r="S2036" s="22">
        <f>IF(AND(Table4[[#This Row],[Account Type]]="Current",Table4[[#This Row],[Opening Balance]]&gt;= 500000),Table4[[#This Row],[Opening Balance]] * 0.02, 0)</f>
        <v>0</v>
      </c>
    </row>
    <row r="2037" spans="1:19" ht="15.75" x14ac:dyDescent="0.25">
      <c r="A2037" s="17" t="s">
        <v>6319</v>
      </c>
      <c r="B2037" s="19">
        <v>399588315</v>
      </c>
      <c r="C2037" s="17">
        <v>35</v>
      </c>
      <c r="D2037" s="24">
        <v>31922.25</v>
      </c>
      <c r="E2037" s="17" t="s">
        <v>12</v>
      </c>
      <c r="F2037" s="17" t="s">
        <v>721</v>
      </c>
      <c r="G2037" s="17" t="s">
        <v>4066</v>
      </c>
      <c r="H2037" s="17" t="s">
        <v>6320</v>
      </c>
      <c r="I2037" s="20">
        <f t="shared" si="31"/>
        <v>203555.76500000001</v>
      </c>
      <c r="J2037" s="20">
        <v>103732.017844</v>
      </c>
      <c r="K2037" s="17" t="s">
        <v>6321</v>
      </c>
      <c r="L2037" s="21" t="str">
        <f>VLOOKUP(B2037,Accounts!B$2:E$3001,4,FALSE)</f>
        <v>Current</v>
      </c>
      <c r="M2037" s="26">
        <f>VALUE(VLOOKUP(B2037,Accounts!B$2:G$3001,6,FALSE))</f>
        <v>13722852</v>
      </c>
      <c r="N2037" s="22">
        <f>IFERROR(VLOOKUP(B2037,Loan!B2037:D2336,3,FALSE), 0)</f>
        <v>0</v>
      </c>
      <c r="O2037" s="25">
        <f>VLOOKUP(B2037,Transaction!C2:F3001,4,FALSE)</f>
        <v>44402</v>
      </c>
      <c r="P2037" s="21" t="str">
        <f>VLOOKUP(B2037,Table3[[Account Number]:[Transaction type]],2,FALSE)</f>
        <v>Money Transfer</v>
      </c>
      <c r="Q2037" s="21" t="str">
        <f>VLOOKUP(B2037,Transaction!C2:E3001,3,FALSE)</f>
        <v>Mobile</v>
      </c>
      <c r="R2037" s="22">
        <f>Table4[[#This Row],[Bank Deposit2]] - Table4[[#This Row],[Saving Accounts]]</f>
        <v>99823.747156000012</v>
      </c>
      <c r="S2037" s="22">
        <f>IF(AND(Table4[[#This Row],[Account Type]]="Current",Table4[[#This Row],[Opening Balance]]&gt;= 500000),Table4[[#This Row],[Opening Balance]] * 0.02, 0)</f>
        <v>274457.03999999998</v>
      </c>
    </row>
    <row r="2038" spans="1:19" ht="15.75" x14ac:dyDescent="0.25">
      <c r="A2038" s="17" t="s">
        <v>6322</v>
      </c>
      <c r="B2038" s="19">
        <v>383229683</v>
      </c>
      <c r="C2038" s="17">
        <v>21</v>
      </c>
      <c r="D2038" s="24">
        <v>37035.75</v>
      </c>
      <c r="E2038" s="17" t="s">
        <v>12</v>
      </c>
      <c r="F2038" s="17" t="s">
        <v>561</v>
      </c>
      <c r="G2038" s="17" t="s">
        <v>4105</v>
      </c>
      <c r="H2038" s="17" t="s">
        <v>6323</v>
      </c>
      <c r="I2038" s="20">
        <f t="shared" si="31"/>
        <v>39450.134749999997</v>
      </c>
      <c r="J2038" s="20">
        <v>13352.353300000001</v>
      </c>
      <c r="K2038" s="17" t="s">
        <v>6324</v>
      </c>
      <c r="L2038" s="21" t="str">
        <f>VLOOKUP(B2038,Accounts!B$2:E$3001,4,FALSE)</f>
        <v>Savings</v>
      </c>
      <c r="M2038" s="26">
        <f>VALUE(VLOOKUP(B2038,Accounts!B$2:G$3001,6,FALSE))</f>
        <v>52826778</v>
      </c>
      <c r="N2038" s="22">
        <f>IFERROR(VLOOKUP(B2038,Loan!B2038:D2337,3,FALSE), 0)</f>
        <v>0</v>
      </c>
      <c r="O2038" s="25">
        <f>VLOOKUP(B2038,Transaction!C2:F3001,4,FALSE)</f>
        <v>44457</v>
      </c>
      <c r="P2038" s="21" t="str">
        <f>VLOOKUP(B2038,Table3[[Account Number]:[Transaction type]],2,FALSE)</f>
        <v>Money Transfer</v>
      </c>
      <c r="Q2038" s="21" t="str">
        <f>VLOOKUP(B2038,Transaction!C2:E3001,3,FALSE)</f>
        <v>Mobile</v>
      </c>
      <c r="R2038" s="22">
        <f>Table4[[#This Row],[Bank Deposit2]] - Table4[[#This Row],[Saving Accounts]]</f>
        <v>26097.781449999995</v>
      </c>
      <c r="S2038" s="22">
        <f>IF(AND(Table4[[#This Row],[Account Type]]="Current",Table4[[#This Row],[Opening Balance]]&gt;= 500000),Table4[[#This Row],[Opening Balance]] * 0.02, 0)</f>
        <v>0</v>
      </c>
    </row>
    <row r="2039" spans="1:19" ht="15.75" x14ac:dyDescent="0.25">
      <c r="A2039" s="17" t="s">
        <v>6325</v>
      </c>
      <c r="B2039" s="19">
        <v>74614025</v>
      </c>
      <c r="C2039" s="17">
        <v>28</v>
      </c>
      <c r="D2039" s="24">
        <v>34479</v>
      </c>
      <c r="E2039" s="17" t="s">
        <v>12</v>
      </c>
      <c r="F2039" s="17" t="s">
        <v>163</v>
      </c>
      <c r="G2039" s="17" t="s">
        <v>4066</v>
      </c>
      <c r="H2039" s="17" t="s">
        <v>6326</v>
      </c>
      <c r="I2039" s="20">
        <f t="shared" si="31"/>
        <v>540406.21759200003</v>
      </c>
      <c r="J2039" s="20">
        <v>78123.942325800002</v>
      </c>
      <c r="K2039" s="17" t="s">
        <v>6327</v>
      </c>
      <c r="L2039" s="21" t="str">
        <f>VLOOKUP(B2039,Accounts!B$2:E$3001,4,FALSE)</f>
        <v>Domiciliary</v>
      </c>
      <c r="M2039" s="26">
        <f>VALUE(VLOOKUP(B2039,Accounts!B$2:G$3001,6,FALSE))</f>
        <v>33764283</v>
      </c>
      <c r="N2039" s="22">
        <f>IFERROR(VLOOKUP(B2039,Loan!B2039:D2338,3,FALSE), 0)</f>
        <v>0</v>
      </c>
      <c r="O2039" s="25">
        <f>VLOOKUP(B2039,Transaction!C2:F3001,4,FALSE)</f>
        <v>44410</v>
      </c>
      <c r="P2039" s="21" t="str">
        <f>VLOOKUP(B2039,Table3[[Account Number]:[Transaction type]],2,FALSE)</f>
        <v>Money Deposit</v>
      </c>
      <c r="Q2039" s="21" t="str">
        <f>VLOOKUP(B2039,Transaction!C2:E3001,3,FALSE)</f>
        <v>Bank</v>
      </c>
      <c r="R2039" s="22">
        <f>Table4[[#This Row],[Bank Deposit2]] - Table4[[#This Row],[Saving Accounts]]</f>
        <v>462282.27526620001</v>
      </c>
      <c r="S2039" s="22">
        <f>IF(AND(Table4[[#This Row],[Account Type]]="Current",Table4[[#This Row],[Opening Balance]]&gt;= 500000),Table4[[#This Row],[Opening Balance]] * 0.02, 0)</f>
        <v>0</v>
      </c>
    </row>
    <row r="2040" spans="1:19" ht="15.75" x14ac:dyDescent="0.25">
      <c r="A2040" s="17" t="s">
        <v>6328</v>
      </c>
      <c r="B2040" s="19">
        <v>327328790</v>
      </c>
      <c r="C2040" s="17">
        <v>63</v>
      </c>
      <c r="D2040" s="24">
        <v>21695.25</v>
      </c>
      <c r="E2040" s="17" t="s">
        <v>12</v>
      </c>
      <c r="F2040" s="17" t="s">
        <v>885</v>
      </c>
      <c r="G2040" s="17" t="s">
        <v>4066</v>
      </c>
      <c r="H2040" s="17" t="s">
        <v>6329</v>
      </c>
      <c r="I2040" s="20">
        <f t="shared" si="31"/>
        <v>2905686.9288900001</v>
      </c>
      <c r="J2040" s="20">
        <v>820908.81796769996</v>
      </c>
      <c r="K2040" s="17" t="s">
        <v>6330</v>
      </c>
      <c r="L2040" s="21" t="str">
        <f>VLOOKUP(B2040,Accounts!B$2:E$3001,4,FALSE)</f>
        <v>Current</v>
      </c>
      <c r="M2040" s="26">
        <f>VALUE(VLOOKUP(B2040,Accounts!B$2:G$3001,6,FALSE))</f>
        <v>1652485824</v>
      </c>
      <c r="N2040" s="22">
        <f>IFERROR(VLOOKUP(B2040,Loan!B2040:D2339,3,FALSE), 0)</f>
        <v>0</v>
      </c>
      <c r="O2040" s="25">
        <f>VLOOKUP(B2040,Transaction!C2:F3001,4,FALSE)</f>
        <v>44442</v>
      </c>
      <c r="P2040" s="21" t="str">
        <f>VLOOKUP(B2040,Table3[[Account Number]:[Transaction type]],2,FALSE)</f>
        <v>Money Transfer</v>
      </c>
      <c r="Q2040" s="21" t="str">
        <f>VLOOKUP(B2040,Transaction!C2:E3001,3,FALSE)</f>
        <v>ATM</v>
      </c>
      <c r="R2040" s="22">
        <f>Table4[[#This Row],[Bank Deposit2]] - Table4[[#This Row],[Saving Accounts]]</f>
        <v>2084778.1109223003</v>
      </c>
      <c r="S2040" s="22">
        <f>IF(AND(Table4[[#This Row],[Account Type]]="Current",Table4[[#This Row],[Opening Balance]]&gt;= 500000),Table4[[#This Row],[Opening Balance]] * 0.02, 0)</f>
        <v>33049716.48</v>
      </c>
    </row>
    <row r="2041" spans="1:19" ht="15.75" x14ac:dyDescent="0.25">
      <c r="A2041" s="17" t="s">
        <v>6331</v>
      </c>
      <c r="B2041" s="19">
        <v>746872224</v>
      </c>
      <c r="C2041" s="17">
        <v>48</v>
      </c>
      <c r="D2041" s="24">
        <v>27174</v>
      </c>
      <c r="E2041" s="17" t="s">
        <v>12</v>
      </c>
      <c r="F2041" s="17" t="s">
        <v>483</v>
      </c>
      <c r="G2041" s="17" t="s">
        <v>4084</v>
      </c>
      <c r="H2041" s="17" t="s">
        <v>6332</v>
      </c>
      <c r="I2041" s="20">
        <f t="shared" si="31"/>
        <v>30069.145552000002</v>
      </c>
      <c r="J2041" s="20">
        <v>14274.931204160001</v>
      </c>
      <c r="K2041" s="17" t="s">
        <v>6333</v>
      </c>
      <c r="L2041" s="21" t="str">
        <f>VLOOKUP(B2041,Accounts!B$2:E$3001,4,FALSE)</f>
        <v>Corporate</v>
      </c>
      <c r="M2041" s="26">
        <f>VALUE(VLOOKUP(B2041,Accounts!B$2:G$3001,6,FALSE))</f>
        <v>23531046</v>
      </c>
      <c r="N2041" s="22">
        <f>IFERROR(VLOOKUP(B2041,Loan!B2041:D2340,3,FALSE), 0)</f>
        <v>0</v>
      </c>
      <c r="O2041" s="25">
        <f>VLOOKUP(B2041,Transaction!C2:F3001,4,FALSE)</f>
        <v>44557</v>
      </c>
      <c r="P2041" s="21" t="str">
        <f>VLOOKUP(B2041,Table3[[Account Number]:[Transaction type]],2,FALSE)</f>
        <v>Money Deposit</v>
      </c>
      <c r="Q2041" s="21" t="str">
        <f>VLOOKUP(B2041,Transaction!C2:E3001,3,FALSE)</f>
        <v>ATM</v>
      </c>
      <c r="R2041" s="22">
        <f>Table4[[#This Row],[Bank Deposit2]] - Table4[[#This Row],[Saving Accounts]]</f>
        <v>15794.214347840001</v>
      </c>
      <c r="S2041" s="22">
        <f>IF(AND(Table4[[#This Row],[Account Type]]="Current",Table4[[#This Row],[Opening Balance]]&gt;= 500000),Table4[[#This Row],[Opening Balance]] * 0.02, 0)</f>
        <v>0</v>
      </c>
    </row>
    <row r="2042" spans="1:19" ht="15.75" x14ac:dyDescent="0.25">
      <c r="A2042" s="17" t="s">
        <v>6334</v>
      </c>
      <c r="B2042" s="19">
        <v>64456357</v>
      </c>
      <c r="C2042" s="17">
        <v>60</v>
      </c>
      <c r="D2042" s="24">
        <v>22791</v>
      </c>
      <c r="E2042" s="17" t="s">
        <v>12</v>
      </c>
      <c r="F2042" s="17" t="s">
        <v>251</v>
      </c>
      <c r="G2042" s="17" t="s">
        <v>4066</v>
      </c>
      <c r="H2042" s="17" t="s">
        <v>6335</v>
      </c>
      <c r="I2042" s="20">
        <f t="shared" si="31"/>
        <v>2340901.8368000002</v>
      </c>
      <c r="J2042" s="20">
        <v>578202.75368960004</v>
      </c>
      <c r="K2042" s="17" t="s">
        <v>6336</v>
      </c>
      <c r="L2042" s="21" t="str">
        <f>VLOOKUP(B2042,Accounts!B$2:E$3001,4,FALSE)</f>
        <v>Current</v>
      </c>
      <c r="M2042" s="26">
        <f>VALUE(VLOOKUP(B2042,Accounts!B$2:G$3001,6,FALSE))</f>
        <v>1388444094</v>
      </c>
      <c r="N2042" s="22">
        <f>IFERROR(VLOOKUP(B2042,Loan!B2042:D2341,3,FALSE), 0)</f>
        <v>0</v>
      </c>
      <c r="O2042" s="25">
        <f>VLOOKUP(B2042,Transaction!C2:F3001,4,FALSE)</f>
        <v>44215</v>
      </c>
      <c r="P2042" s="21" t="str">
        <f>VLOOKUP(B2042,Table3[[Account Number]:[Transaction type]],2,FALSE)</f>
        <v>Checks</v>
      </c>
      <c r="Q2042" s="21" t="str">
        <f>VLOOKUP(B2042,Transaction!C2:E3001,3,FALSE)</f>
        <v>Informal Services</v>
      </c>
      <c r="R2042" s="22">
        <f>Table4[[#This Row],[Bank Deposit2]] - Table4[[#This Row],[Saving Accounts]]</f>
        <v>1762699.0831104</v>
      </c>
      <c r="S2042" s="22">
        <f>IF(AND(Table4[[#This Row],[Account Type]]="Current",Table4[[#This Row],[Opening Balance]]&gt;= 500000),Table4[[#This Row],[Opening Balance]] * 0.02, 0)</f>
        <v>27768881.879999999</v>
      </c>
    </row>
    <row r="2043" spans="1:19" ht="15.75" x14ac:dyDescent="0.25">
      <c r="A2043" s="17" t="s">
        <v>6337</v>
      </c>
      <c r="B2043" s="19">
        <v>81498368</v>
      </c>
      <c r="C2043" s="17">
        <v>84</v>
      </c>
      <c r="D2043" s="24">
        <v>14025</v>
      </c>
      <c r="E2043" s="17" t="s">
        <v>12</v>
      </c>
      <c r="F2043" s="17" t="s">
        <v>1721</v>
      </c>
      <c r="G2043" s="17" t="s">
        <v>4084</v>
      </c>
      <c r="H2043" s="17" t="s">
        <v>6338</v>
      </c>
      <c r="I2043" s="20">
        <f t="shared" si="31"/>
        <v>499893.16252499999</v>
      </c>
      <c r="J2043" s="20">
        <v>124924.75731450001</v>
      </c>
      <c r="K2043" s="17" t="s">
        <v>6339</v>
      </c>
      <c r="L2043" s="21" t="str">
        <f>VLOOKUP(B2043,Accounts!B$2:E$3001,4,FALSE)</f>
        <v>Domiciliary</v>
      </c>
      <c r="M2043" s="26">
        <f>VALUE(VLOOKUP(B2043,Accounts!B$2:G$3001,6,FALSE))</f>
        <v>3334802688</v>
      </c>
      <c r="N2043" s="22">
        <f>IFERROR(VLOOKUP(B2043,Loan!B2043:D2342,3,FALSE), 0)</f>
        <v>0</v>
      </c>
      <c r="O2043" s="25">
        <f>VLOOKUP(B2043,Transaction!C2:F3001,4,FALSE)</f>
        <v>44533</v>
      </c>
      <c r="P2043" s="21" t="str">
        <f>VLOOKUP(B2043,Table3[[Account Number]:[Transaction type]],2,FALSE)</f>
        <v>Loan Payment</v>
      </c>
      <c r="Q2043" s="21" t="str">
        <f>VLOOKUP(B2043,Transaction!C2:E3001,3,FALSE)</f>
        <v>ACH</v>
      </c>
      <c r="R2043" s="22">
        <f>Table4[[#This Row],[Bank Deposit2]] - Table4[[#This Row],[Saving Accounts]]</f>
        <v>374968.4052105</v>
      </c>
      <c r="S2043" s="22">
        <f>IF(AND(Table4[[#This Row],[Account Type]]="Current",Table4[[#This Row],[Opening Balance]]&gt;= 500000),Table4[[#This Row],[Opening Balance]] * 0.02, 0)</f>
        <v>0</v>
      </c>
    </row>
    <row r="2044" spans="1:19" ht="15.75" x14ac:dyDescent="0.25">
      <c r="A2044" s="17" t="s">
        <v>6340</v>
      </c>
      <c r="B2044" s="19">
        <v>392190501</v>
      </c>
      <c r="C2044" s="17">
        <v>35</v>
      </c>
      <c r="D2044" s="24">
        <v>31922.25</v>
      </c>
      <c r="E2044" s="17" t="s">
        <v>12</v>
      </c>
      <c r="F2044" s="17" t="s">
        <v>251</v>
      </c>
      <c r="G2044" s="17" t="s">
        <v>4119</v>
      </c>
      <c r="H2044" s="17" t="s">
        <v>6341</v>
      </c>
      <c r="I2044" s="20">
        <f t="shared" si="31"/>
        <v>165852.29209999999</v>
      </c>
      <c r="J2044" s="20">
        <v>62269.996942999998</v>
      </c>
      <c r="K2044" s="17" t="s">
        <v>6342</v>
      </c>
      <c r="L2044" s="21" t="str">
        <f>VLOOKUP(B2044,Accounts!B$2:E$3001,4,FALSE)</f>
        <v>Current</v>
      </c>
      <c r="M2044" s="26">
        <f>VALUE(VLOOKUP(B2044,Accounts!B$2:G$3001,6,FALSE))</f>
        <v>1617782706</v>
      </c>
      <c r="N2044" s="22">
        <f>IFERROR(VLOOKUP(B2044,Loan!B2044:D2343,3,FALSE), 0)</f>
        <v>0</v>
      </c>
      <c r="O2044" s="25">
        <f>VLOOKUP(B2044,Transaction!C2:F3001,4,FALSE)</f>
        <v>44480</v>
      </c>
      <c r="P2044" s="21" t="str">
        <f>VLOOKUP(B2044,Table3[[Account Number]:[Transaction type]],2,FALSE)</f>
        <v>Cash Withdrawal</v>
      </c>
      <c r="Q2044" s="21" t="str">
        <f>VLOOKUP(B2044,Transaction!C2:E3001,3,FALSE)</f>
        <v>ATM</v>
      </c>
      <c r="R2044" s="22">
        <f>Table4[[#This Row],[Bank Deposit2]] - Table4[[#This Row],[Saving Accounts]]</f>
        <v>103582.29515699999</v>
      </c>
      <c r="S2044" s="22">
        <f>IF(AND(Table4[[#This Row],[Account Type]]="Current",Table4[[#This Row],[Opening Balance]]&gt;= 500000),Table4[[#This Row],[Opening Balance]] * 0.02, 0)</f>
        <v>32355654.120000001</v>
      </c>
    </row>
    <row r="2045" spans="1:19" ht="15.75" x14ac:dyDescent="0.25">
      <c r="A2045" s="17" t="s">
        <v>6343</v>
      </c>
      <c r="B2045" s="19">
        <v>457123899</v>
      </c>
      <c r="C2045" s="17">
        <v>64</v>
      </c>
      <c r="D2045" s="24">
        <v>21330</v>
      </c>
      <c r="E2045" s="17" t="s">
        <v>12</v>
      </c>
      <c r="F2045" s="17" t="s">
        <v>282</v>
      </c>
      <c r="G2045" s="17" t="s">
        <v>4070</v>
      </c>
      <c r="H2045" s="17" t="s">
        <v>6344</v>
      </c>
      <c r="I2045" s="20">
        <f t="shared" si="31"/>
        <v>651093.05158199999</v>
      </c>
      <c r="J2045" s="20">
        <v>388083.61148616002</v>
      </c>
      <c r="K2045" s="17" t="s">
        <v>6345</v>
      </c>
      <c r="L2045" s="21" t="str">
        <f>VLOOKUP(B2045,Accounts!B$2:E$3001,4,FALSE)</f>
        <v>Current</v>
      </c>
      <c r="M2045" s="26">
        <f>VALUE(VLOOKUP(B2045,Accounts!B$2:G$3001,6,FALSE))</f>
        <v>812911632</v>
      </c>
      <c r="N2045" s="22">
        <f>IFERROR(VLOOKUP(B2045,Loan!B2045:D2344,3,FALSE), 0)</f>
        <v>0</v>
      </c>
      <c r="O2045" s="25">
        <f>VLOOKUP(B2045,Transaction!C2:F3001,4,FALSE)</f>
        <v>44494</v>
      </c>
      <c r="P2045" s="21" t="str">
        <f>VLOOKUP(B2045,Table3[[Account Number]:[Transaction type]],2,FALSE)</f>
        <v>Cash Withdrawal</v>
      </c>
      <c r="Q2045" s="21" t="str">
        <f>VLOOKUP(B2045,Transaction!C2:E3001,3,FALSE)</f>
        <v>ATM</v>
      </c>
      <c r="R2045" s="22">
        <f>Table4[[#This Row],[Bank Deposit2]] - Table4[[#This Row],[Saving Accounts]]</f>
        <v>263009.44009583996</v>
      </c>
      <c r="S2045" s="22">
        <f>IF(AND(Table4[[#This Row],[Account Type]]="Current",Table4[[#This Row],[Opening Balance]]&gt;= 500000),Table4[[#This Row],[Opening Balance]] * 0.02, 0)</f>
        <v>16258232.640000001</v>
      </c>
    </row>
    <row r="2046" spans="1:19" ht="15.75" x14ac:dyDescent="0.25">
      <c r="A2046" s="17" t="s">
        <v>6346</v>
      </c>
      <c r="B2046" s="19">
        <v>550594586</v>
      </c>
      <c r="C2046" s="17">
        <v>27</v>
      </c>
      <c r="D2046" s="24">
        <v>34844.25</v>
      </c>
      <c r="E2046" s="17" t="s">
        <v>12</v>
      </c>
      <c r="F2046" s="17" t="s">
        <v>1469</v>
      </c>
      <c r="G2046" s="17" t="s">
        <v>4119</v>
      </c>
      <c r="H2046" s="17" t="s">
        <v>6347</v>
      </c>
      <c r="I2046" s="20">
        <f t="shared" si="31"/>
        <v>209303.4216</v>
      </c>
      <c r="J2046" s="20">
        <v>102887.5819608</v>
      </c>
      <c r="K2046" s="17" t="s">
        <v>6348</v>
      </c>
      <c r="L2046" s="21" t="str">
        <f>VLOOKUP(B2046,Accounts!B$2:E$3001,4,FALSE)</f>
        <v>Domiciliary</v>
      </c>
      <c r="M2046" s="26">
        <f>VALUE(VLOOKUP(B2046,Accounts!B$2:G$3001,6,FALSE))</f>
        <v>588470523</v>
      </c>
      <c r="N2046" s="22">
        <f>IFERROR(VLOOKUP(B2046,Loan!B2046:D2345,3,FALSE), 0)</f>
        <v>0</v>
      </c>
      <c r="O2046" s="25">
        <f>VLOOKUP(B2046,Transaction!C2:F3001,4,FALSE)</f>
        <v>44478</v>
      </c>
      <c r="P2046" s="21" t="str">
        <f>VLOOKUP(B2046,Table3[[Account Number]:[Transaction type]],2,FALSE)</f>
        <v>Cash Withdrawal</v>
      </c>
      <c r="Q2046" s="21" t="str">
        <f>VLOOKUP(B2046,Transaction!C2:E3001,3,FALSE)</f>
        <v>POS</v>
      </c>
      <c r="R2046" s="22">
        <f>Table4[[#This Row],[Bank Deposit2]] - Table4[[#This Row],[Saving Accounts]]</f>
        <v>106415.8396392</v>
      </c>
      <c r="S2046" s="22">
        <f>IF(AND(Table4[[#This Row],[Account Type]]="Current",Table4[[#This Row],[Opening Balance]]&gt;= 500000),Table4[[#This Row],[Opening Balance]] * 0.02, 0)</f>
        <v>0</v>
      </c>
    </row>
    <row r="2047" spans="1:19" ht="15.75" x14ac:dyDescent="0.25">
      <c r="A2047" s="17" t="s">
        <v>6349</v>
      </c>
      <c r="B2047" s="19">
        <v>348591655</v>
      </c>
      <c r="C2047" s="17">
        <v>79</v>
      </c>
      <c r="D2047" s="24">
        <v>15851.25</v>
      </c>
      <c r="E2047" s="17" t="s">
        <v>12</v>
      </c>
      <c r="F2047" s="17" t="s">
        <v>190</v>
      </c>
      <c r="G2047" s="17" t="s">
        <v>4070</v>
      </c>
      <c r="H2047" s="17" t="s">
        <v>6350</v>
      </c>
      <c r="I2047" s="20">
        <f t="shared" si="31"/>
        <v>114149.55375000001</v>
      </c>
      <c r="J2047" s="20">
        <v>27335.8141875</v>
      </c>
      <c r="K2047" s="17" t="s">
        <v>95</v>
      </c>
      <c r="L2047" s="21" t="str">
        <f>VLOOKUP(B2047,Accounts!B$2:E$3001,4,FALSE)</f>
        <v>Joint</v>
      </c>
      <c r="M2047" s="26">
        <f>VALUE(VLOOKUP(B2047,Accounts!B$2:G$3001,6,FALSE))</f>
        <v>1069925625</v>
      </c>
      <c r="N2047" s="22">
        <f>IFERROR(VLOOKUP(B2047,Loan!B2047:D2346,3,FALSE), 0)</f>
        <v>0</v>
      </c>
      <c r="O2047" s="25">
        <f>VLOOKUP(B2047,Transaction!C2:F3001,4,FALSE)</f>
        <v>44559</v>
      </c>
      <c r="P2047" s="21" t="str">
        <f>VLOOKUP(B2047,Table3[[Account Number]:[Transaction type]],2,FALSE)</f>
        <v>Money Transfer</v>
      </c>
      <c r="Q2047" s="21" t="str">
        <f>VLOOKUP(B2047,Transaction!C2:E3001,3,FALSE)</f>
        <v>Mobile</v>
      </c>
      <c r="R2047" s="22">
        <f>Table4[[#This Row],[Bank Deposit2]] - Table4[[#This Row],[Saving Accounts]]</f>
        <v>86813.739562500006</v>
      </c>
      <c r="S2047" s="22">
        <f>IF(AND(Table4[[#This Row],[Account Type]]="Current",Table4[[#This Row],[Opening Balance]]&gt;= 500000),Table4[[#This Row],[Opening Balance]] * 0.02, 0)</f>
        <v>0</v>
      </c>
    </row>
    <row r="2048" spans="1:19" ht="15.75" x14ac:dyDescent="0.25">
      <c r="A2048" s="17" t="s">
        <v>6351</v>
      </c>
      <c r="B2048" s="19">
        <v>23985999</v>
      </c>
      <c r="C2048" s="17">
        <v>51</v>
      </c>
      <c r="D2048" s="24">
        <v>26078.25</v>
      </c>
      <c r="E2048" s="17" t="s">
        <v>12</v>
      </c>
      <c r="F2048" s="17" t="s">
        <v>2176</v>
      </c>
      <c r="G2048" s="17" t="s">
        <v>4112</v>
      </c>
      <c r="H2048" s="17" t="s">
        <v>6352</v>
      </c>
      <c r="I2048" s="20">
        <f t="shared" si="31"/>
        <v>432786.09706200002</v>
      </c>
      <c r="J2048" s="20">
        <v>160195.45085279999</v>
      </c>
      <c r="K2048" s="17" t="s">
        <v>6353</v>
      </c>
      <c r="L2048" s="21" t="str">
        <f>VLOOKUP(B2048,Accounts!B$2:E$3001,4,FALSE)</f>
        <v>Current</v>
      </c>
      <c r="M2048" s="26">
        <f>VALUE(VLOOKUP(B2048,Accounts!B$2:G$3001,6,FALSE))</f>
        <v>6880896</v>
      </c>
      <c r="N2048" s="22">
        <f>IFERROR(VLOOKUP(B2048,Loan!B2048:D2347,3,FALSE), 0)</f>
        <v>0</v>
      </c>
      <c r="O2048" s="25">
        <f>VLOOKUP(B2048,Transaction!C2:F3001,4,FALSE)</f>
        <v>44282</v>
      </c>
      <c r="P2048" s="21" t="str">
        <f>VLOOKUP(B2048,Table3[[Account Number]:[Transaction type]],2,FALSE)</f>
        <v>Cash Withdrawal</v>
      </c>
      <c r="Q2048" s="21" t="str">
        <f>VLOOKUP(B2048,Transaction!C2:E3001,3,FALSE)</f>
        <v>ATM</v>
      </c>
      <c r="R2048" s="22">
        <f>Table4[[#This Row],[Bank Deposit2]] - Table4[[#This Row],[Saving Accounts]]</f>
        <v>272590.64620920003</v>
      </c>
      <c r="S2048" s="22">
        <f>IF(AND(Table4[[#This Row],[Account Type]]="Current",Table4[[#This Row],[Opening Balance]]&gt;= 500000),Table4[[#This Row],[Opening Balance]] * 0.02, 0)</f>
        <v>137617.92000000001</v>
      </c>
    </row>
    <row r="2049" spans="1:19" ht="15.75" x14ac:dyDescent="0.25">
      <c r="A2049" s="17" t="s">
        <v>6354</v>
      </c>
      <c r="B2049" s="19">
        <v>892875281</v>
      </c>
      <c r="C2049" s="17">
        <v>27</v>
      </c>
      <c r="D2049" s="24">
        <v>34844.25</v>
      </c>
      <c r="E2049" s="17" t="s">
        <v>12</v>
      </c>
      <c r="F2049" s="17" t="s">
        <v>78</v>
      </c>
      <c r="G2049" s="17" t="s">
        <v>4112</v>
      </c>
      <c r="H2049" s="17" t="s">
        <v>6355</v>
      </c>
      <c r="I2049" s="20">
        <f t="shared" si="31"/>
        <v>2140826.2514729998</v>
      </c>
      <c r="J2049" s="20">
        <v>396254.82126320997</v>
      </c>
      <c r="K2049" s="17" t="s">
        <v>6356</v>
      </c>
      <c r="L2049" s="21" t="str">
        <f>VLOOKUP(B2049,Accounts!B$2:E$3001,4,FALSE)</f>
        <v>Savings</v>
      </c>
      <c r="M2049" s="26">
        <f>VALUE(VLOOKUP(B2049,Accounts!B$2:G$3001,6,FALSE))</f>
        <v>3862445496</v>
      </c>
      <c r="N2049" s="22">
        <f>IFERROR(VLOOKUP(B2049,Loan!B2049:D2348,3,FALSE), 0)</f>
        <v>0</v>
      </c>
      <c r="O2049" s="25">
        <f>VLOOKUP(B2049,Transaction!C2:F3001,4,FALSE)</f>
        <v>44428</v>
      </c>
      <c r="P2049" s="21" t="str">
        <f>VLOOKUP(B2049,Table3[[Account Number]:[Transaction type]],2,FALSE)</f>
        <v>Loan Payment</v>
      </c>
      <c r="Q2049" s="21" t="str">
        <f>VLOOKUP(B2049,Transaction!C2:E3001,3,FALSE)</f>
        <v>ACH</v>
      </c>
      <c r="R2049" s="22">
        <f>Table4[[#This Row],[Bank Deposit2]] - Table4[[#This Row],[Saving Accounts]]</f>
        <v>1744571.4302097899</v>
      </c>
      <c r="S2049" s="22">
        <f>IF(AND(Table4[[#This Row],[Account Type]]="Current",Table4[[#This Row],[Opening Balance]]&gt;= 500000),Table4[[#This Row],[Opening Balance]] * 0.02, 0)</f>
        <v>0</v>
      </c>
    </row>
    <row r="2050" spans="1:19" ht="15.75" x14ac:dyDescent="0.25">
      <c r="A2050" s="17" t="s">
        <v>6357</v>
      </c>
      <c r="B2050" s="19">
        <v>935714648</v>
      </c>
      <c r="C2050" s="17">
        <v>19</v>
      </c>
      <c r="D2050" s="24">
        <v>37766.25</v>
      </c>
      <c r="E2050" s="17" t="s">
        <v>12</v>
      </c>
      <c r="F2050" s="17" t="s">
        <v>1746</v>
      </c>
      <c r="G2050" s="17" t="s">
        <v>4105</v>
      </c>
      <c r="H2050" s="17" t="s">
        <v>6358</v>
      </c>
      <c r="I2050" s="20">
        <f t="shared" si="31"/>
        <v>31912.553400000001</v>
      </c>
      <c r="J2050" s="20">
        <v>12012.796887</v>
      </c>
      <c r="K2050" s="17" t="s">
        <v>6359</v>
      </c>
      <c r="L2050" s="21" t="str">
        <f>VLOOKUP(B2050,Accounts!B$2:E$3001,4,FALSE)</f>
        <v>Domiciliary</v>
      </c>
      <c r="M2050" s="26">
        <f>VALUE(VLOOKUP(B2050,Accounts!B$2:G$3001,6,FALSE))</f>
        <v>1936909314</v>
      </c>
      <c r="N2050" s="22">
        <f>IFERROR(VLOOKUP(B2050,Loan!B2050:D2349,3,FALSE), 0)</f>
        <v>0</v>
      </c>
      <c r="O2050" s="25">
        <f>VLOOKUP(B2050,Transaction!C2:F3001,4,FALSE)</f>
        <v>44217</v>
      </c>
      <c r="P2050" s="21" t="str">
        <f>VLOOKUP(B2050,Table3[[Account Number]:[Transaction type]],2,FALSE)</f>
        <v>Money Transfer</v>
      </c>
      <c r="Q2050" s="21" t="str">
        <f>VLOOKUP(B2050,Transaction!C2:E3001,3,FALSE)</f>
        <v>Bank</v>
      </c>
      <c r="R2050" s="22">
        <f>Table4[[#This Row],[Bank Deposit2]] - Table4[[#This Row],[Saving Accounts]]</f>
        <v>19899.756513</v>
      </c>
      <c r="S2050" s="22">
        <f>IF(AND(Table4[[#This Row],[Account Type]]="Current",Table4[[#This Row],[Opening Balance]]&gt;= 500000),Table4[[#This Row],[Opening Balance]] * 0.02, 0)</f>
        <v>0</v>
      </c>
    </row>
    <row r="2051" spans="1:19" ht="15.75" x14ac:dyDescent="0.25">
      <c r="A2051" s="17" t="s">
        <v>6360</v>
      </c>
      <c r="B2051" s="19">
        <v>305303485</v>
      </c>
      <c r="C2051" s="17">
        <v>61</v>
      </c>
      <c r="D2051" s="24">
        <v>22425.75</v>
      </c>
      <c r="E2051" s="17" t="s">
        <v>12</v>
      </c>
      <c r="F2051" s="17" t="s">
        <v>829</v>
      </c>
      <c r="G2051" s="17" t="s">
        <v>4062</v>
      </c>
      <c r="H2051" s="17" t="s">
        <v>6361</v>
      </c>
      <c r="I2051" s="20">
        <f t="shared" ref="I2051:I2114" si="32">VALUE(CLEAN(H2051))</f>
        <v>257730.54361600001</v>
      </c>
      <c r="J2051" s="20">
        <v>82634.855546880004</v>
      </c>
      <c r="K2051" s="17" t="s">
        <v>6362</v>
      </c>
      <c r="L2051" s="21" t="str">
        <f>VLOOKUP(B2051,Accounts!B$2:E$3001,4,FALSE)</f>
        <v>Joint</v>
      </c>
      <c r="M2051" s="26">
        <f>VALUE(VLOOKUP(B2051,Accounts!B$2:G$3001,6,FALSE))</f>
        <v>3510008128</v>
      </c>
      <c r="N2051" s="22">
        <f>IFERROR(VLOOKUP(B2051,Loan!B2051:D2350,3,FALSE), 0)</f>
        <v>0</v>
      </c>
      <c r="O2051" s="25">
        <f>VLOOKUP(B2051,Transaction!C2:F3001,4,FALSE)</f>
        <v>44553</v>
      </c>
      <c r="P2051" s="21" t="str">
        <f>VLOOKUP(B2051,Table3[[Account Number]:[Transaction type]],2,FALSE)</f>
        <v>Cash Withdrawal</v>
      </c>
      <c r="Q2051" s="21" t="str">
        <f>VLOOKUP(B2051,Transaction!C2:E3001,3,FALSE)</f>
        <v>Bank</v>
      </c>
      <c r="R2051" s="22">
        <f>Table4[[#This Row],[Bank Deposit2]] - Table4[[#This Row],[Saving Accounts]]</f>
        <v>175095.68806911999</v>
      </c>
      <c r="S2051" s="22">
        <f>IF(AND(Table4[[#This Row],[Account Type]]="Current",Table4[[#This Row],[Opening Balance]]&gt;= 500000),Table4[[#This Row],[Opening Balance]] * 0.02, 0)</f>
        <v>0</v>
      </c>
    </row>
    <row r="2052" spans="1:19" ht="15.75" x14ac:dyDescent="0.25">
      <c r="A2052" s="17" t="s">
        <v>6363</v>
      </c>
      <c r="B2052" s="19">
        <v>833296386</v>
      </c>
      <c r="C2052" s="17">
        <v>27</v>
      </c>
      <c r="D2052" s="24">
        <v>34844.25</v>
      </c>
      <c r="E2052" s="17" t="s">
        <v>12</v>
      </c>
      <c r="F2052" s="17" t="s">
        <v>106</v>
      </c>
      <c r="G2052" s="17" t="s">
        <v>4070</v>
      </c>
      <c r="H2052" s="17" t="s">
        <v>6364</v>
      </c>
      <c r="I2052" s="20">
        <f t="shared" si="32"/>
        <v>496839.12127900001</v>
      </c>
      <c r="J2052" s="20">
        <v>174113.5327668</v>
      </c>
      <c r="K2052" s="17" t="s">
        <v>6365</v>
      </c>
      <c r="L2052" s="21" t="str">
        <f>VLOOKUP(B2052,Accounts!B$2:E$3001,4,FALSE)</f>
        <v>Domiciliary</v>
      </c>
      <c r="M2052" s="26">
        <f>VALUE(VLOOKUP(B2052,Accounts!B$2:G$3001,6,FALSE))</f>
        <v>917334728</v>
      </c>
      <c r="N2052" s="22">
        <f>IFERROR(VLOOKUP(B2052,Loan!B2052:D2351,3,FALSE), 0)</f>
        <v>0</v>
      </c>
      <c r="O2052" s="25">
        <f>VLOOKUP(B2052,Transaction!C2:F3001,4,FALSE)</f>
        <v>44679</v>
      </c>
      <c r="P2052" s="21" t="str">
        <f>VLOOKUP(B2052,Table3[[Account Number]:[Transaction type]],2,FALSE)</f>
        <v>Cash Withdrawal</v>
      </c>
      <c r="Q2052" s="21" t="str">
        <f>VLOOKUP(B2052,Transaction!C2:E3001,3,FALSE)</f>
        <v>ATM</v>
      </c>
      <c r="R2052" s="22">
        <f>Table4[[#This Row],[Bank Deposit2]] - Table4[[#This Row],[Saving Accounts]]</f>
        <v>322725.58851220005</v>
      </c>
      <c r="S2052" s="22">
        <f>IF(AND(Table4[[#This Row],[Account Type]]="Current",Table4[[#This Row],[Opening Balance]]&gt;= 500000),Table4[[#This Row],[Opening Balance]] * 0.02, 0)</f>
        <v>0</v>
      </c>
    </row>
    <row r="2053" spans="1:19" ht="15.75" x14ac:dyDescent="0.25">
      <c r="A2053" s="17" t="s">
        <v>6366</v>
      </c>
      <c r="B2053" s="19">
        <v>158304189</v>
      </c>
      <c r="C2053" s="17">
        <v>71</v>
      </c>
      <c r="D2053" s="24">
        <v>18773.25</v>
      </c>
      <c r="E2053" s="17" t="s">
        <v>12</v>
      </c>
      <c r="F2053" s="17" t="s">
        <v>989</v>
      </c>
      <c r="G2053" s="17" t="s">
        <v>4095</v>
      </c>
      <c r="H2053" s="17" t="s">
        <v>6367</v>
      </c>
      <c r="I2053" s="20">
        <f t="shared" si="32"/>
        <v>834989.68515599996</v>
      </c>
      <c r="J2053" s="20">
        <v>256364.40063168001</v>
      </c>
      <c r="K2053" s="17" t="s">
        <v>6368</v>
      </c>
      <c r="L2053" s="21" t="str">
        <f>VLOOKUP(B2053,Accounts!B$2:E$3001,4,FALSE)</f>
        <v>Current</v>
      </c>
      <c r="M2053" s="26">
        <f>VALUE(VLOOKUP(B2053,Accounts!B$2:G$3001,6,FALSE))</f>
        <v>4011448584</v>
      </c>
      <c r="N2053" s="22">
        <f>IFERROR(VLOOKUP(B2053,Loan!B2053:D2352,3,FALSE), 0)</f>
        <v>0</v>
      </c>
      <c r="O2053" s="25">
        <f>VLOOKUP(B2053,Transaction!C2:F3001,4,FALSE)</f>
        <v>44512</v>
      </c>
      <c r="P2053" s="21" t="str">
        <f>VLOOKUP(B2053,Table3[[Account Number]:[Transaction type]],2,FALSE)</f>
        <v>Cash Withdrawal</v>
      </c>
      <c r="Q2053" s="21" t="str">
        <f>VLOOKUP(B2053,Transaction!C2:E3001,3,FALSE)</f>
        <v>Bank</v>
      </c>
      <c r="R2053" s="22">
        <f>Table4[[#This Row],[Bank Deposit2]] - Table4[[#This Row],[Saving Accounts]]</f>
        <v>578625.28452431993</v>
      </c>
      <c r="S2053" s="22">
        <f>IF(AND(Table4[[#This Row],[Account Type]]="Current",Table4[[#This Row],[Opening Balance]]&gt;= 500000),Table4[[#This Row],[Opening Balance]] * 0.02, 0)</f>
        <v>80228971.680000007</v>
      </c>
    </row>
    <row r="2054" spans="1:19" ht="15.75" x14ac:dyDescent="0.25">
      <c r="A2054" s="17" t="s">
        <v>6369</v>
      </c>
      <c r="B2054" s="19">
        <v>802088876</v>
      </c>
      <c r="C2054" s="17">
        <v>59</v>
      </c>
      <c r="D2054" s="24">
        <v>23156.25</v>
      </c>
      <c r="E2054" s="17" t="s">
        <v>12</v>
      </c>
      <c r="F2054" s="17" t="s">
        <v>1242</v>
      </c>
      <c r="G2054" s="17" t="s">
        <v>4112</v>
      </c>
      <c r="H2054" s="17" t="s">
        <v>6370</v>
      </c>
      <c r="I2054" s="20">
        <f t="shared" si="32"/>
        <v>1260515.5757840001</v>
      </c>
      <c r="J2054" s="20">
        <v>384457.25061411998</v>
      </c>
      <c r="K2054" s="17" t="s">
        <v>6371</v>
      </c>
      <c r="L2054" s="21" t="str">
        <f>VLOOKUP(B2054,Accounts!B$2:E$3001,4,FALSE)</f>
        <v>Current</v>
      </c>
      <c r="M2054" s="26">
        <f>VALUE(VLOOKUP(B2054,Accounts!B$2:G$3001,6,FALSE))</f>
        <v>944832456</v>
      </c>
      <c r="N2054" s="22">
        <f>IFERROR(VLOOKUP(B2054,Loan!B2054:D2353,3,FALSE), 0)</f>
        <v>0</v>
      </c>
      <c r="O2054" s="25">
        <f>VLOOKUP(B2054,Transaction!C2:F3001,4,FALSE)</f>
        <v>44286</v>
      </c>
      <c r="P2054" s="21" t="str">
        <f>VLOOKUP(B2054,Table3[[Account Number]:[Transaction type]],2,FALSE)</f>
        <v>Money Deposit</v>
      </c>
      <c r="Q2054" s="21" t="str">
        <f>VLOOKUP(B2054,Transaction!C2:E3001,3,FALSE)</f>
        <v>ATM</v>
      </c>
      <c r="R2054" s="22">
        <f>Table4[[#This Row],[Bank Deposit2]] - Table4[[#This Row],[Saving Accounts]]</f>
        <v>876058.32516988018</v>
      </c>
      <c r="S2054" s="22">
        <f>IF(AND(Table4[[#This Row],[Account Type]]="Current",Table4[[#This Row],[Opening Balance]]&gt;= 500000),Table4[[#This Row],[Opening Balance]] * 0.02, 0)</f>
        <v>18896649.120000001</v>
      </c>
    </row>
    <row r="2055" spans="1:19" ht="15.75" x14ac:dyDescent="0.25">
      <c r="A2055" s="17" t="s">
        <v>6372</v>
      </c>
      <c r="B2055" s="19">
        <v>903001679</v>
      </c>
      <c r="C2055" s="17">
        <v>37</v>
      </c>
      <c r="D2055" s="24">
        <v>31191.75</v>
      </c>
      <c r="E2055" s="17" t="s">
        <v>12</v>
      </c>
      <c r="F2055" s="17" t="s">
        <v>73</v>
      </c>
      <c r="G2055" s="17" t="s">
        <v>4074</v>
      </c>
      <c r="H2055" s="17" t="s">
        <v>6373</v>
      </c>
      <c r="I2055" s="20">
        <f t="shared" si="32"/>
        <v>972403.53996800003</v>
      </c>
      <c r="J2055" s="20">
        <v>328186.1947392</v>
      </c>
      <c r="K2055" s="17" t="s">
        <v>6374</v>
      </c>
      <c r="L2055" s="21" t="str">
        <f>VLOOKUP(B2055,Accounts!B$2:E$3001,4,FALSE)</f>
        <v>Corporate</v>
      </c>
      <c r="M2055" s="26">
        <f>VALUE(VLOOKUP(B2055,Accounts!B$2:G$3001,6,FALSE))</f>
        <v>1537445769</v>
      </c>
      <c r="N2055" s="22">
        <f>IFERROR(VLOOKUP(B2055,Loan!B2055:D2354,3,FALSE), 0)</f>
        <v>0</v>
      </c>
      <c r="O2055" s="25">
        <f>VLOOKUP(B2055,Transaction!C2:F3001,4,FALSE)</f>
        <v>44493</v>
      </c>
      <c r="P2055" s="21" t="str">
        <f>VLOOKUP(B2055,Table3[[Account Number]:[Transaction type]],2,FALSE)</f>
        <v>Money Transfer</v>
      </c>
      <c r="Q2055" s="21" t="str">
        <f>VLOOKUP(B2055,Transaction!C2:E3001,3,FALSE)</f>
        <v>Mobile</v>
      </c>
      <c r="R2055" s="22">
        <f>Table4[[#This Row],[Bank Deposit2]] - Table4[[#This Row],[Saving Accounts]]</f>
        <v>644217.34522880008</v>
      </c>
      <c r="S2055" s="22">
        <f>IF(AND(Table4[[#This Row],[Account Type]]="Current",Table4[[#This Row],[Opening Balance]]&gt;= 500000),Table4[[#This Row],[Opening Balance]] * 0.02, 0)</f>
        <v>0</v>
      </c>
    </row>
    <row r="2056" spans="1:19" ht="15.75" x14ac:dyDescent="0.25">
      <c r="A2056" s="17" t="s">
        <v>6375</v>
      </c>
      <c r="B2056" s="19">
        <v>382278715</v>
      </c>
      <c r="C2056" s="17">
        <v>28</v>
      </c>
      <c r="D2056" s="24">
        <v>34479</v>
      </c>
      <c r="E2056" s="17" t="s">
        <v>12</v>
      </c>
      <c r="F2056" s="17" t="s">
        <v>163</v>
      </c>
      <c r="G2056" s="17" t="s">
        <v>4099</v>
      </c>
      <c r="H2056" s="17" t="s">
        <v>6376</v>
      </c>
      <c r="I2056" s="20">
        <f t="shared" si="32"/>
        <v>357572.12646399997</v>
      </c>
      <c r="J2056" s="20">
        <v>99832.860665440006</v>
      </c>
      <c r="K2056" s="17" t="s">
        <v>6377</v>
      </c>
      <c r="L2056" s="21" t="str">
        <f>VLOOKUP(B2056,Accounts!B$2:E$3001,4,FALSE)</f>
        <v>Joint</v>
      </c>
      <c r="M2056" s="26">
        <f>VALUE(VLOOKUP(B2056,Accounts!B$2:G$3001,6,FALSE))</f>
        <v>1500412556</v>
      </c>
      <c r="N2056" s="22">
        <f>IFERROR(VLOOKUP(B2056,Loan!B2056:D2355,3,FALSE), 0)</f>
        <v>0</v>
      </c>
      <c r="O2056" s="25">
        <f>VLOOKUP(B2056,Transaction!C2:F3001,4,FALSE)</f>
        <v>44242</v>
      </c>
      <c r="P2056" s="21" t="str">
        <f>VLOOKUP(B2056,Table3[[Account Number]:[Transaction type]],2,FALSE)</f>
        <v>Money Transfer</v>
      </c>
      <c r="Q2056" s="21" t="str">
        <f>VLOOKUP(B2056,Transaction!C2:E3001,3,FALSE)</f>
        <v>Mobile</v>
      </c>
      <c r="R2056" s="22">
        <f>Table4[[#This Row],[Bank Deposit2]] - Table4[[#This Row],[Saving Accounts]]</f>
        <v>257739.26579855997</v>
      </c>
      <c r="S2056" s="22">
        <f>IF(AND(Table4[[#This Row],[Account Type]]="Current",Table4[[#This Row],[Opening Balance]]&gt;= 500000),Table4[[#This Row],[Opening Balance]] * 0.02, 0)</f>
        <v>0</v>
      </c>
    </row>
    <row r="2057" spans="1:19" ht="15.75" x14ac:dyDescent="0.25">
      <c r="A2057" s="17" t="s">
        <v>6378</v>
      </c>
      <c r="B2057" s="19">
        <v>111392645</v>
      </c>
      <c r="C2057" s="17">
        <v>32</v>
      </c>
      <c r="D2057" s="24">
        <v>33018</v>
      </c>
      <c r="E2057" s="17" t="s">
        <v>12</v>
      </c>
      <c r="F2057" s="17" t="s">
        <v>260</v>
      </c>
      <c r="G2057" s="17" t="s">
        <v>4105</v>
      </c>
      <c r="H2057" s="17" t="s">
        <v>6379</v>
      </c>
      <c r="I2057" s="20">
        <f t="shared" si="32"/>
        <v>202534.18941600001</v>
      </c>
      <c r="J2057" s="20">
        <v>89353.318859999999</v>
      </c>
      <c r="K2057" s="17" t="s">
        <v>6380</v>
      </c>
      <c r="L2057" s="21" t="str">
        <f>VLOOKUP(B2057,Accounts!B$2:E$3001,4,FALSE)</f>
        <v>Domiciliary</v>
      </c>
      <c r="M2057" s="26">
        <f>VALUE(VLOOKUP(B2057,Accounts!B$2:G$3001,6,FALSE))</f>
        <v>69441372</v>
      </c>
      <c r="N2057" s="22">
        <f>IFERROR(VLOOKUP(B2057,Loan!B2057:D2356,3,FALSE), 0)</f>
        <v>0</v>
      </c>
      <c r="O2057" s="25">
        <f>VLOOKUP(B2057,Transaction!C2:F3001,4,FALSE)</f>
        <v>44519</v>
      </c>
      <c r="P2057" s="21" t="str">
        <f>VLOOKUP(B2057,Table3[[Account Number]:[Transaction type]],2,FALSE)</f>
        <v>Online Payment</v>
      </c>
      <c r="Q2057" s="21" t="str">
        <f>VLOOKUP(B2057,Transaction!C2:E3001,3,FALSE)</f>
        <v>Internet Banking</v>
      </c>
      <c r="R2057" s="22">
        <f>Table4[[#This Row],[Bank Deposit2]] - Table4[[#This Row],[Saving Accounts]]</f>
        <v>113180.87055600001</v>
      </c>
      <c r="S2057" s="22">
        <f>IF(AND(Table4[[#This Row],[Account Type]]="Current",Table4[[#This Row],[Opening Balance]]&gt;= 500000),Table4[[#This Row],[Opening Balance]] * 0.02, 0)</f>
        <v>0</v>
      </c>
    </row>
    <row r="2058" spans="1:19" ht="15.75" x14ac:dyDescent="0.25">
      <c r="A2058" s="17" t="s">
        <v>6381</v>
      </c>
      <c r="B2058" s="19">
        <v>932589685</v>
      </c>
      <c r="C2058" s="17">
        <v>76</v>
      </c>
      <c r="D2058" s="24">
        <v>16947</v>
      </c>
      <c r="E2058" s="17" t="s">
        <v>12</v>
      </c>
      <c r="F2058" s="17" t="s">
        <v>1047</v>
      </c>
      <c r="G2058" s="17" t="s">
        <v>4062</v>
      </c>
      <c r="H2058" s="17" t="s">
        <v>6382</v>
      </c>
      <c r="I2058" s="20">
        <f t="shared" si="32"/>
        <v>446980.039047</v>
      </c>
      <c r="J2058" s="20">
        <v>112541.95091663999</v>
      </c>
      <c r="K2058" s="17" t="s">
        <v>6383</v>
      </c>
      <c r="L2058" s="21" t="str">
        <f>VLOOKUP(B2058,Accounts!B$2:E$3001,4,FALSE)</f>
        <v>Domiciliary</v>
      </c>
      <c r="M2058" s="26">
        <f>VALUE(VLOOKUP(B2058,Accounts!B$2:G$3001,6,FALSE))</f>
        <v>299904747</v>
      </c>
      <c r="N2058" s="22">
        <f>IFERROR(VLOOKUP(B2058,Loan!B2058:D2357,3,FALSE), 0)</f>
        <v>0</v>
      </c>
      <c r="O2058" s="25">
        <f>VLOOKUP(B2058,Transaction!C2:F3001,4,FALSE)</f>
        <v>44215</v>
      </c>
      <c r="P2058" s="21" t="str">
        <f>VLOOKUP(B2058,Table3[[Account Number]:[Transaction type]],2,FALSE)</f>
        <v>Money Transfer</v>
      </c>
      <c r="Q2058" s="21" t="str">
        <f>VLOOKUP(B2058,Transaction!C2:E3001,3,FALSE)</f>
        <v>Mobile</v>
      </c>
      <c r="R2058" s="22">
        <f>Table4[[#This Row],[Bank Deposit2]] - Table4[[#This Row],[Saving Accounts]]</f>
        <v>334438.08813036</v>
      </c>
      <c r="S2058" s="22">
        <f>IF(AND(Table4[[#This Row],[Account Type]]="Current",Table4[[#This Row],[Opening Balance]]&gt;= 500000),Table4[[#This Row],[Opening Balance]] * 0.02, 0)</f>
        <v>0</v>
      </c>
    </row>
    <row r="2059" spans="1:19" ht="15.75" x14ac:dyDescent="0.25">
      <c r="A2059" s="17" t="s">
        <v>6384</v>
      </c>
      <c r="B2059" s="19">
        <v>972428622</v>
      </c>
      <c r="C2059" s="17">
        <v>33</v>
      </c>
      <c r="D2059" s="24">
        <v>32652.75</v>
      </c>
      <c r="E2059" s="17" t="s">
        <v>12</v>
      </c>
      <c r="F2059" s="17" t="s">
        <v>993</v>
      </c>
      <c r="G2059" s="17" t="s">
        <v>4074</v>
      </c>
      <c r="H2059" s="17" t="s">
        <v>6385</v>
      </c>
      <c r="I2059" s="20">
        <f t="shared" si="32"/>
        <v>39702.855023999997</v>
      </c>
      <c r="J2059" s="20">
        <v>9541.63178892</v>
      </c>
      <c r="K2059" s="17" t="s">
        <v>6386</v>
      </c>
      <c r="L2059" s="21" t="str">
        <f>VLOOKUP(B2059,Accounts!B$2:E$3001,4,FALSE)</f>
        <v>Savings</v>
      </c>
      <c r="M2059" s="26">
        <f>VALUE(VLOOKUP(B2059,Accounts!B$2:G$3001,6,FALSE))</f>
        <v>451405458</v>
      </c>
      <c r="N2059" s="22">
        <f>IFERROR(VLOOKUP(B2059,Loan!B2059:D2358,3,FALSE), 0)</f>
        <v>0</v>
      </c>
      <c r="O2059" s="25">
        <f>VLOOKUP(B2059,Transaction!C2:F3001,4,FALSE)</f>
        <v>44266</v>
      </c>
      <c r="P2059" s="21" t="str">
        <f>VLOOKUP(B2059,Table3[[Account Number]:[Transaction type]],2,FALSE)</f>
        <v>Money Transfer</v>
      </c>
      <c r="Q2059" s="21" t="str">
        <f>VLOOKUP(B2059,Transaction!C2:E3001,3,FALSE)</f>
        <v>Mobile</v>
      </c>
      <c r="R2059" s="22">
        <f>Table4[[#This Row],[Bank Deposit2]] - Table4[[#This Row],[Saving Accounts]]</f>
        <v>30161.223235079997</v>
      </c>
      <c r="S2059" s="22">
        <f>IF(AND(Table4[[#This Row],[Account Type]]="Current",Table4[[#This Row],[Opening Balance]]&gt;= 500000),Table4[[#This Row],[Opening Balance]] * 0.02, 0)</f>
        <v>0</v>
      </c>
    </row>
    <row r="2060" spans="1:19" ht="15.75" x14ac:dyDescent="0.25">
      <c r="A2060" s="17" t="s">
        <v>4964</v>
      </c>
      <c r="B2060" s="19">
        <v>784328008</v>
      </c>
      <c r="C2060" s="17">
        <v>34</v>
      </c>
      <c r="D2060" s="24">
        <v>32287.5</v>
      </c>
      <c r="E2060" s="17" t="s">
        <v>12</v>
      </c>
      <c r="F2060" s="17" t="s">
        <v>395</v>
      </c>
      <c r="G2060" s="17" t="s">
        <v>4066</v>
      </c>
      <c r="H2060" s="17" t="s">
        <v>6387</v>
      </c>
      <c r="I2060" s="20">
        <f t="shared" si="32"/>
        <v>98856.336383999995</v>
      </c>
      <c r="J2060" s="20">
        <v>13573.73541888</v>
      </c>
      <c r="K2060" s="17" t="s">
        <v>4575</v>
      </c>
      <c r="L2060" s="21" t="str">
        <f>VLOOKUP(B2060,Accounts!B$2:E$3001,4,FALSE)</f>
        <v>Corporate</v>
      </c>
      <c r="M2060" s="26">
        <f>VALUE(VLOOKUP(B2060,Accounts!B$2:G$3001,6,FALSE))</f>
        <v>656598272</v>
      </c>
      <c r="N2060" s="22">
        <f>IFERROR(VLOOKUP(B2060,Loan!B2060:D2359,3,FALSE), 0)</f>
        <v>0</v>
      </c>
      <c r="O2060" s="25">
        <f>VLOOKUP(B2060,Transaction!C2:F3001,4,FALSE)</f>
        <v>44395</v>
      </c>
      <c r="P2060" s="21" t="str">
        <f>VLOOKUP(B2060,Table3[[Account Number]:[Transaction type]],2,FALSE)</f>
        <v>Online Payment</v>
      </c>
      <c r="Q2060" s="21" t="str">
        <f>VLOOKUP(B2060,Transaction!C2:E3001,3,FALSE)</f>
        <v>Internet Banking</v>
      </c>
      <c r="R2060" s="22">
        <f>Table4[[#This Row],[Bank Deposit2]] - Table4[[#This Row],[Saving Accounts]]</f>
        <v>85282.60096512</v>
      </c>
      <c r="S2060" s="22">
        <f>IF(AND(Table4[[#This Row],[Account Type]]="Current",Table4[[#This Row],[Opening Balance]]&gt;= 500000),Table4[[#This Row],[Opening Balance]] * 0.02, 0)</f>
        <v>0</v>
      </c>
    </row>
    <row r="2061" spans="1:19" ht="15.75" x14ac:dyDescent="0.25">
      <c r="A2061" s="17" t="s">
        <v>6388</v>
      </c>
      <c r="B2061" s="19">
        <v>257586339</v>
      </c>
      <c r="C2061" s="17">
        <v>77</v>
      </c>
      <c r="D2061" s="24">
        <v>16581.75</v>
      </c>
      <c r="E2061" s="17" t="s">
        <v>12</v>
      </c>
      <c r="F2061" s="17" t="s">
        <v>587</v>
      </c>
      <c r="G2061" s="17" t="s">
        <v>4105</v>
      </c>
      <c r="H2061" s="17" t="s">
        <v>6389</v>
      </c>
      <c r="I2061" s="20">
        <f t="shared" si="32"/>
        <v>2894745.6971999998</v>
      </c>
      <c r="J2061" s="20">
        <v>463159.311552</v>
      </c>
      <c r="K2061" s="17" t="s">
        <v>6390</v>
      </c>
      <c r="L2061" s="21" t="str">
        <f>VLOOKUP(B2061,Accounts!B$2:E$3001,4,FALSE)</f>
        <v>Joint</v>
      </c>
      <c r="M2061" s="26">
        <f>VALUE(VLOOKUP(B2061,Accounts!B$2:G$3001,6,FALSE))</f>
        <v>9829131</v>
      </c>
      <c r="N2061" s="22">
        <f>IFERROR(VLOOKUP(B2061,Loan!B2061:D2360,3,FALSE), 0)</f>
        <v>0</v>
      </c>
      <c r="O2061" s="25">
        <f>VLOOKUP(B2061,Transaction!C2:F3001,4,FALSE)</f>
        <v>44588</v>
      </c>
      <c r="P2061" s="21" t="str">
        <f>VLOOKUP(B2061,Table3[[Account Number]:[Transaction type]],2,FALSE)</f>
        <v>Money Transfer</v>
      </c>
      <c r="Q2061" s="21" t="str">
        <f>VLOOKUP(B2061,Transaction!C2:E3001,3,FALSE)</f>
        <v>Mobile</v>
      </c>
      <c r="R2061" s="22">
        <f>Table4[[#This Row],[Bank Deposit2]] - Table4[[#This Row],[Saving Accounts]]</f>
        <v>2431586.3856480001</v>
      </c>
      <c r="S2061" s="22">
        <f>IF(AND(Table4[[#This Row],[Account Type]]="Current",Table4[[#This Row],[Opening Balance]]&gt;= 500000),Table4[[#This Row],[Opening Balance]] * 0.02, 0)</f>
        <v>0</v>
      </c>
    </row>
    <row r="2062" spans="1:19" ht="15.75" x14ac:dyDescent="0.25">
      <c r="A2062" s="17" t="s">
        <v>6391</v>
      </c>
      <c r="B2062" s="19">
        <v>96104372</v>
      </c>
      <c r="C2062" s="17">
        <v>27</v>
      </c>
      <c r="D2062" s="24">
        <v>34844.25</v>
      </c>
      <c r="E2062" s="17" t="s">
        <v>12</v>
      </c>
      <c r="F2062" s="17" t="s">
        <v>246</v>
      </c>
      <c r="G2062" s="17" t="s">
        <v>4088</v>
      </c>
      <c r="H2062" s="17" t="s">
        <v>6392</v>
      </c>
      <c r="I2062" s="20">
        <f t="shared" si="32"/>
        <v>188774.56281599999</v>
      </c>
      <c r="J2062" s="20">
        <v>47567.257026239997</v>
      </c>
      <c r="K2062" s="17" t="s">
        <v>6393</v>
      </c>
      <c r="L2062" s="21" t="str">
        <f>VLOOKUP(B2062,Accounts!B$2:E$3001,4,FALSE)</f>
        <v>Joint</v>
      </c>
      <c r="M2062" s="26">
        <f>VALUE(VLOOKUP(B2062,Accounts!B$2:G$3001,6,FALSE))</f>
        <v>32397945</v>
      </c>
      <c r="N2062" s="22">
        <f>IFERROR(VLOOKUP(B2062,Loan!B2062:D2361,3,FALSE), 0)</f>
        <v>0</v>
      </c>
      <c r="O2062" s="25">
        <f>VLOOKUP(B2062,Transaction!C2:F3001,4,FALSE)</f>
        <v>44624</v>
      </c>
      <c r="P2062" s="21" t="str">
        <f>VLOOKUP(B2062,Table3[[Account Number]:[Transaction type]],2,FALSE)</f>
        <v>Checks</v>
      </c>
      <c r="Q2062" s="21" t="str">
        <f>VLOOKUP(B2062,Transaction!C2:E3001,3,FALSE)</f>
        <v>Bank</v>
      </c>
      <c r="R2062" s="22">
        <f>Table4[[#This Row],[Bank Deposit2]] - Table4[[#This Row],[Saving Accounts]]</f>
        <v>141207.30578975999</v>
      </c>
      <c r="S2062" s="22">
        <f>IF(AND(Table4[[#This Row],[Account Type]]="Current",Table4[[#This Row],[Opening Balance]]&gt;= 500000),Table4[[#This Row],[Opening Balance]] * 0.02, 0)</f>
        <v>0</v>
      </c>
    </row>
    <row r="2063" spans="1:19" ht="15.75" x14ac:dyDescent="0.25">
      <c r="A2063" s="17" t="s">
        <v>6394</v>
      </c>
      <c r="B2063" s="19">
        <v>795714810</v>
      </c>
      <c r="C2063" s="17">
        <v>83</v>
      </c>
      <c r="D2063" s="24">
        <v>14390.25</v>
      </c>
      <c r="E2063" s="17" t="s">
        <v>12</v>
      </c>
      <c r="F2063" s="17" t="s">
        <v>115</v>
      </c>
      <c r="G2063" s="17" t="s">
        <v>4070</v>
      </c>
      <c r="H2063" s="17" t="s">
        <v>6395</v>
      </c>
      <c r="I2063" s="20">
        <f t="shared" si="32"/>
        <v>1415618.52795</v>
      </c>
      <c r="J2063" s="20">
        <v>167777.01071999999</v>
      </c>
      <c r="K2063" s="17" t="s">
        <v>6396</v>
      </c>
      <c r="L2063" s="21" t="str">
        <f>VLOOKUP(B2063,Accounts!B$2:E$3001,4,FALSE)</f>
        <v>Current</v>
      </c>
      <c r="M2063" s="26">
        <f>VALUE(VLOOKUP(B2063,Accounts!B$2:G$3001,6,FALSE))</f>
        <v>1244719872</v>
      </c>
      <c r="N2063" s="22">
        <f>IFERROR(VLOOKUP(B2063,Loan!B2063:D2362,3,FALSE), 0)</f>
        <v>0</v>
      </c>
      <c r="O2063" s="25">
        <f>VLOOKUP(B2063,Transaction!C2:F3001,4,FALSE)</f>
        <v>44639</v>
      </c>
      <c r="P2063" s="21" t="str">
        <f>VLOOKUP(B2063,Table3[[Account Number]:[Transaction type]],2,FALSE)</f>
        <v>Online Payment</v>
      </c>
      <c r="Q2063" s="21" t="str">
        <f>VLOOKUP(B2063,Transaction!C2:E3001,3,FALSE)</f>
        <v>Card</v>
      </c>
      <c r="R2063" s="22">
        <f>Table4[[#This Row],[Bank Deposit2]] - Table4[[#This Row],[Saving Accounts]]</f>
        <v>1247841.5172300001</v>
      </c>
      <c r="S2063" s="22">
        <f>IF(AND(Table4[[#This Row],[Account Type]]="Current",Table4[[#This Row],[Opening Balance]]&gt;= 500000),Table4[[#This Row],[Opening Balance]] * 0.02, 0)</f>
        <v>24894397.440000001</v>
      </c>
    </row>
    <row r="2064" spans="1:19" ht="15.75" x14ac:dyDescent="0.25">
      <c r="A2064" s="17" t="s">
        <v>6397</v>
      </c>
      <c r="B2064" s="19">
        <v>290011943</v>
      </c>
      <c r="C2064" s="17">
        <v>18</v>
      </c>
      <c r="D2064" s="24">
        <v>38131.5</v>
      </c>
      <c r="E2064" s="17" t="s">
        <v>12</v>
      </c>
      <c r="F2064" s="17" t="s">
        <v>323</v>
      </c>
      <c r="G2064" s="17" t="s">
        <v>4062</v>
      </c>
      <c r="H2064" s="17" t="s">
        <v>6398</v>
      </c>
      <c r="I2064" s="20">
        <f t="shared" si="32"/>
        <v>761183.70316799998</v>
      </c>
      <c r="J2064" s="20">
        <v>446450.78937984002</v>
      </c>
      <c r="K2064" s="17" t="s">
        <v>6399</v>
      </c>
      <c r="L2064" s="21" t="str">
        <f>VLOOKUP(B2064,Accounts!B$2:E$3001,4,FALSE)</f>
        <v>Corporate</v>
      </c>
      <c r="M2064" s="26">
        <f>VALUE(VLOOKUP(B2064,Accounts!B$2:G$3001,6,FALSE))</f>
        <v>3081829292</v>
      </c>
      <c r="N2064" s="22">
        <f>IFERROR(VLOOKUP(B2064,Loan!B2064:D2363,3,FALSE), 0)</f>
        <v>0</v>
      </c>
      <c r="O2064" s="25">
        <f>VLOOKUP(B2064,Transaction!C2:F3001,4,FALSE)</f>
        <v>44561</v>
      </c>
      <c r="P2064" s="21" t="str">
        <f>VLOOKUP(B2064,Table3[[Account Number]:[Transaction type]],2,FALSE)</f>
        <v>Money Transfer</v>
      </c>
      <c r="Q2064" s="21" t="str">
        <f>VLOOKUP(B2064,Transaction!C2:E3001,3,FALSE)</f>
        <v>Internet Banking</v>
      </c>
      <c r="R2064" s="22">
        <f>Table4[[#This Row],[Bank Deposit2]] - Table4[[#This Row],[Saving Accounts]]</f>
        <v>314732.91378815996</v>
      </c>
      <c r="S2064" s="22">
        <f>IF(AND(Table4[[#This Row],[Account Type]]="Current",Table4[[#This Row],[Opening Balance]]&gt;= 500000),Table4[[#This Row],[Opening Balance]] * 0.02, 0)</f>
        <v>0</v>
      </c>
    </row>
    <row r="2065" spans="1:19" ht="15.75" x14ac:dyDescent="0.25">
      <c r="A2065" s="17" t="s">
        <v>6400</v>
      </c>
      <c r="B2065" s="19">
        <v>386788742</v>
      </c>
      <c r="C2065" s="17">
        <v>44</v>
      </c>
      <c r="D2065" s="24">
        <v>28635</v>
      </c>
      <c r="E2065" s="17" t="s">
        <v>12</v>
      </c>
      <c r="F2065" s="17" t="s">
        <v>314</v>
      </c>
      <c r="G2065" s="17" t="s">
        <v>4074</v>
      </c>
      <c r="H2065" s="17" t="s">
        <v>6401</v>
      </c>
      <c r="I2065" s="20">
        <f t="shared" si="32"/>
        <v>482275.02351600002</v>
      </c>
      <c r="J2065" s="20">
        <v>513622.90004454</v>
      </c>
      <c r="K2065" s="17" t="s">
        <v>6402</v>
      </c>
      <c r="L2065" s="21" t="str">
        <f>VLOOKUP(B2065,Accounts!B$2:E$3001,4,FALSE)</f>
        <v>Corporate</v>
      </c>
      <c r="M2065" s="26">
        <f>VALUE(VLOOKUP(B2065,Accounts!B$2:G$3001,6,FALSE))</f>
        <v>75930855</v>
      </c>
      <c r="N2065" s="22">
        <f>IFERROR(VLOOKUP(B2065,Loan!B2065:D2364,3,FALSE), 0)</f>
        <v>0</v>
      </c>
      <c r="O2065" s="25">
        <f>VLOOKUP(B2065,Transaction!C2:F3001,4,FALSE)</f>
        <v>44542</v>
      </c>
      <c r="P2065" s="21" t="str">
        <f>VLOOKUP(B2065,Table3[[Account Number]:[Transaction type]],2,FALSE)</f>
        <v>Cash Withdrawal</v>
      </c>
      <c r="Q2065" s="21" t="str">
        <f>VLOOKUP(B2065,Transaction!C2:E3001,3,FALSE)</f>
        <v>ATM</v>
      </c>
      <c r="R2065" s="22">
        <f>Table4[[#This Row],[Bank Deposit2]] - Table4[[#This Row],[Saving Accounts]]</f>
        <v>-31347.876528539986</v>
      </c>
      <c r="S2065" s="22">
        <f>IF(AND(Table4[[#This Row],[Account Type]]="Current",Table4[[#This Row],[Opening Balance]]&gt;= 500000),Table4[[#This Row],[Opening Balance]] * 0.02, 0)</f>
        <v>0</v>
      </c>
    </row>
    <row r="2066" spans="1:19" ht="15.75" x14ac:dyDescent="0.25">
      <c r="A2066" s="17" t="s">
        <v>6403</v>
      </c>
      <c r="B2066" s="19">
        <v>80149207</v>
      </c>
      <c r="C2066" s="17">
        <v>77</v>
      </c>
      <c r="D2066" s="24">
        <v>16581.75</v>
      </c>
      <c r="E2066" s="17" t="s">
        <v>12</v>
      </c>
      <c r="F2066" s="17" t="s">
        <v>453</v>
      </c>
      <c r="G2066" s="17" t="s">
        <v>4105</v>
      </c>
      <c r="H2066" s="17" t="s">
        <v>6404</v>
      </c>
      <c r="I2066" s="20">
        <f t="shared" si="32"/>
        <v>533783.80546800001</v>
      </c>
      <c r="J2066" s="20">
        <v>88599.361153499995</v>
      </c>
      <c r="K2066" s="17" t="s">
        <v>6405</v>
      </c>
      <c r="L2066" s="21" t="str">
        <f>VLOOKUP(B2066,Accounts!B$2:E$3001,4,FALSE)</f>
        <v>Domiciliary</v>
      </c>
      <c r="M2066" s="26">
        <f>VALUE(VLOOKUP(B2066,Accounts!B$2:G$3001,6,FALSE))</f>
        <v>422290479</v>
      </c>
      <c r="N2066" s="22">
        <f>IFERROR(VLOOKUP(B2066,Loan!B2066:D2365,3,FALSE), 0)</f>
        <v>0</v>
      </c>
      <c r="O2066" s="25">
        <f>VLOOKUP(B2066,Transaction!C2:F3001,4,FALSE)</f>
        <v>44395</v>
      </c>
      <c r="P2066" s="21" t="str">
        <f>VLOOKUP(B2066,Table3[[Account Number]:[Transaction type]],2,FALSE)</f>
        <v>Cash Withdrawal</v>
      </c>
      <c r="Q2066" s="21" t="str">
        <f>VLOOKUP(B2066,Transaction!C2:E3001,3,FALSE)</f>
        <v>ATM</v>
      </c>
      <c r="R2066" s="22">
        <f>Table4[[#This Row],[Bank Deposit2]] - Table4[[#This Row],[Saving Accounts]]</f>
        <v>445184.44431450003</v>
      </c>
      <c r="S2066" s="22">
        <f>IF(AND(Table4[[#This Row],[Account Type]]="Current",Table4[[#This Row],[Opening Balance]]&gt;= 500000),Table4[[#This Row],[Opening Balance]] * 0.02, 0)</f>
        <v>0</v>
      </c>
    </row>
    <row r="2067" spans="1:19" ht="15.75" x14ac:dyDescent="0.25">
      <c r="A2067" s="17" t="s">
        <v>6406</v>
      </c>
      <c r="B2067" s="19">
        <v>731411413</v>
      </c>
      <c r="C2067" s="17">
        <v>47</v>
      </c>
      <c r="D2067" s="24">
        <v>27539.25</v>
      </c>
      <c r="E2067" s="17" t="s">
        <v>12</v>
      </c>
      <c r="F2067" s="17" t="s">
        <v>2364</v>
      </c>
      <c r="G2067" s="17" t="s">
        <v>4084</v>
      </c>
      <c r="H2067" s="17" t="s">
        <v>6407</v>
      </c>
      <c r="I2067" s="20">
        <f t="shared" si="32"/>
        <v>336806.30476799997</v>
      </c>
      <c r="J2067" s="20">
        <v>100059.53970815999</v>
      </c>
      <c r="K2067" s="17" t="s">
        <v>6408</v>
      </c>
      <c r="L2067" s="21" t="str">
        <f>VLOOKUP(B2067,Accounts!B$2:E$3001,4,FALSE)</f>
        <v>Joint</v>
      </c>
      <c r="M2067" s="26">
        <f>VALUE(VLOOKUP(B2067,Accounts!B$2:G$3001,6,FALSE))</f>
        <v>2045855616</v>
      </c>
      <c r="N2067" s="22">
        <f>IFERROR(VLOOKUP(B2067,Loan!B2067:D2366,3,FALSE), 0)</f>
        <v>0</v>
      </c>
      <c r="O2067" s="25">
        <f>VLOOKUP(B2067,Transaction!C2:F3001,4,FALSE)</f>
        <v>44440</v>
      </c>
      <c r="P2067" s="21" t="str">
        <f>VLOOKUP(B2067,Table3[[Account Number]:[Transaction type]],2,FALSE)</f>
        <v>Online Payment</v>
      </c>
      <c r="Q2067" s="21" t="str">
        <f>VLOOKUP(B2067,Transaction!C2:E3001,3,FALSE)</f>
        <v>Mobile</v>
      </c>
      <c r="R2067" s="22">
        <f>Table4[[#This Row],[Bank Deposit2]] - Table4[[#This Row],[Saving Accounts]]</f>
        <v>236746.76505983999</v>
      </c>
      <c r="S2067" s="22">
        <f>IF(AND(Table4[[#This Row],[Account Type]]="Current",Table4[[#This Row],[Opening Balance]]&gt;= 500000),Table4[[#This Row],[Opening Balance]] * 0.02, 0)</f>
        <v>0</v>
      </c>
    </row>
    <row r="2068" spans="1:19" ht="15.75" x14ac:dyDescent="0.25">
      <c r="A2068" s="17" t="s">
        <v>6409</v>
      </c>
      <c r="B2068" s="19">
        <v>80429347</v>
      </c>
      <c r="C2068" s="17">
        <v>25</v>
      </c>
      <c r="D2068" s="24">
        <v>35574.75</v>
      </c>
      <c r="E2068" s="17" t="s">
        <v>12</v>
      </c>
      <c r="F2068" s="17" t="s">
        <v>139</v>
      </c>
      <c r="G2068" s="17" t="s">
        <v>4070</v>
      </c>
      <c r="H2068" s="17" t="s">
        <v>6410</v>
      </c>
      <c r="I2068" s="20">
        <f t="shared" si="32"/>
        <v>673120.45632</v>
      </c>
      <c r="J2068" s="20">
        <v>272419.61544720002</v>
      </c>
      <c r="K2068" s="17" t="s">
        <v>6411</v>
      </c>
      <c r="L2068" s="21" t="str">
        <f>VLOOKUP(B2068,Accounts!B$2:E$3001,4,FALSE)</f>
        <v>Current</v>
      </c>
      <c r="M2068" s="26">
        <f>VALUE(VLOOKUP(B2068,Accounts!B$2:G$3001,6,FALSE))</f>
        <v>687853125</v>
      </c>
      <c r="N2068" s="22">
        <f>IFERROR(VLOOKUP(B2068,Loan!B2068:D2367,3,FALSE), 0)</f>
        <v>0</v>
      </c>
      <c r="O2068" s="25">
        <f>VLOOKUP(B2068,Transaction!C2:F3001,4,FALSE)</f>
        <v>44628</v>
      </c>
      <c r="P2068" s="21" t="str">
        <f>VLOOKUP(B2068,Table3[[Account Number]:[Transaction type]],2,FALSE)</f>
        <v>Cash Withdrawal</v>
      </c>
      <c r="Q2068" s="21" t="str">
        <f>VLOOKUP(B2068,Transaction!C2:E3001,3,FALSE)</f>
        <v>POS</v>
      </c>
      <c r="R2068" s="22">
        <f>Table4[[#This Row],[Bank Deposit2]] - Table4[[#This Row],[Saving Accounts]]</f>
        <v>400700.84087279998</v>
      </c>
      <c r="S2068" s="22">
        <f>IF(AND(Table4[[#This Row],[Account Type]]="Current",Table4[[#This Row],[Opening Balance]]&gt;= 500000),Table4[[#This Row],[Opening Balance]] * 0.02, 0)</f>
        <v>13757062.5</v>
      </c>
    </row>
    <row r="2069" spans="1:19" ht="15.75" x14ac:dyDescent="0.25">
      <c r="A2069" s="17" t="s">
        <v>6412</v>
      </c>
      <c r="B2069" s="19">
        <v>760130291</v>
      </c>
      <c r="C2069" s="17">
        <v>67</v>
      </c>
      <c r="D2069" s="24">
        <v>20234.25</v>
      </c>
      <c r="E2069" s="17" t="s">
        <v>12</v>
      </c>
      <c r="F2069" s="17" t="s">
        <v>282</v>
      </c>
      <c r="G2069" s="17" t="s">
        <v>4084</v>
      </c>
      <c r="H2069" s="17" t="s">
        <v>6413</v>
      </c>
      <c r="I2069" s="20">
        <f t="shared" si="32"/>
        <v>1748132.8252920001</v>
      </c>
      <c r="J2069" s="20">
        <v>753084.52187975997</v>
      </c>
      <c r="K2069" s="17" t="s">
        <v>6414</v>
      </c>
      <c r="L2069" s="21" t="str">
        <f>VLOOKUP(B2069,Accounts!B$2:E$3001,4,FALSE)</f>
        <v>Domiciliary</v>
      </c>
      <c r="M2069" s="26">
        <f>VALUE(VLOOKUP(B2069,Accounts!B$2:G$3001,6,FALSE))</f>
        <v>3126788852</v>
      </c>
      <c r="N2069" s="22">
        <f>IFERROR(VLOOKUP(B2069,Loan!B2069:D2368,3,FALSE), 0)</f>
        <v>0</v>
      </c>
      <c r="O2069" s="25">
        <f>VLOOKUP(B2069,Transaction!C2:F3001,4,FALSE)</f>
        <v>44296</v>
      </c>
      <c r="P2069" s="21" t="str">
        <f>VLOOKUP(B2069,Table3[[Account Number]:[Transaction type]],2,FALSE)</f>
        <v>Money Transfer</v>
      </c>
      <c r="Q2069" s="21" t="str">
        <f>VLOOKUP(B2069,Transaction!C2:E3001,3,FALSE)</f>
        <v>Mobile</v>
      </c>
      <c r="R2069" s="22">
        <f>Table4[[#This Row],[Bank Deposit2]] - Table4[[#This Row],[Saving Accounts]]</f>
        <v>995048.30341224011</v>
      </c>
      <c r="S2069" s="22">
        <f>IF(AND(Table4[[#This Row],[Account Type]]="Current",Table4[[#This Row],[Opening Balance]]&gt;= 500000),Table4[[#This Row],[Opening Balance]] * 0.02, 0)</f>
        <v>0</v>
      </c>
    </row>
    <row r="2070" spans="1:19" ht="15.75" x14ac:dyDescent="0.25">
      <c r="A2070" s="17" t="s">
        <v>6415</v>
      </c>
      <c r="B2070" s="19">
        <v>510835677</v>
      </c>
      <c r="C2070" s="17">
        <v>26</v>
      </c>
      <c r="D2070" s="24">
        <v>35209.5</v>
      </c>
      <c r="E2070" s="17" t="s">
        <v>12</v>
      </c>
      <c r="F2070" s="17" t="s">
        <v>442</v>
      </c>
      <c r="G2070" s="17" t="s">
        <v>4148</v>
      </c>
      <c r="H2070" s="17" t="s">
        <v>6416</v>
      </c>
      <c r="I2070" s="20">
        <f t="shared" si="32"/>
        <v>430087.04130600003</v>
      </c>
      <c r="J2070" s="20">
        <v>64096.842930120001</v>
      </c>
      <c r="K2070" s="17" t="s">
        <v>6417</v>
      </c>
      <c r="L2070" s="21" t="str">
        <f>VLOOKUP(B2070,Accounts!B$2:E$3001,4,FALSE)</f>
        <v>Domiciliary</v>
      </c>
      <c r="M2070" s="26">
        <f>VALUE(VLOOKUP(B2070,Accounts!B$2:G$3001,6,FALSE))</f>
        <v>99158688</v>
      </c>
      <c r="N2070" s="22">
        <f>IFERROR(VLOOKUP(B2070,Loan!B2070:D2369,3,FALSE), 0)</f>
        <v>0</v>
      </c>
      <c r="O2070" s="25">
        <f>VLOOKUP(B2070,Transaction!C2:F3001,4,FALSE)</f>
        <v>44403</v>
      </c>
      <c r="P2070" s="21" t="str">
        <f>VLOOKUP(B2070,Table3[[Account Number]:[Transaction type]],2,FALSE)</f>
        <v>Money Deposit</v>
      </c>
      <c r="Q2070" s="21" t="str">
        <f>VLOOKUP(B2070,Transaction!C2:E3001,3,FALSE)</f>
        <v>Bank</v>
      </c>
      <c r="R2070" s="22">
        <f>Table4[[#This Row],[Bank Deposit2]] - Table4[[#This Row],[Saving Accounts]]</f>
        <v>365990.19837588002</v>
      </c>
      <c r="S2070" s="22">
        <f>IF(AND(Table4[[#This Row],[Account Type]]="Current",Table4[[#This Row],[Opening Balance]]&gt;= 500000),Table4[[#This Row],[Opening Balance]] * 0.02, 0)</f>
        <v>0</v>
      </c>
    </row>
    <row r="2071" spans="1:19" ht="15.75" x14ac:dyDescent="0.25">
      <c r="A2071" s="17" t="s">
        <v>6418</v>
      </c>
      <c r="B2071" s="19">
        <v>461675878</v>
      </c>
      <c r="C2071" s="17">
        <v>29</v>
      </c>
      <c r="D2071" s="24">
        <v>34113.75</v>
      </c>
      <c r="E2071" s="17" t="s">
        <v>12</v>
      </c>
      <c r="F2071" s="17" t="s">
        <v>870</v>
      </c>
      <c r="G2071" s="17" t="s">
        <v>4084</v>
      </c>
      <c r="H2071" s="17" t="s">
        <v>6419</v>
      </c>
      <c r="I2071" s="20">
        <f t="shared" si="32"/>
        <v>976566.95032499998</v>
      </c>
      <c r="J2071" s="20">
        <v>176792.29273125</v>
      </c>
      <c r="K2071" s="17" t="s">
        <v>6420</v>
      </c>
      <c r="L2071" s="21" t="str">
        <f>VLOOKUP(B2071,Accounts!B$2:E$3001,4,FALSE)</f>
        <v>Corporate</v>
      </c>
      <c r="M2071" s="26">
        <f>VALUE(VLOOKUP(B2071,Accounts!B$2:G$3001,6,FALSE))</f>
        <v>119065265</v>
      </c>
      <c r="N2071" s="22">
        <f>IFERROR(VLOOKUP(B2071,Loan!B2071:D2370,3,FALSE), 0)</f>
        <v>0</v>
      </c>
      <c r="O2071" s="25">
        <f>VLOOKUP(B2071,Transaction!C2:F3001,4,FALSE)</f>
        <v>44370</v>
      </c>
      <c r="P2071" s="21" t="str">
        <f>VLOOKUP(B2071,Table3[[Account Number]:[Transaction type]],2,FALSE)</f>
        <v>Money Deposit</v>
      </c>
      <c r="Q2071" s="21" t="str">
        <f>VLOOKUP(B2071,Transaction!C2:E3001,3,FALSE)</f>
        <v>Bank</v>
      </c>
      <c r="R2071" s="22">
        <f>Table4[[#This Row],[Bank Deposit2]] - Table4[[#This Row],[Saving Accounts]]</f>
        <v>799774.65759374993</v>
      </c>
      <c r="S2071" s="22">
        <f>IF(AND(Table4[[#This Row],[Account Type]]="Current",Table4[[#This Row],[Opening Balance]]&gt;= 500000),Table4[[#This Row],[Opening Balance]] * 0.02, 0)</f>
        <v>0</v>
      </c>
    </row>
    <row r="2072" spans="1:19" ht="15.75" x14ac:dyDescent="0.25">
      <c r="A2072" s="17" t="s">
        <v>6421</v>
      </c>
      <c r="B2072" s="19">
        <v>174625296</v>
      </c>
      <c r="C2072" s="17">
        <v>25</v>
      </c>
      <c r="D2072" s="24">
        <v>35574.75</v>
      </c>
      <c r="E2072" s="17" t="s">
        <v>12</v>
      </c>
      <c r="F2072" s="17" t="s">
        <v>885</v>
      </c>
      <c r="G2072" s="17" t="s">
        <v>4105</v>
      </c>
      <c r="H2072" s="17" t="s">
        <v>6422</v>
      </c>
      <c r="I2072" s="20">
        <f t="shared" si="32"/>
        <v>1972356.38631</v>
      </c>
      <c r="J2072" s="20">
        <v>326126.83503870002</v>
      </c>
      <c r="K2072" s="17" t="s">
        <v>6423</v>
      </c>
      <c r="L2072" s="21" t="str">
        <f>VLOOKUP(B2072,Accounts!B$2:E$3001,4,FALSE)</f>
        <v>Joint</v>
      </c>
      <c r="M2072" s="26">
        <f>VALUE(VLOOKUP(B2072,Accounts!B$2:G$3001,6,FALSE))</f>
        <v>69438852</v>
      </c>
      <c r="N2072" s="22">
        <f>IFERROR(VLOOKUP(B2072,Loan!B2072:D2371,3,FALSE), 0)</f>
        <v>0</v>
      </c>
      <c r="O2072" s="25">
        <f>VLOOKUP(B2072,Transaction!C2:F3001,4,FALSE)</f>
        <v>44598</v>
      </c>
      <c r="P2072" s="21" t="str">
        <f>VLOOKUP(B2072,Table3[[Account Number]:[Transaction type]],2,FALSE)</f>
        <v>Money Deposit</v>
      </c>
      <c r="Q2072" s="21" t="str">
        <f>VLOOKUP(B2072,Transaction!C2:E3001,3,FALSE)</f>
        <v>Bank</v>
      </c>
      <c r="R2072" s="22">
        <f>Table4[[#This Row],[Bank Deposit2]] - Table4[[#This Row],[Saving Accounts]]</f>
        <v>1646229.5512712998</v>
      </c>
      <c r="S2072" s="22">
        <f>IF(AND(Table4[[#This Row],[Account Type]]="Current",Table4[[#This Row],[Opening Balance]]&gt;= 500000),Table4[[#This Row],[Opening Balance]] * 0.02, 0)</f>
        <v>0</v>
      </c>
    </row>
    <row r="2073" spans="1:19" ht="15.75" x14ac:dyDescent="0.25">
      <c r="A2073" s="17" t="s">
        <v>6424</v>
      </c>
      <c r="B2073" s="19">
        <v>262785749</v>
      </c>
      <c r="C2073" s="17">
        <v>44</v>
      </c>
      <c r="D2073" s="24">
        <v>28635</v>
      </c>
      <c r="E2073" s="17" t="s">
        <v>12</v>
      </c>
      <c r="F2073" s="17" t="s">
        <v>73</v>
      </c>
      <c r="G2073" s="17" t="s">
        <v>4062</v>
      </c>
      <c r="H2073" s="17" t="s">
        <v>6425</v>
      </c>
      <c r="I2073" s="20">
        <f t="shared" si="32"/>
        <v>129506.13312</v>
      </c>
      <c r="J2073" s="20">
        <v>155033.78435999999</v>
      </c>
      <c r="K2073" s="17" t="s">
        <v>6426</v>
      </c>
      <c r="L2073" s="21" t="str">
        <f>VLOOKUP(B2073,Accounts!B$2:E$3001,4,FALSE)</f>
        <v>Joint</v>
      </c>
      <c r="M2073" s="26">
        <f>VALUE(VLOOKUP(B2073,Accounts!B$2:G$3001,6,FALSE))</f>
        <v>1085617592</v>
      </c>
      <c r="N2073" s="22">
        <f>IFERROR(VLOOKUP(B2073,Loan!B2073:D2372,3,FALSE), 0)</f>
        <v>0</v>
      </c>
      <c r="O2073" s="25">
        <f>VLOOKUP(B2073,Transaction!C2:F3001,4,FALSE)</f>
        <v>44365</v>
      </c>
      <c r="P2073" s="21" t="str">
        <f>VLOOKUP(B2073,Table3[[Account Number]:[Transaction type]],2,FALSE)</f>
        <v>Online Payment</v>
      </c>
      <c r="Q2073" s="21" t="str">
        <f>VLOOKUP(B2073,Transaction!C2:E3001,3,FALSE)</f>
        <v>Internet Banking</v>
      </c>
      <c r="R2073" s="22">
        <f>Table4[[#This Row],[Bank Deposit2]] - Table4[[#This Row],[Saving Accounts]]</f>
        <v>-25527.651239999992</v>
      </c>
      <c r="S2073" s="22">
        <f>IF(AND(Table4[[#This Row],[Account Type]]="Current",Table4[[#This Row],[Opening Balance]]&gt;= 500000),Table4[[#This Row],[Opening Balance]] * 0.02, 0)</f>
        <v>0</v>
      </c>
    </row>
    <row r="2074" spans="1:19" ht="15.75" x14ac:dyDescent="0.25">
      <c r="A2074" s="17" t="s">
        <v>6427</v>
      </c>
      <c r="B2074" s="19">
        <v>62724933</v>
      </c>
      <c r="C2074" s="17">
        <v>47</v>
      </c>
      <c r="D2074" s="24">
        <v>27539.25</v>
      </c>
      <c r="E2074" s="17" t="s">
        <v>12</v>
      </c>
      <c r="F2074" s="17" t="s">
        <v>874</v>
      </c>
      <c r="G2074" s="17" t="s">
        <v>4070</v>
      </c>
      <c r="H2074" s="17" t="s">
        <v>6428</v>
      </c>
      <c r="I2074" s="20">
        <f t="shared" si="32"/>
        <v>976553.20904400002</v>
      </c>
      <c r="J2074" s="20">
        <v>471515.90405472001</v>
      </c>
      <c r="K2074" s="17" t="s">
        <v>6429</v>
      </c>
      <c r="L2074" s="21" t="str">
        <f>VLOOKUP(B2074,Accounts!B$2:E$3001,4,FALSE)</f>
        <v>Domiciliary</v>
      </c>
      <c r="M2074" s="26">
        <f>VALUE(VLOOKUP(B2074,Accounts!B$2:G$3001,6,FALSE))</f>
        <v>646087728</v>
      </c>
      <c r="N2074" s="22">
        <f>IFERROR(VLOOKUP(B2074,Loan!B2074:D2373,3,FALSE), 0)</f>
        <v>0</v>
      </c>
      <c r="O2074" s="25">
        <f>VLOOKUP(B2074,Transaction!C2:F3001,4,FALSE)</f>
        <v>44667</v>
      </c>
      <c r="P2074" s="21" t="str">
        <f>VLOOKUP(B2074,Table3[[Account Number]:[Transaction type]],2,FALSE)</f>
        <v>Checks</v>
      </c>
      <c r="Q2074" s="21" t="str">
        <f>VLOOKUP(B2074,Transaction!C2:E3001,3,FALSE)</f>
        <v>Bank</v>
      </c>
      <c r="R2074" s="22">
        <f>Table4[[#This Row],[Bank Deposit2]] - Table4[[#This Row],[Saving Accounts]]</f>
        <v>505037.30498928</v>
      </c>
      <c r="S2074" s="22">
        <f>IF(AND(Table4[[#This Row],[Account Type]]="Current",Table4[[#This Row],[Opening Balance]]&gt;= 500000),Table4[[#This Row],[Opening Balance]] * 0.02, 0)</f>
        <v>0</v>
      </c>
    </row>
    <row r="2075" spans="1:19" ht="15.75" x14ac:dyDescent="0.25">
      <c r="A2075" s="17" t="s">
        <v>6430</v>
      </c>
      <c r="B2075" s="19">
        <v>823998849</v>
      </c>
      <c r="C2075" s="17">
        <v>17</v>
      </c>
      <c r="D2075" s="24">
        <v>38496.75</v>
      </c>
      <c r="E2075" s="17" t="s">
        <v>12</v>
      </c>
      <c r="F2075" s="17" t="s">
        <v>195</v>
      </c>
      <c r="G2075" s="17" t="s">
        <v>4099</v>
      </c>
      <c r="H2075" s="17" t="s">
        <v>6431</v>
      </c>
      <c r="I2075" s="20">
        <f t="shared" si="32"/>
        <v>543892.25</v>
      </c>
      <c r="J2075" s="20">
        <v>162036.37912</v>
      </c>
      <c r="K2075" s="17" t="s">
        <v>6432</v>
      </c>
      <c r="L2075" s="21" t="str">
        <f>VLOOKUP(B2075,Accounts!B$2:E$3001,4,FALSE)</f>
        <v>Domiciliary</v>
      </c>
      <c r="M2075" s="26">
        <f>VALUE(VLOOKUP(B2075,Accounts!B$2:G$3001,6,FALSE))</f>
        <v>409052</v>
      </c>
      <c r="N2075" s="22">
        <f>IFERROR(VLOOKUP(B2075,Loan!B2075:D2374,3,FALSE), 0)</f>
        <v>0</v>
      </c>
      <c r="O2075" s="25">
        <f>VLOOKUP(B2075,Transaction!C2:F3001,4,FALSE)</f>
        <v>44353</v>
      </c>
      <c r="P2075" s="21" t="str">
        <f>VLOOKUP(B2075,Table3[[Account Number]:[Transaction type]],2,FALSE)</f>
        <v>Cash Withdrawal</v>
      </c>
      <c r="Q2075" s="21" t="str">
        <f>VLOOKUP(B2075,Transaction!C2:E3001,3,FALSE)</f>
        <v>POS</v>
      </c>
      <c r="R2075" s="22">
        <f>Table4[[#This Row],[Bank Deposit2]] - Table4[[#This Row],[Saving Accounts]]</f>
        <v>381855.87088</v>
      </c>
      <c r="S2075" s="22">
        <f>IF(AND(Table4[[#This Row],[Account Type]]="Current",Table4[[#This Row],[Opening Balance]]&gt;= 500000),Table4[[#This Row],[Opening Balance]] * 0.02, 0)</f>
        <v>0</v>
      </c>
    </row>
    <row r="2076" spans="1:19" ht="15.75" x14ac:dyDescent="0.25">
      <c r="A2076" s="17" t="s">
        <v>6433</v>
      </c>
      <c r="B2076" s="19">
        <v>682734380</v>
      </c>
      <c r="C2076" s="17">
        <v>40</v>
      </c>
      <c r="D2076" s="24">
        <v>30096</v>
      </c>
      <c r="E2076" s="17" t="s">
        <v>12</v>
      </c>
      <c r="F2076" s="17" t="s">
        <v>1308</v>
      </c>
      <c r="G2076" s="17" t="s">
        <v>4084</v>
      </c>
      <c r="H2076" s="17" t="s">
        <v>6434</v>
      </c>
      <c r="I2076" s="20">
        <f t="shared" si="32"/>
        <v>448672.114</v>
      </c>
      <c r="J2076" s="20">
        <v>101359.10939</v>
      </c>
      <c r="K2076" s="17" t="s">
        <v>6435</v>
      </c>
      <c r="L2076" s="21" t="str">
        <f>VLOOKUP(B2076,Accounts!B$2:E$3001,4,FALSE)</f>
        <v>Domiciliary</v>
      </c>
      <c r="M2076" s="26">
        <f>VALUE(VLOOKUP(B2076,Accounts!B$2:G$3001,6,FALSE))</f>
        <v>854352495</v>
      </c>
      <c r="N2076" s="22">
        <f>IFERROR(VLOOKUP(B2076,Loan!B2076:D2375,3,FALSE), 0)</f>
        <v>0</v>
      </c>
      <c r="O2076" s="25">
        <f>VLOOKUP(B2076,Transaction!C2:F3001,4,FALSE)</f>
        <v>44374</v>
      </c>
      <c r="P2076" s="21" t="str">
        <f>VLOOKUP(B2076,Table3[[Account Number]:[Transaction type]],2,FALSE)</f>
        <v>Cash Withdrawal</v>
      </c>
      <c r="Q2076" s="21" t="str">
        <f>VLOOKUP(B2076,Transaction!C2:E3001,3,FALSE)</f>
        <v>ATM</v>
      </c>
      <c r="R2076" s="22">
        <f>Table4[[#This Row],[Bank Deposit2]] - Table4[[#This Row],[Saving Accounts]]</f>
        <v>347313.00461</v>
      </c>
      <c r="S2076" s="22">
        <f>IF(AND(Table4[[#This Row],[Account Type]]="Current",Table4[[#This Row],[Opening Balance]]&gt;= 500000),Table4[[#This Row],[Opening Balance]] * 0.02, 0)</f>
        <v>0</v>
      </c>
    </row>
    <row r="2077" spans="1:19" ht="15.75" x14ac:dyDescent="0.25">
      <c r="A2077" s="17" t="s">
        <v>6436</v>
      </c>
      <c r="B2077" s="19">
        <v>752352306</v>
      </c>
      <c r="C2077" s="17">
        <v>46</v>
      </c>
      <c r="D2077" s="24">
        <v>27904.5</v>
      </c>
      <c r="E2077" s="17" t="s">
        <v>12</v>
      </c>
      <c r="F2077" s="17" t="s">
        <v>264</v>
      </c>
      <c r="G2077" s="17" t="s">
        <v>4066</v>
      </c>
      <c r="H2077" s="17" t="s">
        <v>6437</v>
      </c>
      <c r="I2077" s="20">
        <f t="shared" si="32"/>
        <v>524154.78472499998</v>
      </c>
      <c r="J2077" s="20">
        <v>130297.46719275</v>
      </c>
      <c r="K2077" s="17" t="s">
        <v>6438</v>
      </c>
      <c r="L2077" s="21" t="str">
        <f>VLOOKUP(B2077,Accounts!B$2:E$3001,4,FALSE)</f>
        <v>Corporate</v>
      </c>
      <c r="M2077" s="26">
        <f>VALUE(VLOOKUP(B2077,Accounts!B$2:G$3001,6,FALSE))</f>
        <v>1771025256</v>
      </c>
      <c r="N2077" s="22">
        <f>IFERROR(VLOOKUP(B2077,Loan!B2077:D2376,3,FALSE), 0)</f>
        <v>0</v>
      </c>
      <c r="O2077" s="25">
        <f>VLOOKUP(B2077,Transaction!C2:F3001,4,FALSE)</f>
        <v>44232</v>
      </c>
      <c r="P2077" s="21" t="str">
        <f>VLOOKUP(B2077,Table3[[Account Number]:[Transaction type]],2,FALSE)</f>
        <v>Online Payment</v>
      </c>
      <c r="Q2077" s="21" t="str">
        <f>VLOOKUP(B2077,Transaction!C2:E3001,3,FALSE)</f>
        <v>Internet Banking</v>
      </c>
      <c r="R2077" s="22">
        <f>Table4[[#This Row],[Bank Deposit2]] - Table4[[#This Row],[Saving Accounts]]</f>
        <v>393857.31753224996</v>
      </c>
      <c r="S2077" s="22">
        <f>IF(AND(Table4[[#This Row],[Account Type]]="Current",Table4[[#This Row],[Opening Balance]]&gt;= 500000),Table4[[#This Row],[Opening Balance]] * 0.02, 0)</f>
        <v>0</v>
      </c>
    </row>
    <row r="2078" spans="1:19" ht="15.75" x14ac:dyDescent="0.25">
      <c r="A2078" s="17" t="s">
        <v>6439</v>
      </c>
      <c r="B2078" s="19">
        <v>528747128</v>
      </c>
      <c r="C2078" s="17">
        <v>24</v>
      </c>
      <c r="D2078" s="24">
        <v>35940</v>
      </c>
      <c r="E2078" s="17" t="s">
        <v>12</v>
      </c>
      <c r="F2078" s="17" t="s">
        <v>172</v>
      </c>
      <c r="G2078" s="17" t="s">
        <v>4095</v>
      </c>
      <c r="H2078" s="17" t="s">
        <v>6440</v>
      </c>
      <c r="I2078" s="20">
        <f t="shared" si="32"/>
        <v>1433363.9356800001</v>
      </c>
      <c r="J2078" s="20">
        <v>375018.488832</v>
      </c>
      <c r="K2078" s="17" t="s">
        <v>6441</v>
      </c>
      <c r="L2078" s="21" t="str">
        <f>VLOOKUP(B2078,Accounts!B$2:E$3001,4,FALSE)</f>
        <v>Domiciliary</v>
      </c>
      <c r="M2078" s="26">
        <f>VALUE(VLOOKUP(B2078,Accounts!B$2:G$3001,6,FALSE))</f>
        <v>71863743</v>
      </c>
      <c r="N2078" s="22">
        <f>IFERROR(VLOOKUP(B2078,Loan!B2078:D2377,3,FALSE), 0)</f>
        <v>0</v>
      </c>
      <c r="O2078" s="25">
        <f>VLOOKUP(B2078,Transaction!C2:F3001,4,FALSE)</f>
        <v>44465</v>
      </c>
      <c r="P2078" s="21" t="str">
        <f>VLOOKUP(B2078,Table3[[Account Number]:[Transaction type]],2,FALSE)</f>
        <v>Cash Withdrawal</v>
      </c>
      <c r="Q2078" s="21" t="str">
        <f>VLOOKUP(B2078,Transaction!C2:E3001,3,FALSE)</f>
        <v>POS</v>
      </c>
      <c r="R2078" s="22">
        <f>Table4[[#This Row],[Bank Deposit2]] - Table4[[#This Row],[Saving Accounts]]</f>
        <v>1058345.4468480002</v>
      </c>
      <c r="S2078" s="22">
        <f>IF(AND(Table4[[#This Row],[Account Type]]="Current",Table4[[#This Row],[Opening Balance]]&gt;= 500000),Table4[[#This Row],[Opening Balance]] * 0.02, 0)</f>
        <v>0</v>
      </c>
    </row>
    <row r="2079" spans="1:19" ht="15.75" x14ac:dyDescent="0.25">
      <c r="A2079" s="17" t="s">
        <v>6442</v>
      </c>
      <c r="B2079" s="19">
        <v>721154580</v>
      </c>
      <c r="C2079" s="17">
        <v>21</v>
      </c>
      <c r="D2079" s="24">
        <v>37035.75</v>
      </c>
      <c r="E2079" s="17" t="s">
        <v>12</v>
      </c>
      <c r="F2079" s="17" t="s">
        <v>282</v>
      </c>
      <c r="G2079" s="17" t="s">
        <v>4099</v>
      </c>
      <c r="H2079" s="17" t="s">
        <v>6443</v>
      </c>
      <c r="I2079" s="20">
        <f t="shared" si="32"/>
        <v>268103.61036799999</v>
      </c>
      <c r="J2079" s="20">
        <v>140838.17782144001</v>
      </c>
      <c r="K2079" s="17" t="s">
        <v>6444</v>
      </c>
      <c r="L2079" s="21" t="str">
        <f>VLOOKUP(B2079,Accounts!B$2:E$3001,4,FALSE)</f>
        <v>Domiciliary</v>
      </c>
      <c r="M2079" s="26">
        <f>VALUE(VLOOKUP(B2079,Accounts!B$2:G$3001,6,FALSE))</f>
        <v>1306871566</v>
      </c>
      <c r="N2079" s="22">
        <f>IFERROR(VLOOKUP(B2079,Loan!B2079:D2378,3,FALSE), 0)</f>
        <v>0</v>
      </c>
      <c r="O2079" s="25">
        <f>VLOOKUP(B2079,Transaction!C2:F3001,4,FALSE)</f>
        <v>44397</v>
      </c>
      <c r="P2079" s="21" t="str">
        <f>VLOOKUP(B2079,Table3[[Account Number]:[Transaction type]],2,FALSE)</f>
        <v>Cash Withdrawal</v>
      </c>
      <c r="Q2079" s="21" t="str">
        <f>VLOOKUP(B2079,Transaction!C2:E3001,3,FALSE)</f>
        <v>POS</v>
      </c>
      <c r="R2079" s="22">
        <f>Table4[[#This Row],[Bank Deposit2]] - Table4[[#This Row],[Saving Accounts]]</f>
        <v>127265.43254655998</v>
      </c>
      <c r="S2079" s="22">
        <f>IF(AND(Table4[[#This Row],[Account Type]]="Current",Table4[[#This Row],[Opening Balance]]&gt;= 500000),Table4[[#This Row],[Opening Balance]] * 0.02, 0)</f>
        <v>0</v>
      </c>
    </row>
    <row r="2080" spans="1:19" ht="15.75" x14ac:dyDescent="0.25">
      <c r="A2080" s="17" t="s">
        <v>6445</v>
      </c>
      <c r="B2080" s="19">
        <v>828471777</v>
      </c>
      <c r="C2080" s="17">
        <v>66</v>
      </c>
      <c r="D2080" s="24">
        <v>20599.5</v>
      </c>
      <c r="E2080" s="17" t="s">
        <v>12</v>
      </c>
      <c r="F2080" s="17" t="s">
        <v>636</v>
      </c>
      <c r="G2080" s="17" t="s">
        <v>4105</v>
      </c>
      <c r="H2080" s="17" t="s">
        <v>6446</v>
      </c>
      <c r="I2080" s="20">
        <f t="shared" si="32"/>
        <v>696871.50485400006</v>
      </c>
      <c r="J2080" s="20">
        <v>300767.39906975999</v>
      </c>
      <c r="K2080" s="17" t="s">
        <v>6447</v>
      </c>
      <c r="L2080" s="21" t="str">
        <f>VLOOKUP(B2080,Accounts!B$2:E$3001,4,FALSE)</f>
        <v>Domiciliary</v>
      </c>
      <c r="M2080" s="26">
        <f>VALUE(VLOOKUP(B2080,Accounts!B$2:G$3001,6,FALSE))</f>
        <v>92159489</v>
      </c>
      <c r="N2080" s="22">
        <f>IFERROR(VLOOKUP(B2080,Loan!B2080:D2379,3,FALSE), 0)</f>
        <v>0</v>
      </c>
      <c r="O2080" s="25">
        <f>VLOOKUP(B2080,Transaction!C2:F3001,4,FALSE)</f>
        <v>44614</v>
      </c>
      <c r="P2080" s="21" t="str">
        <f>VLOOKUP(B2080,Table3[[Account Number]:[Transaction type]],2,FALSE)</f>
        <v>Online Payment</v>
      </c>
      <c r="Q2080" s="21" t="str">
        <f>VLOOKUP(B2080,Transaction!C2:E3001,3,FALSE)</f>
        <v>Card</v>
      </c>
      <c r="R2080" s="22">
        <f>Table4[[#This Row],[Bank Deposit2]] - Table4[[#This Row],[Saving Accounts]]</f>
        <v>396104.10578424006</v>
      </c>
      <c r="S2080" s="22">
        <f>IF(AND(Table4[[#This Row],[Account Type]]="Current",Table4[[#This Row],[Opening Balance]]&gt;= 500000),Table4[[#This Row],[Opening Balance]] * 0.02, 0)</f>
        <v>0</v>
      </c>
    </row>
    <row r="2081" spans="1:19" ht="15.75" x14ac:dyDescent="0.25">
      <c r="A2081" s="17" t="s">
        <v>6448</v>
      </c>
      <c r="B2081" s="19">
        <v>818088800</v>
      </c>
      <c r="C2081" s="17">
        <v>71</v>
      </c>
      <c r="D2081" s="24">
        <v>18773.25</v>
      </c>
      <c r="E2081" s="17" t="s">
        <v>12</v>
      </c>
      <c r="F2081" s="17" t="s">
        <v>1090</v>
      </c>
      <c r="G2081" s="17" t="s">
        <v>4119</v>
      </c>
      <c r="H2081" s="17" t="s">
        <v>6449</v>
      </c>
      <c r="I2081" s="20">
        <f t="shared" si="32"/>
        <v>480600.22730600002</v>
      </c>
      <c r="J2081" s="20">
        <v>365148.17270147998</v>
      </c>
      <c r="K2081" s="17" t="s">
        <v>6450</v>
      </c>
      <c r="L2081" s="21" t="str">
        <f>VLOOKUP(B2081,Accounts!B$2:E$3001,4,FALSE)</f>
        <v>Savings</v>
      </c>
      <c r="M2081" s="26">
        <f>VALUE(VLOOKUP(B2081,Accounts!B$2:G$3001,6,FALSE))</f>
        <v>2171529152</v>
      </c>
      <c r="N2081" s="22">
        <f>IFERROR(VLOOKUP(B2081,Loan!B2081:D2380,3,FALSE), 0)</f>
        <v>0</v>
      </c>
      <c r="O2081" s="25">
        <f>VLOOKUP(B2081,Transaction!C2:F3001,4,FALSE)</f>
        <v>44308</v>
      </c>
      <c r="P2081" s="21" t="str">
        <f>VLOOKUP(B2081,Table3[[Account Number]:[Transaction type]],2,FALSE)</f>
        <v>Cash Withdrawal</v>
      </c>
      <c r="Q2081" s="21" t="str">
        <f>VLOOKUP(B2081,Transaction!C2:E3001,3,FALSE)</f>
        <v>ATM</v>
      </c>
      <c r="R2081" s="22">
        <f>Table4[[#This Row],[Bank Deposit2]] - Table4[[#This Row],[Saving Accounts]]</f>
        <v>115452.05460452003</v>
      </c>
      <c r="S2081" s="22">
        <f>IF(AND(Table4[[#This Row],[Account Type]]="Current",Table4[[#This Row],[Opening Balance]]&gt;= 500000),Table4[[#This Row],[Opening Balance]] * 0.02, 0)</f>
        <v>0</v>
      </c>
    </row>
    <row r="2082" spans="1:19" ht="15.75" x14ac:dyDescent="0.25">
      <c r="A2082" s="17" t="s">
        <v>6451</v>
      </c>
      <c r="B2082" s="19">
        <v>411380326</v>
      </c>
      <c r="C2082" s="17">
        <v>22</v>
      </c>
      <c r="D2082" s="24">
        <v>36670.5</v>
      </c>
      <c r="E2082" s="17" t="s">
        <v>12</v>
      </c>
      <c r="F2082" s="17" t="s">
        <v>3765</v>
      </c>
      <c r="G2082" s="17" t="s">
        <v>4119</v>
      </c>
      <c r="H2082" s="17" t="s">
        <v>6452</v>
      </c>
      <c r="I2082" s="20">
        <f t="shared" si="32"/>
        <v>64848.760704</v>
      </c>
      <c r="J2082" s="20">
        <v>39140.859139200002</v>
      </c>
      <c r="K2082" s="17" t="s">
        <v>6453</v>
      </c>
      <c r="L2082" s="21" t="str">
        <f>VLOOKUP(B2082,Accounts!B$2:E$3001,4,FALSE)</f>
        <v>Domiciliary</v>
      </c>
      <c r="M2082" s="26">
        <f>VALUE(VLOOKUP(B2082,Accounts!B$2:G$3001,6,FALSE))</f>
        <v>1117932354</v>
      </c>
      <c r="N2082" s="22">
        <f>IFERROR(VLOOKUP(B2082,Loan!B2082:D2381,3,FALSE), 0)</f>
        <v>0</v>
      </c>
      <c r="O2082" s="25">
        <f>VLOOKUP(B2082,Transaction!C2:F3001,4,FALSE)</f>
        <v>44355</v>
      </c>
      <c r="P2082" s="21" t="str">
        <f>VLOOKUP(B2082,Table3[[Account Number]:[Transaction type]],2,FALSE)</f>
        <v>Money Deposit</v>
      </c>
      <c r="Q2082" s="21" t="str">
        <f>VLOOKUP(B2082,Transaction!C2:E3001,3,FALSE)</f>
        <v>Bank</v>
      </c>
      <c r="R2082" s="22">
        <f>Table4[[#This Row],[Bank Deposit2]] - Table4[[#This Row],[Saving Accounts]]</f>
        <v>25707.901564799999</v>
      </c>
      <c r="S2082" s="22">
        <f>IF(AND(Table4[[#This Row],[Account Type]]="Current",Table4[[#This Row],[Opening Balance]]&gt;= 500000),Table4[[#This Row],[Opening Balance]] * 0.02, 0)</f>
        <v>0</v>
      </c>
    </row>
    <row r="2083" spans="1:19" ht="15.75" x14ac:dyDescent="0.25">
      <c r="A2083" s="17" t="s">
        <v>6454</v>
      </c>
      <c r="B2083" s="19">
        <v>795560326</v>
      </c>
      <c r="C2083" s="17">
        <v>63</v>
      </c>
      <c r="D2083" s="24">
        <v>21695.25</v>
      </c>
      <c r="E2083" s="17" t="s">
        <v>12</v>
      </c>
      <c r="F2083" s="17" t="s">
        <v>1479</v>
      </c>
      <c r="G2083" s="17" t="s">
        <v>4088</v>
      </c>
      <c r="H2083" s="17" t="s">
        <v>6455</v>
      </c>
      <c r="I2083" s="20">
        <f t="shared" si="32"/>
        <v>2217834.3679999998</v>
      </c>
      <c r="J2083" s="20">
        <v>838895.84969599999</v>
      </c>
      <c r="K2083" s="17" t="s">
        <v>6456</v>
      </c>
      <c r="L2083" s="21" t="str">
        <f>VLOOKUP(B2083,Accounts!B$2:E$3001,4,FALSE)</f>
        <v>Fixed Deposit</v>
      </c>
      <c r="M2083" s="26">
        <f>VALUE(VLOOKUP(B2083,Accounts!B$2:G$3001,6,FALSE))</f>
        <v>237555666</v>
      </c>
      <c r="N2083" s="22">
        <f>IFERROR(VLOOKUP(B2083,Loan!B2083:D2382,3,FALSE), 0)</f>
        <v>0</v>
      </c>
      <c r="O2083" s="25">
        <f>VLOOKUP(B2083,Transaction!C2:F3001,4,FALSE)</f>
        <v>44432</v>
      </c>
      <c r="P2083" s="21" t="str">
        <f>VLOOKUP(B2083,Table3[[Account Number]:[Transaction type]],2,FALSE)</f>
        <v>Money Deposit</v>
      </c>
      <c r="Q2083" s="21" t="str">
        <f>VLOOKUP(B2083,Transaction!C2:E3001,3,FALSE)</f>
        <v>Bank</v>
      </c>
      <c r="R2083" s="22">
        <f>Table4[[#This Row],[Bank Deposit2]] - Table4[[#This Row],[Saving Accounts]]</f>
        <v>1378938.5183039997</v>
      </c>
      <c r="S2083" s="22">
        <f>IF(AND(Table4[[#This Row],[Account Type]]="Current",Table4[[#This Row],[Opening Balance]]&gt;= 500000),Table4[[#This Row],[Opening Balance]] * 0.02, 0)</f>
        <v>0</v>
      </c>
    </row>
    <row r="2084" spans="1:19" ht="15.75" x14ac:dyDescent="0.25">
      <c r="A2084" s="17" t="s">
        <v>6457</v>
      </c>
      <c r="B2084" s="19">
        <v>986854271</v>
      </c>
      <c r="C2084" s="17">
        <v>23</v>
      </c>
      <c r="D2084" s="24">
        <v>36305.25</v>
      </c>
      <c r="E2084" s="17" t="s">
        <v>12</v>
      </c>
      <c r="F2084" s="17" t="s">
        <v>349</v>
      </c>
      <c r="G2084" s="17" t="s">
        <v>4088</v>
      </c>
      <c r="H2084" s="17" t="s">
        <v>6458</v>
      </c>
      <c r="I2084" s="20">
        <f t="shared" si="32"/>
        <v>296190.68004800001</v>
      </c>
      <c r="J2084" s="20">
        <v>42785.35234392</v>
      </c>
      <c r="K2084" s="17" t="s">
        <v>1634</v>
      </c>
      <c r="L2084" s="21" t="str">
        <f>VLOOKUP(B2084,Accounts!B$2:E$3001,4,FALSE)</f>
        <v>Domiciliary</v>
      </c>
      <c r="M2084" s="26">
        <f>VALUE(VLOOKUP(B2084,Accounts!B$2:G$3001,6,FALSE))</f>
        <v>3478737626</v>
      </c>
      <c r="N2084" s="22">
        <f>IFERROR(VLOOKUP(B2084,Loan!B2084:D2383,3,FALSE), 0)</f>
        <v>0</v>
      </c>
      <c r="O2084" s="25">
        <f>VLOOKUP(B2084,Transaction!C2:F3001,4,FALSE)</f>
        <v>44216</v>
      </c>
      <c r="P2084" s="21" t="str">
        <f>VLOOKUP(B2084,Table3[[Account Number]:[Transaction type]],2,FALSE)</f>
        <v>Loan Payment</v>
      </c>
      <c r="Q2084" s="21" t="str">
        <f>VLOOKUP(B2084,Transaction!C2:E3001,3,FALSE)</f>
        <v>AFT</v>
      </c>
      <c r="R2084" s="22">
        <f>Table4[[#This Row],[Bank Deposit2]] - Table4[[#This Row],[Saving Accounts]]</f>
        <v>253405.32770408</v>
      </c>
      <c r="S2084" s="22">
        <f>IF(AND(Table4[[#This Row],[Account Type]]="Current",Table4[[#This Row],[Opening Balance]]&gt;= 500000),Table4[[#This Row],[Opening Balance]] * 0.02, 0)</f>
        <v>0</v>
      </c>
    </row>
    <row r="2085" spans="1:19" ht="15.75" x14ac:dyDescent="0.25">
      <c r="A2085" s="17" t="s">
        <v>6459</v>
      </c>
      <c r="B2085" s="19">
        <v>499816917</v>
      </c>
      <c r="C2085" s="17">
        <v>82</v>
      </c>
      <c r="D2085" s="24">
        <v>14755.5</v>
      </c>
      <c r="E2085" s="17" t="s">
        <v>12</v>
      </c>
      <c r="F2085" s="17" t="s">
        <v>1610</v>
      </c>
      <c r="G2085" s="17" t="s">
        <v>4062</v>
      </c>
      <c r="H2085" s="17" t="s">
        <v>6460</v>
      </c>
      <c r="I2085" s="20">
        <f t="shared" si="32"/>
        <v>123840.325224</v>
      </c>
      <c r="J2085" s="20">
        <v>62824.393558080003</v>
      </c>
      <c r="K2085" s="17" t="s">
        <v>6461</v>
      </c>
      <c r="L2085" s="21" t="str">
        <f>VLOOKUP(B2085,Accounts!B$2:E$3001,4,FALSE)</f>
        <v>Domiciliary</v>
      </c>
      <c r="M2085" s="26">
        <f>VALUE(VLOOKUP(B2085,Accounts!B$2:G$3001,6,FALSE))</f>
        <v>2029806891</v>
      </c>
      <c r="N2085" s="22">
        <f>IFERROR(VLOOKUP(B2085,Loan!B2085:D2384,3,FALSE), 0)</f>
        <v>0</v>
      </c>
      <c r="O2085" s="25">
        <f>VLOOKUP(B2085,Transaction!C2:F3001,4,FALSE)</f>
        <v>44508</v>
      </c>
      <c r="P2085" s="21" t="str">
        <f>VLOOKUP(B2085,Table3[[Account Number]:[Transaction type]],2,FALSE)</f>
        <v>Money Transfer</v>
      </c>
      <c r="Q2085" s="21" t="str">
        <f>VLOOKUP(B2085,Transaction!C2:E3001,3,FALSE)</f>
        <v>Mobile</v>
      </c>
      <c r="R2085" s="22">
        <f>Table4[[#This Row],[Bank Deposit2]] - Table4[[#This Row],[Saving Accounts]]</f>
        <v>61015.931665919998</v>
      </c>
      <c r="S2085" s="22">
        <f>IF(AND(Table4[[#This Row],[Account Type]]="Current",Table4[[#This Row],[Opening Balance]]&gt;= 500000),Table4[[#This Row],[Opening Balance]] * 0.02, 0)</f>
        <v>0</v>
      </c>
    </row>
    <row r="2086" spans="1:19" ht="15.75" x14ac:dyDescent="0.25">
      <c r="A2086" s="17" t="s">
        <v>6462</v>
      </c>
      <c r="B2086" s="19">
        <v>625651230</v>
      </c>
      <c r="C2086" s="17">
        <v>55</v>
      </c>
      <c r="D2086" s="24">
        <v>24617.25</v>
      </c>
      <c r="E2086" s="17" t="s">
        <v>12</v>
      </c>
      <c r="F2086" s="17" t="s">
        <v>1721</v>
      </c>
      <c r="G2086" s="17" t="s">
        <v>4119</v>
      </c>
      <c r="H2086" s="17" t="s">
        <v>6463</v>
      </c>
      <c r="I2086" s="20">
        <f t="shared" si="32"/>
        <v>185375.78495999999</v>
      </c>
      <c r="J2086" s="20">
        <v>103607.6848128</v>
      </c>
      <c r="K2086" s="17" t="s">
        <v>6464</v>
      </c>
      <c r="L2086" s="21" t="str">
        <f>VLOOKUP(B2086,Accounts!B$2:E$3001,4,FALSE)</f>
        <v>Corporate</v>
      </c>
      <c r="M2086" s="26">
        <f>VALUE(VLOOKUP(B2086,Accounts!B$2:G$3001,6,FALSE))</f>
        <v>1805106699</v>
      </c>
      <c r="N2086" s="22">
        <f>IFERROR(VLOOKUP(B2086,Loan!B2086:D2385,3,FALSE), 0)</f>
        <v>0</v>
      </c>
      <c r="O2086" s="25">
        <f>VLOOKUP(B2086,Transaction!C2:F3001,4,FALSE)</f>
        <v>44631</v>
      </c>
      <c r="P2086" s="21" t="str">
        <f>VLOOKUP(B2086,Table3[[Account Number]:[Transaction type]],2,FALSE)</f>
        <v>Loan Payment</v>
      </c>
      <c r="Q2086" s="21" t="str">
        <f>VLOOKUP(B2086,Transaction!C2:E3001,3,FALSE)</f>
        <v>AFT</v>
      </c>
      <c r="R2086" s="22">
        <f>Table4[[#This Row],[Bank Deposit2]] - Table4[[#This Row],[Saving Accounts]]</f>
        <v>81768.100147199992</v>
      </c>
      <c r="S2086" s="22">
        <f>IF(AND(Table4[[#This Row],[Account Type]]="Current",Table4[[#This Row],[Opening Balance]]&gt;= 500000),Table4[[#This Row],[Opening Balance]] * 0.02, 0)</f>
        <v>0</v>
      </c>
    </row>
    <row r="2087" spans="1:19" ht="15.75" x14ac:dyDescent="0.25">
      <c r="A2087" s="17" t="s">
        <v>6465</v>
      </c>
      <c r="B2087" s="19">
        <v>54043829</v>
      </c>
      <c r="C2087" s="17">
        <v>63</v>
      </c>
      <c r="D2087" s="24">
        <v>21695.25</v>
      </c>
      <c r="E2087" s="17" t="s">
        <v>12</v>
      </c>
      <c r="F2087" s="17" t="s">
        <v>881</v>
      </c>
      <c r="G2087" s="17" t="s">
        <v>4070</v>
      </c>
      <c r="H2087" s="17" t="s">
        <v>6466</v>
      </c>
      <c r="I2087" s="20">
        <f t="shared" si="32"/>
        <v>963526.30478000001</v>
      </c>
      <c r="J2087" s="20">
        <v>854483.32784879999</v>
      </c>
      <c r="K2087" s="17" t="s">
        <v>6467</v>
      </c>
      <c r="L2087" s="21" t="str">
        <f>VLOOKUP(B2087,Accounts!B$2:E$3001,4,FALSE)</f>
        <v>Domiciliary</v>
      </c>
      <c r="M2087" s="26">
        <f>VALUE(VLOOKUP(B2087,Accounts!B$2:G$3001,6,FALSE))</f>
        <v>3317598438</v>
      </c>
      <c r="N2087" s="22">
        <f>IFERROR(VLOOKUP(B2087,Loan!B2087:D2386,3,FALSE), 0)</f>
        <v>0</v>
      </c>
      <c r="O2087" s="25">
        <f>VLOOKUP(B2087,Transaction!C2:F3001,4,FALSE)</f>
        <v>44359</v>
      </c>
      <c r="P2087" s="21" t="str">
        <f>VLOOKUP(B2087,Table3[[Account Number]:[Transaction type]],2,FALSE)</f>
        <v>Loan Payment</v>
      </c>
      <c r="Q2087" s="21" t="str">
        <f>VLOOKUP(B2087,Transaction!C2:E3001,3,FALSE)</f>
        <v>Mobile</v>
      </c>
      <c r="R2087" s="22">
        <f>Table4[[#This Row],[Bank Deposit2]] - Table4[[#This Row],[Saving Accounts]]</f>
        <v>109042.97693120001</v>
      </c>
      <c r="S2087" s="22">
        <f>IF(AND(Table4[[#This Row],[Account Type]]="Current",Table4[[#This Row],[Opening Balance]]&gt;= 500000),Table4[[#This Row],[Opening Balance]] * 0.02, 0)</f>
        <v>0</v>
      </c>
    </row>
    <row r="2088" spans="1:19" ht="15.75" x14ac:dyDescent="0.25">
      <c r="A2088" s="17" t="s">
        <v>6468</v>
      </c>
      <c r="B2088" s="19">
        <v>394386302</v>
      </c>
      <c r="C2088" s="17">
        <v>41</v>
      </c>
      <c r="D2088" s="24">
        <v>29730.75</v>
      </c>
      <c r="E2088" s="17" t="s">
        <v>12</v>
      </c>
      <c r="F2088" s="17" t="s">
        <v>2278</v>
      </c>
      <c r="G2088" s="17" t="s">
        <v>4105</v>
      </c>
      <c r="H2088" s="17" t="s">
        <v>6469</v>
      </c>
      <c r="I2088" s="20">
        <f t="shared" si="32"/>
        <v>117015.7806</v>
      </c>
      <c r="J2088" s="20">
        <v>23554.144224</v>
      </c>
      <c r="K2088" s="17" t="s">
        <v>6470</v>
      </c>
      <c r="L2088" s="21" t="str">
        <f>VLOOKUP(B2088,Accounts!B$2:E$3001,4,FALSE)</f>
        <v>Fixed Deposit</v>
      </c>
      <c r="M2088" s="26">
        <f>VALUE(VLOOKUP(B2088,Accounts!B$2:G$3001,6,FALSE))</f>
        <v>1787423104</v>
      </c>
      <c r="N2088" s="22">
        <f>IFERROR(VLOOKUP(B2088,Loan!B2088:D2387,3,FALSE), 0)</f>
        <v>0</v>
      </c>
      <c r="O2088" s="25">
        <f>VLOOKUP(B2088,Transaction!C2:F3001,4,FALSE)</f>
        <v>44579</v>
      </c>
      <c r="P2088" s="21" t="str">
        <f>VLOOKUP(B2088,Table3[[Account Number]:[Transaction type]],2,FALSE)</f>
        <v>Money Transfer</v>
      </c>
      <c r="Q2088" s="21" t="str">
        <f>VLOOKUP(B2088,Transaction!C2:E3001,3,FALSE)</f>
        <v>ATM</v>
      </c>
      <c r="R2088" s="22">
        <f>Table4[[#This Row],[Bank Deposit2]] - Table4[[#This Row],[Saving Accounts]]</f>
        <v>93461.636375999995</v>
      </c>
      <c r="S2088" s="22">
        <f>IF(AND(Table4[[#This Row],[Account Type]]="Current",Table4[[#This Row],[Opening Balance]]&gt;= 500000),Table4[[#This Row],[Opening Balance]] * 0.02, 0)</f>
        <v>0</v>
      </c>
    </row>
    <row r="2089" spans="1:19" ht="15.75" x14ac:dyDescent="0.25">
      <c r="A2089" s="17" t="s">
        <v>6471</v>
      </c>
      <c r="B2089" s="19">
        <v>189397842</v>
      </c>
      <c r="C2089" s="17">
        <v>76</v>
      </c>
      <c r="D2089" s="24">
        <v>16947</v>
      </c>
      <c r="E2089" s="17" t="s">
        <v>12</v>
      </c>
      <c r="F2089" s="17" t="s">
        <v>463</v>
      </c>
      <c r="G2089" s="17" t="s">
        <v>4084</v>
      </c>
      <c r="H2089" s="17" t="s">
        <v>6472</v>
      </c>
      <c r="I2089" s="20">
        <f t="shared" si="32"/>
        <v>329499.38322000002</v>
      </c>
      <c r="J2089" s="20">
        <v>97608.223087199993</v>
      </c>
      <c r="K2089" s="17" t="s">
        <v>6473</v>
      </c>
      <c r="L2089" s="21" t="str">
        <f>VLOOKUP(B2089,Accounts!B$2:E$3001,4,FALSE)</f>
        <v>Current</v>
      </c>
      <c r="M2089" s="26">
        <f>VALUE(VLOOKUP(B2089,Accounts!B$2:G$3001,6,FALSE))</f>
        <v>16280739</v>
      </c>
      <c r="N2089" s="22">
        <f>IFERROR(VLOOKUP(B2089,Loan!B2089:D2388,3,FALSE), 0)</f>
        <v>0</v>
      </c>
      <c r="O2089" s="25">
        <f>VLOOKUP(B2089,Transaction!C2:F3001,4,FALSE)</f>
        <v>44274</v>
      </c>
      <c r="P2089" s="21" t="str">
        <f>VLOOKUP(B2089,Table3[[Account Number]:[Transaction type]],2,FALSE)</f>
        <v>Money Transfer</v>
      </c>
      <c r="Q2089" s="21" t="str">
        <f>VLOOKUP(B2089,Transaction!C2:E3001,3,FALSE)</f>
        <v>ATM</v>
      </c>
      <c r="R2089" s="22">
        <f>Table4[[#This Row],[Bank Deposit2]] - Table4[[#This Row],[Saving Accounts]]</f>
        <v>231891.16013280003</v>
      </c>
      <c r="S2089" s="22">
        <f>IF(AND(Table4[[#This Row],[Account Type]]="Current",Table4[[#This Row],[Opening Balance]]&gt;= 500000),Table4[[#This Row],[Opening Balance]] * 0.02, 0)</f>
        <v>325614.78000000003</v>
      </c>
    </row>
    <row r="2090" spans="1:19" ht="15.75" x14ac:dyDescent="0.25">
      <c r="A2090" s="17" t="s">
        <v>6474</v>
      </c>
      <c r="B2090" s="19">
        <v>652428018</v>
      </c>
      <c r="C2090" s="17">
        <v>41</v>
      </c>
      <c r="D2090" s="24">
        <v>29730.75</v>
      </c>
      <c r="E2090" s="17" t="s">
        <v>12</v>
      </c>
      <c r="F2090" s="17" t="s">
        <v>1277</v>
      </c>
      <c r="G2090" s="17" t="s">
        <v>4112</v>
      </c>
      <c r="H2090" s="17" t="s">
        <v>6475</v>
      </c>
      <c r="I2090" s="20">
        <f t="shared" si="32"/>
        <v>38234.015399999997</v>
      </c>
      <c r="J2090" s="20">
        <v>7799.7391416</v>
      </c>
      <c r="K2090" s="17" t="s">
        <v>6476</v>
      </c>
      <c r="L2090" s="21" t="str">
        <f>VLOOKUP(B2090,Accounts!B$2:E$3001,4,FALSE)</f>
        <v>Savings</v>
      </c>
      <c r="M2090" s="26">
        <f>VALUE(VLOOKUP(B2090,Accounts!B$2:G$3001,6,FALSE))</f>
        <v>1897427686</v>
      </c>
      <c r="N2090" s="22">
        <f>IFERROR(VLOOKUP(B2090,Loan!B2090:D2389,3,FALSE), 0)</f>
        <v>0</v>
      </c>
      <c r="O2090" s="25">
        <f>VLOOKUP(B2090,Transaction!C2:F3001,4,FALSE)</f>
        <v>44500</v>
      </c>
      <c r="P2090" s="21" t="str">
        <f>VLOOKUP(B2090,Table3[[Account Number]:[Transaction type]],2,FALSE)</f>
        <v>Loan Payment</v>
      </c>
      <c r="Q2090" s="21" t="str">
        <f>VLOOKUP(B2090,Transaction!C2:E3001,3,FALSE)</f>
        <v>AFT</v>
      </c>
      <c r="R2090" s="22">
        <f>Table4[[#This Row],[Bank Deposit2]] - Table4[[#This Row],[Saving Accounts]]</f>
        <v>30434.276258399997</v>
      </c>
      <c r="S2090" s="22">
        <f>IF(AND(Table4[[#This Row],[Account Type]]="Current",Table4[[#This Row],[Opening Balance]]&gt;= 500000),Table4[[#This Row],[Opening Balance]] * 0.02, 0)</f>
        <v>0</v>
      </c>
    </row>
    <row r="2091" spans="1:19" ht="15.75" x14ac:dyDescent="0.25">
      <c r="A2091" s="17" t="s">
        <v>6477</v>
      </c>
      <c r="B2091" s="19">
        <v>800047910</v>
      </c>
      <c r="C2091" s="17">
        <v>43</v>
      </c>
      <c r="D2091" s="24">
        <v>29000.25</v>
      </c>
      <c r="E2091" s="17" t="s">
        <v>12</v>
      </c>
      <c r="F2091" s="17" t="s">
        <v>453</v>
      </c>
      <c r="G2091" s="17" t="s">
        <v>4099</v>
      </c>
      <c r="H2091" s="17" t="s">
        <v>6478</v>
      </c>
      <c r="I2091" s="20">
        <f t="shared" si="32"/>
        <v>46348.6394</v>
      </c>
      <c r="J2091" s="20">
        <v>32536.744858800001</v>
      </c>
      <c r="K2091" s="17" t="s">
        <v>6479</v>
      </c>
      <c r="L2091" s="21" t="str">
        <f>VLOOKUP(B2091,Accounts!B$2:E$3001,4,FALSE)</f>
        <v>Corporate</v>
      </c>
      <c r="M2091" s="26">
        <f>VALUE(VLOOKUP(B2091,Accounts!B$2:G$3001,6,FALSE))</f>
        <v>1012803968</v>
      </c>
      <c r="N2091" s="22">
        <f>IFERROR(VLOOKUP(B2091,Loan!B2091:D2390,3,FALSE), 0)</f>
        <v>0</v>
      </c>
      <c r="O2091" s="25">
        <f>VLOOKUP(B2091,Transaction!C2:F3001,4,FALSE)</f>
        <v>44508</v>
      </c>
      <c r="P2091" s="21" t="str">
        <f>VLOOKUP(B2091,Table3[[Account Number]:[Transaction type]],2,FALSE)</f>
        <v>Money Transfer</v>
      </c>
      <c r="Q2091" s="21" t="str">
        <f>VLOOKUP(B2091,Transaction!C2:E3001,3,FALSE)</f>
        <v>Mobile</v>
      </c>
      <c r="R2091" s="22">
        <f>Table4[[#This Row],[Bank Deposit2]] - Table4[[#This Row],[Saving Accounts]]</f>
        <v>13811.894541199999</v>
      </c>
      <c r="S2091" s="22">
        <f>IF(AND(Table4[[#This Row],[Account Type]]="Current",Table4[[#This Row],[Opening Balance]]&gt;= 500000),Table4[[#This Row],[Opening Balance]] * 0.02, 0)</f>
        <v>0</v>
      </c>
    </row>
    <row r="2092" spans="1:19" ht="15.75" x14ac:dyDescent="0.25">
      <c r="A2092" s="17" t="s">
        <v>6480</v>
      </c>
      <c r="B2092" s="19">
        <v>483024768</v>
      </c>
      <c r="C2092" s="17">
        <v>48</v>
      </c>
      <c r="D2092" s="24">
        <v>27174</v>
      </c>
      <c r="E2092" s="17" t="s">
        <v>12</v>
      </c>
      <c r="F2092" s="17" t="s">
        <v>260</v>
      </c>
      <c r="G2092" s="17" t="s">
        <v>4105</v>
      </c>
      <c r="H2092" s="17" t="s">
        <v>6481</v>
      </c>
      <c r="I2092" s="20">
        <f t="shared" si="32"/>
        <v>176184.23707500001</v>
      </c>
      <c r="J2092" s="20">
        <v>66149.172647250001</v>
      </c>
      <c r="K2092" s="17" t="s">
        <v>6482</v>
      </c>
      <c r="L2092" s="21" t="str">
        <f>VLOOKUP(B2092,Accounts!B$2:E$3001,4,FALSE)</f>
        <v>Domiciliary</v>
      </c>
      <c r="M2092" s="26">
        <f>VALUE(VLOOKUP(B2092,Accounts!B$2:G$3001,6,FALSE))</f>
        <v>13750926</v>
      </c>
      <c r="N2092" s="22">
        <f>IFERROR(VLOOKUP(B2092,Loan!B2092:D2391,3,FALSE), 0)</f>
        <v>0</v>
      </c>
      <c r="O2092" s="25">
        <f>VLOOKUP(B2092,Transaction!C2:F3001,4,FALSE)</f>
        <v>44220</v>
      </c>
      <c r="P2092" s="21" t="str">
        <f>VLOOKUP(B2092,Table3[[Account Number]:[Transaction type]],2,FALSE)</f>
        <v>Cash Withdrawal</v>
      </c>
      <c r="Q2092" s="21" t="str">
        <f>VLOOKUP(B2092,Transaction!C2:E3001,3,FALSE)</f>
        <v>POS</v>
      </c>
      <c r="R2092" s="22">
        <f>Table4[[#This Row],[Bank Deposit2]] - Table4[[#This Row],[Saving Accounts]]</f>
        <v>110035.06442775001</v>
      </c>
      <c r="S2092" s="22">
        <f>IF(AND(Table4[[#This Row],[Account Type]]="Current",Table4[[#This Row],[Opening Balance]]&gt;= 500000),Table4[[#This Row],[Opening Balance]] * 0.02, 0)</f>
        <v>0</v>
      </c>
    </row>
    <row r="2093" spans="1:19" ht="15.75" x14ac:dyDescent="0.25">
      <c r="A2093" s="17" t="s">
        <v>6483</v>
      </c>
      <c r="B2093" s="19">
        <v>903375773</v>
      </c>
      <c r="C2093" s="17">
        <v>58</v>
      </c>
      <c r="D2093" s="24">
        <v>23521.5</v>
      </c>
      <c r="E2093" s="17" t="s">
        <v>12</v>
      </c>
      <c r="F2093" s="17" t="s">
        <v>256</v>
      </c>
      <c r="G2093" s="17" t="s">
        <v>4084</v>
      </c>
      <c r="H2093" s="17" t="s">
        <v>6484</v>
      </c>
      <c r="I2093" s="20">
        <f t="shared" si="32"/>
        <v>592417.13667200005</v>
      </c>
      <c r="J2093" s="20">
        <v>305050.61515199998</v>
      </c>
      <c r="K2093" s="17" t="s">
        <v>6485</v>
      </c>
      <c r="L2093" s="21" t="str">
        <f>VLOOKUP(B2093,Accounts!B$2:E$3001,4,FALSE)</f>
        <v>Domiciliary</v>
      </c>
      <c r="M2093" s="26">
        <f>VALUE(VLOOKUP(B2093,Accounts!B$2:G$3001,6,FALSE))</f>
        <v>2114397824</v>
      </c>
      <c r="N2093" s="22">
        <f>IFERROR(VLOOKUP(B2093,Loan!B2093:D2392,3,FALSE), 0)</f>
        <v>0</v>
      </c>
      <c r="O2093" s="25">
        <f>VLOOKUP(B2093,Transaction!C2:F3001,4,FALSE)</f>
        <v>44235</v>
      </c>
      <c r="P2093" s="21" t="str">
        <f>VLOOKUP(B2093,Table3[[Account Number]:[Transaction type]],2,FALSE)</f>
        <v>Cash Withdrawal</v>
      </c>
      <c r="Q2093" s="21" t="str">
        <f>VLOOKUP(B2093,Transaction!C2:E3001,3,FALSE)</f>
        <v>Bank</v>
      </c>
      <c r="R2093" s="22">
        <f>Table4[[#This Row],[Bank Deposit2]] - Table4[[#This Row],[Saving Accounts]]</f>
        <v>287366.52152000007</v>
      </c>
      <c r="S2093" s="22">
        <f>IF(AND(Table4[[#This Row],[Account Type]]="Current",Table4[[#This Row],[Opening Balance]]&gt;= 500000),Table4[[#This Row],[Opening Balance]] * 0.02, 0)</f>
        <v>0</v>
      </c>
    </row>
    <row r="2094" spans="1:19" ht="15.75" x14ac:dyDescent="0.25">
      <c r="A2094" s="17" t="s">
        <v>6486</v>
      </c>
      <c r="B2094" s="19">
        <v>556345845</v>
      </c>
      <c r="C2094" s="17">
        <v>69</v>
      </c>
      <c r="D2094" s="24">
        <v>19503.75</v>
      </c>
      <c r="E2094" s="17" t="s">
        <v>12</v>
      </c>
      <c r="F2094" s="17" t="s">
        <v>102</v>
      </c>
      <c r="G2094" s="17" t="s">
        <v>4148</v>
      </c>
      <c r="H2094" s="17" t="s">
        <v>6487</v>
      </c>
      <c r="I2094" s="20">
        <f t="shared" si="32"/>
        <v>105668.66032</v>
      </c>
      <c r="J2094" s="20">
        <v>34195.071388800003</v>
      </c>
      <c r="K2094" s="17" t="s">
        <v>6488</v>
      </c>
      <c r="L2094" s="21" t="str">
        <f>VLOOKUP(B2094,Accounts!B$2:E$3001,4,FALSE)</f>
        <v>Fixed Deposit</v>
      </c>
      <c r="M2094" s="26">
        <f>VALUE(VLOOKUP(B2094,Accounts!B$2:G$3001,6,FALSE))</f>
        <v>2731974375</v>
      </c>
      <c r="N2094" s="22">
        <f>IFERROR(VLOOKUP(B2094,Loan!B2094:D2393,3,FALSE), 0)</f>
        <v>0</v>
      </c>
      <c r="O2094" s="25">
        <f>VLOOKUP(B2094,Transaction!C2:F3001,4,FALSE)</f>
        <v>44386</v>
      </c>
      <c r="P2094" s="21" t="str">
        <f>VLOOKUP(B2094,Table3[[Account Number]:[Transaction type]],2,FALSE)</f>
        <v>Loan Payment</v>
      </c>
      <c r="Q2094" s="21" t="str">
        <f>VLOOKUP(B2094,Transaction!C2:E3001,3,FALSE)</f>
        <v>AFT</v>
      </c>
      <c r="R2094" s="22">
        <f>Table4[[#This Row],[Bank Deposit2]] - Table4[[#This Row],[Saving Accounts]]</f>
        <v>71473.588931199993</v>
      </c>
      <c r="S2094" s="22">
        <f>IF(AND(Table4[[#This Row],[Account Type]]="Current",Table4[[#This Row],[Opening Balance]]&gt;= 500000),Table4[[#This Row],[Opening Balance]] * 0.02, 0)</f>
        <v>0</v>
      </c>
    </row>
    <row r="2095" spans="1:19" ht="15.75" x14ac:dyDescent="0.25">
      <c r="A2095" s="17" t="s">
        <v>6489</v>
      </c>
      <c r="B2095" s="19">
        <v>413993051</v>
      </c>
      <c r="C2095" s="17">
        <v>41</v>
      </c>
      <c r="D2095" s="24">
        <v>29730.75</v>
      </c>
      <c r="E2095" s="17" t="s">
        <v>12</v>
      </c>
      <c r="F2095" s="17" t="s">
        <v>825</v>
      </c>
      <c r="G2095" s="17" t="s">
        <v>4066</v>
      </c>
      <c r="H2095" s="17" t="s">
        <v>6490</v>
      </c>
      <c r="I2095" s="20">
        <f t="shared" si="32"/>
        <v>437621.19052</v>
      </c>
      <c r="J2095" s="20">
        <v>125699.70366</v>
      </c>
      <c r="K2095" s="17" t="s">
        <v>6491</v>
      </c>
      <c r="L2095" s="21" t="str">
        <f>VLOOKUP(B2095,Accounts!B$2:E$3001,4,FALSE)</f>
        <v>Domiciliary</v>
      </c>
      <c r="M2095" s="26">
        <f>VALUE(VLOOKUP(B2095,Accounts!B$2:G$3001,6,FALSE))</f>
        <v>3258666642</v>
      </c>
      <c r="N2095" s="22">
        <f>IFERROR(VLOOKUP(B2095,Loan!B2095:D2394,3,FALSE), 0)</f>
        <v>0</v>
      </c>
      <c r="O2095" s="25">
        <f>VLOOKUP(B2095,Transaction!C2:F3001,4,FALSE)</f>
        <v>44417</v>
      </c>
      <c r="P2095" s="21" t="str">
        <f>VLOOKUP(B2095,Table3[[Account Number]:[Transaction type]],2,FALSE)</f>
        <v>Loan Payment</v>
      </c>
      <c r="Q2095" s="21" t="str">
        <f>VLOOKUP(B2095,Transaction!C2:E3001,3,FALSE)</f>
        <v>ACH</v>
      </c>
      <c r="R2095" s="22">
        <f>Table4[[#This Row],[Bank Deposit2]] - Table4[[#This Row],[Saving Accounts]]</f>
        <v>311921.48686</v>
      </c>
      <c r="S2095" s="22">
        <f>IF(AND(Table4[[#This Row],[Account Type]]="Current",Table4[[#This Row],[Opening Balance]]&gt;= 500000),Table4[[#This Row],[Opening Balance]] * 0.02, 0)</f>
        <v>0</v>
      </c>
    </row>
    <row r="2096" spans="1:19" ht="15.75" x14ac:dyDescent="0.25">
      <c r="A2096" s="17" t="s">
        <v>6492</v>
      </c>
      <c r="B2096" s="19">
        <v>81563994</v>
      </c>
      <c r="C2096" s="17">
        <v>73</v>
      </c>
      <c r="D2096" s="24">
        <v>18042.75</v>
      </c>
      <c r="E2096" s="17" t="s">
        <v>12</v>
      </c>
      <c r="F2096" s="17" t="s">
        <v>139</v>
      </c>
      <c r="G2096" s="17" t="s">
        <v>4084</v>
      </c>
      <c r="H2096" s="17" t="s">
        <v>6493</v>
      </c>
      <c r="I2096" s="20">
        <f t="shared" si="32"/>
        <v>2737514.2274250002</v>
      </c>
      <c r="J2096" s="20">
        <v>809926.62314849999</v>
      </c>
      <c r="K2096" s="17" t="s">
        <v>6494</v>
      </c>
      <c r="L2096" s="21" t="str">
        <f>VLOOKUP(B2096,Accounts!B$2:E$3001,4,FALSE)</f>
        <v>Domiciliary</v>
      </c>
      <c r="M2096" s="26">
        <f>VALUE(VLOOKUP(B2096,Accounts!B$2:G$3001,6,FALSE))</f>
        <v>3636740625</v>
      </c>
      <c r="N2096" s="22">
        <f>IFERROR(VLOOKUP(B2096,Loan!B2096:D2395,3,FALSE), 0)</f>
        <v>0</v>
      </c>
      <c r="O2096" s="25">
        <f>VLOOKUP(B2096,Transaction!C2:F3001,4,FALSE)</f>
        <v>44268</v>
      </c>
      <c r="P2096" s="21" t="str">
        <f>VLOOKUP(B2096,Table3[[Account Number]:[Transaction type]],2,FALSE)</f>
        <v>Cash Withdrawal</v>
      </c>
      <c r="Q2096" s="21" t="str">
        <f>VLOOKUP(B2096,Transaction!C2:E3001,3,FALSE)</f>
        <v>ATM</v>
      </c>
      <c r="R2096" s="22">
        <f>Table4[[#This Row],[Bank Deposit2]] - Table4[[#This Row],[Saving Accounts]]</f>
        <v>1927587.6042765002</v>
      </c>
      <c r="S2096" s="22">
        <f>IF(AND(Table4[[#This Row],[Account Type]]="Current",Table4[[#This Row],[Opening Balance]]&gt;= 500000),Table4[[#This Row],[Opening Balance]] * 0.02, 0)</f>
        <v>0</v>
      </c>
    </row>
    <row r="2097" spans="1:19" ht="15.75" x14ac:dyDescent="0.25">
      <c r="A2097" s="17" t="s">
        <v>6495</v>
      </c>
      <c r="B2097" s="19">
        <v>656387474</v>
      </c>
      <c r="C2097" s="17">
        <v>20</v>
      </c>
      <c r="D2097" s="24">
        <v>37401</v>
      </c>
      <c r="E2097" s="17" t="s">
        <v>12</v>
      </c>
      <c r="F2097" s="17" t="s">
        <v>246</v>
      </c>
      <c r="G2097" s="17" t="s">
        <v>4074</v>
      </c>
      <c r="H2097" s="17" t="s">
        <v>6496</v>
      </c>
      <c r="I2097" s="20">
        <f t="shared" si="32"/>
        <v>255753.36771600001</v>
      </c>
      <c r="J2097" s="20">
        <v>169395.08770800001</v>
      </c>
      <c r="K2097" s="17" t="s">
        <v>6497</v>
      </c>
      <c r="L2097" s="21" t="str">
        <f>VLOOKUP(B2097,Accounts!B$2:E$3001,4,FALSE)</f>
        <v>Domiciliary</v>
      </c>
      <c r="M2097" s="26">
        <f>VALUE(VLOOKUP(B2097,Accounts!B$2:G$3001,6,FALSE))</f>
        <v>1401116556</v>
      </c>
      <c r="N2097" s="22">
        <f>IFERROR(VLOOKUP(B2097,Loan!B2097:D2396,3,FALSE), 0)</f>
        <v>0</v>
      </c>
      <c r="O2097" s="25">
        <f>VLOOKUP(B2097,Transaction!C2:F3001,4,FALSE)</f>
        <v>44394</v>
      </c>
      <c r="P2097" s="21" t="str">
        <f>VLOOKUP(B2097,Table3[[Account Number]:[Transaction type]],2,FALSE)</f>
        <v>Money Transfer</v>
      </c>
      <c r="Q2097" s="21" t="str">
        <f>VLOOKUP(B2097,Transaction!C2:E3001,3,FALSE)</f>
        <v>Mobile</v>
      </c>
      <c r="R2097" s="22">
        <f>Table4[[#This Row],[Bank Deposit2]] - Table4[[#This Row],[Saving Accounts]]</f>
        <v>86358.280008000002</v>
      </c>
      <c r="S2097" s="22">
        <f>IF(AND(Table4[[#This Row],[Account Type]]="Current",Table4[[#This Row],[Opening Balance]]&gt;= 500000),Table4[[#This Row],[Opening Balance]] * 0.02, 0)</f>
        <v>0</v>
      </c>
    </row>
    <row r="2098" spans="1:19" ht="15.75" x14ac:dyDescent="0.25">
      <c r="A2098" s="17" t="s">
        <v>6498</v>
      </c>
      <c r="B2098" s="19">
        <v>131682984</v>
      </c>
      <c r="C2098" s="17">
        <v>24</v>
      </c>
      <c r="D2098" s="24">
        <v>35940</v>
      </c>
      <c r="E2098" s="17" t="s">
        <v>12</v>
      </c>
      <c r="F2098" s="17" t="s">
        <v>2501</v>
      </c>
      <c r="G2098" s="17" t="s">
        <v>4148</v>
      </c>
      <c r="H2098" s="17" t="s">
        <v>6499</v>
      </c>
      <c r="I2098" s="20">
        <f t="shared" si="32"/>
        <v>2326151.8250879999</v>
      </c>
      <c r="J2098" s="20">
        <v>785451.42674544</v>
      </c>
      <c r="K2098" s="17" t="s">
        <v>6500</v>
      </c>
      <c r="L2098" s="21" t="str">
        <f>VLOOKUP(B2098,Accounts!B$2:E$3001,4,FALSE)</f>
        <v>Corporate</v>
      </c>
      <c r="M2098" s="26">
        <f>VALUE(VLOOKUP(B2098,Accounts!B$2:G$3001,6,FALSE))</f>
        <v>218312274</v>
      </c>
      <c r="N2098" s="22">
        <f>IFERROR(VLOOKUP(B2098,Loan!B2098:D2397,3,FALSE), 0)</f>
        <v>0</v>
      </c>
      <c r="O2098" s="25">
        <f>VLOOKUP(B2098,Transaction!C2:F3001,4,FALSE)</f>
        <v>44618</v>
      </c>
      <c r="P2098" s="21" t="str">
        <f>VLOOKUP(B2098,Table3[[Account Number]:[Transaction type]],2,FALSE)</f>
        <v>Money Transfer</v>
      </c>
      <c r="Q2098" s="21" t="str">
        <f>VLOOKUP(B2098,Transaction!C2:E3001,3,FALSE)</f>
        <v>Mobile</v>
      </c>
      <c r="R2098" s="22">
        <f>Table4[[#This Row],[Bank Deposit2]] - Table4[[#This Row],[Saving Accounts]]</f>
        <v>1540700.39834256</v>
      </c>
      <c r="S2098" s="22">
        <f>IF(AND(Table4[[#This Row],[Account Type]]="Current",Table4[[#This Row],[Opening Balance]]&gt;= 500000),Table4[[#This Row],[Opening Balance]] * 0.02, 0)</f>
        <v>0</v>
      </c>
    </row>
    <row r="2099" spans="1:19" ht="15.75" x14ac:dyDescent="0.25">
      <c r="A2099" s="17" t="s">
        <v>6501</v>
      </c>
      <c r="B2099" s="19">
        <v>363651535</v>
      </c>
      <c r="C2099" s="17">
        <v>79</v>
      </c>
      <c r="D2099" s="24">
        <v>15851.25</v>
      </c>
      <c r="E2099" s="17" t="s">
        <v>12</v>
      </c>
      <c r="F2099" s="17" t="s">
        <v>569</v>
      </c>
      <c r="G2099" s="17" t="s">
        <v>4148</v>
      </c>
      <c r="H2099" s="17" t="s">
        <v>6502</v>
      </c>
      <c r="I2099" s="20">
        <f t="shared" si="32"/>
        <v>904884.79460400005</v>
      </c>
      <c r="J2099" s="20">
        <v>210404.10671280001</v>
      </c>
      <c r="K2099" s="17" t="s">
        <v>6503</v>
      </c>
      <c r="L2099" s="21" t="str">
        <f>VLOOKUP(B2099,Accounts!B$2:E$3001,4,FALSE)</f>
        <v>Savings</v>
      </c>
      <c r="M2099" s="26">
        <f>VALUE(VLOOKUP(B2099,Accounts!B$2:G$3001,6,FALSE))</f>
        <v>1145089575</v>
      </c>
      <c r="N2099" s="22">
        <f>IFERROR(VLOOKUP(B2099,Loan!B2099:D2398,3,FALSE), 0)</f>
        <v>0</v>
      </c>
      <c r="O2099" s="25">
        <f>VLOOKUP(B2099,Transaction!C2:F3001,4,FALSE)</f>
        <v>44209</v>
      </c>
      <c r="P2099" s="21" t="str">
        <f>VLOOKUP(B2099,Table3[[Account Number]:[Transaction type]],2,FALSE)</f>
        <v>Online Payment</v>
      </c>
      <c r="Q2099" s="21" t="str">
        <f>VLOOKUP(B2099,Transaction!C2:E3001,3,FALSE)</f>
        <v>Card</v>
      </c>
      <c r="R2099" s="22">
        <f>Table4[[#This Row],[Bank Deposit2]] - Table4[[#This Row],[Saving Accounts]]</f>
        <v>694480.68789120007</v>
      </c>
      <c r="S2099" s="22">
        <f>IF(AND(Table4[[#This Row],[Account Type]]="Current",Table4[[#This Row],[Opening Balance]]&gt;= 500000),Table4[[#This Row],[Opening Balance]] * 0.02, 0)</f>
        <v>0</v>
      </c>
    </row>
    <row r="2100" spans="1:19" ht="15.75" x14ac:dyDescent="0.25">
      <c r="A2100" s="17" t="s">
        <v>6504</v>
      </c>
      <c r="B2100" s="19">
        <v>174453542</v>
      </c>
      <c r="C2100" s="17">
        <v>41</v>
      </c>
      <c r="D2100" s="24">
        <v>29730.75</v>
      </c>
      <c r="E2100" s="17" t="s">
        <v>12</v>
      </c>
      <c r="F2100" s="17" t="s">
        <v>381</v>
      </c>
      <c r="G2100" s="17" t="s">
        <v>4084</v>
      </c>
      <c r="H2100" s="17" t="s">
        <v>6505</v>
      </c>
      <c r="I2100" s="20">
        <f t="shared" si="32"/>
        <v>333106.93934400001</v>
      </c>
      <c r="J2100" s="20">
        <v>302426.03703599999</v>
      </c>
      <c r="K2100" s="17" t="s">
        <v>6506</v>
      </c>
      <c r="L2100" s="21" t="str">
        <f>VLOOKUP(B2100,Accounts!B$2:E$3001,4,FALSE)</f>
        <v>Current</v>
      </c>
      <c r="M2100" s="26">
        <f>VALUE(VLOOKUP(B2100,Accounts!B$2:G$3001,6,FALSE))</f>
        <v>34363719</v>
      </c>
      <c r="N2100" s="22">
        <f>IFERROR(VLOOKUP(B2100,Loan!B2100:D2399,3,FALSE), 0)</f>
        <v>0</v>
      </c>
      <c r="O2100" s="25">
        <f>VLOOKUP(B2100,Transaction!C2:F3001,4,FALSE)</f>
        <v>44412</v>
      </c>
      <c r="P2100" s="21" t="str">
        <f>VLOOKUP(B2100,Table3[[Account Number]:[Transaction type]],2,FALSE)</f>
        <v>Loan Payment</v>
      </c>
      <c r="Q2100" s="21" t="str">
        <f>VLOOKUP(B2100,Transaction!C2:E3001,3,FALSE)</f>
        <v>AFT</v>
      </c>
      <c r="R2100" s="22">
        <f>Table4[[#This Row],[Bank Deposit2]] - Table4[[#This Row],[Saving Accounts]]</f>
        <v>30680.902308000019</v>
      </c>
      <c r="S2100" s="22">
        <f>IF(AND(Table4[[#This Row],[Account Type]]="Current",Table4[[#This Row],[Opening Balance]]&gt;= 500000),Table4[[#This Row],[Opening Balance]] * 0.02, 0)</f>
        <v>687274.38</v>
      </c>
    </row>
    <row r="2101" spans="1:19" ht="15.75" x14ac:dyDescent="0.25">
      <c r="A2101" s="17" t="s">
        <v>6507</v>
      </c>
      <c r="B2101" s="19">
        <v>660681947</v>
      </c>
      <c r="C2101" s="17">
        <v>32</v>
      </c>
      <c r="D2101" s="24">
        <v>33018</v>
      </c>
      <c r="E2101" s="17" t="s">
        <v>12</v>
      </c>
      <c r="F2101" s="17" t="s">
        <v>2501</v>
      </c>
      <c r="G2101" s="17" t="s">
        <v>4074</v>
      </c>
      <c r="H2101" s="17" t="s">
        <v>6508</v>
      </c>
      <c r="I2101" s="20">
        <f t="shared" si="32"/>
        <v>504571.63828499999</v>
      </c>
      <c r="J2101" s="20">
        <v>173423.1408624</v>
      </c>
      <c r="K2101" s="17" t="s">
        <v>6509</v>
      </c>
      <c r="L2101" s="21" t="str">
        <f>VLOOKUP(B2101,Accounts!B$2:E$3001,4,FALSE)</f>
        <v>Current</v>
      </c>
      <c r="M2101" s="26">
        <f>VALUE(VLOOKUP(B2101,Accounts!B$2:G$3001,6,FALSE))</f>
        <v>282673044</v>
      </c>
      <c r="N2101" s="22">
        <f>IFERROR(VLOOKUP(B2101,Loan!B2101:D2400,3,FALSE), 0)</f>
        <v>0</v>
      </c>
      <c r="O2101" s="25">
        <f>VLOOKUP(B2101,Transaction!C2:F3001,4,FALSE)</f>
        <v>44451</v>
      </c>
      <c r="P2101" s="21" t="str">
        <f>VLOOKUP(B2101,Table3[[Account Number]:[Transaction type]],2,FALSE)</f>
        <v>Money Deposit</v>
      </c>
      <c r="Q2101" s="21" t="str">
        <f>VLOOKUP(B2101,Transaction!C2:E3001,3,FALSE)</f>
        <v>ATM</v>
      </c>
      <c r="R2101" s="22">
        <f>Table4[[#This Row],[Bank Deposit2]] - Table4[[#This Row],[Saving Accounts]]</f>
        <v>331148.49742259999</v>
      </c>
      <c r="S2101" s="22">
        <f>IF(AND(Table4[[#This Row],[Account Type]]="Current",Table4[[#This Row],[Opening Balance]]&gt;= 500000),Table4[[#This Row],[Opening Balance]] * 0.02, 0)</f>
        <v>5653460.8799999999</v>
      </c>
    </row>
    <row r="2102" spans="1:19" ht="15.75" x14ac:dyDescent="0.25">
      <c r="A2102" s="17" t="s">
        <v>6510</v>
      </c>
      <c r="B2102" s="19">
        <v>400996340</v>
      </c>
      <c r="C2102" s="17">
        <v>54</v>
      </c>
      <c r="D2102" s="24">
        <v>24982.5</v>
      </c>
      <c r="E2102" s="17" t="s">
        <v>12</v>
      </c>
      <c r="F2102" s="17" t="s">
        <v>139</v>
      </c>
      <c r="G2102" s="17" t="s">
        <v>4105</v>
      </c>
      <c r="H2102" s="17" t="s">
        <v>6511</v>
      </c>
      <c r="I2102" s="20">
        <f t="shared" si="32"/>
        <v>450061.72517699999</v>
      </c>
      <c r="J2102" s="20">
        <v>223579.05057180001</v>
      </c>
      <c r="K2102" s="17" t="s">
        <v>6512</v>
      </c>
      <c r="L2102" s="21" t="str">
        <f>VLOOKUP(B2102,Accounts!B$2:E$3001,4,FALSE)</f>
        <v>Domiciliary</v>
      </c>
      <c r="M2102" s="26">
        <f>VALUE(VLOOKUP(B2102,Accounts!B$2:G$3001,6,FALSE))</f>
        <v>149870898</v>
      </c>
      <c r="N2102" s="22">
        <f>IFERROR(VLOOKUP(B2102,Loan!B2102:D2401,3,FALSE), 0)</f>
        <v>0</v>
      </c>
      <c r="O2102" s="25">
        <f>VLOOKUP(B2102,Transaction!C2:F3001,4,FALSE)</f>
        <v>44424</v>
      </c>
      <c r="P2102" s="21" t="str">
        <f>VLOOKUP(B2102,Table3[[Account Number]:[Transaction type]],2,FALSE)</f>
        <v>Money Deposit</v>
      </c>
      <c r="Q2102" s="21" t="str">
        <f>VLOOKUP(B2102,Transaction!C2:E3001,3,FALSE)</f>
        <v>Bank</v>
      </c>
      <c r="R2102" s="22">
        <f>Table4[[#This Row],[Bank Deposit2]] - Table4[[#This Row],[Saving Accounts]]</f>
        <v>226482.67460519998</v>
      </c>
      <c r="S2102" s="22">
        <f>IF(AND(Table4[[#This Row],[Account Type]]="Current",Table4[[#This Row],[Opening Balance]]&gt;= 500000),Table4[[#This Row],[Opening Balance]] * 0.02, 0)</f>
        <v>0</v>
      </c>
    </row>
    <row r="2103" spans="1:19" ht="15.75" x14ac:dyDescent="0.25">
      <c r="A2103" s="17" t="s">
        <v>6513</v>
      </c>
      <c r="B2103" s="19">
        <v>880548397</v>
      </c>
      <c r="C2103" s="17">
        <v>66</v>
      </c>
      <c r="D2103" s="24">
        <v>20599.5</v>
      </c>
      <c r="E2103" s="17" t="s">
        <v>12</v>
      </c>
      <c r="F2103" s="17" t="s">
        <v>574</v>
      </c>
      <c r="G2103" s="17" t="s">
        <v>4088</v>
      </c>
      <c r="H2103" s="17" t="s">
        <v>6514</v>
      </c>
      <c r="I2103" s="20">
        <f t="shared" si="32"/>
        <v>411362.39666700002</v>
      </c>
      <c r="J2103" s="20">
        <v>223841.34316197</v>
      </c>
      <c r="K2103" s="17" t="s">
        <v>4192</v>
      </c>
      <c r="L2103" s="21" t="str">
        <f>VLOOKUP(B2103,Accounts!B$2:E$3001,4,FALSE)</f>
        <v>Current</v>
      </c>
      <c r="M2103" s="26">
        <f>VALUE(VLOOKUP(B2103,Accounts!B$2:G$3001,6,FALSE))</f>
        <v>928978688</v>
      </c>
      <c r="N2103" s="22">
        <f>IFERROR(VLOOKUP(B2103,Loan!B2103:D2402,3,FALSE), 0)</f>
        <v>0</v>
      </c>
      <c r="O2103" s="25">
        <f>VLOOKUP(B2103,Transaction!C2:F3001,4,FALSE)</f>
        <v>44576</v>
      </c>
      <c r="P2103" s="21" t="str">
        <f>VLOOKUP(B2103,Table3[[Account Number]:[Transaction type]],2,FALSE)</f>
        <v>Money Transfer</v>
      </c>
      <c r="Q2103" s="21" t="str">
        <f>VLOOKUP(B2103,Transaction!C2:E3001,3,FALSE)</f>
        <v>Bank</v>
      </c>
      <c r="R2103" s="22">
        <f>Table4[[#This Row],[Bank Deposit2]] - Table4[[#This Row],[Saving Accounts]]</f>
        <v>187521.05350503002</v>
      </c>
      <c r="S2103" s="22">
        <f>IF(AND(Table4[[#This Row],[Account Type]]="Current",Table4[[#This Row],[Opening Balance]]&gt;= 500000),Table4[[#This Row],[Opening Balance]] * 0.02, 0)</f>
        <v>18579573.760000002</v>
      </c>
    </row>
    <row r="2104" spans="1:19" ht="15.75" x14ac:dyDescent="0.25">
      <c r="A2104" s="17" t="s">
        <v>6515</v>
      </c>
      <c r="B2104" s="19">
        <v>692934406</v>
      </c>
      <c r="C2104" s="17">
        <v>49</v>
      </c>
      <c r="D2104" s="24">
        <v>26808.75</v>
      </c>
      <c r="E2104" s="17" t="s">
        <v>12</v>
      </c>
      <c r="F2104" s="17" t="s">
        <v>1721</v>
      </c>
      <c r="G2104" s="17" t="s">
        <v>4062</v>
      </c>
      <c r="H2104" s="17" t="s">
        <v>6516</v>
      </c>
      <c r="I2104" s="20">
        <f t="shared" si="32"/>
        <v>1184493.5155199999</v>
      </c>
      <c r="J2104" s="20">
        <v>134911.80380160001</v>
      </c>
      <c r="K2104" s="17" t="s">
        <v>6517</v>
      </c>
      <c r="L2104" s="21" t="str">
        <f>VLOOKUP(B2104,Accounts!B$2:E$3001,4,FALSE)</f>
        <v>Fixed Deposit</v>
      </c>
      <c r="M2104" s="26">
        <f>VALUE(VLOOKUP(B2104,Accounts!B$2:G$3001,6,FALSE))</f>
        <v>2081333232</v>
      </c>
      <c r="N2104" s="22">
        <f>IFERROR(VLOOKUP(B2104,Loan!B2104:D2403,3,FALSE), 0)</f>
        <v>0</v>
      </c>
      <c r="O2104" s="25">
        <f>VLOOKUP(B2104,Transaction!C2:F3001,4,FALSE)</f>
        <v>44253</v>
      </c>
      <c r="P2104" s="21" t="str">
        <f>VLOOKUP(B2104,Table3[[Account Number]:[Transaction type]],2,FALSE)</f>
        <v>Money Deposit</v>
      </c>
      <c r="Q2104" s="21" t="str">
        <f>VLOOKUP(B2104,Transaction!C2:E3001,3,FALSE)</f>
        <v>Bank</v>
      </c>
      <c r="R2104" s="22">
        <f>Table4[[#This Row],[Bank Deposit2]] - Table4[[#This Row],[Saving Accounts]]</f>
        <v>1049581.7117184</v>
      </c>
      <c r="S2104" s="22">
        <f>IF(AND(Table4[[#This Row],[Account Type]]="Current",Table4[[#This Row],[Opening Balance]]&gt;= 500000),Table4[[#This Row],[Opening Balance]] * 0.02, 0)</f>
        <v>0</v>
      </c>
    </row>
    <row r="2105" spans="1:19" ht="15.75" x14ac:dyDescent="0.25">
      <c r="A2105" s="17" t="s">
        <v>6518</v>
      </c>
      <c r="B2105" s="19">
        <v>172161705</v>
      </c>
      <c r="C2105" s="17">
        <v>51</v>
      </c>
      <c r="D2105" s="24">
        <v>26078.25</v>
      </c>
      <c r="E2105" s="17" t="s">
        <v>12</v>
      </c>
      <c r="F2105" s="17" t="s">
        <v>227</v>
      </c>
      <c r="G2105" s="17" t="s">
        <v>4054</v>
      </c>
      <c r="H2105" s="17" t="s">
        <v>6519</v>
      </c>
      <c r="I2105" s="20">
        <f t="shared" si="32"/>
        <v>1980580.446208</v>
      </c>
      <c r="J2105" s="20">
        <v>1199179.5670400001</v>
      </c>
      <c r="K2105" s="17" t="s">
        <v>6520</v>
      </c>
      <c r="L2105" s="21" t="str">
        <f>VLOOKUP(B2105,Accounts!B$2:E$3001,4,FALSE)</f>
        <v>Current</v>
      </c>
      <c r="M2105" s="26">
        <f>VALUE(VLOOKUP(B2105,Accounts!B$2:G$3001,6,FALSE))</f>
        <v>860878408</v>
      </c>
      <c r="N2105" s="22">
        <f>IFERROR(VLOOKUP(B2105,Loan!B2105:D2404,3,FALSE), 0)</f>
        <v>0</v>
      </c>
      <c r="O2105" s="25">
        <f>VLOOKUP(B2105,Transaction!C2:F3001,4,FALSE)</f>
        <v>44460</v>
      </c>
      <c r="P2105" s="21" t="str">
        <f>VLOOKUP(B2105,Table3[[Account Number]:[Transaction type]],2,FALSE)</f>
        <v>Cash Withdrawal</v>
      </c>
      <c r="Q2105" s="21" t="str">
        <f>VLOOKUP(B2105,Transaction!C2:E3001,3,FALSE)</f>
        <v>POS</v>
      </c>
      <c r="R2105" s="22">
        <f>Table4[[#This Row],[Bank Deposit2]] - Table4[[#This Row],[Saving Accounts]]</f>
        <v>781400.87916799984</v>
      </c>
      <c r="S2105" s="22">
        <f>IF(AND(Table4[[#This Row],[Account Type]]="Current",Table4[[#This Row],[Opening Balance]]&gt;= 500000),Table4[[#This Row],[Opening Balance]] * 0.02, 0)</f>
        <v>17217568.16</v>
      </c>
    </row>
    <row r="2106" spans="1:19" ht="15.75" x14ac:dyDescent="0.25">
      <c r="A2106" s="17" t="s">
        <v>6521</v>
      </c>
      <c r="B2106" s="19">
        <v>666033769</v>
      </c>
      <c r="C2106" s="17">
        <v>72</v>
      </c>
      <c r="D2106" s="24">
        <v>18408</v>
      </c>
      <c r="E2106" s="17" t="s">
        <v>12</v>
      </c>
      <c r="F2106" s="17" t="s">
        <v>68</v>
      </c>
      <c r="G2106" s="17" t="s">
        <v>4062</v>
      </c>
      <c r="H2106" s="17" t="s">
        <v>6522</v>
      </c>
      <c r="I2106" s="20">
        <f t="shared" si="32"/>
        <v>1217834.1943950001</v>
      </c>
      <c r="J2106" s="20">
        <v>839167.43133405002</v>
      </c>
      <c r="K2106" s="17" t="s">
        <v>6523</v>
      </c>
      <c r="L2106" s="21" t="str">
        <f>VLOOKUP(B2106,Accounts!B$2:E$3001,4,FALSE)</f>
        <v>Current</v>
      </c>
      <c r="M2106" s="26">
        <f>VALUE(VLOOKUP(B2106,Accounts!B$2:G$3001,6,FALSE))</f>
        <v>16202628</v>
      </c>
      <c r="N2106" s="22">
        <f>IFERROR(VLOOKUP(B2106,Loan!B2106:D2405,3,FALSE), 0)</f>
        <v>0</v>
      </c>
      <c r="O2106" s="25">
        <f>VLOOKUP(B2106,Transaction!C2:F3001,4,FALSE)</f>
        <v>44594</v>
      </c>
      <c r="P2106" s="21" t="str">
        <f>VLOOKUP(B2106,Table3[[Account Number]:[Transaction type]],2,FALSE)</f>
        <v>Money Deposit</v>
      </c>
      <c r="Q2106" s="21" t="str">
        <f>VLOOKUP(B2106,Transaction!C2:E3001,3,FALSE)</f>
        <v>Bank</v>
      </c>
      <c r="R2106" s="22">
        <f>Table4[[#This Row],[Bank Deposit2]] - Table4[[#This Row],[Saving Accounts]]</f>
        <v>378666.76306095009</v>
      </c>
      <c r="S2106" s="22">
        <f>IF(AND(Table4[[#This Row],[Account Type]]="Current",Table4[[#This Row],[Opening Balance]]&gt;= 500000),Table4[[#This Row],[Opening Balance]] * 0.02, 0)</f>
        <v>324052.56</v>
      </c>
    </row>
    <row r="2107" spans="1:19" ht="15.75" x14ac:dyDescent="0.25">
      <c r="A2107" s="17" t="s">
        <v>6524</v>
      </c>
      <c r="B2107" s="19">
        <v>360093656</v>
      </c>
      <c r="C2107" s="17">
        <v>65</v>
      </c>
      <c r="D2107" s="24">
        <v>20964.75</v>
      </c>
      <c r="E2107" s="17" t="s">
        <v>12</v>
      </c>
      <c r="F2107" s="17" t="s">
        <v>1000</v>
      </c>
      <c r="G2107" s="17" t="s">
        <v>4084</v>
      </c>
      <c r="H2107" s="17" t="s">
        <v>6525</v>
      </c>
      <c r="I2107" s="20">
        <f t="shared" si="32"/>
        <v>537259.31909999996</v>
      </c>
      <c r="J2107" s="20">
        <v>233017.04182680001</v>
      </c>
      <c r="K2107" s="17" t="s">
        <v>6526</v>
      </c>
      <c r="L2107" s="21" t="str">
        <f>VLOOKUP(B2107,Accounts!B$2:E$3001,4,FALSE)</f>
        <v>Savings</v>
      </c>
      <c r="M2107" s="26">
        <f>VALUE(VLOOKUP(B2107,Accounts!B$2:G$3001,6,FALSE))</f>
        <v>774200477</v>
      </c>
      <c r="N2107" s="22">
        <f>IFERROR(VLOOKUP(B2107,Loan!B2107:D2406,3,FALSE), 0)</f>
        <v>0</v>
      </c>
      <c r="O2107" s="25">
        <f>VLOOKUP(B2107,Transaction!C2:F3001,4,FALSE)</f>
        <v>44271</v>
      </c>
      <c r="P2107" s="21" t="str">
        <f>VLOOKUP(B2107,Table3[[Account Number]:[Transaction type]],2,FALSE)</f>
        <v>Money Transfer</v>
      </c>
      <c r="Q2107" s="21" t="str">
        <f>VLOOKUP(B2107,Transaction!C2:E3001,3,FALSE)</f>
        <v>Mobile</v>
      </c>
      <c r="R2107" s="22">
        <f>Table4[[#This Row],[Bank Deposit2]] - Table4[[#This Row],[Saving Accounts]]</f>
        <v>304242.27727319999</v>
      </c>
      <c r="S2107" s="22">
        <f>IF(AND(Table4[[#This Row],[Account Type]]="Current",Table4[[#This Row],[Opening Balance]]&gt;= 500000),Table4[[#This Row],[Opening Balance]] * 0.02, 0)</f>
        <v>0</v>
      </c>
    </row>
    <row r="2108" spans="1:19" ht="15.75" x14ac:dyDescent="0.25">
      <c r="A2108" s="17" t="s">
        <v>6527</v>
      </c>
      <c r="B2108" s="19">
        <v>411531900</v>
      </c>
      <c r="C2108" s="17">
        <v>57</v>
      </c>
      <c r="D2108" s="24">
        <v>23886.75</v>
      </c>
      <c r="E2108" s="17" t="s">
        <v>12</v>
      </c>
      <c r="F2108" s="17" t="s">
        <v>2176</v>
      </c>
      <c r="G2108" s="17" t="s">
        <v>4105</v>
      </c>
      <c r="H2108" s="17" t="s">
        <v>6528</v>
      </c>
      <c r="I2108" s="20">
        <f t="shared" si="32"/>
        <v>75741.152606999996</v>
      </c>
      <c r="J2108" s="20">
        <v>87806.585338079996</v>
      </c>
      <c r="K2108" s="17" t="s">
        <v>6529</v>
      </c>
      <c r="L2108" s="21" t="str">
        <f>VLOOKUP(B2108,Accounts!B$2:E$3001,4,FALSE)</f>
        <v>Joint</v>
      </c>
      <c r="M2108" s="26">
        <f>VALUE(VLOOKUP(B2108,Accounts!B$2:G$3001,6,FALSE))</f>
        <v>1834424768</v>
      </c>
      <c r="N2108" s="22">
        <f>IFERROR(VLOOKUP(B2108,Loan!B2108:D2407,3,FALSE), 0)</f>
        <v>0</v>
      </c>
      <c r="O2108" s="25">
        <f>VLOOKUP(B2108,Transaction!C2:F3001,4,FALSE)</f>
        <v>44332</v>
      </c>
      <c r="P2108" s="21" t="str">
        <f>VLOOKUP(B2108,Table3[[Account Number]:[Transaction type]],2,FALSE)</f>
        <v>Money Deposit</v>
      </c>
      <c r="Q2108" s="21" t="str">
        <f>VLOOKUP(B2108,Transaction!C2:E3001,3,FALSE)</f>
        <v>Bank</v>
      </c>
      <c r="R2108" s="22">
        <f>Table4[[#This Row],[Bank Deposit2]] - Table4[[#This Row],[Saving Accounts]]</f>
        <v>-12065.43273108</v>
      </c>
      <c r="S2108" s="22">
        <f>IF(AND(Table4[[#This Row],[Account Type]]="Current",Table4[[#This Row],[Opening Balance]]&gt;= 500000),Table4[[#This Row],[Opening Balance]] * 0.02, 0)</f>
        <v>0</v>
      </c>
    </row>
    <row r="2109" spans="1:19" ht="15.75" x14ac:dyDescent="0.25">
      <c r="A2109" s="17" t="s">
        <v>6530</v>
      </c>
      <c r="B2109" s="19">
        <v>48323194</v>
      </c>
      <c r="C2109" s="17">
        <v>43</v>
      </c>
      <c r="D2109" s="24">
        <v>29000.25</v>
      </c>
      <c r="E2109" s="17" t="s">
        <v>12</v>
      </c>
      <c r="F2109" s="17" t="s">
        <v>829</v>
      </c>
      <c r="G2109" s="17" t="s">
        <v>4112</v>
      </c>
      <c r="H2109" s="17" t="s">
        <v>6531</v>
      </c>
      <c r="I2109" s="20">
        <f t="shared" si="32"/>
        <v>1059510.1573119999</v>
      </c>
      <c r="J2109" s="20">
        <v>266864.12087296002</v>
      </c>
      <c r="K2109" s="17" t="s">
        <v>6532</v>
      </c>
      <c r="L2109" s="21" t="str">
        <f>VLOOKUP(B2109,Accounts!B$2:E$3001,4,FALSE)</f>
        <v>Corporate</v>
      </c>
      <c r="M2109" s="26">
        <f>VALUE(VLOOKUP(B2109,Accounts!B$2:G$3001,6,FALSE))</f>
        <v>1025835</v>
      </c>
      <c r="N2109" s="22">
        <f>IFERROR(VLOOKUP(B2109,Loan!B2109:D2408,3,FALSE), 0)</f>
        <v>0</v>
      </c>
      <c r="O2109" s="25">
        <f>VLOOKUP(B2109,Transaction!C2:F3001,4,FALSE)</f>
        <v>44221</v>
      </c>
      <c r="P2109" s="21" t="str">
        <f>VLOOKUP(B2109,Table3[[Account Number]:[Transaction type]],2,FALSE)</f>
        <v>Money Transfer</v>
      </c>
      <c r="Q2109" s="21" t="str">
        <f>VLOOKUP(B2109,Transaction!C2:E3001,3,FALSE)</f>
        <v>Mobile</v>
      </c>
      <c r="R2109" s="22">
        <f>Table4[[#This Row],[Bank Deposit2]] - Table4[[#This Row],[Saving Accounts]]</f>
        <v>792646.03643903998</v>
      </c>
      <c r="S2109" s="22">
        <f>IF(AND(Table4[[#This Row],[Account Type]]="Current",Table4[[#This Row],[Opening Balance]]&gt;= 500000),Table4[[#This Row],[Opening Balance]] * 0.02, 0)</f>
        <v>0</v>
      </c>
    </row>
    <row r="2110" spans="1:19" ht="15.75" x14ac:dyDescent="0.25">
      <c r="A2110" s="17" t="s">
        <v>6533</v>
      </c>
      <c r="B2110" s="19">
        <v>840316438</v>
      </c>
      <c r="C2110" s="17">
        <v>65</v>
      </c>
      <c r="D2110" s="24">
        <v>20964.75</v>
      </c>
      <c r="E2110" s="17" t="s">
        <v>12</v>
      </c>
      <c r="F2110" s="17" t="s">
        <v>2176</v>
      </c>
      <c r="G2110" s="17" t="s">
        <v>4062</v>
      </c>
      <c r="H2110" s="17" t="s">
        <v>6534</v>
      </c>
      <c r="I2110" s="20">
        <f t="shared" si="32"/>
        <v>3368735.5392</v>
      </c>
      <c r="J2110" s="20">
        <v>188649.1901952</v>
      </c>
      <c r="K2110" s="17" t="s">
        <v>6535</v>
      </c>
      <c r="L2110" s="21" t="str">
        <f>VLOOKUP(B2110,Accounts!B$2:E$3001,4,FALSE)</f>
        <v>Domiciliary</v>
      </c>
      <c r="M2110" s="26">
        <f>VALUE(VLOOKUP(B2110,Accounts!B$2:G$3001,6,FALSE))</f>
        <v>3798075</v>
      </c>
      <c r="N2110" s="22">
        <f>IFERROR(VLOOKUP(B2110,Loan!B2110:D2409,3,FALSE), 0)</f>
        <v>0</v>
      </c>
      <c r="O2110" s="25">
        <f>VLOOKUP(B2110,Transaction!C2:F3001,4,FALSE)</f>
        <v>44590</v>
      </c>
      <c r="P2110" s="21" t="str">
        <f>VLOOKUP(B2110,Table3[[Account Number]:[Transaction type]],2,FALSE)</f>
        <v>Money Transfer</v>
      </c>
      <c r="Q2110" s="21" t="str">
        <f>VLOOKUP(B2110,Transaction!C2:E3001,3,FALSE)</f>
        <v>Mobile</v>
      </c>
      <c r="R2110" s="22">
        <f>Table4[[#This Row],[Bank Deposit2]] - Table4[[#This Row],[Saving Accounts]]</f>
        <v>3180086.3490048</v>
      </c>
      <c r="S2110" s="22">
        <f>IF(AND(Table4[[#This Row],[Account Type]]="Current",Table4[[#This Row],[Opening Balance]]&gt;= 500000),Table4[[#This Row],[Opening Balance]] * 0.02, 0)</f>
        <v>0</v>
      </c>
    </row>
    <row r="2111" spans="1:19" ht="15.75" x14ac:dyDescent="0.25">
      <c r="A2111" s="17" t="s">
        <v>6536</v>
      </c>
      <c r="B2111" s="19">
        <v>457250107</v>
      </c>
      <c r="C2111" s="17">
        <v>76</v>
      </c>
      <c r="D2111" s="24">
        <v>16947</v>
      </c>
      <c r="E2111" s="17" t="s">
        <v>12</v>
      </c>
      <c r="F2111" s="17" t="s">
        <v>39</v>
      </c>
      <c r="G2111" s="17" t="s">
        <v>4054</v>
      </c>
      <c r="H2111" s="17" t="s">
        <v>6537</v>
      </c>
      <c r="I2111" s="20">
        <f t="shared" si="32"/>
        <v>2109610.090688</v>
      </c>
      <c r="J2111" s="20">
        <v>1112372.3715475199</v>
      </c>
      <c r="K2111" s="17" t="s">
        <v>6538</v>
      </c>
      <c r="L2111" s="21" t="str">
        <f>VLOOKUP(B2111,Accounts!B$2:E$3001,4,FALSE)</f>
        <v>Domiciliary</v>
      </c>
      <c r="M2111" s="26">
        <f>VALUE(VLOOKUP(B2111,Accounts!B$2:G$3001,6,FALSE))</f>
        <v>180555765</v>
      </c>
      <c r="N2111" s="22">
        <f>IFERROR(VLOOKUP(B2111,Loan!B2111:D2410,3,FALSE), 0)</f>
        <v>0</v>
      </c>
      <c r="O2111" s="25">
        <f>VLOOKUP(B2111,Transaction!C2:F3001,4,FALSE)</f>
        <v>44535</v>
      </c>
      <c r="P2111" s="21" t="str">
        <f>VLOOKUP(B2111,Table3[[Account Number]:[Transaction type]],2,FALSE)</f>
        <v>Loan Payment</v>
      </c>
      <c r="Q2111" s="21" t="str">
        <f>VLOOKUP(B2111,Transaction!C2:E3001,3,FALSE)</f>
        <v>AFT</v>
      </c>
      <c r="R2111" s="22">
        <f>Table4[[#This Row],[Bank Deposit2]] - Table4[[#This Row],[Saving Accounts]]</f>
        <v>997237.71914048004</v>
      </c>
      <c r="S2111" s="22">
        <f>IF(AND(Table4[[#This Row],[Account Type]]="Current",Table4[[#This Row],[Opening Balance]]&gt;= 500000),Table4[[#This Row],[Opening Balance]] * 0.02, 0)</f>
        <v>0</v>
      </c>
    </row>
    <row r="2112" spans="1:19" ht="15.75" x14ac:dyDescent="0.25">
      <c r="A2112" s="17" t="s">
        <v>6539</v>
      </c>
      <c r="B2112" s="19">
        <v>787970771</v>
      </c>
      <c r="C2112" s="17">
        <v>84</v>
      </c>
      <c r="D2112" s="24">
        <v>14025</v>
      </c>
      <c r="E2112" s="17" t="s">
        <v>12</v>
      </c>
      <c r="F2112" s="17" t="s">
        <v>985</v>
      </c>
      <c r="G2112" s="17" t="s">
        <v>4119</v>
      </c>
      <c r="H2112" s="17" t="s">
        <v>6540</v>
      </c>
      <c r="I2112" s="20">
        <f t="shared" si="32"/>
        <v>1589656.9421880001</v>
      </c>
      <c r="J2112" s="20">
        <v>976377.38695181999</v>
      </c>
      <c r="K2112" s="17" t="s">
        <v>6541</v>
      </c>
      <c r="L2112" s="21" t="str">
        <f>VLOOKUP(B2112,Accounts!B$2:E$3001,4,FALSE)</f>
        <v>Domiciliary</v>
      </c>
      <c r="M2112" s="26">
        <f>VALUE(VLOOKUP(B2112,Accounts!B$2:G$3001,6,FALSE))</f>
        <v>572411392</v>
      </c>
      <c r="N2112" s="22">
        <f>IFERROR(VLOOKUP(B2112,Loan!B2112:D2411,3,FALSE), 0)</f>
        <v>0</v>
      </c>
      <c r="O2112" s="25">
        <f>VLOOKUP(B2112,Transaction!C2:F3001,4,FALSE)</f>
        <v>44314</v>
      </c>
      <c r="P2112" s="21" t="str">
        <f>VLOOKUP(B2112,Table3[[Account Number]:[Transaction type]],2,FALSE)</f>
        <v>Money Transfer</v>
      </c>
      <c r="Q2112" s="21" t="str">
        <f>VLOOKUP(B2112,Transaction!C2:E3001,3,FALSE)</f>
        <v>Internet Banking</v>
      </c>
      <c r="R2112" s="22">
        <f>Table4[[#This Row],[Bank Deposit2]] - Table4[[#This Row],[Saving Accounts]]</f>
        <v>613279.55523618008</v>
      </c>
      <c r="S2112" s="22">
        <f>IF(AND(Table4[[#This Row],[Account Type]]="Current",Table4[[#This Row],[Opening Balance]]&gt;= 500000),Table4[[#This Row],[Opening Balance]] * 0.02, 0)</f>
        <v>0</v>
      </c>
    </row>
    <row r="2113" spans="1:19" ht="15.75" x14ac:dyDescent="0.25">
      <c r="A2113" s="17" t="s">
        <v>6542</v>
      </c>
      <c r="B2113" s="19">
        <v>704149278</v>
      </c>
      <c r="C2113" s="17">
        <v>47</v>
      </c>
      <c r="D2113" s="24">
        <v>27539.25</v>
      </c>
      <c r="E2113" s="17" t="s">
        <v>12</v>
      </c>
      <c r="F2113" s="17" t="s">
        <v>336</v>
      </c>
      <c r="G2113" s="17" t="s">
        <v>4070</v>
      </c>
      <c r="H2113" s="17" t="s">
        <v>6543</v>
      </c>
      <c r="I2113" s="20">
        <f t="shared" si="32"/>
        <v>189929.59332300001</v>
      </c>
      <c r="J2113" s="20">
        <v>107263.20795192001</v>
      </c>
      <c r="K2113" s="17" t="s">
        <v>6544</v>
      </c>
      <c r="L2113" s="21" t="str">
        <f>VLOOKUP(B2113,Accounts!B$2:E$3001,4,FALSE)</f>
        <v>Domiciliary</v>
      </c>
      <c r="M2113" s="26">
        <f>VALUE(VLOOKUP(B2113,Accounts!B$2:G$3001,6,FALSE))</f>
        <v>21540105</v>
      </c>
      <c r="N2113" s="22">
        <f>IFERROR(VLOOKUP(B2113,Loan!B2113:D2412,3,FALSE), 0)</f>
        <v>0</v>
      </c>
      <c r="O2113" s="25">
        <f>VLOOKUP(B2113,Transaction!C2:F3001,4,FALSE)</f>
        <v>44246</v>
      </c>
      <c r="P2113" s="21" t="str">
        <f>VLOOKUP(B2113,Table3[[Account Number]:[Transaction type]],2,FALSE)</f>
        <v>Loan Payment</v>
      </c>
      <c r="Q2113" s="21" t="str">
        <f>VLOOKUP(B2113,Transaction!C2:E3001,3,FALSE)</f>
        <v>ACH</v>
      </c>
      <c r="R2113" s="22">
        <f>Table4[[#This Row],[Bank Deposit2]] - Table4[[#This Row],[Saving Accounts]]</f>
        <v>82666.385371080003</v>
      </c>
      <c r="S2113" s="22">
        <f>IF(AND(Table4[[#This Row],[Account Type]]="Current",Table4[[#This Row],[Opening Balance]]&gt;= 500000),Table4[[#This Row],[Opening Balance]] * 0.02, 0)</f>
        <v>0</v>
      </c>
    </row>
    <row r="2114" spans="1:19" ht="15.75" x14ac:dyDescent="0.25">
      <c r="A2114" s="17" t="s">
        <v>6545</v>
      </c>
      <c r="B2114" s="19">
        <v>146068290</v>
      </c>
      <c r="C2114" s="17">
        <v>30</v>
      </c>
      <c r="D2114" s="24">
        <v>33748.5</v>
      </c>
      <c r="E2114" s="17" t="s">
        <v>12</v>
      </c>
      <c r="F2114" s="17" t="s">
        <v>231</v>
      </c>
      <c r="G2114" s="17" t="s">
        <v>4105</v>
      </c>
      <c r="H2114" s="17" t="s">
        <v>6546</v>
      </c>
      <c r="I2114" s="20">
        <f t="shared" si="32"/>
        <v>631578.06605599995</v>
      </c>
      <c r="J2114" s="20">
        <v>482477.6745124</v>
      </c>
      <c r="K2114" s="17" t="s">
        <v>6547</v>
      </c>
      <c r="L2114" s="21" t="str">
        <f>VLOOKUP(B2114,Accounts!B$2:E$3001,4,FALSE)</f>
        <v>Current</v>
      </c>
      <c r="M2114" s="26">
        <f>VALUE(VLOOKUP(B2114,Accounts!B$2:G$3001,6,FALSE))</f>
        <v>3775807812</v>
      </c>
      <c r="N2114" s="22">
        <f>IFERROR(VLOOKUP(B2114,Loan!B2114:D2413,3,FALSE), 0)</f>
        <v>0</v>
      </c>
      <c r="O2114" s="25">
        <f>VLOOKUP(B2114,Transaction!C2:F3001,4,FALSE)</f>
        <v>44313</v>
      </c>
      <c r="P2114" s="21" t="str">
        <f>VLOOKUP(B2114,Table3[[Account Number]:[Transaction type]],2,FALSE)</f>
        <v>Cash Withdrawal</v>
      </c>
      <c r="Q2114" s="21" t="str">
        <f>VLOOKUP(B2114,Transaction!C2:E3001,3,FALSE)</f>
        <v>Bank</v>
      </c>
      <c r="R2114" s="22">
        <f>Table4[[#This Row],[Bank Deposit2]] - Table4[[#This Row],[Saving Accounts]]</f>
        <v>149100.39154359995</v>
      </c>
      <c r="S2114" s="22">
        <f>IF(AND(Table4[[#This Row],[Account Type]]="Current",Table4[[#This Row],[Opening Balance]]&gt;= 500000),Table4[[#This Row],[Opening Balance]] * 0.02, 0)</f>
        <v>75516156.239999995</v>
      </c>
    </row>
    <row r="2115" spans="1:19" ht="15.75" x14ac:dyDescent="0.25">
      <c r="A2115" s="17" t="s">
        <v>6548</v>
      </c>
      <c r="B2115" s="19">
        <v>245309141</v>
      </c>
      <c r="C2115" s="17">
        <v>58</v>
      </c>
      <c r="D2115" s="24">
        <v>23521.5</v>
      </c>
      <c r="E2115" s="17" t="s">
        <v>12</v>
      </c>
      <c r="F2115" s="17" t="s">
        <v>19</v>
      </c>
      <c r="G2115" s="17" t="s">
        <v>4070</v>
      </c>
      <c r="H2115" s="17" t="s">
        <v>6549</v>
      </c>
      <c r="I2115" s="20">
        <f t="shared" ref="I2115:I2178" si="33">VALUE(CLEAN(H2115))</f>
        <v>817895.51500799996</v>
      </c>
      <c r="J2115" s="20">
        <v>280915.65188543999</v>
      </c>
      <c r="K2115" s="17" t="s">
        <v>6550</v>
      </c>
      <c r="L2115" s="21" t="str">
        <f>VLOOKUP(B2115,Accounts!B$2:E$3001,4,FALSE)</f>
        <v>Domiciliary</v>
      </c>
      <c r="M2115" s="26">
        <f>VALUE(VLOOKUP(B2115,Accounts!B$2:G$3001,6,FALSE))</f>
        <v>821281125</v>
      </c>
      <c r="N2115" s="22">
        <f>IFERROR(VLOOKUP(B2115,Loan!B2115:D2414,3,FALSE), 0)</f>
        <v>0</v>
      </c>
      <c r="O2115" s="25">
        <f>VLOOKUP(B2115,Transaction!C2:F3001,4,FALSE)</f>
        <v>44602</v>
      </c>
      <c r="P2115" s="21" t="str">
        <f>VLOOKUP(B2115,Table3[[Account Number]:[Transaction type]],2,FALSE)</f>
        <v>Online Payment</v>
      </c>
      <c r="Q2115" s="21" t="str">
        <f>VLOOKUP(B2115,Transaction!C2:E3001,3,FALSE)</f>
        <v>Card</v>
      </c>
      <c r="R2115" s="22">
        <f>Table4[[#This Row],[Bank Deposit2]] - Table4[[#This Row],[Saving Accounts]]</f>
        <v>536979.86312255997</v>
      </c>
      <c r="S2115" s="22">
        <f>IF(AND(Table4[[#This Row],[Account Type]]="Current",Table4[[#This Row],[Opening Balance]]&gt;= 500000),Table4[[#This Row],[Opening Balance]] * 0.02, 0)</f>
        <v>0</v>
      </c>
    </row>
    <row r="2116" spans="1:19" ht="15.75" x14ac:dyDescent="0.25">
      <c r="A2116" s="17" t="s">
        <v>6551</v>
      </c>
      <c r="B2116" s="19">
        <v>112752941</v>
      </c>
      <c r="C2116" s="17">
        <v>33</v>
      </c>
      <c r="D2116" s="24">
        <v>32652.75</v>
      </c>
      <c r="E2116" s="17" t="s">
        <v>12</v>
      </c>
      <c r="F2116" s="17" t="s">
        <v>2010</v>
      </c>
      <c r="G2116" s="17" t="s">
        <v>4074</v>
      </c>
      <c r="H2116" s="17" t="s">
        <v>6552</v>
      </c>
      <c r="I2116" s="20">
        <f t="shared" si="33"/>
        <v>67947.491250000006</v>
      </c>
      <c r="J2116" s="20">
        <v>28701.020304000001</v>
      </c>
      <c r="K2116" s="17" t="s">
        <v>6553</v>
      </c>
      <c r="L2116" s="21" t="str">
        <f>VLOOKUP(B2116,Accounts!B$2:E$3001,4,FALSE)</f>
        <v>Savings</v>
      </c>
      <c r="M2116" s="26">
        <f>VALUE(VLOOKUP(B2116,Accounts!B$2:G$3001,6,FALSE))</f>
        <v>8655808</v>
      </c>
      <c r="N2116" s="22">
        <f>IFERROR(VLOOKUP(B2116,Loan!B2116:D2415,3,FALSE), 0)</f>
        <v>0</v>
      </c>
      <c r="O2116" s="25">
        <f>VLOOKUP(B2116,Transaction!C2:F3001,4,FALSE)</f>
        <v>44206</v>
      </c>
      <c r="P2116" s="21" t="str">
        <f>VLOOKUP(B2116,Table3[[Account Number]:[Transaction type]],2,FALSE)</f>
        <v>Cash Withdrawal</v>
      </c>
      <c r="Q2116" s="21" t="str">
        <f>VLOOKUP(B2116,Transaction!C2:E3001,3,FALSE)</f>
        <v>ATM</v>
      </c>
      <c r="R2116" s="22">
        <f>Table4[[#This Row],[Bank Deposit2]] - Table4[[#This Row],[Saving Accounts]]</f>
        <v>39246.470946000001</v>
      </c>
      <c r="S2116" s="22">
        <f>IF(AND(Table4[[#This Row],[Account Type]]="Current",Table4[[#This Row],[Opening Balance]]&gt;= 500000),Table4[[#This Row],[Opening Balance]] * 0.02, 0)</f>
        <v>0</v>
      </c>
    </row>
    <row r="2117" spans="1:19" ht="15.75" x14ac:dyDescent="0.25">
      <c r="A2117" s="17" t="s">
        <v>6554</v>
      </c>
      <c r="B2117" s="19">
        <v>691955540</v>
      </c>
      <c r="C2117" s="17">
        <v>47</v>
      </c>
      <c r="D2117" s="24">
        <v>27539.25</v>
      </c>
      <c r="E2117" s="17" t="s">
        <v>12</v>
      </c>
      <c r="F2117" s="17" t="s">
        <v>2112</v>
      </c>
      <c r="G2117" s="17" t="s">
        <v>4054</v>
      </c>
      <c r="H2117" s="17" t="s">
        <v>6555</v>
      </c>
      <c r="I2117" s="20">
        <f t="shared" si="33"/>
        <v>324926.87</v>
      </c>
      <c r="J2117" s="20">
        <v>40940.785620000002</v>
      </c>
      <c r="K2117" s="17" t="s">
        <v>6556</v>
      </c>
      <c r="L2117" s="21" t="str">
        <f>VLOOKUP(B2117,Accounts!B$2:E$3001,4,FALSE)</f>
        <v>Savings</v>
      </c>
      <c r="M2117" s="26">
        <f>VALUE(VLOOKUP(B2117,Accounts!B$2:G$3001,6,FALSE))</f>
        <v>1532359728</v>
      </c>
      <c r="N2117" s="22">
        <f>IFERROR(VLOOKUP(B2117,Loan!B2117:D2416,3,FALSE), 0)</f>
        <v>0</v>
      </c>
      <c r="O2117" s="25">
        <f>VLOOKUP(B2117,Transaction!C2:F3001,4,FALSE)</f>
        <v>44447</v>
      </c>
      <c r="P2117" s="21" t="str">
        <f>VLOOKUP(B2117,Table3[[Account Number]:[Transaction type]],2,FALSE)</f>
        <v>Loan Payment</v>
      </c>
      <c r="Q2117" s="21" t="str">
        <f>VLOOKUP(B2117,Transaction!C2:E3001,3,FALSE)</f>
        <v>AFT</v>
      </c>
      <c r="R2117" s="22">
        <f>Table4[[#This Row],[Bank Deposit2]] - Table4[[#This Row],[Saving Accounts]]</f>
        <v>283986.08438000001</v>
      </c>
      <c r="S2117" s="22">
        <f>IF(AND(Table4[[#This Row],[Account Type]]="Current",Table4[[#This Row],[Opening Balance]]&gt;= 500000),Table4[[#This Row],[Opening Balance]] * 0.02, 0)</f>
        <v>0</v>
      </c>
    </row>
    <row r="2118" spans="1:19" ht="15.75" x14ac:dyDescent="0.25">
      <c r="A2118" s="17" t="s">
        <v>6557</v>
      </c>
      <c r="B2118" s="19">
        <v>29289013</v>
      </c>
      <c r="C2118" s="17">
        <v>35</v>
      </c>
      <c r="D2118" s="24">
        <v>31922.25</v>
      </c>
      <c r="E2118" s="17" t="s">
        <v>12</v>
      </c>
      <c r="F2118" s="17" t="s">
        <v>438</v>
      </c>
      <c r="G2118" s="17" t="s">
        <v>4070</v>
      </c>
      <c r="H2118" s="17" t="s">
        <v>6558</v>
      </c>
      <c r="I2118" s="20">
        <f t="shared" si="33"/>
        <v>22559.040000000001</v>
      </c>
      <c r="J2118" s="20">
        <v>18114.90912</v>
      </c>
      <c r="K2118" s="17" t="s">
        <v>6559</v>
      </c>
      <c r="L2118" s="21" t="str">
        <f>VLOOKUP(B2118,Accounts!B$2:E$3001,4,FALSE)</f>
        <v>Savings</v>
      </c>
      <c r="M2118" s="26">
        <f>VALUE(VLOOKUP(B2118,Accounts!B$2:G$3001,6,FALSE))</f>
        <v>173672184</v>
      </c>
      <c r="N2118" s="22">
        <f>IFERROR(VLOOKUP(B2118,Loan!B2118:D2417,3,FALSE), 0)</f>
        <v>0</v>
      </c>
      <c r="O2118" s="25">
        <f>VLOOKUP(B2118,Transaction!C2:F3001,4,FALSE)</f>
        <v>44393</v>
      </c>
      <c r="P2118" s="21" t="str">
        <f>VLOOKUP(B2118,Table3[[Account Number]:[Transaction type]],2,FALSE)</f>
        <v>Money Deposit</v>
      </c>
      <c r="Q2118" s="21" t="str">
        <f>VLOOKUP(B2118,Transaction!C2:E3001,3,FALSE)</f>
        <v>Bank</v>
      </c>
      <c r="R2118" s="22">
        <f>Table4[[#This Row],[Bank Deposit2]] - Table4[[#This Row],[Saving Accounts]]</f>
        <v>4444.1308800000006</v>
      </c>
      <c r="S2118" s="22">
        <f>IF(AND(Table4[[#This Row],[Account Type]]="Current",Table4[[#This Row],[Opening Balance]]&gt;= 500000),Table4[[#This Row],[Opening Balance]] * 0.02, 0)</f>
        <v>0</v>
      </c>
    </row>
    <row r="2119" spans="1:19" ht="15.75" x14ac:dyDescent="0.25">
      <c r="A2119" s="17" t="s">
        <v>6560</v>
      </c>
      <c r="B2119" s="19">
        <v>919570593</v>
      </c>
      <c r="C2119" s="17">
        <v>46</v>
      </c>
      <c r="D2119" s="24">
        <v>27904.5</v>
      </c>
      <c r="E2119" s="17" t="s">
        <v>12</v>
      </c>
      <c r="F2119" s="17" t="s">
        <v>818</v>
      </c>
      <c r="G2119" s="17" t="s">
        <v>4070</v>
      </c>
      <c r="H2119" s="17" t="s">
        <v>6561</v>
      </c>
      <c r="I2119" s="20">
        <f t="shared" si="33"/>
        <v>744622.59401600005</v>
      </c>
      <c r="J2119" s="20">
        <v>202606.61279039999</v>
      </c>
      <c r="K2119" s="17" t="s">
        <v>5818</v>
      </c>
      <c r="L2119" s="21" t="str">
        <f>VLOOKUP(B2119,Accounts!B$2:E$3001,4,FALSE)</f>
        <v>Current</v>
      </c>
      <c r="M2119" s="26">
        <f>VALUE(VLOOKUP(B2119,Accounts!B$2:G$3001,6,FALSE))</f>
        <v>1092858624</v>
      </c>
      <c r="N2119" s="22">
        <f>IFERROR(VLOOKUP(B2119,Loan!B2119:D2418,3,FALSE), 0)</f>
        <v>0</v>
      </c>
      <c r="O2119" s="25">
        <f>VLOOKUP(B2119,Transaction!C2:F3001,4,FALSE)</f>
        <v>44608</v>
      </c>
      <c r="P2119" s="21" t="str">
        <f>VLOOKUP(B2119,Table3[[Account Number]:[Transaction type]],2,FALSE)</f>
        <v>Cash Withdrawal</v>
      </c>
      <c r="Q2119" s="21" t="str">
        <f>VLOOKUP(B2119,Transaction!C2:E3001,3,FALSE)</f>
        <v>Bank</v>
      </c>
      <c r="R2119" s="22">
        <f>Table4[[#This Row],[Bank Deposit2]] - Table4[[#This Row],[Saving Accounts]]</f>
        <v>542015.9812256</v>
      </c>
      <c r="S2119" s="22">
        <f>IF(AND(Table4[[#This Row],[Account Type]]="Current",Table4[[#This Row],[Opening Balance]]&gt;= 500000),Table4[[#This Row],[Opening Balance]] * 0.02, 0)</f>
        <v>21857172.48</v>
      </c>
    </row>
    <row r="2120" spans="1:19" ht="15.75" x14ac:dyDescent="0.25">
      <c r="A2120" s="17" t="s">
        <v>6562</v>
      </c>
      <c r="B2120" s="19">
        <v>508139626</v>
      </c>
      <c r="C2120" s="17">
        <v>56</v>
      </c>
      <c r="D2120" s="24">
        <v>24252</v>
      </c>
      <c r="E2120" s="17" t="s">
        <v>12</v>
      </c>
      <c r="F2120" s="17" t="s">
        <v>1610</v>
      </c>
      <c r="G2120" s="17" t="s">
        <v>4054</v>
      </c>
      <c r="H2120" s="17" t="s">
        <v>6563</v>
      </c>
      <c r="I2120" s="20">
        <f t="shared" si="33"/>
        <v>699992.06400000001</v>
      </c>
      <c r="J2120" s="20">
        <v>208160.140032</v>
      </c>
      <c r="K2120" s="17" t="s">
        <v>6564</v>
      </c>
      <c r="L2120" s="21" t="str">
        <f>VLOOKUP(B2120,Accounts!B$2:E$3001,4,FALSE)</f>
        <v>Current</v>
      </c>
      <c r="M2120" s="26">
        <f>VALUE(VLOOKUP(B2120,Accounts!B$2:G$3001,6,FALSE))</f>
        <v>1016423499</v>
      </c>
      <c r="N2120" s="22">
        <f>IFERROR(VLOOKUP(B2120,Loan!B2120:D2419,3,FALSE), 0)</f>
        <v>0</v>
      </c>
      <c r="O2120" s="25">
        <f>VLOOKUP(B2120,Transaction!C2:F3001,4,FALSE)</f>
        <v>44619</v>
      </c>
      <c r="P2120" s="21" t="str">
        <f>VLOOKUP(B2120,Table3[[Account Number]:[Transaction type]],2,FALSE)</f>
        <v>Money Transfer</v>
      </c>
      <c r="Q2120" s="21" t="str">
        <f>VLOOKUP(B2120,Transaction!C2:E3001,3,FALSE)</f>
        <v>Mobile</v>
      </c>
      <c r="R2120" s="22">
        <f>Table4[[#This Row],[Bank Deposit2]] - Table4[[#This Row],[Saving Accounts]]</f>
        <v>491831.92396799999</v>
      </c>
      <c r="S2120" s="22">
        <f>IF(AND(Table4[[#This Row],[Account Type]]="Current",Table4[[#This Row],[Opening Balance]]&gt;= 500000),Table4[[#This Row],[Opening Balance]] * 0.02, 0)</f>
        <v>20328469.98</v>
      </c>
    </row>
    <row r="2121" spans="1:19" ht="15.75" x14ac:dyDescent="0.25">
      <c r="A2121" s="17" t="s">
        <v>6565</v>
      </c>
      <c r="B2121" s="19">
        <v>22939715</v>
      </c>
      <c r="C2121" s="17">
        <v>32</v>
      </c>
      <c r="D2121" s="24">
        <v>33018</v>
      </c>
      <c r="E2121" s="17" t="s">
        <v>12</v>
      </c>
      <c r="F2121" s="17" t="s">
        <v>68</v>
      </c>
      <c r="G2121" s="17" t="s">
        <v>4084</v>
      </c>
      <c r="H2121" s="17" t="s">
        <v>6566</v>
      </c>
      <c r="I2121" s="20">
        <f t="shared" si="33"/>
        <v>1066417.1032499999</v>
      </c>
      <c r="J2121" s="20">
        <v>182791.79088300001</v>
      </c>
      <c r="K2121" s="17" t="s">
        <v>6567</v>
      </c>
      <c r="L2121" s="21" t="str">
        <f>VLOOKUP(B2121,Accounts!B$2:E$3001,4,FALSE)</f>
        <v>Domiciliary</v>
      </c>
      <c r="M2121" s="26">
        <f>VALUE(VLOOKUP(B2121,Accounts!B$2:G$3001,6,FALSE))</f>
        <v>3432637974</v>
      </c>
      <c r="N2121" s="22">
        <f>IFERROR(VLOOKUP(B2121,Loan!B2121:D2420,3,FALSE), 0)</f>
        <v>0</v>
      </c>
      <c r="O2121" s="25">
        <f>VLOOKUP(B2121,Transaction!C2:F3001,4,FALSE)</f>
        <v>44549</v>
      </c>
      <c r="P2121" s="21" t="str">
        <f>VLOOKUP(B2121,Table3[[Account Number]:[Transaction type]],2,FALSE)</f>
        <v>Cash Withdrawal</v>
      </c>
      <c r="Q2121" s="21" t="str">
        <f>VLOOKUP(B2121,Transaction!C2:E3001,3,FALSE)</f>
        <v>ATM</v>
      </c>
      <c r="R2121" s="22">
        <f>Table4[[#This Row],[Bank Deposit2]] - Table4[[#This Row],[Saving Accounts]]</f>
        <v>883625.31236699992</v>
      </c>
      <c r="S2121" s="22">
        <f>IF(AND(Table4[[#This Row],[Account Type]]="Current",Table4[[#This Row],[Opening Balance]]&gt;= 500000),Table4[[#This Row],[Opening Balance]] * 0.02, 0)</f>
        <v>0</v>
      </c>
    </row>
    <row r="2122" spans="1:19" ht="15.75" x14ac:dyDescent="0.25">
      <c r="A2122" s="17" t="s">
        <v>6568</v>
      </c>
      <c r="B2122" s="19">
        <v>258831671</v>
      </c>
      <c r="C2122" s="17">
        <v>30</v>
      </c>
      <c r="D2122" s="24">
        <v>33748.5</v>
      </c>
      <c r="E2122" s="17" t="s">
        <v>12</v>
      </c>
      <c r="F2122" s="17" t="s">
        <v>1304</v>
      </c>
      <c r="G2122" s="17" t="s">
        <v>4105</v>
      </c>
      <c r="H2122" s="17" t="s">
        <v>6569</v>
      </c>
      <c r="I2122" s="20">
        <f t="shared" si="33"/>
        <v>36372.038409000001</v>
      </c>
      <c r="J2122" s="20">
        <v>24082.118062379999</v>
      </c>
      <c r="K2122" s="17" t="s">
        <v>6570</v>
      </c>
      <c r="L2122" s="21" t="str">
        <f>VLOOKUP(B2122,Accounts!B$2:E$3001,4,FALSE)</f>
        <v>Current</v>
      </c>
      <c r="M2122" s="26">
        <f>VALUE(VLOOKUP(B2122,Accounts!B$2:G$3001,6,FALSE))</f>
        <v>145503585</v>
      </c>
      <c r="N2122" s="22">
        <f>IFERROR(VLOOKUP(B2122,Loan!B2122:D2421,3,FALSE), 0)</f>
        <v>0</v>
      </c>
      <c r="O2122" s="25">
        <f>VLOOKUP(B2122,Transaction!C2:F3001,4,FALSE)</f>
        <v>44595</v>
      </c>
      <c r="P2122" s="21" t="str">
        <f>VLOOKUP(B2122,Table3[[Account Number]:[Transaction type]],2,FALSE)</f>
        <v>Money Deposit</v>
      </c>
      <c r="Q2122" s="21" t="str">
        <f>VLOOKUP(B2122,Transaction!C2:E3001,3,FALSE)</f>
        <v>Bank</v>
      </c>
      <c r="R2122" s="22">
        <f>Table4[[#This Row],[Bank Deposit2]] - Table4[[#This Row],[Saving Accounts]]</f>
        <v>12289.920346620002</v>
      </c>
      <c r="S2122" s="22">
        <f>IF(AND(Table4[[#This Row],[Account Type]]="Current",Table4[[#This Row],[Opening Balance]]&gt;= 500000),Table4[[#This Row],[Opening Balance]] * 0.02, 0)</f>
        <v>2910071.7</v>
      </c>
    </row>
    <row r="2123" spans="1:19" ht="15.75" x14ac:dyDescent="0.25">
      <c r="A2123" s="17" t="s">
        <v>6571</v>
      </c>
      <c r="B2123" s="19">
        <v>486687485</v>
      </c>
      <c r="C2123" s="17">
        <v>81</v>
      </c>
      <c r="D2123" s="24">
        <v>15120.75</v>
      </c>
      <c r="E2123" s="17" t="s">
        <v>12</v>
      </c>
      <c r="F2123" s="17" t="s">
        <v>1090</v>
      </c>
      <c r="G2123" s="17" t="s">
        <v>4054</v>
      </c>
      <c r="H2123" s="17" t="s">
        <v>6572</v>
      </c>
      <c r="I2123" s="20">
        <f t="shared" si="33"/>
        <v>544795.89119999995</v>
      </c>
      <c r="J2123" s="20">
        <v>189588.9701376</v>
      </c>
      <c r="K2123" s="17" t="s">
        <v>6573</v>
      </c>
      <c r="L2123" s="21" t="str">
        <f>VLOOKUP(B2123,Accounts!B$2:E$3001,4,FALSE)</f>
        <v>Corporate</v>
      </c>
      <c r="M2123" s="26">
        <f>VALUE(VLOOKUP(B2123,Accounts!B$2:G$3001,6,FALSE))</f>
        <v>959268618</v>
      </c>
      <c r="N2123" s="22">
        <f>IFERROR(VLOOKUP(B2123,Loan!B2123:D2422,3,FALSE), 0)</f>
        <v>0</v>
      </c>
      <c r="O2123" s="25">
        <f>VLOOKUP(B2123,Transaction!C2:F3001,4,FALSE)</f>
        <v>44404</v>
      </c>
      <c r="P2123" s="21" t="str">
        <f>VLOOKUP(B2123,Table3[[Account Number]:[Transaction type]],2,FALSE)</f>
        <v>Money Deposit</v>
      </c>
      <c r="Q2123" s="21" t="str">
        <f>VLOOKUP(B2123,Transaction!C2:E3001,3,FALSE)</f>
        <v>ATM</v>
      </c>
      <c r="R2123" s="22">
        <f>Table4[[#This Row],[Bank Deposit2]] - Table4[[#This Row],[Saving Accounts]]</f>
        <v>355206.92106239998</v>
      </c>
      <c r="S2123" s="22">
        <f>IF(AND(Table4[[#This Row],[Account Type]]="Current",Table4[[#This Row],[Opening Balance]]&gt;= 500000),Table4[[#This Row],[Opening Balance]] * 0.02, 0)</f>
        <v>0</v>
      </c>
    </row>
    <row r="2124" spans="1:19" ht="15.75" x14ac:dyDescent="0.25">
      <c r="A2124" s="17" t="s">
        <v>6574</v>
      </c>
      <c r="B2124" s="19">
        <v>359412416</v>
      </c>
      <c r="C2124" s="17">
        <v>65</v>
      </c>
      <c r="D2124" s="24">
        <v>20964.75</v>
      </c>
      <c r="E2124" s="17" t="s">
        <v>12</v>
      </c>
      <c r="F2124" s="17" t="s">
        <v>1047</v>
      </c>
      <c r="G2124" s="17" t="s">
        <v>4066</v>
      </c>
      <c r="H2124" s="17" t="s">
        <v>6575</v>
      </c>
      <c r="I2124" s="20">
        <f t="shared" si="33"/>
        <v>950183.95976999996</v>
      </c>
      <c r="J2124" s="20">
        <v>270691.94202750002</v>
      </c>
      <c r="K2124" s="17" t="s">
        <v>6576</v>
      </c>
      <c r="L2124" s="21" t="str">
        <f>VLOOKUP(B2124,Accounts!B$2:E$3001,4,FALSE)</f>
        <v>Corporate</v>
      </c>
      <c r="M2124" s="26">
        <f>VALUE(VLOOKUP(B2124,Accounts!B$2:G$3001,6,FALSE))</f>
        <v>1565455125</v>
      </c>
      <c r="N2124" s="22">
        <f>IFERROR(VLOOKUP(B2124,Loan!B2124:D2423,3,FALSE), 0)</f>
        <v>0</v>
      </c>
      <c r="O2124" s="25">
        <f>VLOOKUP(B2124,Transaction!C2:F3001,4,FALSE)</f>
        <v>44263</v>
      </c>
      <c r="P2124" s="21" t="str">
        <f>VLOOKUP(B2124,Table3[[Account Number]:[Transaction type]],2,FALSE)</f>
        <v>Online Payment</v>
      </c>
      <c r="Q2124" s="21" t="str">
        <f>VLOOKUP(B2124,Transaction!C2:E3001,3,FALSE)</f>
        <v>Mobile</v>
      </c>
      <c r="R2124" s="22">
        <f>Table4[[#This Row],[Bank Deposit2]] - Table4[[#This Row],[Saving Accounts]]</f>
        <v>679492.01774249994</v>
      </c>
      <c r="S2124" s="22">
        <f>IF(AND(Table4[[#This Row],[Account Type]]="Current",Table4[[#This Row],[Opening Balance]]&gt;= 500000),Table4[[#This Row],[Opening Balance]] * 0.02, 0)</f>
        <v>0</v>
      </c>
    </row>
    <row r="2125" spans="1:19" ht="15.75" x14ac:dyDescent="0.25">
      <c r="A2125" s="17" t="s">
        <v>6577</v>
      </c>
      <c r="B2125" s="19">
        <v>527005460</v>
      </c>
      <c r="C2125" s="17">
        <v>48</v>
      </c>
      <c r="D2125" s="24">
        <v>27174</v>
      </c>
      <c r="E2125" s="17" t="s">
        <v>12</v>
      </c>
      <c r="F2125" s="17" t="s">
        <v>199</v>
      </c>
      <c r="G2125" s="17" t="s">
        <v>4084</v>
      </c>
      <c r="H2125" s="17" t="s">
        <v>6578</v>
      </c>
      <c r="I2125" s="20">
        <f t="shared" si="33"/>
        <v>612080.09769600001</v>
      </c>
      <c r="J2125" s="20">
        <v>509153.99705712002</v>
      </c>
      <c r="K2125" s="17" t="s">
        <v>827</v>
      </c>
      <c r="L2125" s="21" t="str">
        <f>VLOOKUP(B2125,Accounts!B$2:E$3001,4,FALSE)</f>
        <v>Corporate</v>
      </c>
      <c r="M2125" s="26">
        <f>VALUE(VLOOKUP(B2125,Accounts!B$2:G$3001,6,FALSE))</f>
        <v>18306432</v>
      </c>
      <c r="N2125" s="22">
        <f>IFERROR(VLOOKUP(B2125,Loan!B2125:D2424,3,FALSE), 0)</f>
        <v>0</v>
      </c>
      <c r="O2125" s="25">
        <f>VLOOKUP(B2125,Transaction!C2:F3001,4,FALSE)</f>
        <v>44203</v>
      </c>
      <c r="P2125" s="21" t="str">
        <f>VLOOKUP(B2125,Table3[[Account Number]:[Transaction type]],2,FALSE)</f>
        <v>Loan Payment</v>
      </c>
      <c r="Q2125" s="21" t="str">
        <f>VLOOKUP(B2125,Transaction!C2:E3001,3,FALSE)</f>
        <v>AFT</v>
      </c>
      <c r="R2125" s="22">
        <f>Table4[[#This Row],[Bank Deposit2]] - Table4[[#This Row],[Saving Accounts]]</f>
        <v>102926.10063887999</v>
      </c>
      <c r="S2125" s="22">
        <f>IF(AND(Table4[[#This Row],[Account Type]]="Current",Table4[[#This Row],[Opening Balance]]&gt;= 500000),Table4[[#This Row],[Opening Balance]] * 0.02, 0)</f>
        <v>0</v>
      </c>
    </row>
    <row r="2126" spans="1:19" ht="15.75" x14ac:dyDescent="0.25">
      <c r="A2126" s="17" t="s">
        <v>6579</v>
      </c>
      <c r="B2126" s="19">
        <v>802815139</v>
      </c>
      <c r="C2126" s="17">
        <v>40</v>
      </c>
      <c r="D2126" s="24">
        <v>30096</v>
      </c>
      <c r="E2126" s="17" t="s">
        <v>12</v>
      </c>
      <c r="F2126" s="17" t="s">
        <v>2311</v>
      </c>
      <c r="G2126" s="17" t="s">
        <v>4148</v>
      </c>
      <c r="H2126" s="17" t="s">
        <v>6580</v>
      </c>
      <c r="I2126" s="20">
        <f t="shared" si="33"/>
        <v>46784.322035999998</v>
      </c>
      <c r="J2126" s="20">
        <v>26755.79244714</v>
      </c>
      <c r="K2126" s="17" t="s">
        <v>6581</v>
      </c>
      <c r="L2126" s="21" t="str">
        <f>VLOOKUP(B2126,Accounts!B$2:E$3001,4,FALSE)</f>
        <v>Joint</v>
      </c>
      <c r="M2126" s="26">
        <f>VALUE(VLOOKUP(B2126,Accounts!B$2:G$3001,6,FALSE))</f>
        <v>775677952</v>
      </c>
      <c r="N2126" s="22">
        <f>IFERROR(VLOOKUP(B2126,Loan!B2126:D2425,3,FALSE), 0)</f>
        <v>0</v>
      </c>
      <c r="O2126" s="25">
        <f>VLOOKUP(B2126,Transaction!C2:F3001,4,FALSE)</f>
        <v>44433</v>
      </c>
      <c r="P2126" s="21" t="str">
        <f>VLOOKUP(B2126,Table3[[Account Number]:[Transaction type]],2,FALSE)</f>
        <v>Cash Withdrawal</v>
      </c>
      <c r="Q2126" s="21" t="str">
        <f>VLOOKUP(B2126,Transaction!C2:E3001,3,FALSE)</f>
        <v>POS</v>
      </c>
      <c r="R2126" s="22">
        <f>Table4[[#This Row],[Bank Deposit2]] - Table4[[#This Row],[Saving Accounts]]</f>
        <v>20028.529588859998</v>
      </c>
      <c r="S2126" s="22">
        <f>IF(AND(Table4[[#This Row],[Account Type]]="Current",Table4[[#This Row],[Opening Balance]]&gt;= 500000),Table4[[#This Row],[Opening Balance]] * 0.02, 0)</f>
        <v>0</v>
      </c>
    </row>
    <row r="2127" spans="1:19" ht="15.75" x14ac:dyDescent="0.25">
      <c r="A2127" s="17" t="s">
        <v>6582</v>
      </c>
      <c r="B2127" s="19">
        <v>779440324</v>
      </c>
      <c r="C2127" s="17">
        <v>62</v>
      </c>
      <c r="D2127" s="24">
        <v>22060.5</v>
      </c>
      <c r="E2127" s="17" t="s">
        <v>12</v>
      </c>
      <c r="F2127" s="17" t="s">
        <v>829</v>
      </c>
      <c r="G2127" s="17" t="s">
        <v>4099</v>
      </c>
      <c r="H2127" s="17" t="s">
        <v>6583</v>
      </c>
      <c r="I2127" s="20">
        <f t="shared" si="33"/>
        <v>505043.45280000003</v>
      </c>
      <c r="J2127" s="20">
        <v>81215.443476</v>
      </c>
      <c r="K2127" s="17" t="s">
        <v>6584</v>
      </c>
      <c r="L2127" s="21" t="str">
        <f>VLOOKUP(B2127,Accounts!B$2:E$3001,4,FALSE)</f>
        <v>Current</v>
      </c>
      <c r="M2127" s="26">
        <f>VALUE(VLOOKUP(B2127,Accounts!B$2:G$3001,6,FALSE))</f>
        <v>8977199</v>
      </c>
      <c r="N2127" s="22">
        <f>IFERROR(VLOOKUP(B2127,Loan!B2127:D2426,3,FALSE), 0)</f>
        <v>0</v>
      </c>
      <c r="O2127" s="25">
        <f>VLOOKUP(B2127,Transaction!C2:F3001,4,FALSE)</f>
        <v>44503</v>
      </c>
      <c r="P2127" s="21" t="str">
        <f>VLOOKUP(B2127,Table3[[Account Number]:[Transaction type]],2,FALSE)</f>
        <v>Online Payment</v>
      </c>
      <c r="Q2127" s="21" t="str">
        <f>VLOOKUP(B2127,Transaction!C2:E3001,3,FALSE)</f>
        <v>Internet Banking</v>
      </c>
      <c r="R2127" s="22">
        <f>Table4[[#This Row],[Bank Deposit2]] - Table4[[#This Row],[Saving Accounts]]</f>
        <v>423828.00932400004</v>
      </c>
      <c r="S2127" s="22">
        <f>IF(AND(Table4[[#This Row],[Account Type]]="Current",Table4[[#This Row],[Opening Balance]]&gt;= 500000),Table4[[#This Row],[Opening Balance]] * 0.02, 0)</f>
        <v>179543.98</v>
      </c>
    </row>
    <row r="2128" spans="1:19" ht="15.75" x14ac:dyDescent="0.25">
      <c r="A2128" s="17" t="s">
        <v>6585</v>
      </c>
      <c r="B2128" s="19">
        <v>258758482</v>
      </c>
      <c r="C2128" s="17">
        <v>63</v>
      </c>
      <c r="D2128" s="24">
        <v>21695.25</v>
      </c>
      <c r="E2128" s="17" t="s">
        <v>12</v>
      </c>
      <c r="F2128" s="17" t="s">
        <v>381</v>
      </c>
      <c r="G2128" s="17" t="s">
        <v>4074</v>
      </c>
      <c r="H2128" s="17" t="s">
        <v>6586</v>
      </c>
      <c r="I2128" s="20">
        <f t="shared" si="33"/>
        <v>160252.62912</v>
      </c>
      <c r="J2128" s="20">
        <v>139241.72885760001</v>
      </c>
      <c r="K2128" s="17" t="s">
        <v>6587</v>
      </c>
      <c r="L2128" s="21" t="str">
        <f>VLOOKUP(B2128,Accounts!B$2:E$3001,4,FALSE)</f>
        <v>Corporate</v>
      </c>
      <c r="M2128" s="26">
        <f>VALUE(VLOOKUP(B2128,Accounts!B$2:G$3001,6,FALSE))</f>
        <v>1013485935</v>
      </c>
      <c r="N2128" s="22">
        <f>IFERROR(VLOOKUP(B2128,Loan!B2128:D2427,3,FALSE), 0)</f>
        <v>0</v>
      </c>
      <c r="O2128" s="25">
        <f>VLOOKUP(B2128,Transaction!C2:F3001,4,FALSE)</f>
        <v>44408</v>
      </c>
      <c r="P2128" s="21" t="str">
        <f>VLOOKUP(B2128,Table3[[Account Number]:[Transaction type]],2,FALSE)</f>
        <v>Online Payment</v>
      </c>
      <c r="Q2128" s="21" t="str">
        <f>VLOOKUP(B2128,Transaction!C2:E3001,3,FALSE)</f>
        <v>Mobile</v>
      </c>
      <c r="R2128" s="22">
        <f>Table4[[#This Row],[Bank Deposit2]] - Table4[[#This Row],[Saving Accounts]]</f>
        <v>21010.900262399984</v>
      </c>
      <c r="S2128" s="22">
        <f>IF(AND(Table4[[#This Row],[Account Type]]="Current",Table4[[#This Row],[Opening Balance]]&gt;= 500000),Table4[[#This Row],[Opening Balance]] * 0.02, 0)</f>
        <v>0</v>
      </c>
    </row>
    <row r="2129" spans="1:19" ht="15.75" x14ac:dyDescent="0.25">
      <c r="A2129" s="17" t="s">
        <v>6588</v>
      </c>
      <c r="B2129" s="19">
        <v>180113498</v>
      </c>
      <c r="C2129" s="17">
        <v>76</v>
      </c>
      <c r="D2129" s="24">
        <v>16947</v>
      </c>
      <c r="E2129" s="17" t="s">
        <v>12</v>
      </c>
      <c r="F2129" s="17" t="s">
        <v>331</v>
      </c>
      <c r="G2129" s="17" t="s">
        <v>4095</v>
      </c>
      <c r="H2129" s="17" t="s">
        <v>6589</v>
      </c>
      <c r="I2129" s="20">
        <f t="shared" si="33"/>
        <v>3760505.4471749999</v>
      </c>
      <c r="J2129" s="20">
        <v>471906.56592000002</v>
      </c>
      <c r="K2129" s="17" t="s">
        <v>6590</v>
      </c>
      <c r="L2129" s="21" t="str">
        <f>VLOOKUP(B2129,Accounts!B$2:E$3001,4,FALSE)</f>
        <v>Domiciliary</v>
      </c>
      <c r="M2129" s="26">
        <f>VALUE(VLOOKUP(B2129,Accounts!B$2:G$3001,6,FALSE))</f>
        <v>1395965526</v>
      </c>
      <c r="N2129" s="22">
        <f>IFERROR(VLOOKUP(B2129,Loan!B2129:D2428,3,FALSE), 0)</f>
        <v>0</v>
      </c>
      <c r="O2129" s="25">
        <f>VLOOKUP(B2129,Transaction!C2:F3001,4,FALSE)</f>
        <v>44258</v>
      </c>
      <c r="P2129" s="21" t="str">
        <f>VLOOKUP(B2129,Table3[[Account Number]:[Transaction type]],2,FALSE)</f>
        <v>Checks</v>
      </c>
      <c r="Q2129" s="21" t="str">
        <f>VLOOKUP(B2129,Transaction!C2:E3001,3,FALSE)</f>
        <v>Informal Services</v>
      </c>
      <c r="R2129" s="22">
        <f>Table4[[#This Row],[Bank Deposit2]] - Table4[[#This Row],[Saving Accounts]]</f>
        <v>3288598.8812549999</v>
      </c>
      <c r="S2129" s="22">
        <f>IF(AND(Table4[[#This Row],[Account Type]]="Current",Table4[[#This Row],[Opening Balance]]&gt;= 500000),Table4[[#This Row],[Opening Balance]] * 0.02, 0)</f>
        <v>0</v>
      </c>
    </row>
    <row r="2130" spans="1:19" ht="15.75" x14ac:dyDescent="0.25">
      <c r="A2130" s="17" t="s">
        <v>6591</v>
      </c>
      <c r="B2130" s="19">
        <v>293263284</v>
      </c>
      <c r="C2130" s="17">
        <v>38</v>
      </c>
      <c r="D2130" s="24">
        <v>30826.5</v>
      </c>
      <c r="E2130" s="17" t="s">
        <v>12</v>
      </c>
      <c r="F2130" s="17" t="s">
        <v>115</v>
      </c>
      <c r="G2130" s="17" t="s">
        <v>4105</v>
      </c>
      <c r="H2130" s="17" t="s">
        <v>6592</v>
      </c>
      <c r="I2130" s="20">
        <f t="shared" si="33"/>
        <v>461512.76371199999</v>
      </c>
      <c r="J2130" s="20">
        <v>265160.06060544</v>
      </c>
      <c r="K2130" s="17" t="s">
        <v>6593</v>
      </c>
      <c r="L2130" s="21" t="str">
        <f>VLOOKUP(B2130,Accounts!B$2:E$3001,4,FALSE)</f>
        <v>Current</v>
      </c>
      <c r="M2130" s="26">
        <f>VALUE(VLOOKUP(B2130,Accounts!B$2:G$3001,6,FALSE))</f>
        <v>924658788</v>
      </c>
      <c r="N2130" s="22">
        <f>IFERROR(VLOOKUP(B2130,Loan!B2130:D2429,3,FALSE), 0)</f>
        <v>0</v>
      </c>
      <c r="O2130" s="25">
        <f>VLOOKUP(B2130,Transaction!C2:F3001,4,FALSE)</f>
        <v>44261</v>
      </c>
      <c r="P2130" s="21" t="str">
        <f>VLOOKUP(B2130,Table3[[Account Number]:[Transaction type]],2,FALSE)</f>
        <v>Money Deposit</v>
      </c>
      <c r="Q2130" s="21" t="str">
        <f>VLOOKUP(B2130,Transaction!C2:E3001,3,FALSE)</f>
        <v>Bank</v>
      </c>
      <c r="R2130" s="22">
        <f>Table4[[#This Row],[Bank Deposit2]] - Table4[[#This Row],[Saving Accounts]]</f>
        <v>196352.70310655999</v>
      </c>
      <c r="S2130" s="22">
        <f>IF(AND(Table4[[#This Row],[Account Type]]="Current",Table4[[#This Row],[Opening Balance]]&gt;= 500000),Table4[[#This Row],[Opening Balance]] * 0.02, 0)</f>
        <v>18493175.760000002</v>
      </c>
    </row>
    <row r="2131" spans="1:19" ht="15.75" x14ac:dyDescent="0.25">
      <c r="A2131" s="17" t="s">
        <v>6594</v>
      </c>
      <c r="B2131" s="19">
        <v>77112347</v>
      </c>
      <c r="C2131" s="17">
        <v>25</v>
      </c>
      <c r="D2131" s="24">
        <v>35574.75</v>
      </c>
      <c r="E2131" s="17" t="s">
        <v>12</v>
      </c>
      <c r="F2131" s="17" t="s">
        <v>1789</v>
      </c>
      <c r="G2131" s="17" t="s">
        <v>4095</v>
      </c>
      <c r="H2131" s="17" t="s">
        <v>6595</v>
      </c>
      <c r="I2131" s="20">
        <f t="shared" si="33"/>
        <v>37664.312832000003</v>
      </c>
      <c r="J2131" s="20">
        <v>22403.772288</v>
      </c>
      <c r="K2131" s="17" t="s">
        <v>6596</v>
      </c>
      <c r="L2131" s="21" t="str">
        <f>VLOOKUP(B2131,Accounts!B$2:E$3001,4,FALSE)</f>
        <v>Domiciliary</v>
      </c>
      <c r="M2131" s="26">
        <f>VALUE(VLOOKUP(B2131,Accounts!B$2:G$3001,6,FALSE))</f>
        <v>1088474742</v>
      </c>
      <c r="N2131" s="22">
        <f>IFERROR(VLOOKUP(B2131,Loan!B2131:D2430,3,FALSE), 0)</f>
        <v>0</v>
      </c>
      <c r="O2131" s="25">
        <f>VLOOKUP(B2131,Transaction!C2:F3001,4,FALSE)</f>
        <v>44423</v>
      </c>
      <c r="P2131" s="21" t="str">
        <f>VLOOKUP(B2131,Table3[[Account Number]:[Transaction type]],2,FALSE)</f>
        <v>Money Transfer</v>
      </c>
      <c r="Q2131" s="21" t="str">
        <f>VLOOKUP(B2131,Transaction!C2:E3001,3,FALSE)</f>
        <v>ATM</v>
      </c>
      <c r="R2131" s="22">
        <f>Table4[[#This Row],[Bank Deposit2]] - Table4[[#This Row],[Saving Accounts]]</f>
        <v>15260.540544000003</v>
      </c>
      <c r="S2131" s="22">
        <f>IF(AND(Table4[[#This Row],[Account Type]]="Current",Table4[[#This Row],[Opening Balance]]&gt;= 500000),Table4[[#This Row],[Opening Balance]] * 0.02, 0)</f>
        <v>0</v>
      </c>
    </row>
    <row r="2132" spans="1:19" ht="15.75" x14ac:dyDescent="0.25">
      <c r="A2132" s="17" t="s">
        <v>6597</v>
      </c>
      <c r="B2132" s="19">
        <v>853402528</v>
      </c>
      <c r="C2132" s="17">
        <v>64</v>
      </c>
      <c r="D2132" s="24">
        <v>21330</v>
      </c>
      <c r="E2132" s="17" t="s">
        <v>12</v>
      </c>
      <c r="F2132" s="17" t="s">
        <v>241</v>
      </c>
      <c r="G2132" s="17" t="s">
        <v>4119</v>
      </c>
      <c r="H2132" s="17" t="s">
        <v>6598</v>
      </c>
      <c r="I2132" s="20">
        <f t="shared" si="33"/>
        <v>578948.64493499999</v>
      </c>
      <c r="J2132" s="20">
        <v>110458.4033358</v>
      </c>
      <c r="K2132" s="17" t="s">
        <v>6599</v>
      </c>
      <c r="L2132" s="21" t="str">
        <f>VLOOKUP(B2132,Accounts!B$2:E$3001,4,FALSE)</f>
        <v>Savings</v>
      </c>
      <c r="M2132" s="26">
        <f>VALUE(VLOOKUP(B2132,Accounts!B$2:G$3001,6,FALSE))</f>
        <v>1820336145</v>
      </c>
      <c r="N2132" s="22">
        <f>IFERROR(VLOOKUP(B2132,Loan!B2132:D2431,3,FALSE), 0)</f>
        <v>0</v>
      </c>
      <c r="O2132" s="25">
        <f>VLOOKUP(B2132,Transaction!C2:F3001,4,FALSE)</f>
        <v>44207</v>
      </c>
      <c r="P2132" s="21" t="str">
        <f>VLOOKUP(B2132,Table3[[Account Number]:[Transaction type]],2,FALSE)</f>
        <v>Online Payment</v>
      </c>
      <c r="Q2132" s="21" t="str">
        <f>VLOOKUP(B2132,Transaction!C2:E3001,3,FALSE)</f>
        <v>Internet Banking</v>
      </c>
      <c r="R2132" s="22">
        <f>Table4[[#This Row],[Bank Deposit2]] - Table4[[#This Row],[Saving Accounts]]</f>
        <v>468490.2415992</v>
      </c>
      <c r="S2132" s="22">
        <f>IF(AND(Table4[[#This Row],[Account Type]]="Current",Table4[[#This Row],[Opening Balance]]&gt;= 500000),Table4[[#This Row],[Opening Balance]] * 0.02, 0)</f>
        <v>0</v>
      </c>
    </row>
    <row r="2133" spans="1:19" ht="15.75" x14ac:dyDescent="0.25">
      <c r="A2133" s="17" t="s">
        <v>6600</v>
      </c>
      <c r="B2133" s="19">
        <v>418330740</v>
      </c>
      <c r="C2133" s="17">
        <v>83</v>
      </c>
      <c r="D2133" s="24">
        <v>14390.25</v>
      </c>
      <c r="E2133" s="17" t="s">
        <v>12</v>
      </c>
      <c r="F2133" s="17" t="s">
        <v>340</v>
      </c>
      <c r="G2133" s="17" t="s">
        <v>4074</v>
      </c>
      <c r="H2133" s="17" t="s">
        <v>6601</v>
      </c>
      <c r="I2133" s="20">
        <f t="shared" si="33"/>
        <v>880756.76159999997</v>
      </c>
      <c r="J2133" s="20">
        <v>550252.78680959996</v>
      </c>
      <c r="K2133" s="17" t="s">
        <v>6602</v>
      </c>
      <c r="L2133" s="21" t="str">
        <f>VLOOKUP(B2133,Accounts!B$2:E$3001,4,FALSE)</f>
        <v>Current</v>
      </c>
      <c r="M2133" s="26">
        <f>VALUE(VLOOKUP(B2133,Accounts!B$2:G$3001,6,FALSE))</f>
        <v>848322644</v>
      </c>
      <c r="N2133" s="22">
        <f>IFERROR(VLOOKUP(B2133,Loan!B2133:D2432,3,FALSE), 0)</f>
        <v>0</v>
      </c>
      <c r="O2133" s="25">
        <f>VLOOKUP(B2133,Transaction!C2:F3001,4,FALSE)</f>
        <v>44525</v>
      </c>
      <c r="P2133" s="21" t="str">
        <f>VLOOKUP(B2133,Table3[[Account Number]:[Transaction type]],2,FALSE)</f>
        <v>Money Transfer</v>
      </c>
      <c r="Q2133" s="21" t="str">
        <f>VLOOKUP(B2133,Transaction!C2:E3001,3,FALSE)</f>
        <v>Mobile</v>
      </c>
      <c r="R2133" s="22">
        <f>Table4[[#This Row],[Bank Deposit2]] - Table4[[#This Row],[Saving Accounts]]</f>
        <v>330503.97479040001</v>
      </c>
      <c r="S2133" s="22">
        <f>IF(AND(Table4[[#This Row],[Account Type]]="Current",Table4[[#This Row],[Opening Balance]]&gt;= 500000),Table4[[#This Row],[Opening Balance]] * 0.02, 0)</f>
        <v>16966452.879999999</v>
      </c>
    </row>
    <row r="2134" spans="1:19" ht="15.75" x14ac:dyDescent="0.25">
      <c r="A2134" s="17" t="s">
        <v>6603</v>
      </c>
      <c r="B2134" s="19">
        <v>273442631</v>
      </c>
      <c r="C2134" s="17">
        <v>19</v>
      </c>
      <c r="D2134" s="24">
        <v>37766.25</v>
      </c>
      <c r="E2134" s="17" t="s">
        <v>12</v>
      </c>
      <c r="F2134" s="17" t="s">
        <v>318</v>
      </c>
      <c r="G2134" s="17" t="s">
        <v>4066</v>
      </c>
      <c r="H2134" s="17" t="s">
        <v>6604</v>
      </c>
      <c r="I2134" s="20">
        <f t="shared" si="33"/>
        <v>1838008.1190239999</v>
      </c>
      <c r="J2134" s="20">
        <v>362031.90223200002</v>
      </c>
      <c r="K2134" s="17" t="s">
        <v>6605</v>
      </c>
      <c r="L2134" s="21" t="str">
        <f>VLOOKUP(B2134,Accounts!B$2:E$3001,4,FALSE)</f>
        <v>Fixed Deposit</v>
      </c>
      <c r="M2134" s="26">
        <f>VALUE(VLOOKUP(B2134,Accounts!B$2:G$3001,6,FALSE))</f>
        <v>567725301</v>
      </c>
      <c r="N2134" s="22">
        <f>IFERROR(VLOOKUP(B2134,Loan!B2134:D2433,3,FALSE), 0)</f>
        <v>0</v>
      </c>
      <c r="O2134" s="25">
        <f>VLOOKUP(B2134,Transaction!C2:F3001,4,FALSE)</f>
        <v>44588</v>
      </c>
      <c r="P2134" s="21" t="str">
        <f>VLOOKUP(B2134,Table3[[Account Number]:[Transaction type]],2,FALSE)</f>
        <v>Checks</v>
      </c>
      <c r="Q2134" s="21" t="str">
        <f>VLOOKUP(B2134,Transaction!C2:E3001,3,FALSE)</f>
        <v>Informal Services</v>
      </c>
      <c r="R2134" s="22">
        <f>Table4[[#This Row],[Bank Deposit2]] - Table4[[#This Row],[Saving Accounts]]</f>
        <v>1475976.216792</v>
      </c>
      <c r="S2134" s="22">
        <f>IF(AND(Table4[[#This Row],[Account Type]]="Current",Table4[[#This Row],[Opening Balance]]&gt;= 500000),Table4[[#This Row],[Opening Balance]] * 0.02, 0)</f>
        <v>0</v>
      </c>
    </row>
    <row r="2135" spans="1:19" ht="15.75" x14ac:dyDescent="0.25">
      <c r="A2135" s="17" t="s">
        <v>6606</v>
      </c>
      <c r="B2135" s="19">
        <v>325802789</v>
      </c>
      <c r="C2135" s="17">
        <v>69</v>
      </c>
      <c r="D2135" s="24">
        <v>19503.75</v>
      </c>
      <c r="E2135" s="17" t="s">
        <v>12</v>
      </c>
      <c r="F2135" s="17" t="s">
        <v>222</v>
      </c>
      <c r="G2135" s="17" t="s">
        <v>4119</v>
      </c>
      <c r="H2135" s="17" t="s">
        <v>6607</v>
      </c>
      <c r="I2135" s="20">
        <f t="shared" si="33"/>
        <v>1156977.9648</v>
      </c>
      <c r="J2135" s="20">
        <v>115945.72032959999</v>
      </c>
      <c r="K2135" s="17" t="s">
        <v>6608</v>
      </c>
      <c r="L2135" s="21" t="str">
        <f>VLOOKUP(B2135,Accounts!B$2:E$3001,4,FALSE)</f>
        <v>Corporate</v>
      </c>
      <c r="M2135" s="26">
        <f>VALUE(VLOOKUP(B2135,Accounts!B$2:G$3001,6,FALSE))</f>
        <v>761675</v>
      </c>
      <c r="N2135" s="22">
        <f>IFERROR(VLOOKUP(B2135,Loan!B2135:D2434,3,FALSE), 0)</f>
        <v>0</v>
      </c>
      <c r="O2135" s="25">
        <f>VLOOKUP(B2135,Transaction!C2:F3001,4,FALSE)</f>
        <v>44277</v>
      </c>
      <c r="P2135" s="21" t="str">
        <f>VLOOKUP(B2135,Table3[[Account Number]:[Transaction type]],2,FALSE)</f>
        <v>Loan Payment</v>
      </c>
      <c r="Q2135" s="21" t="str">
        <f>VLOOKUP(B2135,Transaction!C2:E3001,3,FALSE)</f>
        <v>AFT</v>
      </c>
      <c r="R2135" s="22">
        <f>Table4[[#This Row],[Bank Deposit2]] - Table4[[#This Row],[Saving Accounts]]</f>
        <v>1041032.2444703999</v>
      </c>
      <c r="S2135" s="22">
        <f>IF(AND(Table4[[#This Row],[Account Type]]="Current",Table4[[#This Row],[Opening Balance]]&gt;= 500000),Table4[[#This Row],[Opening Balance]] * 0.02, 0)</f>
        <v>0</v>
      </c>
    </row>
    <row r="2136" spans="1:19" ht="15.75" x14ac:dyDescent="0.25">
      <c r="A2136" s="17" t="s">
        <v>6609</v>
      </c>
      <c r="B2136" s="19">
        <v>844252745</v>
      </c>
      <c r="C2136" s="17">
        <v>26</v>
      </c>
      <c r="D2136" s="24">
        <v>35209.5</v>
      </c>
      <c r="E2136" s="17" t="s">
        <v>12</v>
      </c>
      <c r="F2136" s="17" t="s">
        <v>260</v>
      </c>
      <c r="G2136" s="17" t="s">
        <v>4099</v>
      </c>
      <c r="H2136" s="17" t="s">
        <v>6610</v>
      </c>
      <c r="I2136" s="20">
        <f t="shared" si="33"/>
        <v>81313.251120000001</v>
      </c>
      <c r="J2136" s="20">
        <v>36534.232828799999</v>
      </c>
      <c r="K2136" s="17" t="s">
        <v>6611</v>
      </c>
      <c r="L2136" s="21" t="str">
        <f>VLOOKUP(B2136,Accounts!B$2:E$3001,4,FALSE)</f>
        <v>Corporate</v>
      </c>
      <c r="M2136" s="26">
        <f>VALUE(VLOOKUP(B2136,Accounts!B$2:G$3001,6,FALSE))</f>
        <v>2182278304</v>
      </c>
      <c r="N2136" s="22">
        <f>IFERROR(VLOOKUP(B2136,Loan!B2136:D2435,3,FALSE), 0)</f>
        <v>0</v>
      </c>
      <c r="O2136" s="25">
        <f>VLOOKUP(B2136,Transaction!C2:F3001,4,FALSE)</f>
        <v>44582</v>
      </c>
      <c r="P2136" s="21" t="str">
        <f>VLOOKUP(B2136,Table3[[Account Number]:[Transaction type]],2,FALSE)</f>
        <v>Online Payment</v>
      </c>
      <c r="Q2136" s="21" t="str">
        <f>VLOOKUP(B2136,Transaction!C2:E3001,3,FALSE)</f>
        <v>Card</v>
      </c>
      <c r="R2136" s="22">
        <f>Table4[[#This Row],[Bank Deposit2]] - Table4[[#This Row],[Saving Accounts]]</f>
        <v>44779.018291200002</v>
      </c>
      <c r="S2136" s="22">
        <f>IF(AND(Table4[[#This Row],[Account Type]]="Current",Table4[[#This Row],[Opening Balance]]&gt;= 500000),Table4[[#This Row],[Opening Balance]] * 0.02, 0)</f>
        <v>0</v>
      </c>
    </row>
    <row r="2137" spans="1:19" ht="15.75" x14ac:dyDescent="0.25">
      <c r="A2137" s="17" t="s">
        <v>6612</v>
      </c>
      <c r="B2137" s="19">
        <v>303021938</v>
      </c>
      <c r="C2137" s="17">
        <v>47</v>
      </c>
      <c r="D2137" s="24">
        <v>27539.25</v>
      </c>
      <c r="E2137" s="17" t="s">
        <v>12</v>
      </c>
      <c r="F2137" s="17" t="s">
        <v>181</v>
      </c>
      <c r="G2137" s="17" t="s">
        <v>4070</v>
      </c>
      <c r="H2137" s="17" t="s">
        <v>6613</v>
      </c>
      <c r="I2137" s="20">
        <f t="shared" si="33"/>
        <v>113852.1566</v>
      </c>
      <c r="J2137" s="20">
        <v>110734.3590808</v>
      </c>
      <c r="K2137" s="17" t="s">
        <v>6614</v>
      </c>
      <c r="L2137" s="21" t="str">
        <f>VLOOKUP(B2137,Accounts!B$2:E$3001,4,FALSE)</f>
        <v>Domiciliary</v>
      </c>
      <c r="M2137" s="26">
        <f>VALUE(VLOOKUP(B2137,Accounts!B$2:G$3001,6,FALSE))</f>
        <v>5388264</v>
      </c>
      <c r="N2137" s="22">
        <f>IFERROR(VLOOKUP(B2137,Loan!B2137:D2436,3,FALSE), 0)</f>
        <v>0</v>
      </c>
      <c r="O2137" s="25">
        <f>VLOOKUP(B2137,Transaction!C2:F3001,4,FALSE)</f>
        <v>44342</v>
      </c>
      <c r="P2137" s="21" t="str">
        <f>VLOOKUP(B2137,Table3[[Account Number]:[Transaction type]],2,FALSE)</f>
        <v>Cash Withdrawal</v>
      </c>
      <c r="Q2137" s="21" t="str">
        <f>VLOOKUP(B2137,Transaction!C2:E3001,3,FALSE)</f>
        <v>ATM</v>
      </c>
      <c r="R2137" s="22">
        <f>Table4[[#This Row],[Bank Deposit2]] - Table4[[#This Row],[Saving Accounts]]</f>
        <v>3117.7975192000013</v>
      </c>
      <c r="S2137" s="22">
        <f>IF(AND(Table4[[#This Row],[Account Type]]="Current",Table4[[#This Row],[Opening Balance]]&gt;= 500000),Table4[[#This Row],[Opening Balance]] * 0.02, 0)</f>
        <v>0</v>
      </c>
    </row>
    <row r="2138" spans="1:19" ht="15.75" x14ac:dyDescent="0.25">
      <c r="A2138" s="17" t="s">
        <v>6615</v>
      </c>
      <c r="B2138" s="19">
        <v>72496093</v>
      </c>
      <c r="C2138" s="17">
        <v>36</v>
      </c>
      <c r="D2138" s="24">
        <v>31557</v>
      </c>
      <c r="E2138" s="17" t="s">
        <v>12</v>
      </c>
      <c r="F2138" s="17" t="s">
        <v>19</v>
      </c>
      <c r="G2138" s="17" t="s">
        <v>4148</v>
      </c>
      <c r="H2138" s="17" t="s">
        <v>6616</v>
      </c>
      <c r="I2138" s="20">
        <f t="shared" si="33"/>
        <v>811860.87023999996</v>
      </c>
      <c r="J2138" s="20">
        <v>332664.94195200002</v>
      </c>
      <c r="K2138" s="17" t="s">
        <v>6617</v>
      </c>
      <c r="L2138" s="21" t="str">
        <f>VLOOKUP(B2138,Accounts!B$2:E$3001,4,FALSE)</f>
        <v>Savings</v>
      </c>
      <c r="M2138" s="26">
        <f>VALUE(VLOOKUP(B2138,Accounts!B$2:G$3001,6,FALSE))</f>
        <v>779599808</v>
      </c>
      <c r="N2138" s="22">
        <f>IFERROR(VLOOKUP(B2138,Loan!B2138:D2437,3,FALSE), 0)</f>
        <v>0</v>
      </c>
      <c r="O2138" s="25">
        <f>VLOOKUP(B2138,Transaction!C2:F3001,4,FALSE)</f>
        <v>44611</v>
      </c>
      <c r="P2138" s="21" t="str">
        <f>VLOOKUP(B2138,Table3[[Account Number]:[Transaction type]],2,FALSE)</f>
        <v>Money Deposit</v>
      </c>
      <c r="Q2138" s="21" t="str">
        <f>VLOOKUP(B2138,Transaction!C2:E3001,3,FALSE)</f>
        <v>ATM</v>
      </c>
      <c r="R2138" s="22">
        <f>Table4[[#This Row],[Bank Deposit2]] - Table4[[#This Row],[Saving Accounts]]</f>
        <v>479195.92828799994</v>
      </c>
      <c r="S2138" s="22">
        <f>IF(AND(Table4[[#This Row],[Account Type]]="Current",Table4[[#This Row],[Opening Balance]]&gt;= 500000),Table4[[#This Row],[Opening Balance]] * 0.02, 0)</f>
        <v>0</v>
      </c>
    </row>
    <row r="2139" spans="1:19" ht="15.75" x14ac:dyDescent="0.25">
      <c r="A2139" s="17" t="s">
        <v>6618</v>
      </c>
      <c r="B2139" s="19">
        <v>302995517</v>
      </c>
      <c r="C2139" s="17">
        <v>75</v>
      </c>
      <c r="D2139" s="24">
        <v>17312.25</v>
      </c>
      <c r="E2139" s="17" t="s">
        <v>12</v>
      </c>
      <c r="F2139" s="17" t="s">
        <v>1469</v>
      </c>
      <c r="G2139" s="17" t="s">
        <v>4062</v>
      </c>
      <c r="H2139" s="17" t="s">
        <v>6619</v>
      </c>
      <c r="I2139" s="20">
        <f t="shared" si="33"/>
        <v>1015453.756736</v>
      </c>
      <c r="J2139" s="20">
        <v>469209.6669056</v>
      </c>
      <c r="K2139" s="17" t="s">
        <v>6620</v>
      </c>
      <c r="L2139" s="21" t="str">
        <f>VLOOKUP(B2139,Accounts!B$2:E$3001,4,FALSE)</f>
        <v>Savings</v>
      </c>
      <c r="M2139" s="26">
        <f>VALUE(VLOOKUP(B2139,Accounts!B$2:G$3001,6,FALSE))</f>
        <v>2428086928</v>
      </c>
      <c r="N2139" s="22">
        <f>IFERROR(VLOOKUP(B2139,Loan!B2139:D2438,3,FALSE), 0)</f>
        <v>0</v>
      </c>
      <c r="O2139" s="25">
        <f>VLOOKUP(B2139,Transaction!C2:F3001,4,FALSE)</f>
        <v>44451</v>
      </c>
      <c r="P2139" s="21" t="str">
        <f>VLOOKUP(B2139,Table3[[Account Number]:[Transaction type]],2,FALSE)</f>
        <v>Money Deposit</v>
      </c>
      <c r="Q2139" s="21" t="str">
        <f>VLOOKUP(B2139,Transaction!C2:E3001,3,FALSE)</f>
        <v>ATM</v>
      </c>
      <c r="R2139" s="22">
        <f>Table4[[#This Row],[Bank Deposit2]] - Table4[[#This Row],[Saving Accounts]]</f>
        <v>546244.08983039996</v>
      </c>
      <c r="S2139" s="22">
        <f>IF(AND(Table4[[#This Row],[Account Type]]="Current",Table4[[#This Row],[Opening Balance]]&gt;= 500000),Table4[[#This Row],[Opening Balance]] * 0.02, 0)</f>
        <v>0</v>
      </c>
    </row>
    <row r="2140" spans="1:19" ht="15.75" x14ac:dyDescent="0.25">
      <c r="A2140" s="17" t="s">
        <v>6621</v>
      </c>
      <c r="B2140" s="19">
        <v>79104040</v>
      </c>
      <c r="C2140" s="17">
        <v>54</v>
      </c>
      <c r="D2140" s="24">
        <v>24982.5</v>
      </c>
      <c r="E2140" s="17" t="s">
        <v>12</v>
      </c>
      <c r="F2140" s="17" t="s">
        <v>93</v>
      </c>
      <c r="G2140" s="17" t="s">
        <v>4070</v>
      </c>
      <c r="H2140" s="17" t="s">
        <v>6622</v>
      </c>
      <c r="I2140" s="20">
        <f t="shared" si="33"/>
        <v>1559826.7251840001</v>
      </c>
      <c r="J2140" s="20">
        <v>428352.41606975999</v>
      </c>
      <c r="K2140" s="17" t="s">
        <v>6623</v>
      </c>
      <c r="L2140" s="21" t="str">
        <f>VLOOKUP(B2140,Accounts!B$2:E$3001,4,FALSE)</f>
        <v>Corporate</v>
      </c>
      <c r="M2140" s="26">
        <f>VALUE(VLOOKUP(B2140,Accounts!B$2:G$3001,6,FALSE))</f>
        <v>740592348</v>
      </c>
      <c r="N2140" s="22">
        <f>IFERROR(VLOOKUP(B2140,Loan!B2140:D2439,3,FALSE), 0)</f>
        <v>0</v>
      </c>
      <c r="O2140" s="25">
        <f>VLOOKUP(B2140,Transaction!C2:F3001,4,FALSE)</f>
        <v>44530</v>
      </c>
      <c r="P2140" s="21" t="str">
        <f>VLOOKUP(B2140,Table3[[Account Number]:[Transaction type]],2,FALSE)</f>
        <v>Money Transfer</v>
      </c>
      <c r="Q2140" s="21" t="str">
        <f>VLOOKUP(B2140,Transaction!C2:E3001,3,FALSE)</f>
        <v>Mobile</v>
      </c>
      <c r="R2140" s="22">
        <f>Table4[[#This Row],[Bank Deposit2]] - Table4[[#This Row],[Saving Accounts]]</f>
        <v>1131474.3091142401</v>
      </c>
      <c r="S2140" s="22">
        <f>IF(AND(Table4[[#This Row],[Account Type]]="Current",Table4[[#This Row],[Opening Balance]]&gt;= 500000),Table4[[#This Row],[Opening Balance]] * 0.02, 0)</f>
        <v>0</v>
      </c>
    </row>
    <row r="2141" spans="1:19" ht="15.75" x14ac:dyDescent="0.25">
      <c r="A2141" s="17" t="s">
        <v>6624</v>
      </c>
      <c r="B2141" s="19">
        <v>885948947</v>
      </c>
      <c r="C2141" s="17">
        <v>39</v>
      </c>
      <c r="D2141" s="24">
        <v>30461.25</v>
      </c>
      <c r="E2141" s="17" t="s">
        <v>12</v>
      </c>
      <c r="F2141" s="17" t="s">
        <v>519</v>
      </c>
      <c r="G2141" s="17" t="s">
        <v>4084</v>
      </c>
      <c r="H2141" s="17" t="s">
        <v>6625</v>
      </c>
      <c r="I2141" s="20">
        <f t="shared" si="33"/>
        <v>1418385.135888</v>
      </c>
      <c r="J2141" s="20">
        <v>563747.99045040004</v>
      </c>
      <c r="K2141" s="17" t="s">
        <v>6626</v>
      </c>
      <c r="L2141" s="21" t="str">
        <f>VLOOKUP(B2141,Accounts!B$2:E$3001,4,FALSE)</f>
        <v>Savings</v>
      </c>
      <c r="M2141" s="26">
        <f>VALUE(VLOOKUP(B2141,Accounts!B$2:G$3001,6,FALSE))</f>
        <v>1022088724</v>
      </c>
      <c r="N2141" s="22">
        <f>IFERROR(VLOOKUP(B2141,Loan!B2141:D2440,3,FALSE), 0)</f>
        <v>0</v>
      </c>
      <c r="O2141" s="25">
        <f>VLOOKUP(B2141,Transaction!C2:F3001,4,FALSE)</f>
        <v>44582</v>
      </c>
      <c r="P2141" s="21" t="str">
        <f>VLOOKUP(B2141,Table3[[Account Number]:[Transaction type]],2,FALSE)</f>
        <v>Money Transfer</v>
      </c>
      <c r="Q2141" s="21" t="str">
        <f>VLOOKUP(B2141,Transaction!C2:E3001,3,FALSE)</f>
        <v>Internet Banking</v>
      </c>
      <c r="R2141" s="22">
        <f>Table4[[#This Row],[Bank Deposit2]] - Table4[[#This Row],[Saving Accounts]]</f>
        <v>854637.14543759997</v>
      </c>
      <c r="S2141" s="22">
        <f>IF(AND(Table4[[#This Row],[Account Type]]="Current",Table4[[#This Row],[Opening Balance]]&gt;= 500000),Table4[[#This Row],[Opening Balance]] * 0.02, 0)</f>
        <v>0</v>
      </c>
    </row>
    <row r="2142" spans="1:19" ht="15.75" x14ac:dyDescent="0.25">
      <c r="A2142" s="17" t="s">
        <v>6627</v>
      </c>
      <c r="B2142" s="19">
        <v>321800259</v>
      </c>
      <c r="C2142" s="17">
        <v>29</v>
      </c>
      <c r="D2142" s="24">
        <v>34113.75</v>
      </c>
      <c r="E2142" s="17" t="s">
        <v>12</v>
      </c>
      <c r="F2142" s="17" t="s">
        <v>514</v>
      </c>
      <c r="G2142" s="17" t="s">
        <v>4099</v>
      </c>
      <c r="H2142" s="17" t="s">
        <v>6628</v>
      </c>
      <c r="I2142" s="20">
        <f t="shared" si="33"/>
        <v>2683281.65</v>
      </c>
      <c r="J2142" s="20">
        <v>453282.93587500002</v>
      </c>
      <c r="K2142" s="17" t="s">
        <v>6629</v>
      </c>
      <c r="L2142" s="21" t="str">
        <f>VLOOKUP(B2142,Accounts!B$2:E$3001,4,FALSE)</f>
        <v>Joint</v>
      </c>
      <c r="M2142" s="26">
        <f>VALUE(VLOOKUP(B2142,Accounts!B$2:G$3001,6,FALSE))</f>
        <v>1073656155</v>
      </c>
      <c r="N2142" s="22">
        <f>IFERROR(VLOOKUP(B2142,Loan!B2142:D2441,3,FALSE), 0)</f>
        <v>0</v>
      </c>
      <c r="O2142" s="25">
        <f>VLOOKUP(B2142,Transaction!C2:F3001,4,FALSE)</f>
        <v>44561</v>
      </c>
      <c r="P2142" s="21" t="str">
        <f>VLOOKUP(B2142,Table3[[Account Number]:[Transaction type]],2,FALSE)</f>
        <v>Checks</v>
      </c>
      <c r="Q2142" s="21" t="str">
        <f>VLOOKUP(B2142,Transaction!C2:E3001,3,FALSE)</f>
        <v>Informal Services</v>
      </c>
      <c r="R2142" s="22">
        <f>Table4[[#This Row],[Bank Deposit2]] - Table4[[#This Row],[Saving Accounts]]</f>
        <v>2229998.7141249999</v>
      </c>
      <c r="S2142" s="22">
        <f>IF(AND(Table4[[#This Row],[Account Type]]="Current",Table4[[#This Row],[Opening Balance]]&gt;= 500000),Table4[[#This Row],[Opening Balance]] * 0.02, 0)</f>
        <v>0</v>
      </c>
    </row>
    <row r="2143" spans="1:19" ht="15.75" x14ac:dyDescent="0.25">
      <c r="A2143" s="17" t="s">
        <v>6630</v>
      </c>
      <c r="B2143" s="19">
        <v>229770404</v>
      </c>
      <c r="C2143" s="17">
        <v>44</v>
      </c>
      <c r="D2143" s="24">
        <v>28635</v>
      </c>
      <c r="E2143" s="17" t="s">
        <v>12</v>
      </c>
      <c r="F2143" s="17" t="s">
        <v>1388</v>
      </c>
      <c r="G2143" s="17" t="s">
        <v>4095</v>
      </c>
      <c r="H2143" s="17" t="s">
        <v>6631</v>
      </c>
      <c r="I2143" s="20">
        <f t="shared" si="33"/>
        <v>493046.84822400002</v>
      </c>
      <c r="J2143" s="20">
        <v>250145.80911936</v>
      </c>
      <c r="K2143" s="17" t="s">
        <v>6632</v>
      </c>
      <c r="L2143" s="21" t="str">
        <f>VLOOKUP(B2143,Accounts!B$2:E$3001,4,FALSE)</f>
        <v>Fixed Deposit</v>
      </c>
      <c r="M2143" s="26">
        <f>VALUE(VLOOKUP(B2143,Accounts!B$2:G$3001,6,FALSE))</f>
        <v>1302962688</v>
      </c>
      <c r="N2143" s="22">
        <f>IFERROR(VLOOKUP(B2143,Loan!B2143:D2442,3,FALSE), 0)</f>
        <v>0</v>
      </c>
      <c r="O2143" s="25">
        <f>VLOOKUP(B2143,Transaction!C2:F3001,4,FALSE)</f>
        <v>44652</v>
      </c>
      <c r="P2143" s="21" t="str">
        <f>VLOOKUP(B2143,Table3[[Account Number]:[Transaction type]],2,FALSE)</f>
        <v>Cash Withdrawal</v>
      </c>
      <c r="Q2143" s="21" t="str">
        <f>VLOOKUP(B2143,Transaction!C2:E3001,3,FALSE)</f>
        <v>POS</v>
      </c>
      <c r="R2143" s="22">
        <f>Table4[[#This Row],[Bank Deposit2]] - Table4[[#This Row],[Saving Accounts]]</f>
        <v>242901.03910464002</v>
      </c>
      <c r="S2143" s="22">
        <f>IF(AND(Table4[[#This Row],[Account Type]]="Current",Table4[[#This Row],[Opening Balance]]&gt;= 500000),Table4[[#This Row],[Opening Balance]] * 0.02, 0)</f>
        <v>0</v>
      </c>
    </row>
    <row r="2144" spans="1:19" ht="15.75" x14ac:dyDescent="0.25">
      <c r="A2144" s="17" t="s">
        <v>6633</v>
      </c>
      <c r="B2144" s="19">
        <v>672710860</v>
      </c>
      <c r="C2144" s="17">
        <v>53</v>
      </c>
      <c r="D2144" s="24">
        <v>25347.75</v>
      </c>
      <c r="E2144" s="17" t="s">
        <v>12</v>
      </c>
      <c r="F2144" s="17" t="s">
        <v>135</v>
      </c>
      <c r="G2144" s="17" t="s">
        <v>4095</v>
      </c>
      <c r="H2144" s="17" t="s">
        <v>6634</v>
      </c>
      <c r="I2144" s="20">
        <f t="shared" si="33"/>
        <v>103189.39299199999</v>
      </c>
      <c r="J2144" s="20">
        <v>14446.51501888</v>
      </c>
      <c r="K2144" s="17" t="s">
        <v>6635</v>
      </c>
      <c r="L2144" s="21" t="str">
        <f>VLOOKUP(B2144,Accounts!B$2:E$3001,4,FALSE)</f>
        <v>Current</v>
      </c>
      <c r="M2144" s="26">
        <f>VALUE(VLOOKUP(B2144,Accounts!B$2:G$3001,6,FALSE))</f>
        <v>2168338491</v>
      </c>
      <c r="N2144" s="22">
        <f>IFERROR(VLOOKUP(B2144,Loan!B2144:D2443,3,FALSE), 0)</f>
        <v>0</v>
      </c>
      <c r="O2144" s="25">
        <f>VLOOKUP(B2144,Transaction!C2:F3001,4,FALSE)</f>
        <v>44515</v>
      </c>
      <c r="P2144" s="21" t="str">
        <f>VLOOKUP(B2144,Table3[[Account Number]:[Transaction type]],2,FALSE)</f>
        <v>Loan Payment</v>
      </c>
      <c r="Q2144" s="21" t="str">
        <f>VLOOKUP(B2144,Transaction!C2:E3001,3,FALSE)</f>
        <v>AFT</v>
      </c>
      <c r="R2144" s="22">
        <f>Table4[[#This Row],[Bank Deposit2]] - Table4[[#This Row],[Saving Accounts]]</f>
        <v>88742.87797311999</v>
      </c>
      <c r="S2144" s="22">
        <f>IF(AND(Table4[[#This Row],[Account Type]]="Current",Table4[[#This Row],[Opening Balance]]&gt;= 500000),Table4[[#This Row],[Opening Balance]] * 0.02, 0)</f>
        <v>43366769.82</v>
      </c>
    </row>
    <row r="2145" spans="1:19" ht="15.75" x14ac:dyDescent="0.25">
      <c r="A2145" s="17" t="s">
        <v>6636</v>
      </c>
      <c r="B2145" s="19">
        <v>746114879</v>
      </c>
      <c r="C2145" s="17">
        <v>81</v>
      </c>
      <c r="D2145" s="24">
        <v>15120.75</v>
      </c>
      <c r="E2145" s="17" t="s">
        <v>12</v>
      </c>
      <c r="F2145" s="17" t="s">
        <v>1016</v>
      </c>
      <c r="G2145" s="17" t="s">
        <v>4095</v>
      </c>
      <c r="H2145" s="17" t="s">
        <v>6637</v>
      </c>
      <c r="I2145" s="20">
        <f t="shared" si="33"/>
        <v>1506304.19016</v>
      </c>
      <c r="J2145" s="20">
        <v>129405.22360919999</v>
      </c>
      <c r="K2145" s="17" t="s">
        <v>6638</v>
      </c>
      <c r="L2145" s="21" t="str">
        <f>VLOOKUP(B2145,Accounts!B$2:E$3001,4,FALSE)</f>
        <v>Current</v>
      </c>
      <c r="M2145" s="26">
        <f>VALUE(VLOOKUP(B2145,Accounts!B$2:G$3001,6,FALSE))</f>
        <v>6231625</v>
      </c>
      <c r="N2145" s="22">
        <f>IFERROR(VLOOKUP(B2145,Loan!B2145:D2444,3,FALSE), 0)</f>
        <v>0</v>
      </c>
      <c r="O2145" s="25">
        <f>VLOOKUP(B2145,Transaction!C2:F3001,4,FALSE)</f>
        <v>44227</v>
      </c>
      <c r="P2145" s="21" t="str">
        <f>VLOOKUP(B2145,Table3[[Account Number]:[Transaction type]],2,FALSE)</f>
        <v>Loan Payment</v>
      </c>
      <c r="Q2145" s="21" t="str">
        <f>VLOOKUP(B2145,Transaction!C2:E3001,3,FALSE)</f>
        <v>AFT</v>
      </c>
      <c r="R2145" s="22">
        <f>Table4[[#This Row],[Bank Deposit2]] - Table4[[#This Row],[Saving Accounts]]</f>
        <v>1376898.9665508</v>
      </c>
      <c r="S2145" s="22">
        <f>IF(AND(Table4[[#This Row],[Account Type]]="Current",Table4[[#This Row],[Opening Balance]]&gt;= 500000),Table4[[#This Row],[Opening Balance]] * 0.02, 0)</f>
        <v>124632.5</v>
      </c>
    </row>
    <row r="2146" spans="1:19" ht="15.75" x14ac:dyDescent="0.25">
      <c r="A2146" s="17" t="s">
        <v>6639</v>
      </c>
      <c r="B2146" s="19">
        <v>627584820</v>
      </c>
      <c r="C2146" s="17">
        <v>61</v>
      </c>
      <c r="D2146" s="24">
        <v>22425.75</v>
      </c>
      <c r="E2146" s="17" t="s">
        <v>12</v>
      </c>
      <c r="F2146" s="17" t="s">
        <v>721</v>
      </c>
      <c r="G2146" s="17" t="s">
        <v>4119</v>
      </c>
      <c r="H2146" s="17" t="s">
        <v>6640</v>
      </c>
      <c r="I2146" s="20">
        <f t="shared" si="33"/>
        <v>270551.97561600001</v>
      </c>
      <c r="J2146" s="20">
        <v>197156.08069248</v>
      </c>
      <c r="K2146" s="17" t="s">
        <v>6641</v>
      </c>
      <c r="L2146" s="21" t="str">
        <f>VLOOKUP(B2146,Accounts!B$2:E$3001,4,FALSE)</f>
        <v>Savings</v>
      </c>
      <c r="M2146" s="26">
        <f>VALUE(VLOOKUP(B2146,Accounts!B$2:G$3001,6,FALSE))</f>
        <v>2294930313</v>
      </c>
      <c r="N2146" s="22">
        <f>IFERROR(VLOOKUP(B2146,Loan!B2146:D2445,3,FALSE), 0)</f>
        <v>0</v>
      </c>
      <c r="O2146" s="25">
        <f>VLOOKUP(B2146,Transaction!C2:F3001,4,FALSE)</f>
        <v>44301</v>
      </c>
      <c r="P2146" s="21" t="str">
        <f>VLOOKUP(B2146,Table3[[Account Number]:[Transaction type]],2,FALSE)</f>
        <v>Money Deposit</v>
      </c>
      <c r="Q2146" s="21" t="str">
        <f>VLOOKUP(B2146,Transaction!C2:E3001,3,FALSE)</f>
        <v>Bank</v>
      </c>
      <c r="R2146" s="22">
        <f>Table4[[#This Row],[Bank Deposit2]] - Table4[[#This Row],[Saving Accounts]]</f>
        <v>73395.894923520013</v>
      </c>
      <c r="S2146" s="22">
        <f>IF(AND(Table4[[#This Row],[Account Type]]="Current",Table4[[#This Row],[Opening Balance]]&gt;= 500000),Table4[[#This Row],[Opening Balance]] * 0.02, 0)</f>
        <v>0</v>
      </c>
    </row>
    <row r="2147" spans="1:19" ht="15.75" x14ac:dyDescent="0.25">
      <c r="A2147" s="17" t="s">
        <v>6642</v>
      </c>
      <c r="B2147" s="19">
        <v>705446342</v>
      </c>
      <c r="C2147" s="17">
        <v>56</v>
      </c>
      <c r="D2147" s="24">
        <v>24252</v>
      </c>
      <c r="E2147" s="17" t="s">
        <v>12</v>
      </c>
      <c r="F2147" s="17" t="s">
        <v>2364</v>
      </c>
      <c r="G2147" s="17" t="s">
        <v>4105</v>
      </c>
      <c r="H2147" s="17" t="s">
        <v>6643</v>
      </c>
      <c r="I2147" s="20">
        <f t="shared" si="33"/>
        <v>122739.52</v>
      </c>
      <c r="J2147" s="20">
        <v>45953.676288000002</v>
      </c>
      <c r="K2147" s="17" t="s">
        <v>6644</v>
      </c>
      <c r="L2147" s="21" t="str">
        <f>VLOOKUP(B2147,Accounts!B$2:E$3001,4,FALSE)</f>
        <v>Domiciliary</v>
      </c>
      <c r="M2147" s="26">
        <f>VALUE(VLOOKUP(B2147,Accounts!B$2:G$3001,6,FALSE))</f>
        <v>663911376</v>
      </c>
      <c r="N2147" s="22">
        <f>IFERROR(VLOOKUP(B2147,Loan!B2147:D2446,3,FALSE), 0)</f>
        <v>0</v>
      </c>
      <c r="O2147" s="25">
        <f>VLOOKUP(B2147,Transaction!C2:F3001,4,FALSE)</f>
        <v>44379</v>
      </c>
      <c r="P2147" s="21" t="str">
        <f>VLOOKUP(B2147,Table3[[Account Number]:[Transaction type]],2,FALSE)</f>
        <v>Money Transfer</v>
      </c>
      <c r="Q2147" s="21" t="str">
        <f>VLOOKUP(B2147,Transaction!C2:E3001,3,FALSE)</f>
        <v>Mobile</v>
      </c>
      <c r="R2147" s="22">
        <f>Table4[[#This Row],[Bank Deposit2]] - Table4[[#This Row],[Saving Accounts]]</f>
        <v>76785.843712000002</v>
      </c>
      <c r="S2147" s="22">
        <f>IF(AND(Table4[[#This Row],[Account Type]]="Current",Table4[[#This Row],[Opening Balance]]&gt;= 500000),Table4[[#This Row],[Opening Balance]] * 0.02, 0)</f>
        <v>0</v>
      </c>
    </row>
    <row r="2148" spans="1:19" ht="15.75" x14ac:dyDescent="0.25">
      <c r="A2148" s="17" t="s">
        <v>6645</v>
      </c>
      <c r="B2148" s="19">
        <v>130741238</v>
      </c>
      <c r="C2148" s="17">
        <v>37</v>
      </c>
      <c r="D2148" s="24">
        <v>31191.75</v>
      </c>
      <c r="E2148" s="17" t="s">
        <v>12</v>
      </c>
      <c r="F2148" s="17" t="s">
        <v>185</v>
      </c>
      <c r="G2148" s="17" t="s">
        <v>4119</v>
      </c>
      <c r="H2148" s="17" t="s">
        <v>6646</v>
      </c>
      <c r="I2148" s="20">
        <f t="shared" si="33"/>
        <v>49633.476183999999</v>
      </c>
      <c r="J2148" s="20">
        <v>15755.7430212</v>
      </c>
      <c r="K2148" s="17" t="s">
        <v>3003</v>
      </c>
      <c r="L2148" s="21" t="str">
        <f>VLOOKUP(B2148,Accounts!B$2:E$3001,4,FALSE)</f>
        <v>Joint</v>
      </c>
      <c r="M2148" s="26">
        <f>VALUE(VLOOKUP(B2148,Accounts!B$2:G$3001,6,FALSE))</f>
        <v>2871193488</v>
      </c>
      <c r="N2148" s="22">
        <f>IFERROR(VLOOKUP(B2148,Loan!B2148:D2447,3,FALSE), 0)</f>
        <v>0</v>
      </c>
      <c r="O2148" s="25">
        <f>VLOOKUP(B2148,Transaction!C2:F3001,4,FALSE)</f>
        <v>44526</v>
      </c>
      <c r="P2148" s="21" t="str">
        <f>VLOOKUP(B2148,Table3[[Account Number]:[Transaction type]],2,FALSE)</f>
        <v>Money Transfer</v>
      </c>
      <c r="Q2148" s="21" t="str">
        <f>VLOOKUP(B2148,Transaction!C2:E3001,3,FALSE)</f>
        <v>Mobile</v>
      </c>
      <c r="R2148" s="22">
        <f>Table4[[#This Row],[Bank Deposit2]] - Table4[[#This Row],[Saving Accounts]]</f>
        <v>33877.733162799996</v>
      </c>
      <c r="S2148" s="22">
        <f>IF(AND(Table4[[#This Row],[Account Type]]="Current",Table4[[#This Row],[Opening Balance]]&gt;= 500000),Table4[[#This Row],[Opening Balance]] * 0.02, 0)</f>
        <v>0</v>
      </c>
    </row>
    <row r="2149" spans="1:19" ht="15.75" x14ac:dyDescent="0.25">
      <c r="A2149" s="17" t="s">
        <v>6647</v>
      </c>
      <c r="B2149" s="19">
        <v>894921</v>
      </c>
      <c r="C2149" s="17">
        <v>69</v>
      </c>
      <c r="D2149" s="24">
        <v>19503.75</v>
      </c>
      <c r="E2149" s="17" t="s">
        <v>12</v>
      </c>
      <c r="F2149" s="17" t="s">
        <v>1304</v>
      </c>
      <c r="G2149" s="17" t="s">
        <v>4105</v>
      </c>
      <c r="H2149" s="17" t="s">
        <v>6648</v>
      </c>
      <c r="I2149" s="20">
        <f t="shared" si="33"/>
        <v>106324.34090700001</v>
      </c>
      <c r="J2149" s="20">
        <v>78330.084060599998</v>
      </c>
      <c r="K2149" s="17" t="s">
        <v>6649</v>
      </c>
      <c r="L2149" s="21" t="str">
        <f>VLOOKUP(B2149,Accounts!B$2:E$3001,4,FALSE)</f>
        <v>Savings</v>
      </c>
      <c r="M2149" s="26">
        <f>VALUE(VLOOKUP(B2149,Accounts!B$2:G$3001,6,FALSE))</f>
        <v>441239833</v>
      </c>
      <c r="N2149" s="22">
        <f>IFERROR(VLOOKUP(B2149,Loan!B2149:D2448,3,FALSE), 0)</f>
        <v>0</v>
      </c>
      <c r="O2149" s="25">
        <f>VLOOKUP(B2149,Transaction!C2:F3001,4,FALSE)</f>
        <v>44245</v>
      </c>
      <c r="P2149" s="21" t="str">
        <f>VLOOKUP(B2149,Table3[[Account Number]:[Transaction type]],2,FALSE)</f>
        <v>Money Transfer</v>
      </c>
      <c r="Q2149" s="21" t="str">
        <f>VLOOKUP(B2149,Transaction!C2:E3001,3,FALSE)</f>
        <v>Mobile</v>
      </c>
      <c r="R2149" s="22">
        <f>Table4[[#This Row],[Bank Deposit2]] - Table4[[#This Row],[Saving Accounts]]</f>
        <v>27994.256846400007</v>
      </c>
      <c r="S2149" s="22">
        <f>IF(AND(Table4[[#This Row],[Account Type]]="Current",Table4[[#This Row],[Opening Balance]]&gt;= 500000),Table4[[#This Row],[Opening Balance]] * 0.02, 0)</f>
        <v>0</v>
      </c>
    </row>
    <row r="2150" spans="1:19" ht="15.75" x14ac:dyDescent="0.25">
      <c r="A2150" s="17" t="s">
        <v>6650</v>
      </c>
      <c r="B2150" s="19">
        <v>139612789</v>
      </c>
      <c r="C2150" s="17">
        <v>37</v>
      </c>
      <c r="D2150" s="24">
        <v>31191.75</v>
      </c>
      <c r="E2150" s="17" t="s">
        <v>12</v>
      </c>
      <c r="F2150" s="17" t="s">
        <v>1277</v>
      </c>
      <c r="G2150" s="17" t="s">
        <v>4074</v>
      </c>
      <c r="H2150" s="17" t="s">
        <v>6651</v>
      </c>
      <c r="I2150" s="20">
        <f t="shared" si="33"/>
        <v>352507.06075200002</v>
      </c>
      <c r="J2150" s="20">
        <v>44944.650245880002</v>
      </c>
      <c r="K2150" s="17" t="s">
        <v>6652</v>
      </c>
      <c r="L2150" s="21" t="str">
        <f>VLOOKUP(B2150,Accounts!B$2:E$3001,4,FALSE)</f>
        <v>Current</v>
      </c>
      <c r="M2150" s="26">
        <f>VALUE(VLOOKUP(B2150,Accounts!B$2:G$3001,6,FALSE))</f>
        <v>1114965</v>
      </c>
      <c r="N2150" s="22">
        <f>IFERROR(VLOOKUP(B2150,Loan!B2150:D2449,3,FALSE), 0)</f>
        <v>0</v>
      </c>
      <c r="O2150" s="25">
        <f>VLOOKUP(B2150,Transaction!C2:F3001,4,FALSE)</f>
        <v>44380</v>
      </c>
      <c r="P2150" s="21" t="str">
        <f>VLOOKUP(B2150,Table3[[Account Number]:[Transaction type]],2,FALSE)</f>
        <v>Money Deposit</v>
      </c>
      <c r="Q2150" s="21" t="str">
        <f>VLOOKUP(B2150,Transaction!C2:E3001,3,FALSE)</f>
        <v>ATM</v>
      </c>
      <c r="R2150" s="22">
        <f>Table4[[#This Row],[Bank Deposit2]] - Table4[[#This Row],[Saving Accounts]]</f>
        <v>307562.41050612001</v>
      </c>
      <c r="S2150" s="22">
        <f>IF(AND(Table4[[#This Row],[Account Type]]="Current",Table4[[#This Row],[Opening Balance]]&gt;= 500000),Table4[[#This Row],[Opening Balance]] * 0.02, 0)</f>
        <v>22299.3</v>
      </c>
    </row>
    <row r="2151" spans="1:19" ht="15.75" x14ac:dyDescent="0.25">
      <c r="A2151" s="17" t="s">
        <v>6653</v>
      </c>
      <c r="B2151" s="19">
        <v>728217456</v>
      </c>
      <c r="C2151" s="17">
        <v>36</v>
      </c>
      <c r="D2151" s="24">
        <v>31557</v>
      </c>
      <c r="E2151" s="17" t="s">
        <v>12</v>
      </c>
      <c r="F2151" s="17" t="s">
        <v>1242</v>
      </c>
      <c r="G2151" s="17" t="s">
        <v>4066</v>
      </c>
      <c r="H2151" s="17" t="s">
        <v>6654</v>
      </c>
      <c r="I2151" s="20">
        <f t="shared" si="33"/>
        <v>472148.79511800001</v>
      </c>
      <c r="J2151" s="20">
        <v>109569.73691664</v>
      </c>
      <c r="K2151" s="17" t="s">
        <v>6655</v>
      </c>
      <c r="L2151" s="21" t="str">
        <f>VLOOKUP(B2151,Accounts!B$2:E$3001,4,FALSE)</f>
        <v>Domiciliary</v>
      </c>
      <c r="M2151" s="26">
        <f>VALUE(VLOOKUP(B2151,Accounts!B$2:G$3001,6,FALSE))</f>
        <v>336482496</v>
      </c>
      <c r="N2151" s="22">
        <f>IFERROR(VLOOKUP(B2151,Loan!B2151:D2450,3,FALSE), 0)</f>
        <v>0</v>
      </c>
      <c r="O2151" s="25">
        <f>VLOOKUP(B2151,Transaction!C2:F3001,4,FALSE)</f>
        <v>44489</v>
      </c>
      <c r="P2151" s="21" t="str">
        <f>VLOOKUP(B2151,Table3[[Account Number]:[Transaction type]],2,FALSE)</f>
        <v>Online Payment</v>
      </c>
      <c r="Q2151" s="21" t="str">
        <f>VLOOKUP(B2151,Transaction!C2:E3001,3,FALSE)</f>
        <v>Mobile</v>
      </c>
      <c r="R2151" s="22">
        <f>Table4[[#This Row],[Bank Deposit2]] - Table4[[#This Row],[Saving Accounts]]</f>
        <v>362579.05820135999</v>
      </c>
      <c r="S2151" s="22">
        <f>IF(AND(Table4[[#This Row],[Account Type]]="Current",Table4[[#This Row],[Opening Balance]]&gt;= 500000),Table4[[#This Row],[Opening Balance]] * 0.02, 0)</f>
        <v>0</v>
      </c>
    </row>
    <row r="2152" spans="1:19" ht="15.75" x14ac:dyDescent="0.25">
      <c r="A2152" s="17" t="s">
        <v>6656</v>
      </c>
      <c r="B2152" s="19">
        <v>857034108</v>
      </c>
      <c r="C2152" s="17">
        <v>17</v>
      </c>
      <c r="D2152" s="24">
        <v>38496.75</v>
      </c>
      <c r="E2152" s="17" t="s">
        <v>12</v>
      </c>
      <c r="F2152" s="17" t="s">
        <v>282</v>
      </c>
      <c r="G2152" s="17" t="s">
        <v>4084</v>
      </c>
      <c r="H2152" s="17" t="s">
        <v>6657</v>
      </c>
      <c r="I2152" s="20">
        <f t="shared" si="33"/>
        <v>507901.82400000002</v>
      </c>
      <c r="J2152" s="20">
        <v>134086.08153600001</v>
      </c>
      <c r="K2152" s="17" t="s">
        <v>6658</v>
      </c>
      <c r="L2152" s="21" t="str">
        <f>VLOOKUP(B2152,Accounts!B$2:E$3001,4,FALSE)</f>
        <v>Savings</v>
      </c>
      <c r="M2152" s="26">
        <f>VALUE(VLOOKUP(B2152,Accounts!B$2:G$3001,6,FALSE))</f>
        <v>3087720192</v>
      </c>
      <c r="N2152" s="22">
        <f>IFERROR(VLOOKUP(B2152,Loan!B2152:D2451,3,FALSE), 0)</f>
        <v>0</v>
      </c>
      <c r="O2152" s="25">
        <f>VLOOKUP(B2152,Transaction!C2:F3001,4,FALSE)</f>
        <v>44476</v>
      </c>
      <c r="P2152" s="21" t="str">
        <f>VLOOKUP(B2152,Table3[[Account Number]:[Transaction type]],2,FALSE)</f>
        <v>Cash Withdrawal</v>
      </c>
      <c r="Q2152" s="21" t="str">
        <f>VLOOKUP(B2152,Transaction!C2:E3001,3,FALSE)</f>
        <v>POS</v>
      </c>
      <c r="R2152" s="22">
        <f>Table4[[#This Row],[Bank Deposit2]] - Table4[[#This Row],[Saving Accounts]]</f>
        <v>373815.74246400001</v>
      </c>
      <c r="S2152" s="22">
        <f>IF(AND(Table4[[#This Row],[Account Type]]="Current",Table4[[#This Row],[Opening Balance]]&gt;= 500000),Table4[[#This Row],[Opening Balance]] * 0.02, 0)</f>
        <v>0</v>
      </c>
    </row>
    <row r="2153" spans="1:19" ht="15.75" x14ac:dyDescent="0.25">
      <c r="A2153" s="17" t="s">
        <v>6659</v>
      </c>
      <c r="B2153" s="19">
        <v>590212625</v>
      </c>
      <c r="C2153" s="17">
        <v>53</v>
      </c>
      <c r="D2153" s="24">
        <v>25347.75</v>
      </c>
      <c r="E2153" s="17" t="s">
        <v>12</v>
      </c>
      <c r="F2153" s="17" t="s">
        <v>1576</v>
      </c>
      <c r="G2153" s="17" t="s">
        <v>4119</v>
      </c>
      <c r="H2153" s="17" t="s">
        <v>6660</v>
      </c>
      <c r="I2153" s="20">
        <f t="shared" si="33"/>
        <v>248082.598206</v>
      </c>
      <c r="J2153" s="20">
        <v>59827.455567359997</v>
      </c>
      <c r="K2153" s="17" t="s">
        <v>6661</v>
      </c>
      <c r="L2153" s="21" t="str">
        <f>VLOOKUP(B2153,Accounts!B$2:E$3001,4,FALSE)</f>
        <v>Savings</v>
      </c>
      <c r="M2153" s="26">
        <f>VALUE(VLOOKUP(B2153,Accounts!B$2:G$3001,6,FALSE))</f>
        <v>1255181625</v>
      </c>
      <c r="N2153" s="22">
        <f>IFERROR(VLOOKUP(B2153,Loan!B2153:D2452,3,FALSE), 0)</f>
        <v>0</v>
      </c>
      <c r="O2153" s="25">
        <f>VLOOKUP(B2153,Transaction!C2:F3001,4,FALSE)</f>
        <v>44445</v>
      </c>
      <c r="P2153" s="21" t="str">
        <f>VLOOKUP(B2153,Table3[[Account Number]:[Transaction type]],2,FALSE)</f>
        <v>Online Payment</v>
      </c>
      <c r="Q2153" s="21" t="str">
        <f>VLOOKUP(B2153,Transaction!C2:E3001,3,FALSE)</f>
        <v>Internet Banking</v>
      </c>
      <c r="R2153" s="22">
        <f>Table4[[#This Row],[Bank Deposit2]] - Table4[[#This Row],[Saving Accounts]]</f>
        <v>188255.14263864001</v>
      </c>
      <c r="S2153" s="22">
        <f>IF(AND(Table4[[#This Row],[Account Type]]="Current",Table4[[#This Row],[Opening Balance]]&gt;= 500000),Table4[[#This Row],[Opening Balance]] * 0.02, 0)</f>
        <v>0</v>
      </c>
    </row>
    <row r="2154" spans="1:19" ht="15.75" x14ac:dyDescent="0.25">
      <c r="A2154" s="17" t="s">
        <v>6662</v>
      </c>
      <c r="B2154" s="19">
        <v>742082111</v>
      </c>
      <c r="C2154" s="17">
        <v>76</v>
      </c>
      <c r="D2154" s="24">
        <v>16947</v>
      </c>
      <c r="E2154" s="17" t="s">
        <v>12</v>
      </c>
      <c r="F2154" s="17" t="s">
        <v>78</v>
      </c>
      <c r="G2154" s="17" t="s">
        <v>4066</v>
      </c>
      <c r="H2154" s="17" t="s">
        <v>6663</v>
      </c>
      <c r="I2154" s="20">
        <f t="shared" si="33"/>
        <v>855843.87719999999</v>
      </c>
      <c r="J2154" s="20">
        <v>185162.13518400001</v>
      </c>
      <c r="K2154" s="17" t="s">
        <v>6664</v>
      </c>
      <c r="L2154" s="21" t="str">
        <f>VLOOKUP(B2154,Accounts!B$2:E$3001,4,FALSE)</f>
        <v>Joint</v>
      </c>
      <c r="M2154" s="26">
        <f>VALUE(VLOOKUP(B2154,Accounts!B$2:G$3001,6,FALSE))</f>
        <v>1297524484</v>
      </c>
      <c r="N2154" s="22">
        <f>IFERROR(VLOOKUP(B2154,Loan!B2154:D2453,3,FALSE), 0)</f>
        <v>0</v>
      </c>
      <c r="O2154" s="25">
        <f>VLOOKUP(B2154,Transaction!C2:F3001,4,FALSE)</f>
        <v>44510</v>
      </c>
      <c r="P2154" s="21" t="str">
        <f>VLOOKUP(B2154,Table3[[Account Number]:[Transaction type]],2,FALSE)</f>
        <v>Money Deposit</v>
      </c>
      <c r="Q2154" s="21" t="str">
        <f>VLOOKUP(B2154,Transaction!C2:E3001,3,FALSE)</f>
        <v>Bank</v>
      </c>
      <c r="R2154" s="22">
        <f>Table4[[#This Row],[Bank Deposit2]] - Table4[[#This Row],[Saving Accounts]]</f>
        <v>670681.74201599997</v>
      </c>
      <c r="S2154" s="22">
        <f>IF(AND(Table4[[#This Row],[Account Type]]="Current",Table4[[#This Row],[Opening Balance]]&gt;= 500000),Table4[[#This Row],[Opening Balance]] * 0.02, 0)</f>
        <v>0</v>
      </c>
    </row>
    <row r="2155" spans="1:19" ht="15.75" x14ac:dyDescent="0.25">
      <c r="A2155" s="17" t="s">
        <v>6665</v>
      </c>
      <c r="B2155" s="19">
        <v>984535903</v>
      </c>
      <c r="C2155" s="17">
        <v>43</v>
      </c>
      <c r="D2155" s="24">
        <v>29000.25</v>
      </c>
      <c r="E2155" s="17" t="s">
        <v>12</v>
      </c>
      <c r="F2155" s="17" t="s">
        <v>83</v>
      </c>
      <c r="G2155" s="17" t="s">
        <v>4112</v>
      </c>
      <c r="H2155" s="17" t="s">
        <v>6666</v>
      </c>
      <c r="I2155" s="20">
        <f t="shared" si="33"/>
        <v>1675743.2943</v>
      </c>
      <c r="J2155" s="20">
        <v>237955.54779059999</v>
      </c>
      <c r="K2155" s="17" t="s">
        <v>6667</v>
      </c>
      <c r="L2155" s="21" t="str">
        <f>VLOOKUP(B2155,Accounts!B$2:E$3001,4,FALSE)</f>
        <v>Corporate</v>
      </c>
      <c r="M2155" s="26">
        <f>VALUE(VLOOKUP(B2155,Accounts!B$2:G$3001,6,FALSE))</f>
        <v>9049326</v>
      </c>
      <c r="N2155" s="22">
        <f>IFERROR(VLOOKUP(B2155,Loan!B2155:D2454,3,FALSE), 0)</f>
        <v>0</v>
      </c>
      <c r="O2155" s="25">
        <f>VLOOKUP(B2155,Transaction!C2:F3001,4,FALSE)</f>
        <v>44468</v>
      </c>
      <c r="P2155" s="21" t="str">
        <f>VLOOKUP(B2155,Table3[[Account Number]:[Transaction type]],2,FALSE)</f>
        <v>Money Transfer</v>
      </c>
      <c r="Q2155" s="21" t="str">
        <f>VLOOKUP(B2155,Transaction!C2:E3001,3,FALSE)</f>
        <v>ATM</v>
      </c>
      <c r="R2155" s="22">
        <f>Table4[[#This Row],[Bank Deposit2]] - Table4[[#This Row],[Saving Accounts]]</f>
        <v>1437787.7465094</v>
      </c>
      <c r="S2155" s="22">
        <f>IF(AND(Table4[[#This Row],[Account Type]]="Current",Table4[[#This Row],[Opening Balance]]&gt;= 500000),Table4[[#This Row],[Opening Balance]] * 0.02, 0)</f>
        <v>0</v>
      </c>
    </row>
    <row r="2156" spans="1:19" ht="15.75" x14ac:dyDescent="0.25">
      <c r="A2156" s="17" t="s">
        <v>1516</v>
      </c>
      <c r="B2156" s="19">
        <v>22150365</v>
      </c>
      <c r="C2156" s="17">
        <v>78</v>
      </c>
      <c r="D2156" s="24">
        <v>16216.5</v>
      </c>
      <c r="E2156" s="17" t="s">
        <v>12</v>
      </c>
      <c r="F2156" s="17" t="s">
        <v>404</v>
      </c>
      <c r="G2156" s="17" t="s">
        <v>4105</v>
      </c>
      <c r="H2156" s="17" t="s">
        <v>6668</v>
      </c>
      <c r="I2156" s="20">
        <f t="shared" si="33"/>
        <v>226275.797808</v>
      </c>
      <c r="J2156" s="20">
        <v>152815.09693823999</v>
      </c>
      <c r="K2156" s="17" t="s">
        <v>6669</v>
      </c>
      <c r="L2156" s="21" t="str">
        <f>VLOOKUP(B2156,Accounts!B$2:E$3001,4,FALSE)</f>
        <v>Domiciliary</v>
      </c>
      <c r="M2156" s="26">
        <f>VALUE(VLOOKUP(B2156,Accounts!B$2:G$3001,6,FALSE))</f>
        <v>2453018034</v>
      </c>
      <c r="N2156" s="22">
        <f>IFERROR(VLOOKUP(B2156,Loan!B2156:D2455,3,FALSE), 0)</f>
        <v>0</v>
      </c>
      <c r="O2156" s="25">
        <f>VLOOKUP(B2156,Transaction!C2:F3001,4,FALSE)</f>
        <v>44355</v>
      </c>
      <c r="P2156" s="21" t="str">
        <f>VLOOKUP(B2156,Table3[[Account Number]:[Transaction type]],2,FALSE)</f>
        <v>Checks</v>
      </c>
      <c r="Q2156" s="21" t="str">
        <f>VLOOKUP(B2156,Transaction!C2:E3001,3,FALSE)</f>
        <v>Informal Services</v>
      </c>
      <c r="R2156" s="22">
        <f>Table4[[#This Row],[Bank Deposit2]] - Table4[[#This Row],[Saving Accounts]]</f>
        <v>73460.70086976001</v>
      </c>
      <c r="S2156" s="22">
        <f>IF(AND(Table4[[#This Row],[Account Type]]="Current",Table4[[#This Row],[Opening Balance]]&gt;= 500000),Table4[[#This Row],[Opening Balance]] * 0.02, 0)</f>
        <v>0</v>
      </c>
    </row>
    <row r="2157" spans="1:19" ht="15.75" x14ac:dyDescent="0.25">
      <c r="A2157" s="17" t="s">
        <v>6670</v>
      </c>
      <c r="B2157" s="19">
        <v>862357043</v>
      </c>
      <c r="C2157" s="17">
        <v>30</v>
      </c>
      <c r="D2157" s="24">
        <v>33748.5</v>
      </c>
      <c r="E2157" s="17" t="s">
        <v>12</v>
      </c>
      <c r="F2157" s="17" t="s">
        <v>231</v>
      </c>
      <c r="G2157" s="17" t="s">
        <v>4062</v>
      </c>
      <c r="H2157" s="17" t="s">
        <v>6671</v>
      </c>
      <c r="I2157" s="20">
        <f t="shared" si="33"/>
        <v>219305.240448</v>
      </c>
      <c r="J2157" s="20">
        <v>92108.200988159995</v>
      </c>
      <c r="K2157" s="17" t="s">
        <v>5958</v>
      </c>
      <c r="L2157" s="21" t="str">
        <f>VLOOKUP(B2157,Accounts!B$2:E$3001,4,FALSE)</f>
        <v>Current</v>
      </c>
      <c r="M2157" s="26">
        <f>VALUE(VLOOKUP(B2157,Accounts!B$2:G$3001,6,FALSE))</f>
        <v>16519104</v>
      </c>
      <c r="N2157" s="22">
        <f>IFERROR(VLOOKUP(B2157,Loan!B2157:D2456,3,FALSE), 0)</f>
        <v>0</v>
      </c>
      <c r="O2157" s="25">
        <f>VLOOKUP(B2157,Transaction!C2:F3001,4,FALSE)</f>
        <v>44601</v>
      </c>
      <c r="P2157" s="21" t="str">
        <f>VLOOKUP(B2157,Table3[[Account Number]:[Transaction type]],2,FALSE)</f>
        <v>Cash Withdrawal</v>
      </c>
      <c r="Q2157" s="21" t="str">
        <f>VLOOKUP(B2157,Transaction!C2:E3001,3,FALSE)</f>
        <v>ATM</v>
      </c>
      <c r="R2157" s="22">
        <f>Table4[[#This Row],[Bank Deposit2]] - Table4[[#This Row],[Saving Accounts]]</f>
        <v>127197.03945984</v>
      </c>
      <c r="S2157" s="22">
        <f>IF(AND(Table4[[#This Row],[Account Type]]="Current",Table4[[#This Row],[Opening Balance]]&gt;= 500000),Table4[[#This Row],[Opening Balance]] * 0.02, 0)</f>
        <v>330382.08000000002</v>
      </c>
    </row>
    <row r="2158" spans="1:19" ht="15.75" x14ac:dyDescent="0.25">
      <c r="A2158" s="17" t="s">
        <v>6672</v>
      </c>
      <c r="B2158" s="19">
        <v>544798090</v>
      </c>
      <c r="C2158" s="17">
        <v>25</v>
      </c>
      <c r="D2158" s="24">
        <v>35574.75</v>
      </c>
      <c r="E2158" s="17" t="s">
        <v>12</v>
      </c>
      <c r="F2158" s="17" t="s">
        <v>1927</v>
      </c>
      <c r="G2158" s="17" t="s">
        <v>4105</v>
      </c>
      <c r="H2158" s="17" t="s">
        <v>6673</v>
      </c>
      <c r="I2158" s="20">
        <f t="shared" si="33"/>
        <v>871947.69782400003</v>
      </c>
      <c r="J2158" s="20">
        <v>275820.19012799999</v>
      </c>
      <c r="K2158" s="17" t="s">
        <v>6674</v>
      </c>
      <c r="L2158" s="21" t="str">
        <f>VLOOKUP(B2158,Accounts!B$2:E$3001,4,FALSE)</f>
        <v>Domiciliary</v>
      </c>
      <c r="M2158" s="26">
        <f>VALUE(VLOOKUP(B2158,Accounts!B$2:G$3001,6,FALSE))</f>
        <v>2207708064</v>
      </c>
      <c r="N2158" s="22">
        <f>IFERROR(VLOOKUP(B2158,Loan!B2158:D2457,3,FALSE), 0)</f>
        <v>0</v>
      </c>
      <c r="O2158" s="25">
        <f>VLOOKUP(B2158,Transaction!C2:F3001,4,FALSE)</f>
        <v>44379</v>
      </c>
      <c r="P2158" s="21" t="str">
        <f>VLOOKUP(B2158,Table3[[Account Number]:[Transaction type]],2,FALSE)</f>
        <v>Money Transfer</v>
      </c>
      <c r="Q2158" s="21" t="str">
        <f>VLOOKUP(B2158,Transaction!C2:E3001,3,FALSE)</f>
        <v>Mobile</v>
      </c>
      <c r="R2158" s="22">
        <f>Table4[[#This Row],[Bank Deposit2]] - Table4[[#This Row],[Saving Accounts]]</f>
        <v>596127.50769600004</v>
      </c>
      <c r="S2158" s="22">
        <f>IF(AND(Table4[[#This Row],[Account Type]]="Current",Table4[[#This Row],[Opening Balance]]&gt;= 500000),Table4[[#This Row],[Opening Balance]] * 0.02, 0)</f>
        <v>0</v>
      </c>
    </row>
    <row r="2159" spans="1:19" ht="15.75" x14ac:dyDescent="0.25">
      <c r="A2159" s="17" t="s">
        <v>6675</v>
      </c>
      <c r="B2159" s="19">
        <v>536399691</v>
      </c>
      <c r="C2159" s="17">
        <v>26</v>
      </c>
      <c r="D2159" s="24">
        <v>35209.5</v>
      </c>
      <c r="E2159" s="17" t="s">
        <v>12</v>
      </c>
      <c r="F2159" s="17" t="s">
        <v>48</v>
      </c>
      <c r="G2159" s="17" t="s">
        <v>4084</v>
      </c>
      <c r="H2159" s="17" t="s">
        <v>6676</v>
      </c>
      <c r="I2159" s="20">
        <f t="shared" si="33"/>
        <v>89287.596783000001</v>
      </c>
      <c r="J2159" s="20">
        <v>19377.62224398</v>
      </c>
      <c r="K2159" s="17" t="s">
        <v>6677</v>
      </c>
      <c r="L2159" s="21" t="str">
        <f>VLOOKUP(B2159,Accounts!B$2:E$3001,4,FALSE)</f>
        <v>Savings</v>
      </c>
      <c r="M2159" s="26">
        <f>VALUE(VLOOKUP(B2159,Accounts!B$2:G$3001,6,FALSE))</f>
        <v>1198340352</v>
      </c>
      <c r="N2159" s="22">
        <f>IFERROR(VLOOKUP(B2159,Loan!B2159:D2458,3,FALSE), 0)</f>
        <v>0</v>
      </c>
      <c r="O2159" s="25">
        <f>VLOOKUP(B2159,Transaction!C2:F3001,4,FALSE)</f>
        <v>44294</v>
      </c>
      <c r="P2159" s="21" t="str">
        <f>VLOOKUP(B2159,Table3[[Account Number]:[Transaction type]],2,FALSE)</f>
        <v>Cash Withdrawal</v>
      </c>
      <c r="Q2159" s="21" t="str">
        <f>VLOOKUP(B2159,Transaction!C2:E3001,3,FALSE)</f>
        <v>ATM</v>
      </c>
      <c r="R2159" s="22">
        <f>Table4[[#This Row],[Bank Deposit2]] - Table4[[#This Row],[Saving Accounts]]</f>
        <v>69909.974539019997</v>
      </c>
      <c r="S2159" s="22">
        <f>IF(AND(Table4[[#This Row],[Account Type]]="Current",Table4[[#This Row],[Opening Balance]]&gt;= 500000),Table4[[#This Row],[Opening Balance]] * 0.02, 0)</f>
        <v>0</v>
      </c>
    </row>
    <row r="2160" spans="1:19" ht="15.75" x14ac:dyDescent="0.25">
      <c r="A2160" s="17" t="s">
        <v>6678</v>
      </c>
      <c r="B2160" s="19">
        <v>20851629</v>
      </c>
      <c r="C2160" s="17">
        <v>80</v>
      </c>
      <c r="D2160" s="24">
        <v>15486</v>
      </c>
      <c r="E2160" s="17" t="s">
        <v>12</v>
      </c>
      <c r="F2160" s="17" t="s">
        <v>1388</v>
      </c>
      <c r="G2160" s="17" t="s">
        <v>4084</v>
      </c>
      <c r="H2160" s="17" t="s">
        <v>6679</v>
      </c>
      <c r="I2160" s="20">
        <f t="shared" si="33"/>
        <v>322644.27104000002</v>
      </c>
      <c r="J2160" s="20">
        <v>368275.38937280001</v>
      </c>
      <c r="K2160" s="17" t="s">
        <v>6680</v>
      </c>
      <c r="L2160" s="21" t="str">
        <f>VLOOKUP(B2160,Accounts!B$2:E$3001,4,FALSE)</f>
        <v>Corporate</v>
      </c>
      <c r="M2160" s="26">
        <f>VALUE(VLOOKUP(B2160,Accounts!B$2:G$3001,6,FALSE))</f>
        <v>947116104</v>
      </c>
      <c r="N2160" s="22">
        <f>IFERROR(VLOOKUP(B2160,Loan!B2160:D2459,3,FALSE), 0)</f>
        <v>0</v>
      </c>
      <c r="O2160" s="25">
        <f>VLOOKUP(B2160,Transaction!C2:F3001,4,FALSE)</f>
        <v>44602</v>
      </c>
      <c r="P2160" s="21" t="str">
        <f>VLOOKUP(B2160,Table3[[Account Number]:[Transaction type]],2,FALSE)</f>
        <v>Checks</v>
      </c>
      <c r="Q2160" s="21" t="str">
        <f>VLOOKUP(B2160,Transaction!C2:E3001,3,FALSE)</f>
        <v>Informal Services</v>
      </c>
      <c r="R2160" s="22">
        <f>Table4[[#This Row],[Bank Deposit2]] - Table4[[#This Row],[Saving Accounts]]</f>
        <v>-45631.11833279999</v>
      </c>
      <c r="S2160" s="22">
        <f>IF(AND(Table4[[#This Row],[Account Type]]="Current",Table4[[#This Row],[Opening Balance]]&gt;= 500000),Table4[[#This Row],[Opening Balance]] * 0.02, 0)</f>
        <v>0</v>
      </c>
    </row>
    <row r="2161" spans="1:19" ht="15.75" x14ac:dyDescent="0.25">
      <c r="A2161" s="17" t="s">
        <v>6681</v>
      </c>
      <c r="B2161" s="19">
        <v>437316053</v>
      </c>
      <c r="C2161" s="17">
        <v>38</v>
      </c>
      <c r="D2161" s="24">
        <v>30826.5</v>
      </c>
      <c r="E2161" s="17" t="s">
        <v>12</v>
      </c>
      <c r="F2161" s="17" t="s">
        <v>909</v>
      </c>
      <c r="G2161" s="17" t="s">
        <v>4084</v>
      </c>
      <c r="H2161" s="17" t="s">
        <v>6682</v>
      </c>
      <c r="I2161" s="20">
        <f t="shared" si="33"/>
        <v>156565.34255100001</v>
      </c>
      <c r="J2161" s="20">
        <v>104514.75131045999</v>
      </c>
      <c r="K2161" s="17" t="s">
        <v>6683</v>
      </c>
      <c r="L2161" s="21" t="str">
        <f>VLOOKUP(B2161,Accounts!B$2:E$3001,4,FALSE)</f>
        <v>Savings</v>
      </c>
      <c r="M2161" s="26">
        <f>VALUE(VLOOKUP(B2161,Accounts!B$2:G$3001,6,FALSE))</f>
        <v>3020219442</v>
      </c>
      <c r="N2161" s="22">
        <f>IFERROR(VLOOKUP(B2161,Loan!B2161:D2460,3,FALSE), 0)</f>
        <v>0</v>
      </c>
      <c r="O2161" s="25">
        <f>VLOOKUP(B2161,Transaction!C2:F3001,4,FALSE)</f>
        <v>44671</v>
      </c>
      <c r="P2161" s="21" t="str">
        <f>VLOOKUP(B2161,Table3[[Account Number]:[Transaction type]],2,FALSE)</f>
        <v>Money Transfer</v>
      </c>
      <c r="Q2161" s="21" t="str">
        <f>VLOOKUP(B2161,Transaction!C2:E3001,3,FALSE)</f>
        <v>Mobile</v>
      </c>
      <c r="R2161" s="22">
        <f>Table4[[#This Row],[Bank Deposit2]] - Table4[[#This Row],[Saving Accounts]]</f>
        <v>52050.591240540016</v>
      </c>
      <c r="S2161" s="22">
        <f>IF(AND(Table4[[#This Row],[Account Type]]="Current",Table4[[#This Row],[Opening Balance]]&gt;= 500000),Table4[[#This Row],[Opening Balance]] * 0.02, 0)</f>
        <v>0</v>
      </c>
    </row>
    <row r="2162" spans="1:19" ht="15.75" x14ac:dyDescent="0.25">
      <c r="A2162" s="17" t="s">
        <v>6684</v>
      </c>
      <c r="B2162" s="19">
        <v>147858758</v>
      </c>
      <c r="C2162" s="17">
        <v>27</v>
      </c>
      <c r="D2162" s="24">
        <v>34844.25</v>
      </c>
      <c r="E2162" s="17" t="s">
        <v>12</v>
      </c>
      <c r="F2162" s="17" t="s">
        <v>327</v>
      </c>
      <c r="G2162" s="17" t="s">
        <v>4099</v>
      </c>
      <c r="H2162" s="17" t="s">
        <v>6685</v>
      </c>
      <c r="I2162" s="20">
        <f t="shared" si="33"/>
        <v>478960.24334400002</v>
      </c>
      <c r="J2162" s="20">
        <v>236227.92248879999</v>
      </c>
      <c r="K2162" s="17" t="s">
        <v>6686</v>
      </c>
      <c r="L2162" s="21" t="str">
        <f>VLOOKUP(B2162,Accounts!B$2:E$3001,4,FALSE)</f>
        <v>Savings</v>
      </c>
      <c r="M2162" s="26">
        <f>VALUE(VLOOKUP(B2162,Accounts!B$2:G$3001,6,FALSE))</f>
        <v>964882461</v>
      </c>
      <c r="N2162" s="22">
        <f>IFERROR(VLOOKUP(B2162,Loan!B2162:D2461,3,FALSE), 0)</f>
        <v>0</v>
      </c>
      <c r="O2162" s="25">
        <f>VLOOKUP(B2162,Transaction!C2:F3001,4,FALSE)</f>
        <v>44352</v>
      </c>
      <c r="P2162" s="21" t="str">
        <f>VLOOKUP(B2162,Table3[[Account Number]:[Transaction type]],2,FALSE)</f>
        <v>Money Transfer</v>
      </c>
      <c r="Q2162" s="21" t="str">
        <f>VLOOKUP(B2162,Transaction!C2:E3001,3,FALSE)</f>
        <v>Bank</v>
      </c>
      <c r="R2162" s="22">
        <f>Table4[[#This Row],[Bank Deposit2]] - Table4[[#This Row],[Saving Accounts]]</f>
        <v>242732.32085520003</v>
      </c>
      <c r="S2162" s="22">
        <f>IF(AND(Table4[[#This Row],[Account Type]]="Current",Table4[[#This Row],[Opening Balance]]&gt;= 500000),Table4[[#This Row],[Opening Balance]] * 0.02, 0)</f>
        <v>0</v>
      </c>
    </row>
    <row r="2163" spans="1:19" ht="15.75" x14ac:dyDescent="0.25">
      <c r="A2163" s="17" t="s">
        <v>6687</v>
      </c>
      <c r="B2163" s="19">
        <v>281654787</v>
      </c>
      <c r="C2163" s="17">
        <v>65</v>
      </c>
      <c r="D2163" s="24">
        <v>20964.75</v>
      </c>
      <c r="E2163" s="17" t="s">
        <v>12</v>
      </c>
      <c r="F2163" s="17" t="s">
        <v>269</v>
      </c>
      <c r="G2163" s="17" t="s">
        <v>4074</v>
      </c>
      <c r="H2163" s="17" t="s">
        <v>6688</v>
      </c>
      <c r="I2163" s="20">
        <f t="shared" si="33"/>
        <v>216390.40469200001</v>
      </c>
      <c r="J2163" s="20">
        <v>18547.748973599999</v>
      </c>
      <c r="K2163" s="17" t="s">
        <v>6689</v>
      </c>
      <c r="L2163" s="21" t="str">
        <f>VLOOKUP(B2163,Accounts!B$2:E$3001,4,FALSE)</f>
        <v>Savings</v>
      </c>
      <c r="M2163" s="26">
        <f>VALUE(VLOOKUP(B2163,Accounts!B$2:G$3001,6,FALSE))</f>
        <v>470106304</v>
      </c>
      <c r="N2163" s="22">
        <f>IFERROR(VLOOKUP(B2163,Loan!B2163:D2462,3,FALSE), 0)</f>
        <v>0</v>
      </c>
      <c r="O2163" s="25">
        <f>VLOOKUP(B2163,Transaction!C2:F3001,4,FALSE)</f>
        <v>44528</v>
      </c>
      <c r="P2163" s="21" t="str">
        <f>VLOOKUP(B2163,Table3[[Account Number]:[Transaction type]],2,FALSE)</f>
        <v>Money Transfer</v>
      </c>
      <c r="Q2163" s="21" t="str">
        <f>VLOOKUP(B2163,Transaction!C2:E3001,3,FALSE)</f>
        <v>Bank</v>
      </c>
      <c r="R2163" s="22">
        <f>Table4[[#This Row],[Bank Deposit2]] - Table4[[#This Row],[Saving Accounts]]</f>
        <v>197842.65571840003</v>
      </c>
      <c r="S2163" s="22">
        <f>IF(AND(Table4[[#This Row],[Account Type]]="Current",Table4[[#This Row],[Opening Balance]]&gt;= 500000),Table4[[#This Row],[Opening Balance]] * 0.02, 0)</f>
        <v>0</v>
      </c>
    </row>
    <row r="2164" spans="1:19" ht="15.75" x14ac:dyDescent="0.25">
      <c r="A2164" s="17" t="s">
        <v>6690</v>
      </c>
      <c r="B2164" s="19">
        <v>900493888</v>
      </c>
      <c r="C2164" s="17">
        <v>27</v>
      </c>
      <c r="D2164" s="24">
        <v>34844.25</v>
      </c>
      <c r="E2164" s="17" t="s">
        <v>12</v>
      </c>
      <c r="F2164" s="17" t="s">
        <v>208</v>
      </c>
      <c r="G2164" s="17" t="s">
        <v>4062</v>
      </c>
      <c r="H2164" s="17" t="s">
        <v>6691</v>
      </c>
      <c r="I2164" s="20">
        <f t="shared" si="33"/>
        <v>2674642.6856999998</v>
      </c>
      <c r="J2164" s="20">
        <v>1166950.2676649999</v>
      </c>
      <c r="K2164" s="17" t="s">
        <v>6692</v>
      </c>
      <c r="L2164" s="21" t="str">
        <f>VLOOKUP(B2164,Accounts!B$2:E$3001,4,FALSE)</f>
        <v>Domiciliary</v>
      </c>
      <c r="M2164" s="26">
        <f>VALUE(VLOOKUP(B2164,Accounts!B$2:G$3001,6,FALSE))</f>
        <v>4529243904</v>
      </c>
      <c r="N2164" s="22">
        <f>IFERROR(VLOOKUP(B2164,Loan!B2164:D2463,3,FALSE), 0)</f>
        <v>0</v>
      </c>
      <c r="O2164" s="25">
        <f>VLOOKUP(B2164,Transaction!C2:F3001,4,FALSE)</f>
        <v>44382</v>
      </c>
      <c r="P2164" s="21" t="str">
        <f>VLOOKUP(B2164,Table3[[Account Number]:[Transaction type]],2,FALSE)</f>
        <v>Cash Withdrawal</v>
      </c>
      <c r="Q2164" s="21" t="str">
        <f>VLOOKUP(B2164,Transaction!C2:E3001,3,FALSE)</f>
        <v>POS</v>
      </c>
      <c r="R2164" s="22">
        <f>Table4[[#This Row],[Bank Deposit2]] - Table4[[#This Row],[Saving Accounts]]</f>
        <v>1507692.4180349999</v>
      </c>
      <c r="S2164" s="22">
        <f>IF(AND(Table4[[#This Row],[Account Type]]="Current",Table4[[#This Row],[Opening Balance]]&gt;= 500000),Table4[[#This Row],[Opening Balance]] * 0.02, 0)</f>
        <v>0</v>
      </c>
    </row>
    <row r="2165" spans="1:19" ht="15.75" x14ac:dyDescent="0.25">
      <c r="A2165" s="17" t="s">
        <v>6693</v>
      </c>
      <c r="B2165" s="19">
        <v>545977137</v>
      </c>
      <c r="C2165" s="17">
        <v>53</v>
      </c>
      <c r="D2165" s="24">
        <v>25347.75</v>
      </c>
      <c r="E2165" s="17" t="s">
        <v>12</v>
      </c>
      <c r="F2165" s="17" t="s">
        <v>2211</v>
      </c>
      <c r="G2165" s="17" t="s">
        <v>4070</v>
      </c>
      <c r="H2165" s="17" t="s">
        <v>6694</v>
      </c>
      <c r="I2165" s="20">
        <f t="shared" si="33"/>
        <v>2262231.9007040001</v>
      </c>
      <c r="J2165" s="20">
        <v>385691.9961856</v>
      </c>
      <c r="K2165" s="17" t="s">
        <v>6695</v>
      </c>
      <c r="L2165" s="21" t="str">
        <f>VLOOKUP(B2165,Accounts!B$2:E$3001,4,FALSE)</f>
        <v>Corporate</v>
      </c>
      <c r="M2165" s="26">
        <f>VALUE(VLOOKUP(B2165,Accounts!B$2:G$3001,6,FALSE))</f>
        <v>430115625</v>
      </c>
      <c r="N2165" s="22">
        <f>IFERROR(VLOOKUP(B2165,Loan!B2165:D2464,3,FALSE), 0)</f>
        <v>0</v>
      </c>
      <c r="O2165" s="25">
        <f>VLOOKUP(B2165,Transaction!C2:F3001,4,FALSE)</f>
        <v>44217</v>
      </c>
      <c r="P2165" s="21" t="str">
        <f>VLOOKUP(B2165,Table3[[Account Number]:[Transaction type]],2,FALSE)</f>
        <v>Online Payment</v>
      </c>
      <c r="Q2165" s="21" t="str">
        <f>VLOOKUP(B2165,Transaction!C2:E3001,3,FALSE)</f>
        <v>Mobile</v>
      </c>
      <c r="R2165" s="22">
        <f>Table4[[#This Row],[Bank Deposit2]] - Table4[[#This Row],[Saving Accounts]]</f>
        <v>1876539.9045184001</v>
      </c>
      <c r="S2165" s="22">
        <f>IF(AND(Table4[[#This Row],[Account Type]]="Current",Table4[[#This Row],[Opening Balance]]&gt;= 500000),Table4[[#This Row],[Opening Balance]] * 0.02, 0)</f>
        <v>0</v>
      </c>
    </row>
    <row r="2166" spans="1:19" ht="15.75" x14ac:dyDescent="0.25">
      <c r="A2166" s="17" t="s">
        <v>6696</v>
      </c>
      <c r="B2166" s="19">
        <v>759196811</v>
      </c>
      <c r="C2166" s="17">
        <v>20</v>
      </c>
      <c r="D2166" s="24">
        <v>37401</v>
      </c>
      <c r="E2166" s="17" t="s">
        <v>12</v>
      </c>
      <c r="F2166" s="17" t="s">
        <v>1400</v>
      </c>
      <c r="G2166" s="17" t="s">
        <v>4084</v>
      </c>
      <c r="H2166" s="17" t="s">
        <v>6697</v>
      </c>
      <c r="I2166" s="20">
        <f t="shared" si="33"/>
        <v>54859.240169999997</v>
      </c>
      <c r="J2166" s="20">
        <v>57497.708387699997</v>
      </c>
      <c r="K2166" s="17" t="s">
        <v>6698</v>
      </c>
      <c r="L2166" s="21" t="str">
        <f>VLOOKUP(B2166,Accounts!B$2:E$3001,4,FALSE)</f>
        <v>Current</v>
      </c>
      <c r="M2166" s="26">
        <f>VALUE(VLOOKUP(B2166,Accounts!B$2:G$3001,6,FALSE))</f>
        <v>3416269068</v>
      </c>
      <c r="N2166" s="22">
        <f>IFERROR(VLOOKUP(B2166,Loan!B2166:D2465,3,FALSE), 0)</f>
        <v>0</v>
      </c>
      <c r="O2166" s="25">
        <f>VLOOKUP(B2166,Transaction!C2:F3001,4,FALSE)</f>
        <v>44492</v>
      </c>
      <c r="P2166" s="21" t="str">
        <f>VLOOKUP(B2166,Table3[[Account Number]:[Transaction type]],2,FALSE)</f>
        <v>Loan Payment</v>
      </c>
      <c r="Q2166" s="21" t="str">
        <f>VLOOKUP(B2166,Transaction!C2:E3001,3,FALSE)</f>
        <v>Mobile</v>
      </c>
      <c r="R2166" s="22">
        <f>Table4[[#This Row],[Bank Deposit2]] - Table4[[#This Row],[Saving Accounts]]</f>
        <v>-2638.4682176999995</v>
      </c>
      <c r="S2166" s="22">
        <f>IF(AND(Table4[[#This Row],[Account Type]]="Current",Table4[[#This Row],[Opening Balance]]&gt;= 500000),Table4[[#This Row],[Opening Balance]] * 0.02, 0)</f>
        <v>68325381.359999999</v>
      </c>
    </row>
    <row r="2167" spans="1:19" ht="15.75" x14ac:dyDescent="0.25">
      <c r="A2167" s="17" t="s">
        <v>6699</v>
      </c>
      <c r="B2167" s="19">
        <v>202717733</v>
      </c>
      <c r="C2167" s="17">
        <v>49</v>
      </c>
      <c r="D2167" s="24">
        <v>26808.75</v>
      </c>
      <c r="E2167" s="17" t="s">
        <v>12</v>
      </c>
      <c r="F2167" s="17" t="s">
        <v>2176</v>
      </c>
      <c r="G2167" s="17" t="s">
        <v>4119</v>
      </c>
      <c r="H2167" s="17" t="s">
        <v>6700</v>
      </c>
      <c r="I2167" s="20">
        <f t="shared" si="33"/>
        <v>859290.27524999995</v>
      </c>
      <c r="J2167" s="20">
        <v>266305.26443400001</v>
      </c>
      <c r="K2167" s="17" t="s">
        <v>6701</v>
      </c>
      <c r="L2167" s="21" t="str">
        <f>VLOOKUP(B2167,Accounts!B$2:E$3001,4,FALSE)</f>
        <v>Current</v>
      </c>
      <c r="M2167" s="26">
        <f>VALUE(VLOOKUP(B2167,Accounts!B$2:G$3001,6,FALSE))</f>
        <v>69280848</v>
      </c>
      <c r="N2167" s="22">
        <f>IFERROR(VLOOKUP(B2167,Loan!B2167:D2466,3,FALSE), 0)</f>
        <v>0</v>
      </c>
      <c r="O2167" s="25">
        <f>VLOOKUP(B2167,Transaction!C2:F3001,4,FALSE)</f>
        <v>44513</v>
      </c>
      <c r="P2167" s="21" t="str">
        <f>VLOOKUP(B2167,Table3[[Account Number]:[Transaction type]],2,FALSE)</f>
        <v>Cash Withdrawal</v>
      </c>
      <c r="Q2167" s="21" t="str">
        <f>VLOOKUP(B2167,Transaction!C2:E3001,3,FALSE)</f>
        <v>POS</v>
      </c>
      <c r="R2167" s="22">
        <f>Table4[[#This Row],[Bank Deposit2]] - Table4[[#This Row],[Saving Accounts]]</f>
        <v>592985.01081599994</v>
      </c>
      <c r="S2167" s="22">
        <f>IF(AND(Table4[[#This Row],[Account Type]]="Current",Table4[[#This Row],[Opening Balance]]&gt;= 500000),Table4[[#This Row],[Opening Balance]] * 0.02, 0)</f>
        <v>1385616.96</v>
      </c>
    </row>
    <row r="2168" spans="1:19" ht="15.75" x14ac:dyDescent="0.25">
      <c r="A2168" s="17" t="s">
        <v>6702</v>
      </c>
      <c r="B2168" s="19">
        <v>931693559</v>
      </c>
      <c r="C2168" s="17">
        <v>17</v>
      </c>
      <c r="D2168" s="24">
        <v>38496.75</v>
      </c>
      <c r="E2168" s="17" t="s">
        <v>12</v>
      </c>
      <c r="F2168" s="17" t="s">
        <v>591</v>
      </c>
      <c r="G2168" s="17" t="s">
        <v>4084</v>
      </c>
      <c r="H2168" s="17" t="s">
        <v>6703</v>
      </c>
      <c r="I2168" s="20">
        <f t="shared" si="33"/>
        <v>796059.42763499997</v>
      </c>
      <c r="J2168" s="20">
        <v>299355.37081065</v>
      </c>
      <c r="K2168" s="17" t="s">
        <v>6704</v>
      </c>
      <c r="L2168" s="21" t="str">
        <f>VLOOKUP(B2168,Accounts!B$2:E$3001,4,FALSE)</f>
        <v>Current</v>
      </c>
      <c r="M2168" s="26">
        <f>VALUE(VLOOKUP(B2168,Accounts!B$2:G$3001,6,FALSE))</f>
        <v>59266748</v>
      </c>
      <c r="N2168" s="22">
        <f>IFERROR(VLOOKUP(B2168,Loan!B2168:D2467,3,FALSE), 0)</f>
        <v>0</v>
      </c>
      <c r="O2168" s="25">
        <f>VLOOKUP(B2168,Transaction!C2:F3001,4,FALSE)</f>
        <v>44350</v>
      </c>
      <c r="P2168" s="21" t="str">
        <f>VLOOKUP(B2168,Table3[[Account Number]:[Transaction type]],2,FALSE)</f>
        <v>Money Transfer</v>
      </c>
      <c r="Q2168" s="21" t="str">
        <f>VLOOKUP(B2168,Transaction!C2:E3001,3,FALSE)</f>
        <v>Mobile</v>
      </c>
      <c r="R2168" s="22">
        <f>Table4[[#This Row],[Bank Deposit2]] - Table4[[#This Row],[Saving Accounts]]</f>
        <v>496704.05682434997</v>
      </c>
      <c r="S2168" s="22">
        <f>IF(AND(Table4[[#This Row],[Account Type]]="Current",Table4[[#This Row],[Opening Balance]]&gt;= 500000),Table4[[#This Row],[Opening Balance]] * 0.02, 0)</f>
        <v>1185334.96</v>
      </c>
    </row>
    <row r="2169" spans="1:19" ht="15.75" x14ac:dyDescent="0.25">
      <c r="A2169" s="17" t="s">
        <v>6705</v>
      </c>
      <c r="B2169" s="19">
        <v>563666327</v>
      </c>
      <c r="C2169" s="17">
        <v>20</v>
      </c>
      <c r="D2169" s="24">
        <v>37401</v>
      </c>
      <c r="E2169" s="17" t="s">
        <v>12</v>
      </c>
      <c r="F2169" s="17" t="s">
        <v>487</v>
      </c>
      <c r="G2169" s="17" t="s">
        <v>4148</v>
      </c>
      <c r="H2169" s="17" t="s">
        <v>6706</v>
      </c>
      <c r="I2169" s="20">
        <f t="shared" si="33"/>
        <v>781027.69390800002</v>
      </c>
      <c r="J2169" s="20">
        <v>567065.48532480001</v>
      </c>
      <c r="K2169" s="17" t="s">
        <v>6707</v>
      </c>
      <c r="L2169" s="21" t="str">
        <f>VLOOKUP(B2169,Accounts!B$2:E$3001,4,FALSE)</f>
        <v>Current</v>
      </c>
      <c r="M2169" s="26">
        <f>VALUE(VLOOKUP(B2169,Accounts!B$2:G$3001,6,FALSE))</f>
        <v>79425624</v>
      </c>
      <c r="N2169" s="22">
        <f>IFERROR(VLOOKUP(B2169,Loan!B2169:D2468,3,FALSE), 0)</f>
        <v>0</v>
      </c>
      <c r="O2169" s="25">
        <f>VLOOKUP(B2169,Transaction!C2:F3001,4,FALSE)</f>
        <v>44378</v>
      </c>
      <c r="P2169" s="21" t="str">
        <f>VLOOKUP(B2169,Table3[[Account Number]:[Transaction type]],2,FALSE)</f>
        <v>Checks</v>
      </c>
      <c r="Q2169" s="21" t="str">
        <f>VLOOKUP(B2169,Transaction!C2:E3001,3,FALSE)</f>
        <v>Bank</v>
      </c>
      <c r="R2169" s="22">
        <f>Table4[[#This Row],[Bank Deposit2]] - Table4[[#This Row],[Saving Accounts]]</f>
        <v>213962.2085832</v>
      </c>
      <c r="S2169" s="22">
        <f>IF(AND(Table4[[#This Row],[Account Type]]="Current",Table4[[#This Row],[Opening Balance]]&gt;= 500000),Table4[[#This Row],[Opening Balance]] * 0.02, 0)</f>
        <v>1588512.48</v>
      </c>
    </row>
    <row r="2170" spans="1:19" ht="15.75" x14ac:dyDescent="0.25">
      <c r="A2170" s="17" t="s">
        <v>1664</v>
      </c>
      <c r="B2170" s="19">
        <v>394162382</v>
      </c>
      <c r="C2170" s="17">
        <v>70</v>
      </c>
      <c r="D2170" s="24">
        <v>19138.5</v>
      </c>
      <c r="E2170" s="17" t="s">
        <v>12</v>
      </c>
      <c r="F2170" s="17" t="s">
        <v>610</v>
      </c>
      <c r="G2170" s="17" t="s">
        <v>4084</v>
      </c>
      <c r="H2170" s="17" t="s">
        <v>6708</v>
      </c>
      <c r="I2170" s="20">
        <f t="shared" si="33"/>
        <v>599215.26031599997</v>
      </c>
      <c r="J2170" s="20">
        <v>97707.861476899998</v>
      </c>
      <c r="K2170" s="17" t="s">
        <v>6709</v>
      </c>
      <c r="L2170" s="21" t="str">
        <f>VLOOKUP(B2170,Accounts!B$2:E$3001,4,FALSE)</f>
        <v>Domiciliary</v>
      </c>
      <c r="M2170" s="26">
        <f>VALUE(VLOOKUP(B2170,Accounts!B$2:G$3001,6,FALSE))</f>
        <v>3084767712</v>
      </c>
      <c r="N2170" s="22">
        <f>IFERROR(VLOOKUP(B2170,Loan!B2170:D2469,3,FALSE), 0)</f>
        <v>0</v>
      </c>
      <c r="O2170" s="25">
        <f>VLOOKUP(B2170,Transaction!C2:F3001,4,FALSE)</f>
        <v>44541</v>
      </c>
      <c r="P2170" s="21" t="str">
        <f>VLOOKUP(B2170,Table3[[Account Number]:[Transaction type]],2,FALSE)</f>
        <v>Online Payment</v>
      </c>
      <c r="Q2170" s="21" t="str">
        <f>VLOOKUP(B2170,Transaction!C2:E3001,3,FALSE)</f>
        <v>Mobile</v>
      </c>
      <c r="R2170" s="22">
        <f>Table4[[#This Row],[Bank Deposit2]] - Table4[[#This Row],[Saving Accounts]]</f>
        <v>501507.39883909997</v>
      </c>
      <c r="S2170" s="22">
        <f>IF(AND(Table4[[#This Row],[Account Type]]="Current",Table4[[#This Row],[Opening Balance]]&gt;= 500000),Table4[[#This Row],[Opening Balance]] * 0.02, 0)</f>
        <v>0</v>
      </c>
    </row>
    <row r="2171" spans="1:19" ht="15.75" x14ac:dyDescent="0.25">
      <c r="A2171" s="17" t="s">
        <v>6710</v>
      </c>
      <c r="B2171" s="19">
        <v>942656359</v>
      </c>
      <c r="C2171" s="17">
        <v>27</v>
      </c>
      <c r="D2171" s="24">
        <v>34844.25</v>
      </c>
      <c r="E2171" s="17" t="s">
        <v>12</v>
      </c>
      <c r="F2171" s="17" t="s">
        <v>453</v>
      </c>
      <c r="G2171" s="17" t="s">
        <v>4066</v>
      </c>
      <c r="H2171" s="17" t="s">
        <v>6711</v>
      </c>
      <c r="I2171" s="20">
        <f t="shared" si="33"/>
        <v>502316.83695600001</v>
      </c>
      <c r="J2171" s="20">
        <v>121007.56162176</v>
      </c>
      <c r="K2171" s="17" t="s">
        <v>6712</v>
      </c>
      <c r="L2171" s="21" t="str">
        <f>VLOOKUP(B2171,Accounts!B$2:E$3001,4,FALSE)</f>
        <v>Domiciliary</v>
      </c>
      <c r="M2171" s="26">
        <f>VALUE(VLOOKUP(B2171,Accounts!B$2:G$3001,6,FALSE))</f>
        <v>242779896</v>
      </c>
      <c r="N2171" s="22">
        <f>IFERROR(VLOOKUP(B2171,Loan!B2171:D2470,3,FALSE), 0)</f>
        <v>0</v>
      </c>
      <c r="O2171" s="25">
        <f>VLOOKUP(B2171,Transaction!C2:F3001,4,FALSE)</f>
        <v>44261</v>
      </c>
      <c r="P2171" s="21" t="str">
        <f>VLOOKUP(B2171,Table3[[Account Number]:[Transaction type]],2,FALSE)</f>
        <v>Money Deposit</v>
      </c>
      <c r="Q2171" s="21" t="str">
        <f>VLOOKUP(B2171,Transaction!C2:E3001,3,FALSE)</f>
        <v>ATM</v>
      </c>
      <c r="R2171" s="22">
        <f>Table4[[#This Row],[Bank Deposit2]] - Table4[[#This Row],[Saving Accounts]]</f>
        <v>381309.27533424</v>
      </c>
      <c r="S2171" s="22">
        <f>IF(AND(Table4[[#This Row],[Account Type]]="Current",Table4[[#This Row],[Opening Balance]]&gt;= 500000),Table4[[#This Row],[Opening Balance]] * 0.02, 0)</f>
        <v>0</v>
      </c>
    </row>
    <row r="2172" spans="1:19" ht="15.75" x14ac:dyDescent="0.25">
      <c r="A2172" s="17" t="s">
        <v>6713</v>
      </c>
      <c r="B2172" s="19">
        <v>935754456</v>
      </c>
      <c r="C2172" s="17">
        <v>38</v>
      </c>
      <c r="D2172" s="24">
        <v>30826.5</v>
      </c>
      <c r="E2172" s="17" t="s">
        <v>12</v>
      </c>
      <c r="F2172" s="17" t="s">
        <v>361</v>
      </c>
      <c r="G2172" s="17" t="s">
        <v>4062</v>
      </c>
      <c r="H2172" s="17" t="s">
        <v>6714</v>
      </c>
      <c r="I2172" s="20">
        <f t="shared" si="33"/>
        <v>309391.56693899998</v>
      </c>
      <c r="J2172" s="20">
        <v>182541.02449400999</v>
      </c>
      <c r="K2172" s="17" t="s">
        <v>6715</v>
      </c>
      <c r="L2172" s="21" t="str">
        <f>VLOOKUP(B2172,Accounts!B$2:E$3001,4,FALSE)</f>
        <v>Domiciliary</v>
      </c>
      <c r="M2172" s="26">
        <f>VALUE(VLOOKUP(B2172,Accounts!B$2:G$3001,6,FALSE))</f>
        <v>3888755416</v>
      </c>
      <c r="N2172" s="22">
        <f>IFERROR(VLOOKUP(B2172,Loan!B2172:D2471,3,FALSE), 0)</f>
        <v>0</v>
      </c>
      <c r="O2172" s="25">
        <f>VLOOKUP(B2172,Transaction!C2:F3001,4,FALSE)</f>
        <v>44483</v>
      </c>
      <c r="P2172" s="21" t="str">
        <f>VLOOKUP(B2172,Table3[[Account Number]:[Transaction type]],2,FALSE)</f>
        <v>Money Transfer</v>
      </c>
      <c r="Q2172" s="21" t="str">
        <f>VLOOKUP(B2172,Transaction!C2:E3001,3,FALSE)</f>
        <v>Bank</v>
      </c>
      <c r="R2172" s="22">
        <f>Table4[[#This Row],[Bank Deposit2]] - Table4[[#This Row],[Saving Accounts]]</f>
        <v>126850.54244498999</v>
      </c>
      <c r="S2172" s="22">
        <f>IF(AND(Table4[[#This Row],[Account Type]]="Current",Table4[[#This Row],[Opening Balance]]&gt;= 500000),Table4[[#This Row],[Opening Balance]] * 0.02, 0)</f>
        <v>0</v>
      </c>
    </row>
    <row r="2173" spans="1:19" ht="15.75" x14ac:dyDescent="0.25">
      <c r="A2173" s="17" t="s">
        <v>6716</v>
      </c>
      <c r="B2173" s="19">
        <v>475711203</v>
      </c>
      <c r="C2173" s="17">
        <v>62</v>
      </c>
      <c r="D2173" s="24">
        <v>22060.5</v>
      </c>
      <c r="E2173" s="17" t="s">
        <v>12</v>
      </c>
      <c r="F2173" s="17" t="s">
        <v>269</v>
      </c>
      <c r="G2173" s="17" t="s">
        <v>4148</v>
      </c>
      <c r="H2173" s="17" t="s">
        <v>6717</v>
      </c>
      <c r="I2173" s="20">
        <f t="shared" si="33"/>
        <v>837308.14965000004</v>
      </c>
      <c r="J2173" s="20">
        <v>319541.59903679998</v>
      </c>
      <c r="K2173" s="17" t="s">
        <v>6718</v>
      </c>
      <c r="L2173" s="21" t="str">
        <f>VLOOKUP(B2173,Accounts!B$2:E$3001,4,FALSE)</f>
        <v>Joint</v>
      </c>
      <c r="M2173" s="26">
        <f>VALUE(VLOOKUP(B2173,Accounts!B$2:G$3001,6,FALSE))</f>
        <v>1608976551</v>
      </c>
      <c r="N2173" s="22">
        <f>IFERROR(VLOOKUP(B2173,Loan!B2173:D2472,3,FALSE), 0)</f>
        <v>0</v>
      </c>
      <c r="O2173" s="25">
        <f>VLOOKUP(B2173,Transaction!C2:F3001,4,FALSE)</f>
        <v>44586</v>
      </c>
      <c r="P2173" s="21" t="str">
        <f>VLOOKUP(B2173,Table3[[Account Number]:[Transaction type]],2,FALSE)</f>
        <v>Loan Payment</v>
      </c>
      <c r="Q2173" s="21" t="str">
        <f>VLOOKUP(B2173,Transaction!C2:E3001,3,FALSE)</f>
        <v>Mobile</v>
      </c>
      <c r="R2173" s="22">
        <f>Table4[[#This Row],[Bank Deposit2]] - Table4[[#This Row],[Saving Accounts]]</f>
        <v>517766.55061320006</v>
      </c>
      <c r="S2173" s="22">
        <f>IF(AND(Table4[[#This Row],[Account Type]]="Current",Table4[[#This Row],[Opening Balance]]&gt;= 500000),Table4[[#This Row],[Opening Balance]] * 0.02, 0)</f>
        <v>0</v>
      </c>
    </row>
    <row r="2174" spans="1:19" ht="15.75" x14ac:dyDescent="0.25">
      <c r="A2174" s="17" t="s">
        <v>6719</v>
      </c>
      <c r="B2174" s="19">
        <v>952383149</v>
      </c>
      <c r="C2174" s="17">
        <v>39</v>
      </c>
      <c r="D2174" s="24">
        <v>30461.25</v>
      </c>
      <c r="E2174" s="17" t="s">
        <v>12</v>
      </c>
      <c r="F2174" s="17" t="s">
        <v>286</v>
      </c>
      <c r="G2174" s="17" t="s">
        <v>4148</v>
      </c>
      <c r="H2174" s="17" t="s">
        <v>6720</v>
      </c>
      <c r="I2174" s="20">
        <f t="shared" si="33"/>
        <v>827644.32180000003</v>
      </c>
      <c r="J2174" s="20">
        <v>253758.87224999999</v>
      </c>
      <c r="K2174" s="17" t="s">
        <v>6721</v>
      </c>
      <c r="L2174" s="21" t="str">
        <f>VLOOKUP(B2174,Accounts!B$2:E$3001,4,FALSE)</f>
        <v>Domiciliary</v>
      </c>
      <c r="M2174" s="26">
        <f>VALUE(VLOOKUP(B2174,Accounts!B$2:G$3001,6,FALSE))</f>
        <v>258076568</v>
      </c>
      <c r="N2174" s="22">
        <f>IFERROR(VLOOKUP(B2174,Loan!B2174:D2473,3,FALSE), 0)</f>
        <v>0</v>
      </c>
      <c r="O2174" s="25">
        <f>VLOOKUP(B2174,Transaction!C2:F3001,4,FALSE)</f>
        <v>44302</v>
      </c>
      <c r="P2174" s="21" t="str">
        <f>VLOOKUP(B2174,Table3[[Account Number]:[Transaction type]],2,FALSE)</f>
        <v>Money Deposit</v>
      </c>
      <c r="Q2174" s="21" t="str">
        <f>VLOOKUP(B2174,Transaction!C2:E3001,3,FALSE)</f>
        <v>Bank</v>
      </c>
      <c r="R2174" s="22">
        <f>Table4[[#This Row],[Bank Deposit2]] - Table4[[#This Row],[Saving Accounts]]</f>
        <v>573885.44955000002</v>
      </c>
      <c r="S2174" s="22">
        <f>IF(AND(Table4[[#This Row],[Account Type]]="Current",Table4[[#This Row],[Opening Balance]]&gt;= 500000),Table4[[#This Row],[Opening Balance]] * 0.02, 0)</f>
        <v>0</v>
      </c>
    </row>
    <row r="2175" spans="1:19" ht="15.75" x14ac:dyDescent="0.25">
      <c r="A2175" s="17" t="s">
        <v>6722</v>
      </c>
      <c r="B2175" s="19">
        <v>133928758</v>
      </c>
      <c r="C2175" s="17">
        <v>49</v>
      </c>
      <c r="D2175" s="24">
        <v>26808.75</v>
      </c>
      <c r="E2175" s="17" t="s">
        <v>12</v>
      </c>
      <c r="F2175" s="17" t="s">
        <v>442</v>
      </c>
      <c r="G2175" s="17" t="s">
        <v>4084</v>
      </c>
      <c r="H2175" s="17" t="s">
        <v>6723</v>
      </c>
      <c r="I2175" s="20">
        <f t="shared" si="33"/>
        <v>193940.5692</v>
      </c>
      <c r="J2175" s="20">
        <v>131879.58705599999</v>
      </c>
      <c r="K2175" s="17" t="s">
        <v>6724</v>
      </c>
      <c r="L2175" s="21" t="str">
        <f>VLOOKUP(B2175,Accounts!B$2:E$3001,4,FALSE)</f>
        <v>Current</v>
      </c>
      <c r="M2175" s="26">
        <f>VALUE(VLOOKUP(B2175,Accounts!B$2:G$3001,6,FALSE))</f>
        <v>9729496</v>
      </c>
      <c r="N2175" s="22">
        <f>IFERROR(VLOOKUP(B2175,Loan!B2175:D2474,3,FALSE), 0)</f>
        <v>0</v>
      </c>
      <c r="O2175" s="25">
        <f>VLOOKUP(B2175,Transaction!C2:F3001,4,FALSE)</f>
        <v>44380</v>
      </c>
      <c r="P2175" s="21" t="str">
        <f>VLOOKUP(B2175,Table3[[Account Number]:[Transaction type]],2,FALSE)</f>
        <v>Online Payment</v>
      </c>
      <c r="Q2175" s="21" t="str">
        <f>VLOOKUP(B2175,Transaction!C2:E3001,3,FALSE)</f>
        <v>Internet Banking</v>
      </c>
      <c r="R2175" s="22">
        <f>Table4[[#This Row],[Bank Deposit2]] - Table4[[#This Row],[Saving Accounts]]</f>
        <v>62060.982144000009</v>
      </c>
      <c r="S2175" s="22">
        <f>IF(AND(Table4[[#This Row],[Account Type]]="Current",Table4[[#This Row],[Opening Balance]]&gt;= 500000),Table4[[#This Row],[Opening Balance]] * 0.02, 0)</f>
        <v>194589.92</v>
      </c>
    </row>
    <row r="2176" spans="1:19" ht="15.75" x14ac:dyDescent="0.25">
      <c r="A2176" s="17" t="s">
        <v>6725</v>
      </c>
      <c r="B2176" s="19">
        <v>536584783</v>
      </c>
      <c r="C2176" s="17">
        <v>18</v>
      </c>
      <c r="D2176" s="24">
        <v>38131.5</v>
      </c>
      <c r="E2176" s="17" t="s">
        <v>12</v>
      </c>
      <c r="F2176" s="17" t="s">
        <v>1304</v>
      </c>
      <c r="G2176" s="17" t="s">
        <v>4105</v>
      </c>
      <c r="H2176" s="17" t="s">
        <v>6726</v>
      </c>
      <c r="I2176" s="20">
        <f t="shared" si="33"/>
        <v>1531869.0895199999</v>
      </c>
      <c r="J2176" s="20">
        <v>283495.25358000002</v>
      </c>
      <c r="K2176" s="17" t="s">
        <v>6727</v>
      </c>
      <c r="L2176" s="21" t="str">
        <f>VLOOKUP(B2176,Accounts!B$2:E$3001,4,FALSE)</f>
        <v>Domiciliary</v>
      </c>
      <c r="M2176" s="26">
        <f>VALUE(VLOOKUP(B2176,Accounts!B$2:G$3001,6,FALSE))</f>
        <v>280608596</v>
      </c>
      <c r="N2176" s="22">
        <f>IFERROR(VLOOKUP(B2176,Loan!B2176:D2475,3,FALSE), 0)</f>
        <v>0</v>
      </c>
      <c r="O2176" s="25">
        <f>VLOOKUP(B2176,Transaction!C2:F3001,4,FALSE)</f>
        <v>44270</v>
      </c>
      <c r="P2176" s="21" t="str">
        <f>VLOOKUP(B2176,Table3[[Account Number]:[Transaction type]],2,FALSE)</f>
        <v>Cash Withdrawal</v>
      </c>
      <c r="Q2176" s="21" t="str">
        <f>VLOOKUP(B2176,Transaction!C2:E3001,3,FALSE)</f>
        <v>POS</v>
      </c>
      <c r="R2176" s="22">
        <f>Table4[[#This Row],[Bank Deposit2]] - Table4[[#This Row],[Saving Accounts]]</f>
        <v>1248373.8359399999</v>
      </c>
      <c r="S2176" s="22">
        <f>IF(AND(Table4[[#This Row],[Account Type]]="Current",Table4[[#This Row],[Opening Balance]]&gt;= 500000),Table4[[#This Row],[Opening Balance]] * 0.02, 0)</f>
        <v>0</v>
      </c>
    </row>
    <row r="2177" spans="1:19" ht="15.75" x14ac:dyDescent="0.25">
      <c r="A2177" s="17" t="s">
        <v>6728</v>
      </c>
      <c r="B2177" s="19">
        <v>336150608</v>
      </c>
      <c r="C2177" s="17">
        <v>63</v>
      </c>
      <c r="D2177" s="24">
        <v>21695.25</v>
      </c>
      <c r="E2177" s="17" t="s">
        <v>12</v>
      </c>
      <c r="F2177" s="17" t="s">
        <v>3765</v>
      </c>
      <c r="G2177" s="17" t="s">
        <v>4074</v>
      </c>
      <c r="H2177" s="17" t="s">
        <v>6729</v>
      </c>
      <c r="I2177" s="20">
        <f t="shared" si="33"/>
        <v>807585.35133600002</v>
      </c>
      <c r="J2177" s="20">
        <v>306661.17724703997</v>
      </c>
      <c r="K2177" s="17" t="s">
        <v>6730</v>
      </c>
      <c r="L2177" s="21" t="str">
        <f>VLOOKUP(B2177,Accounts!B$2:E$3001,4,FALSE)</f>
        <v>Domiciliary</v>
      </c>
      <c r="M2177" s="26">
        <f>VALUE(VLOOKUP(B2177,Accounts!B$2:G$3001,6,FALSE))</f>
        <v>312704964</v>
      </c>
      <c r="N2177" s="22">
        <f>IFERROR(VLOOKUP(B2177,Loan!B2177:D2476,3,FALSE), 0)</f>
        <v>0</v>
      </c>
      <c r="O2177" s="25">
        <f>VLOOKUP(B2177,Transaction!C2:F3001,4,FALSE)</f>
        <v>44460</v>
      </c>
      <c r="P2177" s="21" t="str">
        <f>VLOOKUP(B2177,Table3[[Account Number]:[Transaction type]],2,FALSE)</f>
        <v>Checks</v>
      </c>
      <c r="Q2177" s="21" t="str">
        <f>VLOOKUP(B2177,Transaction!C2:E3001,3,FALSE)</f>
        <v>Informal Services</v>
      </c>
      <c r="R2177" s="22">
        <f>Table4[[#This Row],[Bank Deposit2]] - Table4[[#This Row],[Saving Accounts]]</f>
        <v>500924.17408896005</v>
      </c>
      <c r="S2177" s="22">
        <f>IF(AND(Table4[[#This Row],[Account Type]]="Current",Table4[[#This Row],[Opening Balance]]&gt;= 500000),Table4[[#This Row],[Opening Balance]] * 0.02, 0)</f>
        <v>0</v>
      </c>
    </row>
    <row r="2178" spans="1:19" ht="15.75" x14ac:dyDescent="0.25">
      <c r="A2178" s="17" t="s">
        <v>6731</v>
      </c>
      <c r="B2178" s="19">
        <v>652999055</v>
      </c>
      <c r="C2178" s="17">
        <v>27</v>
      </c>
      <c r="D2178" s="24">
        <v>34844.25</v>
      </c>
      <c r="E2178" s="17" t="s">
        <v>12</v>
      </c>
      <c r="F2178" s="17" t="s">
        <v>185</v>
      </c>
      <c r="G2178" s="17" t="s">
        <v>4105</v>
      </c>
      <c r="H2178" s="17" t="s">
        <v>6732</v>
      </c>
      <c r="I2178" s="20">
        <f t="shared" si="33"/>
        <v>1616824.900656</v>
      </c>
      <c r="J2178" s="20">
        <v>404752.4497926</v>
      </c>
      <c r="K2178" s="17" t="s">
        <v>6733</v>
      </c>
      <c r="L2178" s="21" t="str">
        <f>VLOOKUP(B2178,Accounts!B$2:E$3001,4,FALSE)</f>
        <v>Domiciliary</v>
      </c>
      <c r="M2178" s="26">
        <f>VALUE(VLOOKUP(B2178,Accounts!B$2:G$3001,6,FALSE))</f>
        <v>1129756224</v>
      </c>
      <c r="N2178" s="22">
        <f>IFERROR(VLOOKUP(B2178,Loan!B2178:D2477,3,FALSE), 0)</f>
        <v>0</v>
      </c>
      <c r="O2178" s="25">
        <f>VLOOKUP(B2178,Transaction!C2:F3001,4,FALSE)</f>
        <v>44404</v>
      </c>
      <c r="P2178" s="21" t="str">
        <f>VLOOKUP(B2178,Table3[[Account Number]:[Transaction type]],2,FALSE)</f>
        <v>Checks</v>
      </c>
      <c r="Q2178" s="21" t="str">
        <f>VLOOKUP(B2178,Transaction!C2:E3001,3,FALSE)</f>
        <v>Informal Services</v>
      </c>
      <c r="R2178" s="22">
        <f>Table4[[#This Row],[Bank Deposit2]] - Table4[[#This Row],[Saving Accounts]]</f>
        <v>1212072.4508634</v>
      </c>
      <c r="S2178" s="22">
        <f>IF(AND(Table4[[#This Row],[Account Type]]="Current",Table4[[#This Row],[Opening Balance]]&gt;= 500000),Table4[[#This Row],[Opening Balance]] * 0.02, 0)</f>
        <v>0</v>
      </c>
    </row>
    <row r="2179" spans="1:19" ht="15.75" x14ac:dyDescent="0.25">
      <c r="A2179" s="17" t="s">
        <v>6734</v>
      </c>
      <c r="B2179" s="19">
        <v>716576434</v>
      </c>
      <c r="C2179" s="17">
        <v>81</v>
      </c>
      <c r="D2179" s="24">
        <v>15120.75</v>
      </c>
      <c r="E2179" s="17" t="s">
        <v>12</v>
      </c>
      <c r="F2179" s="17" t="s">
        <v>241</v>
      </c>
      <c r="G2179" s="17" t="s">
        <v>4070</v>
      </c>
      <c r="H2179" s="17" t="s">
        <v>6735</v>
      </c>
      <c r="I2179" s="20">
        <f t="shared" ref="I2179:I2242" si="34">VALUE(CLEAN(H2179))</f>
        <v>186137.935872</v>
      </c>
      <c r="J2179" s="20">
        <v>122414.77688832</v>
      </c>
      <c r="K2179" s="17" t="s">
        <v>6736</v>
      </c>
      <c r="L2179" s="21" t="str">
        <f>VLOOKUP(B2179,Accounts!B$2:E$3001,4,FALSE)</f>
        <v>Domiciliary</v>
      </c>
      <c r="M2179" s="26">
        <f>VALUE(VLOOKUP(B2179,Accounts!B$2:G$3001,6,FALSE))</f>
        <v>3612576704</v>
      </c>
      <c r="N2179" s="22">
        <f>IFERROR(VLOOKUP(B2179,Loan!B2179:D2478,3,FALSE), 0)</f>
        <v>0</v>
      </c>
      <c r="O2179" s="25">
        <f>VLOOKUP(B2179,Transaction!C2:F3001,4,FALSE)</f>
        <v>44451</v>
      </c>
      <c r="P2179" s="21" t="str">
        <f>VLOOKUP(B2179,Table3[[Account Number]:[Transaction type]],2,FALSE)</f>
        <v>Loan Payment</v>
      </c>
      <c r="Q2179" s="21" t="str">
        <f>VLOOKUP(B2179,Transaction!C2:E3001,3,FALSE)</f>
        <v>AFT</v>
      </c>
      <c r="R2179" s="22">
        <f>Table4[[#This Row],[Bank Deposit2]] - Table4[[#This Row],[Saving Accounts]]</f>
        <v>63723.158983679998</v>
      </c>
      <c r="S2179" s="22">
        <f>IF(AND(Table4[[#This Row],[Account Type]]="Current",Table4[[#This Row],[Opening Balance]]&gt;= 500000),Table4[[#This Row],[Opening Balance]] * 0.02, 0)</f>
        <v>0</v>
      </c>
    </row>
    <row r="2180" spans="1:19" ht="15.75" x14ac:dyDescent="0.25">
      <c r="A2180" s="17" t="s">
        <v>6737</v>
      </c>
      <c r="B2180" s="19">
        <v>15447086</v>
      </c>
      <c r="C2180" s="17">
        <v>55</v>
      </c>
      <c r="D2180" s="24">
        <v>24617.25</v>
      </c>
      <c r="E2180" s="17" t="s">
        <v>12</v>
      </c>
      <c r="F2180" s="17" t="s">
        <v>305</v>
      </c>
      <c r="G2180" s="17" t="s">
        <v>4074</v>
      </c>
      <c r="H2180" s="17" t="s">
        <v>6738</v>
      </c>
      <c r="I2180" s="20">
        <f t="shared" si="34"/>
        <v>729409.64401599998</v>
      </c>
      <c r="J2180" s="20">
        <v>178782.95955455999</v>
      </c>
      <c r="K2180" s="17" t="s">
        <v>6739</v>
      </c>
      <c r="L2180" s="21" t="str">
        <f>VLOOKUP(B2180,Accounts!B$2:E$3001,4,FALSE)</f>
        <v>Corporate</v>
      </c>
      <c r="M2180" s="26">
        <f>VALUE(VLOOKUP(B2180,Accounts!B$2:G$3001,6,FALSE))</f>
        <v>3019737897</v>
      </c>
      <c r="N2180" s="22">
        <f>IFERROR(VLOOKUP(B2180,Loan!B2180:D2479,3,FALSE), 0)</f>
        <v>0</v>
      </c>
      <c r="O2180" s="25">
        <f>VLOOKUP(B2180,Transaction!C2:F3001,4,FALSE)</f>
        <v>44472</v>
      </c>
      <c r="P2180" s="21" t="str">
        <f>VLOOKUP(B2180,Table3[[Account Number]:[Transaction type]],2,FALSE)</f>
        <v>Online Payment</v>
      </c>
      <c r="Q2180" s="21" t="str">
        <f>VLOOKUP(B2180,Transaction!C2:E3001,3,FALSE)</f>
        <v>Card</v>
      </c>
      <c r="R2180" s="22">
        <f>Table4[[#This Row],[Bank Deposit2]] - Table4[[#This Row],[Saving Accounts]]</f>
        <v>550626.68446143996</v>
      </c>
      <c r="S2180" s="22">
        <f>IF(AND(Table4[[#This Row],[Account Type]]="Current",Table4[[#This Row],[Opening Balance]]&gt;= 500000),Table4[[#This Row],[Opening Balance]] * 0.02, 0)</f>
        <v>0</v>
      </c>
    </row>
    <row r="2181" spans="1:19" ht="15.75" x14ac:dyDescent="0.25">
      <c r="A2181" s="17" t="s">
        <v>6740</v>
      </c>
      <c r="B2181" s="19">
        <v>113298775</v>
      </c>
      <c r="C2181" s="17">
        <v>85</v>
      </c>
      <c r="D2181" s="24">
        <v>13659.75</v>
      </c>
      <c r="E2181" s="17" t="s">
        <v>12</v>
      </c>
      <c r="F2181" s="17" t="s">
        <v>2176</v>
      </c>
      <c r="G2181" s="17" t="s">
        <v>4054</v>
      </c>
      <c r="H2181" s="17" t="s">
        <v>6741</v>
      </c>
      <c r="I2181" s="20">
        <f t="shared" si="34"/>
        <v>599816.80157400004</v>
      </c>
      <c r="J2181" s="20">
        <v>206879.48920529999</v>
      </c>
      <c r="K2181" s="17" t="s">
        <v>6742</v>
      </c>
      <c r="L2181" s="21" t="str">
        <f>VLOOKUP(B2181,Accounts!B$2:E$3001,4,FALSE)</f>
        <v>Corporate</v>
      </c>
      <c r="M2181" s="26">
        <f>VALUE(VLOOKUP(B2181,Accounts!B$2:G$3001,6,FALSE))</f>
        <v>161123826</v>
      </c>
      <c r="N2181" s="22">
        <f>IFERROR(VLOOKUP(B2181,Loan!B2181:D2480,3,FALSE), 0)</f>
        <v>0</v>
      </c>
      <c r="O2181" s="25">
        <f>VLOOKUP(B2181,Transaction!C2:F3001,4,FALSE)</f>
        <v>44310</v>
      </c>
      <c r="P2181" s="21" t="str">
        <f>VLOOKUP(B2181,Table3[[Account Number]:[Transaction type]],2,FALSE)</f>
        <v>Money Deposit</v>
      </c>
      <c r="Q2181" s="21" t="str">
        <f>VLOOKUP(B2181,Transaction!C2:E3001,3,FALSE)</f>
        <v>Bank</v>
      </c>
      <c r="R2181" s="22">
        <f>Table4[[#This Row],[Bank Deposit2]] - Table4[[#This Row],[Saving Accounts]]</f>
        <v>392937.31236870005</v>
      </c>
      <c r="S2181" s="22">
        <f>IF(AND(Table4[[#This Row],[Account Type]]="Current",Table4[[#This Row],[Opening Balance]]&gt;= 500000),Table4[[#This Row],[Opening Balance]] * 0.02, 0)</f>
        <v>0</v>
      </c>
    </row>
    <row r="2182" spans="1:19" ht="15.75" x14ac:dyDescent="0.25">
      <c r="A2182" s="17" t="s">
        <v>6743</v>
      </c>
      <c r="B2182" s="19">
        <v>43919263</v>
      </c>
      <c r="C2182" s="17">
        <v>51</v>
      </c>
      <c r="D2182" s="24">
        <v>26078.25</v>
      </c>
      <c r="E2182" s="17" t="s">
        <v>12</v>
      </c>
      <c r="F2182" s="17" t="s">
        <v>231</v>
      </c>
      <c r="G2182" s="17" t="s">
        <v>4066</v>
      </c>
      <c r="H2182" s="17" t="s">
        <v>6744</v>
      </c>
      <c r="I2182" s="20">
        <f t="shared" si="34"/>
        <v>489611.491201</v>
      </c>
      <c r="J2182" s="20">
        <v>172063.46690778001</v>
      </c>
      <c r="K2182" s="17" t="s">
        <v>6745</v>
      </c>
      <c r="L2182" s="21" t="str">
        <f>VLOOKUP(B2182,Accounts!B$2:E$3001,4,FALSE)</f>
        <v>Domiciliary</v>
      </c>
      <c r="M2182" s="26">
        <f>VALUE(VLOOKUP(B2182,Accounts!B$2:G$3001,6,FALSE))</f>
        <v>2821214592</v>
      </c>
      <c r="N2182" s="22">
        <f>IFERROR(VLOOKUP(B2182,Loan!B2182:D2481,3,FALSE), 0)</f>
        <v>0</v>
      </c>
      <c r="O2182" s="25">
        <f>VLOOKUP(B2182,Transaction!C2:F3001,4,FALSE)</f>
        <v>44358</v>
      </c>
      <c r="P2182" s="21" t="str">
        <f>VLOOKUP(B2182,Table3[[Account Number]:[Transaction type]],2,FALSE)</f>
        <v>Cash Withdrawal</v>
      </c>
      <c r="Q2182" s="21" t="str">
        <f>VLOOKUP(B2182,Transaction!C2:E3001,3,FALSE)</f>
        <v>ATM</v>
      </c>
      <c r="R2182" s="22">
        <f>Table4[[#This Row],[Bank Deposit2]] - Table4[[#This Row],[Saving Accounts]]</f>
        <v>317548.02429322002</v>
      </c>
      <c r="S2182" s="22">
        <f>IF(AND(Table4[[#This Row],[Account Type]]="Current",Table4[[#This Row],[Opening Balance]]&gt;= 500000),Table4[[#This Row],[Opening Balance]] * 0.02, 0)</f>
        <v>0</v>
      </c>
    </row>
    <row r="2183" spans="1:19" ht="15.75" x14ac:dyDescent="0.25">
      <c r="A2183" s="17" t="s">
        <v>6746</v>
      </c>
      <c r="B2183" s="19">
        <v>488680309</v>
      </c>
      <c r="C2183" s="17">
        <v>44</v>
      </c>
      <c r="D2183" s="24">
        <v>28635</v>
      </c>
      <c r="E2183" s="17" t="s">
        <v>12</v>
      </c>
      <c r="F2183" s="17" t="s">
        <v>767</v>
      </c>
      <c r="G2183" s="17" t="s">
        <v>4095</v>
      </c>
      <c r="H2183" s="17" t="s">
        <v>6747</v>
      </c>
      <c r="I2183" s="20">
        <f t="shared" si="34"/>
        <v>1763179.743024</v>
      </c>
      <c r="J2183" s="20">
        <v>195798.26662452001</v>
      </c>
      <c r="K2183" s="17" t="s">
        <v>6748</v>
      </c>
      <c r="L2183" s="21" t="str">
        <f>VLOOKUP(B2183,Accounts!B$2:E$3001,4,FALSE)</f>
        <v>Current</v>
      </c>
      <c r="M2183" s="26">
        <f>VALUE(VLOOKUP(B2183,Accounts!B$2:G$3001,6,FALSE))</f>
        <v>3164205312</v>
      </c>
      <c r="N2183" s="22">
        <f>IFERROR(VLOOKUP(B2183,Loan!B2183:D2482,3,FALSE), 0)</f>
        <v>0</v>
      </c>
      <c r="O2183" s="25">
        <f>VLOOKUP(B2183,Transaction!C2:F3001,4,FALSE)</f>
        <v>44324</v>
      </c>
      <c r="P2183" s="21" t="str">
        <f>VLOOKUP(B2183,Table3[[Account Number]:[Transaction type]],2,FALSE)</f>
        <v>Loan Payment</v>
      </c>
      <c r="Q2183" s="21" t="str">
        <f>VLOOKUP(B2183,Transaction!C2:E3001,3,FALSE)</f>
        <v>ACH</v>
      </c>
      <c r="R2183" s="22">
        <f>Table4[[#This Row],[Bank Deposit2]] - Table4[[#This Row],[Saving Accounts]]</f>
        <v>1567381.4763994799</v>
      </c>
      <c r="S2183" s="22">
        <f>IF(AND(Table4[[#This Row],[Account Type]]="Current",Table4[[#This Row],[Opening Balance]]&gt;= 500000),Table4[[#This Row],[Opening Balance]] * 0.02, 0)</f>
        <v>63284106.240000002</v>
      </c>
    </row>
    <row r="2184" spans="1:19" ht="15.75" x14ac:dyDescent="0.25">
      <c r="A2184" s="17" t="s">
        <v>6749</v>
      </c>
      <c r="B2184" s="19">
        <v>674880736</v>
      </c>
      <c r="C2184" s="17">
        <v>59</v>
      </c>
      <c r="D2184" s="24">
        <v>23156.25</v>
      </c>
      <c r="E2184" s="17" t="s">
        <v>12</v>
      </c>
      <c r="F2184" s="17" t="s">
        <v>591</v>
      </c>
      <c r="G2184" s="17" t="s">
        <v>4084</v>
      </c>
      <c r="H2184" s="17" t="s">
        <v>6750</v>
      </c>
      <c r="I2184" s="20">
        <f t="shared" si="34"/>
        <v>97270.637749999994</v>
      </c>
      <c r="J2184" s="20">
        <v>16587.20349</v>
      </c>
      <c r="K2184" s="17" t="s">
        <v>6751</v>
      </c>
      <c r="L2184" s="21" t="str">
        <f>VLOOKUP(B2184,Accounts!B$2:E$3001,4,FALSE)</f>
        <v>Current</v>
      </c>
      <c r="M2184" s="26">
        <f>VALUE(VLOOKUP(B2184,Accounts!B$2:G$3001,6,FALSE))</f>
        <v>1631811456</v>
      </c>
      <c r="N2184" s="22">
        <f>IFERROR(VLOOKUP(B2184,Loan!B2184:D2483,3,FALSE), 0)</f>
        <v>0</v>
      </c>
      <c r="O2184" s="25">
        <f>VLOOKUP(B2184,Transaction!C2:F3001,4,FALSE)</f>
        <v>44406</v>
      </c>
      <c r="P2184" s="21" t="str">
        <f>VLOOKUP(B2184,Table3[[Account Number]:[Transaction type]],2,FALSE)</f>
        <v>Money Deposit</v>
      </c>
      <c r="Q2184" s="21" t="str">
        <f>VLOOKUP(B2184,Transaction!C2:E3001,3,FALSE)</f>
        <v>Bank</v>
      </c>
      <c r="R2184" s="22">
        <f>Table4[[#This Row],[Bank Deposit2]] - Table4[[#This Row],[Saving Accounts]]</f>
        <v>80683.434259999995</v>
      </c>
      <c r="S2184" s="22">
        <f>IF(AND(Table4[[#This Row],[Account Type]]="Current",Table4[[#This Row],[Opening Balance]]&gt;= 500000),Table4[[#This Row],[Opening Balance]] * 0.02, 0)</f>
        <v>32636229.120000001</v>
      </c>
    </row>
    <row r="2185" spans="1:19" ht="15.75" x14ac:dyDescent="0.25">
      <c r="A2185" s="17" t="s">
        <v>6752</v>
      </c>
      <c r="B2185" s="19">
        <v>801227547</v>
      </c>
      <c r="C2185" s="17">
        <v>66</v>
      </c>
      <c r="D2185" s="24">
        <v>20599.5</v>
      </c>
      <c r="E2185" s="17" t="s">
        <v>12</v>
      </c>
      <c r="F2185" s="17" t="s">
        <v>636</v>
      </c>
      <c r="G2185" s="17" t="s">
        <v>4074</v>
      </c>
      <c r="H2185" s="17" t="s">
        <v>6753</v>
      </c>
      <c r="I2185" s="20">
        <f t="shared" si="34"/>
        <v>752092.2</v>
      </c>
      <c r="J2185" s="20">
        <v>526163.70311999996</v>
      </c>
      <c r="K2185" s="17" t="s">
        <v>6754</v>
      </c>
      <c r="L2185" s="21" t="str">
        <f>VLOOKUP(B2185,Accounts!B$2:E$3001,4,FALSE)</f>
        <v>Corporate</v>
      </c>
      <c r="M2185" s="26">
        <f>VALUE(VLOOKUP(B2185,Accounts!B$2:G$3001,6,FALSE))</f>
        <v>91216944</v>
      </c>
      <c r="N2185" s="22">
        <f>IFERROR(VLOOKUP(B2185,Loan!B2185:D2484,3,FALSE), 0)</f>
        <v>0</v>
      </c>
      <c r="O2185" s="25">
        <f>VLOOKUP(B2185,Transaction!C2:F3001,4,FALSE)</f>
        <v>44359</v>
      </c>
      <c r="P2185" s="21" t="str">
        <f>VLOOKUP(B2185,Table3[[Account Number]:[Transaction type]],2,FALSE)</f>
        <v>Money Deposit</v>
      </c>
      <c r="Q2185" s="21" t="str">
        <f>VLOOKUP(B2185,Transaction!C2:E3001,3,FALSE)</f>
        <v>ATM</v>
      </c>
      <c r="R2185" s="22">
        <f>Table4[[#This Row],[Bank Deposit2]] - Table4[[#This Row],[Saving Accounts]]</f>
        <v>225928.49687999999</v>
      </c>
      <c r="S2185" s="22">
        <f>IF(AND(Table4[[#This Row],[Account Type]]="Current",Table4[[#This Row],[Opening Balance]]&gt;= 500000),Table4[[#This Row],[Opening Balance]] * 0.02, 0)</f>
        <v>0</v>
      </c>
    </row>
    <row r="2186" spans="1:19" ht="15.75" x14ac:dyDescent="0.25">
      <c r="A2186" s="17" t="s">
        <v>6755</v>
      </c>
      <c r="B2186" s="19">
        <v>376180406</v>
      </c>
      <c r="C2186" s="17">
        <v>47</v>
      </c>
      <c r="D2186" s="24">
        <v>27539.25</v>
      </c>
      <c r="E2186" s="17" t="s">
        <v>12</v>
      </c>
      <c r="F2186" s="17" t="s">
        <v>848</v>
      </c>
      <c r="G2186" s="17" t="s">
        <v>4105</v>
      </c>
      <c r="H2186" s="17" t="s">
        <v>6756</v>
      </c>
      <c r="I2186" s="20">
        <f t="shared" si="34"/>
        <v>227354.43414600001</v>
      </c>
      <c r="J2186" s="20">
        <v>48114.543040199998</v>
      </c>
      <c r="K2186" s="17" t="s">
        <v>6757</v>
      </c>
      <c r="L2186" s="21" t="str">
        <f>VLOOKUP(B2186,Accounts!B$2:E$3001,4,FALSE)</f>
        <v>Domiciliary</v>
      </c>
      <c r="M2186" s="26">
        <f>VALUE(VLOOKUP(B2186,Accounts!B$2:G$3001,6,FALSE))</f>
        <v>336627375</v>
      </c>
      <c r="N2186" s="22">
        <f>IFERROR(VLOOKUP(B2186,Loan!B2186:D2485,3,FALSE), 0)</f>
        <v>0</v>
      </c>
      <c r="O2186" s="25">
        <f>VLOOKUP(B2186,Transaction!C2:F3001,4,FALSE)</f>
        <v>44506</v>
      </c>
      <c r="P2186" s="21" t="str">
        <f>VLOOKUP(B2186,Table3[[Account Number]:[Transaction type]],2,FALSE)</f>
        <v>Money Deposit</v>
      </c>
      <c r="Q2186" s="21" t="str">
        <f>VLOOKUP(B2186,Transaction!C2:E3001,3,FALSE)</f>
        <v>Bank</v>
      </c>
      <c r="R2186" s="22">
        <f>Table4[[#This Row],[Bank Deposit2]] - Table4[[#This Row],[Saving Accounts]]</f>
        <v>179239.89110580002</v>
      </c>
      <c r="S2186" s="22">
        <f>IF(AND(Table4[[#This Row],[Account Type]]="Current",Table4[[#This Row],[Opening Balance]]&gt;= 500000),Table4[[#This Row],[Opening Balance]] * 0.02, 0)</f>
        <v>0</v>
      </c>
    </row>
    <row r="2187" spans="1:19" ht="15.75" x14ac:dyDescent="0.25">
      <c r="A2187" s="17" t="s">
        <v>6758</v>
      </c>
      <c r="B2187" s="19">
        <v>309528570</v>
      </c>
      <c r="C2187" s="17">
        <v>80</v>
      </c>
      <c r="D2187" s="24">
        <v>15486</v>
      </c>
      <c r="E2187" s="17" t="s">
        <v>12</v>
      </c>
      <c r="F2187" s="17" t="s">
        <v>430</v>
      </c>
      <c r="G2187" s="17" t="s">
        <v>4084</v>
      </c>
      <c r="H2187" s="17" t="s">
        <v>6759</v>
      </c>
      <c r="I2187" s="20">
        <f t="shared" si="34"/>
        <v>1755886.454475</v>
      </c>
      <c r="J2187" s="20">
        <v>531125.37857429998</v>
      </c>
      <c r="K2187" s="17" t="s">
        <v>2258</v>
      </c>
      <c r="L2187" s="21" t="str">
        <f>VLOOKUP(B2187,Accounts!B$2:E$3001,4,FALSE)</f>
        <v>Current</v>
      </c>
      <c r="M2187" s="26">
        <f>VALUE(VLOOKUP(B2187,Accounts!B$2:G$3001,6,FALSE))</f>
        <v>3255534204</v>
      </c>
      <c r="N2187" s="22">
        <f>IFERROR(VLOOKUP(B2187,Loan!B2187:D2486,3,FALSE), 0)</f>
        <v>0</v>
      </c>
      <c r="O2187" s="25">
        <f>VLOOKUP(B2187,Transaction!C2:F3001,4,FALSE)</f>
        <v>44515</v>
      </c>
      <c r="P2187" s="21" t="str">
        <f>VLOOKUP(B2187,Table3[[Account Number]:[Transaction type]],2,FALSE)</f>
        <v>Cash Withdrawal</v>
      </c>
      <c r="Q2187" s="21" t="str">
        <f>VLOOKUP(B2187,Transaction!C2:E3001,3,FALSE)</f>
        <v>ATM</v>
      </c>
      <c r="R2187" s="22">
        <f>Table4[[#This Row],[Bank Deposit2]] - Table4[[#This Row],[Saving Accounts]]</f>
        <v>1224761.0759006999</v>
      </c>
      <c r="S2187" s="22">
        <f>IF(AND(Table4[[#This Row],[Account Type]]="Current",Table4[[#This Row],[Opening Balance]]&gt;= 500000),Table4[[#This Row],[Opening Balance]] * 0.02, 0)</f>
        <v>65110684.079999998</v>
      </c>
    </row>
    <row r="2188" spans="1:19" ht="15.75" x14ac:dyDescent="0.25">
      <c r="A2188" s="17" t="s">
        <v>6760</v>
      </c>
      <c r="B2188" s="19">
        <v>57782975</v>
      </c>
      <c r="C2188" s="17">
        <v>51</v>
      </c>
      <c r="D2188" s="24">
        <v>26078.25</v>
      </c>
      <c r="E2188" s="17" t="s">
        <v>12</v>
      </c>
      <c r="F2188" s="17" t="s">
        <v>814</v>
      </c>
      <c r="G2188" s="17" t="s">
        <v>4084</v>
      </c>
      <c r="H2188" s="17" t="s">
        <v>6761</v>
      </c>
      <c r="I2188" s="20">
        <f t="shared" si="34"/>
        <v>476989.040385</v>
      </c>
      <c r="J2188" s="20">
        <v>149745.65025420001</v>
      </c>
      <c r="K2188" s="17" t="s">
        <v>6762</v>
      </c>
      <c r="L2188" s="21" t="str">
        <f>VLOOKUP(B2188,Accounts!B$2:E$3001,4,FALSE)</f>
        <v>Corporate</v>
      </c>
      <c r="M2188" s="26">
        <f>VALUE(VLOOKUP(B2188,Accounts!B$2:G$3001,6,FALSE))</f>
        <v>270186794</v>
      </c>
      <c r="N2188" s="22">
        <f>IFERROR(VLOOKUP(B2188,Loan!B2188:D2487,3,FALSE), 0)</f>
        <v>0</v>
      </c>
      <c r="O2188" s="25">
        <f>VLOOKUP(B2188,Transaction!C2:F3001,4,FALSE)</f>
        <v>44574</v>
      </c>
      <c r="P2188" s="21" t="str">
        <f>VLOOKUP(B2188,Table3[[Account Number]:[Transaction type]],2,FALSE)</f>
        <v>Money Transfer</v>
      </c>
      <c r="Q2188" s="21" t="str">
        <f>VLOOKUP(B2188,Transaction!C2:E3001,3,FALSE)</f>
        <v>Mobile</v>
      </c>
      <c r="R2188" s="22">
        <f>Table4[[#This Row],[Bank Deposit2]] - Table4[[#This Row],[Saving Accounts]]</f>
        <v>327243.39013079996</v>
      </c>
      <c r="S2188" s="22">
        <f>IF(AND(Table4[[#This Row],[Account Type]]="Current",Table4[[#This Row],[Opening Balance]]&gt;= 500000),Table4[[#This Row],[Opening Balance]] * 0.02, 0)</f>
        <v>0</v>
      </c>
    </row>
    <row r="2189" spans="1:19" ht="15.75" x14ac:dyDescent="0.25">
      <c r="A2189" s="17" t="s">
        <v>6763</v>
      </c>
      <c r="B2189" s="19">
        <v>672546494</v>
      </c>
      <c r="C2189" s="17">
        <v>63</v>
      </c>
      <c r="D2189" s="24">
        <v>21695.25</v>
      </c>
      <c r="E2189" s="17" t="s">
        <v>12</v>
      </c>
      <c r="F2189" s="17" t="s">
        <v>978</v>
      </c>
      <c r="G2189" s="17" t="s">
        <v>4070</v>
      </c>
      <c r="H2189" s="17" t="s">
        <v>6764</v>
      </c>
      <c r="I2189" s="20">
        <f t="shared" si="34"/>
        <v>2263283.5413759998</v>
      </c>
      <c r="J2189" s="20">
        <v>283939.20791807998</v>
      </c>
      <c r="K2189" s="17" t="s">
        <v>2335</v>
      </c>
      <c r="L2189" s="21" t="str">
        <f>VLOOKUP(B2189,Accounts!B$2:E$3001,4,FALSE)</f>
        <v>Savings</v>
      </c>
      <c r="M2189" s="26">
        <f>VALUE(VLOOKUP(B2189,Accounts!B$2:G$3001,6,FALSE))</f>
        <v>200034648</v>
      </c>
      <c r="N2189" s="22">
        <f>IFERROR(VLOOKUP(B2189,Loan!B2189:D2488,3,FALSE), 0)</f>
        <v>0</v>
      </c>
      <c r="O2189" s="25">
        <f>VLOOKUP(B2189,Transaction!C2:F3001,4,FALSE)</f>
        <v>44339</v>
      </c>
      <c r="P2189" s="21" t="str">
        <f>VLOOKUP(B2189,Table3[[Account Number]:[Transaction type]],2,FALSE)</f>
        <v>Money Deposit</v>
      </c>
      <c r="Q2189" s="21" t="str">
        <f>VLOOKUP(B2189,Transaction!C2:E3001,3,FALSE)</f>
        <v>Bank</v>
      </c>
      <c r="R2189" s="22">
        <f>Table4[[#This Row],[Bank Deposit2]] - Table4[[#This Row],[Saving Accounts]]</f>
        <v>1979344.3334579198</v>
      </c>
      <c r="S2189" s="22">
        <f>IF(AND(Table4[[#This Row],[Account Type]]="Current",Table4[[#This Row],[Opening Balance]]&gt;= 500000),Table4[[#This Row],[Opening Balance]] * 0.02, 0)</f>
        <v>0</v>
      </c>
    </row>
    <row r="2190" spans="1:19" ht="15.75" x14ac:dyDescent="0.25">
      <c r="A2190" s="17" t="s">
        <v>4490</v>
      </c>
      <c r="B2190" s="19">
        <v>805761085</v>
      </c>
      <c r="C2190" s="17">
        <v>54</v>
      </c>
      <c r="D2190" s="24">
        <v>24982.5</v>
      </c>
      <c r="E2190" s="17" t="s">
        <v>12</v>
      </c>
      <c r="F2190" s="17" t="s">
        <v>1576</v>
      </c>
      <c r="G2190" s="17" t="s">
        <v>4088</v>
      </c>
      <c r="H2190" s="17" t="s">
        <v>6765</v>
      </c>
      <c r="I2190" s="20">
        <f t="shared" si="34"/>
        <v>194535.84937499999</v>
      </c>
      <c r="J2190" s="20">
        <v>67931.918601750003</v>
      </c>
      <c r="K2190" s="17" t="s">
        <v>6766</v>
      </c>
      <c r="L2190" s="21" t="str">
        <f>VLOOKUP(B2190,Accounts!B$2:E$3001,4,FALSE)</f>
        <v>Corporate</v>
      </c>
      <c r="M2190" s="26">
        <f>VALUE(VLOOKUP(B2190,Accounts!B$2:G$3001,6,FALSE))</f>
        <v>855008506</v>
      </c>
      <c r="N2190" s="22">
        <f>IFERROR(VLOOKUP(B2190,Loan!B2190:D2489,3,FALSE), 0)</f>
        <v>0</v>
      </c>
      <c r="O2190" s="25">
        <f>VLOOKUP(B2190,Transaction!C2:F3001,4,FALSE)</f>
        <v>44418</v>
      </c>
      <c r="P2190" s="21" t="str">
        <f>VLOOKUP(B2190,Table3[[Account Number]:[Transaction type]],2,FALSE)</f>
        <v>Money Deposit</v>
      </c>
      <c r="Q2190" s="21" t="str">
        <f>VLOOKUP(B2190,Transaction!C2:E3001,3,FALSE)</f>
        <v>Bank</v>
      </c>
      <c r="R2190" s="22">
        <f>Table4[[#This Row],[Bank Deposit2]] - Table4[[#This Row],[Saving Accounts]]</f>
        <v>126603.93077324999</v>
      </c>
      <c r="S2190" s="22">
        <f>IF(AND(Table4[[#This Row],[Account Type]]="Current",Table4[[#This Row],[Opening Balance]]&gt;= 500000),Table4[[#This Row],[Opening Balance]] * 0.02, 0)</f>
        <v>0</v>
      </c>
    </row>
    <row r="2191" spans="1:19" ht="15.75" x14ac:dyDescent="0.25">
      <c r="A2191" s="17" t="s">
        <v>6767</v>
      </c>
      <c r="B2191" s="19">
        <v>380427813</v>
      </c>
      <c r="C2191" s="17">
        <v>74</v>
      </c>
      <c r="D2191" s="24">
        <v>17677.5</v>
      </c>
      <c r="E2191" s="17" t="s">
        <v>12</v>
      </c>
      <c r="F2191" s="17" t="s">
        <v>381</v>
      </c>
      <c r="G2191" s="17" t="s">
        <v>4095</v>
      </c>
      <c r="H2191" s="17" t="s">
        <v>6768</v>
      </c>
      <c r="I2191" s="20">
        <f t="shared" si="34"/>
        <v>3144472.5855399999</v>
      </c>
      <c r="J2191" s="20">
        <v>1277139.6347423999</v>
      </c>
      <c r="K2191" s="17" t="s">
        <v>6769</v>
      </c>
      <c r="L2191" s="21" t="str">
        <f>VLOOKUP(B2191,Accounts!B$2:E$3001,4,FALSE)</f>
        <v>Savings</v>
      </c>
      <c r="M2191" s="26">
        <f>VALUE(VLOOKUP(B2191,Accounts!B$2:G$3001,6,FALSE))</f>
        <v>675973792</v>
      </c>
      <c r="N2191" s="22">
        <f>IFERROR(VLOOKUP(B2191,Loan!B2191:D2490,3,FALSE), 0)</f>
        <v>0</v>
      </c>
      <c r="O2191" s="25">
        <f>VLOOKUP(B2191,Transaction!C2:F3001,4,FALSE)</f>
        <v>44288</v>
      </c>
      <c r="P2191" s="21" t="str">
        <f>VLOOKUP(B2191,Table3[[Account Number]:[Transaction type]],2,FALSE)</f>
        <v>Money Deposit</v>
      </c>
      <c r="Q2191" s="21" t="str">
        <f>VLOOKUP(B2191,Transaction!C2:E3001,3,FALSE)</f>
        <v>Bank</v>
      </c>
      <c r="R2191" s="22">
        <f>Table4[[#This Row],[Bank Deposit2]] - Table4[[#This Row],[Saving Accounts]]</f>
        <v>1867332.9507976</v>
      </c>
      <c r="S2191" s="22">
        <f>IF(AND(Table4[[#This Row],[Account Type]]="Current",Table4[[#This Row],[Opening Balance]]&gt;= 500000),Table4[[#This Row],[Opening Balance]] * 0.02, 0)</f>
        <v>0</v>
      </c>
    </row>
    <row r="2192" spans="1:19" ht="15.75" x14ac:dyDescent="0.25">
      <c r="A2192" s="17" t="s">
        <v>6770</v>
      </c>
      <c r="B2192" s="19">
        <v>329720299</v>
      </c>
      <c r="C2192" s="17">
        <v>65</v>
      </c>
      <c r="D2192" s="24">
        <v>20964.75</v>
      </c>
      <c r="E2192" s="17" t="s">
        <v>12</v>
      </c>
      <c r="F2192" s="17" t="s">
        <v>125</v>
      </c>
      <c r="G2192" s="17" t="s">
        <v>4119</v>
      </c>
      <c r="H2192" s="17" t="s">
        <v>6771</v>
      </c>
      <c r="I2192" s="20">
        <f t="shared" si="34"/>
        <v>1827640.068192</v>
      </c>
      <c r="J2192" s="20">
        <v>649827.57980159996</v>
      </c>
      <c r="K2192" s="17" t="s">
        <v>6772</v>
      </c>
      <c r="L2192" s="21" t="str">
        <f>VLOOKUP(B2192,Accounts!B$2:E$3001,4,FALSE)</f>
        <v>Domiciliary</v>
      </c>
      <c r="M2192" s="26">
        <f>VALUE(VLOOKUP(B2192,Accounts!B$2:G$3001,6,FALSE))</f>
        <v>3999765504</v>
      </c>
      <c r="N2192" s="22">
        <f>IFERROR(VLOOKUP(B2192,Loan!B2192:D2491,3,FALSE), 0)</f>
        <v>0</v>
      </c>
      <c r="O2192" s="25">
        <f>VLOOKUP(B2192,Transaction!C2:F3001,4,FALSE)</f>
        <v>44591</v>
      </c>
      <c r="P2192" s="21" t="str">
        <f>VLOOKUP(B2192,Table3[[Account Number]:[Transaction type]],2,FALSE)</f>
        <v>Money Transfer</v>
      </c>
      <c r="Q2192" s="21" t="str">
        <f>VLOOKUP(B2192,Transaction!C2:E3001,3,FALSE)</f>
        <v>Internet Banking</v>
      </c>
      <c r="R2192" s="22">
        <f>Table4[[#This Row],[Bank Deposit2]] - Table4[[#This Row],[Saving Accounts]]</f>
        <v>1177812.4883904001</v>
      </c>
      <c r="S2192" s="22">
        <f>IF(AND(Table4[[#This Row],[Account Type]]="Current",Table4[[#This Row],[Opening Balance]]&gt;= 500000),Table4[[#This Row],[Opening Balance]] * 0.02, 0)</f>
        <v>0</v>
      </c>
    </row>
    <row r="2193" spans="1:19" ht="15.75" x14ac:dyDescent="0.25">
      <c r="A2193" s="17" t="s">
        <v>6773</v>
      </c>
      <c r="B2193" s="19">
        <v>243587919</v>
      </c>
      <c r="C2193" s="17">
        <v>73</v>
      </c>
      <c r="D2193" s="24">
        <v>18042.75</v>
      </c>
      <c r="E2193" s="17" t="s">
        <v>12</v>
      </c>
      <c r="F2193" s="17" t="s">
        <v>399</v>
      </c>
      <c r="G2193" s="17" t="s">
        <v>4099</v>
      </c>
      <c r="H2193" s="17" t="s">
        <v>6774</v>
      </c>
      <c r="I2193" s="20">
        <f t="shared" si="34"/>
        <v>93146.241708000001</v>
      </c>
      <c r="J2193" s="20">
        <v>12284.5043412</v>
      </c>
      <c r="K2193" s="17" t="s">
        <v>6775</v>
      </c>
      <c r="L2193" s="21" t="str">
        <f>VLOOKUP(B2193,Accounts!B$2:E$3001,4,FALSE)</f>
        <v>Domiciliary</v>
      </c>
      <c r="M2193" s="26">
        <f>VALUE(VLOOKUP(B2193,Accounts!B$2:G$3001,6,FALSE))</f>
        <v>814046875</v>
      </c>
      <c r="N2193" s="22">
        <f>IFERROR(VLOOKUP(B2193,Loan!B2193:D2492,3,FALSE), 0)</f>
        <v>0</v>
      </c>
      <c r="O2193" s="25">
        <f>VLOOKUP(B2193,Transaction!C2:F3001,4,FALSE)</f>
        <v>44629</v>
      </c>
      <c r="P2193" s="21" t="str">
        <f>VLOOKUP(B2193,Table3[[Account Number]:[Transaction type]],2,FALSE)</f>
        <v>Money Deposit</v>
      </c>
      <c r="Q2193" s="21" t="str">
        <f>VLOOKUP(B2193,Transaction!C2:E3001,3,FALSE)</f>
        <v>Bank</v>
      </c>
      <c r="R2193" s="22">
        <f>Table4[[#This Row],[Bank Deposit2]] - Table4[[#This Row],[Saving Accounts]]</f>
        <v>80861.737366800007</v>
      </c>
      <c r="S2193" s="22">
        <f>IF(AND(Table4[[#This Row],[Account Type]]="Current",Table4[[#This Row],[Opening Balance]]&gt;= 500000),Table4[[#This Row],[Opening Balance]] * 0.02, 0)</f>
        <v>0</v>
      </c>
    </row>
    <row r="2194" spans="1:19" ht="15.75" x14ac:dyDescent="0.25">
      <c r="A2194" s="17" t="s">
        <v>6776</v>
      </c>
      <c r="B2194" s="19">
        <v>514246525</v>
      </c>
      <c r="C2194" s="17">
        <v>42</v>
      </c>
      <c r="D2194" s="24">
        <v>29365.5</v>
      </c>
      <c r="E2194" s="17" t="s">
        <v>12</v>
      </c>
      <c r="F2194" s="17" t="s">
        <v>491</v>
      </c>
      <c r="G2194" s="17" t="s">
        <v>4066</v>
      </c>
      <c r="H2194" s="17" t="s">
        <v>6777</v>
      </c>
      <c r="I2194" s="20">
        <f t="shared" si="34"/>
        <v>565013.46096000005</v>
      </c>
      <c r="J2194" s="20">
        <v>275176.8261216</v>
      </c>
      <c r="K2194" s="17" t="s">
        <v>6778</v>
      </c>
      <c r="L2194" s="21" t="str">
        <f>VLOOKUP(B2194,Accounts!B$2:E$3001,4,FALSE)</f>
        <v>Domiciliary</v>
      </c>
      <c r="M2194" s="26">
        <f>VALUE(VLOOKUP(B2194,Accounts!B$2:G$3001,6,FALSE))</f>
        <v>2562845376</v>
      </c>
      <c r="N2194" s="22">
        <f>IFERROR(VLOOKUP(B2194,Loan!B2194:D2493,3,FALSE), 0)</f>
        <v>0</v>
      </c>
      <c r="O2194" s="25">
        <f>VLOOKUP(B2194,Transaction!C2:F3001,4,FALSE)</f>
        <v>44294</v>
      </c>
      <c r="P2194" s="21" t="str">
        <f>VLOOKUP(B2194,Table3[[Account Number]:[Transaction type]],2,FALSE)</f>
        <v>Cash Withdrawal</v>
      </c>
      <c r="Q2194" s="21" t="str">
        <f>VLOOKUP(B2194,Transaction!C2:E3001,3,FALSE)</f>
        <v>ATM</v>
      </c>
      <c r="R2194" s="22">
        <f>Table4[[#This Row],[Bank Deposit2]] - Table4[[#This Row],[Saving Accounts]]</f>
        <v>289836.63483840006</v>
      </c>
      <c r="S2194" s="22">
        <f>IF(AND(Table4[[#This Row],[Account Type]]="Current",Table4[[#This Row],[Opening Balance]]&gt;= 500000),Table4[[#This Row],[Opening Balance]] * 0.02, 0)</f>
        <v>0</v>
      </c>
    </row>
    <row r="2195" spans="1:19" ht="15.75" x14ac:dyDescent="0.25">
      <c r="A2195" s="17" t="s">
        <v>6779</v>
      </c>
      <c r="B2195" s="19">
        <v>421773020</v>
      </c>
      <c r="C2195" s="17">
        <v>18</v>
      </c>
      <c r="D2195" s="24">
        <v>38131.5</v>
      </c>
      <c r="E2195" s="17" t="s">
        <v>12</v>
      </c>
      <c r="F2195" s="17" t="s">
        <v>598</v>
      </c>
      <c r="G2195" s="17" t="s">
        <v>4088</v>
      </c>
      <c r="H2195" s="17" t="s">
        <v>6780</v>
      </c>
      <c r="I2195" s="20">
        <f t="shared" si="34"/>
        <v>230628.40257599999</v>
      </c>
      <c r="J2195" s="20">
        <v>102766.72595904001</v>
      </c>
      <c r="K2195" s="17" t="s">
        <v>6781</v>
      </c>
      <c r="L2195" s="21" t="str">
        <f>VLOOKUP(B2195,Accounts!B$2:E$3001,4,FALSE)</f>
        <v>Savings</v>
      </c>
      <c r="M2195" s="26">
        <f>VALUE(VLOOKUP(B2195,Accounts!B$2:G$3001,6,FALSE))</f>
        <v>1881255537</v>
      </c>
      <c r="N2195" s="22">
        <f>IFERROR(VLOOKUP(B2195,Loan!B2195:D2494,3,FALSE), 0)</f>
        <v>0</v>
      </c>
      <c r="O2195" s="25">
        <f>VLOOKUP(B2195,Transaction!C2:F3001,4,FALSE)</f>
        <v>44669</v>
      </c>
      <c r="P2195" s="21" t="str">
        <f>VLOOKUP(B2195,Table3[[Account Number]:[Transaction type]],2,FALSE)</f>
        <v>Money Transfer</v>
      </c>
      <c r="Q2195" s="21" t="str">
        <f>VLOOKUP(B2195,Transaction!C2:E3001,3,FALSE)</f>
        <v>Bank</v>
      </c>
      <c r="R2195" s="22">
        <f>Table4[[#This Row],[Bank Deposit2]] - Table4[[#This Row],[Saving Accounts]]</f>
        <v>127861.67661695999</v>
      </c>
      <c r="S2195" s="22">
        <f>IF(AND(Table4[[#This Row],[Account Type]]="Current",Table4[[#This Row],[Opening Balance]]&gt;= 500000),Table4[[#This Row],[Opening Balance]] * 0.02, 0)</f>
        <v>0</v>
      </c>
    </row>
    <row r="2196" spans="1:19" ht="15.75" x14ac:dyDescent="0.25">
      <c r="A2196" s="17" t="s">
        <v>6782</v>
      </c>
      <c r="B2196" s="19">
        <v>409206828</v>
      </c>
      <c r="C2196" s="17">
        <v>42</v>
      </c>
      <c r="D2196" s="24">
        <v>29365.5</v>
      </c>
      <c r="E2196" s="17" t="s">
        <v>12</v>
      </c>
      <c r="F2196" s="17" t="s">
        <v>63</v>
      </c>
      <c r="G2196" s="17" t="s">
        <v>4066</v>
      </c>
      <c r="H2196" s="17" t="s">
        <v>6783</v>
      </c>
      <c r="I2196" s="20">
        <f t="shared" si="34"/>
        <v>217684.77623700001</v>
      </c>
      <c r="J2196" s="20">
        <v>253034.18467667999</v>
      </c>
      <c r="K2196" s="17" t="s">
        <v>1052</v>
      </c>
      <c r="L2196" s="21" t="str">
        <f>VLOOKUP(B2196,Accounts!B$2:E$3001,4,FALSE)</f>
        <v>Joint</v>
      </c>
      <c r="M2196" s="26">
        <f>VALUE(VLOOKUP(B2196,Accounts!B$2:G$3001,6,FALSE))</f>
        <v>1553308875</v>
      </c>
      <c r="N2196" s="22">
        <f>IFERROR(VLOOKUP(B2196,Loan!B2196:D2495,3,FALSE), 0)</f>
        <v>0</v>
      </c>
      <c r="O2196" s="25">
        <f>VLOOKUP(B2196,Transaction!C2:F3001,4,FALSE)</f>
        <v>44654</v>
      </c>
      <c r="P2196" s="21" t="str">
        <f>VLOOKUP(B2196,Table3[[Account Number]:[Transaction type]],2,FALSE)</f>
        <v>Cash Withdrawal</v>
      </c>
      <c r="Q2196" s="21" t="str">
        <f>VLOOKUP(B2196,Transaction!C2:E3001,3,FALSE)</f>
        <v>ATM</v>
      </c>
      <c r="R2196" s="22">
        <f>Table4[[#This Row],[Bank Deposit2]] - Table4[[#This Row],[Saving Accounts]]</f>
        <v>-35349.408439679974</v>
      </c>
      <c r="S2196" s="22">
        <f>IF(AND(Table4[[#This Row],[Account Type]]="Current",Table4[[#This Row],[Opening Balance]]&gt;= 500000),Table4[[#This Row],[Opening Balance]] * 0.02, 0)</f>
        <v>0</v>
      </c>
    </row>
    <row r="2197" spans="1:19" ht="15.75" x14ac:dyDescent="0.25">
      <c r="A2197" s="17" t="s">
        <v>6784</v>
      </c>
      <c r="B2197" s="19">
        <v>787613810</v>
      </c>
      <c r="C2197" s="17">
        <v>40</v>
      </c>
      <c r="D2197" s="24">
        <v>30096</v>
      </c>
      <c r="E2197" s="17" t="s">
        <v>12</v>
      </c>
      <c r="F2197" s="17" t="s">
        <v>1076</v>
      </c>
      <c r="G2197" s="17" t="s">
        <v>4066</v>
      </c>
      <c r="H2197" s="17" t="s">
        <v>6785</v>
      </c>
      <c r="I2197" s="20">
        <f t="shared" si="34"/>
        <v>2426964.8895999999</v>
      </c>
      <c r="J2197" s="20">
        <v>807724.25231999997</v>
      </c>
      <c r="K2197" s="17" t="s">
        <v>6786</v>
      </c>
      <c r="L2197" s="21" t="str">
        <f>VLOOKUP(B2197,Accounts!B$2:E$3001,4,FALSE)</f>
        <v>Current</v>
      </c>
      <c r="M2197" s="26">
        <f>VALUE(VLOOKUP(B2197,Accounts!B$2:G$3001,6,FALSE))</f>
        <v>1615867572</v>
      </c>
      <c r="N2197" s="22">
        <f>IFERROR(VLOOKUP(B2197,Loan!B2197:D2496,3,FALSE), 0)</f>
        <v>0</v>
      </c>
      <c r="O2197" s="25">
        <f>VLOOKUP(B2197,Transaction!C2:F3001,4,FALSE)</f>
        <v>44336</v>
      </c>
      <c r="P2197" s="21" t="str">
        <f>VLOOKUP(B2197,Table3[[Account Number]:[Transaction type]],2,FALSE)</f>
        <v>Checks</v>
      </c>
      <c r="Q2197" s="21" t="str">
        <f>VLOOKUP(B2197,Transaction!C2:E3001,3,FALSE)</f>
        <v>Informal Services</v>
      </c>
      <c r="R2197" s="22">
        <f>Table4[[#This Row],[Bank Deposit2]] - Table4[[#This Row],[Saving Accounts]]</f>
        <v>1619240.6372799999</v>
      </c>
      <c r="S2197" s="22">
        <f>IF(AND(Table4[[#This Row],[Account Type]]="Current",Table4[[#This Row],[Opening Balance]]&gt;= 500000),Table4[[#This Row],[Opening Balance]] * 0.02, 0)</f>
        <v>32317351.440000001</v>
      </c>
    </row>
    <row r="2198" spans="1:19" ht="15.75" x14ac:dyDescent="0.25">
      <c r="A2198" s="17" t="s">
        <v>6787</v>
      </c>
      <c r="B2198" s="19">
        <v>215038643</v>
      </c>
      <c r="C2198" s="17">
        <v>36</v>
      </c>
      <c r="D2198" s="24">
        <v>31557</v>
      </c>
      <c r="E2198" s="17" t="s">
        <v>12</v>
      </c>
      <c r="F2198" s="17" t="s">
        <v>1336</v>
      </c>
      <c r="G2198" s="17" t="s">
        <v>4119</v>
      </c>
      <c r="H2198" s="17" t="s">
        <v>6788</v>
      </c>
      <c r="I2198" s="20">
        <f t="shared" si="34"/>
        <v>436763.03360000002</v>
      </c>
      <c r="J2198" s="20">
        <v>352549.66118400003</v>
      </c>
      <c r="K2198" s="17" t="s">
        <v>6789</v>
      </c>
      <c r="L2198" s="21" t="str">
        <f>VLOOKUP(B2198,Accounts!B$2:E$3001,4,FALSE)</f>
        <v>Domiciliary</v>
      </c>
      <c r="M2198" s="26">
        <f>VALUE(VLOOKUP(B2198,Accounts!B$2:G$3001,6,FALSE))</f>
        <v>3372851016</v>
      </c>
      <c r="N2198" s="22">
        <f>IFERROR(VLOOKUP(B2198,Loan!B2198:D2497,3,FALSE), 0)</f>
        <v>0</v>
      </c>
      <c r="O2198" s="25">
        <f>VLOOKUP(B2198,Transaction!C2:F3001,4,FALSE)</f>
        <v>44476</v>
      </c>
      <c r="P2198" s="21" t="str">
        <f>VLOOKUP(B2198,Table3[[Account Number]:[Transaction type]],2,FALSE)</f>
        <v>Online Payment</v>
      </c>
      <c r="Q2198" s="21" t="str">
        <f>VLOOKUP(B2198,Transaction!C2:E3001,3,FALSE)</f>
        <v>Mobile</v>
      </c>
      <c r="R2198" s="22">
        <f>Table4[[#This Row],[Bank Deposit2]] - Table4[[#This Row],[Saving Accounts]]</f>
        <v>84213.372415999998</v>
      </c>
      <c r="S2198" s="22">
        <f>IF(AND(Table4[[#This Row],[Account Type]]="Current",Table4[[#This Row],[Opening Balance]]&gt;= 500000),Table4[[#This Row],[Opening Balance]] * 0.02, 0)</f>
        <v>0</v>
      </c>
    </row>
    <row r="2199" spans="1:19" ht="15.75" x14ac:dyDescent="0.25">
      <c r="A2199" s="17" t="s">
        <v>6790</v>
      </c>
      <c r="B2199" s="19">
        <v>194747626</v>
      </c>
      <c r="C2199" s="17">
        <v>60</v>
      </c>
      <c r="D2199" s="24">
        <v>22791</v>
      </c>
      <c r="E2199" s="17" t="s">
        <v>12</v>
      </c>
      <c r="F2199" s="17" t="s">
        <v>1076</v>
      </c>
      <c r="G2199" s="17" t="s">
        <v>4099</v>
      </c>
      <c r="H2199" s="17" t="s">
        <v>6791</v>
      </c>
      <c r="I2199" s="20">
        <f t="shared" si="34"/>
        <v>816157.07012000005</v>
      </c>
      <c r="J2199" s="20">
        <v>343339.29627759999</v>
      </c>
      <c r="K2199" s="17" t="s">
        <v>6792</v>
      </c>
      <c r="L2199" s="21" t="str">
        <f>VLOOKUP(B2199,Accounts!B$2:E$3001,4,FALSE)</f>
        <v>Current</v>
      </c>
      <c r="M2199" s="26">
        <f>VALUE(VLOOKUP(B2199,Accounts!B$2:G$3001,6,FALSE))</f>
        <v>1582714716</v>
      </c>
      <c r="N2199" s="22">
        <f>IFERROR(VLOOKUP(B2199,Loan!B2199:D2498,3,FALSE), 0)</f>
        <v>0</v>
      </c>
      <c r="O2199" s="25">
        <f>VLOOKUP(B2199,Transaction!C2:F3001,4,FALSE)</f>
        <v>44218</v>
      </c>
      <c r="P2199" s="21" t="str">
        <f>VLOOKUP(B2199,Table3[[Account Number]:[Transaction type]],2,FALSE)</f>
        <v>Cash Withdrawal</v>
      </c>
      <c r="Q2199" s="21" t="str">
        <f>VLOOKUP(B2199,Transaction!C2:E3001,3,FALSE)</f>
        <v>Bank</v>
      </c>
      <c r="R2199" s="22">
        <f>Table4[[#This Row],[Bank Deposit2]] - Table4[[#This Row],[Saving Accounts]]</f>
        <v>472817.77384240006</v>
      </c>
      <c r="S2199" s="22">
        <f>IF(AND(Table4[[#This Row],[Account Type]]="Current",Table4[[#This Row],[Opening Balance]]&gt;= 500000),Table4[[#This Row],[Opening Balance]] * 0.02, 0)</f>
        <v>31654294.32</v>
      </c>
    </row>
    <row r="2200" spans="1:19" ht="15.75" x14ac:dyDescent="0.25">
      <c r="A2200" s="17" t="s">
        <v>6793</v>
      </c>
      <c r="B2200" s="19">
        <v>790370097</v>
      </c>
      <c r="C2200" s="17">
        <v>48</v>
      </c>
      <c r="D2200" s="24">
        <v>27174</v>
      </c>
      <c r="E2200" s="17" t="s">
        <v>12</v>
      </c>
      <c r="F2200" s="17" t="s">
        <v>4364</v>
      </c>
      <c r="G2200" s="17" t="s">
        <v>4070</v>
      </c>
      <c r="H2200" s="17" t="s">
        <v>6794</v>
      </c>
      <c r="I2200" s="20">
        <f t="shared" si="34"/>
        <v>243942.31692799999</v>
      </c>
      <c r="J2200" s="20">
        <v>180559.37354688</v>
      </c>
      <c r="K2200" s="17" t="s">
        <v>6795</v>
      </c>
      <c r="L2200" s="21" t="str">
        <f>VLOOKUP(B2200,Accounts!B$2:E$3001,4,FALSE)</f>
        <v>Current</v>
      </c>
      <c r="M2200" s="26">
        <f>VALUE(VLOOKUP(B2200,Accounts!B$2:G$3001,6,FALSE))</f>
        <v>734751488</v>
      </c>
      <c r="N2200" s="22">
        <f>IFERROR(VLOOKUP(B2200,Loan!B2200:D2499,3,FALSE), 0)</f>
        <v>0</v>
      </c>
      <c r="O2200" s="25">
        <f>VLOOKUP(B2200,Transaction!C2:F3001,4,FALSE)</f>
        <v>44501</v>
      </c>
      <c r="P2200" s="21" t="str">
        <f>VLOOKUP(B2200,Table3[[Account Number]:[Transaction type]],2,FALSE)</f>
        <v>Online Payment</v>
      </c>
      <c r="Q2200" s="21" t="str">
        <f>VLOOKUP(B2200,Transaction!C2:E3001,3,FALSE)</f>
        <v>Mobile</v>
      </c>
      <c r="R2200" s="22">
        <f>Table4[[#This Row],[Bank Deposit2]] - Table4[[#This Row],[Saving Accounts]]</f>
        <v>63382.943381119985</v>
      </c>
      <c r="S2200" s="22">
        <f>IF(AND(Table4[[#This Row],[Account Type]]="Current",Table4[[#This Row],[Opening Balance]]&gt;= 500000),Table4[[#This Row],[Opening Balance]] * 0.02, 0)</f>
        <v>14695029.76</v>
      </c>
    </row>
    <row r="2201" spans="1:19" ht="15.75" x14ac:dyDescent="0.25">
      <c r="A2201" s="17" t="s">
        <v>6796</v>
      </c>
      <c r="B2201" s="19">
        <v>866951616</v>
      </c>
      <c r="C2201" s="17">
        <v>48</v>
      </c>
      <c r="D2201" s="24">
        <v>27174</v>
      </c>
      <c r="E2201" s="17" t="s">
        <v>12</v>
      </c>
      <c r="F2201" s="17" t="s">
        <v>491</v>
      </c>
      <c r="G2201" s="17" t="s">
        <v>4084</v>
      </c>
      <c r="H2201" s="17" t="s">
        <v>6797</v>
      </c>
      <c r="I2201" s="20">
        <f t="shared" si="34"/>
        <v>633403.89955500001</v>
      </c>
      <c r="J2201" s="20">
        <v>342304.24185195001</v>
      </c>
      <c r="K2201" s="17" t="s">
        <v>6798</v>
      </c>
      <c r="L2201" s="21" t="str">
        <f>VLOOKUP(B2201,Accounts!B$2:E$3001,4,FALSE)</f>
        <v>Current</v>
      </c>
      <c r="M2201" s="26">
        <f>VALUE(VLOOKUP(B2201,Accounts!B$2:G$3001,6,FALSE))</f>
        <v>382167072</v>
      </c>
      <c r="N2201" s="22">
        <f>IFERROR(VLOOKUP(B2201,Loan!B2201:D2500,3,FALSE), 0)</f>
        <v>0</v>
      </c>
      <c r="O2201" s="25">
        <f>VLOOKUP(B2201,Transaction!C2:F3001,4,FALSE)</f>
        <v>44605</v>
      </c>
      <c r="P2201" s="21" t="str">
        <f>VLOOKUP(B2201,Table3[[Account Number]:[Transaction type]],2,FALSE)</f>
        <v>Money Deposit</v>
      </c>
      <c r="Q2201" s="21" t="str">
        <f>VLOOKUP(B2201,Transaction!C2:E3001,3,FALSE)</f>
        <v>Bank</v>
      </c>
      <c r="R2201" s="22">
        <f>Table4[[#This Row],[Bank Deposit2]] - Table4[[#This Row],[Saving Accounts]]</f>
        <v>291099.65770305</v>
      </c>
      <c r="S2201" s="22">
        <f>IF(AND(Table4[[#This Row],[Account Type]]="Current",Table4[[#This Row],[Opening Balance]]&gt;= 500000),Table4[[#This Row],[Opening Balance]] * 0.02, 0)</f>
        <v>7643341.4400000004</v>
      </c>
    </row>
    <row r="2202" spans="1:19" ht="15.75" x14ac:dyDescent="0.25">
      <c r="A2202" s="17" t="s">
        <v>6799</v>
      </c>
      <c r="B2202" s="19">
        <v>916577954</v>
      </c>
      <c r="C2202" s="17">
        <v>28</v>
      </c>
      <c r="D2202" s="24">
        <v>34479</v>
      </c>
      <c r="E2202" s="17" t="s">
        <v>12</v>
      </c>
      <c r="F2202" s="17" t="s">
        <v>395</v>
      </c>
      <c r="G2202" s="17" t="s">
        <v>4066</v>
      </c>
      <c r="H2202" s="17" t="s">
        <v>6800</v>
      </c>
      <c r="I2202" s="20">
        <f t="shared" si="34"/>
        <v>413381.56787199999</v>
      </c>
      <c r="J2202" s="20">
        <v>41854.883747040003</v>
      </c>
      <c r="K2202" s="17" t="s">
        <v>6801</v>
      </c>
      <c r="L2202" s="21" t="str">
        <f>VLOOKUP(B2202,Accounts!B$2:E$3001,4,FALSE)</f>
        <v>Domiciliary</v>
      </c>
      <c r="M2202" s="26">
        <f>VALUE(VLOOKUP(B2202,Accounts!B$2:G$3001,6,FALSE))</f>
        <v>1217520576</v>
      </c>
      <c r="N2202" s="22">
        <f>IFERROR(VLOOKUP(B2202,Loan!B2202:D2501,3,FALSE), 0)</f>
        <v>0</v>
      </c>
      <c r="O2202" s="25">
        <f>VLOOKUP(B2202,Transaction!C2:F3001,4,FALSE)</f>
        <v>44390</v>
      </c>
      <c r="P2202" s="21" t="str">
        <f>VLOOKUP(B2202,Table3[[Account Number]:[Transaction type]],2,FALSE)</f>
        <v>Online Payment</v>
      </c>
      <c r="Q2202" s="21" t="str">
        <f>VLOOKUP(B2202,Transaction!C2:E3001,3,FALSE)</f>
        <v>Mobile</v>
      </c>
      <c r="R2202" s="22">
        <f>Table4[[#This Row],[Bank Deposit2]] - Table4[[#This Row],[Saving Accounts]]</f>
        <v>371526.68412495998</v>
      </c>
      <c r="S2202" s="22">
        <f>IF(AND(Table4[[#This Row],[Account Type]]="Current",Table4[[#This Row],[Opening Balance]]&gt;= 500000),Table4[[#This Row],[Opening Balance]] * 0.02, 0)</f>
        <v>0</v>
      </c>
    </row>
    <row r="2203" spans="1:19" ht="15.75" x14ac:dyDescent="0.25">
      <c r="A2203" s="17" t="s">
        <v>6802</v>
      </c>
      <c r="B2203" s="19">
        <v>406538868</v>
      </c>
      <c r="C2203" s="17">
        <v>42</v>
      </c>
      <c r="D2203" s="24">
        <v>29365.5</v>
      </c>
      <c r="E2203" s="17" t="s">
        <v>12</v>
      </c>
      <c r="F2203" s="17" t="s">
        <v>852</v>
      </c>
      <c r="G2203" s="17" t="s">
        <v>4074</v>
      </c>
      <c r="H2203" s="17" t="s">
        <v>6803</v>
      </c>
      <c r="I2203" s="20">
        <f t="shared" si="34"/>
        <v>42186.425344000003</v>
      </c>
      <c r="J2203" s="20">
        <v>8193.0478694400008</v>
      </c>
      <c r="K2203" s="17" t="s">
        <v>6804</v>
      </c>
      <c r="L2203" s="21" t="str">
        <f>VLOOKUP(B2203,Accounts!B$2:E$3001,4,FALSE)</f>
        <v>Savings</v>
      </c>
      <c r="M2203" s="26">
        <f>VALUE(VLOOKUP(B2203,Accounts!B$2:G$3001,6,FALSE))</f>
        <v>146613192</v>
      </c>
      <c r="N2203" s="22">
        <f>IFERROR(VLOOKUP(B2203,Loan!B2203:D2502,3,FALSE), 0)</f>
        <v>0</v>
      </c>
      <c r="O2203" s="25">
        <f>VLOOKUP(B2203,Transaction!C2:F3001,4,FALSE)</f>
        <v>44405</v>
      </c>
      <c r="P2203" s="21" t="str">
        <f>VLOOKUP(B2203,Table3[[Account Number]:[Transaction type]],2,FALSE)</f>
        <v>Online Payment</v>
      </c>
      <c r="Q2203" s="21" t="str">
        <f>VLOOKUP(B2203,Transaction!C2:E3001,3,FALSE)</f>
        <v>Mobile</v>
      </c>
      <c r="R2203" s="22">
        <f>Table4[[#This Row],[Bank Deposit2]] - Table4[[#This Row],[Saving Accounts]]</f>
        <v>33993.377474560002</v>
      </c>
      <c r="S2203" s="22">
        <f>IF(AND(Table4[[#This Row],[Account Type]]="Current",Table4[[#This Row],[Opening Balance]]&gt;= 500000),Table4[[#This Row],[Opening Balance]] * 0.02, 0)</f>
        <v>0</v>
      </c>
    </row>
    <row r="2204" spans="1:19" ht="15.75" x14ac:dyDescent="0.25">
      <c r="A2204" s="17" t="s">
        <v>6805</v>
      </c>
      <c r="B2204" s="19">
        <v>209733115</v>
      </c>
      <c r="C2204" s="17">
        <v>19</v>
      </c>
      <c r="D2204" s="24">
        <v>37766.25</v>
      </c>
      <c r="E2204" s="17" t="s">
        <v>12</v>
      </c>
      <c r="F2204" s="17" t="s">
        <v>1426</v>
      </c>
      <c r="G2204" s="17" t="s">
        <v>4084</v>
      </c>
      <c r="H2204" s="17" t="s">
        <v>6806</v>
      </c>
      <c r="I2204" s="20">
        <f t="shared" si="34"/>
        <v>213097.67294399999</v>
      </c>
      <c r="J2204" s="20">
        <v>180641.25814175999</v>
      </c>
      <c r="K2204" s="17" t="s">
        <v>6807</v>
      </c>
      <c r="L2204" s="21" t="str">
        <f>VLOOKUP(B2204,Accounts!B$2:E$3001,4,FALSE)</f>
        <v>Domiciliary</v>
      </c>
      <c r="M2204" s="26">
        <f>VALUE(VLOOKUP(B2204,Accounts!B$2:G$3001,6,FALSE))</f>
        <v>2742908025</v>
      </c>
      <c r="N2204" s="22">
        <f>IFERROR(VLOOKUP(B2204,Loan!B2204:D2503,3,FALSE), 0)</f>
        <v>0</v>
      </c>
      <c r="O2204" s="25">
        <f>VLOOKUP(B2204,Transaction!C2:F3001,4,FALSE)</f>
        <v>44549</v>
      </c>
      <c r="P2204" s="21" t="str">
        <f>VLOOKUP(B2204,Table3[[Account Number]:[Transaction type]],2,FALSE)</f>
        <v>Money Transfer</v>
      </c>
      <c r="Q2204" s="21" t="str">
        <f>VLOOKUP(B2204,Transaction!C2:E3001,3,FALSE)</f>
        <v>ATM</v>
      </c>
      <c r="R2204" s="22">
        <f>Table4[[#This Row],[Bank Deposit2]] - Table4[[#This Row],[Saving Accounts]]</f>
        <v>32456.414802240004</v>
      </c>
      <c r="S2204" s="22">
        <f>IF(AND(Table4[[#This Row],[Account Type]]="Current",Table4[[#This Row],[Opening Balance]]&gt;= 500000),Table4[[#This Row],[Opening Balance]] * 0.02, 0)</f>
        <v>0</v>
      </c>
    </row>
    <row r="2205" spans="1:19" ht="15.75" x14ac:dyDescent="0.25">
      <c r="A2205" s="17" t="s">
        <v>6808</v>
      </c>
      <c r="B2205" s="19">
        <v>212433491</v>
      </c>
      <c r="C2205" s="17">
        <v>40</v>
      </c>
      <c r="D2205" s="24">
        <v>30096</v>
      </c>
      <c r="E2205" s="17" t="s">
        <v>12</v>
      </c>
      <c r="F2205" s="17" t="s">
        <v>336</v>
      </c>
      <c r="G2205" s="17" t="s">
        <v>4088</v>
      </c>
      <c r="H2205" s="17" t="s">
        <v>6809</v>
      </c>
      <c r="I2205" s="20">
        <f t="shared" si="34"/>
        <v>2796610.6575000002</v>
      </c>
      <c r="J2205" s="20">
        <v>1042762.8938265</v>
      </c>
      <c r="K2205" s="17" t="s">
        <v>6810</v>
      </c>
      <c r="L2205" s="21" t="str">
        <f>VLOOKUP(B2205,Accounts!B$2:E$3001,4,FALSE)</f>
        <v>Corporate</v>
      </c>
      <c r="M2205" s="26">
        <f>VALUE(VLOOKUP(B2205,Accounts!B$2:G$3001,6,FALSE))</f>
        <v>13172985</v>
      </c>
      <c r="N2205" s="22">
        <f>IFERROR(VLOOKUP(B2205,Loan!B2205:D2504,3,FALSE), 0)</f>
        <v>0</v>
      </c>
      <c r="O2205" s="25">
        <f>VLOOKUP(B2205,Transaction!C2:F3001,4,FALSE)</f>
        <v>44576</v>
      </c>
      <c r="P2205" s="21" t="str">
        <f>VLOOKUP(B2205,Table3[[Account Number]:[Transaction type]],2,FALSE)</f>
        <v>Cash Withdrawal</v>
      </c>
      <c r="Q2205" s="21" t="str">
        <f>VLOOKUP(B2205,Transaction!C2:E3001,3,FALSE)</f>
        <v>POS</v>
      </c>
      <c r="R2205" s="22">
        <f>Table4[[#This Row],[Bank Deposit2]] - Table4[[#This Row],[Saving Accounts]]</f>
        <v>1753847.7636735002</v>
      </c>
      <c r="S2205" s="22">
        <f>IF(AND(Table4[[#This Row],[Account Type]]="Current",Table4[[#This Row],[Opening Balance]]&gt;= 500000),Table4[[#This Row],[Opening Balance]] * 0.02, 0)</f>
        <v>0</v>
      </c>
    </row>
    <row r="2206" spans="1:19" ht="15.75" x14ac:dyDescent="0.25">
      <c r="A2206" s="17" t="s">
        <v>6811</v>
      </c>
      <c r="B2206" s="19">
        <v>687320422</v>
      </c>
      <c r="C2206" s="17">
        <v>37</v>
      </c>
      <c r="D2206" s="24">
        <v>31191.75</v>
      </c>
      <c r="E2206" s="17" t="s">
        <v>12</v>
      </c>
      <c r="F2206" s="17" t="s">
        <v>195</v>
      </c>
      <c r="G2206" s="17" t="s">
        <v>4084</v>
      </c>
      <c r="H2206" s="17" t="s">
        <v>6812</v>
      </c>
      <c r="I2206" s="20">
        <f t="shared" si="34"/>
        <v>296880.200992</v>
      </c>
      <c r="J2206" s="20">
        <v>80097.475848720002</v>
      </c>
      <c r="K2206" s="17" t="s">
        <v>6813</v>
      </c>
      <c r="L2206" s="21" t="str">
        <f>VLOOKUP(B2206,Accounts!B$2:E$3001,4,FALSE)</f>
        <v>Domiciliary</v>
      </c>
      <c r="M2206" s="26">
        <f>VALUE(VLOOKUP(B2206,Accounts!B$2:G$3001,6,FALSE))</f>
        <v>3174796812</v>
      </c>
      <c r="N2206" s="22">
        <f>IFERROR(VLOOKUP(B2206,Loan!B2206:D2505,3,FALSE), 0)</f>
        <v>0</v>
      </c>
      <c r="O2206" s="25">
        <f>VLOOKUP(B2206,Transaction!C2:F3001,4,FALSE)</f>
        <v>44218</v>
      </c>
      <c r="P2206" s="21" t="str">
        <f>VLOOKUP(B2206,Table3[[Account Number]:[Transaction type]],2,FALSE)</f>
        <v>Money Deposit</v>
      </c>
      <c r="Q2206" s="21" t="str">
        <f>VLOOKUP(B2206,Transaction!C2:E3001,3,FALSE)</f>
        <v>Bank</v>
      </c>
      <c r="R2206" s="22">
        <f>Table4[[#This Row],[Bank Deposit2]] - Table4[[#This Row],[Saving Accounts]]</f>
        <v>216782.72514328</v>
      </c>
      <c r="S2206" s="22">
        <f>IF(AND(Table4[[#This Row],[Account Type]]="Current",Table4[[#This Row],[Opening Balance]]&gt;= 500000),Table4[[#This Row],[Opening Balance]] * 0.02, 0)</f>
        <v>0</v>
      </c>
    </row>
    <row r="2207" spans="1:19" ht="15.75" x14ac:dyDescent="0.25">
      <c r="A2207" s="17" t="s">
        <v>6814</v>
      </c>
      <c r="B2207" s="19">
        <v>946043399</v>
      </c>
      <c r="C2207" s="17">
        <v>30</v>
      </c>
      <c r="D2207" s="24">
        <v>33748.5</v>
      </c>
      <c r="E2207" s="17" t="s">
        <v>12</v>
      </c>
      <c r="F2207" s="17" t="s">
        <v>422</v>
      </c>
      <c r="G2207" s="17" t="s">
        <v>4148</v>
      </c>
      <c r="H2207" s="17" t="s">
        <v>6815</v>
      </c>
      <c r="I2207" s="20">
        <f t="shared" si="34"/>
        <v>1502607.2527439999</v>
      </c>
      <c r="J2207" s="20">
        <v>551212.84861343994</v>
      </c>
      <c r="K2207" s="17" t="s">
        <v>6816</v>
      </c>
      <c r="L2207" s="21" t="str">
        <f>VLOOKUP(B2207,Accounts!B$2:E$3001,4,FALSE)</f>
        <v>Current</v>
      </c>
      <c r="M2207" s="26">
        <f>VALUE(VLOOKUP(B2207,Accounts!B$2:G$3001,6,FALSE))</f>
        <v>4386200832</v>
      </c>
      <c r="N2207" s="22">
        <f>IFERROR(VLOOKUP(B2207,Loan!B2207:D2506,3,FALSE), 0)</f>
        <v>0</v>
      </c>
      <c r="O2207" s="25">
        <f>VLOOKUP(B2207,Transaction!C2:F3001,4,FALSE)</f>
        <v>44425</v>
      </c>
      <c r="P2207" s="21" t="str">
        <f>VLOOKUP(B2207,Table3[[Account Number]:[Transaction type]],2,FALSE)</f>
        <v>Money Transfer</v>
      </c>
      <c r="Q2207" s="21" t="str">
        <f>VLOOKUP(B2207,Transaction!C2:E3001,3,FALSE)</f>
        <v>ATM</v>
      </c>
      <c r="R2207" s="22">
        <f>Table4[[#This Row],[Bank Deposit2]] - Table4[[#This Row],[Saving Accounts]]</f>
        <v>951394.40413056</v>
      </c>
      <c r="S2207" s="22">
        <f>IF(AND(Table4[[#This Row],[Account Type]]="Current",Table4[[#This Row],[Opening Balance]]&gt;= 500000),Table4[[#This Row],[Opening Balance]] * 0.02, 0)</f>
        <v>87724016.640000001</v>
      </c>
    </row>
    <row r="2208" spans="1:19" ht="15.75" x14ac:dyDescent="0.25">
      <c r="A2208" s="17" t="s">
        <v>6817</v>
      </c>
      <c r="B2208" s="19">
        <v>561127028</v>
      </c>
      <c r="C2208" s="17">
        <v>34</v>
      </c>
      <c r="D2208" s="24">
        <v>32287.5</v>
      </c>
      <c r="E2208" s="17" t="s">
        <v>12</v>
      </c>
      <c r="F2208" s="17" t="s">
        <v>471</v>
      </c>
      <c r="G2208" s="17" t="s">
        <v>4099</v>
      </c>
      <c r="H2208" s="17" t="s">
        <v>6818</v>
      </c>
      <c r="I2208" s="20">
        <f t="shared" si="34"/>
        <v>66858.130852000002</v>
      </c>
      <c r="J2208" s="20">
        <v>62765.952153300001</v>
      </c>
      <c r="K2208" s="17" t="s">
        <v>6819</v>
      </c>
      <c r="L2208" s="21" t="str">
        <f>VLOOKUP(B2208,Accounts!B$2:E$3001,4,FALSE)</f>
        <v>Domiciliary</v>
      </c>
      <c r="M2208" s="26">
        <f>VALUE(VLOOKUP(B2208,Accounts!B$2:G$3001,6,FALSE))</f>
        <v>1120505568</v>
      </c>
      <c r="N2208" s="22">
        <f>IFERROR(VLOOKUP(B2208,Loan!B2208:D2507,3,FALSE), 0)</f>
        <v>0</v>
      </c>
      <c r="O2208" s="25">
        <f>VLOOKUP(B2208,Transaction!C2:F3001,4,FALSE)</f>
        <v>44559</v>
      </c>
      <c r="P2208" s="21" t="str">
        <f>VLOOKUP(B2208,Table3[[Account Number]:[Transaction type]],2,FALSE)</f>
        <v>Money Transfer</v>
      </c>
      <c r="Q2208" s="21" t="str">
        <f>VLOOKUP(B2208,Transaction!C2:E3001,3,FALSE)</f>
        <v>Mobile</v>
      </c>
      <c r="R2208" s="22">
        <f>Table4[[#This Row],[Bank Deposit2]] - Table4[[#This Row],[Saving Accounts]]</f>
        <v>4092.1786987000014</v>
      </c>
      <c r="S2208" s="22">
        <f>IF(AND(Table4[[#This Row],[Account Type]]="Current",Table4[[#This Row],[Opening Balance]]&gt;= 500000),Table4[[#This Row],[Opening Balance]] * 0.02, 0)</f>
        <v>0</v>
      </c>
    </row>
    <row r="2209" spans="1:19" ht="15.75" x14ac:dyDescent="0.25">
      <c r="A2209" s="17" t="s">
        <v>6820</v>
      </c>
      <c r="B2209" s="19">
        <v>509871127</v>
      </c>
      <c r="C2209" s="17">
        <v>22</v>
      </c>
      <c r="D2209" s="24">
        <v>36670.5</v>
      </c>
      <c r="E2209" s="17" t="s">
        <v>12</v>
      </c>
      <c r="F2209" s="17" t="s">
        <v>1242</v>
      </c>
      <c r="G2209" s="17" t="s">
        <v>4099</v>
      </c>
      <c r="H2209" s="17" t="s">
        <v>6821</v>
      </c>
      <c r="I2209" s="20">
        <f t="shared" si="34"/>
        <v>1045776.75</v>
      </c>
      <c r="J2209" s="20">
        <v>679754.88749999995</v>
      </c>
      <c r="K2209" s="17" t="s">
        <v>6822</v>
      </c>
      <c r="L2209" s="21" t="str">
        <f>VLOOKUP(B2209,Accounts!B$2:E$3001,4,FALSE)</f>
        <v>Joint</v>
      </c>
      <c r="M2209" s="26">
        <f>VALUE(VLOOKUP(B2209,Accounts!B$2:G$3001,6,FALSE))</f>
        <v>863319868</v>
      </c>
      <c r="N2209" s="22">
        <f>IFERROR(VLOOKUP(B2209,Loan!B2209:D2508,3,FALSE), 0)</f>
        <v>0</v>
      </c>
      <c r="O2209" s="25">
        <f>VLOOKUP(B2209,Transaction!C2:F3001,4,FALSE)</f>
        <v>44577</v>
      </c>
      <c r="P2209" s="21" t="str">
        <f>VLOOKUP(B2209,Table3[[Account Number]:[Transaction type]],2,FALSE)</f>
        <v>Money Transfer</v>
      </c>
      <c r="Q2209" s="21" t="str">
        <f>VLOOKUP(B2209,Transaction!C2:E3001,3,FALSE)</f>
        <v>Mobile</v>
      </c>
      <c r="R2209" s="22">
        <f>Table4[[#This Row],[Bank Deposit2]] - Table4[[#This Row],[Saving Accounts]]</f>
        <v>366021.86250000005</v>
      </c>
      <c r="S2209" s="22">
        <f>IF(AND(Table4[[#This Row],[Account Type]]="Current",Table4[[#This Row],[Opening Balance]]&gt;= 500000),Table4[[#This Row],[Opening Balance]] * 0.02, 0)</f>
        <v>0</v>
      </c>
    </row>
    <row r="2210" spans="1:19" ht="15.75" x14ac:dyDescent="0.25">
      <c r="A2210" s="17" t="s">
        <v>6823</v>
      </c>
      <c r="B2210" s="19">
        <v>8006740</v>
      </c>
      <c r="C2210" s="17">
        <v>33</v>
      </c>
      <c r="D2210" s="24">
        <v>32652.75</v>
      </c>
      <c r="E2210" s="17" t="s">
        <v>12</v>
      </c>
      <c r="F2210" s="17" t="s">
        <v>29</v>
      </c>
      <c r="G2210" s="17" t="s">
        <v>4074</v>
      </c>
      <c r="H2210" s="17" t="s">
        <v>6824</v>
      </c>
      <c r="I2210" s="20">
        <f t="shared" si="34"/>
        <v>1246002.331392</v>
      </c>
      <c r="J2210" s="20">
        <v>582506.08992576005</v>
      </c>
      <c r="K2210" s="17" t="s">
        <v>6825</v>
      </c>
      <c r="L2210" s="21" t="str">
        <f>VLOOKUP(B2210,Accounts!B$2:E$3001,4,FALSE)</f>
        <v>Domiciliary</v>
      </c>
      <c r="M2210" s="26">
        <f>VALUE(VLOOKUP(B2210,Accounts!B$2:G$3001,6,FALSE))</f>
        <v>576049152</v>
      </c>
      <c r="N2210" s="22">
        <f>IFERROR(VLOOKUP(B2210,Loan!B2210:D2509,3,FALSE), 0)</f>
        <v>0</v>
      </c>
      <c r="O2210" s="25">
        <f>VLOOKUP(B2210,Transaction!C2:F3001,4,FALSE)</f>
        <v>44630</v>
      </c>
      <c r="P2210" s="21" t="str">
        <f>VLOOKUP(B2210,Table3[[Account Number]:[Transaction type]],2,FALSE)</f>
        <v>Checks</v>
      </c>
      <c r="Q2210" s="21" t="str">
        <f>VLOOKUP(B2210,Transaction!C2:E3001,3,FALSE)</f>
        <v>Informal Services</v>
      </c>
      <c r="R2210" s="22">
        <f>Table4[[#This Row],[Bank Deposit2]] - Table4[[#This Row],[Saving Accounts]]</f>
        <v>663496.24146623991</v>
      </c>
      <c r="S2210" s="22">
        <f>IF(AND(Table4[[#This Row],[Account Type]]="Current",Table4[[#This Row],[Opening Balance]]&gt;= 500000),Table4[[#This Row],[Opening Balance]] * 0.02, 0)</f>
        <v>0</v>
      </c>
    </row>
    <row r="2211" spans="1:19" ht="15.75" x14ac:dyDescent="0.25">
      <c r="A2211" s="17" t="s">
        <v>6375</v>
      </c>
      <c r="B2211" s="19">
        <v>737780045</v>
      </c>
      <c r="C2211" s="17">
        <v>63</v>
      </c>
      <c r="D2211" s="24">
        <v>21695.25</v>
      </c>
      <c r="E2211" s="17" t="s">
        <v>12</v>
      </c>
      <c r="F2211" s="17" t="s">
        <v>208</v>
      </c>
      <c r="G2211" s="17" t="s">
        <v>4148</v>
      </c>
      <c r="H2211" s="17" t="s">
        <v>6826</v>
      </c>
      <c r="I2211" s="20">
        <f t="shared" si="34"/>
        <v>1032771.072256</v>
      </c>
      <c r="J2211" s="20">
        <v>232169.65486176001</v>
      </c>
      <c r="K2211" s="17" t="s">
        <v>6827</v>
      </c>
      <c r="L2211" s="21" t="str">
        <f>VLOOKUP(B2211,Accounts!B$2:E$3001,4,FALSE)</f>
        <v>Current</v>
      </c>
      <c r="M2211" s="26">
        <f>VALUE(VLOOKUP(B2211,Accounts!B$2:G$3001,6,FALSE))</f>
        <v>1596583438</v>
      </c>
      <c r="N2211" s="22">
        <f>IFERROR(VLOOKUP(B2211,Loan!B2211:D2510,3,FALSE), 0)</f>
        <v>0</v>
      </c>
      <c r="O2211" s="25">
        <f>VLOOKUP(B2211,Transaction!C2:F3001,4,FALSE)</f>
        <v>44499</v>
      </c>
      <c r="P2211" s="21" t="str">
        <f>VLOOKUP(B2211,Table3[[Account Number]:[Transaction type]],2,FALSE)</f>
        <v>Money Deposit</v>
      </c>
      <c r="Q2211" s="21" t="str">
        <f>VLOOKUP(B2211,Transaction!C2:E3001,3,FALSE)</f>
        <v>Bank</v>
      </c>
      <c r="R2211" s="22">
        <f>Table4[[#This Row],[Bank Deposit2]] - Table4[[#This Row],[Saving Accounts]]</f>
        <v>800601.41739424004</v>
      </c>
      <c r="S2211" s="22">
        <f>IF(AND(Table4[[#This Row],[Account Type]]="Current",Table4[[#This Row],[Opening Balance]]&gt;= 500000),Table4[[#This Row],[Opening Balance]] * 0.02, 0)</f>
        <v>31931668.760000002</v>
      </c>
    </row>
    <row r="2212" spans="1:19" ht="15.75" x14ac:dyDescent="0.25">
      <c r="A2212" s="17" t="s">
        <v>505</v>
      </c>
      <c r="B2212" s="19">
        <v>655541829</v>
      </c>
      <c r="C2212" s="17">
        <v>30</v>
      </c>
      <c r="D2212" s="24">
        <v>33748.5</v>
      </c>
      <c r="E2212" s="17" t="s">
        <v>12</v>
      </c>
      <c r="F2212" s="17" t="s">
        <v>34</v>
      </c>
      <c r="G2212" s="17" t="s">
        <v>4105</v>
      </c>
      <c r="H2212" s="17" t="s">
        <v>6828</v>
      </c>
      <c r="I2212" s="20">
        <f t="shared" si="34"/>
        <v>1114463.8093679999</v>
      </c>
      <c r="J2212" s="20">
        <v>478033.83823103999</v>
      </c>
      <c r="K2212" s="17" t="s">
        <v>6829</v>
      </c>
      <c r="L2212" s="21" t="str">
        <f>VLOOKUP(B2212,Accounts!B$2:E$3001,4,FALSE)</f>
        <v>Savings</v>
      </c>
      <c r="M2212" s="26">
        <f>VALUE(VLOOKUP(B2212,Accounts!B$2:G$3001,6,FALSE))</f>
        <v>3550685952</v>
      </c>
      <c r="N2212" s="22">
        <f>IFERROR(VLOOKUP(B2212,Loan!B2212:D2511,3,FALSE), 0)</f>
        <v>0</v>
      </c>
      <c r="O2212" s="25">
        <f>VLOOKUP(B2212,Transaction!C2:F3001,4,FALSE)</f>
        <v>44506</v>
      </c>
      <c r="P2212" s="21" t="str">
        <f>VLOOKUP(B2212,Table3[[Account Number]:[Transaction type]],2,FALSE)</f>
        <v>Money Transfer</v>
      </c>
      <c r="Q2212" s="21" t="str">
        <f>VLOOKUP(B2212,Transaction!C2:E3001,3,FALSE)</f>
        <v>Mobile</v>
      </c>
      <c r="R2212" s="22">
        <f>Table4[[#This Row],[Bank Deposit2]] - Table4[[#This Row],[Saving Accounts]]</f>
        <v>636429.97113695997</v>
      </c>
      <c r="S2212" s="22">
        <f>IF(AND(Table4[[#This Row],[Account Type]]="Current",Table4[[#This Row],[Opening Balance]]&gt;= 500000),Table4[[#This Row],[Opening Balance]] * 0.02, 0)</f>
        <v>0</v>
      </c>
    </row>
    <row r="2213" spans="1:19" ht="15.75" x14ac:dyDescent="0.25">
      <c r="A2213" s="17" t="s">
        <v>6830</v>
      </c>
      <c r="B2213" s="19">
        <v>225303584</v>
      </c>
      <c r="C2213" s="17">
        <v>78</v>
      </c>
      <c r="D2213" s="24">
        <v>16216.5</v>
      </c>
      <c r="E2213" s="17" t="s">
        <v>12</v>
      </c>
      <c r="F2213" s="17" t="s">
        <v>636</v>
      </c>
      <c r="G2213" s="17" t="s">
        <v>4112</v>
      </c>
      <c r="H2213" s="17" t="s">
        <v>6831</v>
      </c>
      <c r="I2213" s="20">
        <f t="shared" si="34"/>
        <v>311496.33600000001</v>
      </c>
      <c r="J2213" s="20">
        <v>306512.39462400001</v>
      </c>
      <c r="K2213" s="17" t="s">
        <v>6832</v>
      </c>
      <c r="L2213" s="21" t="str">
        <f>VLOOKUP(B2213,Accounts!B$2:E$3001,4,FALSE)</f>
        <v>Domiciliary</v>
      </c>
      <c r="M2213" s="26">
        <f>VALUE(VLOOKUP(B2213,Accounts!B$2:G$3001,6,FALSE))</f>
        <v>1412968543</v>
      </c>
      <c r="N2213" s="22">
        <f>IFERROR(VLOOKUP(B2213,Loan!B2213:D2512,3,FALSE), 0)</f>
        <v>0</v>
      </c>
      <c r="O2213" s="25">
        <f>VLOOKUP(B2213,Transaction!C2:F3001,4,FALSE)</f>
        <v>44460</v>
      </c>
      <c r="P2213" s="21" t="str">
        <f>VLOOKUP(B2213,Table3[[Account Number]:[Transaction type]],2,FALSE)</f>
        <v>Loan Payment</v>
      </c>
      <c r="Q2213" s="21" t="str">
        <f>VLOOKUP(B2213,Transaction!C2:E3001,3,FALSE)</f>
        <v>Mobile</v>
      </c>
      <c r="R2213" s="22">
        <f>Table4[[#This Row],[Bank Deposit2]] - Table4[[#This Row],[Saving Accounts]]</f>
        <v>4983.9413760000025</v>
      </c>
      <c r="S2213" s="22">
        <f>IF(AND(Table4[[#This Row],[Account Type]]="Current",Table4[[#This Row],[Opening Balance]]&gt;= 500000),Table4[[#This Row],[Opening Balance]] * 0.02, 0)</f>
        <v>0</v>
      </c>
    </row>
    <row r="2214" spans="1:19" ht="15.75" x14ac:dyDescent="0.25">
      <c r="A2214" s="17" t="s">
        <v>6833</v>
      </c>
      <c r="B2214" s="19">
        <v>139849807</v>
      </c>
      <c r="C2214" s="17">
        <v>79</v>
      </c>
      <c r="D2214" s="24">
        <v>15851.25</v>
      </c>
      <c r="E2214" s="17" t="s">
        <v>12</v>
      </c>
      <c r="F2214" s="17" t="s">
        <v>453</v>
      </c>
      <c r="G2214" s="17" t="s">
        <v>4054</v>
      </c>
      <c r="H2214" s="17" t="s">
        <v>6834</v>
      </c>
      <c r="I2214" s="20">
        <f t="shared" si="34"/>
        <v>667288.86783999996</v>
      </c>
      <c r="J2214" s="20">
        <v>499155.9048896</v>
      </c>
      <c r="K2214" s="17" t="s">
        <v>6835</v>
      </c>
      <c r="L2214" s="21" t="str">
        <f>VLOOKUP(B2214,Accounts!B$2:E$3001,4,FALSE)</f>
        <v>Current</v>
      </c>
      <c r="M2214" s="26">
        <f>VALUE(VLOOKUP(B2214,Accounts!B$2:G$3001,6,FALSE))</f>
        <v>3298407138</v>
      </c>
      <c r="N2214" s="22">
        <f>IFERROR(VLOOKUP(B2214,Loan!B2214:D2513,3,FALSE), 0)</f>
        <v>0</v>
      </c>
      <c r="O2214" s="25">
        <f>VLOOKUP(B2214,Transaction!C2:F3001,4,FALSE)</f>
        <v>44528</v>
      </c>
      <c r="P2214" s="21" t="str">
        <f>VLOOKUP(B2214,Table3[[Account Number]:[Transaction type]],2,FALSE)</f>
        <v>Cash Withdrawal</v>
      </c>
      <c r="Q2214" s="21" t="str">
        <f>VLOOKUP(B2214,Transaction!C2:E3001,3,FALSE)</f>
        <v>ATM</v>
      </c>
      <c r="R2214" s="22">
        <f>Table4[[#This Row],[Bank Deposit2]] - Table4[[#This Row],[Saving Accounts]]</f>
        <v>168132.96295039996</v>
      </c>
      <c r="S2214" s="22">
        <f>IF(AND(Table4[[#This Row],[Account Type]]="Current",Table4[[#This Row],[Opening Balance]]&gt;= 500000),Table4[[#This Row],[Opening Balance]] * 0.02, 0)</f>
        <v>65968142.759999998</v>
      </c>
    </row>
    <row r="2215" spans="1:19" ht="15.75" x14ac:dyDescent="0.25">
      <c r="A2215" s="17" t="s">
        <v>6836</v>
      </c>
      <c r="B2215" s="19">
        <v>638882000</v>
      </c>
      <c r="C2215" s="17">
        <v>27</v>
      </c>
      <c r="D2215" s="24">
        <v>34844.25</v>
      </c>
      <c r="E2215" s="17" t="s">
        <v>12</v>
      </c>
      <c r="F2215" s="17" t="s">
        <v>1702</v>
      </c>
      <c r="G2215" s="17" t="s">
        <v>4088</v>
      </c>
      <c r="H2215" s="17" t="s">
        <v>6837</v>
      </c>
      <c r="I2215" s="20">
        <f t="shared" si="34"/>
        <v>173259.150696</v>
      </c>
      <c r="J2215" s="20">
        <v>102197.7888888</v>
      </c>
      <c r="K2215" s="17" t="s">
        <v>6838</v>
      </c>
      <c r="L2215" s="21" t="str">
        <f>VLOOKUP(B2215,Accounts!B$2:E$3001,4,FALSE)</f>
        <v>Joint</v>
      </c>
      <c r="M2215" s="26">
        <f>VALUE(VLOOKUP(B2215,Accounts!B$2:G$3001,6,FALSE))</f>
        <v>35515728</v>
      </c>
      <c r="N2215" s="22">
        <f>IFERROR(VLOOKUP(B2215,Loan!B2215:D2514,3,FALSE), 0)</f>
        <v>0</v>
      </c>
      <c r="O2215" s="25">
        <f>VLOOKUP(B2215,Transaction!C2:F3001,4,FALSE)</f>
        <v>44267</v>
      </c>
      <c r="P2215" s="21" t="str">
        <f>VLOOKUP(B2215,Table3[[Account Number]:[Transaction type]],2,FALSE)</f>
        <v>Online Payment</v>
      </c>
      <c r="Q2215" s="21" t="str">
        <f>VLOOKUP(B2215,Transaction!C2:E3001,3,FALSE)</f>
        <v>Mobile</v>
      </c>
      <c r="R2215" s="22">
        <f>Table4[[#This Row],[Bank Deposit2]] - Table4[[#This Row],[Saving Accounts]]</f>
        <v>71061.361807199995</v>
      </c>
      <c r="S2215" s="22">
        <f>IF(AND(Table4[[#This Row],[Account Type]]="Current",Table4[[#This Row],[Opening Balance]]&gt;= 500000),Table4[[#This Row],[Opening Balance]] * 0.02, 0)</f>
        <v>0</v>
      </c>
    </row>
    <row r="2216" spans="1:19" ht="15.75" x14ac:dyDescent="0.25">
      <c r="A2216" s="17" t="s">
        <v>6839</v>
      </c>
      <c r="B2216" s="19">
        <v>255312649</v>
      </c>
      <c r="C2216" s="17">
        <v>28</v>
      </c>
      <c r="D2216" s="24">
        <v>34479</v>
      </c>
      <c r="E2216" s="17" t="s">
        <v>12</v>
      </c>
      <c r="F2216" s="17" t="s">
        <v>587</v>
      </c>
      <c r="G2216" s="17" t="s">
        <v>4112</v>
      </c>
      <c r="H2216" s="17" t="s">
        <v>6840</v>
      </c>
      <c r="I2216" s="20">
        <f t="shared" si="34"/>
        <v>368643.57504000003</v>
      </c>
      <c r="J2216" s="20">
        <v>213538.751712</v>
      </c>
      <c r="K2216" s="17" t="s">
        <v>6841</v>
      </c>
      <c r="L2216" s="21" t="str">
        <f>VLOOKUP(B2216,Accounts!B$2:E$3001,4,FALSE)</f>
        <v>Current</v>
      </c>
      <c r="M2216" s="26">
        <f>VALUE(VLOOKUP(B2216,Accounts!B$2:G$3001,6,FALSE))</f>
        <v>1220896512</v>
      </c>
      <c r="N2216" s="22">
        <f>IFERROR(VLOOKUP(B2216,Loan!B2216:D2515,3,FALSE), 0)</f>
        <v>0</v>
      </c>
      <c r="O2216" s="25">
        <f>VLOOKUP(B2216,Transaction!C2:F3001,4,FALSE)</f>
        <v>44640</v>
      </c>
      <c r="P2216" s="21" t="str">
        <f>VLOOKUP(B2216,Table3[[Account Number]:[Transaction type]],2,FALSE)</f>
        <v>Money Deposit</v>
      </c>
      <c r="Q2216" s="21" t="str">
        <f>VLOOKUP(B2216,Transaction!C2:E3001,3,FALSE)</f>
        <v>Bank</v>
      </c>
      <c r="R2216" s="22">
        <f>Table4[[#This Row],[Bank Deposit2]] - Table4[[#This Row],[Saving Accounts]]</f>
        <v>155104.82332800003</v>
      </c>
      <c r="S2216" s="22">
        <f>IF(AND(Table4[[#This Row],[Account Type]]="Current",Table4[[#This Row],[Opening Balance]]&gt;= 500000),Table4[[#This Row],[Opening Balance]] * 0.02, 0)</f>
        <v>24417930.240000002</v>
      </c>
    </row>
    <row r="2217" spans="1:19" ht="15.75" x14ac:dyDescent="0.25">
      <c r="A2217" s="17" t="s">
        <v>6842</v>
      </c>
      <c r="B2217" s="19">
        <v>575849950</v>
      </c>
      <c r="C2217" s="17">
        <v>28</v>
      </c>
      <c r="D2217" s="24">
        <v>34479</v>
      </c>
      <c r="E2217" s="17" t="s">
        <v>12</v>
      </c>
      <c r="F2217" s="17" t="s">
        <v>246</v>
      </c>
      <c r="G2217" s="17" t="s">
        <v>4148</v>
      </c>
      <c r="H2217" s="17" t="s">
        <v>6843</v>
      </c>
      <c r="I2217" s="20">
        <f t="shared" si="34"/>
        <v>242511.71296</v>
      </c>
      <c r="J2217" s="20">
        <v>79712.545651199995</v>
      </c>
      <c r="K2217" s="17" t="s">
        <v>6844</v>
      </c>
      <c r="L2217" s="21" t="str">
        <f>VLOOKUP(B2217,Accounts!B$2:E$3001,4,FALSE)</f>
        <v>Corporate</v>
      </c>
      <c r="M2217" s="26">
        <f>VALUE(VLOOKUP(B2217,Accounts!B$2:G$3001,6,FALSE))</f>
        <v>155541456</v>
      </c>
      <c r="N2217" s="22">
        <f>IFERROR(VLOOKUP(B2217,Loan!B2217:D2516,3,FALSE), 0)</f>
        <v>0</v>
      </c>
      <c r="O2217" s="25">
        <f>VLOOKUP(B2217,Transaction!C2:F3001,4,FALSE)</f>
        <v>44271</v>
      </c>
      <c r="P2217" s="21" t="str">
        <f>VLOOKUP(B2217,Table3[[Account Number]:[Transaction type]],2,FALSE)</f>
        <v>Cash Withdrawal</v>
      </c>
      <c r="Q2217" s="21" t="str">
        <f>VLOOKUP(B2217,Transaction!C2:E3001,3,FALSE)</f>
        <v>POS</v>
      </c>
      <c r="R2217" s="22">
        <f>Table4[[#This Row],[Bank Deposit2]] - Table4[[#This Row],[Saving Accounts]]</f>
        <v>162799.16730880001</v>
      </c>
      <c r="S2217" s="22">
        <f>IF(AND(Table4[[#This Row],[Account Type]]="Current",Table4[[#This Row],[Opening Balance]]&gt;= 500000),Table4[[#This Row],[Opening Balance]] * 0.02, 0)</f>
        <v>0</v>
      </c>
    </row>
    <row r="2218" spans="1:19" ht="15.75" x14ac:dyDescent="0.25">
      <c r="A2218" s="17" t="s">
        <v>6524</v>
      </c>
      <c r="B2218" s="19">
        <v>540418090</v>
      </c>
      <c r="C2218" s="17">
        <v>43</v>
      </c>
      <c r="D2218" s="24">
        <v>29000.25</v>
      </c>
      <c r="E2218" s="17" t="s">
        <v>12</v>
      </c>
      <c r="F2218" s="17" t="s">
        <v>993</v>
      </c>
      <c r="G2218" s="17" t="s">
        <v>4099</v>
      </c>
      <c r="H2218" s="17" t="s">
        <v>6845</v>
      </c>
      <c r="I2218" s="20">
        <f t="shared" si="34"/>
        <v>335672.99572499999</v>
      </c>
      <c r="J2218" s="20">
        <v>293349.00930749997</v>
      </c>
      <c r="K2218" s="17" t="s">
        <v>6846</v>
      </c>
      <c r="L2218" s="21" t="str">
        <f>VLOOKUP(B2218,Accounts!B$2:E$3001,4,FALSE)</f>
        <v>Domiciliary</v>
      </c>
      <c r="M2218" s="26">
        <f>VALUE(VLOOKUP(B2218,Accounts!B$2:G$3001,6,FALSE))</f>
        <v>3463057017</v>
      </c>
      <c r="N2218" s="22">
        <f>IFERROR(VLOOKUP(B2218,Loan!B2218:D2517,3,FALSE), 0)</f>
        <v>0</v>
      </c>
      <c r="O2218" s="25">
        <f>VLOOKUP(B2218,Transaction!C2:F3001,4,FALSE)</f>
        <v>44207</v>
      </c>
      <c r="P2218" s="21" t="str">
        <f>VLOOKUP(B2218,Table3[[Account Number]:[Transaction type]],2,FALSE)</f>
        <v>Money Transfer</v>
      </c>
      <c r="Q2218" s="21" t="str">
        <f>VLOOKUP(B2218,Transaction!C2:E3001,3,FALSE)</f>
        <v>Mobile</v>
      </c>
      <c r="R2218" s="22">
        <f>Table4[[#This Row],[Bank Deposit2]] - Table4[[#This Row],[Saving Accounts]]</f>
        <v>42323.986417500011</v>
      </c>
      <c r="S2218" s="22">
        <f>IF(AND(Table4[[#This Row],[Account Type]]="Current",Table4[[#This Row],[Opening Balance]]&gt;= 500000),Table4[[#This Row],[Opening Balance]] * 0.02, 0)</f>
        <v>0</v>
      </c>
    </row>
    <row r="2219" spans="1:19" ht="15.75" x14ac:dyDescent="0.25">
      <c r="A2219" s="17" t="s">
        <v>6847</v>
      </c>
      <c r="B2219" s="19">
        <v>410094830</v>
      </c>
      <c r="C2219" s="17">
        <v>56</v>
      </c>
      <c r="D2219" s="24">
        <v>24252</v>
      </c>
      <c r="E2219" s="17" t="s">
        <v>12</v>
      </c>
      <c r="F2219" s="17" t="s">
        <v>1426</v>
      </c>
      <c r="G2219" s="17" t="s">
        <v>4105</v>
      </c>
      <c r="H2219" s="17" t="s">
        <v>6848</v>
      </c>
      <c r="I2219" s="20">
        <f t="shared" si="34"/>
        <v>1152844.4717999999</v>
      </c>
      <c r="J2219" s="20">
        <v>366557.48715599999</v>
      </c>
      <c r="K2219" s="17" t="s">
        <v>6849</v>
      </c>
      <c r="L2219" s="21" t="str">
        <f>VLOOKUP(B2219,Accounts!B$2:E$3001,4,FALSE)</f>
        <v>Joint</v>
      </c>
      <c r="M2219" s="26">
        <f>VALUE(VLOOKUP(B2219,Accounts!B$2:G$3001,6,FALSE))</f>
        <v>2313443268</v>
      </c>
      <c r="N2219" s="22">
        <f>IFERROR(VLOOKUP(B2219,Loan!B2219:D2518,3,FALSE), 0)</f>
        <v>0</v>
      </c>
      <c r="O2219" s="25">
        <f>VLOOKUP(B2219,Transaction!C2:F3001,4,FALSE)</f>
        <v>44533</v>
      </c>
      <c r="P2219" s="21" t="str">
        <f>VLOOKUP(B2219,Table3[[Account Number]:[Transaction type]],2,FALSE)</f>
        <v>Money Transfer</v>
      </c>
      <c r="Q2219" s="21" t="str">
        <f>VLOOKUP(B2219,Transaction!C2:E3001,3,FALSE)</f>
        <v>Mobile</v>
      </c>
      <c r="R2219" s="22">
        <f>Table4[[#This Row],[Bank Deposit2]] - Table4[[#This Row],[Saving Accounts]]</f>
        <v>786286.98464399995</v>
      </c>
      <c r="S2219" s="22">
        <f>IF(AND(Table4[[#This Row],[Account Type]]="Current",Table4[[#This Row],[Opening Balance]]&gt;= 500000),Table4[[#This Row],[Opening Balance]] * 0.02, 0)</f>
        <v>0</v>
      </c>
    </row>
    <row r="2220" spans="1:19" ht="15.75" x14ac:dyDescent="0.25">
      <c r="A2220" s="17" t="s">
        <v>6850</v>
      </c>
      <c r="B2220" s="19">
        <v>553390567</v>
      </c>
      <c r="C2220" s="17">
        <v>30</v>
      </c>
      <c r="D2220" s="24">
        <v>33748.5</v>
      </c>
      <c r="E2220" s="17" t="s">
        <v>12</v>
      </c>
      <c r="F2220" s="17" t="s">
        <v>874</v>
      </c>
      <c r="G2220" s="17" t="s">
        <v>4062</v>
      </c>
      <c r="H2220" s="17" t="s">
        <v>6851</v>
      </c>
      <c r="I2220" s="20">
        <f t="shared" si="34"/>
        <v>1247148.9283499999</v>
      </c>
      <c r="J2220" s="20">
        <v>285394.08034799999</v>
      </c>
      <c r="K2220" s="17" t="s">
        <v>6852</v>
      </c>
      <c r="L2220" s="21" t="str">
        <f>VLOOKUP(B2220,Accounts!B$2:E$3001,4,FALSE)</f>
        <v>Current</v>
      </c>
      <c r="M2220" s="26">
        <f>VALUE(VLOOKUP(B2220,Accounts!B$2:G$3001,6,FALSE))</f>
        <v>2623636863</v>
      </c>
      <c r="N2220" s="22">
        <f>IFERROR(VLOOKUP(B2220,Loan!B2220:D2519,3,FALSE), 0)</f>
        <v>0</v>
      </c>
      <c r="O2220" s="25">
        <f>VLOOKUP(B2220,Transaction!C2:F3001,4,FALSE)</f>
        <v>44575</v>
      </c>
      <c r="P2220" s="21" t="str">
        <f>VLOOKUP(B2220,Table3[[Account Number]:[Transaction type]],2,FALSE)</f>
        <v>Cash Withdrawal</v>
      </c>
      <c r="Q2220" s="21" t="str">
        <f>VLOOKUP(B2220,Transaction!C2:E3001,3,FALSE)</f>
        <v>ATM</v>
      </c>
      <c r="R2220" s="22">
        <f>Table4[[#This Row],[Bank Deposit2]] - Table4[[#This Row],[Saving Accounts]]</f>
        <v>961754.84800200001</v>
      </c>
      <c r="S2220" s="22">
        <f>IF(AND(Table4[[#This Row],[Account Type]]="Current",Table4[[#This Row],[Opening Balance]]&gt;= 500000),Table4[[#This Row],[Opening Balance]] * 0.02, 0)</f>
        <v>52472737.259999998</v>
      </c>
    </row>
    <row r="2221" spans="1:19" ht="15.75" x14ac:dyDescent="0.25">
      <c r="A2221" s="17" t="s">
        <v>6853</v>
      </c>
      <c r="B2221" s="19">
        <v>602536003</v>
      </c>
      <c r="C2221" s="17">
        <v>20</v>
      </c>
      <c r="D2221" s="24">
        <v>37401</v>
      </c>
      <c r="E2221" s="17" t="s">
        <v>12</v>
      </c>
      <c r="F2221" s="17" t="s">
        <v>463</v>
      </c>
      <c r="G2221" s="17" t="s">
        <v>4088</v>
      </c>
      <c r="H2221" s="17" t="s">
        <v>6854</v>
      </c>
      <c r="I2221" s="20">
        <f t="shared" si="34"/>
        <v>286708.17269199999</v>
      </c>
      <c r="J2221" s="20">
        <v>106821.9159546</v>
      </c>
      <c r="K2221" s="17" t="s">
        <v>6855</v>
      </c>
      <c r="L2221" s="21" t="str">
        <f>VLOOKUP(B2221,Accounts!B$2:E$3001,4,FALSE)</f>
        <v>Domiciliary</v>
      </c>
      <c r="M2221" s="26">
        <f>VALUE(VLOOKUP(B2221,Accounts!B$2:G$3001,6,FALSE))</f>
        <v>91074645</v>
      </c>
      <c r="N2221" s="22">
        <f>IFERROR(VLOOKUP(B2221,Loan!B2221:D2520,3,FALSE), 0)</f>
        <v>0</v>
      </c>
      <c r="O2221" s="25">
        <f>VLOOKUP(B2221,Transaction!C2:F3001,4,FALSE)</f>
        <v>44450</v>
      </c>
      <c r="P2221" s="21" t="str">
        <f>VLOOKUP(B2221,Table3[[Account Number]:[Transaction type]],2,FALSE)</f>
        <v>Online Payment</v>
      </c>
      <c r="Q2221" s="21" t="str">
        <f>VLOOKUP(B2221,Transaction!C2:E3001,3,FALSE)</f>
        <v>Card</v>
      </c>
      <c r="R2221" s="22">
        <f>Table4[[#This Row],[Bank Deposit2]] - Table4[[#This Row],[Saving Accounts]]</f>
        <v>179886.25673739999</v>
      </c>
      <c r="S2221" s="22">
        <f>IF(AND(Table4[[#This Row],[Account Type]]="Current",Table4[[#This Row],[Opening Balance]]&gt;= 500000),Table4[[#This Row],[Opening Balance]] * 0.02, 0)</f>
        <v>0</v>
      </c>
    </row>
    <row r="2222" spans="1:19" ht="15.75" x14ac:dyDescent="0.25">
      <c r="A2222" s="17" t="s">
        <v>6856</v>
      </c>
      <c r="B2222" s="19">
        <v>346081022</v>
      </c>
      <c r="C2222" s="17">
        <v>66</v>
      </c>
      <c r="D2222" s="24">
        <v>20599.5</v>
      </c>
      <c r="E2222" s="17" t="s">
        <v>12</v>
      </c>
      <c r="F2222" s="17" t="s">
        <v>2311</v>
      </c>
      <c r="G2222" s="17" t="s">
        <v>4084</v>
      </c>
      <c r="H2222" s="17" t="s">
        <v>6857</v>
      </c>
      <c r="I2222" s="20">
        <f t="shared" si="34"/>
        <v>448356.37365999998</v>
      </c>
      <c r="J2222" s="20">
        <v>378131.88140000001</v>
      </c>
      <c r="K2222" s="17" t="s">
        <v>6858</v>
      </c>
      <c r="L2222" s="21" t="str">
        <f>VLOOKUP(B2222,Accounts!B$2:E$3001,4,FALSE)</f>
        <v>Joint</v>
      </c>
      <c r="M2222" s="26">
        <f>VALUE(VLOOKUP(B2222,Accounts!B$2:G$3001,6,FALSE))</f>
        <v>3735283188</v>
      </c>
      <c r="N2222" s="22">
        <f>IFERROR(VLOOKUP(B2222,Loan!B2222:D2521,3,FALSE), 0)</f>
        <v>0</v>
      </c>
      <c r="O2222" s="25">
        <f>VLOOKUP(B2222,Transaction!C2:F3001,4,FALSE)</f>
        <v>44593</v>
      </c>
      <c r="P2222" s="21" t="str">
        <f>VLOOKUP(B2222,Table3[[Account Number]:[Transaction type]],2,FALSE)</f>
        <v>Cash Withdrawal</v>
      </c>
      <c r="Q2222" s="21" t="str">
        <f>VLOOKUP(B2222,Transaction!C2:E3001,3,FALSE)</f>
        <v>POS</v>
      </c>
      <c r="R2222" s="22">
        <f>Table4[[#This Row],[Bank Deposit2]] - Table4[[#This Row],[Saving Accounts]]</f>
        <v>70224.49225999997</v>
      </c>
      <c r="S2222" s="22">
        <f>IF(AND(Table4[[#This Row],[Account Type]]="Current",Table4[[#This Row],[Opening Balance]]&gt;= 500000),Table4[[#This Row],[Opening Balance]] * 0.02, 0)</f>
        <v>0</v>
      </c>
    </row>
    <row r="2223" spans="1:19" ht="15.75" x14ac:dyDescent="0.25">
      <c r="A2223" s="17" t="s">
        <v>1235</v>
      </c>
      <c r="B2223" s="19">
        <v>207787763</v>
      </c>
      <c r="C2223" s="17">
        <v>77</v>
      </c>
      <c r="D2223" s="24">
        <v>16581.75</v>
      </c>
      <c r="E2223" s="17" t="s">
        <v>12</v>
      </c>
      <c r="F2223" s="17" t="s">
        <v>487</v>
      </c>
      <c r="G2223" s="17" t="s">
        <v>4074</v>
      </c>
      <c r="H2223" s="17" t="s">
        <v>6859</v>
      </c>
      <c r="I2223" s="20">
        <f t="shared" si="34"/>
        <v>73199.447132000001</v>
      </c>
      <c r="J2223" s="20">
        <v>19210.599090340002</v>
      </c>
      <c r="K2223" s="17" t="s">
        <v>3376</v>
      </c>
      <c r="L2223" s="21" t="str">
        <f>VLOOKUP(B2223,Accounts!B$2:E$3001,4,FALSE)</f>
        <v>Domiciliary</v>
      </c>
      <c r="M2223" s="26">
        <f>VALUE(VLOOKUP(B2223,Accounts!B$2:G$3001,6,FALSE))</f>
        <v>1461740544</v>
      </c>
      <c r="N2223" s="22">
        <f>IFERROR(VLOOKUP(B2223,Loan!B2223:D2522,3,FALSE), 0)</f>
        <v>0</v>
      </c>
      <c r="O2223" s="25">
        <f>VLOOKUP(B2223,Transaction!C2:F3001,4,FALSE)</f>
        <v>44682</v>
      </c>
      <c r="P2223" s="21" t="str">
        <f>VLOOKUP(B2223,Table3[[Account Number]:[Transaction type]],2,FALSE)</f>
        <v>Money Deposit</v>
      </c>
      <c r="Q2223" s="21" t="str">
        <f>VLOOKUP(B2223,Transaction!C2:E3001,3,FALSE)</f>
        <v>Bank</v>
      </c>
      <c r="R2223" s="22">
        <f>Table4[[#This Row],[Bank Deposit2]] - Table4[[#This Row],[Saving Accounts]]</f>
        <v>53988.84804166</v>
      </c>
      <c r="S2223" s="22">
        <f>IF(AND(Table4[[#This Row],[Account Type]]="Current",Table4[[#This Row],[Opening Balance]]&gt;= 500000),Table4[[#This Row],[Opening Balance]] * 0.02, 0)</f>
        <v>0</v>
      </c>
    </row>
    <row r="2224" spans="1:19" ht="15.75" x14ac:dyDescent="0.25">
      <c r="A2224" s="17" t="s">
        <v>6860</v>
      </c>
      <c r="B2224" s="19">
        <v>511686088</v>
      </c>
      <c r="C2224" s="17">
        <v>72</v>
      </c>
      <c r="D2224" s="24">
        <v>18408</v>
      </c>
      <c r="E2224" s="17" t="s">
        <v>12</v>
      </c>
      <c r="F2224" s="17" t="s">
        <v>750</v>
      </c>
      <c r="G2224" s="17" t="s">
        <v>4084</v>
      </c>
      <c r="H2224" s="17" t="s">
        <v>6861</v>
      </c>
      <c r="I2224" s="20">
        <f t="shared" si="34"/>
        <v>272225.31599999999</v>
      </c>
      <c r="J2224" s="20">
        <v>239459.287056</v>
      </c>
      <c r="K2224" s="17" t="s">
        <v>6862</v>
      </c>
      <c r="L2224" s="21" t="str">
        <f>VLOOKUP(B2224,Accounts!B$2:E$3001,4,FALSE)</f>
        <v>Current</v>
      </c>
      <c r="M2224" s="26">
        <f>VALUE(VLOOKUP(B2224,Accounts!B$2:G$3001,6,FALSE))</f>
        <v>3900582735</v>
      </c>
      <c r="N2224" s="22">
        <f>IFERROR(VLOOKUP(B2224,Loan!B2224:D2523,3,FALSE), 0)</f>
        <v>0</v>
      </c>
      <c r="O2224" s="25">
        <f>VLOOKUP(B2224,Transaction!C2:F3001,4,FALSE)</f>
        <v>44498</v>
      </c>
      <c r="P2224" s="21" t="str">
        <f>VLOOKUP(B2224,Table3[[Account Number]:[Transaction type]],2,FALSE)</f>
        <v>Money Deposit</v>
      </c>
      <c r="Q2224" s="21" t="str">
        <f>VLOOKUP(B2224,Transaction!C2:E3001,3,FALSE)</f>
        <v>Bank</v>
      </c>
      <c r="R2224" s="22">
        <f>Table4[[#This Row],[Bank Deposit2]] - Table4[[#This Row],[Saving Accounts]]</f>
        <v>32766.028943999991</v>
      </c>
      <c r="S2224" s="22">
        <f>IF(AND(Table4[[#This Row],[Account Type]]="Current",Table4[[#This Row],[Opening Balance]]&gt;= 500000),Table4[[#This Row],[Opening Balance]] * 0.02, 0)</f>
        <v>78011654.700000003</v>
      </c>
    </row>
    <row r="2225" spans="1:19" ht="15.75" x14ac:dyDescent="0.25">
      <c r="A2225" s="17" t="s">
        <v>6863</v>
      </c>
      <c r="B2225" s="19">
        <v>643745187</v>
      </c>
      <c r="C2225" s="17">
        <v>60</v>
      </c>
      <c r="D2225" s="24">
        <v>22791</v>
      </c>
      <c r="E2225" s="17" t="s">
        <v>12</v>
      </c>
      <c r="F2225" s="17" t="s">
        <v>1000</v>
      </c>
      <c r="G2225" s="17" t="s">
        <v>4148</v>
      </c>
      <c r="H2225" s="17" t="s">
        <v>6864</v>
      </c>
      <c r="I2225" s="20">
        <f t="shared" si="34"/>
        <v>295042.59769600001</v>
      </c>
      <c r="J2225" s="20">
        <v>139843.48579432</v>
      </c>
      <c r="K2225" s="17" t="s">
        <v>3066</v>
      </c>
      <c r="L2225" s="21" t="str">
        <f>VLOOKUP(B2225,Accounts!B$2:E$3001,4,FALSE)</f>
        <v>Current</v>
      </c>
      <c r="M2225" s="26">
        <f>VALUE(VLOOKUP(B2225,Accounts!B$2:G$3001,6,FALSE))</f>
        <v>963974616</v>
      </c>
      <c r="N2225" s="22">
        <f>IFERROR(VLOOKUP(B2225,Loan!B2225:D2524,3,FALSE), 0)</f>
        <v>0</v>
      </c>
      <c r="O2225" s="25">
        <f>VLOOKUP(B2225,Transaction!C2:F3001,4,FALSE)</f>
        <v>44510</v>
      </c>
      <c r="P2225" s="21" t="str">
        <f>VLOOKUP(B2225,Table3[[Account Number]:[Transaction type]],2,FALSE)</f>
        <v>Online Payment</v>
      </c>
      <c r="Q2225" s="21" t="str">
        <f>VLOOKUP(B2225,Transaction!C2:E3001,3,FALSE)</f>
        <v>Mobile</v>
      </c>
      <c r="R2225" s="22">
        <f>Table4[[#This Row],[Bank Deposit2]] - Table4[[#This Row],[Saving Accounts]]</f>
        <v>155199.11190168001</v>
      </c>
      <c r="S2225" s="22">
        <f>IF(AND(Table4[[#This Row],[Account Type]]="Current",Table4[[#This Row],[Opening Balance]]&gt;= 500000),Table4[[#This Row],[Opening Balance]] * 0.02, 0)</f>
        <v>19279492.32</v>
      </c>
    </row>
    <row r="2226" spans="1:19" ht="15.75" x14ac:dyDescent="0.25">
      <c r="A2226" s="17" t="s">
        <v>6865</v>
      </c>
      <c r="B2226" s="19">
        <v>900114788</v>
      </c>
      <c r="C2226" s="17">
        <v>81</v>
      </c>
      <c r="D2226" s="24">
        <v>15120.75</v>
      </c>
      <c r="E2226" s="17" t="s">
        <v>12</v>
      </c>
      <c r="F2226" s="17" t="s">
        <v>2211</v>
      </c>
      <c r="G2226" s="17" t="s">
        <v>4084</v>
      </c>
      <c r="H2226" s="17" t="s">
        <v>6866</v>
      </c>
      <c r="I2226" s="20">
        <f t="shared" si="34"/>
        <v>128237.954184</v>
      </c>
      <c r="J2226" s="20">
        <v>97061.415486479993</v>
      </c>
      <c r="K2226" s="17" t="s">
        <v>6867</v>
      </c>
      <c r="L2226" s="21" t="str">
        <f>VLOOKUP(B2226,Accounts!B$2:E$3001,4,FALSE)</f>
        <v>Joint</v>
      </c>
      <c r="M2226" s="26">
        <f>VALUE(VLOOKUP(B2226,Accounts!B$2:G$3001,6,FALSE))</f>
        <v>804082464</v>
      </c>
      <c r="N2226" s="22">
        <f>IFERROR(VLOOKUP(B2226,Loan!B2226:D2525,3,FALSE), 0)</f>
        <v>0</v>
      </c>
      <c r="O2226" s="25">
        <f>VLOOKUP(B2226,Transaction!C2:F3001,4,FALSE)</f>
        <v>44257</v>
      </c>
      <c r="P2226" s="21" t="str">
        <f>VLOOKUP(B2226,Table3[[Account Number]:[Transaction type]],2,FALSE)</f>
        <v>Online Payment</v>
      </c>
      <c r="Q2226" s="21" t="str">
        <f>VLOOKUP(B2226,Transaction!C2:E3001,3,FALSE)</f>
        <v>Card</v>
      </c>
      <c r="R2226" s="22">
        <f>Table4[[#This Row],[Bank Deposit2]] - Table4[[#This Row],[Saving Accounts]]</f>
        <v>31176.538697520009</v>
      </c>
      <c r="S2226" s="22">
        <f>IF(AND(Table4[[#This Row],[Account Type]]="Current",Table4[[#This Row],[Opening Balance]]&gt;= 500000),Table4[[#This Row],[Opening Balance]] * 0.02, 0)</f>
        <v>0</v>
      </c>
    </row>
    <row r="2227" spans="1:19" ht="15.75" x14ac:dyDescent="0.25">
      <c r="A2227" s="17" t="s">
        <v>6868</v>
      </c>
      <c r="B2227" s="19">
        <v>516035467</v>
      </c>
      <c r="C2227" s="17">
        <v>76</v>
      </c>
      <c r="D2227" s="24">
        <v>16947</v>
      </c>
      <c r="E2227" s="17" t="s">
        <v>12</v>
      </c>
      <c r="F2227" s="17" t="s">
        <v>699</v>
      </c>
      <c r="G2227" s="17" t="s">
        <v>4112</v>
      </c>
      <c r="H2227" s="17" t="s">
        <v>6869</v>
      </c>
      <c r="I2227" s="20">
        <f t="shared" si="34"/>
        <v>594754.66789200006</v>
      </c>
      <c r="J2227" s="20">
        <v>301806.35806860001</v>
      </c>
      <c r="K2227" s="17" t="s">
        <v>6870</v>
      </c>
      <c r="L2227" s="21" t="str">
        <f>VLOOKUP(B2227,Accounts!B$2:E$3001,4,FALSE)</f>
        <v>Current</v>
      </c>
      <c r="M2227" s="26">
        <f>VALUE(VLOOKUP(B2227,Accounts!B$2:G$3001,6,FALSE))</f>
        <v>1849159287</v>
      </c>
      <c r="N2227" s="22">
        <f>IFERROR(VLOOKUP(B2227,Loan!B2227:D2526,3,FALSE), 0)</f>
        <v>0</v>
      </c>
      <c r="O2227" s="25">
        <f>VLOOKUP(B2227,Transaction!C2:F3001,4,FALSE)</f>
        <v>44255</v>
      </c>
      <c r="P2227" s="21" t="str">
        <f>VLOOKUP(B2227,Table3[[Account Number]:[Transaction type]],2,FALSE)</f>
        <v>Online Payment</v>
      </c>
      <c r="Q2227" s="21" t="str">
        <f>VLOOKUP(B2227,Transaction!C2:E3001,3,FALSE)</f>
        <v>Internet Banking</v>
      </c>
      <c r="R2227" s="22">
        <f>Table4[[#This Row],[Bank Deposit2]] - Table4[[#This Row],[Saving Accounts]]</f>
        <v>292948.30982340005</v>
      </c>
      <c r="S2227" s="22">
        <f>IF(AND(Table4[[#This Row],[Account Type]]="Current",Table4[[#This Row],[Opening Balance]]&gt;= 500000),Table4[[#This Row],[Opening Balance]] * 0.02, 0)</f>
        <v>36983185.740000002</v>
      </c>
    </row>
    <row r="2228" spans="1:19" ht="15.75" x14ac:dyDescent="0.25">
      <c r="A2228" s="17" t="s">
        <v>6871</v>
      </c>
      <c r="B2228" s="19">
        <v>195572040</v>
      </c>
      <c r="C2228" s="17">
        <v>34</v>
      </c>
      <c r="D2228" s="24">
        <v>32287.5</v>
      </c>
      <c r="E2228" s="17" t="s">
        <v>12</v>
      </c>
      <c r="F2228" s="17" t="s">
        <v>1004</v>
      </c>
      <c r="G2228" s="17" t="s">
        <v>4074</v>
      </c>
      <c r="H2228" s="17" t="s">
        <v>6872</v>
      </c>
      <c r="I2228" s="20">
        <f t="shared" si="34"/>
        <v>117544.129888</v>
      </c>
      <c r="J2228" s="20">
        <v>91143.099661839995</v>
      </c>
      <c r="K2228" s="17" t="s">
        <v>6873</v>
      </c>
      <c r="L2228" s="21" t="str">
        <f>VLOOKUP(B2228,Accounts!B$2:E$3001,4,FALSE)</f>
        <v>Domiciliary</v>
      </c>
      <c r="M2228" s="26">
        <f>VALUE(VLOOKUP(B2228,Accounts!B$2:G$3001,6,FALSE))</f>
        <v>2345569407</v>
      </c>
      <c r="N2228" s="22">
        <f>IFERROR(VLOOKUP(B2228,Loan!B2228:D2527,3,FALSE), 0)</f>
        <v>0</v>
      </c>
      <c r="O2228" s="25">
        <f>VLOOKUP(B2228,Transaction!C2:F3001,4,FALSE)</f>
        <v>44312</v>
      </c>
      <c r="P2228" s="21" t="str">
        <f>VLOOKUP(B2228,Table3[[Account Number]:[Transaction type]],2,FALSE)</f>
        <v>Online Payment</v>
      </c>
      <c r="Q2228" s="21" t="str">
        <f>VLOOKUP(B2228,Transaction!C2:E3001,3,FALSE)</f>
        <v>Mobile</v>
      </c>
      <c r="R2228" s="22">
        <f>Table4[[#This Row],[Bank Deposit2]] - Table4[[#This Row],[Saving Accounts]]</f>
        <v>26401.030226160001</v>
      </c>
      <c r="S2228" s="22">
        <f>IF(AND(Table4[[#This Row],[Account Type]]="Current",Table4[[#This Row],[Opening Balance]]&gt;= 500000),Table4[[#This Row],[Opening Balance]] * 0.02, 0)</f>
        <v>0</v>
      </c>
    </row>
    <row r="2229" spans="1:19" ht="15.75" x14ac:dyDescent="0.25">
      <c r="A2229" s="17" t="s">
        <v>6874</v>
      </c>
      <c r="B2229" s="19">
        <v>118038711</v>
      </c>
      <c r="C2229" s="17">
        <v>75</v>
      </c>
      <c r="D2229" s="24">
        <v>17312.25</v>
      </c>
      <c r="E2229" s="17" t="s">
        <v>12</v>
      </c>
      <c r="F2229" s="17" t="s">
        <v>2602</v>
      </c>
      <c r="G2229" s="17" t="s">
        <v>4105</v>
      </c>
      <c r="H2229" s="17" t="s">
        <v>6875</v>
      </c>
      <c r="I2229" s="20">
        <f t="shared" si="34"/>
        <v>1146228.6827519999</v>
      </c>
      <c r="J2229" s="20">
        <v>253284.69920256</v>
      </c>
      <c r="K2229" s="17" t="s">
        <v>6876</v>
      </c>
      <c r="L2229" s="21" t="str">
        <f>VLOOKUP(B2229,Accounts!B$2:E$3001,4,FALSE)</f>
        <v>Corporate</v>
      </c>
      <c r="M2229" s="26">
        <f>VALUE(VLOOKUP(B2229,Accounts!B$2:G$3001,6,FALSE))</f>
        <v>975025795</v>
      </c>
      <c r="N2229" s="22">
        <f>IFERROR(VLOOKUP(B2229,Loan!B2229:D2528,3,FALSE), 0)</f>
        <v>0</v>
      </c>
      <c r="O2229" s="25">
        <f>VLOOKUP(B2229,Transaction!C2:F3001,4,FALSE)</f>
        <v>44197</v>
      </c>
      <c r="P2229" s="21" t="str">
        <f>VLOOKUP(B2229,Table3[[Account Number]:[Transaction type]],2,FALSE)</f>
        <v>Checks</v>
      </c>
      <c r="Q2229" s="21" t="str">
        <f>VLOOKUP(B2229,Transaction!C2:E3001,3,FALSE)</f>
        <v>Informal Services</v>
      </c>
      <c r="R2229" s="22">
        <f>Table4[[#This Row],[Bank Deposit2]] - Table4[[#This Row],[Saving Accounts]]</f>
        <v>892943.98354943993</v>
      </c>
      <c r="S2229" s="22">
        <f>IF(AND(Table4[[#This Row],[Account Type]]="Current",Table4[[#This Row],[Opening Balance]]&gt;= 500000),Table4[[#This Row],[Opening Balance]] * 0.02, 0)</f>
        <v>0</v>
      </c>
    </row>
    <row r="2230" spans="1:19" ht="15.75" x14ac:dyDescent="0.25">
      <c r="A2230" s="17" t="s">
        <v>6877</v>
      </c>
      <c r="B2230" s="19">
        <v>359480447</v>
      </c>
      <c r="C2230" s="17">
        <v>38</v>
      </c>
      <c r="D2230" s="24">
        <v>30826.5</v>
      </c>
      <c r="E2230" s="17" t="s">
        <v>12</v>
      </c>
      <c r="F2230" s="17" t="s">
        <v>199</v>
      </c>
      <c r="G2230" s="17" t="s">
        <v>4112</v>
      </c>
      <c r="H2230" s="17" t="s">
        <v>6878</v>
      </c>
      <c r="I2230" s="20">
        <f t="shared" si="34"/>
        <v>2603230.6252680002</v>
      </c>
      <c r="J2230" s="20">
        <v>547232.31016272004</v>
      </c>
      <c r="K2230" s="17" t="s">
        <v>6879</v>
      </c>
      <c r="L2230" s="21" t="str">
        <f>VLOOKUP(B2230,Accounts!B$2:E$3001,4,FALSE)</f>
        <v>Domiciliary</v>
      </c>
      <c r="M2230" s="26">
        <f>VALUE(VLOOKUP(B2230,Accounts!B$2:G$3001,6,FALSE))</f>
        <v>11287008</v>
      </c>
      <c r="N2230" s="22">
        <f>IFERROR(VLOOKUP(B2230,Loan!B2230:D2529,3,FALSE), 0)</f>
        <v>0</v>
      </c>
      <c r="O2230" s="25">
        <f>VLOOKUP(B2230,Transaction!C2:F3001,4,FALSE)</f>
        <v>44626</v>
      </c>
      <c r="P2230" s="21" t="str">
        <f>VLOOKUP(B2230,Table3[[Account Number]:[Transaction type]],2,FALSE)</f>
        <v>Online Payment</v>
      </c>
      <c r="Q2230" s="21" t="str">
        <f>VLOOKUP(B2230,Transaction!C2:E3001,3,FALSE)</f>
        <v>Mobile</v>
      </c>
      <c r="R2230" s="22">
        <f>Table4[[#This Row],[Bank Deposit2]] - Table4[[#This Row],[Saving Accounts]]</f>
        <v>2055998.3151052801</v>
      </c>
      <c r="S2230" s="22">
        <f>IF(AND(Table4[[#This Row],[Account Type]]="Current",Table4[[#This Row],[Opening Balance]]&gt;= 500000),Table4[[#This Row],[Opening Balance]] * 0.02, 0)</f>
        <v>0</v>
      </c>
    </row>
    <row r="2231" spans="1:19" ht="15.75" x14ac:dyDescent="0.25">
      <c r="A2231" s="17" t="s">
        <v>6880</v>
      </c>
      <c r="B2231" s="19">
        <v>332550519</v>
      </c>
      <c r="C2231" s="17">
        <v>72</v>
      </c>
      <c r="D2231" s="24">
        <v>18408</v>
      </c>
      <c r="E2231" s="17" t="s">
        <v>12</v>
      </c>
      <c r="F2231" s="17" t="s">
        <v>318</v>
      </c>
      <c r="G2231" s="17" t="s">
        <v>4066</v>
      </c>
      <c r="H2231" s="17" t="s">
        <v>6881</v>
      </c>
      <c r="I2231" s="20">
        <f t="shared" si="34"/>
        <v>483072.14970000001</v>
      </c>
      <c r="J2231" s="20">
        <v>130429.480419</v>
      </c>
      <c r="K2231" s="17" t="s">
        <v>6882</v>
      </c>
      <c r="L2231" s="21" t="str">
        <f>VLOOKUP(B2231,Accounts!B$2:E$3001,4,FALSE)</f>
        <v>Corporate</v>
      </c>
      <c r="M2231" s="26">
        <f>VALUE(VLOOKUP(B2231,Accounts!B$2:G$3001,6,FALSE))</f>
        <v>2481909045</v>
      </c>
      <c r="N2231" s="22">
        <f>IFERROR(VLOOKUP(B2231,Loan!B2231:D2530,3,FALSE), 0)</f>
        <v>0</v>
      </c>
      <c r="O2231" s="25">
        <f>VLOOKUP(B2231,Transaction!C2:F3001,4,FALSE)</f>
        <v>44476</v>
      </c>
      <c r="P2231" s="21" t="str">
        <f>VLOOKUP(B2231,Table3[[Account Number]:[Transaction type]],2,FALSE)</f>
        <v>Online Payment</v>
      </c>
      <c r="Q2231" s="21" t="str">
        <f>VLOOKUP(B2231,Transaction!C2:E3001,3,FALSE)</f>
        <v>Internet Banking</v>
      </c>
      <c r="R2231" s="22">
        <f>Table4[[#This Row],[Bank Deposit2]] - Table4[[#This Row],[Saving Accounts]]</f>
        <v>352642.66928100004</v>
      </c>
      <c r="S2231" s="22">
        <f>IF(AND(Table4[[#This Row],[Account Type]]="Current",Table4[[#This Row],[Opening Balance]]&gt;= 500000),Table4[[#This Row],[Opening Balance]] * 0.02, 0)</f>
        <v>0</v>
      </c>
    </row>
    <row r="2232" spans="1:19" ht="15.75" x14ac:dyDescent="0.25">
      <c r="A2232" s="17" t="s">
        <v>6883</v>
      </c>
      <c r="B2232" s="19">
        <v>75345218</v>
      </c>
      <c r="C2232" s="17">
        <v>49</v>
      </c>
      <c r="D2232" s="24">
        <v>26808.75</v>
      </c>
      <c r="E2232" s="17" t="s">
        <v>12</v>
      </c>
      <c r="F2232" s="17" t="s">
        <v>731</v>
      </c>
      <c r="G2232" s="17" t="s">
        <v>4062</v>
      </c>
      <c r="H2232" s="17" t="s">
        <v>6884</v>
      </c>
      <c r="I2232" s="20">
        <f t="shared" si="34"/>
        <v>180778.17215999999</v>
      </c>
      <c r="J2232" s="20">
        <v>123690.32832</v>
      </c>
      <c r="K2232" s="17" t="s">
        <v>6885</v>
      </c>
      <c r="L2232" s="21" t="str">
        <f>VLOOKUP(B2232,Accounts!B$2:E$3001,4,FALSE)</f>
        <v>Domiciliary</v>
      </c>
      <c r="M2232" s="26">
        <f>VALUE(VLOOKUP(B2232,Accounts!B$2:G$3001,6,FALSE))</f>
        <v>44804418</v>
      </c>
      <c r="N2232" s="22">
        <f>IFERROR(VLOOKUP(B2232,Loan!B2232:D2531,3,FALSE), 0)</f>
        <v>0</v>
      </c>
      <c r="O2232" s="25">
        <f>VLOOKUP(B2232,Transaction!C2:F3001,4,FALSE)</f>
        <v>44458</v>
      </c>
      <c r="P2232" s="21" t="str">
        <f>VLOOKUP(B2232,Table3[[Account Number]:[Transaction type]],2,FALSE)</f>
        <v>Checks</v>
      </c>
      <c r="Q2232" s="21" t="str">
        <f>VLOOKUP(B2232,Transaction!C2:E3001,3,FALSE)</f>
        <v>Informal Services</v>
      </c>
      <c r="R2232" s="22">
        <f>Table4[[#This Row],[Bank Deposit2]] - Table4[[#This Row],[Saving Accounts]]</f>
        <v>57087.843839999987</v>
      </c>
      <c r="S2232" s="22">
        <f>IF(AND(Table4[[#This Row],[Account Type]]="Current",Table4[[#This Row],[Opening Balance]]&gt;= 500000),Table4[[#This Row],[Opening Balance]] * 0.02, 0)</f>
        <v>0</v>
      </c>
    </row>
    <row r="2233" spans="1:19" ht="15.75" x14ac:dyDescent="0.25">
      <c r="A2233" s="17" t="s">
        <v>6886</v>
      </c>
      <c r="B2233" s="19">
        <v>92871480</v>
      </c>
      <c r="C2233" s="17">
        <v>78</v>
      </c>
      <c r="D2233" s="24">
        <v>16216.5</v>
      </c>
      <c r="E2233" s="17" t="s">
        <v>12</v>
      </c>
      <c r="F2233" s="17" t="s">
        <v>874</v>
      </c>
      <c r="G2233" s="17" t="s">
        <v>4105</v>
      </c>
      <c r="H2233" s="17" t="s">
        <v>6887</v>
      </c>
      <c r="I2233" s="20">
        <f t="shared" si="34"/>
        <v>752220.14705399994</v>
      </c>
      <c r="J2233" s="20">
        <v>398767.30687199999</v>
      </c>
      <c r="K2233" s="17" t="s">
        <v>6888</v>
      </c>
      <c r="L2233" s="21" t="str">
        <f>VLOOKUP(B2233,Accounts!B$2:E$3001,4,FALSE)</f>
        <v>Current</v>
      </c>
      <c r="M2233" s="26">
        <f>VALUE(VLOOKUP(B2233,Accounts!B$2:G$3001,6,FALSE))</f>
        <v>1617665418</v>
      </c>
      <c r="N2233" s="22">
        <f>IFERROR(VLOOKUP(B2233,Loan!B2233:D2532,3,FALSE), 0)</f>
        <v>0</v>
      </c>
      <c r="O2233" s="25">
        <f>VLOOKUP(B2233,Transaction!C2:F3001,4,FALSE)</f>
        <v>44649</v>
      </c>
      <c r="P2233" s="21" t="str">
        <f>VLOOKUP(B2233,Table3[[Account Number]:[Transaction type]],2,FALSE)</f>
        <v>Money Deposit</v>
      </c>
      <c r="Q2233" s="21" t="str">
        <f>VLOOKUP(B2233,Transaction!C2:E3001,3,FALSE)</f>
        <v>Bank</v>
      </c>
      <c r="R2233" s="22">
        <f>Table4[[#This Row],[Bank Deposit2]] - Table4[[#This Row],[Saving Accounts]]</f>
        <v>353452.84018199996</v>
      </c>
      <c r="S2233" s="22">
        <f>IF(AND(Table4[[#This Row],[Account Type]]="Current",Table4[[#This Row],[Opening Balance]]&gt;= 500000),Table4[[#This Row],[Opening Balance]] * 0.02, 0)</f>
        <v>32353308.359999999</v>
      </c>
    </row>
    <row r="2234" spans="1:19" ht="15.75" x14ac:dyDescent="0.25">
      <c r="A2234" s="17" t="s">
        <v>6889</v>
      </c>
      <c r="B2234" s="19">
        <v>887422629</v>
      </c>
      <c r="C2234" s="17">
        <v>72</v>
      </c>
      <c r="D2234" s="24">
        <v>18408</v>
      </c>
      <c r="E2234" s="17" t="s">
        <v>12</v>
      </c>
      <c r="F2234" s="17" t="s">
        <v>269</v>
      </c>
      <c r="G2234" s="17" t="s">
        <v>4066</v>
      </c>
      <c r="H2234" s="17" t="s">
        <v>6890</v>
      </c>
      <c r="I2234" s="20">
        <f t="shared" si="34"/>
        <v>2640689.23122</v>
      </c>
      <c r="J2234" s="20">
        <v>762865.77790800005</v>
      </c>
      <c r="K2234" s="17" t="s">
        <v>6891</v>
      </c>
      <c r="L2234" s="21" t="str">
        <f>VLOOKUP(B2234,Accounts!B$2:E$3001,4,FALSE)</f>
        <v>Current</v>
      </c>
      <c r="M2234" s="26">
        <f>VALUE(VLOOKUP(B2234,Accounts!B$2:G$3001,6,FALSE))</f>
        <v>1684189188</v>
      </c>
      <c r="N2234" s="22">
        <f>IFERROR(VLOOKUP(B2234,Loan!B2234:D2533,3,FALSE), 0)</f>
        <v>0</v>
      </c>
      <c r="O2234" s="25">
        <f>VLOOKUP(B2234,Transaction!C2:F3001,4,FALSE)</f>
        <v>44240</v>
      </c>
      <c r="P2234" s="21" t="str">
        <f>VLOOKUP(B2234,Table3[[Account Number]:[Transaction type]],2,FALSE)</f>
        <v>Money Deposit</v>
      </c>
      <c r="Q2234" s="21" t="str">
        <f>VLOOKUP(B2234,Transaction!C2:E3001,3,FALSE)</f>
        <v>Bank</v>
      </c>
      <c r="R2234" s="22">
        <f>Table4[[#This Row],[Bank Deposit2]] - Table4[[#This Row],[Saving Accounts]]</f>
        <v>1877823.4533119998</v>
      </c>
      <c r="S2234" s="22">
        <f>IF(AND(Table4[[#This Row],[Account Type]]="Current",Table4[[#This Row],[Opening Balance]]&gt;= 500000),Table4[[#This Row],[Opening Balance]] * 0.02, 0)</f>
        <v>33683783.759999998</v>
      </c>
    </row>
    <row r="2235" spans="1:19" ht="15.75" x14ac:dyDescent="0.25">
      <c r="A2235" s="17" t="s">
        <v>6892</v>
      </c>
      <c r="B2235" s="19">
        <v>178262536</v>
      </c>
      <c r="C2235" s="17">
        <v>60</v>
      </c>
      <c r="D2235" s="24">
        <v>22791</v>
      </c>
      <c r="E2235" s="17" t="s">
        <v>12</v>
      </c>
      <c r="F2235" s="17" t="s">
        <v>951</v>
      </c>
      <c r="G2235" s="17" t="s">
        <v>4084</v>
      </c>
      <c r="H2235" s="17" t="s">
        <v>6893</v>
      </c>
      <c r="I2235" s="20">
        <f t="shared" si="34"/>
        <v>530295.825312</v>
      </c>
      <c r="J2235" s="20">
        <v>196918.76825279999</v>
      </c>
      <c r="K2235" s="17" t="s">
        <v>6894</v>
      </c>
      <c r="L2235" s="21" t="str">
        <f>VLOOKUP(B2235,Accounts!B$2:E$3001,4,FALSE)</f>
        <v>Domiciliary</v>
      </c>
      <c r="M2235" s="26">
        <f>VALUE(VLOOKUP(B2235,Accounts!B$2:G$3001,6,FALSE))</f>
        <v>4487291904</v>
      </c>
      <c r="N2235" s="22">
        <f>IFERROR(VLOOKUP(B2235,Loan!B2235:D2534,3,FALSE), 0)</f>
        <v>0</v>
      </c>
      <c r="O2235" s="25">
        <f>VLOOKUP(B2235,Transaction!C2:F3001,4,FALSE)</f>
        <v>44319</v>
      </c>
      <c r="P2235" s="21" t="str">
        <f>VLOOKUP(B2235,Table3[[Account Number]:[Transaction type]],2,FALSE)</f>
        <v>Cash Withdrawal</v>
      </c>
      <c r="Q2235" s="21" t="str">
        <f>VLOOKUP(B2235,Transaction!C2:E3001,3,FALSE)</f>
        <v>POS</v>
      </c>
      <c r="R2235" s="22">
        <f>Table4[[#This Row],[Bank Deposit2]] - Table4[[#This Row],[Saving Accounts]]</f>
        <v>333377.05705920001</v>
      </c>
      <c r="S2235" s="22">
        <f>IF(AND(Table4[[#This Row],[Account Type]]="Current",Table4[[#This Row],[Opening Balance]]&gt;= 500000),Table4[[#This Row],[Opening Balance]] * 0.02, 0)</f>
        <v>0</v>
      </c>
    </row>
    <row r="2236" spans="1:19" ht="15.75" x14ac:dyDescent="0.25">
      <c r="A2236" s="17" t="s">
        <v>6895</v>
      </c>
      <c r="B2236" s="19">
        <v>234392725</v>
      </c>
      <c r="C2236" s="17">
        <v>80</v>
      </c>
      <c r="D2236" s="24">
        <v>15486</v>
      </c>
      <c r="E2236" s="17" t="s">
        <v>12</v>
      </c>
      <c r="F2236" s="17" t="s">
        <v>1197</v>
      </c>
      <c r="G2236" s="17" t="s">
        <v>4095</v>
      </c>
      <c r="H2236" s="17" t="s">
        <v>6896</v>
      </c>
      <c r="I2236" s="20">
        <f t="shared" si="34"/>
        <v>561513.28642500006</v>
      </c>
      <c r="J2236" s="20">
        <v>427984.19281799998</v>
      </c>
      <c r="K2236" s="17" t="s">
        <v>6897</v>
      </c>
      <c r="L2236" s="21" t="str">
        <f>VLOOKUP(B2236,Accounts!B$2:E$3001,4,FALSE)</f>
        <v>Current</v>
      </c>
      <c r="M2236" s="26">
        <f>VALUE(VLOOKUP(B2236,Accounts!B$2:G$3001,6,FALSE))</f>
        <v>711531216</v>
      </c>
      <c r="N2236" s="22">
        <f>IFERROR(VLOOKUP(B2236,Loan!B2236:D2535,3,FALSE), 0)</f>
        <v>0</v>
      </c>
      <c r="O2236" s="25">
        <f>VLOOKUP(B2236,Transaction!C2:F3001,4,FALSE)</f>
        <v>44391</v>
      </c>
      <c r="P2236" s="21" t="str">
        <f>VLOOKUP(B2236,Table3[[Account Number]:[Transaction type]],2,FALSE)</f>
        <v>Money Transfer</v>
      </c>
      <c r="Q2236" s="21" t="str">
        <f>VLOOKUP(B2236,Transaction!C2:E3001,3,FALSE)</f>
        <v>Mobile</v>
      </c>
      <c r="R2236" s="22">
        <f>Table4[[#This Row],[Bank Deposit2]] - Table4[[#This Row],[Saving Accounts]]</f>
        <v>133529.09360700008</v>
      </c>
      <c r="S2236" s="22">
        <f>IF(AND(Table4[[#This Row],[Account Type]]="Current",Table4[[#This Row],[Opening Balance]]&gt;= 500000),Table4[[#This Row],[Opening Balance]] * 0.02, 0)</f>
        <v>14230624.32</v>
      </c>
    </row>
    <row r="2237" spans="1:19" ht="15.75" x14ac:dyDescent="0.25">
      <c r="A2237" s="17" t="s">
        <v>6898</v>
      </c>
      <c r="B2237" s="19">
        <v>319128070</v>
      </c>
      <c r="C2237" s="17">
        <v>67</v>
      </c>
      <c r="D2237" s="24">
        <v>20234.25</v>
      </c>
      <c r="E2237" s="17" t="s">
        <v>12</v>
      </c>
      <c r="F2237" s="17" t="s">
        <v>1400</v>
      </c>
      <c r="G2237" s="17" t="s">
        <v>4088</v>
      </c>
      <c r="H2237" s="17" t="s">
        <v>6899</v>
      </c>
      <c r="I2237" s="20">
        <f t="shared" si="34"/>
        <v>727295.43839999998</v>
      </c>
      <c r="J2237" s="20">
        <v>234789.94044000001</v>
      </c>
      <c r="K2237" s="17" t="s">
        <v>6900</v>
      </c>
      <c r="L2237" s="21" t="str">
        <f>VLOOKUP(B2237,Accounts!B$2:E$3001,4,FALSE)</f>
        <v>Savings</v>
      </c>
      <c r="M2237" s="26">
        <f>VALUE(VLOOKUP(B2237,Accounts!B$2:G$3001,6,FALSE))</f>
        <v>1406144817</v>
      </c>
      <c r="N2237" s="22">
        <f>IFERROR(VLOOKUP(B2237,Loan!B2237:D2536,3,FALSE), 0)</f>
        <v>0</v>
      </c>
      <c r="O2237" s="25">
        <f>VLOOKUP(B2237,Transaction!C2:F3001,4,FALSE)</f>
        <v>44289</v>
      </c>
      <c r="P2237" s="21" t="str">
        <f>VLOOKUP(B2237,Table3[[Account Number]:[Transaction type]],2,FALSE)</f>
        <v>Loan Payment</v>
      </c>
      <c r="Q2237" s="21" t="str">
        <f>VLOOKUP(B2237,Transaction!C2:E3001,3,FALSE)</f>
        <v>AFT</v>
      </c>
      <c r="R2237" s="22">
        <f>Table4[[#This Row],[Bank Deposit2]] - Table4[[#This Row],[Saving Accounts]]</f>
        <v>492505.49795999995</v>
      </c>
      <c r="S2237" s="22">
        <f>IF(AND(Table4[[#This Row],[Account Type]]="Current",Table4[[#This Row],[Opening Balance]]&gt;= 500000),Table4[[#This Row],[Opening Balance]] * 0.02, 0)</f>
        <v>0</v>
      </c>
    </row>
    <row r="2238" spans="1:19" ht="15.75" x14ac:dyDescent="0.25">
      <c r="A2238" s="17" t="s">
        <v>6901</v>
      </c>
      <c r="B2238" s="19">
        <v>725128885</v>
      </c>
      <c r="C2238" s="17">
        <v>79</v>
      </c>
      <c r="D2238" s="24">
        <v>15851.25</v>
      </c>
      <c r="E2238" s="17" t="s">
        <v>12</v>
      </c>
      <c r="F2238" s="17" t="s">
        <v>509</v>
      </c>
      <c r="G2238" s="17" t="s">
        <v>4062</v>
      </c>
      <c r="H2238" s="17" t="s">
        <v>6902</v>
      </c>
      <c r="I2238" s="20">
        <f t="shared" si="34"/>
        <v>770258.34097799996</v>
      </c>
      <c r="J2238" s="20">
        <v>279828.03020340001</v>
      </c>
      <c r="K2238" s="17" t="s">
        <v>6903</v>
      </c>
      <c r="L2238" s="21" t="str">
        <f>VLOOKUP(B2238,Accounts!B$2:E$3001,4,FALSE)</f>
        <v>Joint</v>
      </c>
      <c r="M2238" s="26">
        <f>VALUE(VLOOKUP(B2238,Accounts!B$2:G$3001,6,FALSE))</f>
        <v>22472241</v>
      </c>
      <c r="N2238" s="22">
        <f>IFERROR(VLOOKUP(B2238,Loan!B2238:D2537,3,FALSE), 0)</f>
        <v>0</v>
      </c>
      <c r="O2238" s="25">
        <f>VLOOKUP(B2238,Transaction!C2:F3001,4,FALSE)</f>
        <v>44521</v>
      </c>
      <c r="P2238" s="21" t="str">
        <f>VLOOKUP(B2238,Table3[[Account Number]:[Transaction type]],2,FALSE)</f>
        <v>Money Transfer</v>
      </c>
      <c r="Q2238" s="21" t="str">
        <f>VLOOKUP(B2238,Transaction!C2:E3001,3,FALSE)</f>
        <v>Mobile</v>
      </c>
      <c r="R2238" s="22">
        <f>Table4[[#This Row],[Bank Deposit2]] - Table4[[#This Row],[Saving Accounts]]</f>
        <v>490430.31077459996</v>
      </c>
      <c r="S2238" s="22">
        <f>IF(AND(Table4[[#This Row],[Account Type]]="Current",Table4[[#This Row],[Opening Balance]]&gt;= 500000),Table4[[#This Row],[Opening Balance]] * 0.02, 0)</f>
        <v>0</v>
      </c>
    </row>
    <row r="2239" spans="1:19" ht="15.75" x14ac:dyDescent="0.25">
      <c r="A2239" s="17" t="s">
        <v>6904</v>
      </c>
      <c r="B2239" s="19">
        <v>635529670</v>
      </c>
      <c r="C2239" s="17">
        <v>31</v>
      </c>
      <c r="D2239" s="24">
        <v>33383.25</v>
      </c>
      <c r="E2239" s="17" t="s">
        <v>12</v>
      </c>
      <c r="F2239" s="17" t="s">
        <v>1090</v>
      </c>
      <c r="G2239" s="17" t="s">
        <v>4054</v>
      </c>
      <c r="H2239" s="17" t="s">
        <v>6905</v>
      </c>
      <c r="I2239" s="20">
        <f t="shared" si="34"/>
        <v>206388.47692799999</v>
      </c>
      <c r="J2239" s="20">
        <v>60325.63190208</v>
      </c>
      <c r="K2239" s="17" t="s">
        <v>6906</v>
      </c>
      <c r="L2239" s="21" t="str">
        <f>VLOOKUP(B2239,Accounts!B$2:E$3001,4,FALSE)</f>
        <v>Domiciliary</v>
      </c>
      <c r="M2239" s="26">
        <f>VALUE(VLOOKUP(B2239,Accounts!B$2:G$3001,6,FALSE))</f>
        <v>930278087</v>
      </c>
      <c r="N2239" s="22">
        <f>IFERROR(VLOOKUP(B2239,Loan!B2239:D2538,3,FALSE), 0)</f>
        <v>0</v>
      </c>
      <c r="O2239" s="25">
        <f>VLOOKUP(B2239,Transaction!C2:F3001,4,FALSE)</f>
        <v>44307</v>
      </c>
      <c r="P2239" s="21" t="str">
        <f>VLOOKUP(B2239,Table3[[Account Number]:[Transaction type]],2,FALSE)</f>
        <v>Online Payment</v>
      </c>
      <c r="Q2239" s="21" t="str">
        <f>VLOOKUP(B2239,Transaction!C2:E3001,3,FALSE)</f>
        <v>Internet Banking</v>
      </c>
      <c r="R2239" s="22">
        <f>Table4[[#This Row],[Bank Deposit2]] - Table4[[#This Row],[Saving Accounts]]</f>
        <v>146062.84502591999</v>
      </c>
      <c r="S2239" s="22">
        <f>IF(AND(Table4[[#This Row],[Account Type]]="Current",Table4[[#This Row],[Opening Balance]]&gt;= 500000),Table4[[#This Row],[Opening Balance]] * 0.02, 0)</f>
        <v>0</v>
      </c>
    </row>
    <row r="2240" spans="1:19" ht="15.75" x14ac:dyDescent="0.25">
      <c r="A2240" s="17" t="s">
        <v>6907</v>
      </c>
      <c r="B2240" s="19">
        <v>143114804</v>
      </c>
      <c r="C2240" s="17">
        <v>73</v>
      </c>
      <c r="D2240" s="24">
        <v>18042.75</v>
      </c>
      <c r="E2240" s="17" t="s">
        <v>12</v>
      </c>
      <c r="F2240" s="17" t="s">
        <v>475</v>
      </c>
      <c r="G2240" s="17" t="s">
        <v>4105</v>
      </c>
      <c r="H2240" s="17" t="s">
        <v>6908</v>
      </c>
      <c r="I2240" s="20">
        <f t="shared" si="34"/>
        <v>211125.77326399999</v>
      </c>
      <c r="J2240" s="20">
        <v>56231.547415679997</v>
      </c>
      <c r="K2240" s="17" t="s">
        <v>6909</v>
      </c>
      <c r="L2240" s="21" t="str">
        <f>VLOOKUP(B2240,Accounts!B$2:E$3001,4,FALSE)</f>
        <v>Domiciliary</v>
      </c>
      <c r="M2240" s="26">
        <f>VALUE(VLOOKUP(B2240,Accounts!B$2:G$3001,6,FALSE))</f>
        <v>1279368948</v>
      </c>
      <c r="N2240" s="22">
        <f>IFERROR(VLOOKUP(B2240,Loan!B2240:D2539,3,FALSE), 0)</f>
        <v>0</v>
      </c>
      <c r="O2240" s="25">
        <f>VLOOKUP(B2240,Transaction!C2:F3001,4,FALSE)</f>
        <v>44586</v>
      </c>
      <c r="P2240" s="21" t="str">
        <f>VLOOKUP(B2240,Table3[[Account Number]:[Transaction type]],2,FALSE)</f>
        <v>Online Payment</v>
      </c>
      <c r="Q2240" s="21" t="str">
        <f>VLOOKUP(B2240,Transaction!C2:E3001,3,FALSE)</f>
        <v>Internet Banking</v>
      </c>
      <c r="R2240" s="22">
        <f>Table4[[#This Row],[Bank Deposit2]] - Table4[[#This Row],[Saving Accounts]]</f>
        <v>154894.22584832</v>
      </c>
      <c r="S2240" s="22">
        <f>IF(AND(Table4[[#This Row],[Account Type]]="Current",Table4[[#This Row],[Opening Balance]]&gt;= 500000),Table4[[#This Row],[Opening Balance]] * 0.02, 0)</f>
        <v>0</v>
      </c>
    </row>
    <row r="2241" spans="1:19" ht="15.75" x14ac:dyDescent="0.25">
      <c r="A2241" s="17" t="s">
        <v>6910</v>
      </c>
      <c r="B2241" s="19">
        <v>600726742</v>
      </c>
      <c r="C2241" s="17">
        <v>54</v>
      </c>
      <c r="D2241" s="24">
        <v>24982.5</v>
      </c>
      <c r="E2241" s="17" t="s">
        <v>12</v>
      </c>
      <c r="F2241" s="17" t="s">
        <v>199</v>
      </c>
      <c r="G2241" s="17" t="s">
        <v>4088</v>
      </c>
      <c r="H2241" s="17" t="s">
        <v>6911</v>
      </c>
      <c r="I2241" s="20">
        <f t="shared" si="34"/>
        <v>188233.400448</v>
      </c>
      <c r="J2241" s="20">
        <v>83504.23092288</v>
      </c>
      <c r="K2241" s="17" t="s">
        <v>6912</v>
      </c>
      <c r="L2241" s="21" t="str">
        <f>VLOOKUP(B2241,Accounts!B$2:E$3001,4,FALSE)</f>
        <v>Joint</v>
      </c>
      <c r="M2241" s="26">
        <f>VALUE(VLOOKUP(B2241,Accounts!B$2:G$3001,6,FALSE))</f>
        <v>873890937</v>
      </c>
      <c r="N2241" s="22">
        <f>IFERROR(VLOOKUP(B2241,Loan!B2241:D2540,3,FALSE), 0)</f>
        <v>0</v>
      </c>
      <c r="O2241" s="25">
        <f>VLOOKUP(B2241,Transaction!C2:F3001,4,FALSE)</f>
        <v>44350</v>
      </c>
      <c r="P2241" s="21" t="str">
        <f>VLOOKUP(B2241,Table3[[Account Number]:[Transaction type]],2,FALSE)</f>
        <v>Money Deposit</v>
      </c>
      <c r="Q2241" s="21" t="str">
        <f>VLOOKUP(B2241,Transaction!C2:E3001,3,FALSE)</f>
        <v>Bank</v>
      </c>
      <c r="R2241" s="22">
        <f>Table4[[#This Row],[Bank Deposit2]] - Table4[[#This Row],[Saving Accounts]]</f>
        <v>104729.16952512</v>
      </c>
      <c r="S2241" s="22">
        <f>IF(AND(Table4[[#This Row],[Account Type]]="Current",Table4[[#This Row],[Opening Balance]]&gt;= 500000),Table4[[#This Row],[Opening Balance]] * 0.02, 0)</f>
        <v>0</v>
      </c>
    </row>
    <row r="2242" spans="1:19" ht="15.75" x14ac:dyDescent="0.25">
      <c r="A2242" s="17" t="s">
        <v>6913</v>
      </c>
      <c r="B2242" s="19">
        <v>499740854</v>
      </c>
      <c r="C2242" s="17">
        <v>36</v>
      </c>
      <c r="D2242" s="24">
        <v>31557</v>
      </c>
      <c r="E2242" s="17" t="s">
        <v>12</v>
      </c>
      <c r="F2242" s="17" t="s">
        <v>471</v>
      </c>
      <c r="G2242" s="17" t="s">
        <v>4074</v>
      </c>
      <c r="H2242" s="17" t="s">
        <v>6914</v>
      </c>
      <c r="I2242" s="20">
        <f t="shared" si="34"/>
        <v>131688.69615</v>
      </c>
      <c r="J2242" s="20">
        <v>38355.8157345</v>
      </c>
      <c r="K2242" s="17" t="s">
        <v>6915</v>
      </c>
      <c r="L2242" s="21" t="str">
        <f>VLOOKUP(B2242,Accounts!B$2:E$3001,4,FALSE)</f>
        <v>Joint</v>
      </c>
      <c r="M2242" s="26">
        <f>VALUE(VLOOKUP(B2242,Accounts!B$2:G$3001,6,FALSE))</f>
        <v>811628928</v>
      </c>
      <c r="N2242" s="22">
        <f>IFERROR(VLOOKUP(B2242,Loan!B2242:D2541,3,FALSE), 0)</f>
        <v>0</v>
      </c>
      <c r="O2242" s="25">
        <f>VLOOKUP(B2242,Transaction!C2:F3001,4,FALSE)</f>
        <v>44600</v>
      </c>
      <c r="P2242" s="21" t="str">
        <f>VLOOKUP(B2242,Table3[[Account Number]:[Transaction type]],2,FALSE)</f>
        <v>Loan Payment</v>
      </c>
      <c r="Q2242" s="21" t="str">
        <f>VLOOKUP(B2242,Transaction!C2:E3001,3,FALSE)</f>
        <v>AFT</v>
      </c>
      <c r="R2242" s="22">
        <f>Table4[[#This Row],[Bank Deposit2]] - Table4[[#This Row],[Saving Accounts]]</f>
        <v>93332.880415499996</v>
      </c>
      <c r="S2242" s="22">
        <f>IF(AND(Table4[[#This Row],[Account Type]]="Current",Table4[[#This Row],[Opening Balance]]&gt;= 500000),Table4[[#This Row],[Opening Balance]] * 0.02, 0)</f>
        <v>0</v>
      </c>
    </row>
    <row r="2243" spans="1:19" ht="15.75" x14ac:dyDescent="0.25">
      <c r="A2243" s="17" t="s">
        <v>6916</v>
      </c>
      <c r="B2243" s="19">
        <v>342831656</v>
      </c>
      <c r="C2243" s="17">
        <v>82</v>
      </c>
      <c r="D2243" s="24">
        <v>14755.5</v>
      </c>
      <c r="E2243" s="17" t="s">
        <v>12</v>
      </c>
      <c r="F2243" s="17" t="s">
        <v>825</v>
      </c>
      <c r="G2243" s="17" t="s">
        <v>4105</v>
      </c>
      <c r="H2243" s="17" t="s">
        <v>6917</v>
      </c>
      <c r="I2243" s="20">
        <f t="shared" ref="I2243:I2306" si="35">VALUE(CLEAN(H2243))</f>
        <v>163700.57959199999</v>
      </c>
      <c r="J2243" s="20">
        <v>128132.90820792</v>
      </c>
      <c r="K2243" s="17" t="s">
        <v>6918</v>
      </c>
      <c r="L2243" s="21" t="str">
        <f>VLOOKUP(B2243,Accounts!B$2:E$3001,4,FALSE)</f>
        <v>Savings</v>
      </c>
      <c r="M2243" s="26">
        <f>VALUE(VLOOKUP(B2243,Accounts!B$2:G$3001,6,FALSE))</f>
        <v>815645376</v>
      </c>
      <c r="N2243" s="22">
        <f>IFERROR(VLOOKUP(B2243,Loan!B2243:D2542,3,FALSE), 0)</f>
        <v>0</v>
      </c>
      <c r="O2243" s="25">
        <f>VLOOKUP(B2243,Transaction!C2:F3001,4,FALSE)</f>
        <v>44447</v>
      </c>
      <c r="P2243" s="21" t="str">
        <f>VLOOKUP(B2243,Table3[[Account Number]:[Transaction type]],2,FALSE)</f>
        <v>Checks</v>
      </c>
      <c r="Q2243" s="21" t="str">
        <f>VLOOKUP(B2243,Transaction!C2:E3001,3,FALSE)</f>
        <v>Informal Services</v>
      </c>
      <c r="R2243" s="22">
        <f>Table4[[#This Row],[Bank Deposit2]] - Table4[[#This Row],[Saving Accounts]]</f>
        <v>35567.671384079993</v>
      </c>
      <c r="S2243" s="22">
        <f>IF(AND(Table4[[#This Row],[Account Type]]="Current",Table4[[#This Row],[Opening Balance]]&gt;= 500000),Table4[[#This Row],[Opening Balance]] * 0.02, 0)</f>
        <v>0</v>
      </c>
    </row>
    <row r="2244" spans="1:19" ht="15.75" x14ac:dyDescent="0.25">
      <c r="A2244" s="17" t="s">
        <v>6919</v>
      </c>
      <c r="B2244" s="19">
        <v>922881556</v>
      </c>
      <c r="C2244" s="17">
        <v>30</v>
      </c>
      <c r="D2244" s="24">
        <v>33748.5</v>
      </c>
      <c r="E2244" s="17" t="s">
        <v>12</v>
      </c>
      <c r="F2244" s="17" t="s">
        <v>940</v>
      </c>
      <c r="G2244" s="17" t="s">
        <v>4062</v>
      </c>
      <c r="H2244" s="17" t="s">
        <v>6920</v>
      </c>
      <c r="I2244" s="20">
        <f t="shared" si="35"/>
        <v>81825.795039999997</v>
      </c>
      <c r="J2244" s="20">
        <v>45424.1780784</v>
      </c>
      <c r="K2244" s="17" t="s">
        <v>6921</v>
      </c>
      <c r="L2244" s="21" t="str">
        <f>VLOOKUP(B2244,Accounts!B$2:E$3001,4,FALSE)</f>
        <v>Corporate</v>
      </c>
      <c r="M2244" s="26">
        <f>VALUE(VLOOKUP(B2244,Accounts!B$2:G$3001,6,FALSE))</f>
        <v>1848879183</v>
      </c>
      <c r="N2244" s="22">
        <f>IFERROR(VLOOKUP(B2244,Loan!B2244:D2543,3,FALSE), 0)</f>
        <v>0</v>
      </c>
      <c r="O2244" s="25">
        <f>VLOOKUP(B2244,Transaction!C2:F3001,4,FALSE)</f>
        <v>44308</v>
      </c>
      <c r="P2244" s="21" t="str">
        <f>VLOOKUP(B2244,Table3[[Account Number]:[Transaction type]],2,FALSE)</f>
        <v>Money Transfer</v>
      </c>
      <c r="Q2244" s="21" t="str">
        <f>VLOOKUP(B2244,Transaction!C2:E3001,3,FALSE)</f>
        <v>Mobile</v>
      </c>
      <c r="R2244" s="22">
        <f>Table4[[#This Row],[Bank Deposit2]] - Table4[[#This Row],[Saving Accounts]]</f>
        <v>36401.616961599997</v>
      </c>
      <c r="S2244" s="22">
        <f>IF(AND(Table4[[#This Row],[Account Type]]="Current",Table4[[#This Row],[Opening Balance]]&gt;= 500000),Table4[[#This Row],[Opening Balance]] * 0.02, 0)</f>
        <v>0</v>
      </c>
    </row>
    <row r="2245" spans="1:19" ht="15.75" x14ac:dyDescent="0.25">
      <c r="A2245" s="17" t="s">
        <v>6922</v>
      </c>
      <c r="B2245" s="19">
        <v>768030363</v>
      </c>
      <c r="C2245" s="17">
        <v>25</v>
      </c>
      <c r="D2245" s="24">
        <v>35574.75</v>
      </c>
      <c r="E2245" s="17" t="s">
        <v>12</v>
      </c>
      <c r="F2245" s="17" t="s">
        <v>665</v>
      </c>
      <c r="G2245" s="17" t="s">
        <v>4088</v>
      </c>
      <c r="H2245" s="17" t="s">
        <v>6923</v>
      </c>
      <c r="I2245" s="20">
        <f t="shared" si="35"/>
        <v>637259.94839999999</v>
      </c>
      <c r="J2245" s="20">
        <v>227480.90781</v>
      </c>
      <c r="K2245" s="17" t="s">
        <v>6924</v>
      </c>
      <c r="L2245" s="21" t="str">
        <f>VLOOKUP(B2245,Accounts!B$2:E$3001,4,FALSE)</f>
        <v>Savings</v>
      </c>
      <c r="M2245" s="26">
        <f>VALUE(VLOOKUP(B2245,Accounts!B$2:G$3001,6,FALSE))</f>
        <v>62305625</v>
      </c>
      <c r="N2245" s="22">
        <f>IFERROR(VLOOKUP(B2245,Loan!B2245:D2544,3,FALSE), 0)</f>
        <v>0</v>
      </c>
      <c r="O2245" s="25">
        <f>VLOOKUP(B2245,Transaction!C2:F3001,4,FALSE)</f>
        <v>44369</v>
      </c>
      <c r="P2245" s="21" t="str">
        <f>VLOOKUP(B2245,Table3[[Account Number]:[Transaction type]],2,FALSE)</f>
        <v>Money Transfer</v>
      </c>
      <c r="Q2245" s="21" t="str">
        <f>VLOOKUP(B2245,Transaction!C2:E3001,3,FALSE)</f>
        <v>Internet Banking</v>
      </c>
      <c r="R2245" s="22">
        <f>Table4[[#This Row],[Bank Deposit2]] - Table4[[#This Row],[Saving Accounts]]</f>
        <v>409779.04058999999</v>
      </c>
      <c r="S2245" s="22">
        <f>IF(AND(Table4[[#This Row],[Account Type]]="Current",Table4[[#This Row],[Opening Balance]]&gt;= 500000),Table4[[#This Row],[Opening Balance]] * 0.02, 0)</f>
        <v>0</v>
      </c>
    </row>
    <row r="2246" spans="1:19" ht="15.75" x14ac:dyDescent="0.25">
      <c r="A2246" s="17" t="s">
        <v>6925</v>
      </c>
      <c r="B2246" s="19">
        <v>405009779</v>
      </c>
      <c r="C2246" s="17">
        <v>74</v>
      </c>
      <c r="D2246" s="24">
        <v>17677.5</v>
      </c>
      <c r="E2246" s="17" t="s">
        <v>12</v>
      </c>
      <c r="F2246" s="17" t="s">
        <v>318</v>
      </c>
      <c r="G2246" s="17" t="s">
        <v>4112</v>
      </c>
      <c r="H2246" s="17" t="s">
        <v>6926</v>
      </c>
      <c r="I2246" s="20">
        <f t="shared" si="35"/>
        <v>91304.236799999999</v>
      </c>
      <c r="J2246" s="20">
        <v>55999.931903999997</v>
      </c>
      <c r="K2246" s="17" t="s">
        <v>6927</v>
      </c>
      <c r="L2246" s="21" t="str">
        <f>VLOOKUP(B2246,Accounts!B$2:E$3001,4,FALSE)</f>
        <v>Corporate</v>
      </c>
      <c r="M2246" s="26">
        <f>VALUE(VLOOKUP(B2246,Accounts!B$2:G$3001,6,FALSE))</f>
        <v>401375631</v>
      </c>
      <c r="N2246" s="22">
        <f>IFERROR(VLOOKUP(B2246,Loan!B2246:D2545,3,FALSE), 0)</f>
        <v>0</v>
      </c>
      <c r="O2246" s="25">
        <f>VLOOKUP(B2246,Transaction!C2:F3001,4,FALSE)</f>
        <v>44379</v>
      </c>
      <c r="P2246" s="21" t="str">
        <f>VLOOKUP(B2246,Table3[[Account Number]:[Transaction type]],2,FALSE)</f>
        <v>Cash Withdrawal</v>
      </c>
      <c r="Q2246" s="21" t="str">
        <f>VLOOKUP(B2246,Transaction!C2:E3001,3,FALSE)</f>
        <v>POS</v>
      </c>
      <c r="R2246" s="22">
        <f>Table4[[#This Row],[Bank Deposit2]] - Table4[[#This Row],[Saving Accounts]]</f>
        <v>35304.304896000001</v>
      </c>
      <c r="S2246" s="22">
        <f>IF(AND(Table4[[#This Row],[Account Type]]="Current",Table4[[#This Row],[Opening Balance]]&gt;= 500000),Table4[[#This Row],[Opening Balance]] * 0.02, 0)</f>
        <v>0</v>
      </c>
    </row>
    <row r="2247" spans="1:19" ht="15.75" x14ac:dyDescent="0.25">
      <c r="A2247" s="17" t="s">
        <v>6928</v>
      </c>
      <c r="B2247" s="19">
        <v>504422027</v>
      </c>
      <c r="C2247" s="17">
        <v>73</v>
      </c>
      <c r="D2247" s="24">
        <v>18042.75</v>
      </c>
      <c r="E2247" s="17" t="s">
        <v>12</v>
      </c>
      <c r="F2247" s="17" t="s">
        <v>195</v>
      </c>
      <c r="G2247" s="17" t="s">
        <v>4112</v>
      </c>
      <c r="H2247" s="17" t="s">
        <v>6929</v>
      </c>
      <c r="I2247" s="20">
        <f t="shared" si="35"/>
        <v>1012079.5347</v>
      </c>
      <c r="J2247" s="20">
        <v>551194.08505200001</v>
      </c>
      <c r="K2247" s="17" t="s">
        <v>6930</v>
      </c>
      <c r="L2247" s="21" t="str">
        <f>VLOOKUP(B2247,Accounts!B$2:E$3001,4,FALSE)</f>
        <v>Current</v>
      </c>
      <c r="M2247" s="26">
        <f>VALUE(VLOOKUP(B2247,Accounts!B$2:G$3001,6,FALSE))</f>
        <v>2136245696</v>
      </c>
      <c r="N2247" s="22">
        <f>IFERROR(VLOOKUP(B2247,Loan!B2247:D2546,3,FALSE), 0)</f>
        <v>0</v>
      </c>
      <c r="O2247" s="25">
        <f>VLOOKUP(B2247,Transaction!C2:F3001,4,FALSE)</f>
        <v>44348</v>
      </c>
      <c r="P2247" s="21" t="str">
        <f>VLOOKUP(B2247,Table3[[Account Number]:[Transaction type]],2,FALSE)</f>
        <v>Cash Withdrawal</v>
      </c>
      <c r="Q2247" s="21" t="str">
        <f>VLOOKUP(B2247,Transaction!C2:E3001,3,FALSE)</f>
        <v>POS</v>
      </c>
      <c r="R2247" s="22">
        <f>Table4[[#This Row],[Bank Deposit2]] - Table4[[#This Row],[Saving Accounts]]</f>
        <v>460885.44964799995</v>
      </c>
      <c r="S2247" s="22">
        <f>IF(AND(Table4[[#This Row],[Account Type]]="Current",Table4[[#This Row],[Opening Balance]]&gt;= 500000),Table4[[#This Row],[Opening Balance]] * 0.02, 0)</f>
        <v>42724913.920000002</v>
      </c>
    </row>
    <row r="2248" spans="1:19" ht="15.75" x14ac:dyDescent="0.25">
      <c r="A2248" s="17" t="s">
        <v>6931</v>
      </c>
      <c r="B2248" s="19">
        <v>128086960</v>
      </c>
      <c r="C2248" s="17">
        <v>71</v>
      </c>
      <c r="D2248" s="24">
        <v>18773.25</v>
      </c>
      <c r="E2248" s="17" t="s">
        <v>12</v>
      </c>
      <c r="F2248" s="17" t="s">
        <v>120</v>
      </c>
      <c r="G2248" s="17" t="s">
        <v>4074</v>
      </c>
      <c r="H2248" s="17" t="s">
        <v>6932</v>
      </c>
      <c r="I2248" s="20">
        <f t="shared" si="35"/>
        <v>1863378.0587520001</v>
      </c>
      <c r="J2248" s="20">
        <v>543041.60569343995</v>
      </c>
      <c r="K2248" s="17" t="s">
        <v>6933</v>
      </c>
      <c r="L2248" s="21" t="str">
        <f>VLOOKUP(B2248,Accounts!B$2:E$3001,4,FALSE)</f>
        <v>Domiciliary</v>
      </c>
      <c r="M2248" s="26">
        <f>VALUE(VLOOKUP(B2248,Accounts!B$2:G$3001,6,FALSE))</f>
        <v>5653144</v>
      </c>
      <c r="N2248" s="22">
        <f>IFERROR(VLOOKUP(B2248,Loan!B2248:D2547,3,FALSE), 0)</f>
        <v>0</v>
      </c>
      <c r="O2248" s="25">
        <f>VLOOKUP(B2248,Transaction!C2:F3001,4,FALSE)</f>
        <v>44255</v>
      </c>
      <c r="P2248" s="21" t="str">
        <f>VLOOKUP(B2248,Table3[[Account Number]:[Transaction type]],2,FALSE)</f>
        <v>Money Transfer</v>
      </c>
      <c r="Q2248" s="21" t="str">
        <f>VLOOKUP(B2248,Transaction!C2:E3001,3,FALSE)</f>
        <v>Mobile</v>
      </c>
      <c r="R2248" s="22">
        <f>Table4[[#This Row],[Bank Deposit2]] - Table4[[#This Row],[Saving Accounts]]</f>
        <v>1320336.4530585601</v>
      </c>
      <c r="S2248" s="22">
        <f>IF(AND(Table4[[#This Row],[Account Type]]="Current",Table4[[#This Row],[Opening Balance]]&gt;= 500000),Table4[[#This Row],[Opening Balance]] * 0.02, 0)</f>
        <v>0</v>
      </c>
    </row>
    <row r="2249" spans="1:19" ht="15.75" x14ac:dyDescent="0.25">
      <c r="A2249" s="17" t="s">
        <v>6934</v>
      </c>
      <c r="B2249" s="19">
        <v>722161480</v>
      </c>
      <c r="C2249" s="17">
        <v>20</v>
      </c>
      <c r="D2249" s="24">
        <v>37401</v>
      </c>
      <c r="E2249" s="17" t="s">
        <v>12</v>
      </c>
      <c r="F2249" s="17" t="s">
        <v>1308</v>
      </c>
      <c r="G2249" s="17" t="s">
        <v>4112</v>
      </c>
      <c r="H2249" s="17" t="s">
        <v>6935</v>
      </c>
      <c r="I2249" s="20">
        <f t="shared" si="35"/>
        <v>1104737.107968</v>
      </c>
      <c r="J2249" s="20">
        <v>234756.63544320001</v>
      </c>
      <c r="K2249" s="17" t="s">
        <v>6936</v>
      </c>
      <c r="L2249" s="21" t="str">
        <f>VLOOKUP(B2249,Accounts!B$2:E$3001,4,FALSE)</f>
        <v>Domiciliary</v>
      </c>
      <c r="M2249" s="26">
        <f>VALUE(VLOOKUP(B2249,Accounts!B$2:G$3001,6,FALSE))</f>
        <v>2032985355</v>
      </c>
      <c r="N2249" s="22">
        <f>IFERROR(VLOOKUP(B2249,Loan!B2249:D2548,3,FALSE), 0)</f>
        <v>0</v>
      </c>
      <c r="O2249" s="25">
        <f>VLOOKUP(B2249,Transaction!C2:F3001,4,FALSE)</f>
        <v>44661</v>
      </c>
      <c r="P2249" s="21" t="str">
        <f>VLOOKUP(B2249,Table3[[Account Number]:[Transaction type]],2,FALSE)</f>
        <v>Cash Withdrawal</v>
      </c>
      <c r="Q2249" s="21" t="str">
        <f>VLOOKUP(B2249,Transaction!C2:E3001,3,FALSE)</f>
        <v>ATM</v>
      </c>
      <c r="R2249" s="22">
        <f>Table4[[#This Row],[Bank Deposit2]] - Table4[[#This Row],[Saving Accounts]]</f>
        <v>869980.47252479999</v>
      </c>
      <c r="S2249" s="22">
        <f>IF(AND(Table4[[#This Row],[Account Type]]="Current",Table4[[#This Row],[Opening Balance]]&gt;= 500000),Table4[[#This Row],[Opening Balance]] * 0.02, 0)</f>
        <v>0</v>
      </c>
    </row>
    <row r="2250" spans="1:19" ht="15.75" x14ac:dyDescent="0.25">
      <c r="A2250" s="17" t="s">
        <v>6937</v>
      </c>
      <c r="B2250" s="19">
        <v>840052836</v>
      </c>
      <c r="C2250" s="17">
        <v>27</v>
      </c>
      <c r="D2250" s="24">
        <v>34844.25</v>
      </c>
      <c r="E2250" s="17" t="s">
        <v>12</v>
      </c>
      <c r="F2250" s="17" t="s">
        <v>1252</v>
      </c>
      <c r="G2250" s="17" t="s">
        <v>4095</v>
      </c>
      <c r="H2250" s="17" t="s">
        <v>903</v>
      </c>
      <c r="I2250" s="20">
        <f t="shared" si="35"/>
        <v>0</v>
      </c>
      <c r="J2250" s="20">
        <v>0</v>
      </c>
      <c r="K2250" s="17" t="s">
        <v>6938</v>
      </c>
      <c r="L2250" s="21" t="str">
        <f>VLOOKUP(B2250,Accounts!B$2:E$3001,4,FALSE)</f>
        <v>Corporate</v>
      </c>
      <c r="M2250" s="26">
        <f>VALUE(VLOOKUP(B2250,Accounts!B$2:G$3001,6,FALSE))</f>
        <v>765959616</v>
      </c>
      <c r="N2250" s="22">
        <f>IFERROR(VLOOKUP(B2250,Loan!B2250:D2549,3,FALSE), 0)</f>
        <v>0</v>
      </c>
      <c r="O2250" s="25">
        <f>VLOOKUP(B2250,Transaction!C2:F3001,4,FALSE)</f>
        <v>44653</v>
      </c>
      <c r="P2250" s="21" t="str">
        <f>VLOOKUP(B2250,Table3[[Account Number]:[Transaction type]],2,FALSE)</f>
        <v>Cash Withdrawal</v>
      </c>
      <c r="Q2250" s="21" t="str">
        <f>VLOOKUP(B2250,Transaction!C2:E3001,3,FALSE)</f>
        <v>POS</v>
      </c>
      <c r="R2250" s="22">
        <f>Table4[[#This Row],[Bank Deposit2]] - Table4[[#This Row],[Saving Accounts]]</f>
        <v>0</v>
      </c>
      <c r="S2250" s="22">
        <f>IF(AND(Table4[[#This Row],[Account Type]]="Current",Table4[[#This Row],[Opening Balance]]&gt;= 500000),Table4[[#This Row],[Opening Balance]] * 0.02, 0)</f>
        <v>0</v>
      </c>
    </row>
    <row r="2251" spans="1:19" ht="15.75" x14ac:dyDescent="0.25">
      <c r="A2251" s="17" t="s">
        <v>6939</v>
      </c>
      <c r="B2251" s="19">
        <v>926617488</v>
      </c>
      <c r="C2251" s="17">
        <v>78</v>
      </c>
      <c r="D2251" s="24">
        <v>16216.5</v>
      </c>
      <c r="E2251" s="17" t="s">
        <v>12</v>
      </c>
      <c r="F2251" s="17" t="s">
        <v>1083</v>
      </c>
      <c r="G2251" s="17" t="s">
        <v>4066</v>
      </c>
      <c r="H2251" s="17" t="s">
        <v>6940</v>
      </c>
      <c r="I2251" s="20">
        <f t="shared" si="35"/>
        <v>140517.63879999999</v>
      </c>
      <c r="J2251" s="20">
        <v>134896.93324799999</v>
      </c>
      <c r="K2251" s="17" t="s">
        <v>6941</v>
      </c>
      <c r="L2251" s="21" t="str">
        <f>VLOOKUP(B2251,Accounts!B$2:E$3001,4,FALSE)</f>
        <v>Domiciliary</v>
      </c>
      <c r="M2251" s="26">
        <f>VALUE(VLOOKUP(B2251,Accounts!B$2:G$3001,6,FALSE))</f>
        <v>2290599675</v>
      </c>
      <c r="N2251" s="22">
        <f>IFERROR(VLOOKUP(B2251,Loan!B2251:D2550,3,FALSE), 0)</f>
        <v>0</v>
      </c>
      <c r="O2251" s="25">
        <f>VLOOKUP(B2251,Transaction!C2:F3001,4,FALSE)</f>
        <v>44533</v>
      </c>
      <c r="P2251" s="21" t="str">
        <f>VLOOKUP(B2251,Table3[[Account Number]:[Transaction type]],2,FALSE)</f>
        <v>Money Transfer</v>
      </c>
      <c r="Q2251" s="21" t="str">
        <f>VLOOKUP(B2251,Transaction!C2:E3001,3,FALSE)</f>
        <v>ATM</v>
      </c>
      <c r="R2251" s="22">
        <f>Table4[[#This Row],[Bank Deposit2]] - Table4[[#This Row],[Saving Accounts]]</f>
        <v>5620.7055519999994</v>
      </c>
      <c r="S2251" s="22">
        <f>IF(AND(Table4[[#This Row],[Account Type]]="Current",Table4[[#This Row],[Opening Balance]]&gt;= 500000),Table4[[#This Row],[Opening Balance]] * 0.02, 0)</f>
        <v>0</v>
      </c>
    </row>
    <row r="2252" spans="1:19" ht="15.75" x14ac:dyDescent="0.25">
      <c r="A2252" s="17" t="s">
        <v>6942</v>
      </c>
      <c r="B2252" s="19">
        <v>213343518</v>
      </c>
      <c r="C2252" s="17">
        <v>55</v>
      </c>
      <c r="D2252" s="24">
        <v>24617.25</v>
      </c>
      <c r="E2252" s="17" t="s">
        <v>12</v>
      </c>
      <c r="F2252" s="17" t="s">
        <v>598</v>
      </c>
      <c r="G2252" s="17" t="s">
        <v>4074</v>
      </c>
      <c r="H2252" s="17" t="s">
        <v>6943</v>
      </c>
      <c r="I2252" s="20">
        <f t="shared" si="35"/>
        <v>1084086.6951959999</v>
      </c>
      <c r="J2252" s="20">
        <v>140931.27037548</v>
      </c>
      <c r="K2252" s="17" t="s">
        <v>6944</v>
      </c>
      <c r="L2252" s="21" t="str">
        <f>VLOOKUP(B2252,Accounts!B$2:E$3001,4,FALSE)</f>
        <v>Current</v>
      </c>
      <c r="M2252" s="26">
        <f>VALUE(VLOOKUP(B2252,Accounts!B$2:G$3001,6,FALSE))</f>
        <v>4390254</v>
      </c>
      <c r="N2252" s="22">
        <f>IFERROR(VLOOKUP(B2252,Loan!B2252:D2551,3,FALSE), 0)</f>
        <v>0</v>
      </c>
      <c r="O2252" s="25">
        <f>VLOOKUP(B2252,Transaction!C2:F3001,4,FALSE)</f>
        <v>44609</v>
      </c>
      <c r="P2252" s="21" t="str">
        <f>VLOOKUP(B2252,Table3[[Account Number]:[Transaction type]],2,FALSE)</f>
        <v>Money Transfer</v>
      </c>
      <c r="Q2252" s="21" t="str">
        <f>VLOOKUP(B2252,Transaction!C2:E3001,3,FALSE)</f>
        <v>Mobile</v>
      </c>
      <c r="R2252" s="22">
        <f>Table4[[#This Row],[Bank Deposit2]] - Table4[[#This Row],[Saving Accounts]]</f>
        <v>943155.42482051998</v>
      </c>
      <c r="S2252" s="22">
        <f>IF(AND(Table4[[#This Row],[Account Type]]="Current",Table4[[#This Row],[Opening Balance]]&gt;= 500000),Table4[[#This Row],[Opening Balance]] * 0.02, 0)</f>
        <v>87805.08</v>
      </c>
    </row>
    <row r="2253" spans="1:19" ht="15.75" x14ac:dyDescent="0.25">
      <c r="A2253" s="17" t="s">
        <v>6945</v>
      </c>
      <c r="B2253" s="19">
        <v>9052794</v>
      </c>
      <c r="C2253" s="17">
        <v>26</v>
      </c>
      <c r="D2253" s="24">
        <v>35209.5</v>
      </c>
      <c r="E2253" s="17" t="s">
        <v>12</v>
      </c>
      <c r="F2253" s="17" t="s">
        <v>1426</v>
      </c>
      <c r="G2253" s="17" t="s">
        <v>4088</v>
      </c>
      <c r="H2253" s="17" t="s">
        <v>6946</v>
      </c>
      <c r="I2253" s="20">
        <f t="shared" si="35"/>
        <v>581228.13600000006</v>
      </c>
      <c r="J2253" s="20">
        <v>224547.803208</v>
      </c>
      <c r="K2253" s="17" t="s">
        <v>6947</v>
      </c>
      <c r="L2253" s="21" t="str">
        <f>VLOOKUP(B2253,Accounts!B$2:E$3001,4,FALSE)</f>
        <v>Joint</v>
      </c>
      <c r="M2253" s="26">
        <f>VALUE(VLOOKUP(B2253,Accounts!B$2:G$3001,6,FALSE))</f>
        <v>2613705644</v>
      </c>
      <c r="N2253" s="22">
        <f>IFERROR(VLOOKUP(B2253,Loan!B2253:D2552,3,FALSE), 0)</f>
        <v>0</v>
      </c>
      <c r="O2253" s="25">
        <f>VLOOKUP(B2253,Transaction!C2:F3001,4,FALSE)</f>
        <v>44295</v>
      </c>
      <c r="P2253" s="21" t="str">
        <f>VLOOKUP(B2253,Table3[[Account Number]:[Transaction type]],2,FALSE)</f>
        <v>Money Deposit</v>
      </c>
      <c r="Q2253" s="21" t="str">
        <f>VLOOKUP(B2253,Transaction!C2:E3001,3,FALSE)</f>
        <v>Bank</v>
      </c>
      <c r="R2253" s="22">
        <f>Table4[[#This Row],[Bank Deposit2]] - Table4[[#This Row],[Saving Accounts]]</f>
        <v>356680.33279200003</v>
      </c>
      <c r="S2253" s="22">
        <f>IF(AND(Table4[[#This Row],[Account Type]]="Current",Table4[[#This Row],[Opening Balance]]&gt;= 500000),Table4[[#This Row],[Opening Balance]] * 0.02, 0)</f>
        <v>0</v>
      </c>
    </row>
    <row r="2254" spans="1:19" ht="15.75" x14ac:dyDescent="0.25">
      <c r="A2254" s="17" t="s">
        <v>6948</v>
      </c>
      <c r="B2254" s="19">
        <v>3708695</v>
      </c>
      <c r="C2254" s="17">
        <v>68</v>
      </c>
      <c r="D2254" s="24">
        <v>19869</v>
      </c>
      <c r="E2254" s="17" t="s">
        <v>12</v>
      </c>
      <c r="F2254" s="17" t="s">
        <v>893</v>
      </c>
      <c r="G2254" s="17" t="s">
        <v>4062</v>
      </c>
      <c r="H2254" s="17" t="s">
        <v>6949</v>
      </c>
      <c r="I2254" s="20">
        <f t="shared" si="35"/>
        <v>569570.55897599994</v>
      </c>
      <c r="J2254" s="20">
        <v>251867.45159424</v>
      </c>
      <c r="K2254" s="17" t="s">
        <v>6950</v>
      </c>
      <c r="L2254" s="21" t="str">
        <f>VLOOKUP(B2254,Accounts!B$2:E$3001,4,FALSE)</f>
        <v>Current</v>
      </c>
      <c r="M2254" s="26">
        <f>VALUE(VLOOKUP(B2254,Accounts!B$2:G$3001,6,FALSE))</f>
        <v>220825605</v>
      </c>
      <c r="N2254" s="22">
        <f>IFERROR(VLOOKUP(B2254,Loan!B2254:D2553,3,FALSE), 0)</f>
        <v>0</v>
      </c>
      <c r="O2254" s="25">
        <f>VLOOKUP(B2254,Transaction!C2:F3001,4,FALSE)</f>
        <v>44616</v>
      </c>
      <c r="P2254" s="21" t="str">
        <f>VLOOKUP(B2254,Table3[[Account Number]:[Transaction type]],2,FALSE)</f>
        <v>Money Deposit</v>
      </c>
      <c r="Q2254" s="21" t="str">
        <f>VLOOKUP(B2254,Transaction!C2:E3001,3,FALSE)</f>
        <v>Bank</v>
      </c>
      <c r="R2254" s="22">
        <f>Table4[[#This Row],[Bank Deposit2]] - Table4[[#This Row],[Saving Accounts]]</f>
        <v>317703.10738175991</v>
      </c>
      <c r="S2254" s="22">
        <f>IF(AND(Table4[[#This Row],[Account Type]]="Current",Table4[[#This Row],[Opening Balance]]&gt;= 500000),Table4[[#This Row],[Opening Balance]] * 0.02, 0)</f>
        <v>4416512.0999999996</v>
      </c>
    </row>
    <row r="2255" spans="1:19" ht="15.75" x14ac:dyDescent="0.25">
      <c r="A2255" s="17" t="s">
        <v>6951</v>
      </c>
      <c r="B2255" s="19">
        <v>956960667</v>
      </c>
      <c r="C2255" s="17">
        <v>43</v>
      </c>
      <c r="D2255" s="24">
        <v>29000.25</v>
      </c>
      <c r="E2255" s="17" t="s">
        <v>12</v>
      </c>
      <c r="F2255" s="17" t="s">
        <v>115</v>
      </c>
      <c r="G2255" s="17" t="s">
        <v>4054</v>
      </c>
      <c r="H2255" s="17" t="s">
        <v>6952</v>
      </c>
      <c r="I2255" s="20">
        <f t="shared" si="35"/>
        <v>1146381.805071</v>
      </c>
      <c r="J2255" s="20">
        <v>668070.30721535999</v>
      </c>
      <c r="K2255" s="17" t="s">
        <v>6953</v>
      </c>
      <c r="L2255" s="21" t="str">
        <f>VLOOKUP(B2255,Accounts!B$2:E$3001,4,FALSE)</f>
        <v>Joint</v>
      </c>
      <c r="M2255" s="26">
        <f>VALUE(VLOOKUP(B2255,Accounts!B$2:G$3001,6,FALSE))</f>
        <v>1388249472</v>
      </c>
      <c r="N2255" s="22">
        <f>IFERROR(VLOOKUP(B2255,Loan!B2255:D2554,3,FALSE), 0)</f>
        <v>0</v>
      </c>
      <c r="O2255" s="25">
        <f>VLOOKUP(B2255,Transaction!C2:F3001,4,FALSE)</f>
        <v>44552</v>
      </c>
      <c r="P2255" s="21" t="str">
        <f>VLOOKUP(B2255,Table3[[Account Number]:[Transaction type]],2,FALSE)</f>
        <v>Loan Payment</v>
      </c>
      <c r="Q2255" s="21" t="str">
        <f>VLOOKUP(B2255,Transaction!C2:E3001,3,FALSE)</f>
        <v>AFT</v>
      </c>
      <c r="R2255" s="22">
        <f>Table4[[#This Row],[Bank Deposit2]] - Table4[[#This Row],[Saving Accounts]]</f>
        <v>478311.49785564002</v>
      </c>
      <c r="S2255" s="22">
        <f>IF(AND(Table4[[#This Row],[Account Type]]="Current",Table4[[#This Row],[Opening Balance]]&gt;= 500000),Table4[[#This Row],[Opening Balance]] * 0.02, 0)</f>
        <v>0</v>
      </c>
    </row>
    <row r="2256" spans="1:19" ht="15.75" x14ac:dyDescent="0.25">
      <c r="A2256" s="17" t="s">
        <v>6954</v>
      </c>
      <c r="B2256" s="19">
        <v>311674771</v>
      </c>
      <c r="C2256" s="17">
        <v>59</v>
      </c>
      <c r="D2256" s="24">
        <v>23156.25</v>
      </c>
      <c r="E2256" s="17" t="s">
        <v>12</v>
      </c>
      <c r="F2256" s="17" t="s">
        <v>1610</v>
      </c>
      <c r="G2256" s="17" t="s">
        <v>4070</v>
      </c>
      <c r="H2256" s="17" t="s">
        <v>6955</v>
      </c>
      <c r="I2256" s="20">
        <f t="shared" si="35"/>
        <v>2323735.3778039999</v>
      </c>
      <c r="J2256" s="20">
        <v>784850.04318438005</v>
      </c>
      <c r="K2256" s="17" t="s">
        <v>6956</v>
      </c>
      <c r="L2256" s="21" t="str">
        <f>VLOOKUP(B2256,Accounts!B$2:E$3001,4,FALSE)</f>
        <v>Savings</v>
      </c>
      <c r="M2256" s="26">
        <f>VALUE(VLOOKUP(B2256,Accounts!B$2:G$3001,6,FALSE))</f>
        <v>1241271045</v>
      </c>
      <c r="N2256" s="22">
        <f>IFERROR(VLOOKUP(B2256,Loan!B2256:D2555,3,FALSE), 0)</f>
        <v>0</v>
      </c>
      <c r="O2256" s="25">
        <f>VLOOKUP(B2256,Transaction!C2:F3001,4,FALSE)</f>
        <v>44547</v>
      </c>
      <c r="P2256" s="21" t="str">
        <f>VLOOKUP(B2256,Table3[[Account Number]:[Transaction type]],2,FALSE)</f>
        <v>Money Deposit</v>
      </c>
      <c r="Q2256" s="21" t="str">
        <f>VLOOKUP(B2256,Transaction!C2:E3001,3,FALSE)</f>
        <v>Bank</v>
      </c>
      <c r="R2256" s="22">
        <f>Table4[[#This Row],[Bank Deposit2]] - Table4[[#This Row],[Saving Accounts]]</f>
        <v>1538885.3346196199</v>
      </c>
      <c r="S2256" s="22">
        <f>IF(AND(Table4[[#This Row],[Account Type]]="Current",Table4[[#This Row],[Opening Balance]]&gt;= 500000),Table4[[#This Row],[Opening Balance]] * 0.02, 0)</f>
        <v>0</v>
      </c>
    </row>
    <row r="2257" spans="1:19" ht="15.75" x14ac:dyDescent="0.25">
      <c r="A2257" s="17" t="s">
        <v>6957</v>
      </c>
      <c r="B2257" s="19">
        <v>462697928</v>
      </c>
      <c r="C2257" s="17">
        <v>43</v>
      </c>
      <c r="D2257" s="24">
        <v>29000.25</v>
      </c>
      <c r="E2257" s="17" t="s">
        <v>12</v>
      </c>
      <c r="F2257" s="17" t="s">
        <v>561</v>
      </c>
      <c r="G2257" s="17" t="s">
        <v>4074</v>
      </c>
      <c r="H2257" s="17" t="s">
        <v>6958</v>
      </c>
      <c r="I2257" s="20">
        <f t="shared" si="35"/>
        <v>153846.13260800001</v>
      </c>
      <c r="J2257" s="20">
        <v>56208.783449280003</v>
      </c>
      <c r="K2257" s="17" t="s">
        <v>6959</v>
      </c>
      <c r="L2257" s="21" t="str">
        <f>VLOOKUP(B2257,Accounts!B$2:E$3001,4,FALSE)</f>
        <v>Joint</v>
      </c>
      <c r="M2257" s="26">
        <f>VALUE(VLOOKUP(B2257,Accounts!B$2:G$3001,6,FALSE))</f>
        <v>33534696</v>
      </c>
      <c r="N2257" s="22">
        <f>IFERROR(VLOOKUP(B2257,Loan!B2257:D2556,3,FALSE), 0)</f>
        <v>0</v>
      </c>
      <c r="O2257" s="25">
        <f>VLOOKUP(B2257,Transaction!C2:F3001,4,FALSE)</f>
        <v>44450</v>
      </c>
      <c r="P2257" s="21" t="str">
        <f>VLOOKUP(B2257,Table3[[Account Number]:[Transaction type]],2,FALSE)</f>
        <v>Money Transfer</v>
      </c>
      <c r="Q2257" s="21" t="str">
        <f>VLOOKUP(B2257,Transaction!C2:E3001,3,FALSE)</f>
        <v>ATM</v>
      </c>
      <c r="R2257" s="22">
        <f>Table4[[#This Row],[Bank Deposit2]] - Table4[[#This Row],[Saving Accounts]]</f>
        <v>97637.349158720011</v>
      </c>
      <c r="S2257" s="22">
        <f>IF(AND(Table4[[#This Row],[Account Type]]="Current",Table4[[#This Row],[Opening Balance]]&gt;= 500000),Table4[[#This Row],[Opening Balance]] * 0.02, 0)</f>
        <v>0</v>
      </c>
    </row>
    <row r="2258" spans="1:19" ht="15.75" x14ac:dyDescent="0.25">
      <c r="A2258" s="17" t="s">
        <v>6960</v>
      </c>
      <c r="B2258" s="19">
        <v>212687695</v>
      </c>
      <c r="C2258" s="17">
        <v>82</v>
      </c>
      <c r="D2258" s="24">
        <v>14755.5</v>
      </c>
      <c r="E2258" s="17" t="s">
        <v>12</v>
      </c>
      <c r="F2258" s="17" t="s">
        <v>399</v>
      </c>
      <c r="G2258" s="17" t="s">
        <v>4112</v>
      </c>
      <c r="H2258" s="17" t="s">
        <v>6961</v>
      </c>
      <c r="I2258" s="20">
        <f t="shared" si="35"/>
        <v>219285.141504</v>
      </c>
      <c r="J2258" s="20">
        <v>99416.292518400005</v>
      </c>
      <c r="K2258" s="17" t="s">
        <v>6962</v>
      </c>
      <c r="L2258" s="21" t="str">
        <f>VLOOKUP(B2258,Accounts!B$2:E$3001,4,FALSE)</f>
        <v>Domiciliary</v>
      </c>
      <c r="M2258" s="26">
        <f>VALUE(VLOOKUP(B2258,Accounts!B$2:G$3001,6,FALSE))</f>
        <v>142413</v>
      </c>
      <c r="N2258" s="22">
        <f>IFERROR(VLOOKUP(B2258,Loan!B2258:D2557,3,FALSE), 0)</f>
        <v>0</v>
      </c>
      <c r="O2258" s="25">
        <f>VLOOKUP(B2258,Transaction!C2:F3001,4,FALSE)</f>
        <v>44488</v>
      </c>
      <c r="P2258" s="21" t="str">
        <f>VLOOKUP(B2258,Table3[[Account Number]:[Transaction type]],2,FALSE)</f>
        <v>Loan Payment</v>
      </c>
      <c r="Q2258" s="21" t="str">
        <f>VLOOKUP(B2258,Transaction!C2:E3001,3,FALSE)</f>
        <v>ACH</v>
      </c>
      <c r="R2258" s="22">
        <f>Table4[[#This Row],[Bank Deposit2]] - Table4[[#This Row],[Saving Accounts]]</f>
        <v>119868.84898559999</v>
      </c>
      <c r="S2258" s="22">
        <f>IF(AND(Table4[[#This Row],[Account Type]]="Current",Table4[[#This Row],[Opening Balance]]&gt;= 500000),Table4[[#This Row],[Opening Balance]] * 0.02, 0)</f>
        <v>0</v>
      </c>
    </row>
    <row r="2259" spans="1:19" ht="15.75" x14ac:dyDescent="0.25">
      <c r="A2259" s="17" t="s">
        <v>6963</v>
      </c>
      <c r="B2259" s="19">
        <v>543908956</v>
      </c>
      <c r="C2259" s="17">
        <v>73</v>
      </c>
      <c r="D2259" s="24">
        <v>18042.75</v>
      </c>
      <c r="E2259" s="17" t="s">
        <v>12</v>
      </c>
      <c r="F2259" s="17" t="s">
        <v>675</v>
      </c>
      <c r="G2259" s="17" t="s">
        <v>4099</v>
      </c>
      <c r="H2259" s="17" t="s">
        <v>6964</v>
      </c>
      <c r="I2259" s="20">
        <f t="shared" si="35"/>
        <v>137641.65948</v>
      </c>
      <c r="J2259" s="20">
        <v>75465.599507999999</v>
      </c>
      <c r="K2259" s="17" t="s">
        <v>6965</v>
      </c>
      <c r="L2259" s="21" t="str">
        <f>VLOOKUP(B2259,Accounts!B$2:E$3001,4,FALSE)</f>
        <v>Joint</v>
      </c>
      <c r="M2259" s="26">
        <f>VALUE(VLOOKUP(B2259,Accounts!B$2:G$3001,6,FALSE))</f>
        <v>1484771808</v>
      </c>
      <c r="N2259" s="22">
        <f>IFERROR(VLOOKUP(B2259,Loan!B2259:D2558,3,FALSE), 0)</f>
        <v>0</v>
      </c>
      <c r="O2259" s="25">
        <f>VLOOKUP(B2259,Transaction!C2:F3001,4,FALSE)</f>
        <v>44626</v>
      </c>
      <c r="P2259" s="21" t="str">
        <f>VLOOKUP(B2259,Table3[[Account Number]:[Transaction type]],2,FALSE)</f>
        <v>Money Transfer</v>
      </c>
      <c r="Q2259" s="21" t="str">
        <f>VLOOKUP(B2259,Transaction!C2:E3001,3,FALSE)</f>
        <v>Bank</v>
      </c>
      <c r="R2259" s="22">
        <f>Table4[[#This Row],[Bank Deposit2]] - Table4[[#This Row],[Saving Accounts]]</f>
        <v>62176.059972000003</v>
      </c>
      <c r="S2259" s="22">
        <f>IF(AND(Table4[[#This Row],[Account Type]]="Current",Table4[[#This Row],[Opening Balance]]&gt;= 500000),Table4[[#This Row],[Opening Balance]] * 0.02, 0)</f>
        <v>0</v>
      </c>
    </row>
    <row r="2260" spans="1:19" ht="15.75" x14ac:dyDescent="0.25">
      <c r="A2260" s="17" t="s">
        <v>6966</v>
      </c>
      <c r="B2260" s="19">
        <v>637700595</v>
      </c>
      <c r="C2260" s="17">
        <v>27</v>
      </c>
      <c r="D2260" s="24">
        <v>34844.25</v>
      </c>
      <c r="E2260" s="17" t="s">
        <v>12</v>
      </c>
      <c r="F2260" s="17" t="s">
        <v>172</v>
      </c>
      <c r="G2260" s="17" t="s">
        <v>4105</v>
      </c>
      <c r="H2260" s="17" t="s">
        <v>6967</v>
      </c>
      <c r="I2260" s="20">
        <f t="shared" si="35"/>
        <v>153984.33548800001</v>
      </c>
      <c r="J2260" s="20">
        <v>32359.69318912</v>
      </c>
      <c r="K2260" s="17" t="s">
        <v>6968</v>
      </c>
      <c r="L2260" s="21" t="str">
        <f>VLOOKUP(B2260,Accounts!B$2:E$3001,4,FALSE)</f>
        <v>Domiciliary</v>
      </c>
      <c r="M2260" s="26">
        <f>VALUE(VLOOKUP(B2260,Accounts!B$2:G$3001,6,FALSE))</f>
        <v>132381821</v>
      </c>
      <c r="N2260" s="22">
        <f>IFERROR(VLOOKUP(B2260,Loan!B2260:D2559,3,FALSE), 0)</f>
        <v>0</v>
      </c>
      <c r="O2260" s="25">
        <f>VLOOKUP(B2260,Transaction!C2:F3001,4,FALSE)</f>
        <v>44356</v>
      </c>
      <c r="P2260" s="21" t="str">
        <f>VLOOKUP(B2260,Table3[[Account Number]:[Transaction type]],2,FALSE)</f>
        <v>Cash Withdrawal</v>
      </c>
      <c r="Q2260" s="21" t="str">
        <f>VLOOKUP(B2260,Transaction!C2:E3001,3,FALSE)</f>
        <v>ATM</v>
      </c>
      <c r="R2260" s="22">
        <f>Table4[[#This Row],[Bank Deposit2]] - Table4[[#This Row],[Saving Accounts]]</f>
        <v>121624.64229888</v>
      </c>
      <c r="S2260" s="22">
        <f>IF(AND(Table4[[#This Row],[Account Type]]="Current",Table4[[#This Row],[Opening Balance]]&gt;= 500000),Table4[[#This Row],[Opening Balance]] * 0.02, 0)</f>
        <v>0</v>
      </c>
    </row>
    <row r="2261" spans="1:19" ht="15.75" x14ac:dyDescent="0.25">
      <c r="A2261" s="17" t="s">
        <v>6969</v>
      </c>
      <c r="B2261" s="19">
        <v>574674638</v>
      </c>
      <c r="C2261" s="17">
        <v>56</v>
      </c>
      <c r="D2261" s="24">
        <v>24252</v>
      </c>
      <c r="E2261" s="17" t="s">
        <v>12</v>
      </c>
      <c r="F2261" s="17" t="s">
        <v>353</v>
      </c>
      <c r="G2261" s="17" t="s">
        <v>4074</v>
      </c>
      <c r="H2261" s="17" t="s">
        <v>6970</v>
      </c>
      <c r="I2261" s="20">
        <f t="shared" si="35"/>
        <v>307856.44922399998</v>
      </c>
      <c r="J2261" s="20">
        <v>147315.01199904</v>
      </c>
      <c r="K2261" s="17" t="s">
        <v>6971</v>
      </c>
      <c r="L2261" s="21" t="str">
        <f>VLOOKUP(B2261,Accounts!B$2:E$3001,4,FALSE)</f>
        <v>Domiciliary</v>
      </c>
      <c r="M2261" s="26">
        <f>VALUE(VLOOKUP(B2261,Accounts!B$2:G$3001,6,FALSE))</f>
        <v>1128232</v>
      </c>
      <c r="N2261" s="22">
        <f>IFERROR(VLOOKUP(B2261,Loan!B2261:D2560,3,FALSE), 0)</f>
        <v>0</v>
      </c>
      <c r="O2261" s="25">
        <f>VLOOKUP(B2261,Transaction!C2:F3001,4,FALSE)</f>
        <v>44596</v>
      </c>
      <c r="P2261" s="21" t="str">
        <f>VLOOKUP(B2261,Table3[[Account Number]:[Transaction type]],2,FALSE)</f>
        <v>Money Deposit</v>
      </c>
      <c r="Q2261" s="21" t="str">
        <f>VLOOKUP(B2261,Transaction!C2:E3001,3,FALSE)</f>
        <v>Bank</v>
      </c>
      <c r="R2261" s="22">
        <f>Table4[[#This Row],[Bank Deposit2]] - Table4[[#This Row],[Saving Accounts]]</f>
        <v>160541.43722495998</v>
      </c>
      <c r="S2261" s="22">
        <f>IF(AND(Table4[[#This Row],[Account Type]]="Current",Table4[[#This Row],[Opening Balance]]&gt;= 500000),Table4[[#This Row],[Opening Balance]] * 0.02, 0)</f>
        <v>0</v>
      </c>
    </row>
    <row r="2262" spans="1:19" ht="15.75" x14ac:dyDescent="0.25">
      <c r="A2262" s="17" t="s">
        <v>6972</v>
      </c>
      <c r="B2262" s="19">
        <v>904896985</v>
      </c>
      <c r="C2262" s="17">
        <v>31</v>
      </c>
      <c r="D2262" s="24">
        <v>33383.25</v>
      </c>
      <c r="E2262" s="17" t="s">
        <v>12</v>
      </c>
      <c r="F2262" s="17" t="s">
        <v>274</v>
      </c>
      <c r="G2262" s="17" t="s">
        <v>4062</v>
      </c>
      <c r="H2262" s="17" t="s">
        <v>6973</v>
      </c>
      <c r="I2262" s="20">
        <f t="shared" si="35"/>
        <v>287835.90776999999</v>
      </c>
      <c r="J2262" s="20">
        <v>251025.34379039999</v>
      </c>
      <c r="K2262" s="17" t="s">
        <v>6974</v>
      </c>
      <c r="L2262" s="21" t="str">
        <f>VLOOKUP(B2262,Accounts!B$2:E$3001,4,FALSE)</f>
        <v>Domiciliary</v>
      </c>
      <c r="M2262" s="26">
        <f>VALUE(VLOOKUP(B2262,Accounts!B$2:G$3001,6,FALSE))</f>
        <v>890410752</v>
      </c>
      <c r="N2262" s="22">
        <f>IFERROR(VLOOKUP(B2262,Loan!B2262:D2561,3,FALSE), 0)</f>
        <v>0</v>
      </c>
      <c r="O2262" s="25">
        <f>VLOOKUP(B2262,Transaction!C2:F3001,4,FALSE)</f>
        <v>44621</v>
      </c>
      <c r="P2262" s="21" t="str">
        <f>VLOOKUP(B2262,Table3[[Account Number]:[Transaction type]],2,FALSE)</f>
        <v>Cash Withdrawal</v>
      </c>
      <c r="Q2262" s="21" t="str">
        <f>VLOOKUP(B2262,Transaction!C2:E3001,3,FALSE)</f>
        <v>Bank</v>
      </c>
      <c r="R2262" s="22">
        <f>Table4[[#This Row],[Bank Deposit2]] - Table4[[#This Row],[Saving Accounts]]</f>
        <v>36810.563979600003</v>
      </c>
      <c r="S2262" s="22">
        <f>IF(AND(Table4[[#This Row],[Account Type]]="Current",Table4[[#This Row],[Opening Balance]]&gt;= 500000),Table4[[#This Row],[Opening Balance]] * 0.02, 0)</f>
        <v>0</v>
      </c>
    </row>
    <row r="2263" spans="1:19" ht="15.75" x14ac:dyDescent="0.25">
      <c r="A2263" s="17" t="s">
        <v>6975</v>
      </c>
      <c r="B2263" s="19">
        <v>66249050</v>
      </c>
      <c r="C2263" s="17">
        <v>61</v>
      </c>
      <c r="D2263" s="24">
        <v>22425.75</v>
      </c>
      <c r="E2263" s="17" t="s">
        <v>12</v>
      </c>
      <c r="F2263" s="17" t="s">
        <v>404</v>
      </c>
      <c r="G2263" s="17" t="s">
        <v>4105</v>
      </c>
      <c r="H2263" s="17" t="s">
        <v>6976</v>
      </c>
      <c r="I2263" s="20">
        <f t="shared" si="35"/>
        <v>455464.40758</v>
      </c>
      <c r="J2263" s="20">
        <v>66291.908637500004</v>
      </c>
      <c r="K2263" s="17" t="s">
        <v>6977</v>
      </c>
      <c r="L2263" s="21" t="str">
        <f>VLOOKUP(B2263,Accounts!B$2:E$3001,4,FALSE)</f>
        <v>Domiciliary</v>
      </c>
      <c r="M2263" s="26">
        <f>VALUE(VLOOKUP(B2263,Accounts!B$2:G$3001,6,FALSE))</f>
        <v>506434375</v>
      </c>
      <c r="N2263" s="22">
        <f>IFERROR(VLOOKUP(B2263,Loan!B2263:D2562,3,FALSE), 0)</f>
        <v>0</v>
      </c>
      <c r="O2263" s="25">
        <f>VLOOKUP(B2263,Transaction!C2:F3001,4,FALSE)</f>
        <v>44518</v>
      </c>
      <c r="P2263" s="21" t="str">
        <f>VLOOKUP(B2263,Table3[[Account Number]:[Transaction type]],2,FALSE)</f>
        <v>Checks</v>
      </c>
      <c r="Q2263" s="21" t="str">
        <f>VLOOKUP(B2263,Transaction!C2:E3001,3,FALSE)</f>
        <v>Informal Services</v>
      </c>
      <c r="R2263" s="22">
        <f>Table4[[#This Row],[Bank Deposit2]] - Table4[[#This Row],[Saving Accounts]]</f>
        <v>389172.49894249998</v>
      </c>
      <c r="S2263" s="22">
        <f>IF(AND(Table4[[#This Row],[Account Type]]="Current",Table4[[#This Row],[Opening Balance]]&gt;= 500000),Table4[[#This Row],[Opening Balance]] * 0.02, 0)</f>
        <v>0</v>
      </c>
    </row>
    <row r="2264" spans="1:19" ht="15.75" x14ac:dyDescent="0.25">
      <c r="A2264" s="17" t="s">
        <v>6978</v>
      </c>
      <c r="B2264" s="19">
        <v>972458752</v>
      </c>
      <c r="C2264" s="17">
        <v>76</v>
      </c>
      <c r="D2264" s="24">
        <v>16947</v>
      </c>
      <c r="E2264" s="17" t="s">
        <v>12</v>
      </c>
      <c r="F2264" s="17" t="s">
        <v>68</v>
      </c>
      <c r="G2264" s="17" t="s">
        <v>4074</v>
      </c>
      <c r="H2264" s="17" t="s">
        <v>6979</v>
      </c>
      <c r="I2264" s="20">
        <f t="shared" si="35"/>
        <v>570860.32464899996</v>
      </c>
      <c r="J2264" s="20">
        <v>124992.2933055</v>
      </c>
      <c r="K2264" s="17" t="s">
        <v>6980</v>
      </c>
      <c r="L2264" s="21" t="str">
        <f>VLOOKUP(B2264,Accounts!B$2:E$3001,4,FALSE)</f>
        <v>Domiciliary</v>
      </c>
      <c r="M2264" s="26">
        <f>VALUE(VLOOKUP(B2264,Accounts!B$2:G$3001,6,FALSE))</f>
        <v>902999899</v>
      </c>
      <c r="N2264" s="22">
        <f>IFERROR(VLOOKUP(B2264,Loan!B2264:D2563,3,FALSE), 0)</f>
        <v>0</v>
      </c>
      <c r="O2264" s="25">
        <f>VLOOKUP(B2264,Transaction!C2:F3001,4,FALSE)</f>
        <v>44444</v>
      </c>
      <c r="P2264" s="21" t="str">
        <f>VLOOKUP(B2264,Table3[[Account Number]:[Transaction type]],2,FALSE)</f>
        <v>Money Deposit</v>
      </c>
      <c r="Q2264" s="21" t="str">
        <f>VLOOKUP(B2264,Transaction!C2:E3001,3,FALSE)</f>
        <v>ATM</v>
      </c>
      <c r="R2264" s="22">
        <f>Table4[[#This Row],[Bank Deposit2]] - Table4[[#This Row],[Saving Accounts]]</f>
        <v>445868.03134349996</v>
      </c>
      <c r="S2264" s="22">
        <f>IF(AND(Table4[[#This Row],[Account Type]]="Current",Table4[[#This Row],[Opening Balance]]&gt;= 500000),Table4[[#This Row],[Opening Balance]] * 0.02, 0)</f>
        <v>0</v>
      </c>
    </row>
    <row r="2265" spans="1:19" ht="15.75" x14ac:dyDescent="0.25">
      <c r="A2265" s="17" t="s">
        <v>6981</v>
      </c>
      <c r="B2265" s="19">
        <v>238684493</v>
      </c>
      <c r="C2265" s="17">
        <v>49</v>
      </c>
      <c r="D2265" s="24">
        <v>26808.75</v>
      </c>
      <c r="E2265" s="17" t="s">
        <v>12</v>
      </c>
      <c r="F2265" s="17" t="s">
        <v>561</v>
      </c>
      <c r="G2265" s="17" t="s">
        <v>4062</v>
      </c>
      <c r="H2265" s="17" t="s">
        <v>6982</v>
      </c>
      <c r="I2265" s="20">
        <f t="shared" si="35"/>
        <v>855645.41275200003</v>
      </c>
      <c r="J2265" s="20">
        <v>259436.07707160001</v>
      </c>
      <c r="K2265" s="17" t="s">
        <v>6983</v>
      </c>
      <c r="L2265" s="21" t="str">
        <f>VLOOKUP(B2265,Accounts!B$2:E$3001,4,FALSE)</f>
        <v>Fixed Deposit</v>
      </c>
      <c r="M2265" s="26">
        <f>VALUE(VLOOKUP(B2265,Accounts!B$2:G$3001,6,FALSE))</f>
        <v>2699424</v>
      </c>
      <c r="N2265" s="22">
        <f>IFERROR(VLOOKUP(B2265,Loan!B2265:D2564,3,FALSE), 0)</f>
        <v>0</v>
      </c>
      <c r="O2265" s="25">
        <f>VLOOKUP(B2265,Transaction!C2:F3001,4,FALSE)</f>
        <v>44413</v>
      </c>
      <c r="P2265" s="21" t="str">
        <f>VLOOKUP(B2265,Table3[[Account Number]:[Transaction type]],2,FALSE)</f>
        <v>Loan Payment</v>
      </c>
      <c r="Q2265" s="21" t="str">
        <f>VLOOKUP(B2265,Transaction!C2:E3001,3,FALSE)</f>
        <v>Mobile</v>
      </c>
      <c r="R2265" s="22">
        <f>Table4[[#This Row],[Bank Deposit2]] - Table4[[#This Row],[Saving Accounts]]</f>
        <v>596209.33568040002</v>
      </c>
      <c r="S2265" s="22">
        <f>IF(AND(Table4[[#This Row],[Account Type]]="Current",Table4[[#This Row],[Opening Balance]]&gt;= 500000),Table4[[#This Row],[Opening Balance]] * 0.02, 0)</f>
        <v>0</v>
      </c>
    </row>
    <row r="2266" spans="1:19" ht="15.75" x14ac:dyDescent="0.25">
      <c r="A2266" s="17" t="s">
        <v>6984</v>
      </c>
      <c r="B2266" s="19">
        <v>44775441</v>
      </c>
      <c r="C2266" s="17">
        <v>23</v>
      </c>
      <c r="D2266" s="24">
        <v>36305.25</v>
      </c>
      <c r="E2266" s="17" t="s">
        <v>12</v>
      </c>
      <c r="F2266" s="17" t="s">
        <v>430</v>
      </c>
      <c r="G2266" s="17" t="s">
        <v>4084</v>
      </c>
      <c r="H2266" s="17" t="s">
        <v>6985</v>
      </c>
      <c r="I2266" s="20">
        <f t="shared" si="35"/>
        <v>1119286.5141960001</v>
      </c>
      <c r="J2266" s="20">
        <v>401483.20617899997</v>
      </c>
      <c r="K2266" s="17" t="s">
        <v>6986</v>
      </c>
      <c r="L2266" s="21" t="str">
        <f>VLOOKUP(B2266,Accounts!B$2:E$3001,4,FALSE)</f>
        <v>Savings</v>
      </c>
      <c r="M2266" s="26">
        <f>VALUE(VLOOKUP(B2266,Accounts!B$2:G$3001,6,FALSE))</f>
        <v>3452129202</v>
      </c>
      <c r="N2266" s="22">
        <f>IFERROR(VLOOKUP(B2266,Loan!B2266:D2565,3,FALSE), 0)</f>
        <v>0</v>
      </c>
      <c r="O2266" s="25">
        <f>VLOOKUP(B2266,Transaction!C2:F3001,4,FALSE)</f>
        <v>44593</v>
      </c>
      <c r="P2266" s="21" t="str">
        <f>VLOOKUP(B2266,Table3[[Account Number]:[Transaction type]],2,FALSE)</f>
        <v>Money Transfer</v>
      </c>
      <c r="Q2266" s="21" t="str">
        <f>VLOOKUP(B2266,Transaction!C2:E3001,3,FALSE)</f>
        <v>Internet Banking</v>
      </c>
      <c r="R2266" s="22">
        <f>Table4[[#This Row],[Bank Deposit2]] - Table4[[#This Row],[Saving Accounts]]</f>
        <v>717803.30801700009</v>
      </c>
      <c r="S2266" s="22">
        <f>IF(AND(Table4[[#This Row],[Account Type]]="Current",Table4[[#This Row],[Opening Balance]]&gt;= 500000),Table4[[#This Row],[Opening Balance]] * 0.02, 0)</f>
        <v>0</v>
      </c>
    </row>
    <row r="2267" spans="1:19" ht="15.75" x14ac:dyDescent="0.25">
      <c r="A2267" s="17" t="s">
        <v>6987</v>
      </c>
      <c r="B2267" s="19">
        <v>298970874</v>
      </c>
      <c r="C2267" s="17">
        <v>20</v>
      </c>
      <c r="D2267" s="24">
        <v>37401</v>
      </c>
      <c r="E2267" s="17" t="s">
        <v>12</v>
      </c>
      <c r="F2267" s="17" t="s">
        <v>1517</v>
      </c>
      <c r="G2267" s="17" t="s">
        <v>4105</v>
      </c>
      <c r="H2267" s="21" t="s">
        <v>4798</v>
      </c>
      <c r="I2267" s="20" t="e">
        <f t="shared" si="35"/>
        <v>#VALUE!</v>
      </c>
      <c r="J2267" s="22" t="s">
        <v>4798</v>
      </c>
      <c r="K2267" s="17" t="s">
        <v>6988</v>
      </c>
      <c r="L2267" s="21" t="str">
        <f>VLOOKUP(B2267,Accounts!B$2:E$3001,4,FALSE)</f>
        <v>Joint</v>
      </c>
      <c r="M2267" s="26">
        <f>VALUE(VLOOKUP(B2267,Accounts!B$2:G$3001,6,FALSE))</f>
        <v>23751045</v>
      </c>
      <c r="N2267" s="22">
        <f>IFERROR(VLOOKUP(B2267,Loan!B2267:D2566,3,FALSE), 0)</f>
        <v>0</v>
      </c>
      <c r="O2267" s="25">
        <f>VLOOKUP(B2267,Transaction!C2:F3001,4,FALSE)</f>
        <v>44680</v>
      </c>
      <c r="P2267" s="21" t="str">
        <f>VLOOKUP(B2267,Table3[[Account Number]:[Transaction type]],2,FALSE)</f>
        <v>Cash Withdrawal</v>
      </c>
      <c r="Q2267" s="21" t="str">
        <f>VLOOKUP(B2267,Transaction!C2:E3001,3,FALSE)</f>
        <v>POS</v>
      </c>
      <c r="R2267" s="22" t="e">
        <f>Table4[[#This Row],[Bank Deposit2]] - Table4[[#This Row],[Saving Accounts]]</f>
        <v>#VALUE!</v>
      </c>
      <c r="S2267" s="22">
        <f>IF(AND(Table4[[#This Row],[Account Type]]="Current",Table4[[#This Row],[Opening Balance]]&gt;= 500000),Table4[[#This Row],[Opening Balance]] * 0.02, 0)</f>
        <v>0</v>
      </c>
    </row>
    <row r="2268" spans="1:19" ht="15.75" x14ac:dyDescent="0.25">
      <c r="A2268" s="17" t="s">
        <v>6989</v>
      </c>
      <c r="B2268" s="19">
        <v>235255097</v>
      </c>
      <c r="C2268" s="17">
        <v>65</v>
      </c>
      <c r="D2268" s="24">
        <v>20964.75</v>
      </c>
      <c r="E2268" s="17" t="s">
        <v>12</v>
      </c>
      <c r="F2268" s="17" t="s">
        <v>620</v>
      </c>
      <c r="G2268" s="17" t="s">
        <v>4074</v>
      </c>
      <c r="H2268" s="17" t="s">
        <v>6990</v>
      </c>
      <c r="I2268" s="20">
        <f t="shared" si="35"/>
        <v>657037.30501200003</v>
      </c>
      <c r="J2268" s="20">
        <v>229963.05675419999</v>
      </c>
      <c r="K2268" s="17" t="s">
        <v>6991</v>
      </c>
      <c r="L2268" s="21" t="str">
        <f>VLOOKUP(B2268,Accounts!B$2:E$3001,4,FALSE)</f>
        <v>Savings</v>
      </c>
      <c r="M2268" s="26">
        <f>VALUE(VLOOKUP(B2268,Accounts!B$2:G$3001,6,FALSE))</f>
        <v>316685824</v>
      </c>
      <c r="N2268" s="22">
        <f>IFERROR(VLOOKUP(B2268,Loan!B2268:D2567,3,FALSE), 0)</f>
        <v>0</v>
      </c>
      <c r="O2268" s="25">
        <f>VLOOKUP(B2268,Transaction!C2:F3001,4,FALSE)</f>
        <v>44361</v>
      </c>
      <c r="P2268" s="21" t="str">
        <f>VLOOKUP(B2268,Table3[[Account Number]:[Transaction type]],2,FALSE)</f>
        <v>Online Payment</v>
      </c>
      <c r="Q2268" s="21" t="str">
        <f>VLOOKUP(B2268,Transaction!C2:E3001,3,FALSE)</f>
        <v>Internet Banking</v>
      </c>
      <c r="R2268" s="22">
        <f>Table4[[#This Row],[Bank Deposit2]] - Table4[[#This Row],[Saving Accounts]]</f>
        <v>427074.24825780001</v>
      </c>
      <c r="S2268" s="22">
        <f>IF(AND(Table4[[#This Row],[Account Type]]="Current",Table4[[#This Row],[Opening Balance]]&gt;= 500000),Table4[[#This Row],[Opening Balance]] * 0.02, 0)</f>
        <v>0</v>
      </c>
    </row>
    <row r="2269" spans="1:19" ht="15.75" x14ac:dyDescent="0.25">
      <c r="A2269" s="17" t="s">
        <v>6992</v>
      </c>
      <c r="B2269" s="19">
        <v>79144862</v>
      </c>
      <c r="C2269" s="17">
        <v>26</v>
      </c>
      <c r="D2269" s="24">
        <v>35209.5</v>
      </c>
      <c r="E2269" s="17" t="s">
        <v>12</v>
      </c>
      <c r="F2269" s="17" t="s">
        <v>1576</v>
      </c>
      <c r="G2269" s="17" t="s">
        <v>4099</v>
      </c>
      <c r="H2269" s="17" t="s">
        <v>6993</v>
      </c>
      <c r="I2269" s="20">
        <f t="shared" si="35"/>
        <v>63120.436378999999</v>
      </c>
      <c r="J2269" s="20">
        <v>41290.602342990001</v>
      </c>
      <c r="K2269" s="17" t="s">
        <v>6994</v>
      </c>
      <c r="L2269" s="21" t="str">
        <f>VLOOKUP(B2269,Accounts!B$2:E$3001,4,FALSE)</f>
        <v>Current</v>
      </c>
      <c r="M2269" s="26">
        <f>VALUE(VLOOKUP(B2269,Accounts!B$2:G$3001,6,FALSE))</f>
        <v>1235454195</v>
      </c>
      <c r="N2269" s="22">
        <f>IFERROR(VLOOKUP(B2269,Loan!B2269:D2568,3,FALSE), 0)</f>
        <v>0</v>
      </c>
      <c r="O2269" s="25">
        <f>VLOOKUP(B2269,Transaction!C2:F3001,4,FALSE)</f>
        <v>44545</v>
      </c>
      <c r="P2269" s="21" t="str">
        <f>VLOOKUP(B2269,Table3[[Account Number]:[Transaction type]],2,FALSE)</f>
        <v>Money Deposit</v>
      </c>
      <c r="Q2269" s="21" t="str">
        <f>VLOOKUP(B2269,Transaction!C2:E3001,3,FALSE)</f>
        <v>Bank</v>
      </c>
      <c r="R2269" s="22">
        <f>Table4[[#This Row],[Bank Deposit2]] - Table4[[#This Row],[Saving Accounts]]</f>
        <v>21829.834036009997</v>
      </c>
      <c r="S2269" s="22">
        <f>IF(AND(Table4[[#This Row],[Account Type]]="Current",Table4[[#This Row],[Opening Balance]]&gt;= 500000),Table4[[#This Row],[Opening Balance]] * 0.02, 0)</f>
        <v>24709083.900000002</v>
      </c>
    </row>
    <row r="2270" spans="1:19" ht="15.75" x14ac:dyDescent="0.25">
      <c r="A2270" s="17" t="s">
        <v>6995</v>
      </c>
      <c r="B2270" s="19">
        <v>942865004</v>
      </c>
      <c r="C2270" s="17">
        <v>77</v>
      </c>
      <c r="D2270" s="24">
        <v>16581.75</v>
      </c>
      <c r="E2270" s="17" t="s">
        <v>12</v>
      </c>
      <c r="F2270" s="17" t="s">
        <v>195</v>
      </c>
      <c r="G2270" s="17" t="s">
        <v>4105</v>
      </c>
      <c r="H2270" s="17" t="s">
        <v>6996</v>
      </c>
      <c r="I2270" s="20">
        <f t="shared" si="35"/>
        <v>310034.07792000001</v>
      </c>
      <c r="J2270" s="20">
        <v>170075.8370304</v>
      </c>
      <c r="K2270" s="17" t="s">
        <v>6997</v>
      </c>
      <c r="L2270" s="21" t="str">
        <f>VLOOKUP(B2270,Accounts!B$2:E$3001,4,FALSE)</f>
        <v>Domiciliary</v>
      </c>
      <c r="M2270" s="26">
        <f>VALUE(VLOOKUP(B2270,Accounts!B$2:G$3001,6,FALSE))</f>
        <v>1206176745</v>
      </c>
      <c r="N2270" s="22">
        <f>IFERROR(VLOOKUP(B2270,Loan!B2270:D2569,3,FALSE), 0)</f>
        <v>0</v>
      </c>
      <c r="O2270" s="25">
        <f>VLOOKUP(B2270,Transaction!C2:F3001,4,FALSE)</f>
        <v>44294</v>
      </c>
      <c r="P2270" s="21" t="str">
        <f>VLOOKUP(B2270,Table3[[Account Number]:[Transaction type]],2,FALSE)</f>
        <v>Money Deposit</v>
      </c>
      <c r="Q2270" s="21" t="str">
        <f>VLOOKUP(B2270,Transaction!C2:E3001,3,FALSE)</f>
        <v>Bank</v>
      </c>
      <c r="R2270" s="22">
        <f>Table4[[#This Row],[Bank Deposit2]] - Table4[[#This Row],[Saving Accounts]]</f>
        <v>139958.24088960001</v>
      </c>
      <c r="S2270" s="22">
        <f>IF(AND(Table4[[#This Row],[Account Type]]="Current",Table4[[#This Row],[Opening Balance]]&gt;= 500000),Table4[[#This Row],[Opening Balance]] * 0.02, 0)</f>
        <v>0</v>
      </c>
    </row>
    <row r="2271" spans="1:19" ht="15.75" x14ac:dyDescent="0.25">
      <c r="A2271" s="17" t="s">
        <v>5355</v>
      </c>
      <c r="B2271" s="19">
        <v>684982134</v>
      </c>
      <c r="C2271" s="17">
        <v>46</v>
      </c>
      <c r="D2271" s="24">
        <v>27904.5</v>
      </c>
      <c r="E2271" s="17" t="s">
        <v>12</v>
      </c>
      <c r="F2271" s="17" t="s">
        <v>1083</v>
      </c>
      <c r="G2271" s="17" t="s">
        <v>4148</v>
      </c>
      <c r="H2271" s="17" t="s">
        <v>6998</v>
      </c>
      <c r="I2271" s="20">
        <f t="shared" si="35"/>
        <v>190655.68838400001</v>
      </c>
      <c r="J2271" s="20">
        <v>51554.854511999998</v>
      </c>
      <c r="K2271" s="17" t="s">
        <v>6999</v>
      </c>
      <c r="L2271" s="21" t="str">
        <f>VLOOKUP(B2271,Accounts!B$2:E$3001,4,FALSE)</f>
        <v>Fixed Deposit</v>
      </c>
      <c r="M2271" s="26">
        <f>VALUE(VLOOKUP(B2271,Accounts!B$2:G$3001,6,FALSE))</f>
        <v>578119113</v>
      </c>
      <c r="N2271" s="22">
        <f>IFERROR(VLOOKUP(B2271,Loan!B2271:D2570,3,FALSE), 0)</f>
        <v>0</v>
      </c>
      <c r="O2271" s="25">
        <f>VLOOKUP(B2271,Transaction!C2:F3001,4,FALSE)</f>
        <v>44531</v>
      </c>
      <c r="P2271" s="21" t="str">
        <f>VLOOKUP(B2271,Table3[[Account Number]:[Transaction type]],2,FALSE)</f>
        <v>Cash Withdrawal</v>
      </c>
      <c r="Q2271" s="21" t="str">
        <f>VLOOKUP(B2271,Transaction!C2:E3001,3,FALSE)</f>
        <v>ATM</v>
      </c>
      <c r="R2271" s="22">
        <f>Table4[[#This Row],[Bank Deposit2]] - Table4[[#This Row],[Saving Accounts]]</f>
        <v>139100.83387200002</v>
      </c>
      <c r="S2271" s="22">
        <f>IF(AND(Table4[[#This Row],[Account Type]]="Current",Table4[[#This Row],[Opening Balance]]&gt;= 500000),Table4[[#This Row],[Opening Balance]] * 0.02, 0)</f>
        <v>0</v>
      </c>
    </row>
    <row r="2272" spans="1:19" ht="15.75" x14ac:dyDescent="0.25">
      <c r="A2272" s="17" t="s">
        <v>7000</v>
      </c>
      <c r="B2272" s="19">
        <v>395746493</v>
      </c>
      <c r="C2272" s="17">
        <v>37</v>
      </c>
      <c r="D2272" s="24">
        <v>31191.75</v>
      </c>
      <c r="E2272" s="17" t="s">
        <v>12</v>
      </c>
      <c r="F2272" s="17" t="s">
        <v>256</v>
      </c>
      <c r="G2272" s="17" t="s">
        <v>4066</v>
      </c>
      <c r="H2272" s="17" t="s">
        <v>7001</v>
      </c>
      <c r="I2272" s="20">
        <f t="shared" si="35"/>
        <v>1204591.4694000001</v>
      </c>
      <c r="J2272" s="20">
        <v>622445.26473359996</v>
      </c>
      <c r="K2272" s="17" t="s">
        <v>7002</v>
      </c>
      <c r="L2272" s="21" t="str">
        <f>VLOOKUP(B2272,Accounts!B$2:E$3001,4,FALSE)</f>
        <v>Corporate</v>
      </c>
      <c r="M2272" s="26">
        <f>VALUE(VLOOKUP(B2272,Accounts!B$2:G$3001,6,FALSE))</f>
        <v>123963048</v>
      </c>
      <c r="N2272" s="22">
        <f>IFERROR(VLOOKUP(B2272,Loan!B2272:D2571,3,FALSE), 0)</f>
        <v>0</v>
      </c>
      <c r="O2272" s="25">
        <f>VLOOKUP(B2272,Transaction!C2:F3001,4,FALSE)</f>
        <v>44271</v>
      </c>
      <c r="P2272" s="21" t="str">
        <f>VLOOKUP(B2272,Table3[[Account Number]:[Transaction type]],2,FALSE)</f>
        <v>Money Transfer</v>
      </c>
      <c r="Q2272" s="21" t="str">
        <f>VLOOKUP(B2272,Transaction!C2:E3001,3,FALSE)</f>
        <v>Internet Banking</v>
      </c>
      <c r="R2272" s="22">
        <f>Table4[[#This Row],[Bank Deposit2]] - Table4[[#This Row],[Saving Accounts]]</f>
        <v>582146.2046664001</v>
      </c>
      <c r="S2272" s="22">
        <f>IF(AND(Table4[[#This Row],[Account Type]]="Current",Table4[[#This Row],[Opening Balance]]&gt;= 500000),Table4[[#This Row],[Opening Balance]] * 0.02, 0)</f>
        <v>0</v>
      </c>
    </row>
    <row r="2273" spans="1:19" ht="15.75" x14ac:dyDescent="0.25">
      <c r="A2273" s="17" t="s">
        <v>7003</v>
      </c>
      <c r="B2273" s="19">
        <v>271740031</v>
      </c>
      <c r="C2273" s="17">
        <v>57</v>
      </c>
      <c r="D2273" s="24">
        <v>23886.75</v>
      </c>
      <c r="E2273" s="17" t="s">
        <v>12</v>
      </c>
      <c r="F2273" s="17" t="s">
        <v>366</v>
      </c>
      <c r="G2273" s="17" t="s">
        <v>4148</v>
      </c>
      <c r="H2273" s="17" t="s">
        <v>7004</v>
      </c>
      <c r="I2273" s="20">
        <f t="shared" si="35"/>
        <v>96495.567120000007</v>
      </c>
      <c r="J2273" s="20">
        <v>88817.876344799995</v>
      </c>
      <c r="K2273" s="17" t="s">
        <v>7005</v>
      </c>
      <c r="L2273" s="21" t="str">
        <f>VLOOKUP(B2273,Accounts!B$2:E$3001,4,FALSE)</f>
        <v>Current</v>
      </c>
      <c r="M2273" s="26">
        <f>VALUE(VLOOKUP(B2273,Accounts!B$2:G$3001,6,FALSE))</f>
        <v>4410824844</v>
      </c>
      <c r="N2273" s="22">
        <f>IFERROR(VLOOKUP(B2273,Loan!B2273:D2572,3,FALSE), 0)</f>
        <v>0</v>
      </c>
      <c r="O2273" s="25">
        <f>VLOOKUP(B2273,Transaction!C2:F3001,4,FALSE)</f>
        <v>44570</v>
      </c>
      <c r="P2273" s="21" t="str">
        <f>VLOOKUP(B2273,Table3[[Account Number]:[Transaction type]],2,FALSE)</f>
        <v>Money Deposit</v>
      </c>
      <c r="Q2273" s="21" t="str">
        <f>VLOOKUP(B2273,Transaction!C2:E3001,3,FALSE)</f>
        <v>Bank</v>
      </c>
      <c r="R2273" s="22">
        <f>Table4[[#This Row],[Bank Deposit2]] - Table4[[#This Row],[Saving Accounts]]</f>
        <v>7677.6907752000116</v>
      </c>
      <c r="S2273" s="22">
        <f>IF(AND(Table4[[#This Row],[Account Type]]="Current",Table4[[#This Row],[Opening Balance]]&gt;= 500000),Table4[[#This Row],[Opening Balance]] * 0.02, 0)</f>
        <v>88216496.879999995</v>
      </c>
    </row>
    <row r="2274" spans="1:19" ht="15.75" x14ac:dyDescent="0.25">
      <c r="A2274" s="17" t="s">
        <v>7006</v>
      </c>
      <c r="B2274" s="19">
        <v>809037906</v>
      </c>
      <c r="C2274" s="17">
        <v>84</v>
      </c>
      <c r="D2274" s="24">
        <v>14025</v>
      </c>
      <c r="E2274" s="17" t="s">
        <v>12</v>
      </c>
      <c r="F2274" s="17" t="s">
        <v>2602</v>
      </c>
      <c r="G2274" s="17" t="s">
        <v>4112</v>
      </c>
      <c r="H2274" s="17" t="s">
        <v>7007</v>
      </c>
      <c r="I2274" s="20">
        <f t="shared" si="35"/>
        <v>51426.537751999997</v>
      </c>
      <c r="J2274" s="20">
        <v>7181.9819963999998</v>
      </c>
      <c r="K2274" s="17" t="s">
        <v>4508</v>
      </c>
      <c r="L2274" s="21" t="str">
        <f>VLOOKUP(B2274,Accounts!B$2:E$3001,4,FALSE)</f>
        <v>Current</v>
      </c>
      <c r="M2274" s="26">
        <f>VALUE(VLOOKUP(B2274,Accounts!B$2:G$3001,6,FALSE))</f>
        <v>844067475</v>
      </c>
      <c r="N2274" s="22">
        <f>IFERROR(VLOOKUP(B2274,Loan!B2274:D2573,3,FALSE), 0)</f>
        <v>0</v>
      </c>
      <c r="O2274" s="25">
        <f>VLOOKUP(B2274,Transaction!C2:F3001,4,FALSE)</f>
        <v>44217</v>
      </c>
      <c r="P2274" s="21" t="str">
        <f>VLOOKUP(B2274,Table3[[Account Number]:[Transaction type]],2,FALSE)</f>
        <v>Cash Withdrawal</v>
      </c>
      <c r="Q2274" s="21" t="str">
        <f>VLOOKUP(B2274,Transaction!C2:E3001,3,FALSE)</f>
        <v>ATM</v>
      </c>
      <c r="R2274" s="22">
        <f>Table4[[#This Row],[Bank Deposit2]] - Table4[[#This Row],[Saving Accounts]]</f>
        <v>44244.555755599999</v>
      </c>
      <c r="S2274" s="22">
        <f>IF(AND(Table4[[#This Row],[Account Type]]="Current",Table4[[#This Row],[Opening Balance]]&gt;= 500000),Table4[[#This Row],[Opening Balance]] * 0.02, 0)</f>
        <v>16881349.5</v>
      </c>
    </row>
    <row r="2275" spans="1:19" ht="15.75" x14ac:dyDescent="0.25">
      <c r="A2275" s="17" t="s">
        <v>7008</v>
      </c>
      <c r="B2275" s="19">
        <v>675986961</v>
      </c>
      <c r="C2275" s="17">
        <v>27</v>
      </c>
      <c r="D2275" s="24">
        <v>34844.25</v>
      </c>
      <c r="E2275" s="17" t="s">
        <v>12</v>
      </c>
      <c r="F2275" s="17" t="s">
        <v>1304</v>
      </c>
      <c r="G2275" s="17" t="s">
        <v>4088</v>
      </c>
      <c r="H2275" s="17" t="s">
        <v>7009</v>
      </c>
      <c r="I2275" s="20">
        <f t="shared" si="35"/>
        <v>439503.75559999997</v>
      </c>
      <c r="J2275" s="20">
        <v>151974.1200614</v>
      </c>
      <c r="K2275" s="17" t="s">
        <v>7010</v>
      </c>
      <c r="L2275" s="21" t="str">
        <f>VLOOKUP(B2275,Accounts!B$2:E$3001,4,FALSE)</f>
        <v>Domiciliary</v>
      </c>
      <c r="M2275" s="26">
        <f>VALUE(VLOOKUP(B2275,Accounts!B$2:G$3001,6,FALSE))</f>
        <v>363577725</v>
      </c>
      <c r="N2275" s="22">
        <f>IFERROR(VLOOKUP(B2275,Loan!B2275:D2574,3,FALSE), 0)</f>
        <v>0</v>
      </c>
      <c r="O2275" s="25">
        <f>VLOOKUP(B2275,Transaction!C2:F3001,4,FALSE)</f>
        <v>44242</v>
      </c>
      <c r="P2275" s="21" t="str">
        <f>VLOOKUP(B2275,Table3[[Account Number]:[Transaction type]],2,FALSE)</f>
        <v>Cash Withdrawal</v>
      </c>
      <c r="Q2275" s="21" t="str">
        <f>VLOOKUP(B2275,Transaction!C2:E3001,3,FALSE)</f>
        <v>ATM</v>
      </c>
      <c r="R2275" s="22">
        <f>Table4[[#This Row],[Bank Deposit2]] - Table4[[#This Row],[Saving Accounts]]</f>
        <v>287529.63553859998</v>
      </c>
      <c r="S2275" s="22">
        <f>IF(AND(Table4[[#This Row],[Account Type]]="Current",Table4[[#This Row],[Opening Balance]]&gt;= 500000),Table4[[#This Row],[Opening Balance]] * 0.02, 0)</f>
        <v>0</v>
      </c>
    </row>
    <row r="2276" spans="1:19" ht="15.75" x14ac:dyDescent="0.25">
      <c r="A2276" s="17" t="s">
        <v>7011</v>
      </c>
      <c r="B2276" s="19">
        <v>810104163</v>
      </c>
      <c r="C2276" s="17">
        <v>70</v>
      </c>
      <c r="D2276" s="24">
        <v>19138.5</v>
      </c>
      <c r="E2276" s="17" t="s">
        <v>12</v>
      </c>
      <c r="F2276" s="17" t="s">
        <v>361</v>
      </c>
      <c r="G2276" s="17" t="s">
        <v>4084</v>
      </c>
      <c r="H2276" s="17" t="s">
        <v>7012</v>
      </c>
      <c r="I2276" s="20">
        <f t="shared" si="35"/>
        <v>89360.506999999998</v>
      </c>
      <c r="J2276" s="20">
        <v>16649.880271999999</v>
      </c>
      <c r="K2276" s="17" t="s">
        <v>7013</v>
      </c>
      <c r="L2276" s="21" t="str">
        <f>VLOOKUP(B2276,Accounts!B$2:E$3001,4,FALSE)</f>
        <v>Domiciliary</v>
      </c>
      <c r="M2276" s="26">
        <f>VALUE(VLOOKUP(B2276,Accounts!B$2:G$3001,6,FALSE))</f>
        <v>185133564</v>
      </c>
      <c r="N2276" s="22">
        <f>IFERROR(VLOOKUP(B2276,Loan!B2276:D2575,3,FALSE), 0)</f>
        <v>0</v>
      </c>
      <c r="O2276" s="25">
        <f>VLOOKUP(B2276,Transaction!C2:F3001,4,FALSE)</f>
        <v>44531</v>
      </c>
      <c r="P2276" s="21" t="str">
        <f>VLOOKUP(B2276,Table3[[Account Number]:[Transaction type]],2,FALSE)</f>
        <v>Money Deposit</v>
      </c>
      <c r="Q2276" s="21" t="str">
        <f>VLOOKUP(B2276,Transaction!C2:E3001,3,FALSE)</f>
        <v>Bank</v>
      </c>
      <c r="R2276" s="22">
        <f>Table4[[#This Row],[Bank Deposit2]] - Table4[[#This Row],[Saving Accounts]]</f>
        <v>72710.626728000003</v>
      </c>
      <c r="S2276" s="22">
        <f>IF(AND(Table4[[#This Row],[Account Type]]="Current",Table4[[#This Row],[Opening Balance]]&gt;= 500000),Table4[[#This Row],[Opening Balance]] * 0.02, 0)</f>
        <v>0</v>
      </c>
    </row>
    <row r="2277" spans="1:19" ht="15.75" x14ac:dyDescent="0.25">
      <c r="A2277" s="17" t="s">
        <v>7014</v>
      </c>
      <c r="B2277" s="19">
        <v>65374783</v>
      </c>
      <c r="C2277" s="17">
        <v>42</v>
      </c>
      <c r="D2277" s="24">
        <v>29365.5</v>
      </c>
      <c r="E2277" s="17" t="s">
        <v>12</v>
      </c>
      <c r="F2277" s="17" t="s">
        <v>475</v>
      </c>
      <c r="G2277" s="17" t="s">
        <v>4062</v>
      </c>
      <c r="H2277" s="17" t="s">
        <v>7015</v>
      </c>
      <c r="I2277" s="20">
        <f t="shared" si="35"/>
        <v>45415.827376000001</v>
      </c>
      <c r="J2277" s="20">
        <v>26353.131411599999</v>
      </c>
      <c r="K2277" s="17" t="s">
        <v>7016</v>
      </c>
      <c r="L2277" s="21" t="str">
        <f>VLOOKUP(B2277,Accounts!B$2:E$3001,4,FALSE)</f>
        <v>Joint</v>
      </c>
      <c r="M2277" s="26">
        <f>VALUE(VLOOKUP(B2277,Accounts!B$2:G$3001,6,FALSE))</f>
        <v>1026623125</v>
      </c>
      <c r="N2277" s="22">
        <f>IFERROR(VLOOKUP(B2277,Loan!B2277:D2576,3,FALSE), 0)</f>
        <v>0</v>
      </c>
      <c r="O2277" s="25">
        <f>VLOOKUP(B2277,Transaction!C2:F3001,4,FALSE)</f>
        <v>44579</v>
      </c>
      <c r="P2277" s="21" t="str">
        <f>VLOOKUP(B2277,Table3[[Account Number]:[Transaction type]],2,FALSE)</f>
        <v>Money Transfer</v>
      </c>
      <c r="Q2277" s="21" t="str">
        <f>VLOOKUP(B2277,Transaction!C2:E3001,3,FALSE)</f>
        <v>Internet Banking</v>
      </c>
      <c r="R2277" s="22">
        <f>Table4[[#This Row],[Bank Deposit2]] - Table4[[#This Row],[Saving Accounts]]</f>
        <v>19062.695964400002</v>
      </c>
      <c r="S2277" s="22">
        <f>IF(AND(Table4[[#This Row],[Account Type]]="Current",Table4[[#This Row],[Opening Balance]]&gt;= 500000),Table4[[#This Row],[Opening Balance]] * 0.02, 0)</f>
        <v>0</v>
      </c>
    </row>
    <row r="2278" spans="1:19" ht="15.75" x14ac:dyDescent="0.25">
      <c r="A2278" s="17" t="s">
        <v>7017</v>
      </c>
      <c r="B2278" s="19">
        <v>656807258</v>
      </c>
      <c r="C2278" s="17">
        <v>65</v>
      </c>
      <c r="D2278" s="24">
        <v>20964.75</v>
      </c>
      <c r="E2278" s="17" t="s">
        <v>12</v>
      </c>
      <c r="F2278" s="17" t="s">
        <v>426</v>
      </c>
      <c r="G2278" s="17" t="s">
        <v>4105</v>
      </c>
      <c r="H2278" s="17" t="s">
        <v>7018</v>
      </c>
      <c r="I2278" s="20">
        <f t="shared" si="35"/>
        <v>605981.98461599997</v>
      </c>
      <c r="J2278" s="20">
        <v>369649.01061575999</v>
      </c>
      <c r="K2278" s="17" t="s">
        <v>7019</v>
      </c>
      <c r="L2278" s="21" t="str">
        <f>VLOOKUP(B2278,Accounts!B$2:E$3001,4,FALSE)</f>
        <v>Domiciliary</v>
      </c>
      <c r="M2278" s="26">
        <f>VALUE(VLOOKUP(B2278,Accounts!B$2:G$3001,6,FALSE))</f>
        <v>966500864</v>
      </c>
      <c r="N2278" s="22">
        <f>IFERROR(VLOOKUP(B2278,Loan!B2278:D2577,3,FALSE), 0)</f>
        <v>0</v>
      </c>
      <c r="O2278" s="25">
        <f>VLOOKUP(B2278,Transaction!C2:F3001,4,FALSE)</f>
        <v>44589</v>
      </c>
      <c r="P2278" s="21" t="str">
        <f>VLOOKUP(B2278,Table3[[Account Number]:[Transaction type]],2,FALSE)</f>
        <v>Cash Withdrawal</v>
      </c>
      <c r="Q2278" s="21" t="str">
        <f>VLOOKUP(B2278,Transaction!C2:E3001,3,FALSE)</f>
        <v>ATM</v>
      </c>
      <c r="R2278" s="22">
        <f>Table4[[#This Row],[Bank Deposit2]] - Table4[[#This Row],[Saving Accounts]]</f>
        <v>236332.97400023998</v>
      </c>
      <c r="S2278" s="22">
        <f>IF(AND(Table4[[#This Row],[Account Type]]="Current",Table4[[#This Row],[Opening Balance]]&gt;= 500000),Table4[[#This Row],[Opening Balance]] * 0.02, 0)</f>
        <v>0</v>
      </c>
    </row>
    <row r="2279" spans="1:19" ht="15.75" x14ac:dyDescent="0.25">
      <c r="A2279" s="17" t="s">
        <v>7020</v>
      </c>
      <c r="B2279" s="19">
        <v>834142460</v>
      </c>
      <c r="C2279" s="17">
        <v>82</v>
      </c>
      <c r="D2279" s="24">
        <v>14755.5</v>
      </c>
      <c r="E2279" s="17" t="s">
        <v>12</v>
      </c>
      <c r="F2279" s="17" t="s">
        <v>675</v>
      </c>
      <c r="G2279" s="17" t="s">
        <v>4054</v>
      </c>
      <c r="H2279" s="17" t="s">
        <v>7021</v>
      </c>
      <c r="I2279" s="20">
        <f t="shared" si="35"/>
        <v>537205.51512</v>
      </c>
      <c r="J2279" s="20">
        <v>93209.869202400005</v>
      </c>
      <c r="K2279" s="17" t="s">
        <v>7022</v>
      </c>
      <c r="L2279" s="21" t="str">
        <f>VLOOKUP(B2279,Accounts!B$2:E$3001,4,FALSE)</f>
        <v>Domiciliary</v>
      </c>
      <c r="M2279" s="26">
        <f>VALUE(VLOOKUP(B2279,Accounts!B$2:G$3001,6,FALSE))</f>
        <v>2921038209</v>
      </c>
      <c r="N2279" s="22">
        <f>IFERROR(VLOOKUP(B2279,Loan!B2279:D2578,3,FALSE), 0)</f>
        <v>0</v>
      </c>
      <c r="O2279" s="25">
        <f>VLOOKUP(B2279,Transaction!C2:F3001,4,FALSE)</f>
        <v>44567</v>
      </c>
      <c r="P2279" s="21" t="str">
        <f>VLOOKUP(B2279,Table3[[Account Number]:[Transaction type]],2,FALSE)</f>
        <v>Cash Withdrawal</v>
      </c>
      <c r="Q2279" s="21" t="str">
        <f>VLOOKUP(B2279,Transaction!C2:E3001,3,FALSE)</f>
        <v>ATM</v>
      </c>
      <c r="R2279" s="22">
        <f>Table4[[#This Row],[Bank Deposit2]] - Table4[[#This Row],[Saving Accounts]]</f>
        <v>443995.64591760002</v>
      </c>
      <c r="S2279" s="22">
        <f>IF(AND(Table4[[#This Row],[Account Type]]="Current",Table4[[#This Row],[Opening Balance]]&gt;= 500000),Table4[[#This Row],[Opening Balance]] * 0.02, 0)</f>
        <v>0</v>
      </c>
    </row>
    <row r="2280" spans="1:19" ht="15.75" x14ac:dyDescent="0.25">
      <c r="A2280" s="17" t="s">
        <v>7023</v>
      </c>
      <c r="B2280" s="19">
        <v>43798322</v>
      </c>
      <c r="C2280" s="17">
        <v>80</v>
      </c>
      <c r="D2280" s="24">
        <v>15486</v>
      </c>
      <c r="E2280" s="17" t="s">
        <v>12</v>
      </c>
      <c r="F2280" s="17" t="s">
        <v>574</v>
      </c>
      <c r="G2280" s="17" t="s">
        <v>4066</v>
      </c>
      <c r="H2280" s="17" t="s">
        <v>7024</v>
      </c>
      <c r="I2280" s="20">
        <f t="shared" si="35"/>
        <v>370664.47845</v>
      </c>
      <c r="J2280" s="20">
        <v>195013.12325040001</v>
      </c>
      <c r="K2280" s="17" t="s">
        <v>7025</v>
      </c>
      <c r="L2280" s="21" t="str">
        <f>VLOOKUP(B2280,Accounts!B$2:E$3001,4,FALSE)</f>
        <v>Fixed Deposit</v>
      </c>
      <c r="M2280" s="26">
        <f>VALUE(VLOOKUP(B2280,Accounts!B$2:G$3001,6,FALSE))</f>
        <v>1049697684</v>
      </c>
      <c r="N2280" s="22">
        <f>IFERROR(VLOOKUP(B2280,Loan!B2280:D2579,3,FALSE), 0)</f>
        <v>0</v>
      </c>
      <c r="O2280" s="25">
        <f>VLOOKUP(B2280,Transaction!C2:F3001,4,FALSE)</f>
        <v>44620</v>
      </c>
      <c r="P2280" s="21" t="str">
        <f>VLOOKUP(B2280,Table3[[Account Number]:[Transaction type]],2,FALSE)</f>
        <v>Money Deposit</v>
      </c>
      <c r="Q2280" s="21" t="str">
        <f>VLOOKUP(B2280,Transaction!C2:E3001,3,FALSE)</f>
        <v>Bank</v>
      </c>
      <c r="R2280" s="22">
        <f>Table4[[#This Row],[Bank Deposit2]] - Table4[[#This Row],[Saving Accounts]]</f>
        <v>175651.35519959999</v>
      </c>
      <c r="S2280" s="22">
        <f>IF(AND(Table4[[#This Row],[Account Type]]="Current",Table4[[#This Row],[Opening Balance]]&gt;= 500000),Table4[[#This Row],[Opening Balance]] * 0.02, 0)</f>
        <v>0</v>
      </c>
    </row>
    <row r="2281" spans="1:19" ht="15.75" x14ac:dyDescent="0.25">
      <c r="A2281" s="17" t="s">
        <v>7026</v>
      </c>
      <c r="B2281" s="19">
        <v>513611430</v>
      </c>
      <c r="C2281" s="17">
        <v>48</v>
      </c>
      <c r="D2281" s="24">
        <v>27174</v>
      </c>
      <c r="E2281" s="17" t="s">
        <v>12</v>
      </c>
      <c r="F2281" s="17" t="s">
        <v>940</v>
      </c>
      <c r="G2281" s="17" t="s">
        <v>4095</v>
      </c>
      <c r="H2281" s="17" t="s">
        <v>7027</v>
      </c>
      <c r="I2281" s="20">
        <f t="shared" si="35"/>
        <v>118109.8061</v>
      </c>
      <c r="J2281" s="20">
        <v>51538.824480000003</v>
      </c>
      <c r="K2281" s="17" t="s">
        <v>7028</v>
      </c>
      <c r="L2281" s="21" t="str">
        <f>VLOOKUP(B2281,Accounts!B$2:E$3001,4,FALSE)</f>
        <v>Current</v>
      </c>
      <c r="M2281" s="26">
        <f>VALUE(VLOOKUP(B2281,Accounts!B$2:G$3001,6,FALSE))</f>
        <v>1299813132</v>
      </c>
      <c r="N2281" s="22">
        <f>IFERROR(VLOOKUP(B2281,Loan!B2281:D2580,3,FALSE), 0)</f>
        <v>0</v>
      </c>
      <c r="O2281" s="25">
        <f>VLOOKUP(B2281,Transaction!C2:F3001,4,FALSE)</f>
        <v>44463</v>
      </c>
      <c r="P2281" s="21" t="str">
        <f>VLOOKUP(B2281,Table3[[Account Number]:[Transaction type]],2,FALSE)</f>
        <v>Online Payment</v>
      </c>
      <c r="Q2281" s="21" t="str">
        <f>VLOOKUP(B2281,Transaction!C2:E3001,3,FALSE)</f>
        <v>Internet Banking</v>
      </c>
      <c r="R2281" s="22">
        <f>Table4[[#This Row],[Bank Deposit2]] - Table4[[#This Row],[Saving Accounts]]</f>
        <v>66570.981620000006</v>
      </c>
      <c r="S2281" s="22">
        <f>IF(AND(Table4[[#This Row],[Account Type]]="Current",Table4[[#This Row],[Opening Balance]]&gt;= 500000),Table4[[#This Row],[Opening Balance]] * 0.02, 0)</f>
        <v>25996262.640000001</v>
      </c>
    </row>
    <row r="2282" spans="1:19" ht="15.75" x14ac:dyDescent="0.25">
      <c r="A2282" s="17" t="s">
        <v>7029</v>
      </c>
      <c r="B2282" s="19">
        <v>639381444</v>
      </c>
      <c r="C2282" s="17">
        <v>61</v>
      </c>
      <c r="D2282" s="24">
        <v>22425.75</v>
      </c>
      <c r="E2282" s="17" t="s">
        <v>12</v>
      </c>
      <c r="F2282" s="17" t="s">
        <v>39</v>
      </c>
      <c r="G2282" s="17" t="s">
        <v>4066</v>
      </c>
      <c r="H2282" s="17" t="s">
        <v>7030</v>
      </c>
      <c r="I2282" s="20">
        <f t="shared" si="35"/>
        <v>58388.047850000003</v>
      </c>
      <c r="J2282" s="20">
        <v>64460.404826400001</v>
      </c>
      <c r="K2282" s="17" t="s">
        <v>7031</v>
      </c>
      <c r="L2282" s="21" t="str">
        <f>VLOOKUP(B2282,Accounts!B$2:E$3001,4,FALSE)</f>
        <v>Joint</v>
      </c>
      <c r="M2282" s="26">
        <f>VALUE(VLOOKUP(B2282,Accounts!B$2:G$3001,6,FALSE))</f>
        <v>3040908922</v>
      </c>
      <c r="N2282" s="22">
        <f>IFERROR(VLOOKUP(B2282,Loan!B2282:D2581,3,FALSE), 0)</f>
        <v>0</v>
      </c>
      <c r="O2282" s="25">
        <f>VLOOKUP(B2282,Transaction!C2:F3001,4,FALSE)</f>
        <v>44402</v>
      </c>
      <c r="P2282" s="21" t="str">
        <f>VLOOKUP(B2282,Table3[[Account Number]:[Transaction type]],2,FALSE)</f>
        <v>Cash Withdrawal</v>
      </c>
      <c r="Q2282" s="21" t="str">
        <f>VLOOKUP(B2282,Transaction!C2:E3001,3,FALSE)</f>
        <v>Bank</v>
      </c>
      <c r="R2282" s="22">
        <f>Table4[[#This Row],[Bank Deposit2]] - Table4[[#This Row],[Saving Accounts]]</f>
        <v>-6072.3569763999985</v>
      </c>
      <c r="S2282" s="22">
        <f>IF(AND(Table4[[#This Row],[Account Type]]="Current",Table4[[#This Row],[Opening Balance]]&gt;= 500000),Table4[[#This Row],[Opening Balance]] * 0.02, 0)</f>
        <v>0</v>
      </c>
    </row>
    <row r="2283" spans="1:19" ht="15.75" x14ac:dyDescent="0.25">
      <c r="A2283" s="17" t="s">
        <v>7032</v>
      </c>
      <c r="B2283" s="19">
        <v>218272075</v>
      </c>
      <c r="C2283" s="17">
        <v>40</v>
      </c>
      <c r="D2283" s="24">
        <v>30096</v>
      </c>
      <c r="E2283" s="17" t="s">
        <v>12</v>
      </c>
      <c r="F2283" s="17" t="s">
        <v>491</v>
      </c>
      <c r="G2283" s="17" t="s">
        <v>4088</v>
      </c>
      <c r="H2283" s="17" t="s">
        <v>7033</v>
      </c>
      <c r="I2283" s="20">
        <f t="shared" si="35"/>
        <v>322387.40420400002</v>
      </c>
      <c r="J2283" s="20">
        <v>284272.89335213997</v>
      </c>
      <c r="K2283" s="17" t="s">
        <v>7034</v>
      </c>
      <c r="L2283" s="21" t="str">
        <f>VLOOKUP(B2283,Accounts!B$2:E$3001,4,FALSE)</f>
        <v>Savings</v>
      </c>
      <c r="M2283" s="26">
        <f>VALUE(VLOOKUP(B2283,Accounts!B$2:G$3001,6,FALSE))</f>
        <v>1445815488</v>
      </c>
      <c r="N2283" s="22">
        <f>IFERROR(VLOOKUP(B2283,Loan!B2283:D2582,3,FALSE), 0)</f>
        <v>0</v>
      </c>
      <c r="O2283" s="25">
        <f>VLOOKUP(B2283,Transaction!C2:F3001,4,FALSE)</f>
        <v>44413</v>
      </c>
      <c r="P2283" s="21" t="str">
        <f>VLOOKUP(B2283,Table3[[Account Number]:[Transaction type]],2,FALSE)</f>
        <v>Money Transfer</v>
      </c>
      <c r="Q2283" s="21" t="str">
        <f>VLOOKUP(B2283,Transaction!C2:E3001,3,FALSE)</f>
        <v>Mobile</v>
      </c>
      <c r="R2283" s="22">
        <f>Table4[[#This Row],[Bank Deposit2]] - Table4[[#This Row],[Saving Accounts]]</f>
        <v>38114.510851860046</v>
      </c>
      <c r="S2283" s="22">
        <f>IF(AND(Table4[[#This Row],[Account Type]]="Current",Table4[[#This Row],[Opening Balance]]&gt;= 500000),Table4[[#This Row],[Opening Balance]] * 0.02, 0)</f>
        <v>0</v>
      </c>
    </row>
    <row r="2284" spans="1:19" ht="15.75" x14ac:dyDescent="0.25">
      <c r="A2284" s="17" t="s">
        <v>7035</v>
      </c>
      <c r="B2284" s="19">
        <v>859136057</v>
      </c>
      <c r="C2284" s="17">
        <v>75</v>
      </c>
      <c r="D2284" s="24">
        <v>17312.25</v>
      </c>
      <c r="E2284" s="17" t="s">
        <v>12</v>
      </c>
      <c r="F2284" s="17" t="s">
        <v>557</v>
      </c>
      <c r="G2284" s="17" t="s">
        <v>4105</v>
      </c>
      <c r="H2284" s="17" t="s">
        <v>7036</v>
      </c>
      <c r="I2284" s="20">
        <f t="shared" si="35"/>
        <v>816460.50653999997</v>
      </c>
      <c r="J2284" s="20">
        <v>303904.74410100002</v>
      </c>
      <c r="K2284" s="17" t="s">
        <v>7037</v>
      </c>
      <c r="L2284" s="21" t="str">
        <f>VLOOKUP(B2284,Accounts!B$2:E$3001,4,FALSE)</f>
        <v>Domiciliary</v>
      </c>
      <c r="M2284" s="26">
        <f>VALUE(VLOOKUP(B2284,Accounts!B$2:G$3001,6,FALSE))</f>
        <v>1184293632</v>
      </c>
      <c r="N2284" s="22">
        <f>IFERROR(VLOOKUP(B2284,Loan!B2284:D2583,3,FALSE), 0)</f>
        <v>0</v>
      </c>
      <c r="O2284" s="25">
        <f>VLOOKUP(B2284,Transaction!C2:F3001,4,FALSE)</f>
        <v>44295</v>
      </c>
      <c r="P2284" s="21" t="str">
        <f>VLOOKUP(B2284,Table3[[Account Number]:[Transaction type]],2,FALSE)</f>
        <v>Online Payment</v>
      </c>
      <c r="Q2284" s="21" t="str">
        <f>VLOOKUP(B2284,Transaction!C2:E3001,3,FALSE)</f>
        <v>Internet Banking</v>
      </c>
      <c r="R2284" s="22">
        <f>Table4[[#This Row],[Bank Deposit2]] - Table4[[#This Row],[Saving Accounts]]</f>
        <v>512555.76243899995</v>
      </c>
      <c r="S2284" s="22">
        <f>IF(AND(Table4[[#This Row],[Account Type]]="Current",Table4[[#This Row],[Opening Balance]]&gt;= 500000),Table4[[#This Row],[Opening Balance]] * 0.02, 0)</f>
        <v>0</v>
      </c>
    </row>
    <row r="2285" spans="1:19" ht="15.75" x14ac:dyDescent="0.25">
      <c r="A2285" s="17" t="s">
        <v>7038</v>
      </c>
      <c r="B2285" s="19">
        <v>807990242</v>
      </c>
      <c r="C2285" s="17">
        <v>82</v>
      </c>
      <c r="D2285" s="24">
        <v>14755.5</v>
      </c>
      <c r="E2285" s="17" t="s">
        <v>12</v>
      </c>
      <c r="F2285" s="17" t="s">
        <v>523</v>
      </c>
      <c r="G2285" s="17" t="s">
        <v>4074</v>
      </c>
      <c r="H2285" s="17" t="s">
        <v>7039</v>
      </c>
      <c r="I2285" s="20">
        <f t="shared" si="35"/>
        <v>302759.34976000001</v>
      </c>
      <c r="J2285" s="20">
        <v>221230.58200319999</v>
      </c>
      <c r="K2285" s="17" t="s">
        <v>7040</v>
      </c>
      <c r="L2285" s="21" t="str">
        <f>VLOOKUP(B2285,Accounts!B$2:E$3001,4,FALSE)</f>
        <v>Joint</v>
      </c>
      <c r="M2285" s="26">
        <f>VALUE(VLOOKUP(B2285,Accounts!B$2:G$3001,6,FALSE))</f>
        <v>11768274</v>
      </c>
      <c r="N2285" s="22">
        <f>IFERROR(VLOOKUP(B2285,Loan!B2285:D2584,3,FALSE), 0)</f>
        <v>0</v>
      </c>
      <c r="O2285" s="25">
        <f>VLOOKUP(B2285,Transaction!C2:F3001,4,FALSE)</f>
        <v>44298</v>
      </c>
      <c r="P2285" s="21" t="str">
        <f>VLOOKUP(B2285,Table3[[Account Number]:[Transaction type]],2,FALSE)</f>
        <v>Cash Withdrawal</v>
      </c>
      <c r="Q2285" s="21" t="str">
        <f>VLOOKUP(B2285,Transaction!C2:E3001,3,FALSE)</f>
        <v>POS</v>
      </c>
      <c r="R2285" s="22">
        <f>Table4[[#This Row],[Bank Deposit2]] - Table4[[#This Row],[Saving Accounts]]</f>
        <v>81528.767756800022</v>
      </c>
      <c r="S2285" s="22">
        <f>IF(AND(Table4[[#This Row],[Account Type]]="Current",Table4[[#This Row],[Opening Balance]]&gt;= 500000),Table4[[#This Row],[Opening Balance]] * 0.02, 0)</f>
        <v>0</v>
      </c>
    </row>
    <row r="2286" spans="1:19" ht="15.75" x14ac:dyDescent="0.25">
      <c r="A2286" s="17" t="s">
        <v>7041</v>
      </c>
      <c r="B2286" s="19">
        <v>131050069</v>
      </c>
      <c r="C2286" s="17">
        <v>78</v>
      </c>
      <c r="D2286" s="24">
        <v>16216.5</v>
      </c>
      <c r="E2286" s="17" t="s">
        <v>12</v>
      </c>
      <c r="F2286" s="17" t="s">
        <v>53</v>
      </c>
      <c r="G2286" s="17" t="s">
        <v>4066</v>
      </c>
      <c r="H2286" s="17" t="s">
        <v>7042</v>
      </c>
      <c r="I2286" s="20">
        <f t="shared" si="35"/>
        <v>156983.13113600001</v>
      </c>
      <c r="J2286" s="20">
        <v>46813.775523839999</v>
      </c>
      <c r="K2286" s="17" t="s">
        <v>7043</v>
      </c>
      <c r="L2286" s="21" t="str">
        <f>VLOOKUP(B2286,Accounts!B$2:E$3001,4,FALSE)</f>
        <v>Domiciliary</v>
      </c>
      <c r="M2286" s="26">
        <f>VALUE(VLOOKUP(B2286,Accounts!B$2:G$3001,6,FALSE))</f>
        <v>268515982</v>
      </c>
      <c r="N2286" s="22">
        <f>IFERROR(VLOOKUP(B2286,Loan!B2286:D2585,3,FALSE), 0)</f>
        <v>0</v>
      </c>
      <c r="O2286" s="25">
        <f>VLOOKUP(B2286,Transaction!C2:F3001,4,FALSE)</f>
        <v>44663</v>
      </c>
      <c r="P2286" s="21" t="str">
        <f>VLOOKUP(B2286,Table3[[Account Number]:[Transaction type]],2,FALSE)</f>
        <v>Cash Withdrawal</v>
      </c>
      <c r="Q2286" s="21" t="str">
        <f>VLOOKUP(B2286,Transaction!C2:E3001,3,FALSE)</f>
        <v>POS</v>
      </c>
      <c r="R2286" s="22">
        <f>Table4[[#This Row],[Bank Deposit2]] - Table4[[#This Row],[Saving Accounts]]</f>
        <v>110169.35561216001</v>
      </c>
      <c r="S2286" s="22">
        <f>IF(AND(Table4[[#This Row],[Account Type]]="Current",Table4[[#This Row],[Opening Balance]]&gt;= 500000),Table4[[#This Row],[Opening Balance]] * 0.02, 0)</f>
        <v>0</v>
      </c>
    </row>
    <row r="2287" spans="1:19" ht="15.75" x14ac:dyDescent="0.25">
      <c r="A2287" s="17" t="s">
        <v>7044</v>
      </c>
      <c r="B2287" s="19">
        <v>358586957</v>
      </c>
      <c r="C2287" s="17">
        <v>45</v>
      </c>
      <c r="D2287" s="24">
        <v>28269.75</v>
      </c>
      <c r="E2287" s="17" t="s">
        <v>12</v>
      </c>
      <c r="F2287" s="17" t="s">
        <v>487</v>
      </c>
      <c r="G2287" s="17" t="s">
        <v>4105</v>
      </c>
      <c r="H2287" s="17" t="s">
        <v>7045</v>
      </c>
      <c r="I2287" s="20">
        <f t="shared" si="35"/>
        <v>1303676.98285</v>
      </c>
      <c r="J2287" s="20">
        <v>441091.21865599998</v>
      </c>
      <c r="K2287" s="17" t="s">
        <v>7046</v>
      </c>
      <c r="L2287" s="21" t="str">
        <f>VLOOKUP(B2287,Accounts!B$2:E$3001,4,FALSE)</f>
        <v>Current</v>
      </c>
      <c r="M2287" s="26">
        <f>VALUE(VLOOKUP(B2287,Accounts!B$2:G$3001,6,FALSE))</f>
        <v>4287794688</v>
      </c>
      <c r="N2287" s="22">
        <f>IFERROR(VLOOKUP(B2287,Loan!B2287:D2586,3,FALSE), 0)</f>
        <v>0</v>
      </c>
      <c r="O2287" s="25">
        <f>VLOOKUP(B2287,Transaction!C2:F3001,4,FALSE)</f>
        <v>44256</v>
      </c>
      <c r="P2287" s="21" t="str">
        <f>VLOOKUP(B2287,Table3[[Account Number]:[Transaction type]],2,FALSE)</f>
        <v>Money Deposit</v>
      </c>
      <c r="Q2287" s="21" t="str">
        <f>VLOOKUP(B2287,Transaction!C2:E3001,3,FALSE)</f>
        <v>Bank</v>
      </c>
      <c r="R2287" s="22">
        <f>Table4[[#This Row],[Bank Deposit2]] - Table4[[#This Row],[Saving Accounts]]</f>
        <v>862585.76419400005</v>
      </c>
      <c r="S2287" s="22">
        <f>IF(AND(Table4[[#This Row],[Account Type]]="Current",Table4[[#This Row],[Opening Balance]]&gt;= 500000),Table4[[#This Row],[Opening Balance]] * 0.02, 0)</f>
        <v>85755893.760000005</v>
      </c>
    </row>
    <row r="2288" spans="1:19" ht="15.75" x14ac:dyDescent="0.25">
      <c r="A2288" s="17" t="s">
        <v>7047</v>
      </c>
      <c r="B2288" s="19">
        <v>695281</v>
      </c>
      <c r="C2288" s="17">
        <v>20</v>
      </c>
      <c r="D2288" s="24">
        <v>37401</v>
      </c>
      <c r="E2288" s="17" t="s">
        <v>12</v>
      </c>
      <c r="F2288" s="17" t="s">
        <v>163</v>
      </c>
      <c r="G2288" s="17" t="s">
        <v>4105</v>
      </c>
      <c r="H2288" s="17" t="s">
        <v>7048</v>
      </c>
      <c r="I2288" s="20">
        <f t="shared" si="35"/>
        <v>225096.12101599999</v>
      </c>
      <c r="J2288" s="20">
        <v>51117.758644679998</v>
      </c>
      <c r="K2288" s="17" t="s">
        <v>7049</v>
      </c>
      <c r="L2288" s="21" t="str">
        <f>VLOOKUP(B2288,Accounts!B$2:E$3001,4,FALSE)</f>
        <v>Current</v>
      </c>
      <c r="M2288" s="26">
        <f>VALUE(VLOOKUP(B2288,Accounts!B$2:G$3001,6,FALSE))</f>
        <v>1084660032</v>
      </c>
      <c r="N2288" s="22">
        <f>IFERROR(VLOOKUP(B2288,Loan!B2288:D2587,3,FALSE), 0)</f>
        <v>0</v>
      </c>
      <c r="O2288" s="25">
        <f>VLOOKUP(B2288,Transaction!C2:F3001,4,FALSE)</f>
        <v>44549</v>
      </c>
      <c r="P2288" s="21" t="str">
        <f>VLOOKUP(B2288,Table3[[Account Number]:[Transaction type]],2,FALSE)</f>
        <v>Cash Withdrawal</v>
      </c>
      <c r="Q2288" s="21" t="str">
        <f>VLOOKUP(B2288,Transaction!C2:E3001,3,FALSE)</f>
        <v>ATM</v>
      </c>
      <c r="R2288" s="22">
        <f>Table4[[#This Row],[Bank Deposit2]] - Table4[[#This Row],[Saving Accounts]]</f>
        <v>173978.36237131999</v>
      </c>
      <c r="S2288" s="22">
        <f>IF(AND(Table4[[#This Row],[Account Type]]="Current",Table4[[#This Row],[Opening Balance]]&gt;= 500000),Table4[[#This Row],[Opening Balance]] * 0.02, 0)</f>
        <v>21693200.640000001</v>
      </c>
    </row>
    <row r="2289" spans="1:19" ht="15.75" x14ac:dyDescent="0.25">
      <c r="A2289" s="17" t="s">
        <v>7050</v>
      </c>
      <c r="B2289" s="19">
        <v>960074632</v>
      </c>
      <c r="C2289" s="17">
        <v>23</v>
      </c>
      <c r="D2289" s="24">
        <v>36305.25</v>
      </c>
      <c r="E2289" s="17" t="s">
        <v>12</v>
      </c>
      <c r="F2289" s="17" t="s">
        <v>3765</v>
      </c>
      <c r="G2289" s="17" t="s">
        <v>4105</v>
      </c>
      <c r="H2289" s="17" t="s">
        <v>7051</v>
      </c>
      <c r="I2289" s="20">
        <f t="shared" si="35"/>
        <v>1721388.6495719999</v>
      </c>
      <c r="J2289" s="20">
        <v>388016.15849472</v>
      </c>
      <c r="K2289" s="17" t="s">
        <v>7052</v>
      </c>
      <c r="L2289" s="21" t="str">
        <f>VLOOKUP(B2289,Accounts!B$2:E$3001,4,FALSE)</f>
        <v>Fixed Deposit</v>
      </c>
      <c r="M2289" s="26">
        <f>VALUE(VLOOKUP(B2289,Accounts!B$2:G$3001,6,FALSE))</f>
        <v>532410368</v>
      </c>
      <c r="N2289" s="22">
        <f>IFERROR(VLOOKUP(B2289,Loan!B2289:D2588,3,FALSE), 0)</f>
        <v>0</v>
      </c>
      <c r="O2289" s="25">
        <f>VLOOKUP(B2289,Transaction!C2:F3001,4,FALSE)</f>
        <v>44497</v>
      </c>
      <c r="P2289" s="21" t="str">
        <f>VLOOKUP(B2289,Table3[[Account Number]:[Transaction type]],2,FALSE)</f>
        <v>Money Transfer</v>
      </c>
      <c r="Q2289" s="21" t="str">
        <f>VLOOKUP(B2289,Transaction!C2:E3001,3,FALSE)</f>
        <v>Mobile</v>
      </c>
      <c r="R2289" s="22">
        <f>Table4[[#This Row],[Bank Deposit2]] - Table4[[#This Row],[Saving Accounts]]</f>
        <v>1333372.4910772799</v>
      </c>
      <c r="S2289" s="22">
        <f>IF(AND(Table4[[#This Row],[Account Type]]="Current",Table4[[#This Row],[Opening Balance]]&gt;= 500000),Table4[[#This Row],[Opening Balance]] * 0.02, 0)</f>
        <v>0</v>
      </c>
    </row>
    <row r="2290" spans="1:19" ht="15.75" x14ac:dyDescent="0.25">
      <c r="A2290" s="17" t="s">
        <v>7053</v>
      </c>
      <c r="B2290" s="19">
        <v>26099667</v>
      </c>
      <c r="C2290" s="17">
        <v>73</v>
      </c>
      <c r="D2290" s="24">
        <v>18042.75</v>
      </c>
      <c r="E2290" s="17" t="s">
        <v>12</v>
      </c>
      <c r="F2290" s="17" t="s">
        <v>561</v>
      </c>
      <c r="G2290" s="17" t="s">
        <v>4084</v>
      </c>
      <c r="H2290" s="17" t="s">
        <v>7054</v>
      </c>
      <c r="I2290" s="20">
        <f t="shared" si="35"/>
        <v>250220.19174400001</v>
      </c>
      <c r="J2290" s="20">
        <v>122177.82799999999</v>
      </c>
      <c r="K2290" s="17" t="s">
        <v>7055</v>
      </c>
      <c r="L2290" s="21" t="str">
        <f>VLOOKUP(B2290,Accounts!B$2:E$3001,4,FALSE)</f>
        <v>Savings</v>
      </c>
      <c r="M2290" s="26">
        <f>VALUE(VLOOKUP(B2290,Accounts!B$2:G$3001,6,FALSE))</f>
        <v>2046947112</v>
      </c>
      <c r="N2290" s="22">
        <f>IFERROR(VLOOKUP(B2290,Loan!B2290:D2589,3,FALSE), 0)</f>
        <v>0</v>
      </c>
      <c r="O2290" s="25">
        <f>VLOOKUP(B2290,Transaction!C2:F3001,4,FALSE)</f>
        <v>44206</v>
      </c>
      <c r="P2290" s="21" t="str">
        <f>VLOOKUP(B2290,Table3[[Account Number]:[Transaction type]],2,FALSE)</f>
        <v>Money Transfer</v>
      </c>
      <c r="Q2290" s="21" t="str">
        <f>VLOOKUP(B2290,Transaction!C2:E3001,3,FALSE)</f>
        <v>Bank</v>
      </c>
      <c r="R2290" s="22">
        <f>Table4[[#This Row],[Bank Deposit2]] - Table4[[#This Row],[Saving Accounts]]</f>
        <v>128042.36374400002</v>
      </c>
      <c r="S2290" s="22">
        <f>IF(AND(Table4[[#This Row],[Account Type]]="Current",Table4[[#This Row],[Opening Balance]]&gt;= 500000),Table4[[#This Row],[Opening Balance]] * 0.02, 0)</f>
        <v>0</v>
      </c>
    </row>
    <row r="2291" spans="1:19" ht="15.75" x14ac:dyDescent="0.25">
      <c r="A2291" s="17" t="s">
        <v>7056</v>
      </c>
      <c r="B2291" s="19">
        <v>346107344</v>
      </c>
      <c r="C2291" s="17">
        <v>58</v>
      </c>
      <c r="D2291" s="24">
        <v>23521.5</v>
      </c>
      <c r="E2291" s="17" t="s">
        <v>12</v>
      </c>
      <c r="F2291" s="17" t="s">
        <v>654</v>
      </c>
      <c r="G2291" s="17" t="s">
        <v>4088</v>
      </c>
      <c r="H2291" s="17" t="s">
        <v>7057</v>
      </c>
      <c r="I2291" s="20">
        <f t="shared" si="35"/>
        <v>672823.00800000003</v>
      </c>
      <c r="J2291" s="20">
        <v>136734.99840000001</v>
      </c>
      <c r="K2291" s="17" t="s">
        <v>7058</v>
      </c>
      <c r="L2291" s="21" t="str">
        <f>VLOOKUP(B2291,Accounts!B$2:E$3001,4,FALSE)</f>
        <v>Corporate</v>
      </c>
      <c r="M2291" s="26">
        <f>VALUE(VLOOKUP(B2291,Accounts!B$2:G$3001,6,FALSE))</f>
        <v>761662542</v>
      </c>
      <c r="N2291" s="22">
        <f>IFERROR(VLOOKUP(B2291,Loan!B2291:D2590,3,FALSE), 0)</f>
        <v>0</v>
      </c>
      <c r="O2291" s="25">
        <f>VLOOKUP(B2291,Transaction!C2:F3001,4,FALSE)</f>
        <v>44636</v>
      </c>
      <c r="P2291" s="21" t="str">
        <f>VLOOKUP(B2291,Table3[[Account Number]:[Transaction type]],2,FALSE)</f>
        <v>Money Transfer</v>
      </c>
      <c r="Q2291" s="21" t="str">
        <f>VLOOKUP(B2291,Transaction!C2:E3001,3,FALSE)</f>
        <v>Mobile</v>
      </c>
      <c r="R2291" s="22">
        <f>Table4[[#This Row],[Bank Deposit2]] - Table4[[#This Row],[Saving Accounts]]</f>
        <v>536088.00959999999</v>
      </c>
      <c r="S2291" s="22">
        <f>IF(AND(Table4[[#This Row],[Account Type]]="Current",Table4[[#This Row],[Opening Balance]]&gt;= 500000),Table4[[#This Row],[Opening Balance]] * 0.02, 0)</f>
        <v>0</v>
      </c>
    </row>
    <row r="2292" spans="1:19" ht="15.75" x14ac:dyDescent="0.25">
      <c r="A2292" s="17" t="s">
        <v>7059</v>
      </c>
      <c r="B2292" s="19">
        <v>128075328</v>
      </c>
      <c r="C2292" s="17">
        <v>39</v>
      </c>
      <c r="D2292" s="24">
        <v>30461.25</v>
      </c>
      <c r="E2292" s="17" t="s">
        <v>12</v>
      </c>
      <c r="F2292" s="17" t="s">
        <v>763</v>
      </c>
      <c r="G2292" s="17" t="s">
        <v>4066</v>
      </c>
      <c r="H2292" s="17" t="s">
        <v>7060</v>
      </c>
      <c r="I2292" s="20">
        <f t="shared" si="35"/>
        <v>1231355.556288</v>
      </c>
      <c r="J2292" s="20">
        <v>560845.62046656001</v>
      </c>
      <c r="K2292" s="17" t="s">
        <v>7061</v>
      </c>
      <c r="L2292" s="21" t="str">
        <f>VLOOKUP(B2292,Accounts!B$2:E$3001,4,FALSE)</f>
        <v>Current</v>
      </c>
      <c r="M2292" s="26">
        <f>VALUE(VLOOKUP(B2292,Accounts!B$2:G$3001,6,FALSE))</f>
        <v>4368298368</v>
      </c>
      <c r="N2292" s="22">
        <f>IFERROR(VLOOKUP(B2292,Loan!B2292:D2591,3,FALSE), 0)</f>
        <v>0</v>
      </c>
      <c r="O2292" s="25">
        <f>VLOOKUP(B2292,Transaction!C2:F3001,4,FALSE)</f>
        <v>44574</v>
      </c>
      <c r="P2292" s="21" t="str">
        <f>VLOOKUP(B2292,Table3[[Account Number]:[Transaction type]],2,FALSE)</f>
        <v>Checks</v>
      </c>
      <c r="Q2292" s="21" t="str">
        <f>VLOOKUP(B2292,Transaction!C2:E3001,3,FALSE)</f>
        <v>Informal Services</v>
      </c>
      <c r="R2292" s="22">
        <f>Table4[[#This Row],[Bank Deposit2]] - Table4[[#This Row],[Saving Accounts]]</f>
        <v>670509.93582143995</v>
      </c>
      <c r="S2292" s="22">
        <f>IF(AND(Table4[[#This Row],[Account Type]]="Current",Table4[[#This Row],[Opening Balance]]&gt;= 500000),Table4[[#This Row],[Opening Balance]] * 0.02, 0)</f>
        <v>87365967.359999999</v>
      </c>
    </row>
    <row r="2293" spans="1:19" ht="15.75" x14ac:dyDescent="0.25">
      <c r="A2293" s="17" t="s">
        <v>7062</v>
      </c>
      <c r="B2293" s="19">
        <v>590936947</v>
      </c>
      <c r="C2293" s="17">
        <v>20</v>
      </c>
      <c r="D2293" s="24">
        <v>37401</v>
      </c>
      <c r="E2293" s="17" t="s">
        <v>12</v>
      </c>
      <c r="F2293" s="17" t="s">
        <v>885</v>
      </c>
      <c r="G2293" s="17" t="s">
        <v>4074</v>
      </c>
      <c r="H2293" s="17" t="s">
        <v>7063</v>
      </c>
      <c r="I2293" s="20">
        <f t="shared" si="35"/>
        <v>1184816.6978559999</v>
      </c>
      <c r="J2293" s="20">
        <v>538822.32100223994</v>
      </c>
      <c r="K2293" s="17" t="s">
        <v>7064</v>
      </c>
      <c r="L2293" s="21" t="str">
        <f>VLOOKUP(B2293,Accounts!B$2:E$3001,4,FALSE)</f>
        <v>Corporate</v>
      </c>
      <c r="M2293" s="26">
        <f>VALUE(VLOOKUP(B2293,Accounts!B$2:G$3001,6,FALSE))</f>
        <v>96229965</v>
      </c>
      <c r="N2293" s="22">
        <f>IFERROR(VLOOKUP(B2293,Loan!B2293:D2592,3,FALSE), 0)</f>
        <v>0</v>
      </c>
      <c r="O2293" s="25">
        <f>VLOOKUP(B2293,Transaction!C2:F3001,4,FALSE)</f>
        <v>44299</v>
      </c>
      <c r="P2293" s="21" t="str">
        <f>VLOOKUP(B2293,Table3[[Account Number]:[Transaction type]],2,FALSE)</f>
        <v>Online Payment</v>
      </c>
      <c r="Q2293" s="21" t="str">
        <f>VLOOKUP(B2293,Transaction!C2:E3001,3,FALSE)</f>
        <v>Internet Banking</v>
      </c>
      <c r="R2293" s="22">
        <f>Table4[[#This Row],[Bank Deposit2]] - Table4[[#This Row],[Saving Accounts]]</f>
        <v>645994.37685375998</v>
      </c>
      <c r="S2293" s="22">
        <f>IF(AND(Table4[[#This Row],[Account Type]]="Current",Table4[[#This Row],[Opening Balance]]&gt;= 500000),Table4[[#This Row],[Opening Balance]] * 0.02, 0)</f>
        <v>0</v>
      </c>
    </row>
    <row r="2294" spans="1:19" ht="15.75" x14ac:dyDescent="0.25">
      <c r="A2294" s="17" t="s">
        <v>7065</v>
      </c>
      <c r="B2294" s="19">
        <v>44860599</v>
      </c>
      <c r="C2294" s="17">
        <v>40</v>
      </c>
      <c r="D2294" s="24">
        <v>30096</v>
      </c>
      <c r="E2294" s="17" t="s">
        <v>12</v>
      </c>
      <c r="F2294" s="17" t="s">
        <v>163</v>
      </c>
      <c r="G2294" s="17" t="s">
        <v>4148</v>
      </c>
      <c r="H2294" s="17" t="s">
        <v>7066</v>
      </c>
      <c r="I2294" s="20">
        <f t="shared" si="35"/>
        <v>1746173.8382250001</v>
      </c>
      <c r="J2294" s="20">
        <v>852998.19354000001</v>
      </c>
      <c r="K2294" s="17" t="s">
        <v>7067</v>
      </c>
      <c r="L2294" s="21" t="str">
        <f>VLOOKUP(B2294,Accounts!B$2:E$3001,4,FALSE)</f>
        <v>Current</v>
      </c>
      <c r="M2294" s="26">
        <f>VALUE(VLOOKUP(B2294,Accounts!B$2:G$3001,6,FALSE))</f>
        <v>376968375</v>
      </c>
      <c r="N2294" s="22">
        <f>IFERROR(VLOOKUP(B2294,Loan!B2294:D2593,3,FALSE), 0)</f>
        <v>0</v>
      </c>
      <c r="O2294" s="25">
        <f>VLOOKUP(B2294,Transaction!C2:F3001,4,FALSE)</f>
        <v>44356</v>
      </c>
      <c r="P2294" s="21" t="str">
        <f>VLOOKUP(B2294,Table3[[Account Number]:[Transaction type]],2,FALSE)</f>
        <v>Money Transfer</v>
      </c>
      <c r="Q2294" s="21" t="str">
        <f>VLOOKUP(B2294,Transaction!C2:E3001,3,FALSE)</f>
        <v>Mobile</v>
      </c>
      <c r="R2294" s="22">
        <f>Table4[[#This Row],[Bank Deposit2]] - Table4[[#This Row],[Saving Accounts]]</f>
        <v>893175.64468500006</v>
      </c>
      <c r="S2294" s="22">
        <f>IF(AND(Table4[[#This Row],[Account Type]]="Current",Table4[[#This Row],[Opening Balance]]&gt;= 500000),Table4[[#This Row],[Opening Balance]] * 0.02, 0)</f>
        <v>7539367.5</v>
      </c>
    </row>
    <row r="2295" spans="1:19" ht="15.75" x14ac:dyDescent="0.25">
      <c r="A2295" s="17" t="s">
        <v>7068</v>
      </c>
      <c r="B2295" s="19">
        <v>91789554</v>
      </c>
      <c r="C2295" s="17">
        <v>80</v>
      </c>
      <c r="D2295" s="24">
        <v>15486</v>
      </c>
      <c r="E2295" s="17" t="s">
        <v>12</v>
      </c>
      <c r="F2295" s="17" t="s">
        <v>453</v>
      </c>
      <c r="G2295" s="17" t="s">
        <v>4084</v>
      </c>
      <c r="H2295" s="17" t="s">
        <v>7069</v>
      </c>
      <c r="I2295" s="20">
        <f t="shared" si="35"/>
        <v>1020870.61587</v>
      </c>
      <c r="J2295" s="20">
        <v>225295.58419200001</v>
      </c>
      <c r="K2295" s="17" t="s">
        <v>7070</v>
      </c>
      <c r="L2295" s="21" t="str">
        <f>VLOOKUP(B2295,Accounts!B$2:E$3001,4,FALSE)</f>
        <v>Domiciliary</v>
      </c>
      <c r="M2295" s="26">
        <f>VALUE(VLOOKUP(B2295,Accounts!B$2:G$3001,6,FALSE))</f>
        <v>3785646132</v>
      </c>
      <c r="N2295" s="22">
        <f>IFERROR(VLOOKUP(B2295,Loan!B2295:D2594,3,FALSE), 0)</f>
        <v>0</v>
      </c>
      <c r="O2295" s="25">
        <f>VLOOKUP(B2295,Transaction!C2:F3001,4,FALSE)</f>
        <v>44558</v>
      </c>
      <c r="P2295" s="21" t="str">
        <f>VLOOKUP(B2295,Table3[[Account Number]:[Transaction type]],2,FALSE)</f>
        <v>Money Transfer</v>
      </c>
      <c r="Q2295" s="21" t="str">
        <f>VLOOKUP(B2295,Transaction!C2:E3001,3,FALSE)</f>
        <v>Internet Banking</v>
      </c>
      <c r="R2295" s="22">
        <f>Table4[[#This Row],[Bank Deposit2]] - Table4[[#This Row],[Saving Accounts]]</f>
        <v>795575.031678</v>
      </c>
      <c r="S2295" s="22">
        <f>IF(AND(Table4[[#This Row],[Account Type]]="Current",Table4[[#This Row],[Opening Balance]]&gt;= 500000),Table4[[#This Row],[Opening Balance]] * 0.02, 0)</f>
        <v>0</v>
      </c>
    </row>
    <row r="2296" spans="1:19" ht="15.75" x14ac:dyDescent="0.25">
      <c r="A2296" s="17" t="s">
        <v>7071</v>
      </c>
      <c r="B2296" s="19">
        <v>331061325</v>
      </c>
      <c r="C2296" s="17">
        <v>58</v>
      </c>
      <c r="D2296" s="24">
        <v>23521.5</v>
      </c>
      <c r="E2296" s="17" t="s">
        <v>12</v>
      </c>
      <c r="F2296" s="17" t="s">
        <v>767</v>
      </c>
      <c r="G2296" s="17" t="s">
        <v>4066</v>
      </c>
      <c r="H2296" s="17" t="s">
        <v>7072</v>
      </c>
      <c r="I2296" s="20">
        <f t="shared" si="35"/>
        <v>322882.28713800001</v>
      </c>
      <c r="J2296" s="20">
        <v>298979.35961256002</v>
      </c>
      <c r="K2296" s="17" t="s">
        <v>7073</v>
      </c>
      <c r="L2296" s="21" t="str">
        <f>VLOOKUP(B2296,Accounts!B$2:E$3001,4,FALSE)</f>
        <v>Current</v>
      </c>
      <c r="M2296" s="26">
        <f>VALUE(VLOOKUP(B2296,Accounts!B$2:G$3001,6,FALSE))</f>
        <v>874755</v>
      </c>
      <c r="N2296" s="22">
        <f>IFERROR(VLOOKUP(B2296,Loan!B2296:D2595,3,FALSE), 0)</f>
        <v>0</v>
      </c>
      <c r="O2296" s="25">
        <f>VLOOKUP(B2296,Transaction!C2:F3001,4,FALSE)</f>
        <v>44306</v>
      </c>
      <c r="P2296" s="21" t="str">
        <f>VLOOKUP(B2296,Table3[[Account Number]:[Transaction type]],2,FALSE)</f>
        <v>Loan Payment</v>
      </c>
      <c r="Q2296" s="21" t="str">
        <f>VLOOKUP(B2296,Transaction!C2:E3001,3,FALSE)</f>
        <v>ACH</v>
      </c>
      <c r="R2296" s="22">
        <f>Table4[[#This Row],[Bank Deposit2]] - Table4[[#This Row],[Saving Accounts]]</f>
        <v>23902.927525439998</v>
      </c>
      <c r="S2296" s="22">
        <f>IF(AND(Table4[[#This Row],[Account Type]]="Current",Table4[[#This Row],[Opening Balance]]&gt;= 500000),Table4[[#This Row],[Opening Balance]] * 0.02, 0)</f>
        <v>17495.099999999999</v>
      </c>
    </row>
    <row r="2297" spans="1:19" ht="15.75" x14ac:dyDescent="0.25">
      <c r="A2297" s="17" t="s">
        <v>7074</v>
      </c>
      <c r="B2297" s="19">
        <v>282048392</v>
      </c>
      <c r="C2297" s="17">
        <v>35</v>
      </c>
      <c r="D2297" s="24">
        <v>31922.25</v>
      </c>
      <c r="E2297" s="17" t="s">
        <v>12</v>
      </c>
      <c r="F2297" s="17" t="s">
        <v>125</v>
      </c>
      <c r="G2297" s="17" t="s">
        <v>4105</v>
      </c>
      <c r="H2297" s="17" t="s">
        <v>7075</v>
      </c>
      <c r="I2297" s="20">
        <f t="shared" si="35"/>
        <v>224891.61866400001</v>
      </c>
      <c r="J2297" s="20">
        <v>56944.255140959998</v>
      </c>
      <c r="K2297" s="17" t="s">
        <v>7076</v>
      </c>
      <c r="L2297" s="21" t="str">
        <f>VLOOKUP(B2297,Accounts!B$2:E$3001,4,FALSE)</f>
        <v>Corporate</v>
      </c>
      <c r="M2297" s="26">
        <f>VALUE(VLOOKUP(B2297,Accounts!B$2:G$3001,6,FALSE))</f>
        <v>2341620372</v>
      </c>
      <c r="N2297" s="22">
        <f>IFERROR(VLOOKUP(B2297,Loan!B2297:D2596,3,FALSE), 0)</f>
        <v>0</v>
      </c>
      <c r="O2297" s="25">
        <f>VLOOKUP(B2297,Transaction!C2:F3001,4,FALSE)</f>
        <v>44391</v>
      </c>
      <c r="P2297" s="21" t="str">
        <f>VLOOKUP(B2297,Table3[[Account Number]:[Transaction type]],2,FALSE)</f>
        <v>Money Deposit</v>
      </c>
      <c r="Q2297" s="21" t="str">
        <f>VLOOKUP(B2297,Transaction!C2:E3001,3,FALSE)</f>
        <v>Bank</v>
      </c>
      <c r="R2297" s="22">
        <f>Table4[[#This Row],[Bank Deposit2]] - Table4[[#This Row],[Saving Accounts]]</f>
        <v>167947.36352304003</v>
      </c>
      <c r="S2297" s="22">
        <f>IF(AND(Table4[[#This Row],[Account Type]]="Current",Table4[[#This Row],[Opening Balance]]&gt;= 500000),Table4[[#This Row],[Opening Balance]] * 0.02, 0)</f>
        <v>0</v>
      </c>
    </row>
    <row r="2298" spans="1:19" ht="15.75" x14ac:dyDescent="0.25">
      <c r="A2298" s="17" t="s">
        <v>7077</v>
      </c>
      <c r="B2298" s="19">
        <v>717201617</v>
      </c>
      <c r="C2298" s="17">
        <v>20</v>
      </c>
      <c r="D2298" s="24">
        <v>37401</v>
      </c>
      <c r="E2298" s="17" t="s">
        <v>12</v>
      </c>
      <c r="F2298" s="17" t="s">
        <v>774</v>
      </c>
      <c r="G2298" s="17" t="s">
        <v>4084</v>
      </c>
      <c r="H2298" s="17" t="s">
        <v>7078</v>
      </c>
      <c r="I2298" s="20">
        <f t="shared" si="35"/>
        <v>558792.33897599997</v>
      </c>
      <c r="J2298" s="20">
        <v>156853.98988800001</v>
      </c>
      <c r="K2298" s="17" t="s">
        <v>7079</v>
      </c>
      <c r="L2298" s="21" t="str">
        <f>VLOOKUP(B2298,Accounts!B$2:E$3001,4,FALSE)</f>
        <v>Domiciliary</v>
      </c>
      <c r="M2298" s="26">
        <f>VALUE(VLOOKUP(B2298,Accounts!B$2:G$3001,6,FALSE))</f>
        <v>261029196</v>
      </c>
      <c r="N2298" s="22">
        <f>IFERROR(VLOOKUP(B2298,Loan!B2298:D2597,3,FALSE), 0)</f>
        <v>0</v>
      </c>
      <c r="O2298" s="25">
        <f>VLOOKUP(B2298,Transaction!C2:F3001,4,FALSE)</f>
        <v>44212</v>
      </c>
      <c r="P2298" s="21" t="str">
        <f>VLOOKUP(B2298,Table3[[Account Number]:[Transaction type]],2,FALSE)</f>
        <v>Cash Withdrawal</v>
      </c>
      <c r="Q2298" s="21" t="str">
        <f>VLOOKUP(B2298,Transaction!C2:E3001,3,FALSE)</f>
        <v>POS</v>
      </c>
      <c r="R2298" s="22">
        <f>Table4[[#This Row],[Bank Deposit2]] - Table4[[#This Row],[Saving Accounts]]</f>
        <v>401938.34908799996</v>
      </c>
      <c r="S2298" s="22">
        <f>IF(AND(Table4[[#This Row],[Account Type]]="Current",Table4[[#This Row],[Opening Balance]]&gt;= 500000),Table4[[#This Row],[Opening Balance]] * 0.02, 0)</f>
        <v>0</v>
      </c>
    </row>
    <row r="2299" spans="1:19" ht="15.75" x14ac:dyDescent="0.25">
      <c r="A2299" s="17" t="s">
        <v>7080</v>
      </c>
      <c r="B2299" s="19">
        <v>244498758</v>
      </c>
      <c r="C2299" s="17">
        <v>61</v>
      </c>
      <c r="D2299" s="24">
        <v>22425.75</v>
      </c>
      <c r="E2299" s="17" t="s">
        <v>12</v>
      </c>
      <c r="F2299" s="17" t="s">
        <v>195</v>
      </c>
      <c r="G2299" s="17" t="s">
        <v>4105</v>
      </c>
      <c r="H2299" s="17" t="s">
        <v>7081</v>
      </c>
      <c r="I2299" s="20">
        <f t="shared" si="35"/>
        <v>1139558.3888040001</v>
      </c>
      <c r="J2299" s="20">
        <v>656109.37537200004</v>
      </c>
      <c r="K2299" s="17" t="s">
        <v>7082</v>
      </c>
      <c r="L2299" s="21" t="str">
        <f>VLOOKUP(B2299,Accounts!B$2:E$3001,4,FALSE)</f>
        <v>Domiciliary</v>
      </c>
      <c r="M2299" s="26">
        <f>VALUE(VLOOKUP(B2299,Accounts!B$2:G$3001,6,FALSE))</f>
        <v>9966675</v>
      </c>
      <c r="N2299" s="22">
        <f>IFERROR(VLOOKUP(B2299,Loan!B2299:D2598,3,FALSE), 0)</f>
        <v>0</v>
      </c>
      <c r="O2299" s="25">
        <f>VLOOKUP(B2299,Transaction!C2:F3001,4,FALSE)</f>
        <v>44281</v>
      </c>
      <c r="P2299" s="21" t="str">
        <f>VLOOKUP(B2299,Table3[[Account Number]:[Transaction type]],2,FALSE)</f>
        <v>Checks</v>
      </c>
      <c r="Q2299" s="21" t="str">
        <f>VLOOKUP(B2299,Transaction!C2:E3001,3,FALSE)</f>
        <v>Informal Services</v>
      </c>
      <c r="R2299" s="22">
        <f>Table4[[#This Row],[Bank Deposit2]] - Table4[[#This Row],[Saving Accounts]]</f>
        <v>483449.01343200007</v>
      </c>
      <c r="S2299" s="22">
        <f>IF(AND(Table4[[#This Row],[Account Type]]="Current",Table4[[#This Row],[Opening Balance]]&gt;= 500000),Table4[[#This Row],[Opening Balance]] * 0.02, 0)</f>
        <v>0</v>
      </c>
    </row>
    <row r="2300" spans="1:19" ht="15.75" x14ac:dyDescent="0.25">
      <c r="A2300" s="17" t="s">
        <v>7083</v>
      </c>
      <c r="B2300" s="19">
        <v>808714603</v>
      </c>
      <c r="C2300" s="17">
        <v>19</v>
      </c>
      <c r="D2300" s="24">
        <v>37766.25</v>
      </c>
      <c r="E2300" s="17" t="s">
        <v>12</v>
      </c>
      <c r="F2300" s="17" t="s">
        <v>1426</v>
      </c>
      <c r="G2300" s="17" t="s">
        <v>4074</v>
      </c>
      <c r="H2300" s="17" t="s">
        <v>7084</v>
      </c>
      <c r="I2300" s="20">
        <f t="shared" si="35"/>
        <v>246249.977985</v>
      </c>
      <c r="J2300" s="20">
        <v>56363.883849899998</v>
      </c>
      <c r="K2300" s="17" t="s">
        <v>7085</v>
      </c>
      <c r="L2300" s="21" t="str">
        <f>VLOOKUP(B2300,Accounts!B$2:E$3001,4,FALSE)</f>
        <v>Corporate</v>
      </c>
      <c r="M2300" s="26">
        <f>VALUE(VLOOKUP(B2300,Accounts!B$2:G$3001,6,FALSE))</f>
        <v>919247307</v>
      </c>
      <c r="N2300" s="22">
        <f>IFERROR(VLOOKUP(B2300,Loan!B2300:D2599,3,FALSE), 0)</f>
        <v>0</v>
      </c>
      <c r="O2300" s="25">
        <f>VLOOKUP(B2300,Transaction!C2:F3001,4,FALSE)</f>
        <v>44551</v>
      </c>
      <c r="P2300" s="21" t="str">
        <f>VLOOKUP(B2300,Table3[[Account Number]:[Transaction type]],2,FALSE)</f>
        <v>Online Payment</v>
      </c>
      <c r="Q2300" s="21" t="str">
        <f>VLOOKUP(B2300,Transaction!C2:E3001,3,FALSE)</f>
        <v>Card</v>
      </c>
      <c r="R2300" s="22">
        <f>Table4[[#This Row],[Bank Deposit2]] - Table4[[#This Row],[Saving Accounts]]</f>
        <v>189886.09413510002</v>
      </c>
      <c r="S2300" s="22">
        <f>IF(AND(Table4[[#This Row],[Account Type]]="Current",Table4[[#This Row],[Opening Balance]]&gt;= 500000),Table4[[#This Row],[Opening Balance]] * 0.02, 0)</f>
        <v>0</v>
      </c>
    </row>
    <row r="2301" spans="1:19" ht="15.75" x14ac:dyDescent="0.25">
      <c r="A2301" s="17" t="s">
        <v>7086</v>
      </c>
      <c r="B2301" s="19">
        <v>779868318</v>
      </c>
      <c r="C2301" s="17">
        <v>62</v>
      </c>
      <c r="D2301" s="24">
        <v>22060.5</v>
      </c>
      <c r="E2301" s="17" t="s">
        <v>12</v>
      </c>
      <c r="F2301" s="17" t="s">
        <v>636</v>
      </c>
      <c r="G2301" s="17" t="s">
        <v>4148</v>
      </c>
      <c r="H2301" s="17" t="s">
        <v>7087</v>
      </c>
      <c r="I2301" s="20">
        <f t="shared" si="35"/>
        <v>171005.23439999999</v>
      </c>
      <c r="J2301" s="20">
        <v>79828.352604</v>
      </c>
      <c r="K2301" s="17" t="s">
        <v>7088</v>
      </c>
      <c r="L2301" s="21" t="str">
        <f>VLOOKUP(B2301,Accounts!B$2:E$3001,4,FALSE)</f>
        <v>Current</v>
      </c>
      <c r="M2301" s="26">
        <f>VALUE(VLOOKUP(B2301,Accounts!B$2:G$3001,6,FALSE))</f>
        <v>1884764853</v>
      </c>
      <c r="N2301" s="22">
        <f>IFERROR(VLOOKUP(B2301,Loan!B2301:D2600,3,FALSE), 0)</f>
        <v>0</v>
      </c>
      <c r="O2301" s="25">
        <f>VLOOKUP(B2301,Transaction!C2:F3001,4,FALSE)</f>
        <v>44206</v>
      </c>
      <c r="P2301" s="21" t="str">
        <f>VLOOKUP(B2301,Table3[[Account Number]:[Transaction type]],2,FALSE)</f>
        <v>Cash Withdrawal</v>
      </c>
      <c r="Q2301" s="21" t="str">
        <f>VLOOKUP(B2301,Transaction!C2:E3001,3,FALSE)</f>
        <v>ATM</v>
      </c>
      <c r="R2301" s="22">
        <f>Table4[[#This Row],[Bank Deposit2]] - Table4[[#This Row],[Saving Accounts]]</f>
        <v>91176.881795999987</v>
      </c>
      <c r="S2301" s="22">
        <f>IF(AND(Table4[[#This Row],[Account Type]]="Current",Table4[[#This Row],[Opening Balance]]&gt;= 500000),Table4[[#This Row],[Opening Balance]] * 0.02, 0)</f>
        <v>37695297.060000002</v>
      </c>
    </row>
    <row r="2302" spans="1:19" ht="15.75" x14ac:dyDescent="0.25">
      <c r="A2302" s="17" t="s">
        <v>7089</v>
      </c>
      <c r="B2302" s="19">
        <v>672898421</v>
      </c>
      <c r="C2302" s="17">
        <v>50</v>
      </c>
      <c r="D2302" s="24">
        <v>26443.5</v>
      </c>
      <c r="E2302" s="17" t="s">
        <v>12</v>
      </c>
      <c r="F2302" s="17" t="s">
        <v>176</v>
      </c>
      <c r="G2302" s="17" t="s">
        <v>4074</v>
      </c>
      <c r="H2302" s="17" t="s">
        <v>7090</v>
      </c>
      <c r="I2302" s="20">
        <f t="shared" si="35"/>
        <v>358570.11959999998</v>
      </c>
      <c r="J2302" s="20">
        <v>85658.417459999997</v>
      </c>
      <c r="K2302" s="17" t="s">
        <v>7091</v>
      </c>
      <c r="L2302" s="21" t="str">
        <f>VLOOKUP(B2302,Accounts!B$2:E$3001,4,FALSE)</f>
        <v>Corporate</v>
      </c>
      <c r="M2302" s="26">
        <f>VALUE(VLOOKUP(B2302,Accounts!B$2:G$3001,6,FALSE))</f>
        <v>1299323025</v>
      </c>
      <c r="N2302" s="22">
        <f>IFERROR(VLOOKUP(B2302,Loan!B2302:D2601,3,FALSE), 0)</f>
        <v>0</v>
      </c>
      <c r="O2302" s="25">
        <f>VLOOKUP(B2302,Transaction!C2:F3001,4,FALSE)</f>
        <v>44546</v>
      </c>
      <c r="P2302" s="21" t="str">
        <f>VLOOKUP(B2302,Table3[[Account Number]:[Transaction type]],2,FALSE)</f>
        <v>Money Transfer</v>
      </c>
      <c r="Q2302" s="21" t="str">
        <f>VLOOKUP(B2302,Transaction!C2:E3001,3,FALSE)</f>
        <v>Internet Banking</v>
      </c>
      <c r="R2302" s="22">
        <f>Table4[[#This Row],[Bank Deposit2]] - Table4[[#This Row],[Saving Accounts]]</f>
        <v>272911.70213999995</v>
      </c>
      <c r="S2302" s="22">
        <f>IF(AND(Table4[[#This Row],[Account Type]]="Current",Table4[[#This Row],[Opening Balance]]&gt;= 500000),Table4[[#This Row],[Opening Balance]] * 0.02, 0)</f>
        <v>0</v>
      </c>
    </row>
    <row r="2303" spans="1:19" ht="15.75" x14ac:dyDescent="0.25">
      <c r="A2303" s="17" t="s">
        <v>7092</v>
      </c>
      <c r="B2303" s="19">
        <v>304859900</v>
      </c>
      <c r="C2303" s="17">
        <v>67</v>
      </c>
      <c r="D2303" s="24">
        <v>20234.25</v>
      </c>
      <c r="E2303" s="17" t="s">
        <v>12</v>
      </c>
      <c r="F2303" s="17" t="s">
        <v>610</v>
      </c>
      <c r="G2303" s="17" t="s">
        <v>4074</v>
      </c>
      <c r="H2303" s="17" t="s">
        <v>7093</v>
      </c>
      <c r="I2303" s="20">
        <f t="shared" si="35"/>
        <v>420518.01191399997</v>
      </c>
      <c r="J2303" s="20">
        <v>140172.67063800001</v>
      </c>
      <c r="K2303" s="17" t="s">
        <v>7094</v>
      </c>
      <c r="L2303" s="21" t="str">
        <f>VLOOKUP(B2303,Accounts!B$2:E$3001,4,FALSE)</f>
        <v>Current</v>
      </c>
      <c r="M2303" s="26">
        <f>VALUE(VLOOKUP(B2303,Accounts!B$2:G$3001,6,FALSE))</f>
        <v>2609924044</v>
      </c>
      <c r="N2303" s="22">
        <f>IFERROR(VLOOKUP(B2303,Loan!B2303:D2602,3,FALSE), 0)</f>
        <v>0</v>
      </c>
      <c r="O2303" s="25">
        <f>VLOOKUP(B2303,Transaction!C2:F3001,4,FALSE)</f>
        <v>44233</v>
      </c>
      <c r="P2303" s="21" t="str">
        <f>VLOOKUP(B2303,Table3[[Account Number]:[Transaction type]],2,FALSE)</f>
        <v>Online Payment</v>
      </c>
      <c r="Q2303" s="21" t="str">
        <f>VLOOKUP(B2303,Transaction!C2:E3001,3,FALSE)</f>
        <v>Mobile</v>
      </c>
      <c r="R2303" s="22">
        <f>Table4[[#This Row],[Bank Deposit2]] - Table4[[#This Row],[Saving Accounts]]</f>
        <v>280345.34127599996</v>
      </c>
      <c r="S2303" s="22">
        <f>IF(AND(Table4[[#This Row],[Account Type]]="Current",Table4[[#This Row],[Opening Balance]]&gt;= 500000),Table4[[#This Row],[Opening Balance]] * 0.02, 0)</f>
        <v>52198480.880000003</v>
      </c>
    </row>
    <row r="2304" spans="1:19" ht="15.75" x14ac:dyDescent="0.25">
      <c r="A2304" s="17" t="s">
        <v>7095</v>
      </c>
      <c r="B2304" s="19">
        <v>618755065</v>
      </c>
      <c r="C2304" s="17">
        <v>29</v>
      </c>
      <c r="D2304" s="24">
        <v>34113.75</v>
      </c>
      <c r="E2304" s="17" t="s">
        <v>12</v>
      </c>
      <c r="F2304" s="17" t="s">
        <v>58</v>
      </c>
      <c r="G2304" s="17" t="s">
        <v>4099</v>
      </c>
      <c r="H2304" s="17" t="s">
        <v>7096</v>
      </c>
      <c r="I2304" s="20">
        <f t="shared" si="35"/>
        <v>1098831.525192</v>
      </c>
      <c r="J2304" s="20">
        <v>171672.51944303999</v>
      </c>
      <c r="K2304" s="17" t="s">
        <v>7097</v>
      </c>
      <c r="L2304" s="21" t="str">
        <f>VLOOKUP(B2304,Accounts!B$2:E$3001,4,FALSE)</f>
        <v>Domiciliary</v>
      </c>
      <c r="M2304" s="26">
        <f>VALUE(VLOOKUP(B2304,Accounts!B$2:G$3001,6,FALSE))</f>
        <v>276078131</v>
      </c>
      <c r="N2304" s="22">
        <f>IFERROR(VLOOKUP(B2304,Loan!B2304:D2603,3,FALSE), 0)</f>
        <v>0</v>
      </c>
      <c r="O2304" s="25">
        <f>VLOOKUP(B2304,Transaction!C2:F3001,4,FALSE)</f>
        <v>44349</v>
      </c>
      <c r="P2304" s="21" t="str">
        <f>VLOOKUP(B2304,Table3[[Account Number]:[Transaction type]],2,FALSE)</f>
        <v>Cash Withdrawal</v>
      </c>
      <c r="Q2304" s="21" t="str">
        <f>VLOOKUP(B2304,Transaction!C2:E3001,3,FALSE)</f>
        <v>Bank</v>
      </c>
      <c r="R2304" s="22">
        <f>Table4[[#This Row],[Bank Deposit2]] - Table4[[#This Row],[Saving Accounts]]</f>
        <v>927159.00574895996</v>
      </c>
      <c r="S2304" s="22">
        <f>IF(AND(Table4[[#This Row],[Account Type]]="Current",Table4[[#This Row],[Opening Balance]]&gt;= 500000),Table4[[#This Row],[Opening Balance]] * 0.02, 0)</f>
        <v>0</v>
      </c>
    </row>
    <row r="2305" spans="1:19" ht="15.75" x14ac:dyDescent="0.25">
      <c r="A2305" s="17" t="s">
        <v>7098</v>
      </c>
      <c r="B2305" s="19">
        <v>400089203</v>
      </c>
      <c r="C2305" s="17">
        <v>40</v>
      </c>
      <c r="D2305" s="24">
        <v>30096</v>
      </c>
      <c r="E2305" s="17" t="s">
        <v>12</v>
      </c>
      <c r="F2305" s="17" t="s">
        <v>256</v>
      </c>
      <c r="G2305" s="17" t="s">
        <v>4148</v>
      </c>
      <c r="H2305" s="17" t="s">
        <v>7099</v>
      </c>
      <c r="I2305" s="20">
        <f t="shared" si="35"/>
        <v>381602.52804</v>
      </c>
      <c r="J2305" s="20">
        <v>193079.48806800001</v>
      </c>
      <c r="K2305" s="17" t="s">
        <v>7100</v>
      </c>
      <c r="L2305" s="21" t="str">
        <f>VLOOKUP(B2305,Accounts!B$2:E$3001,4,FALSE)</f>
        <v>Savings</v>
      </c>
      <c r="M2305" s="26">
        <f>VALUE(VLOOKUP(B2305,Accounts!B$2:G$3001,6,FALSE))</f>
        <v>3385927272</v>
      </c>
      <c r="N2305" s="22">
        <f>IFERROR(VLOOKUP(B2305,Loan!B2305:D2604,3,FALSE), 0)</f>
        <v>0</v>
      </c>
      <c r="O2305" s="25">
        <f>VLOOKUP(B2305,Transaction!C2:F3001,4,FALSE)</f>
        <v>44679</v>
      </c>
      <c r="P2305" s="21" t="str">
        <f>VLOOKUP(B2305,Table3[[Account Number]:[Transaction type]],2,FALSE)</f>
        <v>Money Transfer</v>
      </c>
      <c r="Q2305" s="21" t="str">
        <f>VLOOKUP(B2305,Transaction!C2:E3001,3,FALSE)</f>
        <v>Bank</v>
      </c>
      <c r="R2305" s="22">
        <f>Table4[[#This Row],[Bank Deposit2]] - Table4[[#This Row],[Saving Accounts]]</f>
        <v>188523.039972</v>
      </c>
      <c r="S2305" s="22">
        <f>IF(AND(Table4[[#This Row],[Account Type]]="Current",Table4[[#This Row],[Opening Balance]]&gt;= 500000),Table4[[#This Row],[Opening Balance]] * 0.02, 0)</f>
        <v>0</v>
      </c>
    </row>
    <row r="2306" spans="1:19" ht="15.75" x14ac:dyDescent="0.25">
      <c r="A2306" s="17" t="s">
        <v>7101</v>
      </c>
      <c r="B2306" s="19">
        <v>76432755</v>
      </c>
      <c r="C2306" s="17">
        <v>41</v>
      </c>
      <c r="D2306" s="24">
        <v>29730.75</v>
      </c>
      <c r="E2306" s="17" t="s">
        <v>12</v>
      </c>
      <c r="F2306" s="17" t="s">
        <v>314</v>
      </c>
      <c r="G2306" s="17" t="s">
        <v>4066</v>
      </c>
      <c r="H2306" s="17" t="s">
        <v>7102</v>
      </c>
      <c r="I2306" s="20">
        <f t="shared" si="35"/>
        <v>899355.70046399999</v>
      </c>
      <c r="J2306" s="20">
        <v>357650.75530080002</v>
      </c>
      <c r="K2306" s="17" t="s">
        <v>7103</v>
      </c>
      <c r="L2306" s="21" t="str">
        <f>VLOOKUP(B2306,Accounts!B$2:E$3001,4,FALSE)</f>
        <v>Domiciliary</v>
      </c>
      <c r="M2306" s="26">
        <f>VALUE(VLOOKUP(B2306,Accounts!B$2:G$3001,6,FALSE))</f>
        <v>1912459563</v>
      </c>
      <c r="N2306" s="22">
        <f>IFERROR(VLOOKUP(B2306,Loan!B2306:D2605,3,FALSE), 0)</f>
        <v>0</v>
      </c>
      <c r="O2306" s="25">
        <f>VLOOKUP(B2306,Transaction!C2:F3001,4,FALSE)</f>
        <v>44202</v>
      </c>
      <c r="P2306" s="21" t="str">
        <f>VLOOKUP(B2306,Table3[[Account Number]:[Transaction type]],2,FALSE)</f>
        <v>Money Transfer</v>
      </c>
      <c r="Q2306" s="21" t="str">
        <f>VLOOKUP(B2306,Transaction!C2:E3001,3,FALSE)</f>
        <v>Mobile</v>
      </c>
      <c r="R2306" s="22">
        <f>Table4[[#This Row],[Bank Deposit2]] - Table4[[#This Row],[Saving Accounts]]</f>
        <v>541704.94516319991</v>
      </c>
      <c r="S2306" s="22">
        <f>IF(AND(Table4[[#This Row],[Account Type]]="Current",Table4[[#This Row],[Opening Balance]]&gt;= 500000),Table4[[#This Row],[Opening Balance]] * 0.02, 0)</f>
        <v>0</v>
      </c>
    </row>
    <row r="2307" spans="1:19" ht="15.75" x14ac:dyDescent="0.25">
      <c r="A2307" s="17" t="s">
        <v>7104</v>
      </c>
      <c r="B2307" s="19">
        <v>391021354</v>
      </c>
      <c r="C2307" s="17">
        <v>51</v>
      </c>
      <c r="D2307" s="24">
        <v>26078.25</v>
      </c>
      <c r="E2307" s="17" t="s">
        <v>12</v>
      </c>
      <c r="F2307" s="17" t="s">
        <v>774</v>
      </c>
      <c r="G2307" s="17" t="s">
        <v>4054</v>
      </c>
      <c r="H2307" s="17" t="s">
        <v>7105</v>
      </c>
      <c r="I2307" s="20">
        <f t="shared" ref="I2307:I2370" si="36">VALUE(CLEAN(H2307))</f>
        <v>540636.91588800005</v>
      </c>
      <c r="J2307" s="20">
        <v>429863.86269648001</v>
      </c>
      <c r="K2307" s="17" t="s">
        <v>7106</v>
      </c>
      <c r="L2307" s="21" t="str">
        <f>VLOOKUP(B2307,Accounts!B$2:E$3001,4,FALSE)</f>
        <v>Domiciliary</v>
      </c>
      <c r="M2307" s="26">
        <f>VALUE(VLOOKUP(B2307,Accounts!B$2:G$3001,6,FALSE))</f>
        <v>1306407168</v>
      </c>
      <c r="N2307" s="22">
        <f>IFERROR(VLOOKUP(B2307,Loan!B2307:D2606,3,FALSE), 0)</f>
        <v>0</v>
      </c>
      <c r="O2307" s="25">
        <f>VLOOKUP(B2307,Transaction!C2:F3001,4,FALSE)</f>
        <v>44281</v>
      </c>
      <c r="P2307" s="21" t="str">
        <f>VLOOKUP(B2307,Table3[[Account Number]:[Transaction type]],2,FALSE)</f>
        <v>Money Transfer</v>
      </c>
      <c r="Q2307" s="21" t="str">
        <f>VLOOKUP(B2307,Transaction!C2:E3001,3,FALSE)</f>
        <v>Mobile</v>
      </c>
      <c r="R2307" s="22">
        <f>Table4[[#This Row],[Bank Deposit2]] - Table4[[#This Row],[Saving Accounts]]</f>
        <v>110773.05319152004</v>
      </c>
      <c r="S2307" s="22">
        <f>IF(AND(Table4[[#This Row],[Account Type]]="Current",Table4[[#This Row],[Opening Balance]]&gt;= 500000),Table4[[#This Row],[Opening Balance]] * 0.02, 0)</f>
        <v>0</v>
      </c>
    </row>
    <row r="2308" spans="1:19" ht="15.75" x14ac:dyDescent="0.25">
      <c r="A2308" s="17" t="s">
        <v>7107</v>
      </c>
      <c r="B2308" s="19">
        <v>468434243</v>
      </c>
      <c r="C2308" s="17">
        <v>32</v>
      </c>
      <c r="D2308" s="24">
        <v>33018</v>
      </c>
      <c r="E2308" s="17" t="s">
        <v>12</v>
      </c>
      <c r="F2308" s="17" t="s">
        <v>83</v>
      </c>
      <c r="G2308" s="17" t="s">
        <v>4054</v>
      </c>
      <c r="H2308" s="17" t="s">
        <v>7108</v>
      </c>
      <c r="I2308" s="20">
        <f t="shared" si="36"/>
        <v>323213.56153599999</v>
      </c>
      <c r="J2308" s="20">
        <v>180814.14405599999</v>
      </c>
      <c r="K2308" s="17" t="s">
        <v>7109</v>
      </c>
      <c r="L2308" s="21" t="str">
        <f>VLOOKUP(B2308,Accounts!B$2:E$3001,4,FALSE)</f>
        <v>Joint</v>
      </c>
      <c r="M2308" s="26">
        <f>VALUE(VLOOKUP(B2308,Accounts!B$2:G$3001,6,FALSE))</f>
        <v>1723754175</v>
      </c>
      <c r="N2308" s="22">
        <f>IFERROR(VLOOKUP(B2308,Loan!B2308:D2607,3,FALSE), 0)</f>
        <v>0</v>
      </c>
      <c r="O2308" s="25">
        <f>VLOOKUP(B2308,Transaction!C2:F3001,4,FALSE)</f>
        <v>44594</v>
      </c>
      <c r="P2308" s="21" t="str">
        <f>VLOOKUP(B2308,Table3[[Account Number]:[Transaction type]],2,FALSE)</f>
        <v>Money Deposit</v>
      </c>
      <c r="Q2308" s="21" t="str">
        <f>VLOOKUP(B2308,Transaction!C2:E3001,3,FALSE)</f>
        <v>Bank</v>
      </c>
      <c r="R2308" s="22">
        <f>Table4[[#This Row],[Bank Deposit2]] - Table4[[#This Row],[Saving Accounts]]</f>
        <v>142399.41748</v>
      </c>
      <c r="S2308" s="22">
        <f>IF(AND(Table4[[#This Row],[Account Type]]="Current",Table4[[#This Row],[Opening Balance]]&gt;= 500000),Table4[[#This Row],[Opening Balance]] * 0.02, 0)</f>
        <v>0</v>
      </c>
    </row>
    <row r="2309" spans="1:19" ht="15.75" x14ac:dyDescent="0.25">
      <c r="A2309" s="17" t="s">
        <v>7110</v>
      </c>
      <c r="B2309" s="19">
        <v>666910689</v>
      </c>
      <c r="C2309" s="17">
        <v>39</v>
      </c>
      <c r="D2309" s="24">
        <v>30461.25</v>
      </c>
      <c r="E2309" s="17" t="s">
        <v>12</v>
      </c>
      <c r="F2309" s="17" t="s">
        <v>241</v>
      </c>
      <c r="G2309" s="17" t="s">
        <v>4066</v>
      </c>
      <c r="H2309" s="17" t="s">
        <v>7111</v>
      </c>
      <c r="I2309" s="20">
        <f t="shared" si="36"/>
        <v>640243.85525100003</v>
      </c>
      <c r="J2309" s="20">
        <v>96529.073560920006</v>
      </c>
      <c r="K2309" s="17" t="s">
        <v>7112</v>
      </c>
      <c r="L2309" s="21" t="str">
        <f>VLOOKUP(B2309,Accounts!B$2:E$3001,4,FALSE)</f>
        <v>Fixed Deposit</v>
      </c>
      <c r="M2309" s="26">
        <f>VALUE(VLOOKUP(B2309,Accounts!B$2:G$3001,6,FALSE))</f>
        <v>2307340728</v>
      </c>
      <c r="N2309" s="22">
        <f>IFERROR(VLOOKUP(B2309,Loan!B2309:D2608,3,FALSE), 0)</f>
        <v>0</v>
      </c>
      <c r="O2309" s="25">
        <f>VLOOKUP(B2309,Transaction!C2:F3001,4,FALSE)</f>
        <v>44237</v>
      </c>
      <c r="P2309" s="21" t="str">
        <f>VLOOKUP(B2309,Table3[[Account Number]:[Transaction type]],2,FALSE)</f>
        <v>Loan Payment</v>
      </c>
      <c r="Q2309" s="21" t="str">
        <f>VLOOKUP(B2309,Transaction!C2:E3001,3,FALSE)</f>
        <v>AFT</v>
      </c>
      <c r="R2309" s="22">
        <f>Table4[[#This Row],[Bank Deposit2]] - Table4[[#This Row],[Saving Accounts]]</f>
        <v>543714.78169008007</v>
      </c>
      <c r="S2309" s="22">
        <f>IF(AND(Table4[[#This Row],[Account Type]]="Current",Table4[[#This Row],[Opening Balance]]&gt;= 500000),Table4[[#This Row],[Opening Balance]] * 0.02, 0)</f>
        <v>0</v>
      </c>
    </row>
    <row r="2310" spans="1:19" ht="15.75" x14ac:dyDescent="0.25">
      <c r="A2310" s="17" t="s">
        <v>7113</v>
      </c>
      <c r="B2310" s="19">
        <v>880033530</v>
      </c>
      <c r="C2310" s="17">
        <v>23</v>
      </c>
      <c r="D2310" s="24">
        <v>36305.25</v>
      </c>
      <c r="E2310" s="17" t="s">
        <v>12</v>
      </c>
      <c r="F2310" s="17" t="s">
        <v>557</v>
      </c>
      <c r="G2310" s="17" t="s">
        <v>4066</v>
      </c>
      <c r="H2310" s="17" t="s">
        <v>7114</v>
      </c>
      <c r="I2310" s="20">
        <f t="shared" si="36"/>
        <v>211212.828672</v>
      </c>
      <c r="J2310" s="20">
        <v>161577.81393408001</v>
      </c>
      <c r="K2310" s="17" t="s">
        <v>7115</v>
      </c>
      <c r="L2310" s="21" t="str">
        <f>VLOOKUP(B2310,Accounts!B$2:E$3001,4,FALSE)</f>
        <v>Fixed Deposit</v>
      </c>
      <c r="M2310" s="26">
        <f>VALUE(VLOOKUP(B2310,Accounts!B$2:G$3001,6,FALSE))</f>
        <v>12667072</v>
      </c>
      <c r="N2310" s="22">
        <f>IFERROR(VLOOKUP(B2310,Loan!B2310:D2609,3,FALSE), 0)</f>
        <v>0</v>
      </c>
      <c r="O2310" s="25">
        <f>VLOOKUP(B2310,Transaction!C2:F3001,4,FALSE)</f>
        <v>44382</v>
      </c>
      <c r="P2310" s="21" t="str">
        <f>VLOOKUP(B2310,Table3[[Account Number]:[Transaction type]],2,FALSE)</f>
        <v>Money Deposit</v>
      </c>
      <c r="Q2310" s="21" t="str">
        <f>VLOOKUP(B2310,Transaction!C2:E3001,3,FALSE)</f>
        <v>ATM</v>
      </c>
      <c r="R2310" s="22">
        <f>Table4[[#This Row],[Bank Deposit2]] - Table4[[#This Row],[Saving Accounts]]</f>
        <v>49635.014737919992</v>
      </c>
      <c r="S2310" s="22">
        <f>IF(AND(Table4[[#This Row],[Account Type]]="Current",Table4[[#This Row],[Opening Balance]]&gt;= 500000),Table4[[#This Row],[Opening Balance]] * 0.02, 0)</f>
        <v>0</v>
      </c>
    </row>
    <row r="2311" spans="1:19" ht="15.75" x14ac:dyDescent="0.25">
      <c r="A2311" s="17" t="s">
        <v>7116</v>
      </c>
      <c r="B2311" s="19">
        <v>295447004</v>
      </c>
      <c r="C2311" s="17">
        <v>48</v>
      </c>
      <c r="D2311" s="24">
        <v>27174</v>
      </c>
      <c r="E2311" s="17" t="s">
        <v>12</v>
      </c>
      <c r="F2311" s="17" t="s">
        <v>147</v>
      </c>
      <c r="G2311" s="17" t="s">
        <v>4105</v>
      </c>
      <c r="H2311" s="17" t="s">
        <v>7117</v>
      </c>
      <c r="I2311" s="20">
        <f t="shared" si="36"/>
        <v>962053.56691199995</v>
      </c>
      <c r="J2311" s="20">
        <v>127803.84022512</v>
      </c>
      <c r="K2311" s="17" t="s">
        <v>7118</v>
      </c>
      <c r="L2311" s="21" t="str">
        <f>VLOOKUP(B2311,Accounts!B$2:E$3001,4,FALSE)</f>
        <v>Savings</v>
      </c>
      <c r="M2311" s="26">
        <f>VALUE(VLOOKUP(B2311,Accounts!B$2:G$3001,6,FALSE))</f>
        <v>617303125</v>
      </c>
      <c r="N2311" s="22">
        <f>IFERROR(VLOOKUP(B2311,Loan!B2311:D2610,3,FALSE), 0)</f>
        <v>0</v>
      </c>
      <c r="O2311" s="25">
        <f>VLOOKUP(B2311,Transaction!C2:F3001,4,FALSE)</f>
        <v>44274</v>
      </c>
      <c r="P2311" s="21" t="str">
        <f>VLOOKUP(B2311,Table3[[Account Number]:[Transaction type]],2,FALSE)</f>
        <v>Cash Withdrawal</v>
      </c>
      <c r="Q2311" s="21" t="str">
        <f>VLOOKUP(B2311,Transaction!C2:E3001,3,FALSE)</f>
        <v>ATM</v>
      </c>
      <c r="R2311" s="22">
        <f>Table4[[#This Row],[Bank Deposit2]] - Table4[[#This Row],[Saving Accounts]]</f>
        <v>834249.72668687999</v>
      </c>
      <c r="S2311" s="22">
        <f>IF(AND(Table4[[#This Row],[Account Type]]="Current",Table4[[#This Row],[Opening Balance]]&gt;= 500000),Table4[[#This Row],[Opening Balance]] * 0.02, 0)</f>
        <v>0</v>
      </c>
    </row>
    <row r="2312" spans="1:19" ht="15.75" x14ac:dyDescent="0.25">
      <c r="A2312" s="17" t="s">
        <v>7119</v>
      </c>
      <c r="B2312" s="19">
        <v>591739608</v>
      </c>
      <c r="C2312" s="17">
        <v>83</v>
      </c>
      <c r="D2312" s="24">
        <v>14390.25</v>
      </c>
      <c r="E2312" s="17" t="s">
        <v>12</v>
      </c>
      <c r="F2312" s="17" t="s">
        <v>260</v>
      </c>
      <c r="G2312" s="17" t="s">
        <v>4062</v>
      </c>
      <c r="H2312" s="17" t="s">
        <v>7120</v>
      </c>
      <c r="I2312" s="20">
        <f t="shared" si="36"/>
        <v>570531.33496799995</v>
      </c>
      <c r="J2312" s="20">
        <v>168442.58460959999</v>
      </c>
      <c r="K2312" s="17" t="s">
        <v>7121</v>
      </c>
      <c r="L2312" s="21" t="str">
        <f>VLOOKUP(B2312,Accounts!B$2:E$3001,4,FALSE)</f>
        <v>Domiciliary</v>
      </c>
      <c r="M2312" s="26">
        <f>VALUE(VLOOKUP(B2312,Accounts!B$2:G$3001,6,FALSE))</f>
        <v>1074969585</v>
      </c>
      <c r="N2312" s="22">
        <f>IFERROR(VLOOKUP(B2312,Loan!B2312:D2611,3,FALSE), 0)</f>
        <v>0</v>
      </c>
      <c r="O2312" s="25">
        <f>VLOOKUP(B2312,Transaction!C2:F3001,4,FALSE)</f>
        <v>44639</v>
      </c>
      <c r="P2312" s="21" t="str">
        <f>VLOOKUP(B2312,Table3[[Account Number]:[Transaction type]],2,FALSE)</f>
        <v>Cash Withdrawal</v>
      </c>
      <c r="Q2312" s="21" t="str">
        <f>VLOOKUP(B2312,Transaction!C2:E3001,3,FALSE)</f>
        <v>ATM</v>
      </c>
      <c r="R2312" s="22">
        <f>Table4[[#This Row],[Bank Deposit2]] - Table4[[#This Row],[Saving Accounts]]</f>
        <v>402088.75035839994</v>
      </c>
      <c r="S2312" s="22">
        <f>IF(AND(Table4[[#This Row],[Account Type]]="Current",Table4[[#This Row],[Opening Balance]]&gt;= 500000),Table4[[#This Row],[Opening Balance]] * 0.02, 0)</f>
        <v>0</v>
      </c>
    </row>
    <row r="2313" spans="1:19" ht="15.75" x14ac:dyDescent="0.25">
      <c r="A2313" s="17" t="s">
        <v>7122</v>
      </c>
      <c r="B2313" s="19">
        <v>760091027</v>
      </c>
      <c r="C2313" s="17">
        <v>79</v>
      </c>
      <c r="D2313" s="24">
        <v>15851.25</v>
      </c>
      <c r="E2313" s="17" t="s">
        <v>12</v>
      </c>
      <c r="F2313" s="17" t="s">
        <v>361</v>
      </c>
      <c r="G2313" s="17" t="s">
        <v>4066</v>
      </c>
      <c r="H2313" s="17" t="s">
        <v>7123</v>
      </c>
      <c r="I2313" s="20">
        <f t="shared" si="36"/>
        <v>223869.04243199999</v>
      </c>
      <c r="J2313" s="20">
        <v>168088.33935935999</v>
      </c>
      <c r="K2313" s="17" t="s">
        <v>7124</v>
      </c>
      <c r="L2313" s="21" t="str">
        <f>VLOOKUP(B2313,Accounts!B$2:E$3001,4,FALSE)</f>
        <v>Joint</v>
      </c>
      <c r="M2313" s="26">
        <f>VALUE(VLOOKUP(B2313,Accounts!B$2:G$3001,6,FALSE))</f>
        <v>2102479101</v>
      </c>
      <c r="N2313" s="22">
        <f>IFERROR(VLOOKUP(B2313,Loan!B2313:D2612,3,FALSE), 0)</f>
        <v>0</v>
      </c>
      <c r="O2313" s="25">
        <f>VLOOKUP(B2313,Transaction!C2:F3001,4,FALSE)</f>
        <v>44266</v>
      </c>
      <c r="P2313" s="21" t="str">
        <f>VLOOKUP(B2313,Table3[[Account Number]:[Transaction type]],2,FALSE)</f>
        <v>Online Payment</v>
      </c>
      <c r="Q2313" s="21" t="str">
        <f>VLOOKUP(B2313,Transaction!C2:E3001,3,FALSE)</f>
        <v>Internet Banking</v>
      </c>
      <c r="R2313" s="22">
        <f>Table4[[#This Row],[Bank Deposit2]] - Table4[[#This Row],[Saving Accounts]]</f>
        <v>55780.703072639997</v>
      </c>
      <c r="S2313" s="22">
        <f>IF(AND(Table4[[#This Row],[Account Type]]="Current",Table4[[#This Row],[Opening Balance]]&gt;= 500000),Table4[[#This Row],[Opening Balance]] * 0.02, 0)</f>
        <v>0</v>
      </c>
    </row>
    <row r="2314" spans="1:19" ht="15.75" x14ac:dyDescent="0.25">
      <c r="A2314" s="17" t="s">
        <v>7125</v>
      </c>
      <c r="B2314" s="19">
        <v>303261455</v>
      </c>
      <c r="C2314" s="17">
        <v>39</v>
      </c>
      <c r="D2314" s="24">
        <v>30461.25</v>
      </c>
      <c r="E2314" s="17" t="s">
        <v>12</v>
      </c>
      <c r="F2314" s="17" t="s">
        <v>1695</v>
      </c>
      <c r="G2314" s="17" t="s">
        <v>4119</v>
      </c>
      <c r="H2314" s="17" t="s">
        <v>7126</v>
      </c>
      <c r="I2314" s="20">
        <f t="shared" si="36"/>
        <v>1848506.2708320001</v>
      </c>
      <c r="J2314" s="20">
        <v>326332.45319688</v>
      </c>
      <c r="K2314" s="17" t="s">
        <v>7127</v>
      </c>
      <c r="L2314" s="21" t="str">
        <f>VLOOKUP(B2314,Accounts!B$2:E$3001,4,FALSE)</f>
        <v>Current</v>
      </c>
      <c r="M2314" s="26">
        <f>VALUE(VLOOKUP(B2314,Accounts!B$2:G$3001,6,FALSE))</f>
        <v>597486105</v>
      </c>
      <c r="N2314" s="22">
        <f>IFERROR(VLOOKUP(B2314,Loan!B2314:D2613,3,FALSE), 0)</f>
        <v>0</v>
      </c>
      <c r="O2314" s="25">
        <f>VLOOKUP(B2314,Transaction!C2:F3001,4,FALSE)</f>
        <v>44402</v>
      </c>
      <c r="P2314" s="21" t="str">
        <f>VLOOKUP(B2314,Table3[[Account Number]:[Transaction type]],2,FALSE)</f>
        <v>Money Transfer</v>
      </c>
      <c r="Q2314" s="21" t="str">
        <f>VLOOKUP(B2314,Transaction!C2:E3001,3,FALSE)</f>
        <v>ATM</v>
      </c>
      <c r="R2314" s="22">
        <f>Table4[[#This Row],[Bank Deposit2]] - Table4[[#This Row],[Saving Accounts]]</f>
        <v>1522173.8176351201</v>
      </c>
      <c r="S2314" s="22">
        <f>IF(AND(Table4[[#This Row],[Account Type]]="Current",Table4[[#This Row],[Opening Balance]]&gt;= 500000),Table4[[#This Row],[Opening Balance]] * 0.02, 0)</f>
        <v>11949722.1</v>
      </c>
    </row>
    <row r="2315" spans="1:19" ht="15.75" x14ac:dyDescent="0.25">
      <c r="A2315" s="17" t="s">
        <v>7128</v>
      </c>
      <c r="B2315" s="19">
        <v>939622054</v>
      </c>
      <c r="C2315" s="17">
        <v>27</v>
      </c>
      <c r="D2315" s="24">
        <v>34844.25</v>
      </c>
      <c r="E2315" s="17" t="s">
        <v>12</v>
      </c>
      <c r="F2315" s="17" t="s">
        <v>438</v>
      </c>
      <c r="G2315" s="17" t="s">
        <v>4095</v>
      </c>
      <c r="H2315" s="17" t="s">
        <v>7129</v>
      </c>
      <c r="I2315" s="20">
        <f t="shared" si="36"/>
        <v>348199.4204</v>
      </c>
      <c r="J2315" s="20">
        <v>98433.297690000007</v>
      </c>
      <c r="K2315" s="17" t="s">
        <v>7130</v>
      </c>
      <c r="L2315" s="21" t="str">
        <f>VLOOKUP(B2315,Accounts!B$2:E$3001,4,FALSE)</f>
        <v>Joint</v>
      </c>
      <c r="M2315" s="26">
        <f>VALUE(VLOOKUP(B2315,Accounts!B$2:G$3001,6,FALSE))</f>
        <v>1447293354</v>
      </c>
      <c r="N2315" s="22">
        <f>IFERROR(VLOOKUP(B2315,Loan!B2315:D2614,3,FALSE), 0)</f>
        <v>0</v>
      </c>
      <c r="O2315" s="25">
        <f>VLOOKUP(B2315,Transaction!C2:F3001,4,FALSE)</f>
        <v>44564</v>
      </c>
      <c r="P2315" s="21" t="str">
        <f>VLOOKUP(B2315,Table3[[Account Number]:[Transaction type]],2,FALSE)</f>
        <v>Money Transfer</v>
      </c>
      <c r="Q2315" s="21" t="str">
        <f>VLOOKUP(B2315,Transaction!C2:E3001,3,FALSE)</f>
        <v>ATM</v>
      </c>
      <c r="R2315" s="22">
        <f>Table4[[#This Row],[Bank Deposit2]] - Table4[[#This Row],[Saving Accounts]]</f>
        <v>249766.12271</v>
      </c>
      <c r="S2315" s="22">
        <f>IF(AND(Table4[[#This Row],[Account Type]]="Current",Table4[[#This Row],[Opening Balance]]&gt;= 500000),Table4[[#This Row],[Opening Balance]] * 0.02, 0)</f>
        <v>0</v>
      </c>
    </row>
    <row r="2316" spans="1:19" ht="15.75" x14ac:dyDescent="0.25">
      <c r="A2316" s="17" t="s">
        <v>7131</v>
      </c>
      <c r="B2316" s="19">
        <v>525236190</v>
      </c>
      <c r="C2316" s="17">
        <v>58</v>
      </c>
      <c r="D2316" s="24">
        <v>23521.5</v>
      </c>
      <c r="E2316" s="17" t="s">
        <v>12</v>
      </c>
      <c r="F2316" s="17" t="s">
        <v>29</v>
      </c>
      <c r="G2316" s="17" t="s">
        <v>4119</v>
      </c>
      <c r="H2316" s="17" t="s">
        <v>7132</v>
      </c>
      <c r="I2316" s="20">
        <f t="shared" si="36"/>
        <v>641428.50199999998</v>
      </c>
      <c r="J2316" s="20">
        <v>485736.31105999998</v>
      </c>
      <c r="K2316" s="17" t="s">
        <v>7133</v>
      </c>
      <c r="L2316" s="21" t="str">
        <f>VLOOKUP(B2316,Accounts!B$2:E$3001,4,FALSE)</f>
        <v>Savings</v>
      </c>
      <c r="M2316" s="26">
        <f>VALUE(VLOOKUP(B2316,Accounts!B$2:G$3001,6,FALSE))</f>
        <v>7393815</v>
      </c>
      <c r="N2316" s="22">
        <f>IFERROR(VLOOKUP(B2316,Loan!B2316:D2615,3,FALSE), 0)</f>
        <v>0</v>
      </c>
      <c r="O2316" s="25">
        <f>VLOOKUP(B2316,Transaction!C2:F3001,4,FALSE)</f>
        <v>44284</v>
      </c>
      <c r="P2316" s="21" t="str">
        <f>VLOOKUP(B2316,Table3[[Account Number]:[Transaction type]],2,FALSE)</f>
        <v>Cash Withdrawal</v>
      </c>
      <c r="Q2316" s="21" t="str">
        <f>VLOOKUP(B2316,Transaction!C2:E3001,3,FALSE)</f>
        <v>ATM</v>
      </c>
      <c r="R2316" s="22">
        <f>Table4[[#This Row],[Bank Deposit2]] - Table4[[#This Row],[Saving Accounts]]</f>
        <v>155692.19094</v>
      </c>
      <c r="S2316" s="22">
        <f>IF(AND(Table4[[#This Row],[Account Type]]="Current",Table4[[#This Row],[Opening Balance]]&gt;= 500000),Table4[[#This Row],[Opening Balance]] * 0.02, 0)</f>
        <v>0</v>
      </c>
    </row>
    <row r="2317" spans="1:19" ht="15.75" x14ac:dyDescent="0.25">
      <c r="A2317" s="17" t="s">
        <v>7134</v>
      </c>
      <c r="B2317" s="19">
        <v>907339020</v>
      </c>
      <c r="C2317" s="17">
        <v>44</v>
      </c>
      <c r="D2317" s="24">
        <v>28635</v>
      </c>
      <c r="E2317" s="17" t="s">
        <v>12</v>
      </c>
      <c r="F2317" s="17" t="s">
        <v>514</v>
      </c>
      <c r="G2317" s="17" t="s">
        <v>4105</v>
      </c>
      <c r="H2317" s="17" t="s">
        <v>7135</v>
      </c>
      <c r="I2317" s="20">
        <f t="shared" si="36"/>
        <v>96693.035999999993</v>
      </c>
      <c r="J2317" s="20">
        <v>64450.303632000003</v>
      </c>
      <c r="K2317" s="17" t="s">
        <v>7136</v>
      </c>
      <c r="L2317" s="21" t="str">
        <f>VLOOKUP(B2317,Accounts!B$2:E$3001,4,FALSE)</f>
        <v>Domiciliary</v>
      </c>
      <c r="M2317" s="26">
        <f>VALUE(VLOOKUP(B2317,Accounts!B$2:G$3001,6,FALSE))</f>
        <v>4831673361</v>
      </c>
      <c r="N2317" s="22">
        <f>IFERROR(VLOOKUP(B2317,Loan!B2317:D2616,3,FALSE), 0)</f>
        <v>0</v>
      </c>
      <c r="O2317" s="25">
        <f>VLOOKUP(B2317,Transaction!C2:F3001,4,FALSE)</f>
        <v>44550</v>
      </c>
      <c r="P2317" s="21" t="str">
        <f>VLOOKUP(B2317,Table3[[Account Number]:[Transaction type]],2,FALSE)</f>
        <v>Cash Withdrawal</v>
      </c>
      <c r="Q2317" s="21" t="str">
        <f>VLOOKUP(B2317,Transaction!C2:E3001,3,FALSE)</f>
        <v>POS</v>
      </c>
      <c r="R2317" s="22">
        <f>Table4[[#This Row],[Bank Deposit2]] - Table4[[#This Row],[Saving Accounts]]</f>
        <v>32242.73236799999</v>
      </c>
      <c r="S2317" s="22">
        <f>IF(AND(Table4[[#This Row],[Account Type]]="Current",Table4[[#This Row],[Opening Balance]]&gt;= 500000),Table4[[#This Row],[Opening Balance]] * 0.02, 0)</f>
        <v>0</v>
      </c>
    </row>
    <row r="2318" spans="1:19" ht="15.75" x14ac:dyDescent="0.25">
      <c r="A2318" s="17" t="s">
        <v>5175</v>
      </c>
      <c r="B2318" s="19">
        <v>165962259</v>
      </c>
      <c r="C2318" s="17">
        <v>37</v>
      </c>
      <c r="D2318" s="24">
        <v>31191.75</v>
      </c>
      <c r="E2318" s="17" t="s">
        <v>12</v>
      </c>
      <c r="F2318" s="17" t="s">
        <v>1304</v>
      </c>
      <c r="G2318" s="17" t="s">
        <v>4066</v>
      </c>
      <c r="H2318" s="17" t="s">
        <v>7137</v>
      </c>
      <c r="I2318" s="20">
        <f t="shared" si="36"/>
        <v>1394833.03764</v>
      </c>
      <c r="J2318" s="20">
        <v>365212.00909200002</v>
      </c>
      <c r="K2318" s="17" t="s">
        <v>7138</v>
      </c>
      <c r="L2318" s="21" t="str">
        <f>VLOOKUP(B2318,Accounts!B$2:E$3001,4,FALSE)</f>
        <v>Current</v>
      </c>
      <c r="M2318" s="26">
        <f>VALUE(VLOOKUP(B2318,Accounts!B$2:G$3001,6,FALSE))</f>
        <v>1546221875</v>
      </c>
      <c r="N2318" s="22">
        <f>IFERROR(VLOOKUP(B2318,Loan!B2318:D2617,3,FALSE), 0)</f>
        <v>0</v>
      </c>
      <c r="O2318" s="25">
        <f>VLOOKUP(B2318,Transaction!C2:F3001,4,FALSE)</f>
        <v>44572</v>
      </c>
      <c r="P2318" s="21" t="str">
        <f>VLOOKUP(B2318,Table3[[Account Number]:[Transaction type]],2,FALSE)</f>
        <v>Money Deposit</v>
      </c>
      <c r="Q2318" s="21" t="str">
        <f>VLOOKUP(B2318,Transaction!C2:E3001,3,FALSE)</f>
        <v>Bank</v>
      </c>
      <c r="R2318" s="22">
        <f>Table4[[#This Row],[Bank Deposit2]] - Table4[[#This Row],[Saving Accounts]]</f>
        <v>1029621.0285479999</v>
      </c>
      <c r="S2318" s="22">
        <f>IF(AND(Table4[[#This Row],[Account Type]]="Current",Table4[[#This Row],[Opening Balance]]&gt;= 500000),Table4[[#This Row],[Opening Balance]] * 0.02, 0)</f>
        <v>30924437.5</v>
      </c>
    </row>
    <row r="2319" spans="1:19" ht="15.75" x14ac:dyDescent="0.25">
      <c r="A2319" s="17" t="s">
        <v>7139</v>
      </c>
      <c r="B2319" s="19">
        <v>979458478</v>
      </c>
      <c r="C2319" s="17">
        <v>64</v>
      </c>
      <c r="D2319" s="24">
        <v>21330</v>
      </c>
      <c r="E2319" s="17" t="s">
        <v>12</v>
      </c>
      <c r="F2319" s="17" t="s">
        <v>523</v>
      </c>
      <c r="G2319" s="17" t="s">
        <v>4105</v>
      </c>
      <c r="H2319" s="17" t="s">
        <v>7140</v>
      </c>
      <c r="I2319" s="20">
        <f t="shared" si="36"/>
        <v>55301.514911999999</v>
      </c>
      <c r="J2319" s="20">
        <v>71552.398679999998</v>
      </c>
      <c r="K2319" s="17" t="s">
        <v>7141</v>
      </c>
      <c r="L2319" s="21" t="str">
        <f>VLOOKUP(B2319,Accounts!B$2:E$3001,4,FALSE)</f>
        <v>Corporate</v>
      </c>
      <c r="M2319" s="26">
        <f>VALUE(VLOOKUP(B2319,Accounts!B$2:G$3001,6,FALSE))</f>
        <v>1353420969</v>
      </c>
      <c r="N2319" s="22">
        <f>IFERROR(VLOOKUP(B2319,Loan!B2319:D2618,3,FALSE), 0)</f>
        <v>0</v>
      </c>
      <c r="O2319" s="25">
        <f>VLOOKUP(B2319,Transaction!C2:F3001,4,FALSE)</f>
        <v>44617</v>
      </c>
      <c r="P2319" s="21" t="str">
        <f>VLOOKUP(B2319,Table3[[Account Number]:[Transaction type]],2,FALSE)</f>
        <v>Money Deposit</v>
      </c>
      <c r="Q2319" s="21" t="str">
        <f>VLOOKUP(B2319,Transaction!C2:E3001,3,FALSE)</f>
        <v>ATM</v>
      </c>
      <c r="R2319" s="22">
        <f>Table4[[#This Row],[Bank Deposit2]] - Table4[[#This Row],[Saving Accounts]]</f>
        <v>-16250.883768</v>
      </c>
      <c r="S2319" s="22">
        <f>IF(AND(Table4[[#This Row],[Account Type]]="Current",Table4[[#This Row],[Opening Balance]]&gt;= 500000),Table4[[#This Row],[Opening Balance]] * 0.02, 0)</f>
        <v>0</v>
      </c>
    </row>
    <row r="2320" spans="1:19" ht="15.75" x14ac:dyDescent="0.25">
      <c r="A2320" s="17" t="s">
        <v>7142</v>
      </c>
      <c r="B2320" s="19">
        <v>284354138</v>
      </c>
      <c r="C2320" s="17">
        <v>18</v>
      </c>
      <c r="D2320" s="24">
        <v>38131.5</v>
      </c>
      <c r="E2320" s="17" t="s">
        <v>12</v>
      </c>
      <c r="F2320" s="17" t="s">
        <v>2501</v>
      </c>
      <c r="G2320" s="17" t="s">
        <v>4112</v>
      </c>
      <c r="H2320" s="17" t="s">
        <v>7143</v>
      </c>
      <c r="I2320" s="20">
        <f t="shared" si="36"/>
        <v>976104.22951199999</v>
      </c>
      <c r="J2320" s="20">
        <v>397786.63452192</v>
      </c>
      <c r="K2320" s="17" t="s">
        <v>7144</v>
      </c>
      <c r="L2320" s="21" t="str">
        <f>VLOOKUP(B2320,Accounts!B$2:E$3001,4,FALSE)</f>
        <v>Domiciliary</v>
      </c>
      <c r="M2320" s="26">
        <f>VALUE(VLOOKUP(B2320,Accounts!B$2:G$3001,6,FALSE))</f>
        <v>442113945</v>
      </c>
      <c r="N2320" s="22">
        <f>IFERROR(VLOOKUP(B2320,Loan!B2320:D2619,3,FALSE), 0)</f>
        <v>0</v>
      </c>
      <c r="O2320" s="25">
        <f>VLOOKUP(B2320,Transaction!C2:F3001,4,FALSE)</f>
        <v>44674</v>
      </c>
      <c r="P2320" s="21" t="str">
        <f>VLOOKUP(B2320,Table3[[Account Number]:[Transaction type]],2,FALSE)</f>
        <v>Money Transfer</v>
      </c>
      <c r="Q2320" s="21" t="str">
        <f>VLOOKUP(B2320,Transaction!C2:E3001,3,FALSE)</f>
        <v>Mobile</v>
      </c>
      <c r="R2320" s="22">
        <f>Table4[[#This Row],[Bank Deposit2]] - Table4[[#This Row],[Saving Accounts]]</f>
        <v>578317.59499007999</v>
      </c>
      <c r="S2320" s="22">
        <f>IF(AND(Table4[[#This Row],[Account Type]]="Current",Table4[[#This Row],[Opening Balance]]&gt;= 500000),Table4[[#This Row],[Opening Balance]] * 0.02, 0)</f>
        <v>0</v>
      </c>
    </row>
    <row r="2321" spans="1:19" ht="15.75" x14ac:dyDescent="0.25">
      <c r="A2321" s="17" t="s">
        <v>7145</v>
      </c>
      <c r="B2321" s="19">
        <v>870730567</v>
      </c>
      <c r="C2321" s="17">
        <v>42</v>
      </c>
      <c r="D2321" s="24">
        <v>29365.5</v>
      </c>
      <c r="E2321" s="17" t="s">
        <v>12</v>
      </c>
      <c r="F2321" s="17" t="s">
        <v>1083</v>
      </c>
      <c r="G2321" s="17" t="s">
        <v>4070</v>
      </c>
      <c r="H2321" s="17" t="s">
        <v>7146</v>
      </c>
      <c r="I2321" s="20">
        <f t="shared" si="36"/>
        <v>562292.52710399998</v>
      </c>
      <c r="J2321" s="20">
        <v>206173.92660480001</v>
      </c>
      <c r="K2321" s="17" t="s">
        <v>7147</v>
      </c>
      <c r="L2321" s="21" t="str">
        <f>VLOOKUP(B2321,Accounts!B$2:E$3001,4,FALSE)</f>
        <v>Corporate</v>
      </c>
      <c r="M2321" s="26">
        <f>VALUE(VLOOKUP(B2321,Accounts!B$2:G$3001,6,FALSE))</f>
        <v>4278386</v>
      </c>
      <c r="N2321" s="22">
        <f>IFERROR(VLOOKUP(B2321,Loan!B2321:D2620,3,FALSE), 0)</f>
        <v>0</v>
      </c>
      <c r="O2321" s="25">
        <f>VLOOKUP(B2321,Transaction!C2:F3001,4,FALSE)</f>
        <v>44375</v>
      </c>
      <c r="P2321" s="21" t="str">
        <f>VLOOKUP(B2321,Table3[[Account Number]:[Transaction type]],2,FALSE)</f>
        <v>Money Transfer</v>
      </c>
      <c r="Q2321" s="21" t="str">
        <f>VLOOKUP(B2321,Transaction!C2:E3001,3,FALSE)</f>
        <v>Bank</v>
      </c>
      <c r="R2321" s="22">
        <f>Table4[[#This Row],[Bank Deposit2]] - Table4[[#This Row],[Saving Accounts]]</f>
        <v>356118.60049919994</v>
      </c>
      <c r="S2321" s="22">
        <f>IF(AND(Table4[[#This Row],[Account Type]]="Current",Table4[[#This Row],[Opening Balance]]&gt;= 500000),Table4[[#This Row],[Opening Balance]] * 0.02, 0)</f>
        <v>0</v>
      </c>
    </row>
    <row r="2322" spans="1:19" ht="15.75" x14ac:dyDescent="0.25">
      <c r="A2322" s="17" t="s">
        <v>7148</v>
      </c>
      <c r="B2322" s="19">
        <v>307023024</v>
      </c>
      <c r="C2322" s="17">
        <v>32</v>
      </c>
      <c r="D2322" s="24">
        <v>33018</v>
      </c>
      <c r="E2322" s="17" t="s">
        <v>12</v>
      </c>
      <c r="F2322" s="17" t="s">
        <v>2211</v>
      </c>
      <c r="G2322" s="17" t="s">
        <v>4074</v>
      </c>
      <c r="H2322" s="17" t="s">
        <v>7149</v>
      </c>
      <c r="I2322" s="20">
        <f t="shared" si="36"/>
        <v>1568405.3218</v>
      </c>
      <c r="J2322" s="20">
        <v>478805.42746500002</v>
      </c>
      <c r="K2322" s="17" t="s">
        <v>7150</v>
      </c>
      <c r="L2322" s="21" t="str">
        <f>VLOOKUP(B2322,Accounts!B$2:E$3001,4,FALSE)</f>
        <v>Savings</v>
      </c>
      <c r="M2322" s="26">
        <f>VALUE(VLOOKUP(B2322,Accounts!B$2:G$3001,6,FALSE))</f>
        <v>75068868</v>
      </c>
      <c r="N2322" s="22">
        <f>IFERROR(VLOOKUP(B2322,Loan!B2322:D2621,3,FALSE), 0)</f>
        <v>0</v>
      </c>
      <c r="O2322" s="25">
        <f>VLOOKUP(B2322,Transaction!C2:F3001,4,FALSE)</f>
        <v>44516</v>
      </c>
      <c r="P2322" s="21" t="str">
        <f>VLOOKUP(B2322,Table3[[Account Number]:[Transaction type]],2,FALSE)</f>
        <v>Loan Payment</v>
      </c>
      <c r="Q2322" s="21" t="str">
        <f>VLOOKUP(B2322,Transaction!C2:E3001,3,FALSE)</f>
        <v>Mobile</v>
      </c>
      <c r="R2322" s="22">
        <f>Table4[[#This Row],[Bank Deposit2]] - Table4[[#This Row],[Saving Accounts]]</f>
        <v>1089599.8943350001</v>
      </c>
      <c r="S2322" s="22">
        <f>IF(AND(Table4[[#This Row],[Account Type]]="Current",Table4[[#This Row],[Opening Balance]]&gt;= 500000),Table4[[#This Row],[Opening Balance]] * 0.02, 0)</f>
        <v>0</v>
      </c>
    </row>
    <row r="2323" spans="1:19" ht="15.75" x14ac:dyDescent="0.25">
      <c r="A2323" s="17" t="s">
        <v>7151</v>
      </c>
      <c r="B2323" s="19">
        <v>484833124</v>
      </c>
      <c r="C2323" s="17">
        <v>35</v>
      </c>
      <c r="D2323" s="24">
        <v>31922.25</v>
      </c>
      <c r="E2323" s="17" t="s">
        <v>12</v>
      </c>
      <c r="F2323" s="17" t="s">
        <v>852</v>
      </c>
      <c r="G2323" s="17" t="s">
        <v>4119</v>
      </c>
      <c r="H2323" s="17" t="s">
        <v>7152</v>
      </c>
      <c r="I2323" s="20">
        <f t="shared" si="36"/>
        <v>831504.76289999997</v>
      </c>
      <c r="J2323" s="20">
        <v>138214.56947759999</v>
      </c>
      <c r="K2323" s="17" t="s">
        <v>7153</v>
      </c>
      <c r="L2323" s="21" t="str">
        <f>VLOOKUP(B2323,Accounts!B$2:E$3001,4,FALSE)</f>
        <v>Savings</v>
      </c>
      <c r="M2323" s="26">
        <f>VALUE(VLOOKUP(B2323,Accounts!B$2:G$3001,6,FALSE))</f>
        <v>208965848</v>
      </c>
      <c r="N2323" s="22">
        <f>IFERROR(VLOOKUP(B2323,Loan!B2323:D2622,3,FALSE), 0)</f>
        <v>0</v>
      </c>
      <c r="O2323" s="25">
        <f>VLOOKUP(B2323,Transaction!C2:F3001,4,FALSE)</f>
        <v>44423</v>
      </c>
      <c r="P2323" s="21" t="str">
        <f>VLOOKUP(B2323,Table3[[Account Number]:[Transaction type]],2,FALSE)</f>
        <v>Money Transfer</v>
      </c>
      <c r="Q2323" s="21" t="str">
        <f>VLOOKUP(B2323,Transaction!C2:E3001,3,FALSE)</f>
        <v>Mobile</v>
      </c>
      <c r="R2323" s="22">
        <f>Table4[[#This Row],[Bank Deposit2]] - Table4[[#This Row],[Saving Accounts]]</f>
        <v>693290.19342239993</v>
      </c>
      <c r="S2323" s="22">
        <f>IF(AND(Table4[[#This Row],[Account Type]]="Current",Table4[[#This Row],[Opening Balance]]&gt;= 500000),Table4[[#This Row],[Opening Balance]] * 0.02, 0)</f>
        <v>0</v>
      </c>
    </row>
    <row r="2324" spans="1:19" ht="15.75" x14ac:dyDescent="0.25">
      <c r="A2324" s="17" t="s">
        <v>7154</v>
      </c>
      <c r="B2324" s="19">
        <v>381449213</v>
      </c>
      <c r="C2324" s="17">
        <v>54</v>
      </c>
      <c r="D2324" s="24">
        <v>24982.5</v>
      </c>
      <c r="E2324" s="17" t="s">
        <v>12</v>
      </c>
      <c r="F2324" s="17" t="s">
        <v>881</v>
      </c>
      <c r="G2324" s="17" t="s">
        <v>4119</v>
      </c>
      <c r="H2324" s="17" t="s">
        <v>7155</v>
      </c>
      <c r="I2324" s="20">
        <f t="shared" si="36"/>
        <v>242133.591744</v>
      </c>
      <c r="J2324" s="20">
        <v>26689.7254536</v>
      </c>
      <c r="K2324" s="17" t="s">
        <v>7156</v>
      </c>
      <c r="L2324" s="21" t="str">
        <f>VLOOKUP(B2324,Accounts!B$2:E$3001,4,FALSE)</f>
        <v>Current</v>
      </c>
      <c r="M2324" s="26">
        <f>VALUE(VLOOKUP(B2324,Accounts!B$2:G$3001,6,FALSE))</f>
        <v>1810401666</v>
      </c>
      <c r="N2324" s="22">
        <f>IFERROR(VLOOKUP(B2324,Loan!B2324:D2623,3,FALSE), 0)</f>
        <v>0</v>
      </c>
      <c r="O2324" s="25">
        <f>VLOOKUP(B2324,Transaction!C2:F3001,4,FALSE)</f>
        <v>44659</v>
      </c>
      <c r="P2324" s="21" t="str">
        <f>VLOOKUP(B2324,Table3[[Account Number]:[Transaction type]],2,FALSE)</f>
        <v>Money Deposit</v>
      </c>
      <c r="Q2324" s="21" t="str">
        <f>VLOOKUP(B2324,Transaction!C2:E3001,3,FALSE)</f>
        <v>ATM</v>
      </c>
      <c r="R2324" s="22">
        <f>Table4[[#This Row],[Bank Deposit2]] - Table4[[#This Row],[Saving Accounts]]</f>
        <v>215443.86629040001</v>
      </c>
      <c r="S2324" s="22">
        <f>IF(AND(Table4[[#This Row],[Account Type]]="Current",Table4[[#This Row],[Opening Balance]]&gt;= 500000),Table4[[#This Row],[Opening Balance]] * 0.02, 0)</f>
        <v>36208033.32</v>
      </c>
    </row>
    <row r="2325" spans="1:19" ht="15.75" x14ac:dyDescent="0.25">
      <c r="A2325" s="17" t="s">
        <v>7157</v>
      </c>
      <c r="B2325" s="19">
        <v>685989646</v>
      </c>
      <c r="C2325" s="17">
        <v>64</v>
      </c>
      <c r="D2325" s="24">
        <v>21330</v>
      </c>
      <c r="E2325" s="17" t="s">
        <v>12</v>
      </c>
      <c r="F2325" s="17" t="s">
        <v>951</v>
      </c>
      <c r="G2325" s="17" t="s">
        <v>4066</v>
      </c>
      <c r="H2325" s="17" t="s">
        <v>7158</v>
      </c>
      <c r="I2325" s="20">
        <f t="shared" si="36"/>
        <v>231597.84771199999</v>
      </c>
      <c r="J2325" s="20">
        <v>175825.30479359999</v>
      </c>
      <c r="K2325" s="17" t="s">
        <v>7159</v>
      </c>
      <c r="L2325" s="21" t="str">
        <f>VLOOKUP(B2325,Accounts!B$2:E$3001,4,FALSE)</f>
        <v>Domiciliary</v>
      </c>
      <c r="M2325" s="26">
        <f>VALUE(VLOOKUP(B2325,Accounts!B$2:G$3001,6,FALSE))</f>
        <v>12418224</v>
      </c>
      <c r="N2325" s="22">
        <f>IFERROR(VLOOKUP(B2325,Loan!B2325:D2624,3,FALSE), 0)</f>
        <v>0</v>
      </c>
      <c r="O2325" s="25">
        <f>VLOOKUP(B2325,Transaction!C2:F3001,4,FALSE)</f>
        <v>44284</v>
      </c>
      <c r="P2325" s="21" t="str">
        <f>VLOOKUP(B2325,Table3[[Account Number]:[Transaction type]],2,FALSE)</f>
        <v>Checks</v>
      </c>
      <c r="Q2325" s="21" t="str">
        <f>VLOOKUP(B2325,Transaction!C2:E3001,3,FALSE)</f>
        <v>Informal Services</v>
      </c>
      <c r="R2325" s="22">
        <f>Table4[[#This Row],[Bank Deposit2]] - Table4[[#This Row],[Saving Accounts]]</f>
        <v>55772.542918399995</v>
      </c>
      <c r="S2325" s="22">
        <f>IF(AND(Table4[[#This Row],[Account Type]]="Current",Table4[[#This Row],[Opening Balance]]&gt;= 500000),Table4[[#This Row],[Opening Balance]] * 0.02, 0)</f>
        <v>0</v>
      </c>
    </row>
    <row r="2326" spans="1:19" ht="15.75" x14ac:dyDescent="0.25">
      <c r="A2326" s="17" t="s">
        <v>7160</v>
      </c>
      <c r="B2326" s="19">
        <v>884029303</v>
      </c>
      <c r="C2326" s="17">
        <v>47</v>
      </c>
      <c r="D2326" s="24">
        <v>27539.25</v>
      </c>
      <c r="E2326" s="17" t="s">
        <v>12</v>
      </c>
      <c r="F2326" s="17" t="s">
        <v>825</v>
      </c>
      <c r="G2326" s="17" t="s">
        <v>4105</v>
      </c>
      <c r="H2326" s="17" t="s">
        <v>7161</v>
      </c>
      <c r="I2326" s="20">
        <f t="shared" si="36"/>
        <v>972009.24714600004</v>
      </c>
      <c r="J2326" s="20">
        <v>328123.89828413998</v>
      </c>
      <c r="K2326" s="17" t="s">
        <v>7162</v>
      </c>
      <c r="L2326" s="21" t="str">
        <f>VLOOKUP(B2326,Accounts!B$2:E$3001,4,FALSE)</f>
        <v>Domiciliary</v>
      </c>
      <c r="M2326" s="26">
        <f>VALUE(VLOOKUP(B2326,Accounts!B$2:G$3001,6,FALSE))</f>
        <v>395150336</v>
      </c>
      <c r="N2326" s="22">
        <f>IFERROR(VLOOKUP(B2326,Loan!B2326:D2625,3,FALSE), 0)</f>
        <v>0</v>
      </c>
      <c r="O2326" s="25">
        <f>VLOOKUP(B2326,Transaction!C2:F3001,4,FALSE)</f>
        <v>44448</v>
      </c>
      <c r="P2326" s="21" t="str">
        <f>VLOOKUP(B2326,Table3[[Account Number]:[Transaction type]],2,FALSE)</f>
        <v>Online Payment</v>
      </c>
      <c r="Q2326" s="21" t="str">
        <f>VLOOKUP(B2326,Transaction!C2:E3001,3,FALSE)</f>
        <v>Internet Banking</v>
      </c>
      <c r="R2326" s="22">
        <f>Table4[[#This Row],[Bank Deposit2]] - Table4[[#This Row],[Saving Accounts]]</f>
        <v>643885.34886186011</v>
      </c>
      <c r="S2326" s="22">
        <f>IF(AND(Table4[[#This Row],[Account Type]]="Current",Table4[[#This Row],[Opening Balance]]&gt;= 500000),Table4[[#This Row],[Opening Balance]] * 0.02, 0)</f>
        <v>0</v>
      </c>
    </row>
    <row r="2327" spans="1:19" ht="15.75" x14ac:dyDescent="0.25">
      <c r="A2327" s="17" t="s">
        <v>7163</v>
      </c>
      <c r="B2327" s="19">
        <v>601202545</v>
      </c>
      <c r="C2327" s="17">
        <v>50</v>
      </c>
      <c r="D2327" s="24">
        <v>26443.5</v>
      </c>
      <c r="E2327" s="17" t="s">
        <v>12</v>
      </c>
      <c r="F2327" s="17" t="s">
        <v>190</v>
      </c>
      <c r="G2327" s="17" t="s">
        <v>4088</v>
      </c>
      <c r="H2327" s="17" t="s">
        <v>7164</v>
      </c>
      <c r="I2327" s="20">
        <f t="shared" si="36"/>
        <v>474054.30704400002</v>
      </c>
      <c r="J2327" s="20">
        <v>134802.88965197999</v>
      </c>
      <c r="K2327" s="17" t="s">
        <v>7165</v>
      </c>
      <c r="L2327" s="21" t="str">
        <f>VLOOKUP(B2327,Accounts!B$2:E$3001,4,FALSE)</f>
        <v>Domiciliary</v>
      </c>
      <c r="M2327" s="26">
        <f>VALUE(VLOOKUP(B2327,Accounts!B$2:G$3001,6,FALSE))</f>
        <v>1281547872</v>
      </c>
      <c r="N2327" s="22">
        <f>IFERROR(VLOOKUP(B2327,Loan!B2327:D2626,3,FALSE), 0)</f>
        <v>0</v>
      </c>
      <c r="O2327" s="25">
        <f>VLOOKUP(B2327,Transaction!C2:F3001,4,FALSE)</f>
        <v>44607</v>
      </c>
      <c r="P2327" s="21" t="str">
        <f>VLOOKUP(B2327,Table3[[Account Number]:[Transaction type]],2,FALSE)</f>
        <v>Money Transfer</v>
      </c>
      <c r="Q2327" s="21" t="str">
        <f>VLOOKUP(B2327,Transaction!C2:E3001,3,FALSE)</f>
        <v>Mobile</v>
      </c>
      <c r="R2327" s="22">
        <f>Table4[[#This Row],[Bank Deposit2]] - Table4[[#This Row],[Saving Accounts]]</f>
        <v>339251.41739202</v>
      </c>
      <c r="S2327" s="22">
        <f>IF(AND(Table4[[#This Row],[Account Type]]="Current",Table4[[#This Row],[Opening Balance]]&gt;= 500000),Table4[[#This Row],[Opening Balance]] * 0.02, 0)</f>
        <v>0</v>
      </c>
    </row>
    <row r="2328" spans="1:19" ht="15.75" x14ac:dyDescent="0.25">
      <c r="A2328" s="17" t="s">
        <v>7166</v>
      </c>
      <c r="B2328" s="19">
        <v>802850130</v>
      </c>
      <c r="C2328" s="17">
        <v>50</v>
      </c>
      <c r="D2328" s="24">
        <v>26443.5</v>
      </c>
      <c r="E2328" s="17" t="s">
        <v>12</v>
      </c>
      <c r="F2328" s="17" t="s">
        <v>763</v>
      </c>
      <c r="G2328" s="17" t="s">
        <v>4095</v>
      </c>
      <c r="H2328" s="17" t="s">
        <v>7167</v>
      </c>
      <c r="I2328" s="20">
        <f t="shared" si="36"/>
        <v>344791.35129600001</v>
      </c>
      <c r="J2328" s="20">
        <v>129655.9143936</v>
      </c>
      <c r="K2328" s="17" t="s">
        <v>7168</v>
      </c>
      <c r="L2328" s="21" t="str">
        <f>VLOOKUP(B2328,Accounts!B$2:E$3001,4,FALSE)</f>
        <v>Joint</v>
      </c>
      <c r="M2328" s="26">
        <f>VALUE(VLOOKUP(B2328,Accounts!B$2:G$3001,6,FALSE))</f>
        <v>3542963328</v>
      </c>
      <c r="N2328" s="22">
        <f>IFERROR(VLOOKUP(B2328,Loan!B2328:D2627,3,FALSE), 0)</f>
        <v>0</v>
      </c>
      <c r="O2328" s="25">
        <f>VLOOKUP(B2328,Transaction!C2:F3001,4,FALSE)</f>
        <v>44344</v>
      </c>
      <c r="P2328" s="21" t="str">
        <f>VLOOKUP(B2328,Table3[[Account Number]:[Transaction type]],2,FALSE)</f>
        <v>Checks</v>
      </c>
      <c r="Q2328" s="21" t="str">
        <f>VLOOKUP(B2328,Transaction!C2:E3001,3,FALSE)</f>
        <v>Informal Services</v>
      </c>
      <c r="R2328" s="22">
        <f>Table4[[#This Row],[Bank Deposit2]] - Table4[[#This Row],[Saving Accounts]]</f>
        <v>215135.43690239999</v>
      </c>
      <c r="S2328" s="22">
        <f>IF(AND(Table4[[#This Row],[Account Type]]="Current",Table4[[#This Row],[Opening Balance]]&gt;= 500000),Table4[[#This Row],[Opening Balance]] * 0.02, 0)</f>
        <v>0</v>
      </c>
    </row>
    <row r="2329" spans="1:19" ht="15.75" x14ac:dyDescent="0.25">
      <c r="A2329" s="17" t="s">
        <v>7169</v>
      </c>
      <c r="B2329" s="19">
        <v>254941473</v>
      </c>
      <c r="C2329" s="17">
        <v>48</v>
      </c>
      <c r="D2329" s="24">
        <v>27174</v>
      </c>
      <c r="E2329" s="17" t="s">
        <v>12</v>
      </c>
      <c r="F2329" s="17" t="s">
        <v>213</v>
      </c>
      <c r="G2329" s="17" t="s">
        <v>4074</v>
      </c>
      <c r="H2329" s="17" t="s">
        <v>7170</v>
      </c>
      <c r="I2329" s="20">
        <f t="shared" si="36"/>
        <v>1290644.5824</v>
      </c>
      <c r="J2329" s="20">
        <v>265066.13111040002</v>
      </c>
      <c r="K2329" s="17" t="s">
        <v>7171</v>
      </c>
      <c r="L2329" s="21" t="str">
        <f>VLOOKUP(B2329,Accounts!B$2:E$3001,4,FALSE)</f>
        <v>Corporate</v>
      </c>
      <c r="M2329" s="26">
        <f>VALUE(VLOOKUP(B2329,Accounts!B$2:G$3001,6,FALSE))</f>
        <v>366336189</v>
      </c>
      <c r="N2329" s="22">
        <f>IFERROR(VLOOKUP(B2329,Loan!B2329:D2628,3,FALSE), 0)</f>
        <v>0</v>
      </c>
      <c r="O2329" s="25">
        <f>VLOOKUP(B2329,Transaction!C2:F3001,4,FALSE)</f>
        <v>44639</v>
      </c>
      <c r="P2329" s="21" t="str">
        <f>VLOOKUP(B2329,Table3[[Account Number]:[Transaction type]],2,FALSE)</f>
        <v>Online Payment</v>
      </c>
      <c r="Q2329" s="21" t="str">
        <f>VLOOKUP(B2329,Transaction!C2:E3001,3,FALSE)</f>
        <v>Internet Banking</v>
      </c>
      <c r="R2329" s="22">
        <f>Table4[[#This Row],[Bank Deposit2]] - Table4[[#This Row],[Saving Accounts]]</f>
        <v>1025578.4512896</v>
      </c>
      <c r="S2329" s="22">
        <f>IF(AND(Table4[[#This Row],[Account Type]]="Current",Table4[[#This Row],[Opening Balance]]&gt;= 500000),Table4[[#This Row],[Opening Balance]] * 0.02, 0)</f>
        <v>0</v>
      </c>
    </row>
    <row r="2330" spans="1:19" ht="15.75" x14ac:dyDescent="0.25">
      <c r="A2330" s="17" t="s">
        <v>7172</v>
      </c>
      <c r="B2330" s="19">
        <v>450183935</v>
      </c>
      <c r="C2330" s="17">
        <v>83</v>
      </c>
      <c r="D2330" s="24">
        <v>14390.25</v>
      </c>
      <c r="E2330" s="17" t="s">
        <v>12</v>
      </c>
      <c r="F2330" s="17" t="s">
        <v>499</v>
      </c>
      <c r="G2330" s="17" t="s">
        <v>4099</v>
      </c>
      <c r="H2330" s="17" t="s">
        <v>7173</v>
      </c>
      <c r="I2330" s="20">
        <f t="shared" si="36"/>
        <v>424237.26510000002</v>
      </c>
      <c r="J2330" s="20">
        <v>67492.292174999995</v>
      </c>
      <c r="K2330" s="17" t="s">
        <v>7174</v>
      </c>
      <c r="L2330" s="21" t="str">
        <f>VLOOKUP(B2330,Accounts!B$2:E$3001,4,FALSE)</f>
        <v>Corporate</v>
      </c>
      <c r="M2330" s="26">
        <f>VALUE(VLOOKUP(B2330,Accounts!B$2:G$3001,6,FALSE))</f>
        <v>1034535</v>
      </c>
      <c r="N2330" s="22">
        <f>IFERROR(VLOOKUP(B2330,Loan!B2330:D2629,3,FALSE), 0)</f>
        <v>0</v>
      </c>
      <c r="O2330" s="25">
        <f>VLOOKUP(B2330,Transaction!C2:F3001,4,FALSE)</f>
        <v>44351</v>
      </c>
      <c r="P2330" s="21" t="str">
        <f>VLOOKUP(B2330,Table3[[Account Number]:[Transaction type]],2,FALSE)</f>
        <v>Online Payment</v>
      </c>
      <c r="Q2330" s="21" t="str">
        <f>VLOOKUP(B2330,Transaction!C2:E3001,3,FALSE)</f>
        <v>Internet Banking</v>
      </c>
      <c r="R2330" s="22">
        <f>Table4[[#This Row],[Bank Deposit2]] - Table4[[#This Row],[Saving Accounts]]</f>
        <v>356744.97292500001</v>
      </c>
      <c r="S2330" s="22">
        <f>IF(AND(Table4[[#This Row],[Account Type]]="Current",Table4[[#This Row],[Opening Balance]]&gt;= 500000),Table4[[#This Row],[Opening Balance]] * 0.02, 0)</f>
        <v>0</v>
      </c>
    </row>
    <row r="2331" spans="1:19" ht="15.75" x14ac:dyDescent="0.25">
      <c r="A2331" s="17" t="s">
        <v>7175</v>
      </c>
      <c r="B2331" s="19">
        <v>876279636</v>
      </c>
      <c r="C2331" s="17">
        <v>54</v>
      </c>
      <c r="D2331" s="24">
        <v>24982.5</v>
      </c>
      <c r="E2331" s="17" t="s">
        <v>12</v>
      </c>
      <c r="F2331" s="17" t="s">
        <v>909</v>
      </c>
      <c r="G2331" s="17" t="s">
        <v>4066</v>
      </c>
      <c r="H2331" s="17" t="s">
        <v>7176</v>
      </c>
      <c r="I2331" s="20">
        <f t="shared" si="36"/>
        <v>459765.96512000001</v>
      </c>
      <c r="J2331" s="20">
        <v>108492.8257952</v>
      </c>
      <c r="K2331" s="17" t="s">
        <v>7177</v>
      </c>
      <c r="L2331" s="21" t="str">
        <f>VLOOKUP(B2331,Accounts!B$2:E$3001,4,FALSE)</f>
        <v>Current</v>
      </c>
      <c r="M2331" s="26">
        <f>VALUE(VLOOKUP(B2331,Accounts!B$2:G$3001,6,FALSE))</f>
        <v>190836096</v>
      </c>
      <c r="N2331" s="22">
        <f>IFERROR(VLOOKUP(B2331,Loan!B2331:D2630,3,FALSE), 0)</f>
        <v>0</v>
      </c>
      <c r="O2331" s="25">
        <f>VLOOKUP(B2331,Transaction!C2:F3001,4,FALSE)</f>
        <v>44216</v>
      </c>
      <c r="P2331" s="21" t="str">
        <f>VLOOKUP(B2331,Table3[[Account Number]:[Transaction type]],2,FALSE)</f>
        <v>Checks</v>
      </c>
      <c r="Q2331" s="21" t="str">
        <f>VLOOKUP(B2331,Transaction!C2:E3001,3,FALSE)</f>
        <v>Informal Services</v>
      </c>
      <c r="R2331" s="22">
        <f>Table4[[#This Row],[Bank Deposit2]] - Table4[[#This Row],[Saving Accounts]]</f>
        <v>351273.13932479999</v>
      </c>
      <c r="S2331" s="22">
        <f>IF(AND(Table4[[#This Row],[Account Type]]="Current",Table4[[#This Row],[Opening Balance]]&gt;= 500000),Table4[[#This Row],[Opening Balance]] * 0.02, 0)</f>
        <v>3816721.92</v>
      </c>
    </row>
    <row r="2332" spans="1:19" ht="15.75" x14ac:dyDescent="0.25">
      <c r="A2332" s="17" t="s">
        <v>7178</v>
      </c>
      <c r="B2332" s="19">
        <v>284644944</v>
      </c>
      <c r="C2332" s="17">
        <v>38</v>
      </c>
      <c r="D2332" s="24">
        <v>30826.5</v>
      </c>
      <c r="E2332" s="17" t="s">
        <v>12</v>
      </c>
      <c r="F2332" s="17" t="s">
        <v>381</v>
      </c>
      <c r="G2332" s="17" t="s">
        <v>4112</v>
      </c>
      <c r="H2332" s="17" t="s">
        <v>7179</v>
      </c>
      <c r="I2332" s="20">
        <f t="shared" si="36"/>
        <v>727382.03422499995</v>
      </c>
      <c r="J2332" s="20">
        <v>280225.23692624999</v>
      </c>
      <c r="K2332" s="17" t="s">
        <v>7180</v>
      </c>
      <c r="L2332" s="21" t="str">
        <f>VLOOKUP(B2332,Accounts!B$2:E$3001,4,FALSE)</f>
        <v>Savings</v>
      </c>
      <c r="M2332" s="26">
        <f>VALUE(VLOOKUP(B2332,Accounts!B$2:G$3001,6,FALSE))</f>
        <v>1748894784</v>
      </c>
      <c r="N2332" s="22">
        <f>IFERROR(VLOOKUP(B2332,Loan!B2332:D2631,3,FALSE), 0)</f>
        <v>0</v>
      </c>
      <c r="O2332" s="25">
        <f>VLOOKUP(B2332,Transaction!C2:F3001,4,FALSE)</f>
        <v>44516</v>
      </c>
      <c r="P2332" s="21" t="str">
        <f>VLOOKUP(B2332,Table3[[Account Number]:[Transaction type]],2,FALSE)</f>
        <v>Checks</v>
      </c>
      <c r="Q2332" s="21" t="str">
        <f>VLOOKUP(B2332,Transaction!C2:E3001,3,FALSE)</f>
        <v>Bank</v>
      </c>
      <c r="R2332" s="22">
        <f>Table4[[#This Row],[Bank Deposit2]] - Table4[[#This Row],[Saving Accounts]]</f>
        <v>447156.79729874997</v>
      </c>
      <c r="S2332" s="22">
        <f>IF(AND(Table4[[#This Row],[Account Type]]="Current",Table4[[#This Row],[Opening Balance]]&gt;= 500000),Table4[[#This Row],[Opening Balance]] * 0.02, 0)</f>
        <v>0</v>
      </c>
    </row>
    <row r="2333" spans="1:19" ht="15.75" x14ac:dyDescent="0.25">
      <c r="A2333" s="17" t="s">
        <v>7181</v>
      </c>
      <c r="B2333" s="19">
        <v>348362013</v>
      </c>
      <c r="C2333" s="17">
        <v>40</v>
      </c>
      <c r="D2333" s="24">
        <v>30096</v>
      </c>
      <c r="E2333" s="17" t="s">
        <v>12</v>
      </c>
      <c r="F2333" s="17" t="s">
        <v>115</v>
      </c>
      <c r="G2333" s="17" t="s">
        <v>4112</v>
      </c>
      <c r="H2333" s="17" t="s">
        <v>7182</v>
      </c>
      <c r="I2333" s="20">
        <f t="shared" si="36"/>
        <v>2178798.9454979999</v>
      </c>
      <c r="J2333" s="20">
        <v>563747.09822507994</v>
      </c>
      <c r="K2333" s="17" t="s">
        <v>7183</v>
      </c>
      <c r="L2333" s="21" t="str">
        <f>VLOOKUP(B2333,Accounts!B$2:E$3001,4,FALSE)</f>
        <v>Current</v>
      </c>
      <c r="M2333" s="26">
        <f>VALUE(VLOOKUP(B2333,Accounts!B$2:G$3001,6,FALSE))</f>
        <v>31141586</v>
      </c>
      <c r="N2333" s="22">
        <f>IFERROR(VLOOKUP(B2333,Loan!B2333:D2632,3,FALSE), 0)</f>
        <v>0</v>
      </c>
      <c r="O2333" s="25">
        <f>VLOOKUP(B2333,Transaction!C2:F3001,4,FALSE)</f>
        <v>44469</v>
      </c>
      <c r="P2333" s="21" t="str">
        <f>VLOOKUP(B2333,Table3[[Account Number]:[Transaction type]],2,FALSE)</f>
        <v>Money Transfer</v>
      </c>
      <c r="Q2333" s="21" t="str">
        <f>VLOOKUP(B2333,Transaction!C2:E3001,3,FALSE)</f>
        <v>Internet Banking</v>
      </c>
      <c r="R2333" s="22">
        <f>Table4[[#This Row],[Bank Deposit2]] - Table4[[#This Row],[Saving Accounts]]</f>
        <v>1615051.84727292</v>
      </c>
      <c r="S2333" s="22">
        <f>IF(AND(Table4[[#This Row],[Account Type]]="Current",Table4[[#This Row],[Opening Balance]]&gt;= 500000),Table4[[#This Row],[Opening Balance]] * 0.02, 0)</f>
        <v>622831.72</v>
      </c>
    </row>
    <row r="2334" spans="1:19" ht="15.75" x14ac:dyDescent="0.25">
      <c r="A2334" s="17" t="s">
        <v>7184</v>
      </c>
      <c r="B2334" s="19">
        <v>537928168</v>
      </c>
      <c r="C2334" s="17">
        <v>54</v>
      </c>
      <c r="D2334" s="24">
        <v>24982.5</v>
      </c>
      <c r="E2334" s="17" t="s">
        <v>12</v>
      </c>
      <c r="F2334" s="17" t="s">
        <v>399</v>
      </c>
      <c r="G2334" s="17" t="s">
        <v>4112</v>
      </c>
      <c r="H2334" s="17" t="s">
        <v>7185</v>
      </c>
      <c r="I2334" s="20">
        <f t="shared" si="36"/>
        <v>1128622.5568609999</v>
      </c>
      <c r="J2334" s="20">
        <v>225394.98653808</v>
      </c>
      <c r="K2334" s="17" t="s">
        <v>7186</v>
      </c>
      <c r="L2334" s="21" t="str">
        <f>VLOOKUP(B2334,Accounts!B$2:E$3001,4,FALSE)</f>
        <v>Joint</v>
      </c>
      <c r="M2334" s="26">
        <f>VALUE(VLOOKUP(B2334,Accounts!B$2:G$3001,6,FALSE))</f>
        <v>32087952</v>
      </c>
      <c r="N2334" s="22">
        <f>IFERROR(VLOOKUP(B2334,Loan!B2334:D2633,3,FALSE), 0)</f>
        <v>0</v>
      </c>
      <c r="O2334" s="25">
        <f>VLOOKUP(B2334,Transaction!C2:F3001,4,FALSE)</f>
        <v>44362</v>
      </c>
      <c r="P2334" s="21" t="str">
        <f>VLOOKUP(B2334,Table3[[Account Number]:[Transaction type]],2,FALSE)</f>
        <v>Cash Withdrawal</v>
      </c>
      <c r="Q2334" s="21" t="str">
        <f>VLOOKUP(B2334,Transaction!C2:E3001,3,FALSE)</f>
        <v>POS</v>
      </c>
      <c r="R2334" s="22">
        <f>Table4[[#This Row],[Bank Deposit2]] - Table4[[#This Row],[Saving Accounts]]</f>
        <v>903227.57032291987</v>
      </c>
      <c r="S2334" s="22">
        <f>IF(AND(Table4[[#This Row],[Account Type]]="Current",Table4[[#This Row],[Opening Balance]]&gt;= 500000),Table4[[#This Row],[Opening Balance]] * 0.02, 0)</f>
        <v>0</v>
      </c>
    </row>
    <row r="2335" spans="1:19" ht="15.75" x14ac:dyDescent="0.25">
      <c r="A2335" s="17" t="s">
        <v>7187</v>
      </c>
      <c r="B2335" s="19">
        <v>996934429</v>
      </c>
      <c r="C2335" s="17">
        <v>82</v>
      </c>
      <c r="D2335" s="24">
        <v>14755.5</v>
      </c>
      <c r="E2335" s="17" t="s">
        <v>12</v>
      </c>
      <c r="F2335" s="17" t="s">
        <v>514</v>
      </c>
      <c r="G2335" s="17" t="s">
        <v>4119</v>
      </c>
      <c r="H2335" s="17" t="s">
        <v>7188</v>
      </c>
      <c r="I2335" s="20">
        <f t="shared" si="36"/>
        <v>276912.36289599998</v>
      </c>
      <c r="J2335" s="20">
        <v>184869.10140295999</v>
      </c>
      <c r="K2335" s="17" t="s">
        <v>7189</v>
      </c>
      <c r="L2335" s="21" t="str">
        <f>VLOOKUP(B2335,Accounts!B$2:E$3001,4,FALSE)</f>
        <v>Corporate</v>
      </c>
      <c r="M2335" s="26">
        <f>VALUE(VLOOKUP(B2335,Accounts!B$2:G$3001,6,FALSE))</f>
        <v>577448396</v>
      </c>
      <c r="N2335" s="22">
        <f>IFERROR(VLOOKUP(B2335,Loan!B2335:D2634,3,FALSE), 0)</f>
        <v>0</v>
      </c>
      <c r="O2335" s="25">
        <f>VLOOKUP(B2335,Transaction!C2:F3001,4,FALSE)</f>
        <v>44222</v>
      </c>
      <c r="P2335" s="21" t="str">
        <f>VLOOKUP(B2335,Table3[[Account Number]:[Transaction type]],2,FALSE)</f>
        <v>Money Deposit</v>
      </c>
      <c r="Q2335" s="21" t="str">
        <f>VLOOKUP(B2335,Transaction!C2:E3001,3,FALSE)</f>
        <v>Bank</v>
      </c>
      <c r="R2335" s="22">
        <f>Table4[[#This Row],[Bank Deposit2]] - Table4[[#This Row],[Saving Accounts]]</f>
        <v>92043.261493039987</v>
      </c>
      <c r="S2335" s="22">
        <f>IF(AND(Table4[[#This Row],[Account Type]]="Current",Table4[[#This Row],[Opening Balance]]&gt;= 500000),Table4[[#This Row],[Opening Balance]] * 0.02, 0)</f>
        <v>0</v>
      </c>
    </row>
    <row r="2336" spans="1:19" ht="15.75" x14ac:dyDescent="0.25">
      <c r="A2336" s="17" t="s">
        <v>7190</v>
      </c>
      <c r="B2336" s="19">
        <v>898850646</v>
      </c>
      <c r="C2336" s="17">
        <v>79</v>
      </c>
      <c r="D2336" s="24">
        <v>15851.25</v>
      </c>
      <c r="E2336" s="17" t="s">
        <v>12</v>
      </c>
      <c r="F2336" s="17" t="s">
        <v>336</v>
      </c>
      <c r="G2336" s="17" t="s">
        <v>4070</v>
      </c>
      <c r="H2336" s="17" t="s">
        <v>7191</v>
      </c>
      <c r="I2336" s="20">
        <f t="shared" si="36"/>
        <v>410919.00595199998</v>
      </c>
      <c r="J2336" s="20">
        <v>203562.95371776001</v>
      </c>
      <c r="K2336" s="17" t="s">
        <v>7192</v>
      </c>
      <c r="L2336" s="21" t="str">
        <f>VLOOKUP(B2336,Accounts!B$2:E$3001,4,FALSE)</f>
        <v>Current</v>
      </c>
      <c r="M2336" s="26">
        <f>VALUE(VLOOKUP(B2336,Accounts!B$2:G$3001,6,FALSE))</f>
        <v>1217163519</v>
      </c>
      <c r="N2336" s="22">
        <f>IFERROR(VLOOKUP(B2336,Loan!B2336:D2635,3,FALSE), 0)</f>
        <v>0</v>
      </c>
      <c r="O2336" s="25">
        <f>VLOOKUP(B2336,Transaction!C2:F3001,4,FALSE)</f>
        <v>44422</v>
      </c>
      <c r="P2336" s="21" t="str">
        <f>VLOOKUP(B2336,Table3[[Account Number]:[Transaction type]],2,FALSE)</f>
        <v>Money Deposit</v>
      </c>
      <c r="Q2336" s="21" t="str">
        <f>VLOOKUP(B2336,Transaction!C2:E3001,3,FALSE)</f>
        <v>Bank</v>
      </c>
      <c r="R2336" s="22">
        <f>Table4[[#This Row],[Bank Deposit2]] - Table4[[#This Row],[Saving Accounts]]</f>
        <v>207356.05223423996</v>
      </c>
      <c r="S2336" s="22">
        <f>IF(AND(Table4[[#This Row],[Account Type]]="Current",Table4[[#This Row],[Opening Balance]]&gt;= 500000),Table4[[#This Row],[Opening Balance]] * 0.02, 0)</f>
        <v>24343270.379999999</v>
      </c>
    </row>
    <row r="2337" spans="1:19" ht="15.75" x14ac:dyDescent="0.25">
      <c r="A2337" s="17" t="s">
        <v>7193</v>
      </c>
      <c r="B2337" s="19">
        <v>60142149</v>
      </c>
      <c r="C2337" s="17">
        <v>72</v>
      </c>
      <c r="D2337" s="24">
        <v>18408</v>
      </c>
      <c r="E2337" s="17" t="s">
        <v>12</v>
      </c>
      <c r="F2337" s="17" t="s">
        <v>422</v>
      </c>
      <c r="G2337" s="17" t="s">
        <v>4054</v>
      </c>
      <c r="H2337" s="17" t="s">
        <v>7194</v>
      </c>
      <c r="I2337" s="20">
        <f t="shared" si="36"/>
        <v>603246.71680000005</v>
      </c>
      <c r="J2337" s="20">
        <v>227377.60863999999</v>
      </c>
      <c r="K2337" s="17" t="s">
        <v>7195</v>
      </c>
      <c r="L2337" s="21" t="str">
        <f>VLOOKUP(B2337,Accounts!B$2:E$3001,4,FALSE)</f>
        <v>Savings</v>
      </c>
      <c r="M2337" s="26">
        <f>VALUE(VLOOKUP(B2337,Accounts!B$2:G$3001,6,FALSE))</f>
        <v>74221728</v>
      </c>
      <c r="N2337" s="22">
        <f>IFERROR(VLOOKUP(B2337,Loan!B2337:D2636,3,FALSE), 0)</f>
        <v>0</v>
      </c>
      <c r="O2337" s="25">
        <f>VLOOKUP(B2337,Transaction!C2:F3001,4,FALSE)</f>
        <v>44413</v>
      </c>
      <c r="P2337" s="21" t="str">
        <f>VLOOKUP(B2337,Table3[[Account Number]:[Transaction type]],2,FALSE)</f>
        <v>Money Transfer</v>
      </c>
      <c r="Q2337" s="21" t="str">
        <f>VLOOKUP(B2337,Transaction!C2:E3001,3,FALSE)</f>
        <v>Internet Banking</v>
      </c>
      <c r="R2337" s="22">
        <f>Table4[[#This Row],[Bank Deposit2]] - Table4[[#This Row],[Saving Accounts]]</f>
        <v>375869.10816000006</v>
      </c>
      <c r="S2337" s="22">
        <f>IF(AND(Table4[[#This Row],[Account Type]]="Current",Table4[[#This Row],[Opening Balance]]&gt;= 500000),Table4[[#This Row],[Opening Balance]] * 0.02, 0)</f>
        <v>0</v>
      </c>
    </row>
    <row r="2338" spans="1:19" ht="15.75" x14ac:dyDescent="0.25">
      <c r="A2338" s="17" t="s">
        <v>7196</v>
      </c>
      <c r="B2338" s="19">
        <v>68152684</v>
      </c>
      <c r="C2338" s="17">
        <v>73</v>
      </c>
      <c r="D2338" s="24">
        <v>18042.75</v>
      </c>
      <c r="E2338" s="17" t="s">
        <v>12</v>
      </c>
      <c r="F2338" s="17" t="s">
        <v>1517</v>
      </c>
      <c r="G2338" s="17" t="s">
        <v>4105</v>
      </c>
      <c r="H2338" s="17" t="s">
        <v>7197</v>
      </c>
      <c r="I2338" s="20">
        <f t="shared" si="36"/>
        <v>206647.94304000001</v>
      </c>
      <c r="J2338" s="20">
        <v>161400.0947328</v>
      </c>
      <c r="K2338" s="17" t="s">
        <v>7198</v>
      </c>
      <c r="L2338" s="21" t="str">
        <f>VLOOKUP(B2338,Accounts!B$2:E$3001,4,FALSE)</f>
        <v>Savings</v>
      </c>
      <c r="M2338" s="26">
        <f>VALUE(VLOOKUP(B2338,Accounts!B$2:G$3001,6,FALSE))</f>
        <v>409671262</v>
      </c>
      <c r="N2338" s="22">
        <f>IFERROR(VLOOKUP(B2338,Loan!B2338:D2637,3,FALSE), 0)</f>
        <v>0</v>
      </c>
      <c r="O2338" s="25">
        <f>VLOOKUP(B2338,Transaction!C2:F3001,4,FALSE)</f>
        <v>44319</v>
      </c>
      <c r="P2338" s="21" t="str">
        <f>VLOOKUP(B2338,Table3[[Account Number]:[Transaction type]],2,FALSE)</f>
        <v>Money Deposit</v>
      </c>
      <c r="Q2338" s="21" t="str">
        <f>VLOOKUP(B2338,Transaction!C2:E3001,3,FALSE)</f>
        <v>Bank</v>
      </c>
      <c r="R2338" s="22">
        <f>Table4[[#This Row],[Bank Deposit2]] - Table4[[#This Row],[Saving Accounts]]</f>
        <v>45247.848307200009</v>
      </c>
      <c r="S2338" s="22">
        <f>IF(AND(Table4[[#This Row],[Account Type]]="Current",Table4[[#This Row],[Opening Balance]]&gt;= 500000),Table4[[#This Row],[Opening Balance]] * 0.02, 0)</f>
        <v>0</v>
      </c>
    </row>
    <row r="2339" spans="1:19" ht="15.75" x14ac:dyDescent="0.25">
      <c r="A2339" s="17" t="s">
        <v>7199</v>
      </c>
      <c r="B2339" s="19">
        <v>736860096</v>
      </c>
      <c r="C2339" s="17">
        <v>63</v>
      </c>
      <c r="D2339" s="24">
        <v>21695.25</v>
      </c>
      <c r="E2339" s="17" t="s">
        <v>12</v>
      </c>
      <c r="F2339" s="17" t="s">
        <v>2602</v>
      </c>
      <c r="G2339" s="17" t="s">
        <v>4095</v>
      </c>
      <c r="H2339" s="17" t="s">
        <v>7200</v>
      </c>
      <c r="I2339" s="20">
        <f t="shared" si="36"/>
        <v>1112826.2709600001</v>
      </c>
      <c r="J2339" s="20">
        <v>267854.69545200001</v>
      </c>
      <c r="K2339" s="17" t="s">
        <v>7201</v>
      </c>
      <c r="L2339" s="21" t="str">
        <f>VLOOKUP(B2339,Accounts!B$2:E$3001,4,FALSE)</f>
        <v>Current</v>
      </c>
      <c r="M2339" s="26">
        <f>VALUE(VLOOKUP(B2339,Accounts!B$2:G$3001,6,FALSE))</f>
        <v>1212903328</v>
      </c>
      <c r="N2339" s="22">
        <f>IFERROR(VLOOKUP(B2339,Loan!B2339:D2638,3,FALSE), 0)</f>
        <v>0</v>
      </c>
      <c r="O2339" s="25">
        <f>VLOOKUP(B2339,Transaction!C2:F3001,4,FALSE)</f>
        <v>44585</v>
      </c>
      <c r="P2339" s="21" t="str">
        <f>VLOOKUP(B2339,Table3[[Account Number]:[Transaction type]],2,FALSE)</f>
        <v>Cash Withdrawal</v>
      </c>
      <c r="Q2339" s="21" t="str">
        <f>VLOOKUP(B2339,Transaction!C2:E3001,3,FALSE)</f>
        <v>POS</v>
      </c>
      <c r="R2339" s="22">
        <f>Table4[[#This Row],[Bank Deposit2]] - Table4[[#This Row],[Saving Accounts]]</f>
        <v>844971.5755080001</v>
      </c>
      <c r="S2339" s="22">
        <f>IF(AND(Table4[[#This Row],[Account Type]]="Current",Table4[[#This Row],[Opening Balance]]&gt;= 500000),Table4[[#This Row],[Opening Balance]] * 0.02, 0)</f>
        <v>24258066.559999999</v>
      </c>
    </row>
    <row r="2340" spans="1:19" ht="15.75" x14ac:dyDescent="0.25">
      <c r="A2340" s="17" t="s">
        <v>7202</v>
      </c>
      <c r="B2340" s="19">
        <v>371228698</v>
      </c>
      <c r="C2340" s="17">
        <v>29</v>
      </c>
      <c r="D2340" s="24">
        <v>34113.75</v>
      </c>
      <c r="E2340" s="17" t="s">
        <v>12</v>
      </c>
      <c r="F2340" s="17" t="s">
        <v>213</v>
      </c>
      <c r="G2340" s="17" t="s">
        <v>4119</v>
      </c>
      <c r="H2340" s="17" t="s">
        <v>7203</v>
      </c>
      <c r="I2340" s="20">
        <f t="shared" si="36"/>
        <v>886280.20646400005</v>
      </c>
      <c r="J2340" s="20">
        <v>360051.33387600002</v>
      </c>
      <c r="K2340" s="17" t="s">
        <v>7204</v>
      </c>
      <c r="L2340" s="21" t="str">
        <f>VLOOKUP(B2340,Accounts!B$2:E$3001,4,FALSE)</f>
        <v>Domiciliary</v>
      </c>
      <c r="M2340" s="26">
        <f>VALUE(VLOOKUP(B2340,Accounts!B$2:G$3001,6,FALSE))</f>
        <v>1832395635</v>
      </c>
      <c r="N2340" s="22">
        <f>IFERROR(VLOOKUP(B2340,Loan!B2340:D2639,3,FALSE), 0)</f>
        <v>0</v>
      </c>
      <c r="O2340" s="25">
        <f>VLOOKUP(B2340,Transaction!C2:F3001,4,FALSE)</f>
        <v>44608</v>
      </c>
      <c r="P2340" s="21" t="str">
        <f>VLOOKUP(B2340,Table3[[Account Number]:[Transaction type]],2,FALSE)</f>
        <v>Money Transfer</v>
      </c>
      <c r="Q2340" s="21" t="str">
        <f>VLOOKUP(B2340,Transaction!C2:E3001,3,FALSE)</f>
        <v>Bank</v>
      </c>
      <c r="R2340" s="22">
        <f>Table4[[#This Row],[Bank Deposit2]] - Table4[[#This Row],[Saving Accounts]]</f>
        <v>526228.87258800003</v>
      </c>
      <c r="S2340" s="22">
        <f>IF(AND(Table4[[#This Row],[Account Type]]="Current",Table4[[#This Row],[Opening Balance]]&gt;= 500000),Table4[[#This Row],[Opening Balance]] * 0.02, 0)</f>
        <v>0</v>
      </c>
    </row>
    <row r="2341" spans="1:19" ht="15.75" x14ac:dyDescent="0.25">
      <c r="A2341" s="17" t="s">
        <v>7205</v>
      </c>
      <c r="B2341" s="19">
        <v>941967865</v>
      </c>
      <c r="C2341" s="17">
        <v>44</v>
      </c>
      <c r="D2341" s="24">
        <v>28635</v>
      </c>
      <c r="E2341" s="17" t="s">
        <v>12</v>
      </c>
      <c r="F2341" s="17" t="s">
        <v>1047</v>
      </c>
      <c r="G2341" s="17" t="s">
        <v>4112</v>
      </c>
      <c r="H2341" s="17" t="s">
        <v>7206</v>
      </c>
      <c r="I2341" s="20">
        <f t="shared" si="36"/>
        <v>270776.163114</v>
      </c>
      <c r="J2341" s="20">
        <v>123131.89733183999</v>
      </c>
      <c r="K2341" s="17" t="s">
        <v>7207</v>
      </c>
      <c r="L2341" s="21" t="str">
        <f>VLOOKUP(B2341,Accounts!B$2:E$3001,4,FALSE)</f>
        <v>Corporate</v>
      </c>
      <c r="M2341" s="26">
        <f>VALUE(VLOOKUP(B2341,Accounts!B$2:G$3001,6,FALSE))</f>
        <v>1235190828</v>
      </c>
      <c r="N2341" s="22">
        <f>IFERROR(VLOOKUP(B2341,Loan!B2341:D2640,3,FALSE), 0)</f>
        <v>0</v>
      </c>
      <c r="O2341" s="25">
        <f>VLOOKUP(B2341,Transaction!C2:F3001,4,FALSE)</f>
        <v>44645</v>
      </c>
      <c r="P2341" s="21" t="str">
        <f>VLOOKUP(B2341,Table3[[Account Number]:[Transaction type]],2,FALSE)</f>
        <v>Cash Withdrawal</v>
      </c>
      <c r="Q2341" s="21" t="str">
        <f>VLOOKUP(B2341,Transaction!C2:E3001,3,FALSE)</f>
        <v>POS</v>
      </c>
      <c r="R2341" s="22">
        <f>Table4[[#This Row],[Bank Deposit2]] - Table4[[#This Row],[Saving Accounts]]</f>
        <v>147644.26578215999</v>
      </c>
      <c r="S2341" s="22">
        <f>IF(AND(Table4[[#This Row],[Account Type]]="Current",Table4[[#This Row],[Opening Balance]]&gt;= 500000),Table4[[#This Row],[Opening Balance]] * 0.02, 0)</f>
        <v>0</v>
      </c>
    </row>
    <row r="2342" spans="1:19" ht="15.75" x14ac:dyDescent="0.25">
      <c r="A2342" s="17" t="s">
        <v>7208</v>
      </c>
      <c r="B2342" s="19">
        <v>718436887</v>
      </c>
      <c r="C2342" s="17">
        <v>31</v>
      </c>
      <c r="D2342" s="24">
        <v>33383.25</v>
      </c>
      <c r="E2342" s="17" t="s">
        <v>12</v>
      </c>
      <c r="F2342" s="17" t="s">
        <v>784</v>
      </c>
      <c r="G2342" s="17" t="s">
        <v>4070</v>
      </c>
      <c r="H2342" s="17" t="s">
        <v>7209</v>
      </c>
      <c r="I2342" s="20">
        <f t="shared" si="36"/>
        <v>563684.96640000003</v>
      </c>
      <c r="J2342" s="20">
        <v>78915.895296000002</v>
      </c>
      <c r="K2342" s="17" t="s">
        <v>7210</v>
      </c>
      <c r="L2342" s="21" t="str">
        <f>VLOOKUP(B2342,Accounts!B$2:E$3001,4,FALSE)</f>
        <v>Domiciliary</v>
      </c>
      <c r="M2342" s="26">
        <f>VALUE(VLOOKUP(B2342,Accounts!B$2:G$3001,6,FALSE))</f>
        <v>154578814</v>
      </c>
      <c r="N2342" s="22">
        <f>IFERROR(VLOOKUP(B2342,Loan!B2342:D2641,3,FALSE), 0)</f>
        <v>0</v>
      </c>
      <c r="O2342" s="25">
        <f>VLOOKUP(B2342,Transaction!C2:F3001,4,FALSE)</f>
        <v>44446</v>
      </c>
      <c r="P2342" s="21" t="str">
        <f>VLOOKUP(B2342,Table3[[Account Number]:[Transaction type]],2,FALSE)</f>
        <v>Online Payment</v>
      </c>
      <c r="Q2342" s="21" t="str">
        <f>VLOOKUP(B2342,Transaction!C2:E3001,3,FALSE)</f>
        <v>Mobile</v>
      </c>
      <c r="R2342" s="22">
        <f>Table4[[#This Row],[Bank Deposit2]] - Table4[[#This Row],[Saving Accounts]]</f>
        <v>484769.07110400003</v>
      </c>
      <c r="S2342" s="22">
        <f>IF(AND(Table4[[#This Row],[Account Type]]="Current",Table4[[#This Row],[Opening Balance]]&gt;= 500000),Table4[[#This Row],[Opening Balance]] * 0.02, 0)</f>
        <v>0</v>
      </c>
    </row>
    <row r="2343" spans="1:19" ht="15.75" x14ac:dyDescent="0.25">
      <c r="A2343" s="17" t="s">
        <v>7211</v>
      </c>
      <c r="B2343" s="19">
        <v>899944761</v>
      </c>
      <c r="C2343" s="17">
        <v>22</v>
      </c>
      <c r="D2343" s="24">
        <v>36670.5</v>
      </c>
      <c r="E2343" s="17" t="s">
        <v>12</v>
      </c>
      <c r="F2343" s="17" t="s">
        <v>1450</v>
      </c>
      <c r="G2343" s="17" t="s">
        <v>4105</v>
      </c>
      <c r="H2343" s="17" t="s">
        <v>7212</v>
      </c>
      <c r="I2343" s="20">
        <f t="shared" si="36"/>
        <v>958605.57</v>
      </c>
      <c r="J2343" s="20">
        <v>222460.399278</v>
      </c>
      <c r="K2343" s="17" t="s">
        <v>7213</v>
      </c>
      <c r="L2343" s="21" t="str">
        <f>VLOOKUP(B2343,Accounts!B$2:E$3001,4,FALSE)</f>
        <v>Joint</v>
      </c>
      <c r="M2343" s="26">
        <f>VALUE(VLOOKUP(B2343,Accounts!B$2:G$3001,6,FALSE))</f>
        <v>579924384</v>
      </c>
      <c r="N2343" s="22">
        <f>IFERROR(VLOOKUP(B2343,Loan!B2343:D2642,3,FALSE), 0)</f>
        <v>0</v>
      </c>
      <c r="O2343" s="25">
        <f>VLOOKUP(B2343,Transaction!C2:F3001,4,FALSE)</f>
        <v>44247</v>
      </c>
      <c r="P2343" s="21" t="str">
        <f>VLOOKUP(B2343,Table3[[Account Number]:[Transaction type]],2,FALSE)</f>
        <v>Online Payment</v>
      </c>
      <c r="Q2343" s="21" t="str">
        <f>VLOOKUP(B2343,Transaction!C2:E3001,3,FALSE)</f>
        <v>Card</v>
      </c>
      <c r="R2343" s="22">
        <f>Table4[[#This Row],[Bank Deposit2]] - Table4[[#This Row],[Saving Accounts]]</f>
        <v>736145.17072199995</v>
      </c>
      <c r="S2343" s="22">
        <f>IF(AND(Table4[[#This Row],[Account Type]]="Current",Table4[[#This Row],[Opening Balance]]&gt;= 500000),Table4[[#This Row],[Opening Balance]] * 0.02, 0)</f>
        <v>0</v>
      </c>
    </row>
    <row r="2344" spans="1:19" ht="15.75" x14ac:dyDescent="0.25">
      <c r="A2344" s="17" t="s">
        <v>7214</v>
      </c>
      <c r="B2344" s="19">
        <v>279393774</v>
      </c>
      <c r="C2344" s="17">
        <v>20</v>
      </c>
      <c r="D2344" s="24">
        <v>37401</v>
      </c>
      <c r="E2344" s="17" t="s">
        <v>12</v>
      </c>
      <c r="F2344" s="17" t="s">
        <v>195</v>
      </c>
      <c r="G2344" s="17" t="s">
        <v>4099</v>
      </c>
      <c r="H2344" s="17" t="s">
        <v>7215</v>
      </c>
      <c r="I2344" s="20">
        <f t="shared" si="36"/>
        <v>348631.4436</v>
      </c>
      <c r="J2344" s="20">
        <v>401623.42302719998</v>
      </c>
      <c r="K2344" s="17" t="s">
        <v>7216</v>
      </c>
      <c r="L2344" s="21" t="str">
        <f>VLOOKUP(B2344,Accounts!B$2:E$3001,4,FALSE)</f>
        <v>Corporate</v>
      </c>
      <c r="M2344" s="26">
        <f>VALUE(VLOOKUP(B2344,Accounts!B$2:G$3001,6,FALSE))</f>
        <v>2041366901</v>
      </c>
      <c r="N2344" s="22">
        <f>IFERROR(VLOOKUP(B2344,Loan!B2344:D2643,3,FALSE), 0)</f>
        <v>0</v>
      </c>
      <c r="O2344" s="25">
        <f>VLOOKUP(B2344,Transaction!C2:F3001,4,FALSE)</f>
        <v>44308</v>
      </c>
      <c r="P2344" s="21" t="str">
        <f>VLOOKUP(B2344,Table3[[Account Number]:[Transaction type]],2,FALSE)</f>
        <v>Cash Withdrawal</v>
      </c>
      <c r="Q2344" s="21" t="str">
        <f>VLOOKUP(B2344,Transaction!C2:E3001,3,FALSE)</f>
        <v>Bank</v>
      </c>
      <c r="R2344" s="22">
        <f>Table4[[#This Row],[Bank Deposit2]] - Table4[[#This Row],[Saving Accounts]]</f>
        <v>-52991.979427199985</v>
      </c>
      <c r="S2344" s="22">
        <f>IF(AND(Table4[[#This Row],[Account Type]]="Current",Table4[[#This Row],[Opening Balance]]&gt;= 500000),Table4[[#This Row],[Opening Balance]] * 0.02, 0)</f>
        <v>0</v>
      </c>
    </row>
    <row r="2345" spans="1:19" ht="15.75" x14ac:dyDescent="0.25">
      <c r="A2345" s="17" t="s">
        <v>7217</v>
      </c>
      <c r="B2345" s="19">
        <v>368129271</v>
      </c>
      <c r="C2345" s="17">
        <v>57</v>
      </c>
      <c r="D2345" s="24">
        <v>23886.75</v>
      </c>
      <c r="E2345" s="17" t="s">
        <v>12</v>
      </c>
      <c r="F2345" s="17" t="s">
        <v>1799</v>
      </c>
      <c r="G2345" s="17" t="s">
        <v>4105</v>
      </c>
      <c r="H2345" s="17" t="s">
        <v>7218</v>
      </c>
      <c r="I2345" s="20">
        <f t="shared" si="36"/>
        <v>591197.26592000003</v>
      </c>
      <c r="J2345" s="20">
        <v>132236.91786240001</v>
      </c>
      <c r="K2345" s="17" t="s">
        <v>7219</v>
      </c>
      <c r="L2345" s="21" t="str">
        <f>VLOOKUP(B2345,Accounts!B$2:E$3001,4,FALSE)</f>
        <v>Domiciliary</v>
      </c>
      <c r="M2345" s="26">
        <f>VALUE(VLOOKUP(B2345,Accounts!B$2:G$3001,6,FALSE))</f>
        <v>318803125</v>
      </c>
      <c r="N2345" s="22">
        <f>IFERROR(VLOOKUP(B2345,Loan!B2345:D2644,3,FALSE), 0)</f>
        <v>0</v>
      </c>
      <c r="O2345" s="25">
        <f>VLOOKUP(B2345,Transaction!C2:F3001,4,FALSE)</f>
        <v>44294</v>
      </c>
      <c r="P2345" s="21" t="str">
        <f>VLOOKUP(B2345,Table3[[Account Number]:[Transaction type]],2,FALSE)</f>
        <v>Money Deposit</v>
      </c>
      <c r="Q2345" s="21" t="str">
        <f>VLOOKUP(B2345,Transaction!C2:E3001,3,FALSE)</f>
        <v>Bank</v>
      </c>
      <c r="R2345" s="22">
        <f>Table4[[#This Row],[Bank Deposit2]] - Table4[[#This Row],[Saving Accounts]]</f>
        <v>458960.34805760003</v>
      </c>
      <c r="S2345" s="22">
        <f>IF(AND(Table4[[#This Row],[Account Type]]="Current",Table4[[#This Row],[Opening Balance]]&gt;= 500000),Table4[[#This Row],[Opening Balance]] * 0.02, 0)</f>
        <v>0</v>
      </c>
    </row>
    <row r="2346" spans="1:19" ht="15.75" x14ac:dyDescent="0.25">
      <c r="A2346" s="17" t="s">
        <v>7220</v>
      </c>
      <c r="B2346" s="19">
        <v>109729048</v>
      </c>
      <c r="C2346" s="17">
        <v>48</v>
      </c>
      <c r="D2346" s="24">
        <v>27174</v>
      </c>
      <c r="E2346" s="17" t="s">
        <v>12</v>
      </c>
      <c r="F2346" s="17" t="s">
        <v>1277</v>
      </c>
      <c r="G2346" s="17" t="s">
        <v>4148</v>
      </c>
      <c r="H2346" s="17" t="s">
        <v>7221</v>
      </c>
      <c r="I2346" s="20">
        <f t="shared" si="36"/>
        <v>334496.43443199998</v>
      </c>
      <c r="J2346" s="20">
        <v>246379.0901376</v>
      </c>
      <c r="K2346" s="17" t="s">
        <v>7222</v>
      </c>
      <c r="L2346" s="21" t="str">
        <f>VLOOKUP(B2346,Accounts!B$2:E$3001,4,FALSE)</f>
        <v>Current</v>
      </c>
      <c r="M2346" s="26">
        <f>VALUE(VLOOKUP(B2346,Accounts!B$2:G$3001,6,FALSE))</f>
        <v>3537170343</v>
      </c>
      <c r="N2346" s="22">
        <f>IFERROR(VLOOKUP(B2346,Loan!B2346:D2645,3,FALSE), 0)</f>
        <v>0</v>
      </c>
      <c r="O2346" s="25">
        <f>VLOOKUP(B2346,Transaction!C2:F3001,4,FALSE)</f>
        <v>44460</v>
      </c>
      <c r="P2346" s="21" t="str">
        <f>VLOOKUP(B2346,Table3[[Account Number]:[Transaction type]],2,FALSE)</f>
        <v>Cash Withdrawal</v>
      </c>
      <c r="Q2346" s="21" t="str">
        <f>VLOOKUP(B2346,Transaction!C2:E3001,3,FALSE)</f>
        <v>POS</v>
      </c>
      <c r="R2346" s="22">
        <f>Table4[[#This Row],[Bank Deposit2]] - Table4[[#This Row],[Saving Accounts]]</f>
        <v>88117.344294399983</v>
      </c>
      <c r="S2346" s="22">
        <f>IF(AND(Table4[[#This Row],[Account Type]]="Current",Table4[[#This Row],[Opening Balance]]&gt;= 500000),Table4[[#This Row],[Opening Balance]] * 0.02, 0)</f>
        <v>70743406.859999999</v>
      </c>
    </row>
    <row r="2347" spans="1:19" ht="15.75" x14ac:dyDescent="0.25">
      <c r="A2347" s="17" t="s">
        <v>7223</v>
      </c>
      <c r="B2347" s="19">
        <v>233708883</v>
      </c>
      <c r="C2347" s="17">
        <v>57</v>
      </c>
      <c r="D2347" s="24">
        <v>23886.75</v>
      </c>
      <c r="E2347" s="17" t="s">
        <v>12</v>
      </c>
      <c r="F2347" s="17" t="s">
        <v>2501</v>
      </c>
      <c r="G2347" s="17" t="s">
        <v>4148</v>
      </c>
      <c r="H2347" s="17" t="s">
        <v>7224</v>
      </c>
      <c r="I2347" s="20">
        <f t="shared" si="36"/>
        <v>405753.40400400001</v>
      </c>
      <c r="J2347" s="20">
        <v>428694.07723037997</v>
      </c>
      <c r="K2347" s="17" t="s">
        <v>7225</v>
      </c>
      <c r="L2347" s="21" t="str">
        <f>VLOOKUP(B2347,Accounts!B$2:E$3001,4,FALSE)</f>
        <v>Current</v>
      </c>
      <c r="M2347" s="26">
        <f>VALUE(VLOOKUP(B2347,Accounts!B$2:G$3001,6,FALSE))</f>
        <v>4243943301</v>
      </c>
      <c r="N2347" s="22">
        <f>IFERROR(VLOOKUP(B2347,Loan!B2347:D2646,3,FALSE), 0)</f>
        <v>0</v>
      </c>
      <c r="O2347" s="25">
        <f>VLOOKUP(B2347,Transaction!C2:F3001,4,FALSE)</f>
        <v>44324</v>
      </c>
      <c r="P2347" s="21" t="str">
        <f>VLOOKUP(B2347,Table3[[Account Number]:[Transaction type]],2,FALSE)</f>
        <v>Money Transfer</v>
      </c>
      <c r="Q2347" s="21" t="str">
        <f>VLOOKUP(B2347,Transaction!C2:E3001,3,FALSE)</f>
        <v>Mobile</v>
      </c>
      <c r="R2347" s="22">
        <f>Table4[[#This Row],[Bank Deposit2]] - Table4[[#This Row],[Saving Accounts]]</f>
        <v>-22940.673226379964</v>
      </c>
      <c r="S2347" s="22">
        <f>IF(AND(Table4[[#This Row],[Account Type]]="Current",Table4[[#This Row],[Opening Balance]]&gt;= 500000),Table4[[#This Row],[Opening Balance]] * 0.02, 0)</f>
        <v>84878866.019999996</v>
      </c>
    </row>
    <row r="2348" spans="1:19" ht="15.75" x14ac:dyDescent="0.25">
      <c r="A2348" s="17" t="s">
        <v>7226</v>
      </c>
      <c r="B2348" s="19">
        <v>453980175</v>
      </c>
      <c r="C2348" s="17">
        <v>70</v>
      </c>
      <c r="D2348" s="24">
        <v>19138.5</v>
      </c>
      <c r="E2348" s="17" t="s">
        <v>12</v>
      </c>
      <c r="F2348" s="17" t="s">
        <v>430</v>
      </c>
      <c r="G2348" s="17" t="s">
        <v>4058</v>
      </c>
      <c r="H2348" s="17" t="s">
        <v>7227</v>
      </c>
      <c r="I2348" s="20">
        <f t="shared" si="36"/>
        <v>468512.751132</v>
      </c>
      <c r="J2348" s="20">
        <v>194846.18532372001</v>
      </c>
      <c r="K2348" s="17" t="s">
        <v>7228</v>
      </c>
      <c r="L2348" s="21" t="str">
        <f>VLOOKUP(B2348,Accounts!B$2:E$3001,4,FALSE)</f>
        <v>Corporate</v>
      </c>
      <c r="M2348" s="26">
        <f>VALUE(VLOOKUP(B2348,Accounts!B$2:G$3001,6,FALSE))</f>
        <v>35709928</v>
      </c>
      <c r="N2348" s="22">
        <f>IFERROR(VLOOKUP(B2348,Loan!B2348:D2647,3,FALSE), 0)</f>
        <v>0</v>
      </c>
      <c r="O2348" s="25">
        <f>VLOOKUP(B2348,Transaction!C2:F3001,4,FALSE)</f>
        <v>44327</v>
      </c>
      <c r="P2348" s="21" t="str">
        <f>VLOOKUP(B2348,Table3[[Account Number]:[Transaction type]],2,FALSE)</f>
        <v>Money Deposit</v>
      </c>
      <c r="Q2348" s="21" t="str">
        <f>VLOOKUP(B2348,Transaction!C2:E3001,3,FALSE)</f>
        <v>Bank</v>
      </c>
      <c r="R2348" s="22">
        <f>Table4[[#This Row],[Bank Deposit2]] - Table4[[#This Row],[Saving Accounts]]</f>
        <v>273666.56580828002</v>
      </c>
      <c r="S2348" s="22">
        <f>IF(AND(Table4[[#This Row],[Account Type]]="Current",Table4[[#This Row],[Opening Balance]]&gt;= 500000),Table4[[#This Row],[Opening Balance]] * 0.02, 0)</f>
        <v>0</v>
      </c>
    </row>
    <row r="2349" spans="1:19" ht="15.75" x14ac:dyDescent="0.25">
      <c r="A2349" s="17" t="s">
        <v>7229</v>
      </c>
      <c r="B2349" s="19">
        <v>696046635</v>
      </c>
      <c r="C2349" s="17">
        <v>84</v>
      </c>
      <c r="D2349" s="24">
        <v>14025</v>
      </c>
      <c r="E2349" s="17" t="s">
        <v>12</v>
      </c>
      <c r="F2349" s="17" t="s">
        <v>353</v>
      </c>
      <c r="G2349" s="17" t="s">
        <v>4058</v>
      </c>
      <c r="H2349" s="17" t="s">
        <v>7230</v>
      </c>
      <c r="I2349" s="20">
        <f t="shared" si="36"/>
        <v>445914.24479000003</v>
      </c>
      <c r="J2349" s="20">
        <v>373280.790484</v>
      </c>
      <c r="K2349" s="17" t="s">
        <v>7231</v>
      </c>
      <c r="L2349" s="21" t="str">
        <f>VLOOKUP(B2349,Accounts!B$2:E$3001,4,FALSE)</f>
        <v>Joint</v>
      </c>
      <c r="M2349" s="26">
        <f>VALUE(VLOOKUP(B2349,Accounts!B$2:G$3001,6,FALSE))</f>
        <v>32726268</v>
      </c>
      <c r="N2349" s="22">
        <f>IFERROR(VLOOKUP(B2349,Loan!B2349:D2648,3,FALSE), 0)</f>
        <v>0</v>
      </c>
      <c r="O2349" s="25">
        <f>VLOOKUP(B2349,Transaction!C2:F3001,4,FALSE)</f>
        <v>44527</v>
      </c>
      <c r="P2349" s="21" t="str">
        <f>VLOOKUP(B2349,Table3[[Account Number]:[Transaction type]],2,FALSE)</f>
        <v>Money Deposit</v>
      </c>
      <c r="Q2349" s="21" t="str">
        <f>VLOOKUP(B2349,Transaction!C2:E3001,3,FALSE)</f>
        <v>Bank</v>
      </c>
      <c r="R2349" s="22">
        <f>Table4[[#This Row],[Bank Deposit2]] - Table4[[#This Row],[Saving Accounts]]</f>
        <v>72633.454306000029</v>
      </c>
      <c r="S2349" s="22">
        <f>IF(AND(Table4[[#This Row],[Account Type]]="Current",Table4[[#This Row],[Opening Balance]]&gt;= 500000),Table4[[#This Row],[Opening Balance]] * 0.02, 0)</f>
        <v>0</v>
      </c>
    </row>
    <row r="2350" spans="1:19" ht="15.75" x14ac:dyDescent="0.25">
      <c r="A2350" s="17" t="s">
        <v>7232</v>
      </c>
      <c r="B2350" s="19">
        <v>24866329</v>
      </c>
      <c r="C2350" s="17">
        <v>43</v>
      </c>
      <c r="D2350" s="24">
        <v>29000.25</v>
      </c>
      <c r="E2350" s="17" t="s">
        <v>12</v>
      </c>
      <c r="F2350" s="17" t="s">
        <v>264</v>
      </c>
      <c r="G2350" s="17" t="s">
        <v>4058</v>
      </c>
      <c r="H2350" s="17" t="s">
        <v>7233</v>
      </c>
      <c r="I2350" s="20">
        <f t="shared" si="36"/>
        <v>276215.84784</v>
      </c>
      <c r="J2350" s="20">
        <v>44684.596029599998</v>
      </c>
      <c r="K2350" s="17" t="s">
        <v>7234</v>
      </c>
      <c r="L2350" s="21" t="str">
        <f>VLOOKUP(B2350,Accounts!B$2:E$3001,4,FALSE)</f>
        <v>Current</v>
      </c>
      <c r="M2350" s="26">
        <f>VALUE(VLOOKUP(B2350,Accounts!B$2:G$3001,6,FALSE))</f>
        <v>775961472</v>
      </c>
      <c r="N2350" s="22">
        <f>IFERROR(VLOOKUP(B2350,Loan!B2350:D2649,3,FALSE), 0)</f>
        <v>0</v>
      </c>
      <c r="O2350" s="25">
        <f>VLOOKUP(B2350,Transaction!C2:F3001,4,FALSE)</f>
        <v>44637</v>
      </c>
      <c r="P2350" s="21" t="str">
        <f>VLOOKUP(B2350,Table3[[Account Number]:[Transaction type]],2,FALSE)</f>
        <v>Money Deposit</v>
      </c>
      <c r="Q2350" s="21" t="str">
        <f>VLOOKUP(B2350,Transaction!C2:E3001,3,FALSE)</f>
        <v>Bank</v>
      </c>
      <c r="R2350" s="22">
        <f>Table4[[#This Row],[Bank Deposit2]] - Table4[[#This Row],[Saving Accounts]]</f>
        <v>231531.25181039999</v>
      </c>
      <c r="S2350" s="22">
        <f>IF(AND(Table4[[#This Row],[Account Type]]="Current",Table4[[#This Row],[Opening Balance]]&gt;= 500000),Table4[[#This Row],[Opening Balance]] * 0.02, 0)</f>
        <v>15519229.439999999</v>
      </c>
    </row>
    <row r="2351" spans="1:19" ht="15.75" x14ac:dyDescent="0.25">
      <c r="A2351" s="17" t="s">
        <v>7235</v>
      </c>
      <c r="B2351" s="19">
        <v>274125874</v>
      </c>
      <c r="C2351" s="17">
        <v>29</v>
      </c>
      <c r="D2351" s="24">
        <v>34113.75</v>
      </c>
      <c r="E2351" s="17" t="s">
        <v>12</v>
      </c>
      <c r="F2351" s="17" t="s">
        <v>774</v>
      </c>
      <c r="G2351" s="17" t="s">
        <v>4058</v>
      </c>
      <c r="H2351" s="17" t="s">
        <v>7236</v>
      </c>
      <c r="I2351" s="20">
        <f t="shared" si="36"/>
        <v>1380431.1129000001</v>
      </c>
      <c r="J2351" s="20">
        <v>353390.3649024</v>
      </c>
      <c r="K2351" s="17" t="s">
        <v>7237</v>
      </c>
      <c r="L2351" s="21" t="str">
        <f>VLOOKUP(B2351,Accounts!B$2:E$3001,4,FALSE)</f>
        <v>Current</v>
      </c>
      <c r="M2351" s="26">
        <f>VALUE(VLOOKUP(B2351,Accounts!B$2:G$3001,6,FALSE))</f>
        <v>415084375</v>
      </c>
      <c r="N2351" s="22">
        <f>IFERROR(VLOOKUP(B2351,Loan!B2351:D2650,3,FALSE), 0)</f>
        <v>0</v>
      </c>
      <c r="O2351" s="25">
        <f>VLOOKUP(B2351,Transaction!C2:F3001,4,FALSE)</f>
        <v>44390</v>
      </c>
      <c r="P2351" s="21" t="str">
        <f>VLOOKUP(B2351,Table3[[Account Number]:[Transaction type]],2,FALSE)</f>
        <v>Online Payment</v>
      </c>
      <c r="Q2351" s="21" t="str">
        <f>VLOOKUP(B2351,Transaction!C2:E3001,3,FALSE)</f>
        <v>Card</v>
      </c>
      <c r="R2351" s="22">
        <f>Table4[[#This Row],[Bank Deposit2]] - Table4[[#This Row],[Saving Accounts]]</f>
        <v>1027040.7479976001</v>
      </c>
      <c r="S2351" s="22">
        <f>IF(AND(Table4[[#This Row],[Account Type]]="Current",Table4[[#This Row],[Opening Balance]]&gt;= 500000),Table4[[#This Row],[Opening Balance]] * 0.02, 0)</f>
        <v>8301687.5</v>
      </c>
    </row>
    <row r="2352" spans="1:19" ht="15.75" x14ac:dyDescent="0.25">
      <c r="A2352" s="17" t="s">
        <v>7238</v>
      </c>
      <c r="B2352" s="19">
        <v>9739453</v>
      </c>
      <c r="C2352" s="17">
        <v>34</v>
      </c>
      <c r="D2352" s="24">
        <v>32287.5</v>
      </c>
      <c r="E2352" s="17" t="s">
        <v>12</v>
      </c>
      <c r="F2352" s="17" t="s">
        <v>1336</v>
      </c>
      <c r="G2352" s="17" t="s">
        <v>4058</v>
      </c>
      <c r="H2352" s="17" t="s">
        <v>7239</v>
      </c>
      <c r="I2352" s="20">
        <f t="shared" si="36"/>
        <v>130522.578836</v>
      </c>
      <c r="J2352" s="20">
        <v>95585.439240720007</v>
      </c>
      <c r="K2352" s="17" t="s">
        <v>7240</v>
      </c>
      <c r="L2352" s="21" t="str">
        <f>VLOOKUP(B2352,Accounts!B$2:E$3001,4,FALSE)</f>
        <v>Current</v>
      </c>
      <c r="M2352" s="26">
        <f>VALUE(VLOOKUP(B2352,Accounts!B$2:G$3001,6,FALSE))</f>
        <v>1995228987</v>
      </c>
      <c r="N2352" s="22">
        <f>IFERROR(VLOOKUP(B2352,Loan!B2352:D2651,3,FALSE), 0)</f>
        <v>0</v>
      </c>
      <c r="O2352" s="25">
        <f>VLOOKUP(B2352,Transaction!C2:F3001,4,FALSE)</f>
        <v>44235</v>
      </c>
      <c r="P2352" s="21" t="str">
        <f>VLOOKUP(B2352,Table3[[Account Number]:[Transaction type]],2,FALSE)</f>
        <v>Online Payment</v>
      </c>
      <c r="Q2352" s="21" t="str">
        <f>VLOOKUP(B2352,Transaction!C2:E3001,3,FALSE)</f>
        <v>Mobile</v>
      </c>
      <c r="R2352" s="22">
        <f>Table4[[#This Row],[Bank Deposit2]] - Table4[[#This Row],[Saving Accounts]]</f>
        <v>34937.139595279994</v>
      </c>
      <c r="S2352" s="22">
        <f>IF(AND(Table4[[#This Row],[Account Type]]="Current",Table4[[#This Row],[Opening Balance]]&gt;= 500000),Table4[[#This Row],[Opening Balance]] * 0.02, 0)</f>
        <v>39904579.740000002</v>
      </c>
    </row>
    <row r="2353" spans="1:19" ht="15.75" x14ac:dyDescent="0.25">
      <c r="A2353" s="17" t="s">
        <v>7241</v>
      </c>
      <c r="B2353" s="19">
        <v>969849461</v>
      </c>
      <c r="C2353" s="17">
        <v>24</v>
      </c>
      <c r="D2353" s="24">
        <v>35940</v>
      </c>
      <c r="E2353" s="17" t="s">
        <v>12</v>
      </c>
      <c r="F2353" s="17" t="s">
        <v>399</v>
      </c>
      <c r="G2353" s="17" t="s">
        <v>4058</v>
      </c>
      <c r="H2353" s="17" t="s">
        <v>7242</v>
      </c>
      <c r="I2353" s="20">
        <f t="shared" si="36"/>
        <v>287273.49373799999</v>
      </c>
      <c r="J2353" s="20">
        <v>181568.00429459999</v>
      </c>
      <c r="K2353" s="17" t="s">
        <v>7243</v>
      </c>
      <c r="L2353" s="21" t="str">
        <f>VLOOKUP(B2353,Accounts!B$2:E$3001,4,FALSE)</f>
        <v>Savings</v>
      </c>
      <c r="M2353" s="26">
        <f>VALUE(VLOOKUP(B2353,Accounts!B$2:G$3001,6,FALSE))</f>
        <v>1059639252</v>
      </c>
      <c r="N2353" s="22">
        <f>IFERROR(VLOOKUP(B2353,Loan!B2353:D2652,3,FALSE), 0)</f>
        <v>0</v>
      </c>
      <c r="O2353" s="25">
        <f>VLOOKUP(B2353,Transaction!C2:F3001,4,FALSE)</f>
        <v>44254</v>
      </c>
      <c r="P2353" s="21" t="str">
        <f>VLOOKUP(B2353,Table3[[Account Number]:[Transaction type]],2,FALSE)</f>
        <v>Money Deposit</v>
      </c>
      <c r="Q2353" s="21" t="str">
        <f>VLOOKUP(B2353,Transaction!C2:E3001,3,FALSE)</f>
        <v>Bank</v>
      </c>
      <c r="R2353" s="22">
        <f>Table4[[#This Row],[Bank Deposit2]] - Table4[[#This Row],[Saving Accounts]]</f>
        <v>105705.4894434</v>
      </c>
      <c r="S2353" s="22">
        <f>IF(AND(Table4[[#This Row],[Account Type]]="Current",Table4[[#This Row],[Opening Balance]]&gt;= 500000),Table4[[#This Row],[Opening Balance]] * 0.02, 0)</f>
        <v>0</v>
      </c>
    </row>
    <row r="2354" spans="1:19" ht="15.75" x14ac:dyDescent="0.25">
      <c r="A2354" s="17" t="s">
        <v>7244</v>
      </c>
      <c r="B2354" s="19">
        <v>782237332</v>
      </c>
      <c r="C2354" s="17">
        <v>70</v>
      </c>
      <c r="D2354" s="24">
        <v>19138.5</v>
      </c>
      <c r="E2354" s="17" t="s">
        <v>12</v>
      </c>
      <c r="F2354" s="17" t="s">
        <v>1450</v>
      </c>
      <c r="G2354" s="17" t="s">
        <v>4058</v>
      </c>
      <c r="H2354" s="17" t="s">
        <v>7245</v>
      </c>
      <c r="I2354" s="20">
        <f t="shared" si="36"/>
        <v>214860.892032</v>
      </c>
      <c r="J2354" s="20">
        <v>35539.152952320001</v>
      </c>
      <c r="K2354" s="17" t="s">
        <v>7246</v>
      </c>
      <c r="L2354" s="21" t="str">
        <f>VLOOKUP(B2354,Accounts!B$2:E$3001,4,FALSE)</f>
        <v>Domiciliary</v>
      </c>
      <c r="M2354" s="26">
        <f>VALUE(VLOOKUP(B2354,Accounts!B$2:G$3001,6,FALSE))</f>
        <v>2318963319</v>
      </c>
      <c r="N2354" s="22">
        <f>IFERROR(VLOOKUP(B2354,Loan!B2354:D2653,3,FALSE), 0)</f>
        <v>0</v>
      </c>
      <c r="O2354" s="25">
        <f>VLOOKUP(B2354,Transaction!C2:F3001,4,FALSE)</f>
        <v>44452</v>
      </c>
      <c r="P2354" s="21" t="str">
        <f>VLOOKUP(B2354,Table3[[Account Number]:[Transaction type]],2,FALSE)</f>
        <v>Money Deposit</v>
      </c>
      <c r="Q2354" s="21" t="str">
        <f>VLOOKUP(B2354,Transaction!C2:E3001,3,FALSE)</f>
        <v>Bank</v>
      </c>
      <c r="R2354" s="22">
        <f>Table4[[#This Row],[Bank Deposit2]] - Table4[[#This Row],[Saving Accounts]]</f>
        <v>179321.73907968</v>
      </c>
      <c r="S2354" s="22">
        <f>IF(AND(Table4[[#This Row],[Account Type]]="Current",Table4[[#This Row],[Opening Balance]]&gt;= 500000),Table4[[#This Row],[Opening Balance]] * 0.02, 0)</f>
        <v>0</v>
      </c>
    </row>
    <row r="2355" spans="1:19" ht="15.75" x14ac:dyDescent="0.25">
      <c r="A2355" s="17" t="s">
        <v>7247</v>
      </c>
      <c r="B2355" s="19">
        <v>403325723</v>
      </c>
      <c r="C2355" s="17">
        <v>66</v>
      </c>
      <c r="D2355" s="24">
        <v>20599.5</v>
      </c>
      <c r="E2355" s="17" t="s">
        <v>12</v>
      </c>
      <c r="F2355" s="17" t="s">
        <v>58</v>
      </c>
      <c r="G2355" s="17" t="s">
        <v>4058</v>
      </c>
      <c r="H2355" s="17" t="s">
        <v>7248</v>
      </c>
      <c r="I2355" s="20">
        <f t="shared" si="36"/>
        <v>615712.77986400004</v>
      </c>
      <c r="J2355" s="20">
        <v>54827.757064079997</v>
      </c>
      <c r="K2355" s="17" t="s">
        <v>7249</v>
      </c>
      <c r="L2355" s="21" t="str">
        <f>VLOOKUP(B2355,Accounts!B$2:E$3001,4,FALSE)</f>
        <v>Savings</v>
      </c>
      <c r="M2355" s="26">
        <f>VALUE(VLOOKUP(B2355,Accounts!B$2:G$3001,6,FALSE))</f>
        <v>732020163</v>
      </c>
      <c r="N2355" s="22">
        <f>IFERROR(VLOOKUP(B2355,Loan!B2355:D2654,3,FALSE), 0)</f>
        <v>0</v>
      </c>
      <c r="O2355" s="25">
        <f>VLOOKUP(B2355,Transaction!C2:F3001,4,FALSE)</f>
        <v>44652</v>
      </c>
      <c r="P2355" s="21" t="str">
        <f>VLOOKUP(B2355,Table3[[Account Number]:[Transaction type]],2,FALSE)</f>
        <v>Money Deposit</v>
      </c>
      <c r="Q2355" s="21" t="str">
        <f>VLOOKUP(B2355,Transaction!C2:E3001,3,FALSE)</f>
        <v>Bank</v>
      </c>
      <c r="R2355" s="22">
        <f>Table4[[#This Row],[Bank Deposit2]] - Table4[[#This Row],[Saving Accounts]]</f>
        <v>560885.02279992006</v>
      </c>
      <c r="S2355" s="22">
        <f>IF(AND(Table4[[#This Row],[Account Type]]="Current",Table4[[#This Row],[Opening Balance]]&gt;= 500000),Table4[[#This Row],[Opening Balance]] * 0.02, 0)</f>
        <v>0</v>
      </c>
    </row>
    <row r="2356" spans="1:19" ht="15.75" x14ac:dyDescent="0.25">
      <c r="A2356" s="17" t="s">
        <v>7250</v>
      </c>
      <c r="B2356" s="19">
        <v>220684499</v>
      </c>
      <c r="C2356" s="17">
        <v>27</v>
      </c>
      <c r="D2356" s="24">
        <v>34844.25</v>
      </c>
      <c r="E2356" s="17" t="s">
        <v>12</v>
      </c>
      <c r="F2356" s="17" t="s">
        <v>2501</v>
      </c>
      <c r="G2356" s="17" t="s">
        <v>4058</v>
      </c>
      <c r="H2356" s="17" t="s">
        <v>7251</v>
      </c>
      <c r="I2356" s="20">
        <f t="shared" si="36"/>
        <v>217030.905</v>
      </c>
      <c r="J2356" s="20">
        <v>209796.54149999999</v>
      </c>
      <c r="K2356" s="17" t="s">
        <v>6804</v>
      </c>
      <c r="L2356" s="21" t="str">
        <f>VLOOKUP(B2356,Accounts!B$2:E$3001,4,FALSE)</f>
        <v>Current</v>
      </c>
      <c r="M2356" s="26">
        <f>VALUE(VLOOKUP(B2356,Accounts!B$2:G$3001,6,FALSE))</f>
        <v>823853025</v>
      </c>
      <c r="N2356" s="22">
        <f>IFERROR(VLOOKUP(B2356,Loan!B2356:D2655,3,FALSE), 0)</f>
        <v>0</v>
      </c>
      <c r="O2356" s="25">
        <f>VLOOKUP(B2356,Transaction!C2:F3001,4,FALSE)</f>
        <v>44628</v>
      </c>
      <c r="P2356" s="21" t="str">
        <f>VLOOKUP(B2356,Table3[[Account Number]:[Transaction type]],2,FALSE)</f>
        <v>Cash Withdrawal</v>
      </c>
      <c r="Q2356" s="21" t="str">
        <f>VLOOKUP(B2356,Transaction!C2:E3001,3,FALSE)</f>
        <v>ATM</v>
      </c>
      <c r="R2356" s="22">
        <f>Table4[[#This Row],[Bank Deposit2]] - Table4[[#This Row],[Saving Accounts]]</f>
        <v>7234.3635000000068</v>
      </c>
      <c r="S2356" s="22">
        <f>IF(AND(Table4[[#This Row],[Account Type]]="Current",Table4[[#This Row],[Opening Balance]]&gt;= 500000),Table4[[#This Row],[Opening Balance]] * 0.02, 0)</f>
        <v>16477060.5</v>
      </c>
    </row>
    <row r="2357" spans="1:19" ht="15.75" x14ac:dyDescent="0.25">
      <c r="A2357" s="17" t="s">
        <v>7252</v>
      </c>
      <c r="B2357" s="19">
        <v>867314711</v>
      </c>
      <c r="C2357" s="17">
        <v>63</v>
      </c>
      <c r="D2357" s="24">
        <v>21695.25</v>
      </c>
      <c r="E2357" s="17" t="s">
        <v>12</v>
      </c>
      <c r="F2357" s="17" t="s">
        <v>110</v>
      </c>
      <c r="G2357" s="17" t="s">
        <v>4058</v>
      </c>
      <c r="H2357" s="17" t="s">
        <v>7253</v>
      </c>
      <c r="I2357" s="20">
        <f t="shared" si="36"/>
        <v>576677.74051999999</v>
      </c>
      <c r="J2357" s="20">
        <v>121470.417684</v>
      </c>
      <c r="K2357" s="17" t="s">
        <v>7254</v>
      </c>
      <c r="L2357" s="21" t="str">
        <f>VLOOKUP(B2357,Accounts!B$2:E$3001,4,FALSE)</f>
        <v>Domiciliary</v>
      </c>
      <c r="M2357" s="26">
        <f>VALUE(VLOOKUP(B2357,Accounts!B$2:G$3001,6,FALSE))</f>
        <v>1212938752</v>
      </c>
      <c r="N2357" s="22">
        <f>IFERROR(VLOOKUP(B2357,Loan!B2357:D2656,3,FALSE), 0)</f>
        <v>0</v>
      </c>
      <c r="O2357" s="25">
        <f>VLOOKUP(B2357,Transaction!C2:F3001,4,FALSE)</f>
        <v>44351</v>
      </c>
      <c r="P2357" s="21" t="str">
        <f>VLOOKUP(B2357,Table3[[Account Number]:[Transaction type]],2,FALSE)</f>
        <v>Money Transfer</v>
      </c>
      <c r="Q2357" s="21" t="str">
        <f>VLOOKUP(B2357,Transaction!C2:E3001,3,FALSE)</f>
        <v>Mobile</v>
      </c>
      <c r="R2357" s="22">
        <f>Table4[[#This Row],[Bank Deposit2]] - Table4[[#This Row],[Saving Accounts]]</f>
        <v>455207.32283600001</v>
      </c>
      <c r="S2357" s="22">
        <f>IF(AND(Table4[[#This Row],[Account Type]]="Current",Table4[[#This Row],[Opening Balance]]&gt;= 500000),Table4[[#This Row],[Opening Balance]] * 0.02, 0)</f>
        <v>0</v>
      </c>
    </row>
    <row r="2358" spans="1:19" ht="15.75" x14ac:dyDescent="0.25">
      <c r="A2358" s="17" t="s">
        <v>7255</v>
      </c>
      <c r="B2358" s="19">
        <v>853947202</v>
      </c>
      <c r="C2358" s="17">
        <v>27</v>
      </c>
      <c r="D2358" s="24">
        <v>34844.25</v>
      </c>
      <c r="E2358" s="17" t="s">
        <v>12</v>
      </c>
      <c r="F2358" s="17" t="s">
        <v>305</v>
      </c>
      <c r="G2358" s="17" t="s">
        <v>4058</v>
      </c>
      <c r="H2358" s="17" t="s">
        <v>7256</v>
      </c>
      <c r="I2358" s="20">
        <f t="shared" si="36"/>
        <v>539509.15814399999</v>
      </c>
      <c r="J2358" s="20">
        <v>182798.39711232</v>
      </c>
      <c r="K2358" s="17" t="s">
        <v>7257</v>
      </c>
      <c r="L2358" s="21" t="str">
        <f>VLOOKUP(B2358,Accounts!B$2:E$3001,4,FALSE)</f>
        <v>Domiciliary</v>
      </c>
      <c r="M2358" s="26">
        <f>VALUE(VLOOKUP(B2358,Accounts!B$2:G$3001,6,FALSE))</f>
        <v>3462353076</v>
      </c>
      <c r="N2358" s="22">
        <f>IFERROR(VLOOKUP(B2358,Loan!B2358:D2657,3,FALSE), 0)</f>
        <v>0</v>
      </c>
      <c r="O2358" s="25">
        <f>VLOOKUP(B2358,Transaction!C2:F3001,4,FALSE)</f>
        <v>44561</v>
      </c>
      <c r="P2358" s="21" t="str">
        <f>VLOOKUP(B2358,Table3[[Account Number]:[Transaction type]],2,FALSE)</f>
        <v>Checks</v>
      </c>
      <c r="Q2358" s="21" t="str">
        <f>VLOOKUP(B2358,Transaction!C2:E3001,3,FALSE)</f>
        <v>Informal Services</v>
      </c>
      <c r="R2358" s="22">
        <f>Table4[[#This Row],[Bank Deposit2]] - Table4[[#This Row],[Saving Accounts]]</f>
        <v>356710.76103167998</v>
      </c>
      <c r="S2358" s="22">
        <f>IF(AND(Table4[[#This Row],[Account Type]]="Current",Table4[[#This Row],[Opening Balance]]&gt;= 500000),Table4[[#This Row],[Opening Balance]] * 0.02, 0)</f>
        <v>0</v>
      </c>
    </row>
    <row r="2359" spans="1:19" ht="15.75" x14ac:dyDescent="0.25">
      <c r="A2359" s="17" t="s">
        <v>7258</v>
      </c>
      <c r="B2359" s="19">
        <v>454422255</v>
      </c>
      <c r="C2359" s="17">
        <v>46</v>
      </c>
      <c r="D2359" s="24">
        <v>27904.5</v>
      </c>
      <c r="E2359" s="17" t="s">
        <v>12</v>
      </c>
      <c r="F2359" s="17" t="s">
        <v>784</v>
      </c>
      <c r="G2359" s="17" t="s">
        <v>4058</v>
      </c>
      <c r="H2359" s="17" t="s">
        <v>7259</v>
      </c>
      <c r="I2359" s="20">
        <f t="shared" si="36"/>
        <v>983146.69951199996</v>
      </c>
      <c r="J2359" s="20">
        <v>180854.97121620001</v>
      </c>
      <c r="K2359" s="17" t="s">
        <v>7260</v>
      </c>
      <c r="L2359" s="21" t="str">
        <f>VLOOKUP(B2359,Accounts!B$2:E$3001,4,FALSE)</f>
        <v>Current</v>
      </c>
      <c r="M2359" s="26">
        <f>VALUE(VLOOKUP(B2359,Accounts!B$2:G$3001,6,FALSE))</f>
        <v>1257063462</v>
      </c>
      <c r="N2359" s="22">
        <f>IFERROR(VLOOKUP(B2359,Loan!B2359:D2658,3,FALSE), 0)</f>
        <v>0</v>
      </c>
      <c r="O2359" s="25">
        <f>VLOOKUP(B2359,Transaction!C2:F3001,4,FALSE)</f>
        <v>44605</v>
      </c>
      <c r="P2359" s="21" t="str">
        <f>VLOOKUP(B2359,Table3[[Account Number]:[Transaction type]],2,FALSE)</f>
        <v>Loan Payment</v>
      </c>
      <c r="Q2359" s="21" t="str">
        <f>VLOOKUP(B2359,Transaction!C2:E3001,3,FALSE)</f>
        <v>AFT</v>
      </c>
      <c r="R2359" s="22">
        <f>Table4[[#This Row],[Bank Deposit2]] - Table4[[#This Row],[Saving Accounts]]</f>
        <v>802291.72829579993</v>
      </c>
      <c r="S2359" s="22">
        <f>IF(AND(Table4[[#This Row],[Account Type]]="Current",Table4[[#This Row],[Opening Balance]]&gt;= 500000),Table4[[#This Row],[Opening Balance]] * 0.02, 0)</f>
        <v>25141269.240000002</v>
      </c>
    </row>
    <row r="2360" spans="1:19" ht="15.75" x14ac:dyDescent="0.25">
      <c r="A2360" s="17" t="s">
        <v>7261</v>
      </c>
      <c r="B2360" s="19">
        <v>763596924</v>
      </c>
      <c r="C2360" s="17">
        <v>53</v>
      </c>
      <c r="D2360" s="24">
        <v>25347.75</v>
      </c>
      <c r="E2360" s="17" t="s">
        <v>12</v>
      </c>
      <c r="F2360" s="17" t="s">
        <v>344</v>
      </c>
      <c r="G2360" s="17" t="s">
        <v>4058</v>
      </c>
      <c r="H2360" s="17" t="s">
        <v>7262</v>
      </c>
      <c r="I2360" s="20">
        <f t="shared" si="36"/>
        <v>544267.996376</v>
      </c>
      <c r="J2360" s="20">
        <v>498667.16424720001</v>
      </c>
      <c r="K2360" s="17" t="s">
        <v>7263</v>
      </c>
      <c r="L2360" s="21" t="str">
        <f>VLOOKUP(B2360,Accounts!B$2:E$3001,4,FALSE)</f>
        <v>Domiciliary</v>
      </c>
      <c r="M2360" s="26">
        <f>VALUE(VLOOKUP(B2360,Accounts!B$2:G$3001,6,FALSE))</f>
        <v>3676024764</v>
      </c>
      <c r="N2360" s="22">
        <f>IFERROR(VLOOKUP(B2360,Loan!B2360:D2659,3,FALSE), 0)</f>
        <v>0</v>
      </c>
      <c r="O2360" s="25">
        <f>VLOOKUP(B2360,Transaction!C2:F3001,4,FALSE)</f>
        <v>44502</v>
      </c>
      <c r="P2360" s="21" t="str">
        <f>VLOOKUP(B2360,Table3[[Account Number]:[Transaction type]],2,FALSE)</f>
        <v>Money Deposit</v>
      </c>
      <c r="Q2360" s="21" t="str">
        <f>VLOOKUP(B2360,Transaction!C2:E3001,3,FALSE)</f>
        <v>Bank</v>
      </c>
      <c r="R2360" s="22">
        <f>Table4[[#This Row],[Bank Deposit2]] - Table4[[#This Row],[Saving Accounts]]</f>
        <v>45600.832128799986</v>
      </c>
      <c r="S2360" s="22">
        <f>IF(AND(Table4[[#This Row],[Account Type]]="Current",Table4[[#This Row],[Opening Balance]]&gt;= 500000),Table4[[#This Row],[Opening Balance]] * 0.02, 0)</f>
        <v>0</v>
      </c>
    </row>
    <row r="2361" spans="1:19" ht="15.75" x14ac:dyDescent="0.25">
      <c r="A2361" s="17" t="s">
        <v>7264</v>
      </c>
      <c r="B2361" s="19">
        <v>986502521</v>
      </c>
      <c r="C2361" s="17">
        <v>78</v>
      </c>
      <c r="D2361" s="24">
        <v>16216.5</v>
      </c>
      <c r="E2361" s="17" t="s">
        <v>12</v>
      </c>
      <c r="F2361" s="17" t="s">
        <v>155</v>
      </c>
      <c r="G2361" s="17" t="s">
        <v>4058</v>
      </c>
      <c r="H2361" s="17" t="s">
        <v>7265</v>
      </c>
      <c r="I2361" s="20">
        <f t="shared" si="36"/>
        <v>378215.142375</v>
      </c>
      <c r="J2361" s="20">
        <v>113862.663915</v>
      </c>
      <c r="K2361" s="17" t="s">
        <v>7266</v>
      </c>
      <c r="L2361" s="21" t="str">
        <f>VLOOKUP(B2361,Accounts!B$2:E$3001,4,FALSE)</f>
        <v>Joint</v>
      </c>
      <c r="M2361" s="26">
        <f>VALUE(VLOOKUP(B2361,Accounts!B$2:G$3001,6,FALSE))</f>
        <v>344957584</v>
      </c>
      <c r="N2361" s="22">
        <f>IFERROR(VLOOKUP(B2361,Loan!B2361:D2660,3,FALSE), 0)</f>
        <v>0</v>
      </c>
      <c r="O2361" s="25">
        <f>VLOOKUP(B2361,Transaction!C2:F3001,4,FALSE)</f>
        <v>44245</v>
      </c>
      <c r="P2361" s="21" t="str">
        <f>VLOOKUP(B2361,Table3[[Account Number]:[Transaction type]],2,FALSE)</f>
        <v>Money Transfer</v>
      </c>
      <c r="Q2361" s="21" t="str">
        <f>VLOOKUP(B2361,Transaction!C2:E3001,3,FALSE)</f>
        <v>Mobile</v>
      </c>
      <c r="R2361" s="22">
        <f>Table4[[#This Row],[Bank Deposit2]] - Table4[[#This Row],[Saving Accounts]]</f>
        <v>264352.47846000001</v>
      </c>
      <c r="S2361" s="22">
        <f>IF(AND(Table4[[#This Row],[Account Type]]="Current",Table4[[#This Row],[Opening Balance]]&gt;= 500000),Table4[[#This Row],[Opening Balance]] * 0.02, 0)</f>
        <v>0</v>
      </c>
    </row>
    <row r="2362" spans="1:19" ht="15.75" x14ac:dyDescent="0.25">
      <c r="A2362" s="17" t="s">
        <v>7267</v>
      </c>
      <c r="B2362" s="19">
        <v>108897724</v>
      </c>
      <c r="C2362" s="17">
        <v>76</v>
      </c>
      <c r="D2362" s="24">
        <v>16947</v>
      </c>
      <c r="E2362" s="17" t="s">
        <v>12</v>
      </c>
      <c r="F2362" s="17" t="s">
        <v>1308</v>
      </c>
      <c r="G2362" s="17" t="s">
        <v>4058</v>
      </c>
      <c r="H2362" s="17" t="s">
        <v>7268</v>
      </c>
      <c r="I2362" s="20">
        <f t="shared" si="36"/>
        <v>451924.44658500003</v>
      </c>
      <c r="J2362" s="20">
        <v>127682.9575668</v>
      </c>
      <c r="K2362" s="17" t="s">
        <v>7269</v>
      </c>
      <c r="L2362" s="21" t="str">
        <f>VLOOKUP(B2362,Accounts!B$2:E$3001,4,FALSE)</f>
        <v>Savings</v>
      </c>
      <c r="M2362" s="26">
        <f>VALUE(VLOOKUP(B2362,Accounts!B$2:G$3001,6,FALSE))</f>
        <v>2897441792</v>
      </c>
      <c r="N2362" s="22">
        <f>IFERROR(VLOOKUP(B2362,Loan!B2362:D2661,3,FALSE), 0)</f>
        <v>0</v>
      </c>
      <c r="O2362" s="25">
        <f>VLOOKUP(B2362,Transaction!C2:F3001,4,FALSE)</f>
        <v>44223</v>
      </c>
      <c r="P2362" s="21" t="str">
        <f>VLOOKUP(B2362,Table3[[Account Number]:[Transaction type]],2,FALSE)</f>
        <v>Checks</v>
      </c>
      <c r="Q2362" s="21" t="str">
        <f>VLOOKUP(B2362,Transaction!C2:E3001,3,FALSE)</f>
        <v>Informal Services</v>
      </c>
      <c r="R2362" s="22">
        <f>Table4[[#This Row],[Bank Deposit2]] - Table4[[#This Row],[Saving Accounts]]</f>
        <v>324241.48901820002</v>
      </c>
      <c r="S2362" s="22">
        <f>IF(AND(Table4[[#This Row],[Account Type]]="Current",Table4[[#This Row],[Opening Balance]]&gt;= 500000),Table4[[#This Row],[Opening Balance]] * 0.02, 0)</f>
        <v>0</v>
      </c>
    </row>
    <row r="2363" spans="1:19" ht="15.75" x14ac:dyDescent="0.25">
      <c r="A2363" s="17" t="s">
        <v>7270</v>
      </c>
      <c r="B2363" s="19">
        <v>961508732</v>
      </c>
      <c r="C2363" s="17">
        <v>69</v>
      </c>
      <c r="D2363" s="24">
        <v>19503.75</v>
      </c>
      <c r="E2363" s="17" t="s">
        <v>12</v>
      </c>
      <c r="F2363" s="17" t="s">
        <v>2602</v>
      </c>
      <c r="G2363" s="17" t="s">
        <v>4058</v>
      </c>
      <c r="H2363" s="17" t="s">
        <v>7271</v>
      </c>
      <c r="I2363" s="20">
        <f t="shared" si="36"/>
        <v>1209300.202449</v>
      </c>
      <c r="J2363" s="20">
        <v>552041.12891357997</v>
      </c>
      <c r="K2363" s="17" t="s">
        <v>7272</v>
      </c>
      <c r="L2363" s="21" t="str">
        <f>VLOOKUP(B2363,Accounts!B$2:E$3001,4,FALSE)</f>
        <v>Current</v>
      </c>
      <c r="M2363" s="26">
        <f>VALUE(VLOOKUP(B2363,Accounts!B$2:G$3001,6,FALSE))</f>
        <v>859189095</v>
      </c>
      <c r="N2363" s="22">
        <f>IFERROR(VLOOKUP(B2363,Loan!B2363:D2662,3,FALSE), 0)</f>
        <v>0</v>
      </c>
      <c r="O2363" s="25">
        <f>VLOOKUP(B2363,Transaction!C2:F3001,4,FALSE)</f>
        <v>44333</v>
      </c>
      <c r="P2363" s="21" t="str">
        <f>VLOOKUP(B2363,Table3[[Account Number]:[Transaction type]],2,FALSE)</f>
        <v>Money Deposit</v>
      </c>
      <c r="Q2363" s="21" t="str">
        <f>VLOOKUP(B2363,Transaction!C2:E3001,3,FALSE)</f>
        <v>Bank</v>
      </c>
      <c r="R2363" s="22">
        <f>Table4[[#This Row],[Bank Deposit2]] - Table4[[#This Row],[Saving Accounts]]</f>
        <v>657259.07353542</v>
      </c>
      <c r="S2363" s="22">
        <f>IF(AND(Table4[[#This Row],[Account Type]]="Current",Table4[[#This Row],[Opening Balance]]&gt;= 500000),Table4[[#This Row],[Opening Balance]] * 0.02, 0)</f>
        <v>17183781.899999999</v>
      </c>
    </row>
    <row r="2364" spans="1:19" ht="15.75" x14ac:dyDescent="0.25">
      <c r="A2364" s="17" t="s">
        <v>7273</v>
      </c>
      <c r="B2364" s="19">
        <v>684094273</v>
      </c>
      <c r="C2364" s="17">
        <v>54</v>
      </c>
      <c r="D2364" s="24">
        <v>24982.5</v>
      </c>
      <c r="E2364" s="17" t="s">
        <v>12</v>
      </c>
      <c r="F2364" s="17" t="s">
        <v>909</v>
      </c>
      <c r="G2364" s="17" t="s">
        <v>4058</v>
      </c>
      <c r="H2364" s="17" t="s">
        <v>7274</v>
      </c>
      <c r="I2364" s="20">
        <f t="shared" si="36"/>
        <v>531819.13833600003</v>
      </c>
      <c r="J2364" s="20">
        <v>111913.24476288</v>
      </c>
      <c r="K2364" s="17" t="s">
        <v>7275</v>
      </c>
      <c r="L2364" s="21" t="str">
        <f>VLOOKUP(B2364,Accounts!B$2:E$3001,4,FALSE)</f>
        <v>Corporate</v>
      </c>
      <c r="M2364" s="26">
        <f>VALUE(VLOOKUP(B2364,Accounts!B$2:G$3001,6,FALSE))</f>
        <v>748995072</v>
      </c>
      <c r="N2364" s="22">
        <f>IFERROR(VLOOKUP(B2364,Loan!B2364:D2663,3,FALSE), 0)</f>
        <v>0</v>
      </c>
      <c r="O2364" s="25">
        <f>VLOOKUP(B2364,Transaction!C2:F3001,4,FALSE)</f>
        <v>44608</v>
      </c>
      <c r="P2364" s="21" t="str">
        <f>VLOOKUP(B2364,Table3[[Account Number]:[Transaction type]],2,FALSE)</f>
        <v>Money Deposit</v>
      </c>
      <c r="Q2364" s="21" t="str">
        <f>VLOOKUP(B2364,Transaction!C2:E3001,3,FALSE)</f>
        <v>Bank</v>
      </c>
      <c r="R2364" s="22">
        <f>Table4[[#This Row],[Bank Deposit2]] - Table4[[#This Row],[Saving Accounts]]</f>
        <v>419905.89357312</v>
      </c>
      <c r="S2364" s="22">
        <f>IF(AND(Table4[[#This Row],[Account Type]]="Current",Table4[[#This Row],[Opening Balance]]&gt;= 500000),Table4[[#This Row],[Opening Balance]] * 0.02, 0)</f>
        <v>0</v>
      </c>
    </row>
    <row r="2365" spans="1:19" ht="15.75" x14ac:dyDescent="0.25">
      <c r="A2365" s="17" t="s">
        <v>7276</v>
      </c>
      <c r="B2365" s="19">
        <v>408791530</v>
      </c>
      <c r="C2365" s="17">
        <v>65</v>
      </c>
      <c r="D2365" s="24">
        <v>20964.75</v>
      </c>
      <c r="E2365" s="17" t="s">
        <v>12</v>
      </c>
      <c r="F2365" s="17" t="s">
        <v>784</v>
      </c>
      <c r="G2365" s="17" t="s">
        <v>4058</v>
      </c>
      <c r="H2365" s="17" t="s">
        <v>7277</v>
      </c>
      <c r="I2365" s="20">
        <f t="shared" si="36"/>
        <v>131201.57943899999</v>
      </c>
      <c r="J2365" s="20">
        <v>79890.070648499997</v>
      </c>
      <c r="K2365" s="17" t="s">
        <v>7278</v>
      </c>
      <c r="L2365" s="21" t="str">
        <f>VLOOKUP(B2365,Accounts!B$2:E$3001,4,FALSE)</f>
        <v>Joint</v>
      </c>
      <c r="M2365" s="26">
        <f>VALUE(VLOOKUP(B2365,Accounts!B$2:G$3001,6,FALSE))</f>
        <v>426936096</v>
      </c>
      <c r="N2365" s="22">
        <f>IFERROR(VLOOKUP(B2365,Loan!B2365:D2664,3,FALSE), 0)</f>
        <v>0</v>
      </c>
      <c r="O2365" s="25">
        <f>VLOOKUP(B2365,Transaction!C2:F3001,4,FALSE)</f>
        <v>44392</v>
      </c>
      <c r="P2365" s="21" t="str">
        <f>VLOOKUP(B2365,Table3[[Account Number]:[Transaction type]],2,FALSE)</f>
        <v>Cash Withdrawal</v>
      </c>
      <c r="Q2365" s="21" t="str">
        <f>VLOOKUP(B2365,Transaction!C2:E3001,3,FALSE)</f>
        <v>ATM</v>
      </c>
      <c r="R2365" s="22">
        <f>Table4[[#This Row],[Bank Deposit2]] - Table4[[#This Row],[Saving Accounts]]</f>
        <v>51311.508790499996</v>
      </c>
      <c r="S2365" s="22">
        <f>IF(AND(Table4[[#This Row],[Account Type]]="Current",Table4[[#This Row],[Opening Balance]]&gt;= 500000),Table4[[#This Row],[Opening Balance]] * 0.02, 0)</f>
        <v>0</v>
      </c>
    </row>
    <row r="2366" spans="1:19" ht="15.75" x14ac:dyDescent="0.25">
      <c r="A2366" s="17" t="s">
        <v>7279</v>
      </c>
      <c r="B2366" s="19">
        <v>821536877</v>
      </c>
      <c r="C2366" s="17">
        <v>22</v>
      </c>
      <c r="D2366" s="24">
        <v>36670.5</v>
      </c>
      <c r="E2366" s="17" t="s">
        <v>12</v>
      </c>
      <c r="F2366" s="17" t="s">
        <v>569</v>
      </c>
      <c r="G2366" s="17" t="s">
        <v>4058</v>
      </c>
      <c r="H2366" s="17" t="s">
        <v>7280</v>
      </c>
      <c r="I2366" s="20">
        <f t="shared" si="36"/>
        <v>655907.81129999994</v>
      </c>
      <c r="J2366" s="20">
        <v>162415.26756000001</v>
      </c>
      <c r="K2366" s="17" t="s">
        <v>7281</v>
      </c>
      <c r="L2366" s="21" t="str">
        <f>VLOOKUP(B2366,Accounts!B$2:E$3001,4,FALSE)</f>
        <v>Current</v>
      </c>
      <c r="M2366" s="26">
        <f>VALUE(VLOOKUP(B2366,Accounts!B$2:G$3001,6,FALSE))</f>
        <v>271874743</v>
      </c>
      <c r="N2366" s="22">
        <f>IFERROR(VLOOKUP(B2366,Loan!B2366:D2665,3,FALSE), 0)</f>
        <v>0</v>
      </c>
      <c r="O2366" s="25">
        <f>VLOOKUP(B2366,Transaction!C2:F3001,4,FALSE)</f>
        <v>44547</v>
      </c>
      <c r="P2366" s="21" t="str">
        <f>VLOOKUP(B2366,Table3[[Account Number]:[Transaction type]],2,FALSE)</f>
        <v>Checks</v>
      </c>
      <c r="Q2366" s="21" t="str">
        <f>VLOOKUP(B2366,Transaction!C2:E3001,3,FALSE)</f>
        <v>Informal Services</v>
      </c>
      <c r="R2366" s="22">
        <f>Table4[[#This Row],[Bank Deposit2]] - Table4[[#This Row],[Saving Accounts]]</f>
        <v>493492.54373999994</v>
      </c>
      <c r="S2366" s="22">
        <f>IF(AND(Table4[[#This Row],[Account Type]]="Current",Table4[[#This Row],[Opening Balance]]&gt;= 500000),Table4[[#This Row],[Opening Balance]] * 0.02, 0)</f>
        <v>5437494.8600000003</v>
      </c>
    </row>
    <row r="2367" spans="1:19" ht="15.75" x14ac:dyDescent="0.25">
      <c r="A2367" s="17" t="s">
        <v>7282</v>
      </c>
      <c r="B2367" s="19">
        <v>502707354</v>
      </c>
      <c r="C2367" s="17">
        <v>68</v>
      </c>
      <c r="D2367" s="24">
        <v>19869</v>
      </c>
      <c r="E2367" s="17" t="s">
        <v>12</v>
      </c>
      <c r="F2367" s="17" t="s">
        <v>310</v>
      </c>
      <c r="G2367" s="17" t="s">
        <v>4058</v>
      </c>
      <c r="H2367" s="17" t="s">
        <v>7283</v>
      </c>
      <c r="I2367" s="20">
        <f t="shared" si="36"/>
        <v>1457664.192</v>
      </c>
      <c r="J2367" s="20">
        <v>301736.48774399998</v>
      </c>
      <c r="K2367" s="17" t="s">
        <v>7284</v>
      </c>
      <c r="L2367" s="21" t="str">
        <f>VLOOKUP(B2367,Accounts!B$2:E$3001,4,FALSE)</f>
        <v>Current</v>
      </c>
      <c r="M2367" s="26">
        <f>VALUE(VLOOKUP(B2367,Accounts!B$2:G$3001,6,FALSE))</f>
        <v>44506683</v>
      </c>
      <c r="N2367" s="22">
        <f>IFERROR(VLOOKUP(B2367,Loan!B2367:D2666,3,FALSE), 0)</f>
        <v>0</v>
      </c>
      <c r="O2367" s="25">
        <f>VLOOKUP(B2367,Transaction!C2:F3001,4,FALSE)</f>
        <v>44348</v>
      </c>
      <c r="P2367" s="21" t="str">
        <f>VLOOKUP(B2367,Table3[[Account Number]:[Transaction type]],2,FALSE)</f>
        <v>Cash Withdrawal</v>
      </c>
      <c r="Q2367" s="21" t="str">
        <f>VLOOKUP(B2367,Transaction!C2:E3001,3,FALSE)</f>
        <v>POS</v>
      </c>
      <c r="R2367" s="22">
        <f>Table4[[#This Row],[Bank Deposit2]] - Table4[[#This Row],[Saving Accounts]]</f>
        <v>1155927.704256</v>
      </c>
      <c r="S2367" s="22">
        <f>IF(AND(Table4[[#This Row],[Account Type]]="Current",Table4[[#This Row],[Opening Balance]]&gt;= 500000),Table4[[#This Row],[Opening Balance]] * 0.02, 0)</f>
        <v>890133.66</v>
      </c>
    </row>
    <row r="2368" spans="1:19" ht="15.75" x14ac:dyDescent="0.25">
      <c r="A2368" s="17" t="s">
        <v>7285</v>
      </c>
      <c r="B2368" s="19">
        <v>866388847</v>
      </c>
      <c r="C2368" s="17">
        <v>74</v>
      </c>
      <c r="D2368" s="24">
        <v>17677.5</v>
      </c>
      <c r="E2368" s="17" t="s">
        <v>12</v>
      </c>
      <c r="F2368" s="17" t="s">
        <v>1498</v>
      </c>
      <c r="G2368" s="17" t="s">
        <v>4058</v>
      </c>
      <c r="H2368" s="17" t="s">
        <v>7286</v>
      </c>
      <c r="I2368" s="20">
        <f t="shared" si="36"/>
        <v>682831.25645400002</v>
      </c>
      <c r="J2368" s="20">
        <v>554874.61665761995</v>
      </c>
      <c r="K2368" s="17" t="s">
        <v>7287</v>
      </c>
      <c r="L2368" s="21" t="str">
        <f>VLOOKUP(B2368,Accounts!B$2:E$3001,4,FALSE)</f>
        <v>Corporate</v>
      </c>
      <c r="M2368" s="26">
        <f>VALUE(VLOOKUP(B2368,Accounts!B$2:G$3001,6,FALSE))</f>
        <v>467978868</v>
      </c>
      <c r="N2368" s="22">
        <f>IFERROR(VLOOKUP(B2368,Loan!B2368:D2667,3,FALSE), 0)</f>
        <v>0</v>
      </c>
      <c r="O2368" s="25">
        <f>VLOOKUP(B2368,Transaction!C2:F3001,4,FALSE)</f>
        <v>44630</v>
      </c>
      <c r="P2368" s="21" t="str">
        <f>VLOOKUP(B2368,Table3[[Account Number]:[Transaction type]],2,FALSE)</f>
        <v>Money Transfer</v>
      </c>
      <c r="Q2368" s="21" t="str">
        <f>VLOOKUP(B2368,Transaction!C2:E3001,3,FALSE)</f>
        <v>Internet Banking</v>
      </c>
      <c r="R2368" s="22">
        <f>Table4[[#This Row],[Bank Deposit2]] - Table4[[#This Row],[Saving Accounts]]</f>
        <v>127956.63979638007</v>
      </c>
      <c r="S2368" s="22">
        <f>IF(AND(Table4[[#This Row],[Account Type]]="Current",Table4[[#This Row],[Opening Balance]]&gt;= 500000),Table4[[#This Row],[Opening Balance]] * 0.02, 0)</f>
        <v>0</v>
      </c>
    </row>
    <row r="2369" spans="1:19" ht="15.75" x14ac:dyDescent="0.25">
      <c r="A2369" s="17" t="s">
        <v>7288</v>
      </c>
      <c r="B2369" s="19">
        <v>858506489</v>
      </c>
      <c r="C2369" s="17">
        <v>22</v>
      </c>
      <c r="D2369" s="24">
        <v>36670.5</v>
      </c>
      <c r="E2369" s="17" t="s">
        <v>12</v>
      </c>
      <c r="F2369" s="17" t="s">
        <v>665</v>
      </c>
      <c r="G2369" s="17" t="s">
        <v>4058</v>
      </c>
      <c r="H2369" s="17" t="s">
        <v>7289</v>
      </c>
      <c r="I2369" s="20">
        <f t="shared" si="36"/>
        <v>592604.24011200003</v>
      </c>
      <c r="J2369" s="20">
        <v>103965.65616</v>
      </c>
      <c r="K2369" s="17" t="s">
        <v>7290</v>
      </c>
      <c r="L2369" s="21" t="str">
        <f>VLOOKUP(B2369,Accounts!B$2:E$3001,4,FALSE)</f>
        <v>Domiciliary</v>
      </c>
      <c r="M2369" s="26">
        <f>VALUE(VLOOKUP(B2369,Accounts!B$2:G$3001,6,FALSE))</f>
        <v>3210860712</v>
      </c>
      <c r="N2369" s="22">
        <f>IFERROR(VLOOKUP(B2369,Loan!B2369:D2668,3,FALSE), 0)</f>
        <v>0</v>
      </c>
      <c r="O2369" s="25">
        <f>VLOOKUP(B2369,Transaction!C2:F3001,4,FALSE)</f>
        <v>44424</v>
      </c>
      <c r="P2369" s="21" t="str">
        <f>VLOOKUP(B2369,Table3[[Account Number]:[Transaction type]],2,FALSE)</f>
        <v>Cash Withdrawal</v>
      </c>
      <c r="Q2369" s="21" t="str">
        <f>VLOOKUP(B2369,Transaction!C2:E3001,3,FALSE)</f>
        <v>ATM</v>
      </c>
      <c r="R2369" s="22">
        <f>Table4[[#This Row],[Bank Deposit2]] - Table4[[#This Row],[Saving Accounts]]</f>
        <v>488638.58395200002</v>
      </c>
      <c r="S2369" s="22">
        <f>IF(AND(Table4[[#This Row],[Account Type]]="Current",Table4[[#This Row],[Opening Balance]]&gt;= 500000),Table4[[#This Row],[Opening Balance]] * 0.02, 0)</f>
        <v>0</v>
      </c>
    </row>
    <row r="2370" spans="1:19" ht="15.75" x14ac:dyDescent="0.25">
      <c r="A2370" s="17" t="s">
        <v>7291</v>
      </c>
      <c r="B2370" s="19">
        <v>2674446</v>
      </c>
      <c r="C2370" s="17">
        <v>79</v>
      </c>
      <c r="D2370" s="24">
        <v>15851.25</v>
      </c>
      <c r="E2370" s="17" t="s">
        <v>12</v>
      </c>
      <c r="F2370" s="17" t="s">
        <v>147</v>
      </c>
      <c r="G2370" s="17" t="s">
        <v>4058</v>
      </c>
      <c r="H2370" s="17" t="s">
        <v>7292</v>
      </c>
      <c r="I2370" s="20">
        <f t="shared" si="36"/>
        <v>548418.29411599995</v>
      </c>
      <c r="J2370" s="20">
        <v>148927.61727228001</v>
      </c>
      <c r="K2370" s="17" t="s">
        <v>7293</v>
      </c>
      <c r="L2370" s="21" t="str">
        <f>VLOOKUP(B2370,Accounts!B$2:E$3001,4,FALSE)</f>
        <v>Current</v>
      </c>
      <c r="M2370" s="26">
        <f>VALUE(VLOOKUP(B2370,Accounts!B$2:G$3001,6,FALSE))</f>
        <v>751619064</v>
      </c>
      <c r="N2370" s="22">
        <f>IFERROR(VLOOKUP(B2370,Loan!B2370:D2669,3,FALSE), 0)</f>
        <v>0</v>
      </c>
      <c r="O2370" s="25">
        <f>VLOOKUP(B2370,Transaction!C2:F3001,4,FALSE)</f>
        <v>44604</v>
      </c>
      <c r="P2370" s="21" t="str">
        <f>VLOOKUP(B2370,Table3[[Account Number]:[Transaction type]],2,FALSE)</f>
        <v>Money Transfer</v>
      </c>
      <c r="Q2370" s="21" t="str">
        <f>VLOOKUP(B2370,Transaction!C2:E3001,3,FALSE)</f>
        <v>Mobile</v>
      </c>
      <c r="R2370" s="22">
        <f>Table4[[#This Row],[Bank Deposit2]] - Table4[[#This Row],[Saving Accounts]]</f>
        <v>399490.67684371991</v>
      </c>
      <c r="S2370" s="22">
        <f>IF(AND(Table4[[#This Row],[Account Type]]="Current",Table4[[#This Row],[Opening Balance]]&gt;= 500000),Table4[[#This Row],[Opening Balance]] * 0.02, 0)</f>
        <v>15032381.280000001</v>
      </c>
    </row>
    <row r="2371" spans="1:19" ht="15.75" x14ac:dyDescent="0.25">
      <c r="A2371" s="17" t="s">
        <v>7294</v>
      </c>
      <c r="B2371" s="19">
        <v>554865630</v>
      </c>
      <c r="C2371" s="17">
        <v>41</v>
      </c>
      <c r="D2371" s="24">
        <v>29730.75</v>
      </c>
      <c r="E2371" s="17" t="s">
        <v>12</v>
      </c>
      <c r="F2371" s="17" t="s">
        <v>636</v>
      </c>
      <c r="G2371" s="17" t="s">
        <v>4058</v>
      </c>
      <c r="H2371" s="17" t="s">
        <v>7295</v>
      </c>
      <c r="I2371" s="20">
        <f t="shared" ref="I2371:I2434" si="37">VALUE(CLEAN(H2371))</f>
        <v>542700.29744999995</v>
      </c>
      <c r="J2371" s="20">
        <v>364055.25433050003</v>
      </c>
      <c r="K2371" s="17" t="s">
        <v>7296</v>
      </c>
      <c r="L2371" s="21" t="str">
        <f>VLOOKUP(B2371,Accounts!B$2:E$3001,4,FALSE)</f>
        <v>Savings</v>
      </c>
      <c r="M2371" s="26">
        <f>VALUE(VLOOKUP(B2371,Accounts!B$2:G$3001,6,FALSE))</f>
        <v>18615765</v>
      </c>
      <c r="N2371" s="22">
        <f>IFERROR(VLOOKUP(B2371,Loan!B2371:D2670,3,FALSE), 0)</f>
        <v>0</v>
      </c>
      <c r="O2371" s="25">
        <f>VLOOKUP(B2371,Transaction!C2:F3001,4,FALSE)</f>
        <v>44669</v>
      </c>
      <c r="P2371" s="21" t="str">
        <f>VLOOKUP(B2371,Table3[[Account Number]:[Transaction type]],2,FALSE)</f>
        <v>Money Transfer</v>
      </c>
      <c r="Q2371" s="21" t="str">
        <f>VLOOKUP(B2371,Transaction!C2:E3001,3,FALSE)</f>
        <v>Internet Banking</v>
      </c>
      <c r="R2371" s="22">
        <f>Table4[[#This Row],[Bank Deposit2]] - Table4[[#This Row],[Saving Accounts]]</f>
        <v>178645.04311949993</v>
      </c>
      <c r="S2371" s="22">
        <f>IF(AND(Table4[[#This Row],[Account Type]]="Current",Table4[[#This Row],[Opening Balance]]&gt;= 500000),Table4[[#This Row],[Opening Balance]] * 0.02, 0)</f>
        <v>0</v>
      </c>
    </row>
    <row r="2372" spans="1:19" ht="15.75" x14ac:dyDescent="0.25">
      <c r="A2372" s="17" t="s">
        <v>7297</v>
      </c>
      <c r="B2372" s="19">
        <v>251901445</v>
      </c>
      <c r="C2372" s="17">
        <v>72</v>
      </c>
      <c r="D2372" s="24">
        <v>18408</v>
      </c>
      <c r="E2372" s="17" t="s">
        <v>12</v>
      </c>
      <c r="F2372" s="17" t="s">
        <v>1426</v>
      </c>
      <c r="G2372" s="17" t="s">
        <v>4058</v>
      </c>
      <c r="H2372" s="17" t="s">
        <v>7298</v>
      </c>
      <c r="I2372" s="20">
        <f t="shared" si="37"/>
        <v>250162.34179999999</v>
      </c>
      <c r="J2372" s="20">
        <v>120757.977032</v>
      </c>
      <c r="K2372" s="17" t="s">
        <v>7299</v>
      </c>
      <c r="L2372" s="21" t="str">
        <f>VLOOKUP(B2372,Accounts!B$2:E$3001,4,FALSE)</f>
        <v>Domiciliary</v>
      </c>
      <c r="M2372" s="26">
        <f>VALUE(VLOOKUP(B2372,Accounts!B$2:G$3001,6,FALSE))</f>
        <v>20636256</v>
      </c>
      <c r="N2372" s="22">
        <f>IFERROR(VLOOKUP(B2372,Loan!B2372:D2671,3,FALSE), 0)</f>
        <v>0</v>
      </c>
      <c r="O2372" s="25">
        <f>VLOOKUP(B2372,Transaction!C2:F3001,4,FALSE)</f>
        <v>44331</v>
      </c>
      <c r="P2372" s="21" t="str">
        <f>VLOOKUP(B2372,Table3[[Account Number]:[Transaction type]],2,FALSE)</f>
        <v>Cash Withdrawal</v>
      </c>
      <c r="Q2372" s="21" t="str">
        <f>VLOOKUP(B2372,Transaction!C2:E3001,3,FALSE)</f>
        <v>POS</v>
      </c>
      <c r="R2372" s="22">
        <f>Table4[[#This Row],[Bank Deposit2]] - Table4[[#This Row],[Saving Accounts]]</f>
        <v>129404.364768</v>
      </c>
      <c r="S2372" s="22">
        <f>IF(AND(Table4[[#This Row],[Account Type]]="Current",Table4[[#This Row],[Opening Balance]]&gt;= 500000),Table4[[#This Row],[Opening Balance]] * 0.02, 0)</f>
        <v>0</v>
      </c>
    </row>
    <row r="2373" spans="1:19" ht="15.75" x14ac:dyDescent="0.25">
      <c r="A2373" s="17" t="s">
        <v>7300</v>
      </c>
      <c r="B2373" s="19">
        <v>626603303</v>
      </c>
      <c r="C2373" s="17">
        <v>18</v>
      </c>
      <c r="D2373" s="24">
        <v>38131.5</v>
      </c>
      <c r="E2373" s="17" t="s">
        <v>12</v>
      </c>
      <c r="F2373" s="17" t="s">
        <v>1277</v>
      </c>
      <c r="G2373" s="17" t="s">
        <v>4058</v>
      </c>
      <c r="H2373" s="17" t="s">
        <v>7301</v>
      </c>
      <c r="I2373" s="20">
        <f t="shared" si="37"/>
        <v>1883360.07968</v>
      </c>
      <c r="J2373" s="20">
        <v>398672.32837120001</v>
      </c>
      <c r="K2373" s="17" t="s">
        <v>3990</v>
      </c>
      <c r="L2373" s="21" t="str">
        <f>VLOOKUP(B2373,Accounts!B$2:E$3001,4,FALSE)</f>
        <v>Domiciliary</v>
      </c>
      <c r="M2373" s="26">
        <f>VALUE(VLOOKUP(B2373,Accounts!B$2:G$3001,6,FALSE))</f>
        <v>4479280644</v>
      </c>
      <c r="N2373" s="22">
        <f>IFERROR(VLOOKUP(B2373,Loan!B2373:D2672,3,FALSE), 0)</f>
        <v>0</v>
      </c>
      <c r="O2373" s="25">
        <f>VLOOKUP(B2373,Transaction!C2:F3001,4,FALSE)</f>
        <v>44542</v>
      </c>
      <c r="P2373" s="21" t="str">
        <f>VLOOKUP(B2373,Table3[[Account Number]:[Transaction type]],2,FALSE)</f>
        <v>Cash Withdrawal</v>
      </c>
      <c r="Q2373" s="21" t="str">
        <f>VLOOKUP(B2373,Transaction!C2:E3001,3,FALSE)</f>
        <v>Bank</v>
      </c>
      <c r="R2373" s="22">
        <f>Table4[[#This Row],[Bank Deposit2]] - Table4[[#This Row],[Saving Accounts]]</f>
        <v>1484687.7513088</v>
      </c>
      <c r="S2373" s="22">
        <f>IF(AND(Table4[[#This Row],[Account Type]]="Current",Table4[[#This Row],[Opening Balance]]&gt;= 500000),Table4[[#This Row],[Opening Balance]] * 0.02, 0)</f>
        <v>0</v>
      </c>
    </row>
    <row r="2374" spans="1:19" ht="15.75" x14ac:dyDescent="0.25">
      <c r="A2374" s="17" t="s">
        <v>7302</v>
      </c>
      <c r="B2374" s="19">
        <v>219258652</v>
      </c>
      <c r="C2374" s="17">
        <v>69</v>
      </c>
      <c r="D2374" s="24">
        <v>19503.75</v>
      </c>
      <c r="E2374" s="17" t="s">
        <v>12</v>
      </c>
      <c r="F2374" s="17" t="s">
        <v>1076</v>
      </c>
      <c r="G2374" s="17" t="s">
        <v>4058</v>
      </c>
      <c r="H2374" s="17" t="s">
        <v>7303</v>
      </c>
      <c r="I2374" s="20">
        <f t="shared" si="37"/>
        <v>147842.92249999999</v>
      </c>
      <c r="J2374" s="20">
        <v>73435.691647500003</v>
      </c>
      <c r="K2374" s="17" t="s">
        <v>7304</v>
      </c>
      <c r="L2374" s="21" t="str">
        <f>VLOOKUP(B2374,Accounts!B$2:E$3001,4,FALSE)</f>
        <v>Corporate</v>
      </c>
      <c r="M2374" s="26">
        <f>VALUE(VLOOKUP(B2374,Accounts!B$2:G$3001,6,FALSE))</f>
        <v>4080547608</v>
      </c>
      <c r="N2374" s="22">
        <f>IFERROR(VLOOKUP(B2374,Loan!B2374:D2673,3,FALSE), 0)</f>
        <v>0</v>
      </c>
      <c r="O2374" s="25">
        <f>VLOOKUP(B2374,Transaction!C2:F3001,4,FALSE)</f>
        <v>44426</v>
      </c>
      <c r="P2374" s="21" t="str">
        <f>VLOOKUP(B2374,Table3[[Account Number]:[Transaction type]],2,FALSE)</f>
        <v>Money Transfer</v>
      </c>
      <c r="Q2374" s="21" t="str">
        <f>VLOOKUP(B2374,Transaction!C2:E3001,3,FALSE)</f>
        <v>Mobile</v>
      </c>
      <c r="R2374" s="22">
        <f>Table4[[#This Row],[Bank Deposit2]] - Table4[[#This Row],[Saving Accounts]]</f>
        <v>74407.230852499983</v>
      </c>
      <c r="S2374" s="22">
        <f>IF(AND(Table4[[#This Row],[Account Type]]="Current",Table4[[#This Row],[Opening Balance]]&gt;= 500000),Table4[[#This Row],[Opening Balance]] * 0.02, 0)</f>
        <v>0</v>
      </c>
    </row>
    <row r="2375" spans="1:19" ht="15.75" x14ac:dyDescent="0.25">
      <c r="A2375" s="17" t="s">
        <v>3897</v>
      </c>
      <c r="B2375" s="19">
        <v>463217730</v>
      </c>
      <c r="C2375" s="17">
        <v>85</v>
      </c>
      <c r="D2375" s="24">
        <v>13659.75</v>
      </c>
      <c r="E2375" s="17" t="s">
        <v>12</v>
      </c>
      <c r="F2375" s="17" t="s">
        <v>39</v>
      </c>
      <c r="G2375" s="17" t="s">
        <v>4058</v>
      </c>
      <c r="H2375" s="17" t="s">
        <v>7305</v>
      </c>
      <c r="I2375" s="20">
        <f t="shared" si="37"/>
        <v>240122.72322399999</v>
      </c>
      <c r="J2375" s="20">
        <v>57926.512612799997</v>
      </c>
      <c r="K2375" s="17" t="s">
        <v>7306</v>
      </c>
      <c r="L2375" s="21" t="str">
        <f>VLOOKUP(B2375,Accounts!B$2:E$3001,4,FALSE)</f>
        <v>Corporate</v>
      </c>
      <c r="M2375" s="26">
        <f>VALUE(VLOOKUP(B2375,Accounts!B$2:G$3001,6,FALSE))</f>
        <v>2251552572</v>
      </c>
      <c r="N2375" s="22">
        <f>IFERROR(VLOOKUP(B2375,Loan!B2375:D2674,3,FALSE), 0)</f>
        <v>0</v>
      </c>
      <c r="O2375" s="25">
        <f>VLOOKUP(B2375,Transaction!C2:F3001,4,FALSE)</f>
        <v>44264</v>
      </c>
      <c r="P2375" s="21" t="str">
        <f>VLOOKUP(B2375,Table3[[Account Number]:[Transaction type]],2,FALSE)</f>
        <v>Online Payment</v>
      </c>
      <c r="Q2375" s="21" t="str">
        <f>VLOOKUP(B2375,Transaction!C2:E3001,3,FALSE)</f>
        <v>Card</v>
      </c>
      <c r="R2375" s="22">
        <f>Table4[[#This Row],[Bank Deposit2]] - Table4[[#This Row],[Saving Accounts]]</f>
        <v>182196.21061119999</v>
      </c>
      <c r="S2375" s="22">
        <f>IF(AND(Table4[[#This Row],[Account Type]]="Current",Table4[[#This Row],[Opening Balance]]&gt;= 500000),Table4[[#This Row],[Opening Balance]] * 0.02, 0)</f>
        <v>0</v>
      </c>
    </row>
    <row r="2376" spans="1:19" ht="15.75" x14ac:dyDescent="0.25">
      <c r="A2376" s="17" t="s">
        <v>7307</v>
      </c>
      <c r="B2376" s="19">
        <v>523211313</v>
      </c>
      <c r="C2376" s="17">
        <v>31</v>
      </c>
      <c r="D2376" s="24">
        <v>33383.25</v>
      </c>
      <c r="E2376" s="17" t="s">
        <v>12</v>
      </c>
      <c r="F2376" s="17" t="s">
        <v>1746</v>
      </c>
      <c r="G2376" s="17" t="s">
        <v>4058</v>
      </c>
      <c r="H2376" s="17" t="s">
        <v>7308</v>
      </c>
      <c r="I2376" s="20">
        <f t="shared" si="37"/>
        <v>410132.13047999999</v>
      </c>
      <c r="J2376" s="20">
        <v>122461.988256</v>
      </c>
      <c r="K2376" s="17" t="s">
        <v>7309</v>
      </c>
      <c r="L2376" s="21" t="str">
        <f>VLOOKUP(B2376,Accounts!B$2:E$3001,4,FALSE)</f>
        <v>Joint</v>
      </c>
      <c r="M2376" s="26">
        <f>VALUE(VLOOKUP(B2376,Accounts!B$2:G$3001,6,FALSE))</f>
        <v>1016454387</v>
      </c>
      <c r="N2376" s="22">
        <f>IFERROR(VLOOKUP(B2376,Loan!B2376:D2675,3,FALSE), 0)</f>
        <v>0</v>
      </c>
      <c r="O2376" s="25">
        <f>VLOOKUP(B2376,Transaction!C2:F3001,4,FALSE)</f>
        <v>44232</v>
      </c>
      <c r="P2376" s="21" t="str">
        <f>VLOOKUP(B2376,Table3[[Account Number]:[Transaction type]],2,FALSE)</f>
        <v>Online Payment</v>
      </c>
      <c r="Q2376" s="21" t="str">
        <f>VLOOKUP(B2376,Transaction!C2:E3001,3,FALSE)</f>
        <v>Internet Banking</v>
      </c>
      <c r="R2376" s="22">
        <f>Table4[[#This Row],[Bank Deposit2]] - Table4[[#This Row],[Saving Accounts]]</f>
        <v>287670.14222400001</v>
      </c>
      <c r="S2376" s="22">
        <f>IF(AND(Table4[[#This Row],[Account Type]]="Current",Table4[[#This Row],[Opening Balance]]&gt;= 500000),Table4[[#This Row],[Opening Balance]] * 0.02, 0)</f>
        <v>0</v>
      </c>
    </row>
    <row r="2377" spans="1:19" ht="15.75" x14ac:dyDescent="0.25">
      <c r="A2377" s="17" t="s">
        <v>7310</v>
      </c>
      <c r="B2377" s="19">
        <v>917124406</v>
      </c>
      <c r="C2377" s="17">
        <v>25</v>
      </c>
      <c r="D2377" s="24">
        <v>35574.75</v>
      </c>
      <c r="E2377" s="17" t="s">
        <v>12</v>
      </c>
      <c r="F2377" s="17" t="s">
        <v>290</v>
      </c>
      <c r="G2377" s="17" t="s">
        <v>4058</v>
      </c>
      <c r="H2377" s="17" t="s">
        <v>7311</v>
      </c>
      <c r="I2377" s="20">
        <f t="shared" si="37"/>
        <v>1874804.3801</v>
      </c>
      <c r="J2377" s="20">
        <v>579249.90502399998</v>
      </c>
      <c r="K2377" s="17" t="s">
        <v>7312</v>
      </c>
      <c r="L2377" s="21" t="str">
        <f>VLOOKUP(B2377,Accounts!B$2:E$3001,4,FALSE)</f>
        <v>Current</v>
      </c>
      <c r="M2377" s="26">
        <f>VALUE(VLOOKUP(B2377,Accounts!B$2:G$3001,6,FALSE))</f>
        <v>1683532389</v>
      </c>
      <c r="N2377" s="22">
        <f>IFERROR(VLOOKUP(B2377,Loan!B2377:D2676,3,FALSE), 0)</f>
        <v>0</v>
      </c>
      <c r="O2377" s="25">
        <f>VLOOKUP(B2377,Transaction!C2:F3001,4,FALSE)</f>
        <v>44485</v>
      </c>
      <c r="P2377" s="21" t="str">
        <f>VLOOKUP(B2377,Table3[[Account Number]:[Transaction type]],2,FALSE)</f>
        <v>Money Transfer</v>
      </c>
      <c r="Q2377" s="21" t="str">
        <f>VLOOKUP(B2377,Transaction!C2:E3001,3,FALSE)</f>
        <v>Mobile</v>
      </c>
      <c r="R2377" s="22">
        <f>Table4[[#This Row],[Bank Deposit2]] - Table4[[#This Row],[Saving Accounts]]</f>
        <v>1295554.475076</v>
      </c>
      <c r="S2377" s="22">
        <f>IF(AND(Table4[[#This Row],[Account Type]]="Current",Table4[[#This Row],[Opening Balance]]&gt;= 500000),Table4[[#This Row],[Opening Balance]] * 0.02, 0)</f>
        <v>33670647.780000001</v>
      </c>
    </row>
    <row r="2378" spans="1:19" ht="15.75" x14ac:dyDescent="0.25">
      <c r="A2378" s="17" t="s">
        <v>3953</v>
      </c>
      <c r="B2378" s="19">
        <v>261085420</v>
      </c>
      <c r="C2378" s="17">
        <v>73</v>
      </c>
      <c r="D2378" s="24">
        <v>18042.75</v>
      </c>
      <c r="E2378" s="17" t="s">
        <v>12</v>
      </c>
      <c r="F2378" s="17" t="s">
        <v>774</v>
      </c>
      <c r="G2378" s="17" t="s">
        <v>4058</v>
      </c>
      <c r="H2378" s="17" t="s">
        <v>7313</v>
      </c>
      <c r="I2378" s="20">
        <f t="shared" si="37"/>
        <v>677674.913252</v>
      </c>
      <c r="J2378" s="20">
        <v>477418.16922360001</v>
      </c>
      <c r="K2378" s="17" t="s">
        <v>7314</v>
      </c>
      <c r="L2378" s="21" t="str">
        <f>VLOOKUP(B2378,Accounts!B$2:E$3001,4,FALSE)</f>
        <v>Savings</v>
      </c>
      <c r="M2378" s="26">
        <f>VALUE(VLOOKUP(B2378,Accounts!B$2:G$3001,6,FALSE))</f>
        <v>2294045325</v>
      </c>
      <c r="N2378" s="22">
        <f>IFERROR(VLOOKUP(B2378,Loan!B2378:D2677,3,FALSE), 0)</f>
        <v>0</v>
      </c>
      <c r="O2378" s="25">
        <f>VLOOKUP(B2378,Transaction!C2:F3001,4,FALSE)</f>
        <v>44322</v>
      </c>
      <c r="P2378" s="21" t="str">
        <f>VLOOKUP(B2378,Table3[[Account Number]:[Transaction type]],2,FALSE)</f>
        <v>Money Deposit</v>
      </c>
      <c r="Q2378" s="21" t="str">
        <f>VLOOKUP(B2378,Transaction!C2:E3001,3,FALSE)</f>
        <v>Bank</v>
      </c>
      <c r="R2378" s="22">
        <f>Table4[[#This Row],[Bank Deposit2]] - Table4[[#This Row],[Saving Accounts]]</f>
        <v>200256.74402839999</v>
      </c>
      <c r="S2378" s="22">
        <f>IF(AND(Table4[[#This Row],[Account Type]]="Current",Table4[[#This Row],[Opening Balance]]&gt;= 500000),Table4[[#This Row],[Opening Balance]] * 0.02, 0)</f>
        <v>0</v>
      </c>
    </row>
    <row r="2379" spans="1:19" ht="15.75" x14ac:dyDescent="0.25">
      <c r="A2379" s="17" t="s">
        <v>7315</v>
      </c>
      <c r="B2379" s="19">
        <v>118170353</v>
      </c>
      <c r="C2379" s="17">
        <v>36</v>
      </c>
      <c r="D2379" s="24">
        <v>31557</v>
      </c>
      <c r="E2379" s="17" t="s">
        <v>12</v>
      </c>
      <c r="F2379" s="17" t="s">
        <v>587</v>
      </c>
      <c r="G2379" s="17" t="s">
        <v>4058</v>
      </c>
      <c r="H2379" s="17" t="s">
        <v>7316</v>
      </c>
      <c r="I2379" s="20">
        <f t="shared" si="37"/>
        <v>1743380.7948</v>
      </c>
      <c r="J2379" s="20">
        <v>243826.023216</v>
      </c>
      <c r="K2379" s="17" t="s">
        <v>7317</v>
      </c>
      <c r="L2379" s="21" t="str">
        <f>VLOOKUP(B2379,Accounts!B$2:E$3001,4,FALSE)</f>
        <v>Joint</v>
      </c>
      <c r="M2379" s="26">
        <f>VALUE(VLOOKUP(B2379,Accounts!B$2:G$3001,6,FALSE))</f>
        <v>3167137536</v>
      </c>
      <c r="N2379" s="22">
        <f>IFERROR(VLOOKUP(B2379,Loan!B2379:D2678,3,FALSE), 0)</f>
        <v>0</v>
      </c>
      <c r="O2379" s="25">
        <f>VLOOKUP(B2379,Transaction!C2:F3001,4,FALSE)</f>
        <v>44440</v>
      </c>
      <c r="P2379" s="21" t="str">
        <f>VLOOKUP(B2379,Table3[[Account Number]:[Transaction type]],2,FALSE)</f>
        <v>Cash Withdrawal</v>
      </c>
      <c r="Q2379" s="21" t="str">
        <f>VLOOKUP(B2379,Transaction!C2:E3001,3,FALSE)</f>
        <v>ATM</v>
      </c>
      <c r="R2379" s="22">
        <f>Table4[[#This Row],[Bank Deposit2]] - Table4[[#This Row],[Saving Accounts]]</f>
        <v>1499554.771584</v>
      </c>
      <c r="S2379" s="22">
        <f>IF(AND(Table4[[#This Row],[Account Type]]="Current",Table4[[#This Row],[Opening Balance]]&gt;= 500000),Table4[[#This Row],[Opening Balance]] * 0.02, 0)</f>
        <v>0</v>
      </c>
    </row>
    <row r="2380" spans="1:19" ht="15.75" x14ac:dyDescent="0.25">
      <c r="A2380" s="17" t="s">
        <v>7318</v>
      </c>
      <c r="B2380" s="19">
        <v>279845393</v>
      </c>
      <c r="C2380" s="17">
        <v>25</v>
      </c>
      <c r="D2380" s="24">
        <v>35574.75</v>
      </c>
      <c r="E2380" s="17" t="s">
        <v>12</v>
      </c>
      <c r="F2380" s="17" t="s">
        <v>2501</v>
      </c>
      <c r="G2380" s="17" t="s">
        <v>4058</v>
      </c>
      <c r="H2380" s="17" t="s">
        <v>7319</v>
      </c>
      <c r="I2380" s="20">
        <f t="shared" si="37"/>
        <v>99660.189887999994</v>
      </c>
      <c r="J2380" s="20">
        <v>18633.832872480001</v>
      </c>
      <c r="K2380" s="17" t="s">
        <v>7320</v>
      </c>
      <c r="L2380" s="21" t="str">
        <f>VLOOKUP(B2380,Accounts!B$2:E$3001,4,FALSE)</f>
        <v>Current</v>
      </c>
      <c r="M2380" s="26">
        <f>VALUE(VLOOKUP(B2380,Accounts!B$2:G$3001,6,FALSE))</f>
        <v>1140411987</v>
      </c>
      <c r="N2380" s="22">
        <f>IFERROR(VLOOKUP(B2380,Loan!B2380:D2679,3,FALSE), 0)</f>
        <v>0</v>
      </c>
      <c r="O2380" s="25">
        <f>VLOOKUP(B2380,Transaction!C2:F3001,4,FALSE)</f>
        <v>44406</v>
      </c>
      <c r="P2380" s="21" t="str">
        <f>VLOOKUP(B2380,Table3[[Account Number]:[Transaction type]],2,FALSE)</f>
        <v>Loan Payment</v>
      </c>
      <c r="Q2380" s="21" t="str">
        <f>VLOOKUP(B2380,Transaction!C2:E3001,3,FALSE)</f>
        <v>Mobile</v>
      </c>
      <c r="R2380" s="22">
        <f>Table4[[#This Row],[Bank Deposit2]] - Table4[[#This Row],[Saving Accounts]]</f>
        <v>81026.357015519985</v>
      </c>
      <c r="S2380" s="22">
        <f>IF(AND(Table4[[#This Row],[Account Type]]="Current",Table4[[#This Row],[Opening Balance]]&gt;= 500000),Table4[[#This Row],[Opening Balance]] * 0.02, 0)</f>
        <v>22808239.740000002</v>
      </c>
    </row>
    <row r="2381" spans="1:19" ht="15.75" x14ac:dyDescent="0.25">
      <c r="A2381" s="17" t="s">
        <v>7321</v>
      </c>
      <c r="B2381" s="19">
        <v>100254813</v>
      </c>
      <c r="C2381" s="17">
        <v>58</v>
      </c>
      <c r="D2381" s="24">
        <v>23521.5</v>
      </c>
      <c r="E2381" s="17" t="s">
        <v>12</v>
      </c>
      <c r="F2381" s="17" t="s">
        <v>344</v>
      </c>
      <c r="G2381" s="17" t="s">
        <v>4058</v>
      </c>
      <c r="H2381" s="17" t="s">
        <v>7322</v>
      </c>
      <c r="I2381" s="20">
        <f t="shared" si="37"/>
        <v>1056468.6559349999</v>
      </c>
      <c r="J2381" s="20">
        <v>251540.15617500001</v>
      </c>
      <c r="K2381" s="17" t="s">
        <v>7323</v>
      </c>
      <c r="L2381" s="21" t="str">
        <f>VLOOKUP(B2381,Accounts!B$2:E$3001,4,FALSE)</f>
        <v>Fixed Deposit</v>
      </c>
      <c r="M2381" s="26">
        <f>VALUE(VLOOKUP(B2381,Accounts!B$2:G$3001,6,FALSE))</f>
        <v>674161488</v>
      </c>
      <c r="N2381" s="22">
        <f>IFERROR(VLOOKUP(B2381,Loan!B2381:D2680,3,FALSE), 0)</f>
        <v>0</v>
      </c>
      <c r="O2381" s="25">
        <f>VLOOKUP(B2381,Transaction!C2:F3001,4,FALSE)</f>
        <v>44429</v>
      </c>
      <c r="P2381" s="21" t="str">
        <f>VLOOKUP(B2381,Table3[[Account Number]:[Transaction type]],2,FALSE)</f>
        <v>Money Transfer</v>
      </c>
      <c r="Q2381" s="21" t="str">
        <f>VLOOKUP(B2381,Transaction!C2:E3001,3,FALSE)</f>
        <v>Mobile</v>
      </c>
      <c r="R2381" s="22">
        <f>Table4[[#This Row],[Bank Deposit2]] - Table4[[#This Row],[Saving Accounts]]</f>
        <v>804928.49975999992</v>
      </c>
      <c r="S2381" s="22">
        <f>IF(AND(Table4[[#This Row],[Account Type]]="Current",Table4[[#This Row],[Opening Balance]]&gt;= 500000),Table4[[#This Row],[Opening Balance]] * 0.02, 0)</f>
        <v>0</v>
      </c>
    </row>
    <row r="2382" spans="1:19" ht="15.75" x14ac:dyDescent="0.25">
      <c r="A2382" s="17" t="s">
        <v>7324</v>
      </c>
      <c r="B2382" s="19">
        <v>729426477</v>
      </c>
      <c r="C2382" s="17">
        <v>41</v>
      </c>
      <c r="D2382" s="24">
        <v>29730.75</v>
      </c>
      <c r="E2382" s="17" t="s">
        <v>12</v>
      </c>
      <c r="F2382" s="17" t="s">
        <v>1479</v>
      </c>
      <c r="G2382" s="17" t="s">
        <v>4058</v>
      </c>
      <c r="H2382" s="17" t="s">
        <v>7325</v>
      </c>
      <c r="I2382" s="20">
        <f t="shared" si="37"/>
        <v>132960.519</v>
      </c>
      <c r="J2382" s="20">
        <v>22381.687365000002</v>
      </c>
      <c r="K2382" s="17" t="s">
        <v>7326</v>
      </c>
      <c r="L2382" s="21" t="str">
        <f>VLOOKUP(B2382,Accounts!B$2:E$3001,4,FALSE)</f>
        <v>Current</v>
      </c>
      <c r="M2382" s="26">
        <f>VALUE(VLOOKUP(B2382,Accounts!B$2:G$3001,6,FALSE))</f>
        <v>441878085</v>
      </c>
      <c r="N2382" s="22">
        <f>IFERROR(VLOOKUP(B2382,Loan!B2382:D2681,3,FALSE), 0)</f>
        <v>0</v>
      </c>
      <c r="O2382" s="25">
        <f>VLOOKUP(B2382,Transaction!C2:F3001,4,FALSE)</f>
        <v>44317</v>
      </c>
      <c r="P2382" s="21" t="str">
        <f>VLOOKUP(B2382,Table3[[Account Number]:[Transaction type]],2,FALSE)</f>
        <v>Online Payment</v>
      </c>
      <c r="Q2382" s="21" t="str">
        <f>VLOOKUP(B2382,Transaction!C2:E3001,3,FALSE)</f>
        <v>Internet Banking</v>
      </c>
      <c r="R2382" s="22">
        <f>Table4[[#This Row],[Bank Deposit2]] - Table4[[#This Row],[Saving Accounts]]</f>
        <v>110578.831635</v>
      </c>
      <c r="S2382" s="22">
        <f>IF(AND(Table4[[#This Row],[Account Type]]="Current",Table4[[#This Row],[Opening Balance]]&gt;= 500000),Table4[[#This Row],[Opening Balance]] * 0.02, 0)</f>
        <v>8837561.6999999993</v>
      </c>
    </row>
    <row r="2383" spans="1:19" ht="15.75" x14ac:dyDescent="0.25">
      <c r="A2383" s="17" t="s">
        <v>7327</v>
      </c>
      <c r="B2383" s="19">
        <v>486620474</v>
      </c>
      <c r="C2383" s="17">
        <v>20</v>
      </c>
      <c r="D2383" s="24">
        <v>37401</v>
      </c>
      <c r="E2383" s="17" t="s">
        <v>12</v>
      </c>
      <c r="F2383" s="17" t="s">
        <v>24</v>
      </c>
      <c r="G2383" s="17" t="s">
        <v>4058</v>
      </c>
      <c r="H2383" s="17" t="s">
        <v>7328</v>
      </c>
      <c r="I2383" s="20">
        <f t="shared" si="37"/>
        <v>817822.44504999998</v>
      </c>
      <c r="J2383" s="20">
        <v>410835.51063099998</v>
      </c>
      <c r="K2383" s="17" t="s">
        <v>7329</v>
      </c>
      <c r="L2383" s="21" t="str">
        <f>VLOOKUP(B2383,Accounts!B$2:E$3001,4,FALSE)</f>
        <v>Corporate</v>
      </c>
      <c r="M2383" s="26">
        <f>VALUE(VLOOKUP(B2383,Accounts!B$2:G$3001,6,FALSE))</f>
        <v>1583304228</v>
      </c>
      <c r="N2383" s="22">
        <f>IFERROR(VLOOKUP(B2383,Loan!B2383:D2682,3,FALSE), 0)</f>
        <v>0</v>
      </c>
      <c r="O2383" s="25">
        <f>VLOOKUP(B2383,Transaction!C2:F3001,4,FALSE)</f>
        <v>44308</v>
      </c>
      <c r="P2383" s="21" t="str">
        <f>VLOOKUP(B2383,Table3[[Account Number]:[Transaction type]],2,FALSE)</f>
        <v>Money Deposit</v>
      </c>
      <c r="Q2383" s="21" t="str">
        <f>VLOOKUP(B2383,Transaction!C2:E3001,3,FALSE)</f>
        <v>Bank</v>
      </c>
      <c r="R2383" s="22">
        <f>Table4[[#This Row],[Bank Deposit2]] - Table4[[#This Row],[Saving Accounts]]</f>
        <v>406986.934419</v>
      </c>
      <c r="S2383" s="22">
        <f>IF(AND(Table4[[#This Row],[Account Type]]="Current",Table4[[#This Row],[Opening Balance]]&gt;= 500000),Table4[[#This Row],[Opening Balance]] * 0.02, 0)</f>
        <v>0</v>
      </c>
    </row>
    <row r="2384" spans="1:19" ht="15.75" x14ac:dyDescent="0.25">
      <c r="A2384" s="17" t="s">
        <v>7330</v>
      </c>
      <c r="B2384" s="19">
        <v>268873052</v>
      </c>
      <c r="C2384" s="17">
        <v>78</v>
      </c>
      <c r="D2384" s="24">
        <v>16216.5</v>
      </c>
      <c r="E2384" s="17" t="s">
        <v>12</v>
      </c>
      <c r="F2384" s="17" t="s">
        <v>13</v>
      </c>
      <c r="G2384" s="17" t="s">
        <v>4058</v>
      </c>
      <c r="H2384" s="17" t="s">
        <v>7331</v>
      </c>
      <c r="I2384" s="20">
        <f t="shared" si="37"/>
        <v>101502.37118</v>
      </c>
      <c r="J2384" s="20">
        <v>99141.850919999997</v>
      </c>
      <c r="K2384" s="17" t="s">
        <v>7332</v>
      </c>
      <c r="L2384" s="21" t="str">
        <f>VLOOKUP(B2384,Accounts!B$2:E$3001,4,FALSE)</f>
        <v>Joint</v>
      </c>
      <c r="M2384" s="26">
        <f>VALUE(VLOOKUP(B2384,Accounts!B$2:G$3001,6,FALSE))</f>
        <v>1303037952</v>
      </c>
      <c r="N2384" s="22">
        <f>IFERROR(VLOOKUP(B2384,Loan!B2384:D2683,3,FALSE), 0)</f>
        <v>0</v>
      </c>
      <c r="O2384" s="25">
        <f>VLOOKUP(B2384,Transaction!C2:F3001,4,FALSE)</f>
        <v>44262</v>
      </c>
      <c r="P2384" s="21" t="str">
        <f>VLOOKUP(B2384,Table3[[Account Number]:[Transaction type]],2,FALSE)</f>
        <v>Online Payment</v>
      </c>
      <c r="Q2384" s="21" t="str">
        <f>VLOOKUP(B2384,Transaction!C2:E3001,3,FALSE)</f>
        <v>Card</v>
      </c>
      <c r="R2384" s="22">
        <f>Table4[[#This Row],[Bank Deposit2]] - Table4[[#This Row],[Saving Accounts]]</f>
        <v>2360.5202600000048</v>
      </c>
      <c r="S2384" s="22">
        <f>IF(AND(Table4[[#This Row],[Account Type]]="Current",Table4[[#This Row],[Opening Balance]]&gt;= 500000),Table4[[#This Row],[Opening Balance]] * 0.02, 0)</f>
        <v>0</v>
      </c>
    </row>
    <row r="2385" spans="1:19" ht="15.75" x14ac:dyDescent="0.25">
      <c r="A2385" s="17" t="s">
        <v>7333</v>
      </c>
      <c r="B2385" s="19">
        <v>292368079</v>
      </c>
      <c r="C2385" s="17">
        <v>27</v>
      </c>
      <c r="D2385" s="24">
        <v>34844.25</v>
      </c>
      <c r="E2385" s="17" t="s">
        <v>12</v>
      </c>
      <c r="F2385" s="17" t="s">
        <v>1426</v>
      </c>
      <c r="G2385" s="17" t="s">
        <v>4058</v>
      </c>
      <c r="H2385" s="17" t="s">
        <v>7334</v>
      </c>
      <c r="I2385" s="20">
        <f t="shared" si="37"/>
        <v>283273.74129600002</v>
      </c>
      <c r="J2385" s="20">
        <v>101488.26539124</v>
      </c>
      <c r="K2385" s="17" t="s">
        <v>7335</v>
      </c>
      <c r="L2385" s="21" t="str">
        <f>VLOOKUP(B2385,Accounts!B$2:E$3001,4,FALSE)</f>
        <v>Domiciliary</v>
      </c>
      <c r="M2385" s="26">
        <f>VALUE(VLOOKUP(B2385,Accounts!B$2:G$3001,6,FALSE))</f>
        <v>238002975</v>
      </c>
      <c r="N2385" s="22">
        <f>IFERROR(VLOOKUP(B2385,Loan!B2385:D2684,3,FALSE), 0)</f>
        <v>0</v>
      </c>
      <c r="O2385" s="25">
        <f>VLOOKUP(B2385,Transaction!C2:F3001,4,FALSE)</f>
        <v>44290</v>
      </c>
      <c r="P2385" s="21" t="str">
        <f>VLOOKUP(B2385,Table3[[Account Number]:[Transaction type]],2,FALSE)</f>
        <v>Cash Withdrawal</v>
      </c>
      <c r="Q2385" s="21" t="str">
        <f>VLOOKUP(B2385,Transaction!C2:E3001,3,FALSE)</f>
        <v>POS</v>
      </c>
      <c r="R2385" s="22">
        <f>Table4[[#This Row],[Bank Deposit2]] - Table4[[#This Row],[Saving Accounts]]</f>
        <v>181785.47590476001</v>
      </c>
      <c r="S2385" s="22">
        <f>IF(AND(Table4[[#This Row],[Account Type]]="Current",Table4[[#This Row],[Opening Balance]]&gt;= 500000),Table4[[#This Row],[Opening Balance]] * 0.02, 0)</f>
        <v>0</v>
      </c>
    </row>
    <row r="2386" spans="1:19" ht="15.75" x14ac:dyDescent="0.25">
      <c r="A2386" s="17" t="s">
        <v>7336</v>
      </c>
      <c r="B2386" s="19">
        <v>844864530</v>
      </c>
      <c r="C2386" s="17">
        <v>26</v>
      </c>
      <c r="D2386" s="24">
        <v>35209.5</v>
      </c>
      <c r="E2386" s="17" t="s">
        <v>12</v>
      </c>
      <c r="F2386" s="17" t="s">
        <v>48</v>
      </c>
      <c r="G2386" s="17" t="s">
        <v>4058</v>
      </c>
      <c r="H2386" s="17" t="s">
        <v>7337</v>
      </c>
      <c r="I2386" s="20">
        <f t="shared" si="37"/>
        <v>823333.50206800003</v>
      </c>
      <c r="J2386" s="20">
        <v>87412.355576700094</v>
      </c>
      <c r="K2386" s="17" t="s">
        <v>7338</v>
      </c>
      <c r="L2386" s="21" t="str">
        <f>VLOOKUP(B2386,Accounts!B$2:E$3001,4,FALSE)</f>
        <v>Corporate</v>
      </c>
      <c r="M2386" s="26">
        <f>VALUE(VLOOKUP(B2386,Accounts!B$2:G$3001,6,FALSE))</f>
        <v>3489950772</v>
      </c>
      <c r="N2386" s="22">
        <f>IFERROR(VLOOKUP(B2386,Loan!B2386:D2685,3,FALSE), 0)</f>
        <v>0</v>
      </c>
      <c r="O2386" s="25">
        <f>VLOOKUP(B2386,Transaction!C2:F3001,4,FALSE)</f>
        <v>44451</v>
      </c>
      <c r="P2386" s="21" t="str">
        <f>VLOOKUP(B2386,Table3[[Account Number]:[Transaction type]],2,FALSE)</f>
        <v>Money Transfer</v>
      </c>
      <c r="Q2386" s="21" t="str">
        <f>VLOOKUP(B2386,Transaction!C2:E3001,3,FALSE)</f>
        <v>Bank</v>
      </c>
      <c r="R2386" s="22">
        <f>Table4[[#This Row],[Bank Deposit2]] - Table4[[#This Row],[Saving Accounts]]</f>
        <v>735921.14649129997</v>
      </c>
      <c r="S2386" s="22">
        <f>IF(AND(Table4[[#This Row],[Account Type]]="Current",Table4[[#This Row],[Opening Balance]]&gt;= 500000),Table4[[#This Row],[Opening Balance]] * 0.02, 0)</f>
        <v>0</v>
      </c>
    </row>
    <row r="2387" spans="1:19" ht="15.75" x14ac:dyDescent="0.25">
      <c r="A2387" s="17" t="s">
        <v>7339</v>
      </c>
      <c r="B2387" s="19">
        <v>663215913</v>
      </c>
      <c r="C2387" s="17">
        <v>68</v>
      </c>
      <c r="D2387" s="24">
        <v>19869</v>
      </c>
      <c r="E2387" s="17" t="s">
        <v>12</v>
      </c>
      <c r="F2387" s="17" t="s">
        <v>1372</v>
      </c>
      <c r="G2387" s="17" t="s">
        <v>4058</v>
      </c>
      <c r="H2387" s="17" t="s">
        <v>7340</v>
      </c>
      <c r="I2387" s="20">
        <f t="shared" si="37"/>
        <v>501310.5552</v>
      </c>
      <c r="J2387" s="20">
        <v>336945.67779599997</v>
      </c>
      <c r="K2387" s="17" t="s">
        <v>7341</v>
      </c>
      <c r="L2387" s="21" t="str">
        <f>VLOOKUP(B2387,Accounts!B$2:E$3001,4,FALSE)</f>
        <v>Domiciliary</v>
      </c>
      <c r="M2387" s="26">
        <f>VALUE(VLOOKUP(B2387,Accounts!B$2:G$3001,6,FALSE))</f>
        <v>1117894349</v>
      </c>
      <c r="N2387" s="22">
        <f>IFERROR(VLOOKUP(B2387,Loan!B2387:D2686,3,FALSE), 0)</f>
        <v>0</v>
      </c>
      <c r="O2387" s="25">
        <f>VLOOKUP(B2387,Transaction!C2:F3001,4,FALSE)</f>
        <v>44479</v>
      </c>
      <c r="P2387" s="21" t="str">
        <f>VLOOKUP(B2387,Table3[[Account Number]:[Transaction type]],2,FALSE)</f>
        <v>Online Payment</v>
      </c>
      <c r="Q2387" s="21" t="str">
        <f>VLOOKUP(B2387,Transaction!C2:E3001,3,FALSE)</f>
        <v>Mobile</v>
      </c>
      <c r="R2387" s="22">
        <f>Table4[[#This Row],[Bank Deposit2]] - Table4[[#This Row],[Saving Accounts]]</f>
        <v>164364.87740400003</v>
      </c>
      <c r="S2387" s="22">
        <f>IF(AND(Table4[[#This Row],[Account Type]]="Current",Table4[[#This Row],[Opening Balance]]&gt;= 500000),Table4[[#This Row],[Opening Balance]] * 0.02, 0)</f>
        <v>0</v>
      </c>
    </row>
    <row r="2388" spans="1:19" ht="15.75" x14ac:dyDescent="0.25">
      <c r="A2388" s="17" t="s">
        <v>7342</v>
      </c>
      <c r="B2388" s="19">
        <v>984213296</v>
      </c>
      <c r="C2388" s="17">
        <v>60</v>
      </c>
      <c r="D2388" s="24">
        <v>22791</v>
      </c>
      <c r="E2388" s="17" t="s">
        <v>12</v>
      </c>
      <c r="F2388" s="17" t="s">
        <v>610</v>
      </c>
      <c r="G2388" s="17" t="s">
        <v>4058</v>
      </c>
      <c r="H2388" s="17" t="s">
        <v>7343</v>
      </c>
      <c r="I2388" s="20">
        <f t="shared" si="37"/>
        <v>166878.16329600001</v>
      </c>
      <c r="J2388" s="20">
        <v>76303.601562240001</v>
      </c>
      <c r="K2388" s="17" t="s">
        <v>7344</v>
      </c>
      <c r="L2388" s="21" t="str">
        <f>VLOOKUP(B2388,Accounts!B$2:E$3001,4,FALSE)</f>
        <v>Joint</v>
      </c>
      <c r="M2388" s="26">
        <f>VALUE(VLOOKUP(B2388,Accounts!B$2:G$3001,6,FALSE))</f>
        <v>3899986816</v>
      </c>
      <c r="N2388" s="22">
        <f>IFERROR(VLOOKUP(B2388,Loan!B2388:D2687,3,FALSE), 0)</f>
        <v>0</v>
      </c>
      <c r="O2388" s="25">
        <f>VLOOKUP(B2388,Transaction!C2:F3001,4,FALSE)</f>
        <v>44617</v>
      </c>
      <c r="P2388" s="21" t="str">
        <f>VLOOKUP(B2388,Table3[[Account Number]:[Transaction type]],2,FALSE)</f>
        <v>Loan Payment</v>
      </c>
      <c r="Q2388" s="21" t="str">
        <f>VLOOKUP(B2388,Transaction!C2:E3001,3,FALSE)</f>
        <v>ACH</v>
      </c>
      <c r="R2388" s="22">
        <f>Table4[[#This Row],[Bank Deposit2]] - Table4[[#This Row],[Saving Accounts]]</f>
        <v>90574.561733760012</v>
      </c>
      <c r="S2388" s="22">
        <f>IF(AND(Table4[[#This Row],[Account Type]]="Current",Table4[[#This Row],[Opening Balance]]&gt;= 500000),Table4[[#This Row],[Opening Balance]] * 0.02, 0)</f>
        <v>0</v>
      </c>
    </row>
    <row r="2389" spans="1:19" ht="15.75" x14ac:dyDescent="0.25">
      <c r="A2389" s="17" t="s">
        <v>7345</v>
      </c>
      <c r="B2389" s="19">
        <v>559254783</v>
      </c>
      <c r="C2389" s="17">
        <v>84</v>
      </c>
      <c r="D2389" s="24">
        <v>14025</v>
      </c>
      <c r="E2389" s="17" t="s">
        <v>12</v>
      </c>
      <c r="F2389" s="17" t="s">
        <v>349</v>
      </c>
      <c r="G2389" s="17" t="s">
        <v>4058</v>
      </c>
      <c r="H2389" s="17" t="s">
        <v>7346</v>
      </c>
      <c r="I2389" s="20">
        <f t="shared" si="37"/>
        <v>1600437.1394100001</v>
      </c>
      <c r="J2389" s="20">
        <v>196231.94225250001</v>
      </c>
      <c r="K2389" s="17" t="s">
        <v>7347</v>
      </c>
      <c r="L2389" s="21" t="str">
        <f>VLOOKUP(B2389,Accounts!B$2:E$3001,4,FALSE)</f>
        <v>Joint</v>
      </c>
      <c r="M2389" s="26">
        <f>VALUE(VLOOKUP(B2389,Accounts!B$2:G$3001,6,FALSE))</f>
        <v>2876127345</v>
      </c>
      <c r="N2389" s="22">
        <f>IFERROR(VLOOKUP(B2389,Loan!B2389:D2688,3,FALSE), 0)</f>
        <v>0</v>
      </c>
      <c r="O2389" s="25">
        <f>VLOOKUP(B2389,Transaction!C2:F3001,4,FALSE)</f>
        <v>44401</v>
      </c>
      <c r="P2389" s="21" t="str">
        <f>VLOOKUP(B2389,Table3[[Account Number]:[Transaction type]],2,FALSE)</f>
        <v>Loan Payment</v>
      </c>
      <c r="Q2389" s="21" t="str">
        <f>VLOOKUP(B2389,Transaction!C2:E3001,3,FALSE)</f>
        <v>Mobile</v>
      </c>
      <c r="R2389" s="22">
        <f>Table4[[#This Row],[Bank Deposit2]] - Table4[[#This Row],[Saving Accounts]]</f>
        <v>1404205.1971575001</v>
      </c>
      <c r="S2389" s="22">
        <f>IF(AND(Table4[[#This Row],[Account Type]]="Current",Table4[[#This Row],[Opening Balance]]&gt;= 500000),Table4[[#This Row],[Opening Balance]] * 0.02, 0)</f>
        <v>0</v>
      </c>
    </row>
    <row r="2390" spans="1:19" ht="15.75" x14ac:dyDescent="0.25">
      <c r="A2390" s="17" t="s">
        <v>7348</v>
      </c>
      <c r="B2390" s="19">
        <v>603644277</v>
      </c>
      <c r="C2390" s="17">
        <v>29</v>
      </c>
      <c r="D2390" s="24">
        <v>34113.75</v>
      </c>
      <c r="E2390" s="17" t="s">
        <v>12</v>
      </c>
      <c r="F2390" s="17" t="s">
        <v>574</v>
      </c>
      <c r="G2390" s="17" t="s">
        <v>4058</v>
      </c>
      <c r="H2390" s="17" t="s">
        <v>7349</v>
      </c>
      <c r="I2390" s="20">
        <f t="shared" si="37"/>
        <v>254032.81200000001</v>
      </c>
      <c r="J2390" s="20">
        <v>50565.899735999999</v>
      </c>
      <c r="K2390" s="17" t="s">
        <v>2338</v>
      </c>
      <c r="L2390" s="21" t="str">
        <f>VLOOKUP(B2390,Accounts!B$2:E$3001,4,FALSE)</f>
        <v>Savings</v>
      </c>
      <c r="M2390" s="26">
        <f>VALUE(VLOOKUP(B2390,Accounts!B$2:G$3001,6,FALSE))</f>
        <v>2357121921</v>
      </c>
      <c r="N2390" s="22">
        <f>IFERROR(VLOOKUP(B2390,Loan!B2390:D2689,3,FALSE), 0)</f>
        <v>0</v>
      </c>
      <c r="O2390" s="25">
        <f>VLOOKUP(B2390,Transaction!C2:F3001,4,FALSE)</f>
        <v>44383</v>
      </c>
      <c r="P2390" s="21" t="str">
        <f>VLOOKUP(B2390,Table3[[Account Number]:[Transaction type]],2,FALSE)</f>
        <v>Checks</v>
      </c>
      <c r="Q2390" s="21" t="str">
        <f>VLOOKUP(B2390,Transaction!C2:E3001,3,FALSE)</f>
        <v>Informal Services</v>
      </c>
      <c r="R2390" s="22">
        <f>Table4[[#This Row],[Bank Deposit2]] - Table4[[#This Row],[Saving Accounts]]</f>
        <v>203466.91226400001</v>
      </c>
      <c r="S2390" s="22">
        <f>IF(AND(Table4[[#This Row],[Account Type]]="Current",Table4[[#This Row],[Opening Balance]]&gt;= 500000),Table4[[#This Row],[Opening Balance]] * 0.02, 0)</f>
        <v>0</v>
      </c>
    </row>
    <row r="2391" spans="1:19" ht="15.75" x14ac:dyDescent="0.25">
      <c r="A2391" s="17" t="s">
        <v>7350</v>
      </c>
      <c r="B2391" s="19">
        <v>714271057</v>
      </c>
      <c r="C2391" s="17">
        <v>63</v>
      </c>
      <c r="D2391" s="24">
        <v>21695.25</v>
      </c>
      <c r="E2391" s="17" t="s">
        <v>12</v>
      </c>
      <c r="F2391" s="17" t="s">
        <v>1146</v>
      </c>
      <c r="G2391" s="17" t="s">
        <v>4058</v>
      </c>
      <c r="H2391" s="17" t="s">
        <v>7351</v>
      </c>
      <c r="I2391" s="20">
        <f t="shared" si="37"/>
        <v>3359892.4998400002</v>
      </c>
      <c r="J2391" s="20">
        <v>452480.25968239998</v>
      </c>
      <c r="K2391" s="17" t="s">
        <v>7352</v>
      </c>
      <c r="L2391" s="21" t="str">
        <f>VLOOKUP(B2391,Accounts!B$2:E$3001,4,FALSE)</f>
        <v>Joint</v>
      </c>
      <c r="M2391" s="26">
        <f>VALUE(VLOOKUP(B2391,Accounts!B$2:G$3001,6,FALSE))</f>
        <v>139134528</v>
      </c>
      <c r="N2391" s="22">
        <f>IFERROR(VLOOKUP(B2391,Loan!B2391:D2690,3,FALSE), 0)</f>
        <v>0</v>
      </c>
      <c r="O2391" s="25">
        <f>VLOOKUP(B2391,Transaction!C2:F3001,4,FALSE)</f>
        <v>44418</v>
      </c>
      <c r="P2391" s="21" t="str">
        <f>VLOOKUP(B2391,Table3[[Account Number]:[Transaction type]],2,FALSE)</f>
        <v>Loan Payment</v>
      </c>
      <c r="Q2391" s="21" t="str">
        <f>VLOOKUP(B2391,Transaction!C2:E3001,3,FALSE)</f>
        <v>ACH</v>
      </c>
      <c r="R2391" s="22">
        <f>Table4[[#This Row],[Bank Deposit2]] - Table4[[#This Row],[Saving Accounts]]</f>
        <v>2907412.2401576</v>
      </c>
      <c r="S2391" s="22">
        <f>IF(AND(Table4[[#This Row],[Account Type]]="Current",Table4[[#This Row],[Opening Balance]]&gt;= 500000),Table4[[#This Row],[Opening Balance]] * 0.02, 0)</f>
        <v>0</v>
      </c>
    </row>
    <row r="2392" spans="1:19" ht="15.75" x14ac:dyDescent="0.25">
      <c r="A2392" s="17" t="s">
        <v>7353</v>
      </c>
      <c r="B2392" s="19">
        <v>610013610</v>
      </c>
      <c r="C2392" s="17">
        <v>53</v>
      </c>
      <c r="D2392" s="24">
        <v>25347.75</v>
      </c>
      <c r="E2392" s="17" t="s">
        <v>12</v>
      </c>
      <c r="F2392" s="17" t="s">
        <v>63</v>
      </c>
      <c r="G2392" s="17" t="s">
        <v>4058</v>
      </c>
      <c r="H2392" s="17" t="s">
        <v>7354</v>
      </c>
      <c r="I2392" s="20">
        <f t="shared" si="37"/>
        <v>375968.35197000002</v>
      </c>
      <c r="J2392" s="20">
        <v>144510.13436639999</v>
      </c>
      <c r="K2392" s="17" t="s">
        <v>6420</v>
      </c>
      <c r="L2392" s="21" t="str">
        <f>VLOOKUP(B2392,Accounts!B$2:E$3001,4,FALSE)</f>
        <v>Joint</v>
      </c>
      <c r="M2392" s="26">
        <f>VALUE(VLOOKUP(B2392,Accounts!B$2:G$3001,6,FALSE))</f>
        <v>231058464</v>
      </c>
      <c r="N2392" s="22">
        <f>IFERROR(VLOOKUP(B2392,Loan!B2392:D2691,3,FALSE), 0)</f>
        <v>0</v>
      </c>
      <c r="O2392" s="25">
        <f>VLOOKUP(B2392,Transaction!C2:F3001,4,FALSE)</f>
        <v>44606</v>
      </c>
      <c r="P2392" s="21" t="str">
        <f>VLOOKUP(B2392,Table3[[Account Number]:[Transaction type]],2,FALSE)</f>
        <v>Cash Withdrawal</v>
      </c>
      <c r="Q2392" s="21" t="str">
        <f>VLOOKUP(B2392,Transaction!C2:E3001,3,FALSE)</f>
        <v>ATM</v>
      </c>
      <c r="R2392" s="22">
        <f>Table4[[#This Row],[Bank Deposit2]] - Table4[[#This Row],[Saving Accounts]]</f>
        <v>231458.21760360003</v>
      </c>
      <c r="S2392" s="22">
        <f>IF(AND(Table4[[#This Row],[Account Type]]="Current",Table4[[#This Row],[Opening Balance]]&gt;= 500000),Table4[[#This Row],[Opening Balance]] * 0.02, 0)</f>
        <v>0</v>
      </c>
    </row>
    <row r="2393" spans="1:19" ht="15.75" x14ac:dyDescent="0.25">
      <c r="A2393" s="17" t="s">
        <v>7355</v>
      </c>
      <c r="B2393" s="19">
        <v>588258139</v>
      </c>
      <c r="C2393" s="17">
        <v>56</v>
      </c>
      <c r="D2393" s="24">
        <v>24252</v>
      </c>
      <c r="E2393" s="17" t="s">
        <v>12</v>
      </c>
      <c r="F2393" s="17" t="s">
        <v>699</v>
      </c>
      <c r="G2393" s="17" t="s">
        <v>4058</v>
      </c>
      <c r="H2393" s="17" t="s">
        <v>7356</v>
      </c>
      <c r="I2393" s="20">
        <f t="shared" si="37"/>
        <v>784410.93359999999</v>
      </c>
      <c r="J2393" s="20">
        <v>168818.87484</v>
      </c>
      <c r="K2393" s="17" t="s">
        <v>7357</v>
      </c>
      <c r="L2393" s="21" t="str">
        <f>VLOOKUP(B2393,Accounts!B$2:E$3001,4,FALSE)</f>
        <v>Domiciliary</v>
      </c>
      <c r="M2393" s="26">
        <f>VALUE(VLOOKUP(B2393,Accounts!B$2:G$3001,6,FALSE))</f>
        <v>88221815</v>
      </c>
      <c r="N2393" s="22">
        <f>IFERROR(VLOOKUP(B2393,Loan!B2393:D2692,3,FALSE), 0)</f>
        <v>0</v>
      </c>
      <c r="O2393" s="25">
        <f>VLOOKUP(B2393,Transaction!C2:F3001,4,FALSE)</f>
        <v>44449</v>
      </c>
      <c r="P2393" s="21" t="str">
        <f>VLOOKUP(B2393,Table3[[Account Number]:[Transaction type]],2,FALSE)</f>
        <v>Money Deposit</v>
      </c>
      <c r="Q2393" s="21" t="str">
        <f>VLOOKUP(B2393,Transaction!C2:E3001,3,FALSE)</f>
        <v>Bank</v>
      </c>
      <c r="R2393" s="22">
        <f>Table4[[#This Row],[Bank Deposit2]] - Table4[[#This Row],[Saving Accounts]]</f>
        <v>615592.05875999993</v>
      </c>
      <c r="S2393" s="22">
        <f>IF(AND(Table4[[#This Row],[Account Type]]="Current",Table4[[#This Row],[Opening Balance]]&gt;= 500000),Table4[[#This Row],[Opening Balance]] * 0.02, 0)</f>
        <v>0</v>
      </c>
    </row>
    <row r="2394" spans="1:19" ht="15.75" x14ac:dyDescent="0.25">
      <c r="A2394" s="17" t="s">
        <v>7358</v>
      </c>
      <c r="B2394" s="19">
        <v>260136851</v>
      </c>
      <c r="C2394" s="17">
        <v>22</v>
      </c>
      <c r="D2394" s="24">
        <v>36670.5</v>
      </c>
      <c r="E2394" s="17" t="s">
        <v>12</v>
      </c>
      <c r="F2394" s="17" t="s">
        <v>807</v>
      </c>
      <c r="G2394" s="17" t="s">
        <v>4058</v>
      </c>
      <c r="H2394" s="17" t="s">
        <v>7359</v>
      </c>
      <c r="I2394" s="20">
        <f t="shared" si="37"/>
        <v>557684.65561599995</v>
      </c>
      <c r="J2394" s="20">
        <v>459139.24203840003</v>
      </c>
      <c r="K2394" s="17" t="s">
        <v>7360</v>
      </c>
      <c r="L2394" s="21" t="str">
        <f>VLOOKUP(B2394,Accounts!B$2:E$3001,4,FALSE)</f>
        <v>Joint</v>
      </c>
      <c r="M2394" s="26">
        <f>VALUE(VLOOKUP(B2394,Accounts!B$2:G$3001,6,FALSE))</f>
        <v>1995465303</v>
      </c>
      <c r="N2394" s="22">
        <f>IFERROR(VLOOKUP(B2394,Loan!B2394:D2693,3,FALSE), 0)</f>
        <v>0</v>
      </c>
      <c r="O2394" s="25">
        <f>VLOOKUP(B2394,Transaction!C2:F3001,4,FALSE)</f>
        <v>44450</v>
      </c>
      <c r="P2394" s="21" t="str">
        <f>VLOOKUP(B2394,Table3[[Account Number]:[Transaction type]],2,FALSE)</f>
        <v>Money Deposit</v>
      </c>
      <c r="Q2394" s="21" t="str">
        <f>VLOOKUP(B2394,Transaction!C2:E3001,3,FALSE)</f>
        <v>ATM</v>
      </c>
      <c r="R2394" s="22">
        <f>Table4[[#This Row],[Bank Deposit2]] - Table4[[#This Row],[Saving Accounts]]</f>
        <v>98545.413577599917</v>
      </c>
      <c r="S2394" s="22">
        <f>IF(AND(Table4[[#This Row],[Account Type]]="Current",Table4[[#This Row],[Opening Balance]]&gt;= 500000),Table4[[#This Row],[Opening Balance]] * 0.02, 0)</f>
        <v>0</v>
      </c>
    </row>
    <row r="2395" spans="1:19" ht="15.75" x14ac:dyDescent="0.25">
      <c r="A2395" s="17" t="s">
        <v>7361</v>
      </c>
      <c r="B2395" s="19">
        <v>367977355</v>
      </c>
      <c r="C2395" s="17">
        <v>41</v>
      </c>
      <c r="D2395" s="24">
        <v>29730.75</v>
      </c>
      <c r="E2395" s="17" t="s">
        <v>12</v>
      </c>
      <c r="F2395" s="17" t="s">
        <v>825</v>
      </c>
      <c r="G2395" s="17" t="s">
        <v>4058</v>
      </c>
      <c r="H2395" s="17" t="s">
        <v>7362</v>
      </c>
      <c r="I2395" s="20">
        <f t="shared" si="37"/>
        <v>1252548.1993559999</v>
      </c>
      <c r="J2395" s="20">
        <v>379901.31624503998</v>
      </c>
      <c r="K2395" s="17" t="s">
        <v>7363</v>
      </c>
      <c r="L2395" s="21" t="str">
        <f>VLOOKUP(B2395,Accounts!B$2:E$3001,4,FALSE)</f>
        <v>Domiciliary</v>
      </c>
      <c r="M2395" s="26">
        <f>VALUE(VLOOKUP(B2395,Accounts!B$2:G$3001,6,FALSE))</f>
        <v>1169269416</v>
      </c>
      <c r="N2395" s="22">
        <f>IFERROR(VLOOKUP(B2395,Loan!B2395:D2694,3,FALSE), 0)</f>
        <v>0</v>
      </c>
      <c r="O2395" s="25">
        <f>VLOOKUP(B2395,Transaction!C2:F3001,4,FALSE)</f>
        <v>44431</v>
      </c>
      <c r="P2395" s="21" t="str">
        <f>VLOOKUP(B2395,Table3[[Account Number]:[Transaction type]],2,FALSE)</f>
        <v>Cash Withdrawal</v>
      </c>
      <c r="Q2395" s="21" t="str">
        <f>VLOOKUP(B2395,Transaction!C2:E3001,3,FALSE)</f>
        <v>Bank</v>
      </c>
      <c r="R2395" s="22">
        <f>Table4[[#This Row],[Bank Deposit2]] - Table4[[#This Row],[Saving Accounts]]</f>
        <v>872646.88311096001</v>
      </c>
      <c r="S2395" s="22">
        <f>IF(AND(Table4[[#This Row],[Account Type]]="Current",Table4[[#This Row],[Opening Balance]]&gt;= 500000),Table4[[#This Row],[Opening Balance]] * 0.02, 0)</f>
        <v>0</v>
      </c>
    </row>
    <row r="2396" spans="1:19" ht="15.75" x14ac:dyDescent="0.25">
      <c r="A2396" s="17" t="s">
        <v>7364</v>
      </c>
      <c r="B2396" s="19">
        <v>529389770</v>
      </c>
      <c r="C2396" s="17">
        <v>62</v>
      </c>
      <c r="D2396" s="24">
        <v>22060.5</v>
      </c>
      <c r="E2396" s="17" t="s">
        <v>12</v>
      </c>
      <c r="F2396" s="17" t="s">
        <v>675</v>
      </c>
      <c r="G2396" s="17" t="s">
        <v>4058</v>
      </c>
      <c r="H2396" s="17" t="s">
        <v>7365</v>
      </c>
      <c r="I2396" s="20">
        <f t="shared" si="37"/>
        <v>499909.49035199999</v>
      </c>
      <c r="J2396" s="20">
        <v>365131.26065051998</v>
      </c>
      <c r="K2396" s="17" t="s">
        <v>7366</v>
      </c>
      <c r="L2396" s="21" t="str">
        <f>VLOOKUP(B2396,Accounts!B$2:E$3001,4,FALSE)</f>
        <v>Current</v>
      </c>
      <c r="M2396" s="26">
        <f>VALUE(VLOOKUP(B2396,Accounts!B$2:G$3001,6,FALSE))</f>
        <v>3213749084</v>
      </c>
      <c r="N2396" s="22">
        <f>IFERROR(VLOOKUP(B2396,Loan!B2396:D2695,3,FALSE), 0)</f>
        <v>0</v>
      </c>
      <c r="O2396" s="25">
        <f>VLOOKUP(B2396,Transaction!C2:F3001,4,FALSE)</f>
        <v>44516</v>
      </c>
      <c r="P2396" s="21" t="str">
        <f>VLOOKUP(B2396,Table3[[Account Number]:[Transaction type]],2,FALSE)</f>
        <v>Online Payment</v>
      </c>
      <c r="Q2396" s="21" t="str">
        <f>VLOOKUP(B2396,Transaction!C2:E3001,3,FALSE)</f>
        <v>Internet Banking</v>
      </c>
      <c r="R2396" s="22">
        <f>Table4[[#This Row],[Bank Deposit2]] - Table4[[#This Row],[Saving Accounts]]</f>
        <v>134778.22970148001</v>
      </c>
      <c r="S2396" s="22">
        <f>IF(AND(Table4[[#This Row],[Account Type]]="Current",Table4[[#This Row],[Opening Balance]]&gt;= 500000),Table4[[#This Row],[Opening Balance]] * 0.02, 0)</f>
        <v>64274981.68</v>
      </c>
    </row>
    <row r="2397" spans="1:19" ht="15.75" x14ac:dyDescent="0.25">
      <c r="A2397" s="17" t="s">
        <v>7367</v>
      </c>
      <c r="B2397" s="19">
        <v>680580260</v>
      </c>
      <c r="C2397" s="17">
        <v>47</v>
      </c>
      <c r="D2397" s="24">
        <v>27539.25</v>
      </c>
      <c r="E2397" s="17" t="s">
        <v>12</v>
      </c>
      <c r="F2397" s="17" t="s">
        <v>370</v>
      </c>
      <c r="G2397" s="17" t="s">
        <v>4058</v>
      </c>
      <c r="H2397" s="17" t="s">
        <v>7368</v>
      </c>
      <c r="I2397" s="20">
        <f t="shared" si="37"/>
        <v>1259138.5603199999</v>
      </c>
      <c r="J2397" s="20">
        <v>160052.47192800001</v>
      </c>
      <c r="K2397" s="17" t="s">
        <v>7369</v>
      </c>
      <c r="L2397" s="21" t="str">
        <f>VLOOKUP(B2397,Accounts!B$2:E$3001,4,FALSE)</f>
        <v>Corporate</v>
      </c>
      <c r="M2397" s="26">
        <f>VALUE(VLOOKUP(B2397,Accounts!B$2:G$3001,6,FALSE))</f>
        <v>1578344782</v>
      </c>
      <c r="N2397" s="22">
        <f>IFERROR(VLOOKUP(B2397,Loan!B2397:D2696,3,FALSE), 0)</f>
        <v>0</v>
      </c>
      <c r="O2397" s="25">
        <f>VLOOKUP(B2397,Transaction!C2:F3001,4,FALSE)</f>
        <v>44550</v>
      </c>
      <c r="P2397" s="21" t="str">
        <f>VLOOKUP(B2397,Table3[[Account Number]:[Transaction type]],2,FALSE)</f>
        <v>Money Deposit</v>
      </c>
      <c r="Q2397" s="21" t="str">
        <f>VLOOKUP(B2397,Transaction!C2:E3001,3,FALSE)</f>
        <v>Bank</v>
      </c>
      <c r="R2397" s="22">
        <f>Table4[[#This Row],[Bank Deposit2]] - Table4[[#This Row],[Saving Accounts]]</f>
        <v>1099086.0883919999</v>
      </c>
      <c r="S2397" s="22">
        <f>IF(AND(Table4[[#This Row],[Account Type]]="Current",Table4[[#This Row],[Opening Balance]]&gt;= 500000),Table4[[#This Row],[Opening Balance]] * 0.02, 0)</f>
        <v>0</v>
      </c>
    </row>
    <row r="2398" spans="1:19" ht="15.75" x14ac:dyDescent="0.25">
      <c r="A2398" s="17" t="s">
        <v>7370</v>
      </c>
      <c r="B2398" s="19">
        <v>161914403</v>
      </c>
      <c r="C2398" s="17">
        <v>45</v>
      </c>
      <c r="D2398" s="24">
        <v>28269.75</v>
      </c>
      <c r="E2398" s="17" t="s">
        <v>12</v>
      </c>
      <c r="F2398" s="17" t="s">
        <v>73</v>
      </c>
      <c r="G2398" s="17" t="s">
        <v>4058</v>
      </c>
      <c r="H2398" s="17" t="s">
        <v>7371</v>
      </c>
      <c r="I2398" s="20">
        <f t="shared" si="37"/>
        <v>616330.92885000003</v>
      </c>
      <c r="J2398" s="20">
        <v>138738.2173632</v>
      </c>
      <c r="K2398" s="17" t="s">
        <v>7372</v>
      </c>
      <c r="L2398" s="21" t="str">
        <f>VLOOKUP(B2398,Accounts!B$2:E$3001,4,FALSE)</f>
        <v>Joint</v>
      </c>
      <c r="M2398" s="26">
        <f>VALUE(VLOOKUP(B2398,Accounts!B$2:G$3001,6,FALSE))</f>
        <v>2518794144</v>
      </c>
      <c r="N2398" s="22">
        <f>IFERROR(VLOOKUP(B2398,Loan!B2398:D2697,3,FALSE), 0)</f>
        <v>0</v>
      </c>
      <c r="O2398" s="25">
        <f>VLOOKUP(B2398,Transaction!C2:F3001,4,FALSE)</f>
        <v>44382</v>
      </c>
      <c r="P2398" s="21" t="str">
        <f>VLOOKUP(B2398,Table3[[Account Number]:[Transaction type]],2,FALSE)</f>
        <v>Online Payment</v>
      </c>
      <c r="Q2398" s="21" t="str">
        <f>VLOOKUP(B2398,Transaction!C2:E3001,3,FALSE)</f>
        <v>Mobile</v>
      </c>
      <c r="R2398" s="22">
        <f>Table4[[#This Row],[Bank Deposit2]] - Table4[[#This Row],[Saving Accounts]]</f>
        <v>477592.71148679999</v>
      </c>
      <c r="S2398" s="22">
        <f>IF(AND(Table4[[#This Row],[Account Type]]="Current",Table4[[#This Row],[Opening Balance]]&gt;= 500000),Table4[[#This Row],[Opening Balance]] * 0.02, 0)</f>
        <v>0</v>
      </c>
    </row>
    <row r="2399" spans="1:19" ht="15.75" x14ac:dyDescent="0.25">
      <c r="A2399" s="17" t="s">
        <v>7373</v>
      </c>
      <c r="B2399" s="19">
        <v>354583177</v>
      </c>
      <c r="C2399" s="17">
        <v>45</v>
      </c>
      <c r="D2399" s="24">
        <v>28269.75</v>
      </c>
      <c r="E2399" s="17" t="s">
        <v>12</v>
      </c>
      <c r="F2399" s="17" t="s">
        <v>1789</v>
      </c>
      <c r="G2399" s="17" t="s">
        <v>4058</v>
      </c>
      <c r="H2399" s="17" t="s">
        <v>7374</v>
      </c>
      <c r="I2399" s="20">
        <f t="shared" si="37"/>
        <v>3085020.8911080002</v>
      </c>
      <c r="J2399" s="20">
        <v>1371926.93745744</v>
      </c>
      <c r="K2399" s="17" t="s">
        <v>7375</v>
      </c>
      <c r="L2399" s="21" t="str">
        <f>VLOOKUP(B2399,Accounts!B$2:E$3001,4,FALSE)</f>
        <v>Corporate</v>
      </c>
      <c r="M2399" s="26">
        <f>VALUE(VLOOKUP(B2399,Accounts!B$2:G$3001,6,FALSE))</f>
        <v>3705151632</v>
      </c>
      <c r="N2399" s="22">
        <f>IFERROR(VLOOKUP(B2399,Loan!B2399:D2698,3,FALSE), 0)</f>
        <v>0</v>
      </c>
      <c r="O2399" s="25">
        <f>VLOOKUP(B2399,Transaction!C2:F3001,4,FALSE)</f>
        <v>44556</v>
      </c>
      <c r="P2399" s="21" t="str">
        <f>VLOOKUP(B2399,Table3[[Account Number]:[Transaction type]],2,FALSE)</f>
        <v>Online Payment</v>
      </c>
      <c r="Q2399" s="21" t="str">
        <f>VLOOKUP(B2399,Transaction!C2:E3001,3,FALSE)</f>
        <v>Card</v>
      </c>
      <c r="R2399" s="22">
        <f>Table4[[#This Row],[Bank Deposit2]] - Table4[[#This Row],[Saving Accounts]]</f>
        <v>1713093.9536505602</v>
      </c>
      <c r="S2399" s="22">
        <f>IF(AND(Table4[[#This Row],[Account Type]]="Current",Table4[[#This Row],[Opening Balance]]&gt;= 500000),Table4[[#This Row],[Opening Balance]] * 0.02, 0)</f>
        <v>0</v>
      </c>
    </row>
    <row r="2400" spans="1:19" ht="15.75" x14ac:dyDescent="0.25">
      <c r="A2400" s="17" t="s">
        <v>7376</v>
      </c>
      <c r="B2400" s="19">
        <v>868132016</v>
      </c>
      <c r="C2400" s="17">
        <v>74</v>
      </c>
      <c r="D2400" s="24">
        <v>17677.5</v>
      </c>
      <c r="E2400" s="17" t="s">
        <v>12</v>
      </c>
      <c r="F2400" s="17" t="s">
        <v>370</v>
      </c>
      <c r="G2400" s="17" t="s">
        <v>4058</v>
      </c>
      <c r="H2400" s="17" t="s">
        <v>7377</v>
      </c>
      <c r="I2400" s="20">
        <f t="shared" si="37"/>
        <v>753986.84824800002</v>
      </c>
      <c r="J2400" s="20">
        <v>123003.34465535999</v>
      </c>
      <c r="K2400" s="17" t="s">
        <v>7378</v>
      </c>
      <c r="L2400" s="21" t="str">
        <f>VLOOKUP(B2400,Accounts!B$2:E$3001,4,FALSE)</f>
        <v>Savings</v>
      </c>
      <c r="M2400" s="26">
        <f>VALUE(VLOOKUP(B2400,Accounts!B$2:G$3001,6,FALSE))</f>
        <v>1419634704</v>
      </c>
      <c r="N2400" s="22">
        <f>IFERROR(VLOOKUP(B2400,Loan!B2400:D2699,3,FALSE), 0)</f>
        <v>0</v>
      </c>
      <c r="O2400" s="25">
        <f>VLOOKUP(B2400,Transaction!C2:F3001,4,FALSE)</f>
        <v>44349</v>
      </c>
      <c r="P2400" s="21" t="str">
        <f>VLOOKUP(B2400,Table3[[Account Number]:[Transaction type]],2,FALSE)</f>
        <v>Online Payment</v>
      </c>
      <c r="Q2400" s="21" t="str">
        <f>VLOOKUP(B2400,Transaction!C2:E3001,3,FALSE)</f>
        <v>Card</v>
      </c>
      <c r="R2400" s="22">
        <f>Table4[[#This Row],[Bank Deposit2]] - Table4[[#This Row],[Saving Accounts]]</f>
        <v>630983.50359264005</v>
      </c>
      <c r="S2400" s="22">
        <f>IF(AND(Table4[[#This Row],[Account Type]]="Current",Table4[[#This Row],[Opening Balance]]&gt;= 500000),Table4[[#This Row],[Opening Balance]] * 0.02, 0)</f>
        <v>0</v>
      </c>
    </row>
    <row r="2401" spans="1:19" ht="15.75" x14ac:dyDescent="0.25">
      <c r="A2401" s="17" t="s">
        <v>7379</v>
      </c>
      <c r="B2401" s="19">
        <v>607336538</v>
      </c>
      <c r="C2401" s="17">
        <v>40</v>
      </c>
      <c r="D2401" s="24">
        <v>30096</v>
      </c>
      <c r="E2401" s="17" t="s">
        <v>12</v>
      </c>
      <c r="F2401" s="17" t="s">
        <v>63</v>
      </c>
      <c r="G2401" s="17" t="s">
        <v>4058</v>
      </c>
      <c r="H2401" s="17" t="s">
        <v>7380</v>
      </c>
      <c r="I2401" s="20">
        <f t="shared" si="37"/>
        <v>92897.495183999999</v>
      </c>
      <c r="J2401" s="20">
        <v>84624.359763839995</v>
      </c>
      <c r="K2401" s="17" t="s">
        <v>7381</v>
      </c>
      <c r="L2401" s="21" t="str">
        <f>VLOOKUP(B2401,Accounts!B$2:E$3001,4,FALSE)</f>
        <v>Corporate</v>
      </c>
      <c r="M2401" s="26">
        <f>VALUE(VLOOKUP(B2401,Accounts!B$2:G$3001,6,FALSE))</f>
        <v>1409287437</v>
      </c>
      <c r="N2401" s="22">
        <f>IFERROR(VLOOKUP(B2401,Loan!B2401:D2700,3,FALSE), 0)</f>
        <v>0</v>
      </c>
      <c r="O2401" s="25">
        <f>VLOOKUP(B2401,Transaction!C2:F3001,4,FALSE)</f>
        <v>44473</v>
      </c>
      <c r="P2401" s="21" t="str">
        <f>VLOOKUP(B2401,Table3[[Account Number]:[Transaction type]],2,FALSE)</f>
        <v>Cash Withdrawal</v>
      </c>
      <c r="Q2401" s="21" t="str">
        <f>VLOOKUP(B2401,Transaction!C2:E3001,3,FALSE)</f>
        <v>POS</v>
      </c>
      <c r="R2401" s="22">
        <f>Table4[[#This Row],[Bank Deposit2]] - Table4[[#This Row],[Saving Accounts]]</f>
        <v>8273.1354201600043</v>
      </c>
      <c r="S2401" s="22">
        <f>IF(AND(Table4[[#This Row],[Account Type]]="Current",Table4[[#This Row],[Opening Balance]]&gt;= 500000),Table4[[#This Row],[Opening Balance]] * 0.02, 0)</f>
        <v>0</v>
      </c>
    </row>
    <row r="2402" spans="1:19" ht="15.75" x14ac:dyDescent="0.25">
      <c r="A2402" s="17" t="s">
        <v>7382</v>
      </c>
      <c r="B2402" s="19">
        <v>181075374</v>
      </c>
      <c r="C2402" s="17">
        <v>27</v>
      </c>
      <c r="D2402" s="24">
        <v>34844.25</v>
      </c>
      <c r="E2402" s="17" t="s">
        <v>12</v>
      </c>
      <c r="F2402" s="17" t="s">
        <v>1090</v>
      </c>
      <c r="G2402" s="17" t="s">
        <v>4058</v>
      </c>
      <c r="H2402" s="17" t="s">
        <v>7383</v>
      </c>
      <c r="I2402" s="20">
        <f t="shared" si="37"/>
        <v>1221003.76</v>
      </c>
      <c r="J2402" s="20">
        <v>742858.68758400006</v>
      </c>
      <c r="K2402" s="17" t="s">
        <v>7384</v>
      </c>
      <c r="L2402" s="21" t="str">
        <f>VLOOKUP(B2402,Accounts!B$2:E$3001,4,FALSE)</f>
        <v>Domiciliary</v>
      </c>
      <c r="M2402" s="26">
        <f>VALUE(VLOOKUP(B2402,Accounts!B$2:G$3001,6,FALSE))</f>
        <v>140915205</v>
      </c>
      <c r="N2402" s="22">
        <f>IFERROR(VLOOKUP(B2402,Loan!B2402:D2701,3,FALSE), 0)</f>
        <v>0</v>
      </c>
      <c r="O2402" s="25">
        <f>VLOOKUP(B2402,Transaction!C2:F3001,4,FALSE)</f>
        <v>44395</v>
      </c>
      <c r="P2402" s="21" t="str">
        <f>VLOOKUP(B2402,Table3[[Account Number]:[Transaction type]],2,FALSE)</f>
        <v>Cash Withdrawal</v>
      </c>
      <c r="Q2402" s="21" t="str">
        <f>VLOOKUP(B2402,Transaction!C2:E3001,3,FALSE)</f>
        <v>ATM</v>
      </c>
      <c r="R2402" s="22">
        <f>Table4[[#This Row],[Bank Deposit2]] - Table4[[#This Row],[Saving Accounts]]</f>
        <v>478145.07241599995</v>
      </c>
      <c r="S2402" s="22">
        <f>IF(AND(Table4[[#This Row],[Account Type]]="Current",Table4[[#This Row],[Opening Balance]]&gt;= 500000),Table4[[#This Row],[Opening Balance]] * 0.02, 0)</f>
        <v>0</v>
      </c>
    </row>
    <row r="2403" spans="1:19" ht="15.75" x14ac:dyDescent="0.25">
      <c r="A2403" s="17" t="s">
        <v>7385</v>
      </c>
      <c r="B2403" s="19">
        <v>299668063</v>
      </c>
      <c r="C2403" s="17">
        <v>45</v>
      </c>
      <c r="D2403" s="24">
        <v>28269.75</v>
      </c>
      <c r="E2403" s="17" t="s">
        <v>12</v>
      </c>
      <c r="F2403" s="17" t="s">
        <v>323</v>
      </c>
      <c r="G2403" s="17" t="s">
        <v>4058</v>
      </c>
      <c r="H2403" s="17" t="s">
        <v>7386</v>
      </c>
      <c r="I2403" s="20">
        <f t="shared" si="37"/>
        <v>90491.874119999993</v>
      </c>
      <c r="J2403" s="20">
        <v>33473.691417599999</v>
      </c>
      <c r="K2403" s="17" t="s">
        <v>7387</v>
      </c>
      <c r="L2403" s="21" t="str">
        <f>VLOOKUP(B2403,Accounts!B$2:E$3001,4,FALSE)</f>
        <v>Domiciliary</v>
      </c>
      <c r="M2403" s="26">
        <f>VALUE(VLOOKUP(B2403,Accounts!B$2:G$3001,6,FALSE))</f>
        <v>5679744</v>
      </c>
      <c r="N2403" s="22">
        <f>IFERROR(VLOOKUP(B2403,Loan!B2403:D2702,3,FALSE), 0)</f>
        <v>0</v>
      </c>
      <c r="O2403" s="25">
        <f>VLOOKUP(B2403,Transaction!C2:F3001,4,FALSE)</f>
        <v>44265</v>
      </c>
      <c r="P2403" s="21" t="str">
        <f>VLOOKUP(B2403,Table3[[Account Number]:[Transaction type]],2,FALSE)</f>
        <v>Money Deposit</v>
      </c>
      <c r="Q2403" s="21" t="str">
        <f>VLOOKUP(B2403,Transaction!C2:E3001,3,FALSE)</f>
        <v>Bank</v>
      </c>
      <c r="R2403" s="22">
        <f>Table4[[#This Row],[Bank Deposit2]] - Table4[[#This Row],[Saving Accounts]]</f>
        <v>57018.182702399994</v>
      </c>
      <c r="S2403" s="22">
        <f>IF(AND(Table4[[#This Row],[Account Type]]="Current",Table4[[#This Row],[Opening Balance]]&gt;= 500000),Table4[[#This Row],[Opening Balance]] * 0.02, 0)</f>
        <v>0</v>
      </c>
    </row>
    <row r="2404" spans="1:19" ht="15.75" x14ac:dyDescent="0.25">
      <c r="A2404" s="17" t="s">
        <v>7388</v>
      </c>
      <c r="B2404" s="19">
        <v>192118373</v>
      </c>
      <c r="C2404" s="17">
        <v>78</v>
      </c>
      <c r="D2404" s="24">
        <v>16216.5</v>
      </c>
      <c r="E2404" s="17" t="s">
        <v>12</v>
      </c>
      <c r="F2404" s="17" t="s">
        <v>408</v>
      </c>
      <c r="G2404" s="17" t="s">
        <v>4058</v>
      </c>
      <c r="H2404" s="17" t="s">
        <v>7389</v>
      </c>
      <c r="I2404" s="20">
        <f t="shared" si="37"/>
        <v>408648.56169599999</v>
      </c>
      <c r="J2404" s="20">
        <v>188218.71988704</v>
      </c>
      <c r="K2404" s="17" t="s">
        <v>7390</v>
      </c>
      <c r="L2404" s="21" t="str">
        <f>VLOOKUP(B2404,Accounts!B$2:E$3001,4,FALSE)</f>
        <v>Joint</v>
      </c>
      <c r="M2404" s="26">
        <f>VALUE(VLOOKUP(B2404,Accounts!B$2:G$3001,6,FALSE))</f>
        <v>30371537</v>
      </c>
      <c r="N2404" s="22">
        <f>IFERROR(VLOOKUP(B2404,Loan!B2404:D2703,3,FALSE), 0)</f>
        <v>0</v>
      </c>
      <c r="O2404" s="25">
        <f>VLOOKUP(B2404,Transaction!C2:F3001,4,FALSE)</f>
        <v>44265</v>
      </c>
      <c r="P2404" s="21" t="str">
        <f>VLOOKUP(B2404,Table3[[Account Number]:[Transaction type]],2,FALSE)</f>
        <v>Checks</v>
      </c>
      <c r="Q2404" s="21" t="str">
        <f>VLOOKUP(B2404,Transaction!C2:E3001,3,FALSE)</f>
        <v>Informal Services</v>
      </c>
      <c r="R2404" s="22">
        <f>Table4[[#This Row],[Bank Deposit2]] - Table4[[#This Row],[Saving Accounts]]</f>
        <v>220429.84180895999</v>
      </c>
      <c r="S2404" s="22">
        <f>IF(AND(Table4[[#This Row],[Account Type]]="Current",Table4[[#This Row],[Opening Balance]]&gt;= 500000),Table4[[#This Row],[Opening Balance]] * 0.02, 0)</f>
        <v>0</v>
      </c>
    </row>
    <row r="2405" spans="1:19" ht="15.75" x14ac:dyDescent="0.25">
      <c r="A2405" s="17" t="s">
        <v>7391</v>
      </c>
      <c r="B2405" s="19">
        <v>782301506</v>
      </c>
      <c r="C2405" s="17">
        <v>17</v>
      </c>
      <c r="D2405" s="24">
        <v>38496.75</v>
      </c>
      <c r="E2405" s="17" t="s">
        <v>12</v>
      </c>
      <c r="F2405" s="17" t="s">
        <v>1815</v>
      </c>
      <c r="G2405" s="17" t="s">
        <v>4058</v>
      </c>
      <c r="H2405" s="17" t="s">
        <v>7392</v>
      </c>
      <c r="I2405" s="20">
        <f t="shared" si="37"/>
        <v>347282.57945700001</v>
      </c>
      <c r="J2405" s="20">
        <v>121311.03802950001</v>
      </c>
      <c r="K2405" s="17" t="s">
        <v>7393</v>
      </c>
      <c r="L2405" s="21" t="str">
        <f>VLOOKUP(B2405,Accounts!B$2:E$3001,4,FALSE)</f>
        <v>Current</v>
      </c>
      <c r="M2405" s="26">
        <f>VALUE(VLOOKUP(B2405,Accounts!B$2:G$3001,6,FALSE))</f>
        <v>798401175</v>
      </c>
      <c r="N2405" s="22">
        <f>IFERROR(VLOOKUP(B2405,Loan!B2405:D2704,3,FALSE), 0)</f>
        <v>0</v>
      </c>
      <c r="O2405" s="25">
        <f>VLOOKUP(B2405,Transaction!C2:F3001,4,FALSE)</f>
        <v>44655</v>
      </c>
      <c r="P2405" s="21" t="str">
        <f>VLOOKUP(B2405,Table3[[Account Number]:[Transaction type]],2,FALSE)</f>
        <v>Online Payment</v>
      </c>
      <c r="Q2405" s="21" t="str">
        <f>VLOOKUP(B2405,Transaction!C2:E3001,3,FALSE)</f>
        <v>Mobile</v>
      </c>
      <c r="R2405" s="22">
        <f>Table4[[#This Row],[Bank Deposit2]] - Table4[[#This Row],[Saving Accounts]]</f>
        <v>225971.54142750002</v>
      </c>
      <c r="S2405" s="22">
        <f>IF(AND(Table4[[#This Row],[Account Type]]="Current",Table4[[#This Row],[Opening Balance]]&gt;= 500000),Table4[[#This Row],[Opening Balance]] * 0.02, 0)</f>
        <v>15968023.5</v>
      </c>
    </row>
    <row r="2406" spans="1:19" ht="15.75" x14ac:dyDescent="0.25">
      <c r="A2406" s="17" t="s">
        <v>4776</v>
      </c>
      <c r="B2406" s="19">
        <v>168980799</v>
      </c>
      <c r="C2406" s="17">
        <v>72</v>
      </c>
      <c r="D2406" s="24">
        <v>18408</v>
      </c>
      <c r="E2406" s="17" t="s">
        <v>12</v>
      </c>
      <c r="F2406" s="17" t="s">
        <v>829</v>
      </c>
      <c r="G2406" s="17" t="s">
        <v>4058</v>
      </c>
      <c r="H2406" s="17" t="s">
        <v>7394</v>
      </c>
      <c r="I2406" s="20">
        <f t="shared" si="37"/>
        <v>851935.54431999999</v>
      </c>
      <c r="J2406" s="20">
        <v>218308.483232</v>
      </c>
      <c r="K2406" s="17" t="s">
        <v>1458</v>
      </c>
      <c r="L2406" s="21" t="str">
        <f>VLOOKUP(B2406,Accounts!B$2:E$3001,4,FALSE)</f>
        <v>Fixed Deposit</v>
      </c>
      <c r="M2406" s="26">
        <f>VALUE(VLOOKUP(B2406,Accounts!B$2:G$3001,6,FALSE))</f>
        <v>1188523584</v>
      </c>
      <c r="N2406" s="22">
        <f>IFERROR(VLOOKUP(B2406,Loan!B2406:D2705,3,FALSE), 0)</f>
        <v>0</v>
      </c>
      <c r="O2406" s="25">
        <f>VLOOKUP(B2406,Transaction!C2:F3001,4,FALSE)</f>
        <v>44386</v>
      </c>
      <c r="P2406" s="21" t="str">
        <f>VLOOKUP(B2406,Table3[[Account Number]:[Transaction type]],2,FALSE)</f>
        <v>Loan Payment</v>
      </c>
      <c r="Q2406" s="21" t="str">
        <f>VLOOKUP(B2406,Transaction!C2:E3001,3,FALSE)</f>
        <v>Mobile</v>
      </c>
      <c r="R2406" s="22">
        <f>Table4[[#This Row],[Bank Deposit2]] - Table4[[#This Row],[Saving Accounts]]</f>
        <v>633627.06108799996</v>
      </c>
      <c r="S2406" s="22">
        <f>IF(AND(Table4[[#This Row],[Account Type]]="Current",Table4[[#This Row],[Opening Balance]]&gt;= 500000),Table4[[#This Row],[Opening Balance]] * 0.02, 0)</f>
        <v>0</v>
      </c>
    </row>
    <row r="2407" spans="1:19" ht="15.75" x14ac:dyDescent="0.25">
      <c r="A2407" s="17" t="s">
        <v>7395</v>
      </c>
      <c r="B2407" s="19">
        <v>396197673</v>
      </c>
      <c r="C2407" s="17">
        <v>31</v>
      </c>
      <c r="D2407" s="24">
        <v>33383.25</v>
      </c>
      <c r="E2407" s="17" t="s">
        <v>12</v>
      </c>
      <c r="F2407" s="17" t="s">
        <v>93</v>
      </c>
      <c r="G2407" s="17" t="s">
        <v>4058</v>
      </c>
      <c r="H2407" s="17" t="s">
        <v>7396</v>
      </c>
      <c r="I2407" s="20">
        <f t="shared" si="37"/>
        <v>252327.87</v>
      </c>
      <c r="J2407" s="20">
        <v>133397.33394000001</v>
      </c>
      <c r="K2407" s="17" t="s">
        <v>7397</v>
      </c>
      <c r="L2407" s="21" t="str">
        <f>VLOOKUP(B2407,Accounts!B$2:E$3001,4,FALSE)</f>
        <v>Domiciliary</v>
      </c>
      <c r="M2407" s="26">
        <f>VALUE(VLOOKUP(B2407,Accounts!B$2:G$3001,6,FALSE))</f>
        <v>269961138</v>
      </c>
      <c r="N2407" s="22">
        <f>IFERROR(VLOOKUP(B2407,Loan!B2407:D2706,3,FALSE), 0)</f>
        <v>0</v>
      </c>
      <c r="O2407" s="25">
        <f>VLOOKUP(B2407,Transaction!C2:F3001,4,FALSE)</f>
        <v>44391</v>
      </c>
      <c r="P2407" s="21" t="str">
        <f>VLOOKUP(B2407,Table3[[Account Number]:[Transaction type]],2,FALSE)</f>
        <v>Cash Withdrawal</v>
      </c>
      <c r="Q2407" s="21" t="str">
        <f>VLOOKUP(B2407,Transaction!C2:E3001,3,FALSE)</f>
        <v>POS</v>
      </c>
      <c r="R2407" s="22">
        <f>Table4[[#This Row],[Bank Deposit2]] - Table4[[#This Row],[Saving Accounts]]</f>
        <v>118930.53605999998</v>
      </c>
      <c r="S2407" s="22">
        <f>IF(AND(Table4[[#This Row],[Account Type]]="Current",Table4[[#This Row],[Opening Balance]]&gt;= 500000),Table4[[#This Row],[Opening Balance]] * 0.02, 0)</f>
        <v>0</v>
      </c>
    </row>
    <row r="2408" spans="1:19" ht="15.75" x14ac:dyDescent="0.25">
      <c r="A2408" s="17" t="s">
        <v>7398</v>
      </c>
      <c r="B2408" s="19">
        <v>549592626</v>
      </c>
      <c r="C2408" s="17">
        <v>79</v>
      </c>
      <c r="D2408" s="24">
        <v>15851.25</v>
      </c>
      <c r="E2408" s="17" t="s">
        <v>12</v>
      </c>
      <c r="F2408" s="17" t="s">
        <v>985</v>
      </c>
      <c r="G2408" s="17" t="s">
        <v>4058</v>
      </c>
      <c r="H2408" s="17" t="s">
        <v>7399</v>
      </c>
      <c r="I2408" s="20">
        <f t="shared" si="37"/>
        <v>152112.11404799999</v>
      </c>
      <c r="J2408" s="20">
        <v>78678.679680000001</v>
      </c>
      <c r="K2408" s="17" t="s">
        <v>7400</v>
      </c>
      <c r="L2408" s="21" t="str">
        <f>VLOOKUP(B2408,Accounts!B$2:E$3001,4,FALSE)</f>
        <v>Domiciliary</v>
      </c>
      <c r="M2408" s="26">
        <f>VALUE(VLOOKUP(B2408,Accounts!B$2:G$3001,6,FALSE))</f>
        <v>3592896034</v>
      </c>
      <c r="N2408" s="22">
        <f>IFERROR(VLOOKUP(B2408,Loan!B2408:D2707,3,FALSE), 0)</f>
        <v>0</v>
      </c>
      <c r="O2408" s="25">
        <f>VLOOKUP(B2408,Transaction!C2:F3001,4,FALSE)</f>
        <v>44673</v>
      </c>
      <c r="P2408" s="21" t="str">
        <f>VLOOKUP(B2408,Table3[[Account Number]:[Transaction type]],2,FALSE)</f>
        <v>Cash Withdrawal</v>
      </c>
      <c r="Q2408" s="21" t="str">
        <f>VLOOKUP(B2408,Transaction!C2:E3001,3,FALSE)</f>
        <v>ATM</v>
      </c>
      <c r="R2408" s="22">
        <f>Table4[[#This Row],[Bank Deposit2]] - Table4[[#This Row],[Saving Accounts]]</f>
        <v>73433.434367999987</v>
      </c>
      <c r="S2408" s="22">
        <f>IF(AND(Table4[[#This Row],[Account Type]]="Current",Table4[[#This Row],[Opening Balance]]&gt;= 500000),Table4[[#This Row],[Opening Balance]] * 0.02, 0)</f>
        <v>0</v>
      </c>
    </row>
    <row r="2409" spans="1:19" ht="15.75" x14ac:dyDescent="0.25">
      <c r="A2409" s="17" t="s">
        <v>7401</v>
      </c>
      <c r="B2409" s="19">
        <v>506585312</v>
      </c>
      <c r="C2409" s="17">
        <v>68</v>
      </c>
      <c r="D2409" s="24">
        <v>19869</v>
      </c>
      <c r="E2409" s="17" t="s">
        <v>12</v>
      </c>
      <c r="F2409" s="17" t="s">
        <v>471</v>
      </c>
      <c r="G2409" s="17" t="s">
        <v>4058</v>
      </c>
      <c r="H2409" s="17" t="s">
        <v>7402</v>
      </c>
      <c r="I2409" s="20">
        <f t="shared" si="37"/>
        <v>315419.82436799997</v>
      </c>
      <c r="J2409" s="20">
        <v>57205.686328559997</v>
      </c>
      <c r="K2409" s="17" t="s">
        <v>7403</v>
      </c>
      <c r="L2409" s="21" t="str">
        <f>VLOOKUP(B2409,Accounts!B$2:E$3001,4,FALSE)</f>
        <v>Domiciliary</v>
      </c>
      <c r="M2409" s="26">
        <f>VALUE(VLOOKUP(B2409,Accounts!B$2:G$3001,6,FALSE))</f>
        <v>19183293</v>
      </c>
      <c r="N2409" s="22">
        <f>IFERROR(VLOOKUP(B2409,Loan!B2409:D2708,3,FALSE), 0)</f>
        <v>0</v>
      </c>
      <c r="O2409" s="25">
        <f>VLOOKUP(B2409,Transaction!C2:F3001,4,FALSE)</f>
        <v>44460</v>
      </c>
      <c r="P2409" s="21" t="str">
        <f>VLOOKUP(B2409,Table3[[Account Number]:[Transaction type]],2,FALSE)</f>
        <v>Money Deposit</v>
      </c>
      <c r="Q2409" s="21" t="str">
        <f>VLOOKUP(B2409,Transaction!C2:E3001,3,FALSE)</f>
        <v>Bank</v>
      </c>
      <c r="R2409" s="22">
        <f>Table4[[#This Row],[Bank Deposit2]] - Table4[[#This Row],[Saving Accounts]]</f>
        <v>258214.13803943997</v>
      </c>
      <c r="S2409" s="22">
        <f>IF(AND(Table4[[#This Row],[Account Type]]="Current",Table4[[#This Row],[Opening Balance]]&gt;= 500000),Table4[[#This Row],[Opening Balance]] * 0.02, 0)</f>
        <v>0</v>
      </c>
    </row>
    <row r="2410" spans="1:19" ht="15.75" x14ac:dyDescent="0.25">
      <c r="A2410" s="17" t="s">
        <v>7404</v>
      </c>
      <c r="B2410" s="19">
        <v>706239371</v>
      </c>
      <c r="C2410" s="17">
        <v>58</v>
      </c>
      <c r="D2410" s="24">
        <v>23521.5</v>
      </c>
      <c r="E2410" s="17" t="s">
        <v>12</v>
      </c>
      <c r="F2410" s="17" t="s">
        <v>241</v>
      </c>
      <c r="G2410" s="17" t="s">
        <v>4058</v>
      </c>
      <c r="H2410" s="17" t="s">
        <v>7405</v>
      </c>
      <c r="I2410" s="20">
        <f t="shared" si="37"/>
        <v>572521.48291799997</v>
      </c>
      <c r="J2410" s="20">
        <v>330127.17620652</v>
      </c>
      <c r="K2410" s="17" t="s">
        <v>7406</v>
      </c>
      <c r="L2410" s="21" t="str">
        <f>VLOOKUP(B2410,Accounts!B$2:E$3001,4,FALSE)</f>
        <v>Domiciliary</v>
      </c>
      <c r="M2410" s="26">
        <f>VALUE(VLOOKUP(B2410,Accounts!B$2:G$3001,6,FALSE))</f>
        <v>31464855</v>
      </c>
      <c r="N2410" s="22">
        <f>IFERROR(VLOOKUP(B2410,Loan!B2410:D2709,3,FALSE), 0)</f>
        <v>0</v>
      </c>
      <c r="O2410" s="25">
        <f>VLOOKUP(B2410,Transaction!C2:F3001,4,FALSE)</f>
        <v>44639</v>
      </c>
      <c r="P2410" s="21" t="str">
        <f>VLOOKUP(B2410,Table3[[Account Number]:[Transaction type]],2,FALSE)</f>
        <v>Money Deposit</v>
      </c>
      <c r="Q2410" s="21" t="str">
        <f>VLOOKUP(B2410,Transaction!C2:E3001,3,FALSE)</f>
        <v>Bank</v>
      </c>
      <c r="R2410" s="22">
        <f>Table4[[#This Row],[Bank Deposit2]] - Table4[[#This Row],[Saving Accounts]]</f>
        <v>242394.30671147996</v>
      </c>
      <c r="S2410" s="22">
        <f>IF(AND(Table4[[#This Row],[Account Type]]="Current",Table4[[#This Row],[Opening Balance]]&gt;= 500000),Table4[[#This Row],[Opening Balance]] * 0.02, 0)</f>
        <v>0</v>
      </c>
    </row>
    <row r="2411" spans="1:19" ht="15.75" x14ac:dyDescent="0.25">
      <c r="A2411" s="17" t="s">
        <v>7407</v>
      </c>
      <c r="B2411" s="19">
        <v>961710120</v>
      </c>
      <c r="C2411" s="17">
        <v>28</v>
      </c>
      <c r="D2411" s="24">
        <v>34479</v>
      </c>
      <c r="E2411" s="17" t="s">
        <v>12</v>
      </c>
      <c r="F2411" s="17" t="s">
        <v>318</v>
      </c>
      <c r="G2411" s="17" t="s">
        <v>4058</v>
      </c>
      <c r="H2411" s="17" t="s">
        <v>7408</v>
      </c>
      <c r="I2411" s="20">
        <f t="shared" si="37"/>
        <v>370924.28242200002</v>
      </c>
      <c r="J2411" s="20">
        <v>366623.71103160002</v>
      </c>
      <c r="K2411" s="17" t="s">
        <v>7409</v>
      </c>
      <c r="L2411" s="21" t="str">
        <f>VLOOKUP(B2411,Accounts!B$2:E$3001,4,FALSE)</f>
        <v>Joint</v>
      </c>
      <c r="M2411" s="26">
        <f>VALUE(VLOOKUP(B2411,Accounts!B$2:G$3001,6,FALSE))</f>
        <v>286833792</v>
      </c>
      <c r="N2411" s="22">
        <f>IFERROR(VLOOKUP(B2411,Loan!B2411:D2710,3,FALSE), 0)</f>
        <v>0</v>
      </c>
      <c r="O2411" s="25">
        <f>VLOOKUP(B2411,Transaction!C2:F3001,4,FALSE)</f>
        <v>44482</v>
      </c>
      <c r="P2411" s="21" t="str">
        <f>VLOOKUP(B2411,Table3[[Account Number]:[Transaction type]],2,FALSE)</f>
        <v>Loan Payment</v>
      </c>
      <c r="Q2411" s="21" t="str">
        <f>VLOOKUP(B2411,Transaction!C2:E3001,3,FALSE)</f>
        <v>ACH</v>
      </c>
      <c r="R2411" s="22">
        <f>Table4[[#This Row],[Bank Deposit2]] - Table4[[#This Row],[Saving Accounts]]</f>
        <v>4300.5713904000004</v>
      </c>
      <c r="S2411" s="22">
        <f>IF(AND(Table4[[#This Row],[Account Type]]="Current",Table4[[#This Row],[Opening Balance]]&gt;= 500000),Table4[[#This Row],[Opening Balance]] * 0.02, 0)</f>
        <v>0</v>
      </c>
    </row>
    <row r="2412" spans="1:19" ht="15.75" x14ac:dyDescent="0.25">
      <c r="A2412" s="17" t="s">
        <v>7410</v>
      </c>
      <c r="B2412" s="19">
        <v>827014686</v>
      </c>
      <c r="C2412" s="17">
        <v>31</v>
      </c>
      <c r="D2412" s="24">
        <v>33383.25</v>
      </c>
      <c r="E2412" s="17" t="s">
        <v>12</v>
      </c>
      <c r="F2412" s="17" t="s">
        <v>491</v>
      </c>
      <c r="G2412" s="17" t="s">
        <v>4058</v>
      </c>
      <c r="H2412" s="17" t="s">
        <v>7411</v>
      </c>
      <c r="I2412" s="20">
        <f t="shared" si="37"/>
        <v>237591.71672</v>
      </c>
      <c r="J2412" s="20">
        <v>121171.77552720001</v>
      </c>
      <c r="K2412" s="17" t="s">
        <v>7412</v>
      </c>
      <c r="L2412" s="21" t="str">
        <f>VLOOKUP(B2412,Accounts!B$2:E$3001,4,FALSE)</f>
        <v>Current</v>
      </c>
      <c r="M2412" s="26">
        <f>VALUE(VLOOKUP(B2412,Accounts!B$2:G$3001,6,FALSE))</f>
        <v>2187107936</v>
      </c>
      <c r="N2412" s="22">
        <f>IFERROR(VLOOKUP(B2412,Loan!B2412:D2711,3,FALSE), 0)</f>
        <v>0</v>
      </c>
      <c r="O2412" s="25">
        <f>VLOOKUP(B2412,Transaction!C2:F3001,4,FALSE)</f>
        <v>44632</v>
      </c>
      <c r="P2412" s="21" t="str">
        <f>VLOOKUP(B2412,Table3[[Account Number]:[Transaction type]],2,FALSE)</f>
        <v>Money Transfer</v>
      </c>
      <c r="Q2412" s="21" t="str">
        <f>VLOOKUP(B2412,Transaction!C2:E3001,3,FALSE)</f>
        <v>Internet Banking</v>
      </c>
      <c r="R2412" s="22">
        <f>Table4[[#This Row],[Bank Deposit2]] - Table4[[#This Row],[Saving Accounts]]</f>
        <v>116419.94119279999</v>
      </c>
      <c r="S2412" s="22">
        <f>IF(AND(Table4[[#This Row],[Account Type]]="Current",Table4[[#This Row],[Opening Balance]]&gt;= 500000),Table4[[#This Row],[Opening Balance]] * 0.02, 0)</f>
        <v>43742158.719999999</v>
      </c>
    </row>
    <row r="2413" spans="1:19" ht="15.75" x14ac:dyDescent="0.25">
      <c r="A2413" s="17" t="s">
        <v>7413</v>
      </c>
      <c r="B2413" s="19">
        <v>643055435</v>
      </c>
      <c r="C2413" s="17">
        <v>31</v>
      </c>
      <c r="D2413" s="24">
        <v>33383.25</v>
      </c>
      <c r="E2413" s="17" t="s">
        <v>12</v>
      </c>
      <c r="F2413" s="17" t="s">
        <v>1479</v>
      </c>
      <c r="G2413" s="17" t="s">
        <v>4058</v>
      </c>
      <c r="H2413" s="17" t="s">
        <v>7414</v>
      </c>
      <c r="I2413" s="20">
        <f t="shared" si="37"/>
        <v>1702162.8393280001</v>
      </c>
      <c r="J2413" s="20">
        <v>396576.48732408002</v>
      </c>
      <c r="K2413" s="17" t="s">
        <v>7415</v>
      </c>
      <c r="L2413" s="21" t="str">
        <f>VLOOKUP(B2413,Accounts!B$2:E$3001,4,FALSE)</f>
        <v>Corporate</v>
      </c>
      <c r="M2413" s="26">
        <f>VALUE(VLOOKUP(B2413,Accounts!B$2:G$3001,6,FALSE))</f>
        <v>640259136</v>
      </c>
      <c r="N2413" s="22">
        <f>IFERROR(VLOOKUP(B2413,Loan!B2413:D2712,3,FALSE), 0)</f>
        <v>0</v>
      </c>
      <c r="O2413" s="25">
        <f>VLOOKUP(B2413,Transaction!C2:F3001,4,FALSE)</f>
        <v>44480</v>
      </c>
      <c r="P2413" s="21" t="str">
        <f>VLOOKUP(B2413,Table3[[Account Number]:[Transaction type]],2,FALSE)</f>
        <v>Loan Payment</v>
      </c>
      <c r="Q2413" s="21" t="str">
        <f>VLOOKUP(B2413,Transaction!C2:E3001,3,FALSE)</f>
        <v>AFT</v>
      </c>
      <c r="R2413" s="22">
        <f>Table4[[#This Row],[Bank Deposit2]] - Table4[[#This Row],[Saving Accounts]]</f>
        <v>1305586.3520039201</v>
      </c>
      <c r="S2413" s="22">
        <f>IF(AND(Table4[[#This Row],[Account Type]]="Current",Table4[[#This Row],[Opening Balance]]&gt;= 500000),Table4[[#This Row],[Opening Balance]] * 0.02, 0)</f>
        <v>0</v>
      </c>
    </row>
    <row r="2414" spans="1:19" ht="15.75" x14ac:dyDescent="0.25">
      <c r="A2414" s="17" t="s">
        <v>7416</v>
      </c>
      <c r="B2414" s="19">
        <v>192166510</v>
      </c>
      <c r="C2414" s="17">
        <v>67</v>
      </c>
      <c r="D2414" s="24">
        <v>20234.25</v>
      </c>
      <c r="E2414" s="17" t="s">
        <v>12</v>
      </c>
      <c r="F2414" s="17" t="s">
        <v>675</v>
      </c>
      <c r="G2414" s="17" t="s">
        <v>4058</v>
      </c>
      <c r="H2414" s="17" t="s">
        <v>7417</v>
      </c>
      <c r="I2414" s="20">
        <f t="shared" si="37"/>
        <v>1242347.2152</v>
      </c>
      <c r="J2414" s="20">
        <v>279528.12342000002</v>
      </c>
      <c r="K2414" s="17" t="s">
        <v>7418</v>
      </c>
      <c r="L2414" s="21" t="str">
        <f>VLOOKUP(B2414,Accounts!B$2:E$3001,4,FALSE)</f>
        <v>Domiciliary</v>
      </c>
      <c r="M2414" s="26">
        <f>VALUE(VLOOKUP(B2414,Accounts!B$2:G$3001,6,FALSE))</f>
        <v>1299961908</v>
      </c>
      <c r="N2414" s="22">
        <f>IFERROR(VLOOKUP(B2414,Loan!B2414:D2713,3,FALSE), 0)</f>
        <v>0</v>
      </c>
      <c r="O2414" s="25">
        <f>VLOOKUP(B2414,Transaction!C2:F3001,4,FALSE)</f>
        <v>44665</v>
      </c>
      <c r="P2414" s="21" t="str">
        <f>VLOOKUP(B2414,Table3[[Account Number]:[Transaction type]],2,FALSE)</f>
        <v>Money Deposit</v>
      </c>
      <c r="Q2414" s="21" t="str">
        <f>VLOOKUP(B2414,Transaction!C2:E3001,3,FALSE)</f>
        <v>Bank</v>
      </c>
      <c r="R2414" s="22">
        <f>Table4[[#This Row],[Bank Deposit2]] - Table4[[#This Row],[Saving Accounts]]</f>
        <v>962819.0917799999</v>
      </c>
      <c r="S2414" s="22">
        <f>IF(AND(Table4[[#This Row],[Account Type]]="Current",Table4[[#This Row],[Opening Balance]]&gt;= 500000),Table4[[#This Row],[Opening Balance]] * 0.02, 0)</f>
        <v>0</v>
      </c>
    </row>
    <row r="2415" spans="1:19" ht="15.75" x14ac:dyDescent="0.25">
      <c r="A2415" s="17" t="s">
        <v>7419</v>
      </c>
      <c r="B2415" s="19">
        <v>169708434</v>
      </c>
      <c r="C2415" s="17">
        <v>28</v>
      </c>
      <c r="D2415" s="24">
        <v>34479</v>
      </c>
      <c r="E2415" s="17" t="s">
        <v>12</v>
      </c>
      <c r="F2415" s="17" t="s">
        <v>721</v>
      </c>
      <c r="G2415" s="17" t="s">
        <v>4058</v>
      </c>
      <c r="H2415" s="17" t="s">
        <v>7420</v>
      </c>
      <c r="I2415" s="20">
        <f t="shared" si="37"/>
        <v>339201.75</v>
      </c>
      <c r="J2415" s="20">
        <v>236084.41800000001</v>
      </c>
      <c r="K2415" s="17" t="s">
        <v>7421</v>
      </c>
      <c r="L2415" s="21" t="str">
        <f>VLOOKUP(B2415,Accounts!B$2:E$3001,4,FALSE)</f>
        <v>Current</v>
      </c>
      <c r="M2415" s="26">
        <f>VALUE(VLOOKUP(B2415,Accounts!B$2:G$3001,6,FALSE))</f>
        <v>574501536</v>
      </c>
      <c r="N2415" s="22">
        <f>IFERROR(VLOOKUP(B2415,Loan!B2415:D2714,3,FALSE), 0)</f>
        <v>0</v>
      </c>
      <c r="O2415" s="25">
        <f>VLOOKUP(B2415,Transaction!C2:F3001,4,FALSE)</f>
        <v>44536</v>
      </c>
      <c r="P2415" s="21" t="str">
        <f>VLOOKUP(B2415,Table3[[Account Number]:[Transaction type]],2,FALSE)</f>
        <v>Checks</v>
      </c>
      <c r="Q2415" s="21" t="str">
        <f>VLOOKUP(B2415,Transaction!C2:E3001,3,FALSE)</f>
        <v>Informal Services</v>
      </c>
      <c r="R2415" s="22">
        <f>Table4[[#This Row],[Bank Deposit2]] - Table4[[#This Row],[Saving Accounts]]</f>
        <v>103117.33199999999</v>
      </c>
      <c r="S2415" s="22">
        <f>IF(AND(Table4[[#This Row],[Account Type]]="Current",Table4[[#This Row],[Opening Balance]]&gt;= 500000),Table4[[#This Row],[Opening Balance]] * 0.02, 0)</f>
        <v>11490030.720000001</v>
      </c>
    </row>
    <row r="2416" spans="1:19" ht="15.75" x14ac:dyDescent="0.25">
      <c r="A2416" s="17" t="s">
        <v>7422</v>
      </c>
      <c r="B2416" s="19">
        <v>204290788</v>
      </c>
      <c r="C2416" s="17">
        <v>17</v>
      </c>
      <c r="D2416" s="24">
        <v>38496.75</v>
      </c>
      <c r="E2416" s="17" t="s">
        <v>12</v>
      </c>
      <c r="F2416" s="17" t="s">
        <v>13</v>
      </c>
      <c r="G2416" s="17" t="s">
        <v>4220</v>
      </c>
      <c r="H2416" s="17" t="s">
        <v>7423</v>
      </c>
      <c r="I2416" s="20">
        <f t="shared" si="37"/>
        <v>75106.640807999996</v>
      </c>
      <c r="J2416" s="20">
        <v>37222.341986879997</v>
      </c>
      <c r="K2416" s="17" t="s">
        <v>7424</v>
      </c>
      <c r="L2416" s="21" t="str">
        <f>VLOOKUP(B2416,Accounts!B$2:E$3001,4,FALSE)</f>
        <v>Joint</v>
      </c>
      <c r="M2416" s="26">
        <f>VALUE(VLOOKUP(B2416,Accounts!B$2:G$3001,6,FALSE))</f>
        <v>18446064</v>
      </c>
      <c r="N2416" s="22">
        <f>IFERROR(VLOOKUP(B2416,Loan!B2416:D2715,3,FALSE), 0)</f>
        <v>0</v>
      </c>
      <c r="O2416" s="25">
        <f>VLOOKUP(B2416,Transaction!C2:F3001,4,FALSE)</f>
        <v>44600</v>
      </c>
      <c r="P2416" s="21" t="str">
        <f>VLOOKUP(B2416,Table3[[Account Number]:[Transaction type]],2,FALSE)</f>
        <v>Online Payment</v>
      </c>
      <c r="Q2416" s="21" t="str">
        <f>VLOOKUP(B2416,Transaction!C2:E3001,3,FALSE)</f>
        <v>Mobile</v>
      </c>
      <c r="R2416" s="22">
        <f>Table4[[#This Row],[Bank Deposit2]] - Table4[[#This Row],[Saving Accounts]]</f>
        <v>37884.298821119999</v>
      </c>
      <c r="S2416" s="22">
        <f>IF(AND(Table4[[#This Row],[Account Type]]="Current",Table4[[#This Row],[Opening Balance]]&gt;= 500000),Table4[[#This Row],[Opening Balance]] * 0.02, 0)</f>
        <v>0</v>
      </c>
    </row>
    <row r="2417" spans="1:19" ht="15.75" x14ac:dyDescent="0.25">
      <c r="A2417" s="17" t="s">
        <v>7425</v>
      </c>
      <c r="B2417" s="19">
        <v>806999634</v>
      </c>
      <c r="C2417" s="17">
        <v>27</v>
      </c>
      <c r="D2417" s="24">
        <v>34844.25</v>
      </c>
      <c r="E2417" s="17" t="s">
        <v>12</v>
      </c>
      <c r="F2417" s="17" t="s">
        <v>1426</v>
      </c>
      <c r="G2417" s="17" t="s">
        <v>4220</v>
      </c>
      <c r="H2417" s="17" t="s">
        <v>7426</v>
      </c>
      <c r="I2417" s="20">
        <f t="shared" si="37"/>
        <v>189500.5368</v>
      </c>
      <c r="J2417" s="20">
        <v>186134.11549920001</v>
      </c>
      <c r="K2417" s="17" t="s">
        <v>7427</v>
      </c>
      <c r="L2417" s="21" t="str">
        <f>VLOOKUP(B2417,Accounts!B$2:E$3001,4,FALSE)</f>
        <v>Domiciliary</v>
      </c>
      <c r="M2417" s="26">
        <f>VALUE(VLOOKUP(B2417,Accounts!B$2:G$3001,6,FALSE))</f>
        <v>180332334</v>
      </c>
      <c r="N2417" s="22">
        <f>IFERROR(VLOOKUP(B2417,Loan!B2417:D2716,3,FALSE), 0)</f>
        <v>0</v>
      </c>
      <c r="O2417" s="25">
        <f>VLOOKUP(B2417,Transaction!C2:F3001,4,FALSE)</f>
        <v>44591</v>
      </c>
      <c r="P2417" s="21" t="str">
        <f>VLOOKUP(B2417,Table3[[Account Number]:[Transaction type]],2,FALSE)</f>
        <v>Loan Payment</v>
      </c>
      <c r="Q2417" s="21" t="str">
        <f>VLOOKUP(B2417,Transaction!C2:E3001,3,FALSE)</f>
        <v>AFT</v>
      </c>
      <c r="R2417" s="22">
        <f>Table4[[#This Row],[Bank Deposit2]] - Table4[[#This Row],[Saving Accounts]]</f>
        <v>3366.4213007999933</v>
      </c>
      <c r="S2417" s="22">
        <f>IF(AND(Table4[[#This Row],[Account Type]]="Current",Table4[[#This Row],[Opening Balance]]&gt;= 500000),Table4[[#This Row],[Opening Balance]] * 0.02, 0)</f>
        <v>0</v>
      </c>
    </row>
    <row r="2418" spans="1:19" ht="15.75" x14ac:dyDescent="0.25">
      <c r="A2418" s="17" t="s">
        <v>7428</v>
      </c>
      <c r="B2418" s="19">
        <v>177401884</v>
      </c>
      <c r="C2418" s="17">
        <v>44</v>
      </c>
      <c r="D2418" s="24">
        <v>28635</v>
      </c>
      <c r="E2418" s="17" t="s">
        <v>12</v>
      </c>
      <c r="F2418" s="17" t="s">
        <v>106</v>
      </c>
      <c r="G2418" s="17" t="s">
        <v>4220</v>
      </c>
      <c r="H2418" s="17" t="s">
        <v>7429</v>
      </c>
      <c r="I2418" s="20">
        <f t="shared" si="37"/>
        <v>177800.71119999999</v>
      </c>
      <c r="J2418" s="20">
        <v>96817.519344</v>
      </c>
      <c r="K2418" s="17" t="s">
        <v>7430</v>
      </c>
      <c r="L2418" s="21" t="str">
        <f>VLOOKUP(B2418,Accounts!B$2:E$3001,4,FALSE)</f>
        <v>Savings</v>
      </c>
      <c r="M2418" s="26">
        <f>VALUE(VLOOKUP(B2418,Accounts!B$2:G$3001,6,FALSE))</f>
        <v>4701708462</v>
      </c>
      <c r="N2418" s="22">
        <f>IFERROR(VLOOKUP(B2418,Loan!B2418:D2717,3,FALSE), 0)</f>
        <v>0</v>
      </c>
      <c r="O2418" s="25">
        <f>VLOOKUP(B2418,Transaction!C2:F3001,4,FALSE)</f>
        <v>44285</v>
      </c>
      <c r="P2418" s="21" t="str">
        <f>VLOOKUP(B2418,Table3[[Account Number]:[Transaction type]],2,FALSE)</f>
        <v>Checks</v>
      </c>
      <c r="Q2418" s="21" t="str">
        <f>VLOOKUP(B2418,Transaction!C2:E3001,3,FALSE)</f>
        <v>Informal Services</v>
      </c>
      <c r="R2418" s="22">
        <f>Table4[[#This Row],[Bank Deposit2]] - Table4[[#This Row],[Saving Accounts]]</f>
        <v>80983.19185599999</v>
      </c>
      <c r="S2418" s="22">
        <f>IF(AND(Table4[[#This Row],[Account Type]]="Current",Table4[[#This Row],[Opening Balance]]&gt;= 500000),Table4[[#This Row],[Opening Balance]] * 0.02, 0)</f>
        <v>0</v>
      </c>
    </row>
    <row r="2419" spans="1:19" ht="15.75" x14ac:dyDescent="0.25">
      <c r="A2419" s="17" t="s">
        <v>7431</v>
      </c>
      <c r="B2419" s="19">
        <v>438195116</v>
      </c>
      <c r="C2419" s="17">
        <v>83</v>
      </c>
      <c r="D2419" s="24">
        <v>14390.25</v>
      </c>
      <c r="E2419" s="17" t="s">
        <v>12</v>
      </c>
      <c r="F2419" s="17" t="s">
        <v>1517</v>
      </c>
      <c r="G2419" s="17" t="s">
        <v>4220</v>
      </c>
      <c r="H2419" s="17" t="s">
        <v>7432</v>
      </c>
      <c r="I2419" s="20">
        <f t="shared" si="37"/>
        <v>1211730.4657620001</v>
      </c>
      <c r="J2419" s="20">
        <v>113996.77876926</v>
      </c>
      <c r="K2419" s="17" t="s">
        <v>7433</v>
      </c>
      <c r="L2419" s="21" t="str">
        <f>VLOOKUP(B2419,Accounts!B$2:E$3001,4,FALSE)</f>
        <v>Domiciliary</v>
      </c>
      <c r="M2419" s="26">
        <f>VALUE(VLOOKUP(B2419,Accounts!B$2:G$3001,6,FALSE))</f>
        <v>344490496</v>
      </c>
      <c r="N2419" s="22">
        <f>IFERROR(VLOOKUP(B2419,Loan!B2419:D2718,3,FALSE), 0)</f>
        <v>0</v>
      </c>
      <c r="O2419" s="25">
        <f>VLOOKUP(B2419,Transaction!C2:F3001,4,FALSE)</f>
        <v>44247</v>
      </c>
      <c r="P2419" s="21" t="str">
        <f>VLOOKUP(B2419,Table3[[Account Number]:[Transaction type]],2,FALSE)</f>
        <v>Loan Payment</v>
      </c>
      <c r="Q2419" s="21" t="str">
        <f>VLOOKUP(B2419,Transaction!C2:E3001,3,FALSE)</f>
        <v>AFT</v>
      </c>
      <c r="R2419" s="22">
        <f>Table4[[#This Row],[Bank Deposit2]] - Table4[[#This Row],[Saving Accounts]]</f>
        <v>1097733.68699274</v>
      </c>
      <c r="S2419" s="22">
        <f>IF(AND(Table4[[#This Row],[Account Type]]="Current",Table4[[#This Row],[Opening Balance]]&gt;= 500000),Table4[[#This Row],[Opening Balance]] * 0.02, 0)</f>
        <v>0</v>
      </c>
    </row>
    <row r="2420" spans="1:19" ht="15.75" x14ac:dyDescent="0.25">
      <c r="A2420" s="17" t="s">
        <v>7434</v>
      </c>
      <c r="B2420" s="19">
        <v>824571393</v>
      </c>
      <c r="C2420" s="17">
        <v>69</v>
      </c>
      <c r="D2420" s="24">
        <v>19503.75</v>
      </c>
      <c r="E2420" s="17" t="s">
        <v>12</v>
      </c>
      <c r="F2420" s="17" t="s">
        <v>569</v>
      </c>
      <c r="G2420" s="17" t="s">
        <v>4220</v>
      </c>
      <c r="H2420" s="17" t="s">
        <v>7435</v>
      </c>
      <c r="I2420" s="20">
        <f t="shared" si="37"/>
        <v>936383.122584</v>
      </c>
      <c r="J2420" s="20">
        <v>170069.58423000001</v>
      </c>
      <c r="K2420" s="17" t="s">
        <v>7436</v>
      </c>
      <c r="L2420" s="21" t="str">
        <f>VLOOKUP(B2420,Accounts!B$2:E$3001,4,FALSE)</f>
        <v>Savings</v>
      </c>
      <c r="M2420" s="26">
        <f>VALUE(VLOOKUP(B2420,Accounts!B$2:G$3001,6,FALSE))</f>
        <v>19850633</v>
      </c>
      <c r="N2420" s="22">
        <f>IFERROR(VLOOKUP(B2420,Loan!B2420:D2719,3,FALSE), 0)</f>
        <v>0</v>
      </c>
      <c r="O2420" s="25">
        <f>VLOOKUP(B2420,Transaction!C2:F3001,4,FALSE)</f>
        <v>44648</v>
      </c>
      <c r="P2420" s="21" t="str">
        <f>VLOOKUP(B2420,Table3[[Account Number]:[Transaction type]],2,FALSE)</f>
        <v>Checks</v>
      </c>
      <c r="Q2420" s="21" t="str">
        <f>VLOOKUP(B2420,Transaction!C2:E3001,3,FALSE)</f>
        <v>Informal Services</v>
      </c>
      <c r="R2420" s="22">
        <f>Table4[[#This Row],[Bank Deposit2]] - Table4[[#This Row],[Saving Accounts]]</f>
        <v>766313.53835399996</v>
      </c>
      <c r="S2420" s="22">
        <f>IF(AND(Table4[[#This Row],[Account Type]]="Current",Table4[[#This Row],[Opening Balance]]&gt;= 500000),Table4[[#This Row],[Opening Balance]] * 0.02, 0)</f>
        <v>0</v>
      </c>
    </row>
    <row r="2421" spans="1:19" ht="15.75" x14ac:dyDescent="0.25">
      <c r="A2421" s="17" t="s">
        <v>7437</v>
      </c>
      <c r="B2421" s="19">
        <v>83944774</v>
      </c>
      <c r="C2421" s="17">
        <v>43</v>
      </c>
      <c r="D2421" s="24">
        <v>29000.25</v>
      </c>
      <c r="E2421" s="17" t="s">
        <v>12</v>
      </c>
      <c r="F2421" s="17" t="s">
        <v>598</v>
      </c>
      <c r="G2421" s="17" t="s">
        <v>4220</v>
      </c>
      <c r="H2421" s="17" t="s">
        <v>7438</v>
      </c>
      <c r="I2421" s="20">
        <f t="shared" si="37"/>
        <v>226948.55884799999</v>
      </c>
      <c r="J2421" s="20">
        <v>127718.28765696</v>
      </c>
      <c r="K2421" s="17" t="s">
        <v>7439</v>
      </c>
      <c r="L2421" s="21" t="str">
        <f>VLOOKUP(B2421,Accounts!B$2:E$3001,4,FALSE)</f>
        <v>Current</v>
      </c>
      <c r="M2421" s="26">
        <f>VALUE(VLOOKUP(B2421,Accounts!B$2:G$3001,6,FALSE))</f>
        <v>3418851429</v>
      </c>
      <c r="N2421" s="22">
        <f>IFERROR(VLOOKUP(B2421,Loan!B2421:D2720,3,FALSE), 0)</f>
        <v>0</v>
      </c>
      <c r="O2421" s="25">
        <f>VLOOKUP(B2421,Transaction!C2:F3001,4,FALSE)</f>
        <v>44571</v>
      </c>
      <c r="P2421" s="21" t="str">
        <f>VLOOKUP(B2421,Table3[[Account Number]:[Transaction type]],2,FALSE)</f>
        <v>Cash Withdrawal</v>
      </c>
      <c r="Q2421" s="21" t="str">
        <f>VLOOKUP(B2421,Transaction!C2:E3001,3,FALSE)</f>
        <v>POS</v>
      </c>
      <c r="R2421" s="22">
        <f>Table4[[#This Row],[Bank Deposit2]] - Table4[[#This Row],[Saving Accounts]]</f>
        <v>99230.271191039981</v>
      </c>
      <c r="S2421" s="22">
        <f>IF(AND(Table4[[#This Row],[Account Type]]="Current",Table4[[#This Row],[Opening Balance]]&gt;= 500000),Table4[[#This Row],[Opening Balance]] * 0.02, 0)</f>
        <v>68377028.579999998</v>
      </c>
    </row>
    <row r="2422" spans="1:19" ht="15.75" x14ac:dyDescent="0.25">
      <c r="A2422" s="17" t="s">
        <v>7440</v>
      </c>
      <c r="B2422" s="19">
        <v>277038324</v>
      </c>
      <c r="C2422" s="17">
        <v>69</v>
      </c>
      <c r="D2422" s="24">
        <v>19503.75</v>
      </c>
      <c r="E2422" s="17" t="s">
        <v>12</v>
      </c>
      <c r="F2422" s="17" t="s">
        <v>310</v>
      </c>
      <c r="G2422" s="17" t="s">
        <v>4220</v>
      </c>
      <c r="H2422" s="17" t="s">
        <v>7441</v>
      </c>
      <c r="I2422" s="20">
        <f t="shared" si="37"/>
        <v>54158.914431999998</v>
      </c>
      <c r="J2422" s="20">
        <v>23452.744196</v>
      </c>
      <c r="K2422" s="17" t="s">
        <v>7442</v>
      </c>
      <c r="L2422" s="21" t="str">
        <f>VLOOKUP(B2422,Accounts!B$2:E$3001,4,FALSE)</f>
        <v>Current</v>
      </c>
      <c r="M2422" s="26">
        <f>VALUE(VLOOKUP(B2422,Accounts!B$2:G$3001,6,FALSE))</f>
        <v>749665125</v>
      </c>
      <c r="N2422" s="22">
        <f>IFERROR(VLOOKUP(B2422,Loan!B2422:D2721,3,FALSE), 0)</f>
        <v>0</v>
      </c>
      <c r="O2422" s="25">
        <f>VLOOKUP(B2422,Transaction!C2:F3001,4,FALSE)</f>
        <v>44494</v>
      </c>
      <c r="P2422" s="21" t="str">
        <f>VLOOKUP(B2422,Table3[[Account Number]:[Transaction type]],2,FALSE)</f>
        <v>Online Payment</v>
      </c>
      <c r="Q2422" s="21" t="str">
        <f>VLOOKUP(B2422,Transaction!C2:E3001,3,FALSE)</f>
        <v>Card</v>
      </c>
      <c r="R2422" s="22">
        <f>Table4[[#This Row],[Bank Deposit2]] - Table4[[#This Row],[Saving Accounts]]</f>
        <v>30706.170235999998</v>
      </c>
      <c r="S2422" s="22">
        <f>IF(AND(Table4[[#This Row],[Account Type]]="Current",Table4[[#This Row],[Opening Balance]]&gt;= 500000),Table4[[#This Row],[Opening Balance]] * 0.02, 0)</f>
        <v>14993302.5</v>
      </c>
    </row>
    <row r="2423" spans="1:19" ht="15.75" x14ac:dyDescent="0.25">
      <c r="A2423" s="17" t="s">
        <v>7443</v>
      </c>
      <c r="B2423" s="19">
        <v>825936254</v>
      </c>
      <c r="C2423" s="17">
        <v>65</v>
      </c>
      <c r="D2423" s="24">
        <v>20964.75</v>
      </c>
      <c r="E2423" s="17" t="s">
        <v>12</v>
      </c>
      <c r="F2423" s="17" t="s">
        <v>978</v>
      </c>
      <c r="G2423" s="17" t="s">
        <v>4220</v>
      </c>
      <c r="H2423" s="17" t="s">
        <v>7444</v>
      </c>
      <c r="I2423" s="20">
        <f t="shared" si="37"/>
        <v>130679.293248</v>
      </c>
      <c r="J2423" s="20">
        <v>30989.660970239998</v>
      </c>
      <c r="K2423" s="17" t="s">
        <v>7445</v>
      </c>
      <c r="L2423" s="21" t="str">
        <f>VLOOKUP(B2423,Accounts!B$2:E$3001,4,FALSE)</f>
        <v>Corporate</v>
      </c>
      <c r="M2423" s="26">
        <f>VALUE(VLOOKUP(B2423,Accounts!B$2:G$3001,6,FALSE))</f>
        <v>867748992</v>
      </c>
      <c r="N2423" s="22">
        <f>IFERROR(VLOOKUP(B2423,Loan!B2423:D2722,3,FALSE), 0)</f>
        <v>0</v>
      </c>
      <c r="O2423" s="25">
        <f>VLOOKUP(B2423,Transaction!C2:F3001,4,FALSE)</f>
        <v>44590</v>
      </c>
      <c r="P2423" s="21" t="str">
        <f>VLOOKUP(B2423,Table3[[Account Number]:[Transaction type]],2,FALSE)</f>
        <v>Money Transfer</v>
      </c>
      <c r="Q2423" s="21" t="str">
        <f>VLOOKUP(B2423,Transaction!C2:E3001,3,FALSE)</f>
        <v>Internet Banking</v>
      </c>
      <c r="R2423" s="22">
        <f>Table4[[#This Row],[Bank Deposit2]] - Table4[[#This Row],[Saving Accounts]]</f>
        <v>99689.63227776</v>
      </c>
      <c r="S2423" s="22">
        <f>IF(AND(Table4[[#This Row],[Account Type]]="Current",Table4[[#This Row],[Opening Balance]]&gt;= 500000),Table4[[#This Row],[Opening Balance]] * 0.02, 0)</f>
        <v>0</v>
      </c>
    </row>
    <row r="2424" spans="1:19" ht="15.75" x14ac:dyDescent="0.25">
      <c r="A2424" s="17" t="s">
        <v>7446</v>
      </c>
      <c r="B2424" s="19">
        <v>794705385</v>
      </c>
      <c r="C2424" s="17">
        <v>76</v>
      </c>
      <c r="D2424" s="24">
        <v>16947</v>
      </c>
      <c r="E2424" s="17" t="s">
        <v>12</v>
      </c>
      <c r="F2424" s="17" t="s">
        <v>1840</v>
      </c>
      <c r="G2424" s="17" t="s">
        <v>4220</v>
      </c>
      <c r="H2424" s="17" t="s">
        <v>7447</v>
      </c>
      <c r="I2424" s="20">
        <f t="shared" si="37"/>
        <v>533504.82837600005</v>
      </c>
      <c r="J2424" s="20">
        <v>184674.748284</v>
      </c>
      <c r="K2424" s="17" t="s">
        <v>7448</v>
      </c>
      <c r="L2424" s="21" t="str">
        <f>VLOOKUP(B2424,Accounts!B$2:E$3001,4,FALSE)</f>
        <v>Corporate</v>
      </c>
      <c r="M2424" s="26">
        <f>VALUE(VLOOKUP(B2424,Accounts!B$2:G$3001,6,FALSE))</f>
        <v>2652064986</v>
      </c>
      <c r="N2424" s="22">
        <f>IFERROR(VLOOKUP(B2424,Loan!B2424:D2723,3,FALSE), 0)</f>
        <v>0</v>
      </c>
      <c r="O2424" s="25">
        <f>VLOOKUP(B2424,Transaction!C2:F3001,4,FALSE)</f>
        <v>44271</v>
      </c>
      <c r="P2424" s="21" t="str">
        <f>VLOOKUP(B2424,Table3[[Account Number]:[Transaction type]],2,FALSE)</f>
        <v>Online Payment</v>
      </c>
      <c r="Q2424" s="21" t="str">
        <f>VLOOKUP(B2424,Transaction!C2:E3001,3,FALSE)</f>
        <v>Internet Banking</v>
      </c>
      <c r="R2424" s="22">
        <f>Table4[[#This Row],[Bank Deposit2]] - Table4[[#This Row],[Saving Accounts]]</f>
        <v>348830.08009200008</v>
      </c>
      <c r="S2424" s="22">
        <f>IF(AND(Table4[[#This Row],[Account Type]]="Current",Table4[[#This Row],[Opening Balance]]&gt;= 500000),Table4[[#This Row],[Opening Balance]] * 0.02, 0)</f>
        <v>0</v>
      </c>
    </row>
    <row r="2425" spans="1:19" ht="15.75" x14ac:dyDescent="0.25">
      <c r="A2425" s="17" t="s">
        <v>7449</v>
      </c>
      <c r="B2425" s="19">
        <v>912361340</v>
      </c>
      <c r="C2425" s="17">
        <v>36</v>
      </c>
      <c r="D2425" s="24">
        <v>31557</v>
      </c>
      <c r="E2425" s="17" t="s">
        <v>12</v>
      </c>
      <c r="F2425" s="17" t="s">
        <v>636</v>
      </c>
      <c r="G2425" s="17" t="s">
        <v>4220</v>
      </c>
      <c r="H2425" s="17" t="s">
        <v>7450</v>
      </c>
      <c r="I2425" s="20">
        <f t="shared" si="37"/>
        <v>192758.58900000001</v>
      </c>
      <c r="J2425" s="20">
        <v>39899.460780000001</v>
      </c>
      <c r="K2425" s="17" t="s">
        <v>7451</v>
      </c>
      <c r="L2425" s="21" t="str">
        <f>VLOOKUP(B2425,Accounts!B$2:E$3001,4,FALSE)</f>
        <v>Domiciliary</v>
      </c>
      <c r="M2425" s="26">
        <f>VALUE(VLOOKUP(B2425,Accounts!B$2:G$3001,6,FALSE))</f>
        <v>2272508928</v>
      </c>
      <c r="N2425" s="22">
        <f>IFERROR(VLOOKUP(B2425,Loan!B2425:D2724,3,FALSE), 0)</f>
        <v>0</v>
      </c>
      <c r="O2425" s="25">
        <f>VLOOKUP(B2425,Transaction!C2:F3001,4,FALSE)</f>
        <v>44257</v>
      </c>
      <c r="P2425" s="21" t="str">
        <f>VLOOKUP(B2425,Table3[[Account Number]:[Transaction type]],2,FALSE)</f>
        <v>Money Deposit</v>
      </c>
      <c r="Q2425" s="21" t="str">
        <f>VLOOKUP(B2425,Transaction!C2:E3001,3,FALSE)</f>
        <v>Bank</v>
      </c>
      <c r="R2425" s="22">
        <f>Table4[[#This Row],[Bank Deposit2]] - Table4[[#This Row],[Saving Accounts]]</f>
        <v>152859.12822000001</v>
      </c>
      <c r="S2425" s="22">
        <f>IF(AND(Table4[[#This Row],[Account Type]]="Current",Table4[[#This Row],[Opening Balance]]&gt;= 500000),Table4[[#This Row],[Opening Balance]] * 0.02, 0)</f>
        <v>0</v>
      </c>
    </row>
    <row r="2426" spans="1:19" ht="15.75" x14ac:dyDescent="0.25">
      <c r="A2426" s="17" t="s">
        <v>7452</v>
      </c>
      <c r="B2426" s="19">
        <v>277557948</v>
      </c>
      <c r="C2426" s="17">
        <v>45</v>
      </c>
      <c r="D2426" s="24">
        <v>28269.75</v>
      </c>
      <c r="E2426" s="17" t="s">
        <v>12</v>
      </c>
      <c r="F2426" s="17" t="s">
        <v>598</v>
      </c>
      <c r="G2426" s="17" t="s">
        <v>4220</v>
      </c>
      <c r="H2426" s="17" t="s">
        <v>7453</v>
      </c>
      <c r="I2426" s="20">
        <f t="shared" si="37"/>
        <v>1783850.9892839999</v>
      </c>
      <c r="J2426" s="20">
        <v>243830.84222952</v>
      </c>
      <c r="K2426" s="17" t="s">
        <v>7454</v>
      </c>
      <c r="L2426" s="21" t="str">
        <f>VLOOKUP(B2426,Accounts!B$2:E$3001,4,FALSE)</f>
        <v>Domiciliary</v>
      </c>
      <c r="M2426" s="26">
        <f>VALUE(VLOOKUP(B2426,Accounts!B$2:G$3001,6,FALSE))</f>
        <v>4184349</v>
      </c>
      <c r="N2426" s="22">
        <f>IFERROR(VLOOKUP(B2426,Loan!B2426:D2725,3,FALSE), 0)</f>
        <v>0</v>
      </c>
      <c r="O2426" s="25">
        <f>VLOOKUP(B2426,Transaction!C2:F3001,4,FALSE)</f>
        <v>44355</v>
      </c>
      <c r="P2426" s="21" t="str">
        <f>VLOOKUP(B2426,Table3[[Account Number]:[Transaction type]],2,FALSE)</f>
        <v>Money Transfer</v>
      </c>
      <c r="Q2426" s="21" t="str">
        <f>VLOOKUP(B2426,Transaction!C2:E3001,3,FALSE)</f>
        <v>Bank</v>
      </c>
      <c r="R2426" s="22">
        <f>Table4[[#This Row],[Bank Deposit2]] - Table4[[#This Row],[Saving Accounts]]</f>
        <v>1540020.1470544799</v>
      </c>
      <c r="S2426" s="22">
        <f>IF(AND(Table4[[#This Row],[Account Type]]="Current",Table4[[#This Row],[Opening Balance]]&gt;= 500000),Table4[[#This Row],[Opening Balance]] * 0.02, 0)</f>
        <v>0</v>
      </c>
    </row>
    <row r="2427" spans="1:19" ht="15.75" x14ac:dyDescent="0.25">
      <c r="A2427" s="17" t="s">
        <v>7455</v>
      </c>
      <c r="B2427" s="19">
        <v>829392885</v>
      </c>
      <c r="C2427" s="17">
        <v>69</v>
      </c>
      <c r="D2427" s="24">
        <v>19503.75</v>
      </c>
      <c r="E2427" s="17" t="s">
        <v>12</v>
      </c>
      <c r="F2427" s="17" t="s">
        <v>1426</v>
      </c>
      <c r="G2427" s="17" t="s">
        <v>4220</v>
      </c>
      <c r="H2427" s="17" t="s">
        <v>7456</v>
      </c>
      <c r="I2427" s="20">
        <f t="shared" si="37"/>
        <v>1324552.518016</v>
      </c>
      <c r="J2427" s="20">
        <v>411757.52795631997</v>
      </c>
      <c r="K2427" s="17" t="s">
        <v>7457</v>
      </c>
      <c r="L2427" s="21" t="str">
        <f>VLOOKUP(B2427,Accounts!B$2:E$3001,4,FALSE)</f>
        <v>Joint</v>
      </c>
      <c r="M2427" s="26">
        <f>VALUE(VLOOKUP(B2427,Accounts!B$2:G$3001,6,FALSE))</f>
        <v>3349548909</v>
      </c>
      <c r="N2427" s="22">
        <f>IFERROR(VLOOKUP(B2427,Loan!B2427:D2726,3,FALSE), 0)</f>
        <v>0</v>
      </c>
      <c r="O2427" s="25">
        <f>VLOOKUP(B2427,Transaction!C2:F3001,4,FALSE)</f>
        <v>44582</v>
      </c>
      <c r="P2427" s="21" t="str">
        <f>VLOOKUP(B2427,Table3[[Account Number]:[Transaction type]],2,FALSE)</f>
        <v>Money Deposit</v>
      </c>
      <c r="Q2427" s="21" t="str">
        <f>VLOOKUP(B2427,Transaction!C2:E3001,3,FALSE)</f>
        <v>Bank</v>
      </c>
      <c r="R2427" s="22">
        <f>Table4[[#This Row],[Bank Deposit2]] - Table4[[#This Row],[Saving Accounts]]</f>
        <v>912794.99005968007</v>
      </c>
      <c r="S2427" s="22">
        <f>IF(AND(Table4[[#This Row],[Account Type]]="Current",Table4[[#This Row],[Opening Balance]]&gt;= 500000),Table4[[#This Row],[Opening Balance]] * 0.02, 0)</f>
        <v>0</v>
      </c>
    </row>
    <row r="2428" spans="1:19" ht="15.75" x14ac:dyDescent="0.25">
      <c r="A2428" s="17" t="s">
        <v>7458</v>
      </c>
      <c r="B2428" s="19">
        <v>452295452</v>
      </c>
      <c r="C2428" s="17">
        <v>85</v>
      </c>
      <c r="D2428" s="24">
        <v>13659.75</v>
      </c>
      <c r="E2428" s="17" t="s">
        <v>12</v>
      </c>
      <c r="F2428" s="17" t="s">
        <v>527</v>
      </c>
      <c r="G2428" s="17" t="s">
        <v>4220</v>
      </c>
      <c r="H2428" s="17" t="s">
        <v>7459</v>
      </c>
      <c r="I2428" s="20">
        <f t="shared" si="37"/>
        <v>1248443.5349880001</v>
      </c>
      <c r="J2428" s="20">
        <v>231548.92913880001</v>
      </c>
      <c r="K2428" s="17" t="s">
        <v>7460</v>
      </c>
      <c r="L2428" s="21" t="str">
        <f>VLOOKUP(B2428,Accounts!B$2:E$3001,4,FALSE)</f>
        <v>Joint</v>
      </c>
      <c r="M2428" s="26">
        <f>VALUE(VLOOKUP(B2428,Accounts!B$2:G$3001,6,FALSE))</f>
        <v>1188361867</v>
      </c>
      <c r="N2428" s="22">
        <f>IFERROR(VLOOKUP(B2428,Loan!B2428:D2727,3,FALSE), 0)</f>
        <v>0</v>
      </c>
      <c r="O2428" s="25">
        <f>VLOOKUP(B2428,Transaction!C2:F3001,4,FALSE)</f>
        <v>44232</v>
      </c>
      <c r="P2428" s="21" t="str">
        <f>VLOOKUP(B2428,Table3[[Account Number]:[Transaction type]],2,FALSE)</f>
        <v>Cash Withdrawal</v>
      </c>
      <c r="Q2428" s="21" t="str">
        <f>VLOOKUP(B2428,Transaction!C2:E3001,3,FALSE)</f>
        <v>ATM</v>
      </c>
      <c r="R2428" s="22">
        <f>Table4[[#This Row],[Bank Deposit2]] - Table4[[#This Row],[Saving Accounts]]</f>
        <v>1016894.6058492</v>
      </c>
      <c r="S2428" s="22">
        <f>IF(AND(Table4[[#This Row],[Account Type]]="Current",Table4[[#This Row],[Opening Balance]]&gt;= 500000),Table4[[#This Row],[Opening Balance]] * 0.02, 0)</f>
        <v>0</v>
      </c>
    </row>
    <row r="2429" spans="1:19" ht="15.75" x14ac:dyDescent="0.25">
      <c r="A2429" s="17" t="s">
        <v>7461</v>
      </c>
      <c r="B2429" s="19">
        <v>435481821</v>
      </c>
      <c r="C2429" s="17">
        <v>55</v>
      </c>
      <c r="D2429" s="24">
        <v>24617.25</v>
      </c>
      <c r="E2429" s="17" t="s">
        <v>12</v>
      </c>
      <c r="F2429" s="17" t="s">
        <v>172</v>
      </c>
      <c r="G2429" s="17" t="s">
        <v>4220</v>
      </c>
      <c r="H2429" s="17" t="s">
        <v>7462</v>
      </c>
      <c r="I2429" s="20">
        <f t="shared" si="37"/>
        <v>82808.378744000001</v>
      </c>
      <c r="J2429" s="20">
        <v>55338.840691680001</v>
      </c>
      <c r="K2429" s="17" t="s">
        <v>7463</v>
      </c>
      <c r="L2429" s="21" t="str">
        <f>VLOOKUP(B2429,Accounts!B$2:E$3001,4,FALSE)</f>
        <v>Current</v>
      </c>
      <c r="M2429" s="26">
        <f>VALUE(VLOOKUP(B2429,Accounts!B$2:G$3001,6,FALSE))</f>
        <v>1568451642</v>
      </c>
      <c r="N2429" s="22">
        <f>IFERROR(VLOOKUP(B2429,Loan!B2429:D2728,3,FALSE), 0)</f>
        <v>0</v>
      </c>
      <c r="O2429" s="25">
        <f>VLOOKUP(B2429,Transaction!C2:F3001,4,FALSE)</f>
        <v>44382</v>
      </c>
      <c r="P2429" s="21" t="str">
        <f>VLOOKUP(B2429,Table3[[Account Number]:[Transaction type]],2,FALSE)</f>
        <v>Money Deposit</v>
      </c>
      <c r="Q2429" s="21" t="str">
        <f>VLOOKUP(B2429,Transaction!C2:E3001,3,FALSE)</f>
        <v>Bank</v>
      </c>
      <c r="R2429" s="22">
        <f>Table4[[#This Row],[Bank Deposit2]] - Table4[[#This Row],[Saving Accounts]]</f>
        <v>27469.53805232</v>
      </c>
      <c r="S2429" s="22">
        <f>IF(AND(Table4[[#This Row],[Account Type]]="Current",Table4[[#This Row],[Opening Balance]]&gt;= 500000),Table4[[#This Row],[Opening Balance]] * 0.02, 0)</f>
        <v>31369032.84</v>
      </c>
    </row>
    <row r="2430" spans="1:19" ht="15.75" x14ac:dyDescent="0.25">
      <c r="A2430" s="17" t="s">
        <v>7464</v>
      </c>
      <c r="B2430" s="19">
        <v>998295516</v>
      </c>
      <c r="C2430" s="17">
        <v>47</v>
      </c>
      <c r="D2430" s="24">
        <v>27539.25</v>
      </c>
      <c r="E2430" s="17" t="s">
        <v>12</v>
      </c>
      <c r="F2430" s="17" t="s">
        <v>185</v>
      </c>
      <c r="G2430" s="17" t="s">
        <v>4220</v>
      </c>
      <c r="H2430" s="17" t="s">
        <v>7465</v>
      </c>
      <c r="I2430" s="20">
        <f t="shared" si="37"/>
        <v>1050537.3457500001</v>
      </c>
      <c r="J2430" s="20">
        <v>237200.27438250001</v>
      </c>
      <c r="K2430" s="17" t="s">
        <v>7466</v>
      </c>
      <c r="L2430" s="21" t="str">
        <f>VLOOKUP(B2430,Accounts!B$2:E$3001,4,FALSE)</f>
        <v>Domiciliary</v>
      </c>
      <c r="M2430" s="26">
        <f>VALUE(VLOOKUP(B2430,Accounts!B$2:G$3001,6,FALSE))</f>
        <v>1965880884</v>
      </c>
      <c r="N2430" s="22">
        <f>IFERROR(VLOOKUP(B2430,Loan!B2430:D2729,3,FALSE), 0)</f>
        <v>0</v>
      </c>
      <c r="O2430" s="25">
        <f>VLOOKUP(B2430,Transaction!C2:F3001,4,FALSE)</f>
        <v>44533</v>
      </c>
      <c r="P2430" s="21" t="str">
        <f>VLOOKUP(B2430,Table3[[Account Number]:[Transaction type]],2,FALSE)</f>
        <v>Cash Withdrawal</v>
      </c>
      <c r="Q2430" s="21" t="str">
        <f>VLOOKUP(B2430,Transaction!C2:E3001,3,FALSE)</f>
        <v>ATM</v>
      </c>
      <c r="R2430" s="22">
        <f>Table4[[#This Row],[Bank Deposit2]] - Table4[[#This Row],[Saving Accounts]]</f>
        <v>813337.07136750012</v>
      </c>
      <c r="S2430" s="22">
        <f>IF(AND(Table4[[#This Row],[Account Type]]="Current",Table4[[#This Row],[Opening Balance]]&gt;= 500000),Table4[[#This Row],[Opening Balance]] * 0.02, 0)</f>
        <v>0</v>
      </c>
    </row>
    <row r="2431" spans="1:19" ht="15.75" x14ac:dyDescent="0.25">
      <c r="A2431" s="17" t="s">
        <v>7467</v>
      </c>
      <c r="B2431" s="19">
        <v>33289021</v>
      </c>
      <c r="C2431" s="17">
        <v>79</v>
      </c>
      <c r="D2431" s="24">
        <v>15851.25</v>
      </c>
      <c r="E2431" s="17" t="s">
        <v>12</v>
      </c>
      <c r="F2431" s="17" t="s">
        <v>1610</v>
      </c>
      <c r="G2431" s="17" t="s">
        <v>4220</v>
      </c>
      <c r="H2431" s="17" t="s">
        <v>7468</v>
      </c>
      <c r="I2431" s="20">
        <f t="shared" si="37"/>
        <v>397287.48213000002</v>
      </c>
      <c r="J2431" s="20">
        <v>84832.562360700002</v>
      </c>
      <c r="K2431" s="17" t="s">
        <v>7469</v>
      </c>
      <c r="L2431" s="21" t="str">
        <f>VLOOKUP(B2431,Accounts!B$2:E$3001,4,FALSE)</f>
        <v>Domiciliary</v>
      </c>
      <c r="M2431" s="26">
        <f>VALUE(VLOOKUP(B2431,Accounts!B$2:G$3001,6,FALSE))</f>
        <v>15383192</v>
      </c>
      <c r="N2431" s="22">
        <f>IFERROR(VLOOKUP(B2431,Loan!B2431:D2730,3,FALSE), 0)</f>
        <v>0</v>
      </c>
      <c r="O2431" s="25">
        <f>VLOOKUP(B2431,Transaction!C2:F3001,4,FALSE)</f>
        <v>44406</v>
      </c>
      <c r="P2431" s="21" t="str">
        <f>VLOOKUP(B2431,Table3[[Account Number]:[Transaction type]],2,FALSE)</f>
        <v>Money Deposit</v>
      </c>
      <c r="Q2431" s="21" t="str">
        <f>VLOOKUP(B2431,Transaction!C2:E3001,3,FALSE)</f>
        <v>Bank</v>
      </c>
      <c r="R2431" s="22">
        <f>Table4[[#This Row],[Bank Deposit2]] - Table4[[#This Row],[Saving Accounts]]</f>
        <v>312454.91976930003</v>
      </c>
      <c r="S2431" s="22">
        <f>IF(AND(Table4[[#This Row],[Account Type]]="Current",Table4[[#This Row],[Opening Balance]]&gt;= 500000),Table4[[#This Row],[Opening Balance]] * 0.02, 0)</f>
        <v>0</v>
      </c>
    </row>
    <row r="2432" spans="1:19" ht="15.75" x14ac:dyDescent="0.25">
      <c r="A2432" s="17" t="s">
        <v>7470</v>
      </c>
      <c r="B2432" s="19">
        <v>919464811</v>
      </c>
      <c r="C2432" s="17">
        <v>38</v>
      </c>
      <c r="D2432" s="24">
        <v>30826.5</v>
      </c>
      <c r="E2432" s="17" t="s">
        <v>12</v>
      </c>
      <c r="F2432" s="17" t="s">
        <v>1076</v>
      </c>
      <c r="G2432" s="17" t="s">
        <v>4220</v>
      </c>
      <c r="H2432" s="17" t="s">
        <v>7471</v>
      </c>
      <c r="I2432" s="20">
        <f t="shared" si="37"/>
        <v>511243.39033600001</v>
      </c>
      <c r="J2432" s="20">
        <v>114718.87157472</v>
      </c>
      <c r="K2432" s="17" t="s">
        <v>7472</v>
      </c>
      <c r="L2432" s="21" t="str">
        <f>VLOOKUP(B2432,Accounts!B$2:E$3001,4,FALSE)</f>
        <v>Current</v>
      </c>
      <c r="M2432" s="26">
        <f>VALUE(VLOOKUP(B2432,Accounts!B$2:G$3001,6,FALSE))</f>
        <v>42836355</v>
      </c>
      <c r="N2432" s="22">
        <f>IFERROR(VLOOKUP(B2432,Loan!B2432:D2731,3,FALSE), 0)</f>
        <v>0</v>
      </c>
      <c r="O2432" s="25">
        <f>VLOOKUP(B2432,Transaction!C2:F3001,4,FALSE)</f>
        <v>44555</v>
      </c>
      <c r="P2432" s="21" t="str">
        <f>VLOOKUP(B2432,Table3[[Account Number]:[Transaction type]],2,FALSE)</f>
        <v>Money Transfer</v>
      </c>
      <c r="Q2432" s="21" t="str">
        <f>VLOOKUP(B2432,Transaction!C2:E3001,3,FALSE)</f>
        <v>Mobile</v>
      </c>
      <c r="R2432" s="22">
        <f>Table4[[#This Row],[Bank Deposit2]] - Table4[[#This Row],[Saving Accounts]]</f>
        <v>396524.51876127999</v>
      </c>
      <c r="S2432" s="22">
        <f>IF(AND(Table4[[#This Row],[Account Type]]="Current",Table4[[#This Row],[Opening Balance]]&gt;= 500000),Table4[[#This Row],[Opening Balance]] * 0.02, 0)</f>
        <v>856727.1</v>
      </c>
    </row>
    <row r="2433" spans="1:19" ht="15.75" x14ac:dyDescent="0.25">
      <c r="A2433" s="17" t="s">
        <v>7473</v>
      </c>
      <c r="B2433" s="19">
        <v>963425424</v>
      </c>
      <c r="C2433" s="17">
        <v>62</v>
      </c>
      <c r="D2433" s="24">
        <v>22060.5</v>
      </c>
      <c r="E2433" s="17" t="s">
        <v>12</v>
      </c>
      <c r="F2433" s="17" t="s">
        <v>181</v>
      </c>
      <c r="G2433" s="17" t="s">
        <v>4220</v>
      </c>
      <c r="H2433" s="17" t="s">
        <v>7474</v>
      </c>
      <c r="I2433" s="20">
        <f t="shared" si="37"/>
        <v>97468.621677000003</v>
      </c>
      <c r="J2433" s="20">
        <v>13862.203971839999</v>
      </c>
      <c r="K2433" s="17" t="s">
        <v>7475</v>
      </c>
      <c r="L2433" s="21" t="str">
        <f>VLOOKUP(B2433,Accounts!B$2:E$3001,4,FALSE)</f>
        <v>Current</v>
      </c>
      <c r="M2433" s="26">
        <f>VALUE(VLOOKUP(B2433,Accounts!B$2:G$3001,6,FALSE))</f>
        <v>162116955</v>
      </c>
      <c r="N2433" s="22">
        <f>IFERROR(VLOOKUP(B2433,Loan!B2433:D2732,3,FALSE), 0)</f>
        <v>0</v>
      </c>
      <c r="O2433" s="25">
        <f>VLOOKUP(B2433,Transaction!C2:F3001,4,FALSE)</f>
        <v>44328</v>
      </c>
      <c r="P2433" s="21" t="str">
        <f>VLOOKUP(B2433,Table3[[Account Number]:[Transaction type]],2,FALSE)</f>
        <v>Money Transfer</v>
      </c>
      <c r="Q2433" s="21" t="str">
        <f>VLOOKUP(B2433,Transaction!C2:E3001,3,FALSE)</f>
        <v>ATM</v>
      </c>
      <c r="R2433" s="22">
        <f>Table4[[#This Row],[Bank Deposit2]] - Table4[[#This Row],[Saving Accounts]]</f>
        <v>83606.417705159998</v>
      </c>
      <c r="S2433" s="22">
        <f>IF(AND(Table4[[#This Row],[Account Type]]="Current",Table4[[#This Row],[Opening Balance]]&gt;= 500000),Table4[[#This Row],[Opening Balance]] * 0.02, 0)</f>
        <v>3242339.1</v>
      </c>
    </row>
    <row r="2434" spans="1:19" ht="15.75" x14ac:dyDescent="0.25">
      <c r="A2434" s="17" t="s">
        <v>7476</v>
      </c>
      <c r="B2434" s="19">
        <v>399333778</v>
      </c>
      <c r="C2434" s="17">
        <v>58</v>
      </c>
      <c r="D2434" s="24">
        <v>23521.5</v>
      </c>
      <c r="E2434" s="17" t="s">
        <v>12</v>
      </c>
      <c r="F2434" s="17" t="s">
        <v>1927</v>
      </c>
      <c r="G2434" s="17" t="s">
        <v>4220</v>
      </c>
      <c r="H2434" s="17" t="s">
        <v>7477</v>
      </c>
      <c r="I2434" s="20">
        <f t="shared" si="37"/>
        <v>3863355.49548</v>
      </c>
      <c r="J2434" s="20">
        <v>1385917.6549608</v>
      </c>
      <c r="K2434" s="17" t="s">
        <v>7478</v>
      </c>
      <c r="L2434" s="21" t="str">
        <f>VLOOKUP(B2434,Accounts!B$2:E$3001,4,FALSE)</f>
        <v>Domiciliary</v>
      </c>
      <c r="M2434" s="26">
        <f>VALUE(VLOOKUP(B2434,Accounts!B$2:G$3001,6,FALSE))</f>
        <v>75751936</v>
      </c>
      <c r="N2434" s="22">
        <f>IFERROR(VLOOKUP(B2434,Loan!B2434:D2733,3,FALSE), 0)</f>
        <v>0</v>
      </c>
      <c r="O2434" s="25">
        <f>VLOOKUP(B2434,Transaction!C2:F3001,4,FALSE)</f>
        <v>44579</v>
      </c>
      <c r="P2434" s="21" t="str">
        <f>VLOOKUP(B2434,Table3[[Account Number]:[Transaction type]],2,FALSE)</f>
        <v>Online Payment</v>
      </c>
      <c r="Q2434" s="21" t="str">
        <f>VLOOKUP(B2434,Transaction!C2:E3001,3,FALSE)</f>
        <v>Mobile</v>
      </c>
      <c r="R2434" s="22">
        <f>Table4[[#This Row],[Bank Deposit2]] - Table4[[#This Row],[Saving Accounts]]</f>
        <v>2477437.8405192001</v>
      </c>
      <c r="S2434" s="22">
        <f>IF(AND(Table4[[#This Row],[Account Type]]="Current",Table4[[#This Row],[Opening Balance]]&gt;= 500000),Table4[[#This Row],[Opening Balance]] * 0.02, 0)</f>
        <v>0</v>
      </c>
    </row>
    <row r="2435" spans="1:19" ht="15.75" x14ac:dyDescent="0.25">
      <c r="A2435" s="17" t="s">
        <v>7479</v>
      </c>
      <c r="B2435" s="19">
        <v>860881991</v>
      </c>
      <c r="C2435" s="17">
        <v>56</v>
      </c>
      <c r="D2435" s="24">
        <v>24252</v>
      </c>
      <c r="E2435" s="17" t="s">
        <v>12</v>
      </c>
      <c r="F2435" s="17" t="s">
        <v>509</v>
      </c>
      <c r="G2435" s="17" t="s">
        <v>4220</v>
      </c>
      <c r="H2435" s="17" t="s">
        <v>7480</v>
      </c>
      <c r="I2435" s="20">
        <f t="shared" ref="I2435:I2498" si="38">VALUE(CLEAN(H2435))</f>
        <v>1517817.4696440001</v>
      </c>
      <c r="J2435" s="20">
        <v>181891.29676872</v>
      </c>
      <c r="K2435" s="17" t="s">
        <v>7481</v>
      </c>
      <c r="L2435" s="21" t="str">
        <f>VLOOKUP(B2435,Accounts!B$2:E$3001,4,FALSE)</f>
        <v>Current</v>
      </c>
      <c r="M2435" s="26">
        <f>VALUE(VLOOKUP(B2435,Accounts!B$2:G$3001,6,FALSE))</f>
        <v>2772530475</v>
      </c>
      <c r="N2435" s="22">
        <f>IFERROR(VLOOKUP(B2435,Loan!B2435:D2734,3,FALSE), 0)</f>
        <v>0</v>
      </c>
      <c r="O2435" s="25">
        <f>VLOOKUP(B2435,Transaction!C2:F3001,4,FALSE)</f>
        <v>44548</v>
      </c>
      <c r="P2435" s="21" t="str">
        <f>VLOOKUP(B2435,Table3[[Account Number]:[Transaction type]],2,FALSE)</f>
        <v>Money Transfer</v>
      </c>
      <c r="Q2435" s="21" t="str">
        <f>VLOOKUP(B2435,Transaction!C2:E3001,3,FALSE)</f>
        <v>ATM</v>
      </c>
      <c r="R2435" s="22">
        <f>Table4[[#This Row],[Bank Deposit2]] - Table4[[#This Row],[Saving Accounts]]</f>
        <v>1335926.17287528</v>
      </c>
      <c r="S2435" s="22">
        <f>IF(AND(Table4[[#This Row],[Account Type]]="Current",Table4[[#This Row],[Opening Balance]]&gt;= 500000),Table4[[#This Row],[Opening Balance]] * 0.02, 0)</f>
        <v>55450609.5</v>
      </c>
    </row>
    <row r="2436" spans="1:19" ht="15.75" x14ac:dyDescent="0.25">
      <c r="A2436" s="17" t="s">
        <v>7482</v>
      </c>
      <c r="B2436" s="19">
        <v>457442184</v>
      </c>
      <c r="C2436" s="17">
        <v>49</v>
      </c>
      <c r="D2436" s="24">
        <v>26808.75</v>
      </c>
      <c r="E2436" s="17" t="s">
        <v>12</v>
      </c>
      <c r="F2436" s="17" t="s">
        <v>1304</v>
      </c>
      <c r="G2436" s="17" t="s">
        <v>4220</v>
      </c>
      <c r="H2436" s="17" t="s">
        <v>7483</v>
      </c>
      <c r="I2436" s="20">
        <f t="shared" si="38"/>
        <v>522543.96388</v>
      </c>
      <c r="J2436" s="20">
        <v>60404.164632</v>
      </c>
      <c r="K2436" s="17" t="s">
        <v>7484</v>
      </c>
      <c r="L2436" s="21" t="str">
        <f>VLOOKUP(B2436,Accounts!B$2:E$3001,4,FALSE)</f>
        <v>Savings</v>
      </c>
      <c r="M2436" s="26">
        <f>VALUE(VLOOKUP(B2436,Accounts!B$2:G$3001,6,FALSE))</f>
        <v>561291115</v>
      </c>
      <c r="N2436" s="22">
        <f>IFERROR(VLOOKUP(B2436,Loan!B2436:D2735,3,FALSE), 0)</f>
        <v>0</v>
      </c>
      <c r="O2436" s="25">
        <f>VLOOKUP(B2436,Transaction!C2:F3001,4,FALSE)</f>
        <v>44549</v>
      </c>
      <c r="P2436" s="21" t="str">
        <f>VLOOKUP(B2436,Table3[[Account Number]:[Transaction type]],2,FALSE)</f>
        <v>Cash Withdrawal</v>
      </c>
      <c r="Q2436" s="21" t="str">
        <f>VLOOKUP(B2436,Transaction!C2:E3001,3,FALSE)</f>
        <v>POS</v>
      </c>
      <c r="R2436" s="22">
        <f>Table4[[#This Row],[Bank Deposit2]] - Table4[[#This Row],[Saving Accounts]]</f>
        <v>462139.79924800002</v>
      </c>
      <c r="S2436" s="22">
        <f>IF(AND(Table4[[#This Row],[Account Type]]="Current",Table4[[#This Row],[Opening Balance]]&gt;= 500000),Table4[[#This Row],[Opening Balance]] * 0.02, 0)</f>
        <v>0</v>
      </c>
    </row>
    <row r="2437" spans="1:19" ht="15.75" x14ac:dyDescent="0.25">
      <c r="A2437" s="17" t="s">
        <v>7485</v>
      </c>
      <c r="B2437" s="19">
        <v>104892798</v>
      </c>
      <c r="C2437" s="17">
        <v>44</v>
      </c>
      <c r="D2437" s="24">
        <v>28635</v>
      </c>
      <c r="E2437" s="17" t="s">
        <v>12</v>
      </c>
      <c r="F2437" s="17" t="s">
        <v>1695</v>
      </c>
      <c r="G2437" s="17" t="s">
        <v>4220</v>
      </c>
      <c r="H2437" s="17" t="s">
        <v>7486</v>
      </c>
      <c r="I2437" s="20">
        <f t="shared" si="38"/>
        <v>505169.74892799999</v>
      </c>
      <c r="J2437" s="20">
        <v>98362.378998</v>
      </c>
      <c r="K2437" s="17" t="s">
        <v>7487</v>
      </c>
      <c r="L2437" s="21" t="str">
        <f>VLOOKUP(B2437,Accounts!B$2:E$3001,4,FALSE)</f>
        <v>Domiciliary</v>
      </c>
      <c r="M2437" s="26">
        <f>VALUE(VLOOKUP(B2437,Accounts!B$2:G$3001,6,FALSE))</f>
        <v>1600464726</v>
      </c>
      <c r="N2437" s="22">
        <f>IFERROR(VLOOKUP(B2437,Loan!B2437:D2736,3,FALSE), 0)</f>
        <v>0</v>
      </c>
      <c r="O2437" s="25">
        <f>VLOOKUP(B2437,Transaction!C2:F3001,4,FALSE)</f>
        <v>44329</v>
      </c>
      <c r="P2437" s="21" t="str">
        <f>VLOOKUP(B2437,Table3[[Account Number]:[Transaction type]],2,FALSE)</f>
        <v>Cash Withdrawal</v>
      </c>
      <c r="Q2437" s="21" t="str">
        <f>VLOOKUP(B2437,Transaction!C2:E3001,3,FALSE)</f>
        <v>ATM</v>
      </c>
      <c r="R2437" s="22">
        <f>Table4[[#This Row],[Bank Deposit2]] - Table4[[#This Row],[Saving Accounts]]</f>
        <v>406807.36992999999</v>
      </c>
      <c r="S2437" s="22">
        <f>IF(AND(Table4[[#This Row],[Account Type]]="Current",Table4[[#This Row],[Opening Balance]]&gt;= 500000),Table4[[#This Row],[Opening Balance]] * 0.02, 0)</f>
        <v>0</v>
      </c>
    </row>
    <row r="2438" spans="1:19" ht="15.75" x14ac:dyDescent="0.25">
      <c r="A2438" s="17" t="s">
        <v>7488</v>
      </c>
      <c r="B2438" s="19">
        <v>660647388</v>
      </c>
      <c r="C2438" s="17">
        <v>22</v>
      </c>
      <c r="D2438" s="24">
        <v>36670.5</v>
      </c>
      <c r="E2438" s="17" t="s">
        <v>12</v>
      </c>
      <c r="F2438" s="17" t="s">
        <v>1252</v>
      </c>
      <c r="G2438" s="17" t="s">
        <v>4220</v>
      </c>
      <c r="H2438" s="17" t="s">
        <v>7489</v>
      </c>
      <c r="I2438" s="20">
        <f t="shared" si="38"/>
        <v>98975.527264000004</v>
      </c>
      <c r="J2438" s="20">
        <v>20460.630549919999</v>
      </c>
      <c r="K2438" s="17" t="s">
        <v>7490</v>
      </c>
      <c r="L2438" s="21" t="str">
        <f>VLOOKUP(B2438,Accounts!B$2:E$3001,4,FALSE)</f>
        <v>Joint</v>
      </c>
      <c r="M2438" s="26">
        <f>VALUE(VLOOKUP(B2438,Accounts!B$2:G$3001,6,FALSE))</f>
        <v>1498829475</v>
      </c>
      <c r="N2438" s="22">
        <f>IFERROR(VLOOKUP(B2438,Loan!B2438:D2737,3,FALSE), 0)</f>
        <v>0</v>
      </c>
      <c r="O2438" s="25">
        <f>VLOOKUP(B2438,Transaction!C2:F3001,4,FALSE)</f>
        <v>44527</v>
      </c>
      <c r="P2438" s="21" t="str">
        <f>VLOOKUP(B2438,Table3[[Account Number]:[Transaction type]],2,FALSE)</f>
        <v>Cash Withdrawal</v>
      </c>
      <c r="Q2438" s="21" t="str">
        <f>VLOOKUP(B2438,Transaction!C2:E3001,3,FALSE)</f>
        <v>ATM</v>
      </c>
      <c r="R2438" s="22">
        <f>Table4[[#This Row],[Bank Deposit2]] - Table4[[#This Row],[Saving Accounts]]</f>
        <v>78514.896714080009</v>
      </c>
      <c r="S2438" s="22">
        <f>IF(AND(Table4[[#This Row],[Account Type]]="Current",Table4[[#This Row],[Opening Balance]]&gt;= 500000),Table4[[#This Row],[Opening Balance]] * 0.02, 0)</f>
        <v>0</v>
      </c>
    </row>
    <row r="2439" spans="1:19" ht="15.75" x14ac:dyDescent="0.25">
      <c r="A2439" s="17" t="s">
        <v>7491</v>
      </c>
      <c r="B2439" s="19">
        <v>693757324</v>
      </c>
      <c r="C2439" s="17">
        <v>60</v>
      </c>
      <c r="D2439" s="24">
        <v>22791</v>
      </c>
      <c r="E2439" s="17" t="s">
        <v>12</v>
      </c>
      <c r="F2439" s="17" t="s">
        <v>88</v>
      </c>
      <c r="G2439" s="17" t="s">
        <v>4220</v>
      </c>
      <c r="H2439" s="17" t="s">
        <v>7492</v>
      </c>
      <c r="I2439" s="20">
        <f t="shared" si="38"/>
        <v>97662.155968000006</v>
      </c>
      <c r="J2439" s="20">
        <v>48728.275714559997</v>
      </c>
      <c r="K2439" s="17" t="s">
        <v>7493</v>
      </c>
      <c r="L2439" s="21" t="str">
        <f>VLOOKUP(B2439,Accounts!B$2:E$3001,4,FALSE)</f>
        <v>Domiciliary</v>
      </c>
      <c r="M2439" s="26">
        <f>VALUE(VLOOKUP(B2439,Accounts!B$2:G$3001,6,FALSE))</f>
        <v>1100749824</v>
      </c>
      <c r="N2439" s="22">
        <f>IFERROR(VLOOKUP(B2439,Loan!B2439:D2738,3,FALSE), 0)</f>
        <v>0</v>
      </c>
      <c r="O2439" s="25">
        <f>VLOOKUP(B2439,Transaction!C2:F3001,4,FALSE)</f>
        <v>44243</v>
      </c>
      <c r="P2439" s="21" t="str">
        <f>VLOOKUP(B2439,Table3[[Account Number]:[Transaction type]],2,FALSE)</f>
        <v>Money Deposit</v>
      </c>
      <c r="Q2439" s="21" t="str">
        <f>VLOOKUP(B2439,Transaction!C2:E3001,3,FALSE)</f>
        <v>Bank</v>
      </c>
      <c r="R2439" s="22">
        <f>Table4[[#This Row],[Bank Deposit2]] - Table4[[#This Row],[Saving Accounts]]</f>
        <v>48933.880253440009</v>
      </c>
      <c r="S2439" s="22">
        <f>IF(AND(Table4[[#This Row],[Account Type]]="Current",Table4[[#This Row],[Opening Balance]]&gt;= 500000),Table4[[#This Row],[Opening Balance]] * 0.02, 0)</f>
        <v>0</v>
      </c>
    </row>
    <row r="2440" spans="1:19" ht="15.75" x14ac:dyDescent="0.25">
      <c r="A2440" s="17" t="s">
        <v>7494</v>
      </c>
      <c r="B2440" s="19">
        <v>177031782</v>
      </c>
      <c r="C2440" s="17">
        <v>57</v>
      </c>
      <c r="D2440" s="24">
        <v>23886.75</v>
      </c>
      <c r="E2440" s="17" t="s">
        <v>12</v>
      </c>
      <c r="F2440" s="17" t="s">
        <v>509</v>
      </c>
      <c r="G2440" s="17" t="s">
        <v>4220</v>
      </c>
      <c r="H2440" s="17" t="s">
        <v>7495</v>
      </c>
      <c r="I2440" s="20">
        <f t="shared" si="38"/>
        <v>1635153.7600980001</v>
      </c>
      <c r="J2440" s="20">
        <v>540876.39270192001</v>
      </c>
      <c r="K2440" s="17" t="s">
        <v>7496</v>
      </c>
      <c r="L2440" s="21" t="str">
        <f>VLOOKUP(B2440,Accounts!B$2:E$3001,4,FALSE)</f>
        <v>Corporate</v>
      </c>
      <c r="M2440" s="26">
        <f>VALUE(VLOOKUP(B2440,Accounts!B$2:G$3001,6,FALSE))</f>
        <v>9061374</v>
      </c>
      <c r="N2440" s="22">
        <f>IFERROR(VLOOKUP(B2440,Loan!B2440:D2739,3,FALSE), 0)</f>
        <v>0</v>
      </c>
      <c r="O2440" s="25">
        <f>VLOOKUP(B2440,Transaction!C2:F3001,4,FALSE)</f>
        <v>44531</v>
      </c>
      <c r="P2440" s="21" t="str">
        <f>VLOOKUP(B2440,Table3[[Account Number]:[Transaction type]],2,FALSE)</f>
        <v>Checks</v>
      </c>
      <c r="Q2440" s="21" t="str">
        <f>VLOOKUP(B2440,Transaction!C2:E3001,3,FALSE)</f>
        <v>Informal Services</v>
      </c>
      <c r="R2440" s="22">
        <f>Table4[[#This Row],[Bank Deposit2]] - Table4[[#This Row],[Saving Accounts]]</f>
        <v>1094277.3673960799</v>
      </c>
      <c r="S2440" s="22">
        <f>IF(AND(Table4[[#This Row],[Account Type]]="Current",Table4[[#This Row],[Opening Balance]]&gt;= 500000),Table4[[#This Row],[Opening Balance]] * 0.02, 0)</f>
        <v>0</v>
      </c>
    </row>
    <row r="2441" spans="1:19" ht="15.75" x14ac:dyDescent="0.25">
      <c r="A2441" s="17" t="s">
        <v>7497</v>
      </c>
      <c r="B2441" s="19">
        <v>684228489</v>
      </c>
      <c r="C2441" s="17">
        <v>59</v>
      </c>
      <c r="D2441" s="24">
        <v>23156.25</v>
      </c>
      <c r="E2441" s="17" t="s">
        <v>12</v>
      </c>
      <c r="F2441" s="17" t="s">
        <v>784</v>
      </c>
      <c r="G2441" s="17" t="s">
        <v>4220</v>
      </c>
      <c r="H2441" s="17" t="s">
        <v>7498</v>
      </c>
      <c r="I2441" s="20">
        <f t="shared" si="38"/>
        <v>283228.40352400002</v>
      </c>
      <c r="J2441" s="20">
        <v>152025.83744084</v>
      </c>
      <c r="K2441" s="17" t="s">
        <v>7499</v>
      </c>
      <c r="L2441" s="21" t="str">
        <f>VLOOKUP(B2441,Accounts!B$2:E$3001,4,FALSE)</f>
        <v>Domiciliary</v>
      </c>
      <c r="M2441" s="26">
        <f>VALUE(VLOOKUP(B2441,Accounts!B$2:G$3001,6,FALSE))</f>
        <v>1366042404</v>
      </c>
      <c r="N2441" s="22">
        <f>IFERROR(VLOOKUP(B2441,Loan!B2441:D2740,3,FALSE), 0)</f>
        <v>0</v>
      </c>
      <c r="O2441" s="25">
        <f>VLOOKUP(B2441,Transaction!C2:F3001,4,FALSE)</f>
        <v>44276</v>
      </c>
      <c r="P2441" s="21" t="str">
        <f>VLOOKUP(B2441,Table3[[Account Number]:[Transaction type]],2,FALSE)</f>
        <v>Money Deposit</v>
      </c>
      <c r="Q2441" s="21" t="str">
        <f>VLOOKUP(B2441,Transaction!C2:E3001,3,FALSE)</f>
        <v>Bank</v>
      </c>
      <c r="R2441" s="22">
        <f>Table4[[#This Row],[Bank Deposit2]] - Table4[[#This Row],[Saving Accounts]]</f>
        <v>131202.56608316003</v>
      </c>
      <c r="S2441" s="22">
        <f>IF(AND(Table4[[#This Row],[Account Type]]="Current",Table4[[#This Row],[Opening Balance]]&gt;= 500000),Table4[[#This Row],[Opening Balance]] * 0.02, 0)</f>
        <v>0</v>
      </c>
    </row>
    <row r="2442" spans="1:19" ht="15.75" x14ac:dyDescent="0.25">
      <c r="A2442" s="17" t="s">
        <v>7500</v>
      </c>
      <c r="B2442" s="19">
        <v>731806882</v>
      </c>
      <c r="C2442" s="17">
        <v>79</v>
      </c>
      <c r="D2442" s="24">
        <v>15851.25</v>
      </c>
      <c r="E2442" s="17" t="s">
        <v>12</v>
      </c>
      <c r="F2442" s="17" t="s">
        <v>1372</v>
      </c>
      <c r="G2442" s="17" t="s">
        <v>4220</v>
      </c>
      <c r="H2442" s="17" t="s">
        <v>7501</v>
      </c>
      <c r="I2442" s="20">
        <f t="shared" si="38"/>
        <v>880569.58550000004</v>
      </c>
      <c r="J2442" s="20">
        <v>185658.155188</v>
      </c>
      <c r="K2442" s="17" t="s">
        <v>7502</v>
      </c>
      <c r="L2442" s="21" t="str">
        <f>VLOOKUP(B2442,Accounts!B$2:E$3001,4,FALSE)</f>
        <v>Savings</v>
      </c>
      <c r="M2442" s="26">
        <f>VALUE(VLOOKUP(B2442,Accounts!B$2:G$3001,6,FALSE))</f>
        <v>265947342</v>
      </c>
      <c r="N2442" s="22">
        <f>IFERROR(VLOOKUP(B2442,Loan!B2442:D2741,3,FALSE), 0)</f>
        <v>0</v>
      </c>
      <c r="O2442" s="25">
        <f>VLOOKUP(B2442,Transaction!C2:F3001,4,FALSE)</f>
        <v>44632</v>
      </c>
      <c r="P2442" s="21" t="str">
        <f>VLOOKUP(B2442,Table3[[Account Number]:[Transaction type]],2,FALSE)</f>
        <v>Money Deposit</v>
      </c>
      <c r="Q2442" s="21" t="str">
        <f>VLOOKUP(B2442,Transaction!C2:E3001,3,FALSE)</f>
        <v>Bank</v>
      </c>
      <c r="R2442" s="22">
        <f>Table4[[#This Row],[Bank Deposit2]] - Table4[[#This Row],[Saving Accounts]]</f>
        <v>694911.43031199998</v>
      </c>
      <c r="S2442" s="22">
        <f>IF(AND(Table4[[#This Row],[Account Type]]="Current",Table4[[#This Row],[Opening Balance]]&gt;= 500000),Table4[[#This Row],[Opening Balance]] * 0.02, 0)</f>
        <v>0</v>
      </c>
    </row>
    <row r="2443" spans="1:19" ht="15.75" x14ac:dyDescent="0.25">
      <c r="A2443" s="17" t="s">
        <v>7503</v>
      </c>
      <c r="B2443" s="19">
        <v>182801487</v>
      </c>
      <c r="C2443" s="17">
        <v>47</v>
      </c>
      <c r="D2443" s="24">
        <v>27539.25</v>
      </c>
      <c r="E2443" s="17" t="s">
        <v>12</v>
      </c>
      <c r="F2443" s="17" t="s">
        <v>286</v>
      </c>
      <c r="G2443" s="17" t="s">
        <v>4220</v>
      </c>
      <c r="H2443" s="17" t="s">
        <v>7504</v>
      </c>
      <c r="I2443" s="20">
        <f t="shared" si="38"/>
        <v>308029.90604999999</v>
      </c>
      <c r="J2443" s="20">
        <v>122358.018126</v>
      </c>
      <c r="K2443" s="17" t="s">
        <v>7505</v>
      </c>
      <c r="L2443" s="21" t="str">
        <f>VLOOKUP(B2443,Accounts!B$2:E$3001,4,FALSE)</f>
        <v>Joint</v>
      </c>
      <c r="M2443" s="26">
        <f>VALUE(VLOOKUP(B2443,Accounts!B$2:G$3001,6,FALSE))</f>
        <v>3389802</v>
      </c>
      <c r="N2443" s="22">
        <f>IFERROR(VLOOKUP(B2443,Loan!B2443:D2742,3,FALSE), 0)</f>
        <v>0</v>
      </c>
      <c r="O2443" s="25">
        <f>VLOOKUP(B2443,Transaction!C2:F3001,4,FALSE)</f>
        <v>44312</v>
      </c>
      <c r="P2443" s="21" t="str">
        <f>VLOOKUP(B2443,Table3[[Account Number]:[Transaction type]],2,FALSE)</f>
        <v>Cash Withdrawal</v>
      </c>
      <c r="Q2443" s="21" t="str">
        <f>VLOOKUP(B2443,Transaction!C2:E3001,3,FALSE)</f>
        <v>ATM</v>
      </c>
      <c r="R2443" s="22">
        <f>Table4[[#This Row],[Bank Deposit2]] - Table4[[#This Row],[Saving Accounts]]</f>
        <v>185671.88792399998</v>
      </c>
      <c r="S2443" s="22">
        <f>IF(AND(Table4[[#This Row],[Account Type]]="Current",Table4[[#This Row],[Opening Balance]]&gt;= 500000),Table4[[#This Row],[Opening Balance]] * 0.02, 0)</f>
        <v>0</v>
      </c>
    </row>
    <row r="2444" spans="1:19" ht="15.75" x14ac:dyDescent="0.25">
      <c r="A2444" s="17" t="s">
        <v>7506</v>
      </c>
      <c r="B2444" s="19">
        <v>373125639</v>
      </c>
      <c r="C2444" s="17">
        <v>32</v>
      </c>
      <c r="D2444" s="24">
        <v>33018</v>
      </c>
      <c r="E2444" s="17" t="s">
        <v>12</v>
      </c>
      <c r="F2444" s="17" t="s">
        <v>569</v>
      </c>
      <c r="G2444" s="17" t="s">
        <v>4220</v>
      </c>
      <c r="H2444" s="17" t="s">
        <v>7507</v>
      </c>
      <c r="I2444" s="20">
        <f t="shared" si="38"/>
        <v>383668.25</v>
      </c>
      <c r="J2444" s="20">
        <v>162982.2726</v>
      </c>
      <c r="K2444" s="17" t="s">
        <v>5452</v>
      </c>
      <c r="L2444" s="21" t="str">
        <f>VLOOKUP(B2444,Accounts!B$2:E$3001,4,FALSE)</f>
        <v>Domiciliary</v>
      </c>
      <c r="M2444" s="26">
        <f>VALUE(VLOOKUP(B2444,Accounts!B$2:G$3001,6,FALSE))</f>
        <v>3353063</v>
      </c>
      <c r="N2444" s="22">
        <f>IFERROR(VLOOKUP(B2444,Loan!B2444:D2743,3,FALSE), 0)</f>
        <v>0</v>
      </c>
      <c r="O2444" s="25">
        <f>VLOOKUP(B2444,Transaction!C2:F3001,4,FALSE)</f>
        <v>44524</v>
      </c>
      <c r="P2444" s="21" t="str">
        <f>VLOOKUP(B2444,Table3[[Account Number]:[Transaction type]],2,FALSE)</f>
        <v>Money Transfer</v>
      </c>
      <c r="Q2444" s="21" t="str">
        <f>VLOOKUP(B2444,Transaction!C2:E3001,3,FALSE)</f>
        <v>Mobile</v>
      </c>
      <c r="R2444" s="22">
        <f>Table4[[#This Row],[Bank Deposit2]] - Table4[[#This Row],[Saving Accounts]]</f>
        <v>220685.9774</v>
      </c>
      <c r="S2444" s="22">
        <f>IF(AND(Table4[[#This Row],[Account Type]]="Current",Table4[[#This Row],[Opening Balance]]&gt;= 500000),Table4[[#This Row],[Opening Balance]] * 0.02, 0)</f>
        <v>0</v>
      </c>
    </row>
    <row r="2445" spans="1:19" ht="15.75" x14ac:dyDescent="0.25">
      <c r="A2445" s="17" t="s">
        <v>7508</v>
      </c>
      <c r="B2445" s="19">
        <v>468039144</v>
      </c>
      <c r="C2445" s="17">
        <v>41</v>
      </c>
      <c r="D2445" s="24">
        <v>29730.75</v>
      </c>
      <c r="E2445" s="17" t="s">
        <v>12</v>
      </c>
      <c r="F2445" s="17" t="s">
        <v>1536</v>
      </c>
      <c r="G2445" s="17" t="s">
        <v>4220</v>
      </c>
      <c r="H2445" s="17" t="s">
        <v>7509</v>
      </c>
      <c r="I2445" s="20">
        <f t="shared" si="38"/>
        <v>850010.84836199996</v>
      </c>
      <c r="J2445" s="20">
        <v>194096.96537399999</v>
      </c>
      <c r="K2445" s="17" t="s">
        <v>7510</v>
      </c>
      <c r="L2445" s="21" t="str">
        <f>VLOOKUP(B2445,Accounts!B$2:E$3001,4,FALSE)</f>
        <v>Corporate</v>
      </c>
      <c r="M2445" s="26">
        <f>VALUE(VLOOKUP(B2445,Accounts!B$2:G$3001,6,FALSE))</f>
        <v>559386486</v>
      </c>
      <c r="N2445" s="22">
        <f>IFERROR(VLOOKUP(B2445,Loan!B2445:D2744,3,FALSE), 0)</f>
        <v>0</v>
      </c>
      <c r="O2445" s="25">
        <f>VLOOKUP(B2445,Transaction!C2:F3001,4,FALSE)</f>
        <v>44572</v>
      </c>
      <c r="P2445" s="21" t="str">
        <f>VLOOKUP(B2445,Table3[[Account Number]:[Transaction type]],2,FALSE)</f>
        <v>Loan Payment</v>
      </c>
      <c r="Q2445" s="21" t="str">
        <f>VLOOKUP(B2445,Transaction!C2:E3001,3,FALSE)</f>
        <v>ACH</v>
      </c>
      <c r="R2445" s="22">
        <f>Table4[[#This Row],[Bank Deposit2]] - Table4[[#This Row],[Saving Accounts]]</f>
        <v>655913.88298799994</v>
      </c>
      <c r="S2445" s="22">
        <f>IF(AND(Table4[[#This Row],[Account Type]]="Current",Table4[[#This Row],[Opening Balance]]&gt;= 500000),Table4[[#This Row],[Opening Balance]] * 0.02, 0)</f>
        <v>0</v>
      </c>
    </row>
    <row r="2446" spans="1:19" ht="15.75" x14ac:dyDescent="0.25">
      <c r="A2446" s="17" t="s">
        <v>7511</v>
      </c>
      <c r="B2446" s="19">
        <v>669755589</v>
      </c>
      <c r="C2446" s="17">
        <v>85</v>
      </c>
      <c r="D2446" s="24">
        <v>13659.75</v>
      </c>
      <c r="E2446" s="17" t="s">
        <v>12</v>
      </c>
      <c r="F2446" s="17" t="s">
        <v>1479</v>
      </c>
      <c r="G2446" s="17" t="s">
        <v>4220</v>
      </c>
      <c r="H2446" s="17" t="s">
        <v>7512</v>
      </c>
      <c r="I2446" s="20">
        <f t="shared" si="38"/>
        <v>33627.168768000003</v>
      </c>
      <c r="J2446" s="20">
        <v>20523.081438720001</v>
      </c>
      <c r="K2446" s="17" t="s">
        <v>7513</v>
      </c>
      <c r="L2446" s="21" t="str">
        <f>VLOOKUP(B2446,Accounts!B$2:E$3001,4,FALSE)</f>
        <v>Current</v>
      </c>
      <c r="M2446" s="26">
        <f>VALUE(VLOOKUP(B2446,Accounts!B$2:G$3001,6,FALSE))</f>
        <v>2898125076</v>
      </c>
      <c r="N2446" s="22">
        <f>IFERROR(VLOOKUP(B2446,Loan!B2446:D2745,3,FALSE), 0)</f>
        <v>0</v>
      </c>
      <c r="O2446" s="25">
        <f>VLOOKUP(B2446,Transaction!C2:F3001,4,FALSE)</f>
        <v>44632</v>
      </c>
      <c r="P2446" s="21" t="str">
        <f>VLOOKUP(B2446,Table3[[Account Number]:[Transaction type]],2,FALSE)</f>
        <v>Money Transfer</v>
      </c>
      <c r="Q2446" s="21" t="str">
        <f>VLOOKUP(B2446,Transaction!C2:E3001,3,FALSE)</f>
        <v>Bank</v>
      </c>
      <c r="R2446" s="22">
        <f>Table4[[#This Row],[Bank Deposit2]] - Table4[[#This Row],[Saving Accounts]]</f>
        <v>13104.087329280002</v>
      </c>
      <c r="S2446" s="22">
        <f>IF(AND(Table4[[#This Row],[Account Type]]="Current",Table4[[#This Row],[Opening Balance]]&gt;= 500000),Table4[[#This Row],[Opening Balance]] * 0.02, 0)</f>
        <v>57962501.520000003</v>
      </c>
    </row>
    <row r="2447" spans="1:19" ht="15.75" x14ac:dyDescent="0.25">
      <c r="A2447" s="17" t="s">
        <v>7514</v>
      </c>
      <c r="B2447" s="19">
        <v>363781303</v>
      </c>
      <c r="C2447" s="17">
        <v>30</v>
      </c>
      <c r="D2447" s="24">
        <v>33748.5</v>
      </c>
      <c r="E2447" s="17" t="s">
        <v>12</v>
      </c>
      <c r="F2447" s="17" t="s">
        <v>172</v>
      </c>
      <c r="G2447" s="17" t="s">
        <v>4220</v>
      </c>
      <c r="H2447" s="17" t="s">
        <v>7515</v>
      </c>
      <c r="I2447" s="20">
        <f t="shared" si="38"/>
        <v>474980.56564500002</v>
      </c>
      <c r="J2447" s="20">
        <v>94996.113129000005</v>
      </c>
      <c r="K2447" s="17" t="s">
        <v>7516</v>
      </c>
      <c r="L2447" s="21" t="str">
        <f>VLOOKUP(B2447,Accounts!B$2:E$3001,4,FALSE)</f>
        <v>Corporate</v>
      </c>
      <c r="M2447" s="26">
        <f>VALUE(VLOOKUP(B2447,Accounts!B$2:G$3001,6,FALSE))</f>
        <v>103961088</v>
      </c>
      <c r="N2447" s="22">
        <f>IFERROR(VLOOKUP(B2447,Loan!B2447:D2746,3,FALSE), 0)</f>
        <v>0</v>
      </c>
      <c r="O2447" s="25">
        <f>VLOOKUP(B2447,Transaction!C2:F3001,4,FALSE)</f>
        <v>44632</v>
      </c>
      <c r="P2447" s="21" t="str">
        <f>VLOOKUP(B2447,Table3[[Account Number]:[Transaction type]],2,FALSE)</f>
        <v>Cash Withdrawal</v>
      </c>
      <c r="Q2447" s="21" t="str">
        <f>VLOOKUP(B2447,Transaction!C2:E3001,3,FALSE)</f>
        <v>ATM</v>
      </c>
      <c r="R2447" s="22">
        <f>Table4[[#This Row],[Bank Deposit2]] - Table4[[#This Row],[Saving Accounts]]</f>
        <v>379984.45251600002</v>
      </c>
      <c r="S2447" s="22">
        <f>IF(AND(Table4[[#This Row],[Account Type]]="Current",Table4[[#This Row],[Opening Balance]]&gt;= 500000),Table4[[#This Row],[Opening Balance]] * 0.02, 0)</f>
        <v>0</v>
      </c>
    </row>
    <row r="2448" spans="1:19" ht="15.75" x14ac:dyDescent="0.25">
      <c r="A2448" s="17" t="s">
        <v>7517</v>
      </c>
      <c r="B2448" s="19">
        <v>961259213</v>
      </c>
      <c r="C2448" s="17">
        <v>36</v>
      </c>
      <c r="D2448" s="24">
        <v>31557</v>
      </c>
      <c r="E2448" s="17" t="s">
        <v>12</v>
      </c>
      <c r="F2448" s="17" t="s">
        <v>514</v>
      </c>
      <c r="G2448" s="17" t="s">
        <v>4220</v>
      </c>
      <c r="H2448" s="17" t="s">
        <v>7518</v>
      </c>
      <c r="I2448" s="20">
        <f t="shared" si="38"/>
        <v>1699245.608116</v>
      </c>
      <c r="J2448" s="20">
        <v>131881.7486896</v>
      </c>
      <c r="K2448" s="17" t="s">
        <v>7519</v>
      </c>
      <c r="L2448" s="21" t="str">
        <f>VLOOKUP(B2448,Accounts!B$2:E$3001,4,FALSE)</f>
        <v>Domiciliary</v>
      </c>
      <c r="M2448" s="26">
        <f>VALUE(VLOOKUP(B2448,Accounts!B$2:G$3001,6,FALSE))</f>
        <v>1406685</v>
      </c>
      <c r="N2448" s="22">
        <f>IFERROR(VLOOKUP(B2448,Loan!B2448:D2747,3,FALSE), 0)</f>
        <v>0</v>
      </c>
      <c r="O2448" s="25">
        <f>VLOOKUP(B2448,Transaction!C2:F3001,4,FALSE)</f>
        <v>44645</v>
      </c>
      <c r="P2448" s="21" t="str">
        <f>VLOOKUP(B2448,Table3[[Account Number]:[Transaction type]],2,FALSE)</f>
        <v>Money Deposit</v>
      </c>
      <c r="Q2448" s="21" t="str">
        <f>VLOOKUP(B2448,Transaction!C2:E3001,3,FALSE)</f>
        <v>Bank</v>
      </c>
      <c r="R2448" s="22">
        <f>Table4[[#This Row],[Bank Deposit2]] - Table4[[#This Row],[Saving Accounts]]</f>
        <v>1567363.8594263999</v>
      </c>
      <c r="S2448" s="22">
        <f>IF(AND(Table4[[#This Row],[Account Type]]="Current",Table4[[#This Row],[Opening Balance]]&gt;= 500000),Table4[[#This Row],[Opening Balance]] * 0.02, 0)</f>
        <v>0</v>
      </c>
    </row>
    <row r="2449" spans="1:19" ht="15.75" x14ac:dyDescent="0.25">
      <c r="A2449" s="17" t="s">
        <v>7520</v>
      </c>
      <c r="B2449" s="19">
        <v>223010951</v>
      </c>
      <c r="C2449" s="17">
        <v>81</v>
      </c>
      <c r="D2449" s="24">
        <v>15120.75</v>
      </c>
      <c r="E2449" s="17" t="s">
        <v>12</v>
      </c>
      <c r="F2449" s="17" t="s">
        <v>989</v>
      </c>
      <c r="G2449" s="17" t="s">
        <v>4220</v>
      </c>
      <c r="H2449" s="17" t="s">
        <v>7521</v>
      </c>
      <c r="I2449" s="20">
        <f t="shared" si="38"/>
        <v>365564.09214000002</v>
      </c>
      <c r="J2449" s="20">
        <v>170325.78811560001</v>
      </c>
      <c r="K2449" s="17" t="s">
        <v>7522</v>
      </c>
      <c r="L2449" s="21" t="str">
        <f>VLOOKUP(B2449,Accounts!B$2:E$3001,4,FALSE)</f>
        <v>Savings</v>
      </c>
      <c r="M2449" s="26">
        <f>VALUE(VLOOKUP(B2449,Accounts!B$2:G$3001,6,FALSE))</f>
        <v>1493328636</v>
      </c>
      <c r="N2449" s="22">
        <f>IFERROR(VLOOKUP(B2449,Loan!B2449:D2748,3,FALSE), 0)</f>
        <v>0</v>
      </c>
      <c r="O2449" s="25">
        <f>VLOOKUP(B2449,Transaction!C2:F3001,4,FALSE)</f>
        <v>44624</v>
      </c>
      <c r="P2449" s="21" t="str">
        <f>VLOOKUP(B2449,Table3[[Account Number]:[Transaction type]],2,FALSE)</f>
        <v>Online Payment</v>
      </c>
      <c r="Q2449" s="21" t="str">
        <f>VLOOKUP(B2449,Transaction!C2:E3001,3,FALSE)</f>
        <v>Mobile</v>
      </c>
      <c r="R2449" s="22">
        <f>Table4[[#This Row],[Bank Deposit2]] - Table4[[#This Row],[Saving Accounts]]</f>
        <v>195238.30402440001</v>
      </c>
      <c r="S2449" s="22">
        <f>IF(AND(Table4[[#This Row],[Account Type]]="Current",Table4[[#This Row],[Opening Balance]]&gt;= 500000),Table4[[#This Row],[Opening Balance]] * 0.02, 0)</f>
        <v>0</v>
      </c>
    </row>
    <row r="2450" spans="1:19" ht="15.75" x14ac:dyDescent="0.25">
      <c r="A2450" s="17" t="s">
        <v>7523</v>
      </c>
      <c r="B2450" s="19">
        <v>73292961</v>
      </c>
      <c r="C2450" s="17">
        <v>43</v>
      </c>
      <c r="D2450" s="24">
        <v>29000.25</v>
      </c>
      <c r="E2450" s="17" t="s">
        <v>12</v>
      </c>
      <c r="F2450" s="17" t="s">
        <v>408</v>
      </c>
      <c r="G2450" s="17" t="s">
        <v>4220</v>
      </c>
      <c r="H2450" s="17" t="s">
        <v>7524</v>
      </c>
      <c r="I2450" s="20">
        <f t="shared" si="38"/>
        <v>410349.821024</v>
      </c>
      <c r="J2450" s="20">
        <v>125879.14228032</v>
      </c>
      <c r="K2450" s="17" t="s">
        <v>7525</v>
      </c>
      <c r="L2450" s="21" t="str">
        <f>VLOOKUP(B2450,Accounts!B$2:E$3001,4,FALSE)</f>
        <v>Current</v>
      </c>
      <c r="M2450" s="26">
        <f>VALUE(VLOOKUP(B2450,Accounts!B$2:G$3001,6,FALSE))</f>
        <v>873325972</v>
      </c>
      <c r="N2450" s="22">
        <f>IFERROR(VLOOKUP(B2450,Loan!B2450:D2749,3,FALSE), 0)</f>
        <v>0</v>
      </c>
      <c r="O2450" s="25">
        <f>VLOOKUP(B2450,Transaction!C2:F3001,4,FALSE)</f>
        <v>44506</v>
      </c>
      <c r="P2450" s="21" t="str">
        <f>VLOOKUP(B2450,Table3[[Account Number]:[Transaction type]],2,FALSE)</f>
        <v>Online Payment</v>
      </c>
      <c r="Q2450" s="21" t="str">
        <f>VLOOKUP(B2450,Transaction!C2:E3001,3,FALSE)</f>
        <v>Mobile</v>
      </c>
      <c r="R2450" s="22">
        <f>Table4[[#This Row],[Bank Deposit2]] - Table4[[#This Row],[Saving Accounts]]</f>
        <v>284470.67874368001</v>
      </c>
      <c r="S2450" s="22">
        <f>IF(AND(Table4[[#This Row],[Account Type]]="Current",Table4[[#This Row],[Opening Balance]]&gt;= 500000),Table4[[#This Row],[Opening Balance]] * 0.02, 0)</f>
        <v>17466519.440000001</v>
      </c>
    </row>
    <row r="2451" spans="1:19" ht="15.75" x14ac:dyDescent="0.25">
      <c r="A2451" s="17" t="s">
        <v>3607</v>
      </c>
      <c r="B2451" s="19">
        <v>934537140</v>
      </c>
      <c r="C2451" s="17">
        <v>70</v>
      </c>
      <c r="D2451" s="24">
        <v>19138.5</v>
      </c>
      <c r="E2451" s="17" t="s">
        <v>12</v>
      </c>
      <c r="F2451" s="17" t="s">
        <v>93</v>
      </c>
      <c r="G2451" s="17" t="s">
        <v>4220</v>
      </c>
      <c r="H2451" s="17" t="s">
        <v>7526</v>
      </c>
      <c r="I2451" s="20">
        <f t="shared" si="38"/>
        <v>2156888.490975</v>
      </c>
      <c r="J2451" s="20">
        <v>1108161.3758076001</v>
      </c>
      <c r="K2451" s="17" t="s">
        <v>7527</v>
      </c>
      <c r="L2451" s="21" t="str">
        <f>VLOOKUP(B2451,Accounts!B$2:E$3001,4,FALSE)</f>
        <v>Domiciliary</v>
      </c>
      <c r="M2451" s="26">
        <f>VALUE(VLOOKUP(B2451,Accounts!B$2:G$3001,6,FALSE))</f>
        <v>1750339878</v>
      </c>
      <c r="N2451" s="22">
        <f>IFERROR(VLOOKUP(B2451,Loan!B2451:D2750,3,FALSE), 0)</f>
        <v>0</v>
      </c>
      <c r="O2451" s="25">
        <f>VLOOKUP(B2451,Transaction!C2:F3001,4,FALSE)</f>
        <v>44364</v>
      </c>
      <c r="P2451" s="21" t="str">
        <f>VLOOKUP(B2451,Table3[[Account Number]:[Transaction type]],2,FALSE)</f>
        <v>Checks</v>
      </c>
      <c r="Q2451" s="21" t="str">
        <f>VLOOKUP(B2451,Transaction!C2:E3001,3,FALSE)</f>
        <v>Informal Services</v>
      </c>
      <c r="R2451" s="22">
        <f>Table4[[#This Row],[Bank Deposit2]] - Table4[[#This Row],[Saving Accounts]]</f>
        <v>1048727.1151673999</v>
      </c>
      <c r="S2451" s="22">
        <f>IF(AND(Table4[[#This Row],[Account Type]]="Current",Table4[[#This Row],[Opening Balance]]&gt;= 500000),Table4[[#This Row],[Opening Balance]] * 0.02, 0)</f>
        <v>0</v>
      </c>
    </row>
    <row r="2452" spans="1:19" ht="15.75" x14ac:dyDescent="0.25">
      <c r="A2452" s="17" t="s">
        <v>7528</v>
      </c>
      <c r="B2452" s="19">
        <v>516336426</v>
      </c>
      <c r="C2452" s="17">
        <v>24</v>
      </c>
      <c r="D2452" s="24">
        <v>35940</v>
      </c>
      <c r="E2452" s="17" t="s">
        <v>12</v>
      </c>
      <c r="F2452" s="17" t="s">
        <v>2112</v>
      </c>
      <c r="G2452" s="17" t="s">
        <v>4220</v>
      </c>
      <c r="H2452" s="17" t="s">
        <v>7529</v>
      </c>
      <c r="I2452" s="20">
        <f t="shared" si="38"/>
        <v>63866.951567999997</v>
      </c>
      <c r="J2452" s="20">
        <v>68713.326128159999</v>
      </c>
      <c r="K2452" s="17" t="s">
        <v>7530</v>
      </c>
      <c r="L2452" s="21" t="str">
        <f>VLOOKUP(B2452,Accounts!B$2:E$3001,4,FALSE)</f>
        <v>Joint</v>
      </c>
      <c r="M2452" s="26">
        <f>VALUE(VLOOKUP(B2452,Accounts!B$2:G$3001,6,FALSE))</f>
        <v>10021575</v>
      </c>
      <c r="N2452" s="22">
        <f>IFERROR(VLOOKUP(B2452,Loan!B2452:D2751,3,FALSE), 0)</f>
        <v>0</v>
      </c>
      <c r="O2452" s="25">
        <f>VLOOKUP(B2452,Transaction!C2:F3001,4,FALSE)</f>
        <v>44420</v>
      </c>
      <c r="P2452" s="21" t="str">
        <f>VLOOKUP(B2452,Table3[[Account Number]:[Transaction type]],2,FALSE)</f>
        <v>Money Deposit</v>
      </c>
      <c r="Q2452" s="21" t="str">
        <f>VLOOKUP(B2452,Transaction!C2:E3001,3,FALSE)</f>
        <v>Bank</v>
      </c>
      <c r="R2452" s="22">
        <f>Table4[[#This Row],[Bank Deposit2]] - Table4[[#This Row],[Saving Accounts]]</f>
        <v>-4846.3745601600021</v>
      </c>
      <c r="S2452" s="22">
        <f>IF(AND(Table4[[#This Row],[Account Type]]="Current",Table4[[#This Row],[Opening Balance]]&gt;= 500000),Table4[[#This Row],[Opening Balance]] * 0.02, 0)</f>
        <v>0</v>
      </c>
    </row>
    <row r="2453" spans="1:19" ht="15.75" x14ac:dyDescent="0.25">
      <c r="A2453" s="17" t="s">
        <v>7531</v>
      </c>
      <c r="B2453" s="19">
        <v>630758120</v>
      </c>
      <c r="C2453" s="17">
        <v>62</v>
      </c>
      <c r="D2453" s="24">
        <v>22060.5</v>
      </c>
      <c r="E2453" s="17" t="s">
        <v>12</v>
      </c>
      <c r="F2453" s="17" t="s">
        <v>274</v>
      </c>
      <c r="G2453" s="17" t="s">
        <v>4220</v>
      </c>
      <c r="H2453" s="17" t="s">
        <v>7532</v>
      </c>
      <c r="I2453" s="20">
        <f t="shared" si="38"/>
        <v>594355.55039999995</v>
      </c>
      <c r="J2453" s="20">
        <v>295779.29155199998</v>
      </c>
      <c r="K2453" s="17" t="s">
        <v>7533</v>
      </c>
      <c r="L2453" s="21" t="str">
        <f>VLOOKUP(B2453,Accounts!B$2:E$3001,4,FALSE)</f>
        <v>Current</v>
      </c>
      <c r="M2453" s="26">
        <f>VALUE(VLOOKUP(B2453,Accounts!B$2:G$3001,6,FALSE))</f>
        <v>24965129</v>
      </c>
      <c r="N2453" s="22">
        <f>IFERROR(VLOOKUP(B2453,Loan!B2453:D2752,3,FALSE), 0)</f>
        <v>0</v>
      </c>
      <c r="O2453" s="25">
        <f>VLOOKUP(B2453,Transaction!C2:F3001,4,FALSE)</f>
        <v>44318</v>
      </c>
      <c r="P2453" s="21" t="str">
        <f>VLOOKUP(B2453,Table3[[Account Number]:[Transaction type]],2,FALSE)</f>
        <v>Cash Withdrawal</v>
      </c>
      <c r="Q2453" s="21" t="str">
        <f>VLOOKUP(B2453,Transaction!C2:E3001,3,FALSE)</f>
        <v>ATM</v>
      </c>
      <c r="R2453" s="22">
        <f>Table4[[#This Row],[Bank Deposit2]] - Table4[[#This Row],[Saving Accounts]]</f>
        <v>298576.25884799997</v>
      </c>
      <c r="S2453" s="22">
        <f>IF(AND(Table4[[#This Row],[Account Type]]="Current",Table4[[#This Row],[Opening Balance]]&gt;= 500000),Table4[[#This Row],[Opening Balance]] * 0.02, 0)</f>
        <v>499302.58</v>
      </c>
    </row>
    <row r="2454" spans="1:19" ht="15.75" x14ac:dyDescent="0.25">
      <c r="A2454" s="17" t="s">
        <v>7534</v>
      </c>
      <c r="B2454" s="19">
        <v>513691723</v>
      </c>
      <c r="C2454" s="17">
        <v>18</v>
      </c>
      <c r="D2454" s="24">
        <v>38131.5</v>
      </c>
      <c r="E2454" s="17" t="s">
        <v>12</v>
      </c>
      <c r="F2454" s="17" t="s">
        <v>1517</v>
      </c>
      <c r="G2454" s="17" t="s">
        <v>4220</v>
      </c>
      <c r="H2454" s="17" t="s">
        <v>7535</v>
      </c>
      <c r="I2454" s="20">
        <f t="shared" si="38"/>
        <v>161814.091888</v>
      </c>
      <c r="J2454" s="20">
        <v>79679.49076416</v>
      </c>
      <c r="K2454" s="17" t="s">
        <v>7536</v>
      </c>
      <c r="L2454" s="21" t="str">
        <f>VLOOKUP(B2454,Accounts!B$2:E$3001,4,FALSE)</f>
        <v>Current</v>
      </c>
      <c r="M2454" s="26">
        <f>VALUE(VLOOKUP(B2454,Accounts!B$2:G$3001,6,FALSE))</f>
        <v>262339074</v>
      </c>
      <c r="N2454" s="22">
        <f>IFERROR(VLOOKUP(B2454,Loan!B2454:D2753,3,FALSE), 0)</f>
        <v>0</v>
      </c>
      <c r="O2454" s="25">
        <f>VLOOKUP(B2454,Transaction!C2:F3001,4,FALSE)</f>
        <v>44530</v>
      </c>
      <c r="P2454" s="21" t="str">
        <f>VLOOKUP(B2454,Table3[[Account Number]:[Transaction type]],2,FALSE)</f>
        <v>Online Payment</v>
      </c>
      <c r="Q2454" s="21" t="str">
        <f>VLOOKUP(B2454,Transaction!C2:E3001,3,FALSE)</f>
        <v>Mobile</v>
      </c>
      <c r="R2454" s="22">
        <f>Table4[[#This Row],[Bank Deposit2]] - Table4[[#This Row],[Saving Accounts]]</f>
        <v>82134.601123839995</v>
      </c>
      <c r="S2454" s="22">
        <f>IF(AND(Table4[[#This Row],[Account Type]]="Current",Table4[[#This Row],[Opening Balance]]&gt;= 500000),Table4[[#This Row],[Opening Balance]] * 0.02, 0)</f>
        <v>5246781.4800000004</v>
      </c>
    </row>
    <row r="2455" spans="1:19" ht="15.75" x14ac:dyDescent="0.25">
      <c r="A2455" s="17" t="s">
        <v>7537</v>
      </c>
      <c r="B2455" s="19">
        <v>225676645</v>
      </c>
      <c r="C2455" s="17">
        <v>25</v>
      </c>
      <c r="D2455" s="24">
        <v>35574.75</v>
      </c>
      <c r="E2455" s="17" t="s">
        <v>12</v>
      </c>
      <c r="F2455" s="17" t="s">
        <v>909</v>
      </c>
      <c r="G2455" s="17" t="s">
        <v>4220</v>
      </c>
      <c r="H2455" s="17" t="s">
        <v>7538</v>
      </c>
      <c r="I2455" s="20">
        <f t="shared" si="38"/>
        <v>285012.15217199997</v>
      </c>
      <c r="J2455" s="20">
        <v>157836.2751801</v>
      </c>
      <c r="K2455" s="17" t="s">
        <v>7539</v>
      </c>
      <c r="L2455" s="21" t="str">
        <f>VLOOKUP(B2455,Accounts!B$2:E$3001,4,FALSE)</f>
        <v>Domiciliary</v>
      </c>
      <c r="M2455" s="26">
        <f>VALUE(VLOOKUP(B2455,Accounts!B$2:G$3001,6,FALSE))</f>
        <v>1369453932</v>
      </c>
      <c r="N2455" s="22">
        <f>IFERROR(VLOOKUP(B2455,Loan!B2455:D2754,3,FALSE), 0)</f>
        <v>0</v>
      </c>
      <c r="O2455" s="25">
        <f>VLOOKUP(B2455,Transaction!C2:F3001,4,FALSE)</f>
        <v>44326</v>
      </c>
      <c r="P2455" s="21" t="str">
        <f>VLOOKUP(B2455,Table3[[Account Number]:[Transaction type]],2,FALSE)</f>
        <v>Cash Withdrawal</v>
      </c>
      <c r="Q2455" s="21" t="str">
        <f>VLOOKUP(B2455,Transaction!C2:E3001,3,FALSE)</f>
        <v>ATM</v>
      </c>
      <c r="R2455" s="22">
        <f>Table4[[#This Row],[Bank Deposit2]] - Table4[[#This Row],[Saving Accounts]]</f>
        <v>127175.87699189998</v>
      </c>
      <c r="S2455" s="22">
        <f>IF(AND(Table4[[#This Row],[Account Type]]="Current",Table4[[#This Row],[Opening Balance]]&gt;= 500000),Table4[[#This Row],[Opening Balance]] * 0.02, 0)</f>
        <v>0</v>
      </c>
    </row>
    <row r="2456" spans="1:19" ht="15.75" x14ac:dyDescent="0.25">
      <c r="A2456" s="17" t="s">
        <v>7540</v>
      </c>
      <c r="B2456" s="19">
        <v>244003102</v>
      </c>
      <c r="C2456" s="17">
        <v>76</v>
      </c>
      <c r="D2456" s="24">
        <v>16947</v>
      </c>
      <c r="E2456" s="17" t="s">
        <v>12</v>
      </c>
      <c r="F2456" s="17" t="s">
        <v>353</v>
      </c>
      <c r="G2456" s="17" t="s">
        <v>4220</v>
      </c>
      <c r="H2456" s="17" t="s">
        <v>7541</v>
      </c>
      <c r="I2456" s="20">
        <f t="shared" si="38"/>
        <v>163502.976</v>
      </c>
      <c r="J2456" s="20">
        <v>34029.056879999996</v>
      </c>
      <c r="K2456" s="17" t="s">
        <v>7542</v>
      </c>
      <c r="L2456" s="21" t="str">
        <f>VLOOKUP(B2456,Accounts!B$2:E$3001,4,FALSE)</f>
        <v>Corporate</v>
      </c>
      <c r="M2456" s="26">
        <f>VALUE(VLOOKUP(B2456,Accounts!B$2:G$3001,6,FALSE))</f>
        <v>4467708063</v>
      </c>
      <c r="N2456" s="22">
        <f>IFERROR(VLOOKUP(B2456,Loan!B2456:D2755,3,FALSE), 0)</f>
        <v>0</v>
      </c>
      <c r="O2456" s="25">
        <f>VLOOKUP(B2456,Transaction!C2:F3001,4,FALSE)</f>
        <v>44548</v>
      </c>
      <c r="P2456" s="21" t="str">
        <f>VLOOKUP(B2456,Table3[[Account Number]:[Transaction type]],2,FALSE)</f>
        <v>Money Deposit</v>
      </c>
      <c r="Q2456" s="21" t="str">
        <f>VLOOKUP(B2456,Transaction!C2:E3001,3,FALSE)</f>
        <v>Bank</v>
      </c>
      <c r="R2456" s="22">
        <f>Table4[[#This Row],[Bank Deposit2]] - Table4[[#This Row],[Saving Accounts]]</f>
        <v>129473.91912000001</v>
      </c>
      <c r="S2456" s="22">
        <f>IF(AND(Table4[[#This Row],[Account Type]]="Current",Table4[[#This Row],[Opening Balance]]&gt;= 500000),Table4[[#This Row],[Opening Balance]] * 0.02, 0)</f>
        <v>0</v>
      </c>
    </row>
    <row r="2457" spans="1:19" ht="15.75" x14ac:dyDescent="0.25">
      <c r="A2457" s="17" t="s">
        <v>7543</v>
      </c>
      <c r="B2457" s="19">
        <v>453758837</v>
      </c>
      <c r="C2457" s="17">
        <v>75</v>
      </c>
      <c r="D2457" s="24">
        <v>17312.25</v>
      </c>
      <c r="E2457" s="17" t="s">
        <v>12</v>
      </c>
      <c r="F2457" s="17" t="s">
        <v>24</v>
      </c>
      <c r="G2457" s="17" t="s">
        <v>4220</v>
      </c>
      <c r="H2457" s="17" t="s">
        <v>7544</v>
      </c>
      <c r="I2457" s="20">
        <f t="shared" si="38"/>
        <v>1769697.6702749999</v>
      </c>
      <c r="J2457" s="20">
        <v>321053.81356799998</v>
      </c>
      <c r="K2457" s="17" t="s">
        <v>7545</v>
      </c>
      <c r="L2457" s="21" t="str">
        <f>VLOOKUP(B2457,Accounts!B$2:E$3001,4,FALSE)</f>
        <v>Domiciliary</v>
      </c>
      <c r="M2457" s="26">
        <f>VALUE(VLOOKUP(B2457,Accounts!B$2:G$3001,6,FALSE))</f>
        <v>3144473475</v>
      </c>
      <c r="N2457" s="22">
        <f>IFERROR(VLOOKUP(B2457,Loan!B2457:D2756,3,FALSE), 0)</f>
        <v>0</v>
      </c>
      <c r="O2457" s="25">
        <f>VLOOKUP(B2457,Transaction!C2:F3001,4,FALSE)</f>
        <v>44290</v>
      </c>
      <c r="P2457" s="21" t="str">
        <f>VLOOKUP(B2457,Table3[[Account Number]:[Transaction type]],2,FALSE)</f>
        <v>Money Deposit</v>
      </c>
      <c r="Q2457" s="21" t="str">
        <f>VLOOKUP(B2457,Transaction!C2:E3001,3,FALSE)</f>
        <v>Bank</v>
      </c>
      <c r="R2457" s="22">
        <f>Table4[[#This Row],[Bank Deposit2]] - Table4[[#This Row],[Saving Accounts]]</f>
        <v>1448643.8567069999</v>
      </c>
      <c r="S2457" s="22">
        <f>IF(AND(Table4[[#This Row],[Account Type]]="Current",Table4[[#This Row],[Opening Balance]]&gt;= 500000),Table4[[#This Row],[Opening Balance]] * 0.02, 0)</f>
        <v>0</v>
      </c>
    </row>
    <row r="2458" spans="1:19" ht="15.75" x14ac:dyDescent="0.25">
      <c r="A2458" s="17" t="s">
        <v>7546</v>
      </c>
      <c r="B2458" s="19">
        <v>125201103</v>
      </c>
      <c r="C2458" s="17">
        <v>26</v>
      </c>
      <c r="D2458" s="24">
        <v>35209.5</v>
      </c>
      <c r="E2458" s="17" t="s">
        <v>12</v>
      </c>
      <c r="F2458" s="17" t="s">
        <v>591</v>
      </c>
      <c r="G2458" s="17" t="s">
        <v>4220</v>
      </c>
      <c r="H2458" s="17" t="s">
        <v>7547</v>
      </c>
      <c r="I2458" s="20">
        <f t="shared" si="38"/>
        <v>65425.864064000001</v>
      </c>
      <c r="J2458" s="20">
        <v>17939.349824000001</v>
      </c>
      <c r="K2458" s="17" t="s">
        <v>7548</v>
      </c>
      <c r="L2458" s="21" t="str">
        <f>VLOOKUP(B2458,Accounts!B$2:E$3001,4,FALSE)</f>
        <v>Joint</v>
      </c>
      <c r="M2458" s="26">
        <f>VALUE(VLOOKUP(B2458,Accounts!B$2:G$3001,6,FALSE))</f>
        <v>726488534</v>
      </c>
      <c r="N2458" s="22">
        <f>IFERROR(VLOOKUP(B2458,Loan!B2458:D2757,3,FALSE), 0)</f>
        <v>0</v>
      </c>
      <c r="O2458" s="25">
        <f>VLOOKUP(B2458,Transaction!C2:F3001,4,FALSE)</f>
        <v>44281</v>
      </c>
      <c r="P2458" s="21" t="str">
        <f>VLOOKUP(B2458,Table3[[Account Number]:[Transaction type]],2,FALSE)</f>
        <v>Money Transfer</v>
      </c>
      <c r="Q2458" s="21" t="str">
        <f>VLOOKUP(B2458,Transaction!C2:E3001,3,FALSE)</f>
        <v>Bank</v>
      </c>
      <c r="R2458" s="22">
        <f>Table4[[#This Row],[Bank Deposit2]] - Table4[[#This Row],[Saving Accounts]]</f>
        <v>47486.514240000004</v>
      </c>
      <c r="S2458" s="22">
        <f>IF(AND(Table4[[#This Row],[Account Type]]="Current",Table4[[#This Row],[Opening Balance]]&gt;= 500000),Table4[[#This Row],[Opening Balance]] * 0.02, 0)</f>
        <v>0</v>
      </c>
    </row>
    <row r="2459" spans="1:19" ht="15.75" x14ac:dyDescent="0.25">
      <c r="A2459" s="17" t="s">
        <v>7549</v>
      </c>
      <c r="B2459" s="19">
        <v>679878638</v>
      </c>
      <c r="C2459" s="17">
        <v>76</v>
      </c>
      <c r="D2459" s="24">
        <v>16947</v>
      </c>
      <c r="E2459" s="17" t="s">
        <v>12</v>
      </c>
      <c r="F2459" s="17" t="s">
        <v>848</v>
      </c>
      <c r="G2459" s="17" t="s">
        <v>4220</v>
      </c>
      <c r="H2459" s="17" t="s">
        <v>7550</v>
      </c>
      <c r="I2459" s="20">
        <f t="shared" si="38"/>
        <v>211625.76</v>
      </c>
      <c r="J2459" s="20">
        <v>160835.57759999999</v>
      </c>
      <c r="K2459" s="17" t="s">
        <v>4737</v>
      </c>
      <c r="L2459" s="21" t="str">
        <f>VLOOKUP(B2459,Accounts!B$2:E$3001,4,FALSE)</f>
        <v>Current</v>
      </c>
      <c r="M2459" s="26">
        <f>VALUE(VLOOKUP(B2459,Accounts!B$2:G$3001,6,FALSE))</f>
        <v>1425266009</v>
      </c>
      <c r="N2459" s="22">
        <f>IFERROR(VLOOKUP(B2459,Loan!B2459:D2758,3,FALSE), 0)</f>
        <v>0</v>
      </c>
      <c r="O2459" s="25">
        <f>VLOOKUP(B2459,Transaction!C2:F3001,4,FALSE)</f>
        <v>44395</v>
      </c>
      <c r="P2459" s="21" t="str">
        <f>VLOOKUP(B2459,Table3[[Account Number]:[Transaction type]],2,FALSE)</f>
        <v>Loan Payment</v>
      </c>
      <c r="Q2459" s="21" t="str">
        <f>VLOOKUP(B2459,Transaction!C2:E3001,3,FALSE)</f>
        <v>AFT</v>
      </c>
      <c r="R2459" s="22">
        <f>Table4[[#This Row],[Bank Deposit2]] - Table4[[#This Row],[Saving Accounts]]</f>
        <v>50790.18240000002</v>
      </c>
      <c r="S2459" s="22">
        <f>IF(AND(Table4[[#This Row],[Account Type]]="Current",Table4[[#This Row],[Opening Balance]]&gt;= 500000),Table4[[#This Row],[Opening Balance]] * 0.02, 0)</f>
        <v>28505320.18</v>
      </c>
    </row>
    <row r="2460" spans="1:19" ht="15.75" x14ac:dyDescent="0.25">
      <c r="A2460" s="17" t="s">
        <v>7551</v>
      </c>
      <c r="B2460" s="19">
        <v>298370602</v>
      </c>
      <c r="C2460" s="17">
        <v>68</v>
      </c>
      <c r="D2460" s="24">
        <v>19869</v>
      </c>
      <c r="E2460" s="17" t="s">
        <v>12</v>
      </c>
      <c r="F2460" s="17" t="s">
        <v>1404</v>
      </c>
      <c r="G2460" s="17" t="s">
        <v>4220</v>
      </c>
      <c r="H2460" s="17" t="s">
        <v>7552</v>
      </c>
      <c r="I2460" s="20">
        <f t="shared" si="38"/>
        <v>147432.65179500001</v>
      </c>
      <c r="J2460" s="20">
        <v>60838.020757799997</v>
      </c>
      <c r="K2460" s="17" t="s">
        <v>7553</v>
      </c>
      <c r="L2460" s="21" t="str">
        <f>VLOOKUP(B2460,Accounts!B$2:E$3001,4,FALSE)</f>
        <v>Savings</v>
      </c>
      <c r="M2460" s="26">
        <f>VALUE(VLOOKUP(B2460,Accounts!B$2:G$3001,6,FALSE))</f>
        <v>1436414592</v>
      </c>
      <c r="N2460" s="22">
        <f>IFERROR(VLOOKUP(B2460,Loan!B2460:D2759,3,FALSE), 0)</f>
        <v>0</v>
      </c>
      <c r="O2460" s="25">
        <f>VLOOKUP(B2460,Transaction!C2:F3001,4,FALSE)</f>
        <v>44378</v>
      </c>
      <c r="P2460" s="21" t="str">
        <f>VLOOKUP(B2460,Table3[[Account Number]:[Transaction type]],2,FALSE)</f>
        <v>Loan Payment</v>
      </c>
      <c r="Q2460" s="21" t="str">
        <f>VLOOKUP(B2460,Transaction!C2:E3001,3,FALSE)</f>
        <v>ACH</v>
      </c>
      <c r="R2460" s="22">
        <f>Table4[[#This Row],[Bank Deposit2]] - Table4[[#This Row],[Saving Accounts]]</f>
        <v>86594.631037200015</v>
      </c>
      <c r="S2460" s="22">
        <f>IF(AND(Table4[[#This Row],[Account Type]]="Current",Table4[[#This Row],[Opening Balance]]&gt;= 500000),Table4[[#This Row],[Opening Balance]] * 0.02, 0)</f>
        <v>0</v>
      </c>
    </row>
    <row r="2461" spans="1:19" ht="15.75" x14ac:dyDescent="0.25">
      <c r="A2461" s="17" t="s">
        <v>7554</v>
      </c>
      <c r="B2461" s="19">
        <v>15770503</v>
      </c>
      <c r="C2461" s="17">
        <v>46</v>
      </c>
      <c r="D2461" s="24">
        <v>27904.5</v>
      </c>
      <c r="E2461" s="17" t="s">
        <v>12</v>
      </c>
      <c r="F2461" s="17" t="s">
        <v>361</v>
      </c>
      <c r="G2461" s="17" t="s">
        <v>4220</v>
      </c>
      <c r="H2461" s="17" t="s">
        <v>7555</v>
      </c>
      <c r="I2461" s="20">
        <f t="shared" si="38"/>
        <v>573794.83507499995</v>
      </c>
      <c r="J2461" s="20">
        <v>137859.7980375</v>
      </c>
      <c r="K2461" s="17" t="s">
        <v>7556</v>
      </c>
      <c r="L2461" s="21" t="str">
        <f>VLOOKUP(B2461,Accounts!B$2:E$3001,4,FALSE)</f>
        <v>Joint</v>
      </c>
      <c r="M2461" s="26">
        <f>VALUE(VLOOKUP(B2461,Accounts!B$2:G$3001,6,FALSE))</f>
        <v>1062750294</v>
      </c>
      <c r="N2461" s="22">
        <f>IFERROR(VLOOKUP(B2461,Loan!B2461:D2760,3,FALSE), 0)</f>
        <v>0</v>
      </c>
      <c r="O2461" s="25">
        <f>VLOOKUP(B2461,Transaction!C2:F3001,4,FALSE)</f>
        <v>44324</v>
      </c>
      <c r="P2461" s="21" t="str">
        <f>VLOOKUP(B2461,Table3[[Account Number]:[Transaction type]],2,FALSE)</f>
        <v>Cash Withdrawal</v>
      </c>
      <c r="Q2461" s="21" t="str">
        <f>VLOOKUP(B2461,Transaction!C2:E3001,3,FALSE)</f>
        <v>ATM</v>
      </c>
      <c r="R2461" s="22">
        <f>Table4[[#This Row],[Bank Deposit2]] - Table4[[#This Row],[Saving Accounts]]</f>
        <v>435935.03703749995</v>
      </c>
      <c r="S2461" s="22">
        <f>IF(AND(Table4[[#This Row],[Account Type]]="Current",Table4[[#This Row],[Opening Balance]]&gt;= 500000),Table4[[#This Row],[Opening Balance]] * 0.02, 0)</f>
        <v>0</v>
      </c>
    </row>
    <row r="2462" spans="1:19" ht="15.75" x14ac:dyDescent="0.25">
      <c r="A2462" s="17" t="s">
        <v>7557</v>
      </c>
      <c r="B2462" s="19">
        <v>48126440</v>
      </c>
      <c r="C2462" s="17">
        <v>68</v>
      </c>
      <c r="D2462" s="24">
        <v>19869</v>
      </c>
      <c r="E2462" s="17" t="s">
        <v>12</v>
      </c>
      <c r="F2462" s="17" t="s">
        <v>222</v>
      </c>
      <c r="G2462" s="17" t="s">
        <v>4220</v>
      </c>
      <c r="H2462" s="17" t="s">
        <v>7558</v>
      </c>
      <c r="I2462" s="20">
        <f t="shared" si="38"/>
        <v>720211.85331200005</v>
      </c>
      <c r="J2462" s="20">
        <v>279467.92093696003</v>
      </c>
      <c r="K2462" s="17" t="s">
        <v>7559</v>
      </c>
      <c r="L2462" s="21" t="str">
        <f>VLOOKUP(B2462,Accounts!B$2:E$3001,4,FALSE)</f>
        <v>Current</v>
      </c>
      <c r="M2462" s="26">
        <f>VALUE(VLOOKUP(B2462,Accounts!B$2:G$3001,6,FALSE))</f>
        <v>2536498125</v>
      </c>
      <c r="N2462" s="22">
        <f>IFERROR(VLOOKUP(B2462,Loan!B2462:D2761,3,FALSE), 0)</f>
        <v>0</v>
      </c>
      <c r="O2462" s="25">
        <f>VLOOKUP(B2462,Transaction!C2:F3001,4,FALSE)</f>
        <v>44303</v>
      </c>
      <c r="P2462" s="21" t="str">
        <f>VLOOKUP(B2462,Table3[[Account Number]:[Transaction type]],2,FALSE)</f>
        <v>Money Deposit</v>
      </c>
      <c r="Q2462" s="21" t="str">
        <f>VLOOKUP(B2462,Transaction!C2:E3001,3,FALSE)</f>
        <v>Bank</v>
      </c>
      <c r="R2462" s="22">
        <f>Table4[[#This Row],[Bank Deposit2]] - Table4[[#This Row],[Saving Accounts]]</f>
        <v>440743.93237504002</v>
      </c>
      <c r="S2462" s="22">
        <f>IF(AND(Table4[[#This Row],[Account Type]]="Current",Table4[[#This Row],[Opening Balance]]&gt;= 500000),Table4[[#This Row],[Opening Balance]] * 0.02, 0)</f>
        <v>50729962.5</v>
      </c>
    </row>
    <row r="2463" spans="1:19" ht="15.75" x14ac:dyDescent="0.25">
      <c r="A2463" s="17" t="s">
        <v>7560</v>
      </c>
      <c r="B2463" s="19">
        <v>723294343</v>
      </c>
      <c r="C2463" s="17">
        <v>51</v>
      </c>
      <c r="D2463" s="24">
        <v>26078.25</v>
      </c>
      <c r="E2463" s="17" t="s">
        <v>12</v>
      </c>
      <c r="F2463" s="17" t="s">
        <v>1702</v>
      </c>
      <c r="G2463" s="17" t="s">
        <v>4220</v>
      </c>
      <c r="H2463" s="17" t="s">
        <v>7561</v>
      </c>
      <c r="I2463" s="20">
        <f t="shared" si="38"/>
        <v>1568622.873447</v>
      </c>
      <c r="J2463" s="20">
        <v>171268.00761105001</v>
      </c>
      <c r="K2463" s="17" t="s">
        <v>7562</v>
      </c>
      <c r="L2463" s="21" t="str">
        <f>VLOOKUP(B2463,Accounts!B$2:E$3001,4,FALSE)</f>
        <v>Joint</v>
      </c>
      <c r="M2463" s="26">
        <f>VALUE(VLOOKUP(B2463,Accounts!B$2:G$3001,6,FALSE))</f>
        <v>351927093</v>
      </c>
      <c r="N2463" s="22">
        <f>IFERROR(VLOOKUP(B2463,Loan!B2463:D2762,3,FALSE), 0)</f>
        <v>0</v>
      </c>
      <c r="O2463" s="25">
        <f>VLOOKUP(B2463,Transaction!C2:F3001,4,FALSE)</f>
        <v>44481</v>
      </c>
      <c r="P2463" s="21" t="str">
        <f>VLOOKUP(B2463,Table3[[Account Number]:[Transaction type]],2,FALSE)</f>
        <v>Cash Withdrawal</v>
      </c>
      <c r="Q2463" s="21" t="str">
        <f>VLOOKUP(B2463,Transaction!C2:E3001,3,FALSE)</f>
        <v>Bank</v>
      </c>
      <c r="R2463" s="22">
        <f>Table4[[#This Row],[Bank Deposit2]] - Table4[[#This Row],[Saving Accounts]]</f>
        <v>1397354.86583595</v>
      </c>
      <c r="S2463" s="22">
        <f>IF(AND(Table4[[#This Row],[Account Type]]="Current",Table4[[#This Row],[Opening Balance]]&gt;= 500000),Table4[[#This Row],[Opening Balance]] * 0.02, 0)</f>
        <v>0</v>
      </c>
    </row>
    <row r="2464" spans="1:19" ht="15.75" x14ac:dyDescent="0.25">
      <c r="A2464" s="17" t="s">
        <v>7563</v>
      </c>
      <c r="B2464" s="19">
        <v>761581783</v>
      </c>
      <c r="C2464" s="17">
        <v>23</v>
      </c>
      <c r="D2464" s="24">
        <v>36305.25</v>
      </c>
      <c r="E2464" s="17" t="s">
        <v>12</v>
      </c>
      <c r="F2464" s="17" t="s">
        <v>4364</v>
      </c>
      <c r="G2464" s="17" t="s">
        <v>4220</v>
      </c>
      <c r="H2464" s="17" t="s">
        <v>7564</v>
      </c>
      <c r="I2464" s="20">
        <f t="shared" si="38"/>
        <v>203097.341304</v>
      </c>
      <c r="J2464" s="20">
        <v>55589.020549920002</v>
      </c>
      <c r="K2464" s="17" t="s">
        <v>7565</v>
      </c>
      <c r="L2464" s="21" t="str">
        <f>VLOOKUP(B2464,Accounts!B$2:E$3001,4,FALSE)</f>
        <v>Savings</v>
      </c>
      <c r="M2464" s="26">
        <f>VALUE(VLOOKUP(B2464,Accounts!B$2:G$3001,6,FALSE))</f>
        <v>972728028</v>
      </c>
      <c r="N2464" s="22">
        <f>IFERROR(VLOOKUP(B2464,Loan!B2464:D2763,3,FALSE), 0)</f>
        <v>0</v>
      </c>
      <c r="O2464" s="25">
        <f>VLOOKUP(B2464,Transaction!C2:F3001,4,FALSE)</f>
        <v>44498</v>
      </c>
      <c r="P2464" s="21" t="str">
        <f>VLOOKUP(B2464,Table3[[Account Number]:[Transaction type]],2,FALSE)</f>
        <v>Cash Withdrawal</v>
      </c>
      <c r="Q2464" s="21" t="str">
        <f>VLOOKUP(B2464,Transaction!C2:E3001,3,FALSE)</f>
        <v>Bank</v>
      </c>
      <c r="R2464" s="22">
        <f>Table4[[#This Row],[Bank Deposit2]] - Table4[[#This Row],[Saving Accounts]]</f>
        <v>147508.32075407999</v>
      </c>
      <c r="S2464" s="22">
        <f>IF(AND(Table4[[#This Row],[Account Type]]="Current",Table4[[#This Row],[Opening Balance]]&gt;= 500000),Table4[[#This Row],[Opening Balance]] * 0.02, 0)</f>
        <v>0</v>
      </c>
    </row>
    <row r="2465" spans="1:19" ht="15.75" x14ac:dyDescent="0.25">
      <c r="A2465" s="17" t="s">
        <v>7566</v>
      </c>
      <c r="B2465" s="19">
        <v>873447667</v>
      </c>
      <c r="C2465" s="17">
        <v>26</v>
      </c>
      <c r="D2465" s="24">
        <v>35209.5</v>
      </c>
      <c r="E2465" s="17" t="s">
        <v>12</v>
      </c>
      <c r="F2465" s="17" t="s">
        <v>1576</v>
      </c>
      <c r="G2465" s="17" t="s">
        <v>4220</v>
      </c>
      <c r="H2465" s="17" t="s">
        <v>7567</v>
      </c>
      <c r="I2465" s="20">
        <f t="shared" si="38"/>
        <v>853648.42155900004</v>
      </c>
      <c r="J2465" s="20">
        <v>549815.88627401995</v>
      </c>
      <c r="K2465" s="17" t="s">
        <v>7568</v>
      </c>
      <c r="L2465" s="21" t="str">
        <f>VLOOKUP(B2465,Accounts!B$2:E$3001,4,FALSE)</f>
        <v>Current</v>
      </c>
      <c r="M2465" s="26">
        <f>VALUE(VLOOKUP(B2465,Accounts!B$2:G$3001,6,FALSE))</f>
        <v>921168875</v>
      </c>
      <c r="N2465" s="22">
        <f>IFERROR(VLOOKUP(B2465,Loan!B2465:D2764,3,FALSE), 0)</f>
        <v>0</v>
      </c>
      <c r="O2465" s="25">
        <f>VLOOKUP(B2465,Transaction!C2:F3001,4,FALSE)</f>
        <v>44284</v>
      </c>
      <c r="P2465" s="21" t="str">
        <f>VLOOKUP(B2465,Table3[[Account Number]:[Transaction type]],2,FALSE)</f>
        <v>Money Deposit</v>
      </c>
      <c r="Q2465" s="21" t="str">
        <f>VLOOKUP(B2465,Transaction!C2:E3001,3,FALSE)</f>
        <v>Bank</v>
      </c>
      <c r="R2465" s="22">
        <f>Table4[[#This Row],[Bank Deposit2]] - Table4[[#This Row],[Saving Accounts]]</f>
        <v>303832.53528498008</v>
      </c>
      <c r="S2465" s="22">
        <f>IF(AND(Table4[[#This Row],[Account Type]]="Current",Table4[[#This Row],[Opening Balance]]&gt;= 500000),Table4[[#This Row],[Opening Balance]] * 0.02, 0)</f>
        <v>18423377.5</v>
      </c>
    </row>
    <row r="2466" spans="1:19" ht="15.75" x14ac:dyDescent="0.25">
      <c r="A2466" s="17" t="s">
        <v>7569</v>
      </c>
      <c r="B2466" s="19">
        <v>796584522</v>
      </c>
      <c r="C2466" s="17">
        <v>55</v>
      </c>
      <c r="D2466" s="24">
        <v>24617.25</v>
      </c>
      <c r="E2466" s="17" t="s">
        <v>12</v>
      </c>
      <c r="F2466" s="17" t="s">
        <v>1277</v>
      </c>
      <c r="G2466" s="17" t="s">
        <v>4220</v>
      </c>
      <c r="H2466" s="17" t="s">
        <v>7570</v>
      </c>
      <c r="I2466" s="20">
        <f t="shared" si="38"/>
        <v>405882</v>
      </c>
      <c r="J2466" s="20">
        <v>118842.2496</v>
      </c>
      <c r="K2466" s="17" t="s">
        <v>7571</v>
      </c>
      <c r="L2466" s="21" t="str">
        <f>VLOOKUP(B2466,Accounts!B$2:E$3001,4,FALSE)</f>
        <v>Corporate</v>
      </c>
      <c r="M2466" s="26">
        <f>VALUE(VLOOKUP(B2466,Accounts!B$2:G$3001,6,FALSE))</f>
        <v>3439103913</v>
      </c>
      <c r="N2466" s="22">
        <f>IFERROR(VLOOKUP(B2466,Loan!B2466:D2765,3,FALSE), 0)</f>
        <v>0</v>
      </c>
      <c r="O2466" s="25">
        <f>VLOOKUP(B2466,Transaction!C2:F3001,4,FALSE)</f>
        <v>44244</v>
      </c>
      <c r="P2466" s="21" t="str">
        <f>VLOOKUP(B2466,Table3[[Account Number]:[Transaction type]],2,FALSE)</f>
        <v>Cash Withdrawal</v>
      </c>
      <c r="Q2466" s="21" t="str">
        <f>VLOOKUP(B2466,Transaction!C2:E3001,3,FALSE)</f>
        <v>ATM</v>
      </c>
      <c r="R2466" s="22">
        <f>Table4[[#This Row],[Bank Deposit2]] - Table4[[#This Row],[Saving Accounts]]</f>
        <v>287039.75040000002</v>
      </c>
      <c r="S2466" s="22">
        <f>IF(AND(Table4[[#This Row],[Account Type]]="Current",Table4[[#This Row],[Opening Balance]]&gt;= 500000),Table4[[#This Row],[Opening Balance]] * 0.02, 0)</f>
        <v>0</v>
      </c>
    </row>
    <row r="2467" spans="1:19" ht="15.75" x14ac:dyDescent="0.25">
      <c r="A2467" s="17" t="s">
        <v>7572</v>
      </c>
      <c r="B2467" s="19">
        <v>537270977</v>
      </c>
      <c r="C2467" s="17">
        <v>75</v>
      </c>
      <c r="D2467" s="24">
        <v>17312.25</v>
      </c>
      <c r="E2467" s="17" t="s">
        <v>12</v>
      </c>
      <c r="F2467" s="17" t="s">
        <v>222</v>
      </c>
      <c r="G2467" s="17" t="s">
        <v>4220</v>
      </c>
      <c r="H2467" s="17" t="s">
        <v>7573</v>
      </c>
      <c r="I2467" s="20">
        <f t="shared" si="38"/>
        <v>1100759.210928</v>
      </c>
      <c r="J2467" s="20">
        <v>525118.59280295996</v>
      </c>
      <c r="K2467" s="17" t="s">
        <v>7574</v>
      </c>
      <c r="L2467" s="21" t="str">
        <f>VLOOKUP(B2467,Accounts!B$2:E$3001,4,FALSE)</f>
        <v>Current</v>
      </c>
      <c r="M2467" s="26">
        <f>VALUE(VLOOKUP(B2467,Accounts!B$2:G$3001,6,FALSE))</f>
        <v>2175682761</v>
      </c>
      <c r="N2467" s="22">
        <f>IFERROR(VLOOKUP(B2467,Loan!B2467:D2766,3,FALSE), 0)</f>
        <v>0</v>
      </c>
      <c r="O2467" s="25">
        <f>VLOOKUP(B2467,Transaction!C2:F3001,4,FALSE)</f>
        <v>44406</v>
      </c>
      <c r="P2467" s="21" t="str">
        <f>VLOOKUP(B2467,Table3[[Account Number]:[Transaction type]],2,FALSE)</f>
        <v>Money Deposit</v>
      </c>
      <c r="Q2467" s="21" t="str">
        <f>VLOOKUP(B2467,Transaction!C2:E3001,3,FALSE)</f>
        <v>Bank</v>
      </c>
      <c r="R2467" s="22">
        <f>Table4[[#This Row],[Bank Deposit2]] - Table4[[#This Row],[Saving Accounts]]</f>
        <v>575640.61812504008</v>
      </c>
      <c r="S2467" s="22">
        <f>IF(AND(Table4[[#This Row],[Account Type]]="Current",Table4[[#This Row],[Opening Balance]]&gt;= 500000),Table4[[#This Row],[Opening Balance]] * 0.02, 0)</f>
        <v>43513655.219999999</v>
      </c>
    </row>
    <row r="2468" spans="1:19" ht="15.75" x14ac:dyDescent="0.25">
      <c r="A2468" s="17" t="s">
        <v>7575</v>
      </c>
      <c r="B2468" s="19">
        <v>18161339</v>
      </c>
      <c r="C2468" s="17">
        <v>55</v>
      </c>
      <c r="D2468" s="24">
        <v>24617.25</v>
      </c>
      <c r="E2468" s="17" t="s">
        <v>12</v>
      </c>
      <c r="F2468" s="17" t="s">
        <v>514</v>
      </c>
      <c r="G2468" s="17" t="s">
        <v>4220</v>
      </c>
      <c r="H2468" s="17" t="s">
        <v>7576</v>
      </c>
      <c r="I2468" s="20">
        <f t="shared" si="38"/>
        <v>144968.60347199999</v>
      </c>
      <c r="J2468" s="20">
        <v>32683.830600959998</v>
      </c>
      <c r="K2468" s="17" t="s">
        <v>7577</v>
      </c>
      <c r="L2468" s="21" t="str">
        <f>VLOOKUP(B2468,Accounts!B$2:E$3001,4,FALSE)</f>
        <v>Current</v>
      </c>
      <c r="M2468" s="26">
        <f>VALUE(VLOOKUP(B2468,Accounts!B$2:G$3001,6,FALSE))</f>
        <v>1131185748</v>
      </c>
      <c r="N2468" s="22">
        <f>IFERROR(VLOOKUP(B2468,Loan!B2468:D2767,3,FALSE), 0)</f>
        <v>0</v>
      </c>
      <c r="O2468" s="25">
        <f>VLOOKUP(B2468,Transaction!C2:F3001,4,FALSE)</f>
        <v>44502</v>
      </c>
      <c r="P2468" s="21" t="str">
        <f>VLOOKUP(B2468,Table3[[Account Number]:[Transaction type]],2,FALSE)</f>
        <v>Money Transfer</v>
      </c>
      <c r="Q2468" s="21" t="str">
        <f>VLOOKUP(B2468,Transaction!C2:E3001,3,FALSE)</f>
        <v>Bank</v>
      </c>
      <c r="R2468" s="22">
        <f>Table4[[#This Row],[Bank Deposit2]] - Table4[[#This Row],[Saving Accounts]]</f>
        <v>112284.77287103998</v>
      </c>
      <c r="S2468" s="22">
        <f>IF(AND(Table4[[#This Row],[Account Type]]="Current",Table4[[#This Row],[Opening Balance]]&gt;= 500000),Table4[[#This Row],[Opening Balance]] * 0.02, 0)</f>
        <v>22623714.960000001</v>
      </c>
    </row>
    <row r="2469" spans="1:19" ht="15.75" x14ac:dyDescent="0.25">
      <c r="A2469" s="17" t="s">
        <v>7578</v>
      </c>
      <c r="B2469" s="19">
        <v>760954225</v>
      </c>
      <c r="C2469" s="17">
        <v>64</v>
      </c>
      <c r="D2469" s="24">
        <v>21330</v>
      </c>
      <c r="E2469" s="17" t="s">
        <v>12</v>
      </c>
      <c r="F2469" s="17" t="s">
        <v>78</v>
      </c>
      <c r="G2469" s="17" t="s">
        <v>4220</v>
      </c>
      <c r="H2469" s="17" t="s">
        <v>7579</v>
      </c>
      <c r="I2469" s="20">
        <f t="shared" si="38"/>
        <v>196999.428525</v>
      </c>
      <c r="J2469" s="20">
        <v>54451.527435000004</v>
      </c>
      <c r="K2469" s="17" t="s">
        <v>7580</v>
      </c>
      <c r="L2469" s="21" t="str">
        <f>VLOOKUP(B2469,Accounts!B$2:E$3001,4,FALSE)</f>
        <v>Domiciliary</v>
      </c>
      <c r="M2469" s="26">
        <f>VALUE(VLOOKUP(B2469,Accounts!B$2:G$3001,6,FALSE))</f>
        <v>2032604028</v>
      </c>
      <c r="N2469" s="22">
        <f>IFERROR(VLOOKUP(B2469,Loan!B2469:D2768,3,FALSE), 0)</f>
        <v>0</v>
      </c>
      <c r="O2469" s="25">
        <f>VLOOKUP(B2469,Transaction!C2:F3001,4,FALSE)</f>
        <v>44368</v>
      </c>
      <c r="P2469" s="21" t="str">
        <f>VLOOKUP(B2469,Table3[[Account Number]:[Transaction type]],2,FALSE)</f>
        <v>Cash Withdrawal</v>
      </c>
      <c r="Q2469" s="21" t="str">
        <f>VLOOKUP(B2469,Transaction!C2:E3001,3,FALSE)</f>
        <v>POS</v>
      </c>
      <c r="R2469" s="22">
        <f>Table4[[#This Row],[Bank Deposit2]] - Table4[[#This Row],[Saving Accounts]]</f>
        <v>142547.90109</v>
      </c>
      <c r="S2469" s="22">
        <f>IF(AND(Table4[[#This Row],[Account Type]]="Current",Table4[[#This Row],[Opening Balance]]&gt;= 500000),Table4[[#This Row],[Opening Balance]] * 0.02, 0)</f>
        <v>0</v>
      </c>
    </row>
    <row r="2470" spans="1:19" ht="15.75" x14ac:dyDescent="0.25">
      <c r="A2470" s="17" t="s">
        <v>7581</v>
      </c>
      <c r="B2470" s="19">
        <v>924740704</v>
      </c>
      <c r="C2470" s="17">
        <v>71</v>
      </c>
      <c r="D2470" s="24">
        <v>18773.25</v>
      </c>
      <c r="E2470" s="17" t="s">
        <v>12</v>
      </c>
      <c r="F2470" s="17" t="s">
        <v>774</v>
      </c>
      <c r="G2470" s="17" t="s">
        <v>4220</v>
      </c>
      <c r="H2470" s="17" t="s">
        <v>7582</v>
      </c>
      <c r="I2470" s="20">
        <f t="shared" si="38"/>
        <v>92083.785688000004</v>
      </c>
      <c r="J2470" s="20">
        <v>57091.94712656</v>
      </c>
      <c r="K2470" s="17" t="s">
        <v>7583</v>
      </c>
      <c r="L2470" s="21" t="str">
        <f>VLOOKUP(B2470,Accounts!B$2:E$3001,4,FALSE)</f>
        <v>Fixed Deposit</v>
      </c>
      <c r="M2470" s="26">
        <f>VALUE(VLOOKUP(B2470,Accounts!B$2:G$3001,6,FALSE))</f>
        <v>146380608</v>
      </c>
      <c r="N2470" s="22">
        <f>IFERROR(VLOOKUP(B2470,Loan!B2470:D2769,3,FALSE), 0)</f>
        <v>0</v>
      </c>
      <c r="O2470" s="25">
        <f>VLOOKUP(B2470,Transaction!C2:F3001,4,FALSE)</f>
        <v>44254</v>
      </c>
      <c r="P2470" s="21" t="str">
        <f>VLOOKUP(B2470,Table3[[Account Number]:[Transaction type]],2,FALSE)</f>
        <v>Cash Withdrawal</v>
      </c>
      <c r="Q2470" s="21" t="str">
        <f>VLOOKUP(B2470,Transaction!C2:E3001,3,FALSE)</f>
        <v>ATM</v>
      </c>
      <c r="R2470" s="22">
        <f>Table4[[#This Row],[Bank Deposit2]] - Table4[[#This Row],[Saving Accounts]]</f>
        <v>34991.838561440003</v>
      </c>
      <c r="S2470" s="22">
        <f>IF(AND(Table4[[#This Row],[Account Type]]="Current",Table4[[#This Row],[Opening Balance]]&gt;= 500000),Table4[[#This Row],[Opening Balance]] * 0.02, 0)</f>
        <v>0</v>
      </c>
    </row>
    <row r="2471" spans="1:19" ht="15.75" x14ac:dyDescent="0.25">
      <c r="A2471" s="17" t="s">
        <v>7584</v>
      </c>
      <c r="B2471" s="19">
        <v>678550692</v>
      </c>
      <c r="C2471" s="17">
        <v>52</v>
      </c>
      <c r="D2471" s="24">
        <v>25713</v>
      </c>
      <c r="E2471" s="17" t="s">
        <v>12</v>
      </c>
      <c r="F2471" s="17" t="s">
        <v>318</v>
      </c>
      <c r="G2471" s="17" t="s">
        <v>4220</v>
      </c>
      <c r="H2471" s="17" t="s">
        <v>7585</v>
      </c>
      <c r="I2471" s="20">
        <f t="shared" si="38"/>
        <v>681186.57135300001</v>
      </c>
      <c r="J2471" s="20">
        <v>154455.09466725</v>
      </c>
      <c r="K2471" s="17" t="s">
        <v>7586</v>
      </c>
      <c r="L2471" s="21" t="str">
        <f>VLOOKUP(B2471,Accounts!B$2:E$3001,4,FALSE)</f>
        <v>Current</v>
      </c>
      <c r="M2471" s="26">
        <f>VALUE(VLOOKUP(B2471,Accounts!B$2:G$3001,6,FALSE))</f>
        <v>2306277597</v>
      </c>
      <c r="N2471" s="22">
        <f>IFERROR(VLOOKUP(B2471,Loan!B2471:D2770,3,FALSE), 0)</f>
        <v>0</v>
      </c>
      <c r="O2471" s="25">
        <f>VLOOKUP(B2471,Transaction!C2:F3001,4,FALSE)</f>
        <v>44568</v>
      </c>
      <c r="P2471" s="21" t="str">
        <f>VLOOKUP(B2471,Table3[[Account Number]:[Transaction type]],2,FALSE)</f>
        <v>Money Deposit</v>
      </c>
      <c r="Q2471" s="21" t="str">
        <f>VLOOKUP(B2471,Transaction!C2:E3001,3,FALSE)</f>
        <v>Bank</v>
      </c>
      <c r="R2471" s="22">
        <f>Table4[[#This Row],[Bank Deposit2]] - Table4[[#This Row],[Saving Accounts]]</f>
        <v>526731.47668575007</v>
      </c>
      <c r="S2471" s="22">
        <f>IF(AND(Table4[[#This Row],[Account Type]]="Current",Table4[[#This Row],[Opening Balance]]&gt;= 500000),Table4[[#This Row],[Opening Balance]] * 0.02, 0)</f>
        <v>46125551.939999998</v>
      </c>
    </row>
    <row r="2472" spans="1:19" ht="15.75" x14ac:dyDescent="0.25">
      <c r="A2472" s="17" t="s">
        <v>7587</v>
      </c>
      <c r="B2472" s="19">
        <v>724574296</v>
      </c>
      <c r="C2472" s="17">
        <v>70</v>
      </c>
      <c r="D2472" s="24">
        <v>19138.5</v>
      </c>
      <c r="E2472" s="17" t="s">
        <v>12</v>
      </c>
      <c r="F2472" s="17" t="s">
        <v>675</v>
      </c>
      <c r="G2472" s="17" t="s">
        <v>4220</v>
      </c>
      <c r="H2472" s="17" t="s">
        <v>7588</v>
      </c>
      <c r="I2472" s="20">
        <f t="shared" si="38"/>
        <v>630729.90275999997</v>
      </c>
      <c r="J2472" s="20">
        <v>357177.38313600002</v>
      </c>
      <c r="K2472" s="17" t="s">
        <v>7589</v>
      </c>
      <c r="L2472" s="21" t="str">
        <f>VLOOKUP(B2472,Accounts!B$2:E$3001,4,FALSE)</f>
        <v>Joint</v>
      </c>
      <c r="M2472" s="26">
        <f>VALUE(VLOOKUP(B2472,Accounts!B$2:G$3001,6,FALSE))</f>
        <v>219709746</v>
      </c>
      <c r="N2472" s="22">
        <f>IFERROR(VLOOKUP(B2472,Loan!B2472:D2771,3,FALSE), 0)</f>
        <v>0</v>
      </c>
      <c r="O2472" s="25">
        <f>VLOOKUP(B2472,Transaction!C2:F3001,4,FALSE)</f>
        <v>44398</v>
      </c>
      <c r="P2472" s="21" t="str">
        <f>VLOOKUP(B2472,Table3[[Account Number]:[Transaction type]],2,FALSE)</f>
        <v>Cash Withdrawal</v>
      </c>
      <c r="Q2472" s="21" t="str">
        <f>VLOOKUP(B2472,Transaction!C2:E3001,3,FALSE)</f>
        <v>ATM</v>
      </c>
      <c r="R2472" s="22">
        <f>Table4[[#This Row],[Bank Deposit2]] - Table4[[#This Row],[Saving Accounts]]</f>
        <v>273552.51962399995</v>
      </c>
      <c r="S2472" s="22">
        <f>IF(AND(Table4[[#This Row],[Account Type]]="Current",Table4[[#This Row],[Opening Balance]]&gt;= 500000),Table4[[#This Row],[Opening Balance]] * 0.02, 0)</f>
        <v>0</v>
      </c>
    </row>
    <row r="2473" spans="1:19" ht="15.75" x14ac:dyDescent="0.25">
      <c r="A2473" s="17" t="s">
        <v>7590</v>
      </c>
      <c r="B2473" s="19">
        <v>143602533</v>
      </c>
      <c r="C2473" s="17">
        <v>55</v>
      </c>
      <c r="D2473" s="24">
        <v>24617.25</v>
      </c>
      <c r="E2473" s="17" t="s">
        <v>12</v>
      </c>
      <c r="F2473" s="17" t="s">
        <v>1576</v>
      </c>
      <c r="G2473" s="17" t="s">
        <v>4220</v>
      </c>
      <c r="H2473" s="17" t="s">
        <v>7591</v>
      </c>
      <c r="I2473" s="20">
        <f t="shared" si="38"/>
        <v>334083.20312000002</v>
      </c>
      <c r="J2473" s="20">
        <v>145958.24266039999</v>
      </c>
      <c r="K2473" s="17" t="s">
        <v>7592</v>
      </c>
      <c r="L2473" s="21" t="str">
        <f>VLOOKUP(B2473,Accounts!B$2:E$3001,4,FALSE)</f>
        <v>Domiciliary</v>
      </c>
      <c r="M2473" s="26">
        <f>VALUE(VLOOKUP(B2473,Accounts!B$2:G$3001,6,FALSE))</f>
        <v>534345525</v>
      </c>
      <c r="N2473" s="22">
        <f>IFERROR(VLOOKUP(B2473,Loan!B2473:D2772,3,FALSE), 0)</f>
        <v>0</v>
      </c>
      <c r="O2473" s="25">
        <f>VLOOKUP(B2473,Transaction!C2:F3001,4,FALSE)</f>
        <v>44364</v>
      </c>
      <c r="P2473" s="21" t="str">
        <f>VLOOKUP(B2473,Table3[[Account Number]:[Transaction type]],2,FALSE)</f>
        <v>Money Deposit</v>
      </c>
      <c r="Q2473" s="21" t="str">
        <f>VLOOKUP(B2473,Transaction!C2:E3001,3,FALSE)</f>
        <v>Bank</v>
      </c>
      <c r="R2473" s="22">
        <f>Table4[[#This Row],[Bank Deposit2]] - Table4[[#This Row],[Saving Accounts]]</f>
        <v>188124.96045960003</v>
      </c>
      <c r="S2473" s="22">
        <f>IF(AND(Table4[[#This Row],[Account Type]]="Current",Table4[[#This Row],[Opening Balance]]&gt;= 500000),Table4[[#This Row],[Opening Balance]] * 0.02, 0)</f>
        <v>0</v>
      </c>
    </row>
    <row r="2474" spans="1:19" ht="15.75" x14ac:dyDescent="0.25">
      <c r="A2474" s="17" t="s">
        <v>7593</v>
      </c>
      <c r="B2474" s="19">
        <v>823906903</v>
      </c>
      <c r="C2474" s="17">
        <v>19</v>
      </c>
      <c r="D2474" s="24">
        <v>37766.25</v>
      </c>
      <c r="E2474" s="17" t="s">
        <v>12</v>
      </c>
      <c r="F2474" s="17" t="s">
        <v>1047</v>
      </c>
      <c r="G2474" s="17" t="s">
        <v>4220</v>
      </c>
      <c r="H2474" s="17" t="s">
        <v>7594</v>
      </c>
      <c r="I2474" s="20">
        <f t="shared" si="38"/>
        <v>646434.22326300002</v>
      </c>
      <c r="J2474" s="20">
        <v>94171.899191400007</v>
      </c>
      <c r="K2474" s="17" t="s">
        <v>7595</v>
      </c>
      <c r="L2474" s="21" t="str">
        <f>VLOOKUP(B2474,Accounts!B$2:E$3001,4,FALSE)</f>
        <v>Corporate</v>
      </c>
      <c r="M2474" s="26">
        <f>VALUE(VLOOKUP(B2474,Accounts!B$2:G$3001,6,FALSE))</f>
        <v>2634522624</v>
      </c>
      <c r="N2474" s="22">
        <f>IFERROR(VLOOKUP(B2474,Loan!B2474:D2773,3,FALSE), 0)</f>
        <v>0</v>
      </c>
      <c r="O2474" s="25">
        <f>VLOOKUP(B2474,Transaction!C2:F3001,4,FALSE)</f>
        <v>44212</v>
      </c>
      <c r="P2474" s="21" t="str">
        <f>VLOOKUP(B2474,Table3[[Account Number]:[Transaction type]],2,FALSE)</f>
        <v>Loan Payment</v>
      </c>
      <c r="Q2474" s="21" t="str">
        <f>VLOOKUP(B2474,Transaction!C2:E3001,3,FALSE)</f>
        <v>ACH</v>
      </c>
      <c r="R2474" s="22">
        <f>Table4[[#This Row],[Bank Deposit2]] - Table4[[#This Row],[Saving Accounts]]</f>
        <v>552262.32407159999</v>
      </c>
      <c r="S2474" s="22">
        <f>IF(AND(Table4[[#This Row],[Account Type]]="Current",Table4[[#This Row],[Opening Balance]]&gt;= 500000),Table4[[#This Row],[Opening Balance]] * 0.02, 0)</f>
        <v>0</v>
      </c>
    </row>
    <row r="2475" spans="1:19" ht="15.75" x14ac:dyDescent="0.25">
      <c r="A2475" s="17" t="s">
        <v>7596</v>
      </c>
      <c r="B2475" s="19">
        <v>212690234</v>
      </c>
      <c r="C2475" s="17">
        <v>41</v>
      </c>
      <c r="D2475" s="24">
        <v>29730.75</v>
      </c>
      <c r="E2475" s="17" t="s">
        <v>12</v>
      </c>
      <c r="F2475" s="17" t="s">
        <v>893</v>
      </c>
      <c r="G2475" s="17" t="s">
        <v>4220</v>
      </c>
      <c r="H2475" s="17" t="s">
        <v>7597</v>
      </c>
      <c r="I2475" s="20">
        <f t="shared" si="38"/>
        <v>756310.00051200006</v>
      </c>
      <c r="J2475" s="20">
        <v>518244.23898720002</v>
      </c>
      <c r="K2475" s="17" t="s">
        <v>7598</v>
      </c>
      <c r="L2475" s="21" t="str">
        <f>VLOOKUP(B2475,Accounts!B$2:E$3001,4,FALSE)</f>
        <v>Savings</v>
      </c>
      <c r="M2475" s="26">
        <f>VALUE(VLOOKUP(B2475,Accounts!B$2:G$3001,6,FALSE))</f>
        <v>1382885504</v>
      </c>
      <c r="N2475" s="22">
        <f>IFERROR(VLOOKUP(B2475,Loan!B2475:D2774,3,FALSE), 0)</f>
        <v>0</v>
      </c>
      <c r="O2475" s="25">
        <f>VLOOKUP(B2475,Transaction!C2:F3001,4,FALSE)</f>
        <v>44370</v>
      </c>
      <c r="P2475" s="21" t="str">
        <f>VLOOKUP(B2475,Table3[[Account Number]:[Transaction type]],2,FALSE)</f>
        <v>Money Deposit</v>
      </c>
      <c r="Q2475" s="21" t="str">
        <f>VLOOKUP(B2475,Transaction!C2:E3001,3,FALSE)</f>
        <v>ATM</v>
      </c>
      <c r="R2475" s="22">
        <f>Table4[[#This Row],[Bank Deposit2]] - Table4[[#This Row],[Saving Accounts]]</f>
        <v>238065.76152480004</v>
      </c>
      <c r="S2475" s="22">
        <f>IF(AND(Table4[[#This Row],[Account Type]]="Current",Table4[[#This Row],[Opening Balance]]&gt;= 500000),Table4[[#This Row],[Opening Balance]] * 0.02, 0)</f>
        <v>0</v>
      </c>
    </row>
    <row r="2476" spans="1:19" ht="15.75" x14ac:dyDescent="0.25">
      <c r="A2476" s="17" t="s">
        <v>7599</v>
      </c>
      <c r="B2476" s="19">
        <v>437676621</v>
      </c>
      <c r="C2476" s="17">
        <v>74</v>
      </c>
      <c r="D2476" s="24">
        <v>17677.5</v>
      </c>
      <c r="E2476" s="17" t="s">
        <v>12</v>
      </c>
      <c r="F2476" s="17" t="s">
        <v>1308</v>
      </c>
      <c r="G2476" s="17" t="s">
        <v>4220</v>
      </c>
      <c r="H2476" s="17" t="s">
        <v>7600</v>
      </c>
      <c r="I2476" s="20">
        <f t="shared" si="38"/>
        <v>2677607.1</v>
      </c>
      <c r="J2476" s="20">
        <v>696177.84600000002</v>
      </c>
      <c r="K2476" s="17" t="s">
        <v>7601</v>
      </c>
      <c r="L2476" s="21" t="str">
        <f>VLOOKUP(B2476,Accounts!B$2:E$3001,4,FALSE)</f>
        <v>Savings</v>
      </c>
      <c r="M2476" s="26">
        <f>VALUE(VLOOKUP(B2476,Accounts!B$2:G$3001,6,FALSE))</f>
        <v>43133832</v>
      </c>
      <c r="N2476" s="22">
        <f>IFERROR(VLOOKUP(B2476,Loan!B2476:D2775,3,FALSE), 0)</f>
        <v>0</v>
      </c>
      <c r="O2476" s="25">
        <f>VLOOKUP(B2476,Transaction!C2:F3001,4,FALSE)</f>
        <v>44608</v>
      </c>
      <c r="P2476" s="21" t="str">
        <f>VLOOKUP(B2476,Table3[[Account Number]:[Transaction type]],2,FALSE)</f>
        <v>Money Transfer</v>
      </c>
      <c r="Q2476" s="21" t="str">
        <f>VLOOKUP(B2476,Transaction!C2:E3001,3,FALSE)</f>
        <v>Internet Banking</v>
      </c>
      <c r="R2476" s="22">
        <f>Table4[[#This Row],[Bank Deposit2]] - Table4[[#This Row],[Saving Accounts]]</f>
        <v>1981429.2540000002</v>
      </c>
      <c r="S2476" s="22">
        <f>IF(AND(Table4[[#This Row],[Account Type]]="Current",Table4[[#This Row],[Opening Balance]]&gt;= 500000),Table4[[#This Row],[Opening Balance]] * 0.02, 0)</f>
        <v>0</v>
      </c>
    </row>
    <row r="2477" spans="1:19" ht="15.75" x14ac:dyDescent="0.25">
      <c r="A2477" s="17" t="s">
        <v>7602</v>
      </c>
      <c r="B2477" s="19">
        <v>871526576</v>
      </c>
      <c r="C2477" s="17">
        <v>63</v>
      </c>
      <c r="D2477" s="24">
        <v>21695.25</v>
      </c>
      <c r="E2477" s="17" t="s">
        <v>12</v>
      </c>
      <c r="F2477" s="17" t="s">
        <v>874</v>
      </c>
      <c r="G2477" s="17" t="s">
        <v>4220</v>
      </c>
      <c r="H2477" s="17" t="s">
        <v>7603</v>
      </c>
      <c r="I2477" s="20">
        <f t="shared" si="38"/>
        <v>283112.88868799998</v>
      </c>
      <c r="J2477" s="20">
        <v>365739.90953472001</v>
      </c>
      <c r="K2477" s="17" t="s">
        <v>7604</v>
      </c>
      <c r="L2477" s="21" t="str">
        <f>VLOOKUP(B2477,Accounts!B$2:E$3001,4,FALSE)</f>
        <v>Domiciliary</v>
      </c>
      <c r="M2477" s="26">
        <f>VALUE(VLOOKUP(B2477,Accounts!B$2:G$3001,6,FALSE))</f>
        <v>1112588928</v>
      </c>
      <c r="N2477" s="22">
        <f>IFERROR(VLOOKUP(B2477,Loan!B2477:D2776,3,FALSE), 0)</f>
        <v>0</v>
      </c>
      <c r="O2477" s="25">
        <f>VLOOKUP(B2477,Transaction!C2:F3001,4,FALSE)</f>
        <v>44464</v>
      </c>
      <c r="P2477" s="21" t="str">
        <f>VLOOKUP(B2477,Table3[[Account Number]:[Transaction type]],2,FALSE)</f>
        <v>Money Transfer</v>
      </c>
      <c r="Q2477" s="21" t="str">
        <f>VLOOKUP(B2477,Transaction!C2:E3001,3,FALSE)</f>
        <v>Mobile</v>
      </c>
      <c r="R2477" s="22">
        <f>Table4[[#This Row],[Bank Deposit2]] - Table4[[#This Row],[Saving Accounts]]</f>
        <v>-82627.020846720028</v>
      </c>
      <c r="S2477" s="22">
        <f>IF(AND(Table4[[#This Row],[Account Type]]="Current",Table4[[#This Row],[Opening Balance]]&gt;= 500000),Table4[[#This Row],[Opening Balance]] * 0.02, 0)</f>
        <v>0</v>
      </c>
    </row>
    <row r="2478" spans="1:19" ht="15.75" x14ac:dyDescent="0.25">
      <c r="A2478" s="17" t="s">
        <v>7605</v>
      </c>
      <c r="B2478" s="19">
        <v>935043681</v>
      </c>
      <c r="C2478" s="17">
        <v>19</v>
      </c>
      <c r="D2478" s="24">
        <v>37766.25</v>
      </c>
      <c r="E2478" s="17" t="s">
        <v>12</v>
      </c>
      <c r="F2478" s="17" t="s">
        <v>349</v>
      </c>
      <c r="G2478" s="17" t="s">
        <v>4220</v>
      </c>
      <c r="H2478" s="17" t="s">
        <v>7606</v>
      </c>
      <c r="I2478" s="20">
        <f t="shared" si="38"/>
        <v>686288.947071</v>
      </c>
      <c r="J2478" s="20">
        <v>334493.77252200001</v>
      </c>
      <c r="K2478" s="17" t="s">
        <v>7607</v>
      </c>
      <c r="L2478" s="21" t="str">
        <f>VLOOKUP(B2478,Accounts!B$2:E$3001,4,FALSE)</f>
        <v>Domiciliary</v>
      </c>
      <c r="M2478" s="26">
        <f>VALUE(VLOOKUP(B2478,Accounts!B$2:G$3001,6,FALSE))</f>
        <v>1325011968</v>
      </c>
      <c r="N2478" s="22">
        <f>IFERROR(VLOOKUP(B2478,Loan!B2478:D2777,3,FALSE), 0)</f>
        <v>0</v>
      </c>
      <c r="O2478" s="25">
        <f>VLOOKUP(B2478,Transaction!C2:F3001,4,FALSE)</f>
        <v>44604</v>
      </c>
      <c r="P2478" s="21" t="str">
        <f>VLOOKUP(B2478,Table3[[Account Number]:[Transaction type]],2,FALSE)</f>
        <v>Money Transfer</v>
      </c>
      <c r="Q2478" s="21" t="str">
        <f>VLOOKUP(B2478,Transaction!C2:E3001,3,FALSE)</f>
        <v>ATM</v>
      </c>
      <c r="R2478" s="22">
        <f>Table4[[#This Row],[Bank Deposit2]] - Table4[[#This Row],[Saving Accounts]]</f>
        <v>351795.17454899999</v>
      </c>
      <c r="S2478" s="22">
        <f>IF(AND(Table4[[#This Row],[Account Type]]="Current",Table4[[#This Row],[Opening Balance]]&gt;= 500000),Table4[[#This Row],[Opening Balance]] * 0.02, 0)</f>
        <v>0</v>
      </c>
    </row>
    <row r="2479" spans="1:19" ht="15.75" x14ac:dyDescent="0.25">
      <c r="A2479" s="17" t="s">
        <v>7608</v>
      </c>
      <c r="B2479" s="19">
        <v>44195802</v>
      </c>
      <c r="C2479" s="17">
        <v>58</v>
      </c>
      <c r="D2479" s="24">
        <v>23521.5</v>
      </c>
      <c r="E2479" s="17" t="s">
        <v>12</v>
      </c>
      <c r="F2479" s="17" t="s">
        <v>1927</v>
      </c>
      <c r="G2479" s="17" t="s">
        <v>4220</v>
      </c>
      <c r="H2479" s="17" t="s">
        <v>7609</v>
      </c>
      <c r="I2479" s="20">
        <f t="shared" si="38"/>
        <v>279314.42233199999</v>
      </c>
      <c r="J2479" s="20">
        <v>150224.04593856001</v>
      </c>
      <c r="K2479" s="17" t="s">
        <v>7610</v>
      </c>
      <c r="L2479" s="21" t="str">
        <f>VLOOKUP(B2479,Accounts!B$2:E$3001,4,FALSE)</f>
        <v>Domiciliary</v>
      </c>
      <c r="M2479" s="26">
        <f>VALUE(VLOOKUP(B2479,Accounts!B$2:G$3001,6,FALSE))</f>
        <v>233686908</v>
      </c>
      <c r="N2479" s="22">
        <f>IFERROR(VLOOKUP(B2479,Loan!B2479:D2778,3,FALSE), 0)</f>
        <v>0</v>
      </c>
      <c r="O2479" s="25">
        <f>VLOOKUP(B2479,Transaction!C2:F3001,4,FALSE)</f>
        <v>44478</v>
      </c>
      <c r="P2479" s="21" t="str">
        <f>VLOOKUP(B2479,Table3[[Account Number]:[Transaction type]],2,FALSE)</f>
        <v>Online Payment</v>
      </c>
      <c r="Q2479" s="21" t="str">
        <f>VLOOKUP(B2479,Transaction!C2:E3001,3,FALSE)</f>
        <v>Mobile</v>
      </c>
      <c r="R2479" s="22">
        <f>Table4[[#This Row],[Bank Deposit2]] - Table4[[#This Row],[Saving Accounts]]</f>
        <v>129090.37639343998</v>
      </c>
      <c r="S2479" s="22">
        <f>IF(AND(Table4[[#This Row],[Account Type]]="Current",Table4[[#This Row],[Opening Balance]]&gt;= 500000),Table4[[#This Row],[Opening Balance]] * 0.02, 0)</f>
        <v>0</v>
      </c>
    </row>
    <row r="2480" spans="1:19" ht="15.75" x14ac:dyDescent="0.25">
      <c r="A2480" s="17" t="s">
        <v>7611</v>
      </c>
      <c r="B2480" s="19">
        <v>181194873</v>
      </c>
      <c r="C2480" s="17">
        <v>44</v>
      </c>
      <c r="D2480" s="24">
        <v>28635</v>
      </c>
      <c r="E2480" s="17" t="s">
        <v>12</v>
      </c>
      <c r="F2480" s="17" t="s">
        <v>721</v>
      </c>
      <c r="G2480" s="17" t="s">
        <v>4220</v>
      </c>
      <c r="H2480" s="17" t="s">
        <v>7612</v>
      </c>
      <c r="I2480" s="20">
        <f t="shared" si="38"/>
        <v>802862.96922800003</v>
      </c>
      <c r="J2480" s="20">
        <v>174051.31522680001</v>
      </c>
      <c r="K2480" s="17" t="s">
        <v>7613</v>
      </c>
      <c r="L2480" s="21" t="str">
        <f>VLOOKUP(B2480,Accounts!B$2:E$3001,4,FALSE)</f>
        <v>Domiciliary</v>
      </c>
      <c r="M2480" s="26">
        <f>VALUE(VLOOKUP(B2480,Accounts!B$2:G$3001,6,FALSE))</f>
        <v>439472865</v>
      </c>
      <c r="N2480" s="22">
        <f>IFERROR(VLOOKUP(B2480,Loan!B2480:D2779,3,FALSE), 0)</f>
        <v>0</v>
      </c>
      <c r="O2480" s="25">
        <f>VLOOKUP(B2480,Transaction!C2:F3001,4,FALSE)</f>
        <v>44579</v>
      </c>
      <c r="P2480" s="21" t="str">
        <f>VLOOKUP(B2480,Table3[[Account Number]:[Transaction type]],2,FALSE)</f>
        <v>Cash Withdrawal</v>
      </c>
      <c r="Q2480" s="21" t="str">
        <f>VLOOKUP(B2480,Transaction!C2:E3001,3,FALSE)</f>
        <v>Bank</v>
      </c>
      <c r="R2480" s="22">
        <f>Table4[[#This Row],[Bank Deposit2]] - Table4[[#This Row],[Saving Accounts]]</f>
        <v>628811.65400119999</v>
      </c>
      <c r="S2480" s="22">
        <f>IF(AND(Table4[[#This Row],[Account Type]]="Current",Table4[[#This Row],[Opening Balance]]&gt;= 500000),Table4[[#This Row],[Opening Balance]] * 0.02, 0)</f>
        <v>0</v>
      </c>
    </row>
    <row r="2481" spans="1:19" ht="15.75" x14ac:dyDescent="0.25">
      <c r="A2481" s="17" t="s">
        <v>7614</v>
      </c>
      <c r="B2481" s="19">
        <v>223397010</v>
      </c>
      <c r="C2481" s="17">
        <v>25</v>
      </c>
      <c r="D2481" s="24">
        <v>35574.75</v>
      </c>
      <c r="E2481" s="17" t="s">
        <v>12</v>
      </c>
      <c r="F2481" s="17" t="s">
        <v>1336</v>
      </c>
      <c r="G2481" s="17" t="s">
        <v>4220</v>
      </c>
      <c r="H2481" s="17" t="s">
        <v>7615</v>
      </c>
      <c r="I2481" s="20">
        <f t="shared" si="38"/>
        <v>563246.33385599998</v>
      </c>
      <c r="J2481" s="20">
        <v>207411.656724</v>
      </c>
      <c r="K2481" s="17" t="s">
        <v>7616</v>
      </c>
      <c r="L2481" s="21" t="str">
        <f>VLOOKUP(B2481,Accounts!B$2:E$3001,4,FALSE)</f>
        <v>Domiciliary</v>
      </c>
      <c r="M2481" s="26">
        <f>VALUE(VLOOKUP(B2481,Accounts!B$2:G$3001,6,FALSE))</f>
        <v>1178047218</v>
      </c>
      <c r="N2481" s="22">
        <f>IFERROR(VLOOKUP(B2481,Loan!B2481:D2780,3,FALSE), 0)</f>
        <v>0</v>
      </c>
      <c r="O2481" s="25">
        <f>VLOOKUP(B2481,Transaction!C2:F3001,4,FALSE)</f>
        <v>44260</v>
      </c>
      <c r="P2481" s="21" t="str">
        <f>VLOOKUP(B2481,Table3[[Account Number]:[Transaction type]],2,FALSE)</f>
        <v>Online Payment</v>
      </c>
      <c r="Q2481" s="21" t="str">
        <f>VLOOKUP(B2481,Transaction!C2:E3001,3,FALSE)</f>
        <v>Internet Banking</v>
      </c>
      <c r="R2481" s="22">
        <f>Table4[[#This Row],[Bank Deposit2]] - Table4[[#This Row],[Saving Accounts]]</f>
        <v>355834.67713199998</v>
      </c>
      <c r="S2481" s="22">
        <f>IF(AND(Table4[[#This Row],[Account Type]]="Current",Table4[[#This Row],[Opening Balance]]&gt;= 500000),Table4[[#This Row],[Opening Balance]] * 0.02, 0)</f>
        <v>0</v>
      </c>
    </row>
    <row r="2482" spans="1:19" ht="15.75" x14ac:dyDescent="0.25">
      <c r="A2482" s="17" t="s">
        <v>7617</v>
      </c>
      <c r="B2482" s="19">
        <v>194508086</v>
      </c>
      <c r="C2482" s="17">
        <v>52</v>
      </c>
      <c r="D2482" s="24">
        <v>25713</v>
      </c>
      <c r="E2482" s="17" t="s">
        <v>12</v>
      </c>
      <c r="F2482" s="17" t="s">
        <v>807</v>
      </c>
      <c r="G2482" s="17" t="s">
        <v>4220</v>
      </c>
      <c r="H2482" s="17" t="s">
        <v>7618</v>
      </c>
      <c r="I2482" s="20">
        <f t="shared" si="38"/>
        <v>838261.60256200004</v>
      </c>
      <c r="J2482" s="20">
        <v>83057.112914400001</v>
      </c>
      <c r="K2482" s="17" t="s">
        <v>7619</v>
      </c>
      <c r="L2482" s="21" t="str">
        <f>VLOOKUP(B2482,Accounts!B$2:E$3001,4,FALSE)</f>
        <v>Domiciliary</v>
      </c>
      <c r="M2482" s="26">
        <f>VALUE(VLOOKUP(B2482,Accounts!B$2:G$3001,6,FALSE))</f>
        <v>1156262625</v>
      </c>
      <c r="N2482" s="22">
        <f>IFERROR(VLOOKUP(B2482,Loan!B2482:D2781,3,FALSE), 0)</f>
        <v>0</v>
      </c>
      <c r="O2482" s="25">
        <f>VLOOKUP(B2482,Transaction!C2:F3001,4,FALSE)</f>
        <v>44428</v>
      </c>
      <c r="P2482" s="21" t="str">
        <f>VLOOKUP(B2482,Table3[[Account Number]:[Transaction type]],2,FALSE)</f>
        <v>Online Payment</v>
      </c>
      <c r="Q2482" s="21" t="str">
        <f>VLOOKUP(B2482,Transaction!C2:E3001,3,FALSE)</f>
        <v>Card</v>
      </c>
      <c r="R2482" s="22">
        <f>Table4[[#This Row],[Bank Deposit2]] - Table4[[#This Row],[Saving Accounts]]</f>
        <v>755204.4896476001</v>
      </c>
      <c r="S2482" s="22">
        <f>IF(AND(Table4[[#This Row],[Account Type]]="Current",Table4[[#This Row],[Opening Balance]]&gt;= 500000),Table4[[#This Row],[Opening Balance]] * 0.02, 0)</f>
        <v>0</v>
      </c>
    </row>
    <row r="2483" spans="1:19" ht="15.75" x14ac:dyDescent="0.25">
      <c r="A2483" s="17" t="s">
        <v>7620</v>
      </c>
      <c r="B2483" s="19">
        <v>486466506</v>
      </c>
      <c r="C2483" s="17">
        <v>37</v>
      </c>
      <c r="D2483" s="24">
        <v>31191.75</v>
      </c>
      <c r="E2483" s="17" t="s">
        <v>12</v>
      </c>
      <c r="F2483" s="17" t="s">
        <v>1626</v>
      </c>
      <c r="G2483" s="17" t="s">
        <v>4220</v>
      </c>
      <c r="H2483" s="17" t="s">
        <v>7621</v>
      </c>
      <c r="I2483" s="20">
        <f t="shared" si="38"/>
        <v>1364674.7209999999</v>
      </c>
      <c r="J2483" s="20">
        <v>383050.07685999997</v>
      </c>
      <c r="K2483" s="17" t="s">
        <v>7622</v>
      </c>
      <c r="L2483" s="21" t="str">
        <f>VLOOKUP(B2483,Accounts!B$2:E$3001,4,FALSE)</f>
        <v>Domiciliary</v>
      </c>
      <c r="M2483" s="26">
        <f>VALUE(VLOOKUP(B2483,Accounts!B$2:G$3001,6,FALSE))</f>
        <v>1427628091</v>
      </c>
      <c r="N2483" s="22">
        <f>IFERROR(VLOOKUP(B2483,Loan!B2483:D2782,3,FALSE), 0)</f>
        <v>0</v>
      </c>
      <c r="O2483" s="25">
        <f>VLOOKUP(B2483,Transaction!C2:F3001,4,FALSE)</f>
        <v>44372</v>
      </c>
      <c r="P2483" s="21" t="str">
        <f>VLOOKUP(B2483,Table3[[Account Number]:[Transaction type]],2,FALSE)</f>
        <v>Online Payment</v>
      </c>
      <c r="Q2483" s="21" t="str">
        <f>VLOOKUP(B2483,Transaction!C2:E3001,3,FALSE)</f>
        <v>Internet Banking</v>
      </c>
      <c r="R2483" s="22">
        <f>Table4[[#This Row],[Bank Deposit2]] - Table4[[#This Row],[Saving Accounts]]</f>
        <v>981624.64413999999</v>
      </c>
      <c r="S2483" s="22">
        <f>IF(AND(Table4[[#This Row],[Account Type]]="Current",Table4[[#This Row],[Opening Balance]]&gt;= 500000),Table4[[#This Row],[Opening Balance]] * 0.02, 0)</f>
        <v>0</v>
      </c>
    </row>
    <row r="2484" spans="1:19" ht="15.75" x14ac:dyDescent="0.25">
      <c r="A2484" s="17" t="s">
        <v>7623</v>
      </c>
      <c r="B2484" s="19">
        <v>59809840</v>
      </c>
      <c r="C2484" s="17">
        <v>35</v>
      </c>
      <c r="D2484" s="24">
        <v>31922.25</v>
      </c>
      <c r="E2484" s="17" t="s">
        <v>12</v>
      </c>
      <c r="F2484" s="17" t="s">
        <v>885</v>
      </c>
      <c r="G2484" s="17" t="s">
        <v>4220</v>
      </c>
      <c r="H2484" s="17" t="s">
        <v>7624</v>
      </c>
      <c r="I2484" s="20">
        <f t="shared" si="38"/>
        <v>325915.339752</v>
      </c>
      <c r="J2484" s="20">
        <v>159730.785324</v>
      </c>
      <c r="K2484" s="17" t="s">
        <v>7625</v>
      </c>
      <c r="L2484" s="21" t="str">
        <f>VLOOKUP(B2484,Accounts!B$2:E$3001,4,FALSE)</f>
        <v>Current</v>
      </c>
      <c r="M2484" s="26">
        <f>VALUE(VLOOKUP(B2484,Accounts!B$2:G$3001,6,FALSE))</f>
        <v>3389017824</v>
      </c>
      <c r="N2484" s="22">
        <f>IFERROR(VLOOKUP(B2484,Loan!B2484:D2783,3,FALSE), 0)</f>
        <v>0</v>
      </c>
      <c r="O2484" s="25">
        <f>VLOOKUP(B2484,Transaction!C2:F3001,4,FALSE)</f>
        <v>44199</v>
      </c>
      <c r="P2484" s="21" t="str">
        <f>VLOOKUP(B2484,Table3[[Account Number]:[Transaction type]],2,FALSE)</f>
        <v>Checks</v>
      </c>
      <c r="Q2484" s="21" t="str">
        <f>VLOOKUP(B2484,Transaction!C2:E3001,3,FALSE)</f>
        <v>Informal Services</v>
      </c>
      <c r="R2484" s="22">
        <f>Table4[[#This Row],[Bank Deposit2]] - Table4[[#This Row],[Saving Accounts]]</f>
        <v>166184.554428</v>
      </c>
      <c r="S2484" s="22">
        <f>IF(AND(Table4[[#This Row],[Account Type]]="Current",Table4[[#This Row],[Opening Balance]]&gt;= 500000),Table4[[#This Row],[Opening Balance]] * 0.02, 0)</f>
        <v>67780356.480000004</v>
      </c>
    </row>
    <row r="2485" spans="1:19" ht="15.75" x14ac:dyDescent="0.25">
      <c r="A2485" s="17" t="s">
        <v>7626</v>
      </c>
      <c r="B2485" s="19">
        <v>667580901</v>
      </c>
      <c r="C2485" s="17">
        <v>26</v>
      </c>
      <c r="D2485" s="24">
        <v>35209.5</v>
      </c>
      <c r="E2485" s="17" t="s">
        <v>12</v>
      </c>
      <c r="F2485" s="17" t="s">
        <v>93</v>
      </c>
      <c r="G2485" s="17" t="s">
        <v>4220</v>
      </c>
      <c r="H2485" s="17" t="s">
        <v>7627</v>
      </c>
      <c r="I2485" s="20">
        <f t="shared" si="38"/>
        <v>92513.188896000007</v>
      </c>
      <c r="J2485" s="20">
        <v>63260.284356479999</v>
      </c>
      <c r="K2485" s="17" t="s">
        <v>7628</v>
      </c>
      <c r="L2485" s="21" t="str">
        <f>VLOOKUP(B2485,Accounts!B$2:E$3001,4,FALSE)</f>
        <v>Corporate</v>
      </c>
      <c r="M2485" s="26">
        <f>VALUE(VLOOKUP(B2485,Accounts!B$2:G$3001,6,FALSE))</f>
        <v>2954824576</v>
      </c>
      <c r="N2485" s="22">
        <f>IFERROR(VLOOKUP(B2485,Loan!B2485:D2784,3,FALSE), 0)</f>
        <v>0</v>
      </c>
      <c r="O2485" s="25">
        <f>VLOOKUP(B2485,Transaction!C2:F3001,4,FALSE)</f>
        <v>44566</v>
      </c>
      <c r="P2485" s="21" t="str">
        <f>VLOOKUP(B2485,Table3[[Account Number]:[Transaction type]],2,FALSE)</f>
        <v>Online Payment</v>
      </c>
      <c r="Q2485" s="21" t="str">
        <f>VLOOKUP(B2485,Transaction!C2:E3001,3,FALSE)</f>
        <v>Internet Banking</v>
      </c>
      <c r="R2485" s="22">
        <f>Table4[[#This Row],[Bank Deposit2]] - Table4[[#This Row],[Saving Accounts]]</f>
        <v>29252.904539520008</v>
      </c>
      <c r="S2485" s="22">
        <f>IF(AND(Table4[[#This Row],[Account Type]]="Current",Table4[[#This Row],[Opening Balance]]&gt;= 500000),Table4[[#This Row],[Opening Balance]] * 0.02, 0)</f>
        <v>0</v>
      </c>
    </row>
    <row r="2486" spans="1:19" ht="15.75" x14ac:dyDescent="0.25">
      <c r="A2486" s="17" t="s">
        <v>7629</v>
      </c>
      <c r="B2486" s="19">
        <v>199698392</v>
      </c>
      <c r="C2486" s="17">
        <v>37</v>
      </c>
      <c r="D2486" s="24">
        <v>31191.75</v>
      </c>
      <c r="E2486" s="17" t="s">
        <v>12</v>
      </c>
      <c r="F2486" s="17" t="s">
        <v>286</v>
      </c>
      <c r="G2486" s="17" t="s">
        <v>4220</v>
      </c>
      <c r="H2486" s="17" t="s">
        <v>7630</v>
      </c>
      <c r="I2486" s="20">
        <f t="shared" si="38"/>
        <v>49719.3249</v>
      </c>
      <c r="J2486" s="20">
        <v>17195.065397999999</v>
      </c>
      <c r="K2486" s="17" t="s">
        <v>7631</v>
      </c>
      <c r="L2486" s="21" t="str">
        <f>VLOOKUP(B2486,Accounts!B$2:E$3001,4,FALSE)</f>
        <v>Savings</v>
      </c>
      <c r="M2486" s="26">
        <f>VALUE(VLOOKUP(B2486,Accounts!B$2:G$3001,6,FALSE))</f>
        <v>1648150889</v>
      </c>
      <c r="N2486" s="22">
        <f>IFERROR(VLOOKUP(B2486,Loan!B2486:D2785,3,FALSE), 0)</f>
        <v>0</v>
      </c>
      <c r="O2486" s="25">
        <f>VLOOKUP(B2486,Transaction!C2:F3001,4,FALSE)</f>
        <v>44409</v>
      </c>
      <c r="P2486" s="21" t="str">
        <f>VLOOKUP(B2486,Table3[[Account Number]:[Transaction type]],2,FALSE)</f>
        <v>Money Transfer</v>
      </c>
      <c r="Q2486" s="21" t="str">
        <f>VLOOKUP(B2486,Transaction!C2:E3001,3,FALSE)</f>
        <v>Mobile</v>
      </c>
      <c r="R2486" s="22">
        <f>Table4[[#This Row],[Bank Deposit2]] - Table4[[#This Row],[Saving Accounts]]</f>
        <v>32524.259502000001</v>
      </c>
      <c r="S2486" s="22">
        <f>IF(AND(Table4[[#This Row],[Account Type]]="Current",Table4[[#This Row],[Opening Balance]]&gt;= 500000),Table4[[#This Row],[Opening Balance]] * 0.02, 0)</f>
        <v>0</v>
      </c>
    </row>
    <row r="2487" spans="1:19" ht="15.75" x14ac:dyDescent="0.25">
      <c r="A2487" s="17" t="s">
        <v>7632</v>
      </c>
      <c r="B2487" s="19">
        <v>518446998</v>
      </c>
      <c r="C2487" s="17">
        <v>31</v>
      </c>
      <c r="D2487" s="24">
        <v>33383.25</v>
      </c>
      <c r="E2487" s="17" t="s">
        <v>12</v>
      </c>
      <c r="F2487" s="17" t="s">
        <v>34</v>
      </c>
      <c r="G2487" s="17" t="s">
        <v>4220</v>
      </c>
      <c r="H2487" s="17" t="s">
        <v>7633</v>
      </c>
      <c r="I2487" s="20">
        <f t="shared" si="38"/>
        <v>1072739.0338560001</v>
      </c>
      <c r="J2487" s="20">
        <v>130261.1683968</v>
      </c>
      <c r="K2487" s="17" t="s">
        <v>7634</v>
      </c>
      <c r="L2487" s="21" t="str">
        <f>VLOOKUP(B2487,Accounts!B$2:E$3001,4,FALSE)</f>
        <v>Current</v>
      </c>
      <c r="M2487" s="26">
        <f>VALUE(VLOOKUP(B2487,Accounts!B$2:G$3001,6,FALSE))</f>
        <v>1970522316</v>
      </c>
      <c r="N2487" s="22">
        <f>IFERROR(VLOOKUP(B2487,Loan!B2487:D2786,3,FALSE), 0)</f>
        <v>0</v>
      </c>
      <c r="O2487" s="25">
        <f>VLOOKUP(B2487,Transaction!C2:F3001,4,FALSE)</f>
        <v>44553</v>
      </c>
      <c r="P2487" s="21" t="str">
        <f>VLOOKUP(B2487,Table3[[Account Number]:[Transaction type]],2,FALSE)</f>
        <v>Money Deposit</v>
      </c>
      <c r="Q2487" s="21" t="str">
        <f>VLOOKUP(B2487,Transaction!C2:E3001,3,FALSE)</f>
        <v>ATM</v>
      </c>
      <c r="R2487" s="22">
        <f>Table4[[#This Row],[Bank Deposit2]] - Table4[[#This Row],[Saving Accounts]]</f>
        <v>942477.86545919999</v>
      </c>
      <c r="S2487" s="22">
        <f>IF(AND(Table4[[#This Row],[Account Type]]="Current",Table4[[#This Row],[Opening Balance]]&gt;= 500000),Table4[[#This Row],[Opening Balance]] * 0.02, 0)</f>
        <v>39410446.32</v>
      </c>
    </row>
    <row r="2488" spans="1:19" ht="15.75" x14ac:dyDescent="0.25">
      <c r="A2488" s="17" t="s">
        <v>7611</v>
      </c>
      <c r="B2488" s="19">
        <v>155463503</v>
      </c>
      <c r="C2488" s="17">
        <v>75</v>
      </c>
      <c r="D2488" s="24">
        <v>17312.25</v>
      </c>
      <c r="E2488" s="17" t="s">
        <v>12</v>
      </c>
      <c r="F2488" s="17" t="s">
        <v>870</v>
      </c>
      <c r="G2488" s="17" t="s">
        <v>4220</v>
      </c>
      <c r="H2488" s="17" t="s">
        <v>7635</v>
      </c>
      <c r="I2488" s="20">
        <f t="shared" si="38"/>
        <v>469912.37437500001</v>
      </c>
      <c r="J2488" s="20">
        <v>265362.28200000001</v>
      </c>
      <c r="K2488" s="17" t="s">
        <v>7636</v>
      </c>
      <c r="L2488" s="21" t="str">
        <f>VLOOKUP(B2488,Accounts!B$2:E$3001,4,FALSE)</f>
        <v>Corporate</v>
      </c>
      <c r="M2488" s="26">
        <f>VALUE(VLOOKUP(B2488,Accounts!B$2:G$3001,6,FALSE))</f>
        <v>16294768</v>
      </c>
      <c r="N2488" s="22">
        <f>IFERROR(VLOOKUP(B2488,Loan!B2488:D2787,3,FALSE), 0)</f>
        <v>0</v>
      </c>
      <c r="O2488" s="25">
        <f>VLOOKUP(B2488,Transaction!C2:F3001,4,FALSE)</f>
        <v>44253</v>
      </c>
      <c r="P2488" s="21" t="str">
        <f>VLOOKUP(B2488,Table3[[Account Number]:[Transaction type]],2,FALSE)</f>
        <v>Cash Withdrawal</v>
      </c>
      <c r="Q2488" s="21" t="str">
        <f>VLOOKUP(B2488,Transaction!C2:E3001,3,FALSE)</f>
        <v>ATM</v>
      </c>
      <c r="R2488" s="22">
        <f>Table4[[#This Row],[Bank Deposit2]] - Table4[[#This Row],[Saving Accounts]]</f>
        <v>204550.09237500001</v>
      </c>
      <c r="S2488" s="22">
        <f>IF(AND(Table4[[#This Row],[Account Type]]="Current",Table4[[#This Row],[Opening Balance]]&gt;= 500000),Table4[[#This Row],[Opening Balance]] * 0.02, 0)</f>
        <v>0</v>
      </c>
    </row>
    <row r="2489" spans="1:19" ht="15.75" x14ac:dyDescent="0.25">
      <c r="A2489" s="17" t="s">
        <v>7637</v>
      </c>
      <c r="B2489" s="19">
        <v>966574974</v>
      </c>
      <c r="C2489" s="17">
        <v>77</v>
      </c>
      <c r="D2489" s="24">
        <v>16581.75</v>
      </c>
      <c r="E2489" s="17" t="s">
        <v>12</v>
      </c>
      <c r="F2489" s="17" t="s">
        <v>73</v>
      </c>
      <c r="G2489" s="17" t="s">
        <v>3058</v>
      </c>
      <c r="H2489" s="17" t="s">
        <v>7638</v>
      </c>
      <c r="I2489" s="20">
        <f t="shared" si="38"/>
        <v>380343.23121599999</v>
      </c>
      <c r="J2489" s="20">
        <v>151405.86319559999</v>
      </c>
      <c r="K2489" s="17" t="s">
        <v>7639</v>
      </c>
      <c r="L2489" s="21" t="str">
        <f>VLOOKUP(B2489,Accounts!B$2:E$3001,4,FALSE)</f>
        <v>Domiciliary</v>
      </c>
      <c r="M2489" s="26">
        <f>VALUE(VLOOKUP(B2489,Accounts!B$2:G$3001,6,FALSE))</f>
        <v>137731776</v>
      </c>
      <c r="N2489" s="22">
        <f>IFERROR(VLOOKUP(B2489,Loan!B2489:D2788,3,FALSE), 0)</f>
        <v>0</v>
      </c>
      <c r="O2489" s="25">
        <f>VLOOKUP(B2489,Transaction!C2:F3001,4,FALSE)</f>
        <v>44617</v>
      </c>
      <c r="P2489" s="21" t="str">
        <f>VLOOKUP(B2489,Table3[[Account Number]:[Transaction type]],2,FALSE)</f>
        <v>Money Transfer</v>
      </c>
      <c r="Q2489" s="21" t="str">
        <f>VLOOKUP(B2489,Transaction!C2:E3001,3,FALSE)</f>
        <v>Mobile</v>
      </c>
      <c r="R2489" s="22">
        <f>Table4[[#This Row],[Bank Deposit2]] - Table4[[#This Row],[Saving Accounts]]</f>
        <v>228937.3680204</v>
      </c>
      <c r="S2489" s="22">
        <f>IF(AND(Table4[[#This Row],[Account Type]]="Current",Table4[[#This Row],[Opening Balance]]&gt;= 500000),Table4[[#This Row],[Opening Balance]] * 0.02, 0)</f>
        <v>0</v>
      </c>
    </row>
    <row r="2490" spans="1:19" ht="15.75" x14ac:dyDescent="0.25">
      <c r="A2490" s="17" t="s">
        <v>7640</v>
      </c>
      <c r="B2490" s="19">
        <v>616885669</v>
      </c>
      <c r="C2490" s="17">
        <v>32</v>
      </c>
      <c r="D2490" s="24">
        <v>33018</v>
      </c>
      <c r="E2490" s="17" t="s">
        <v>12</v>
      </c>
      <c r="F2490" s="17" t="s">
        <v>463</v>
      </c>
      <c r="G2490" s="17" t="s">
        <v>3058</v>
      </c>
      <c r="H2490" s="17" t="s">
        <v>7641</v>
      </c>
      <c r="I2490" s="20">
        <f t="shared" si="38"/>
        <v>891713.77372000006</v>
      </c>
      <c r="J2490" s="20">
        <v>88823.956421199997</v>
      </c>
      <c r="K2490" s="17" t="s">
        <v>7642</v>
      </c>
      <c r="L2490" s="21" t="str">
        <f>VLOOKUP(B2490,Accounts!B$2:E$3001,4,FALSE)</f>
        <v>Domiciliary</v>
      </c>
      <c r="M2490" s="26">
        <f>VALUE(VLOOKUP(B2490,Accounts!B$2:G$3001,6,FALSE))</f>
        <v>684889128</v>
      </c>
      <c r="N2490" s="22">
        <f>IFERROR(VLOOKUP(B2490,Loan!B2490:D2789,3,FALSE), 0)</f>
        <v>0</v>
      </c>
      <c r="O2490" s="25">
        <f>VLOOKUP(B2490,Transaction!C2:F3001,4,FALSE)</f>
        <v>44607</v>
      </c>
      <c r="P2490" s="21" t="str">
        <f>VLOOKUP(B2490,Table3[[Account Number]:[Transaction type]],2,FALSE)</f>
        <v>Money Deposit</v>
      </c>
      <c r="Q2490" s="21" t="str">
        <f>VLOOKUP(B2490,Transaction!C2:E3001,3,FALSE)</f>
        <v>Bank</v>
      </c>
      <c r="R2490" s="22">
        <f>Table4[[#This Row],[Bank Deposit2]] - Table4[[#This Row],[Saving Accounts]]</f>
        <v>802889.8172988001</v>
      </c>
      <c r="S2490" s="22">
        <f>IF(AND(Table4[[#This Row],[Account Type]]="Current",Table4[[#This Row],[Opening Balance]]&gt;= 500000),Table4[[#This Row],[Opening Balance]] * 0.02, 0)</f>
        <v>0</v>
      </c>
    </row>
    <row r="2491" spans="1:19" ht="15.75" x14ac:dyDescent="0.25">
      <c r="A2491" s="17" t="s">
        <v>7643</v>
      </c>
      <c r="B2491" s="19">
        <v>433268013</v>
      </c>
      <c r="C2491" s="17">
        <v>56</v>
      </c>
      <c r="D2491" s="24">
        <v>24252</v>
      </c>
      <c r="E2491" s="17" t="s">
        <v>12</v>
      </c>
      <c r="F2491" s="17" t="s">
        <v>3765</v>
      </c>
      <c r="G2491" s="17" t="s">
        <v>3058</v>
      </c>
      <c r="H2491" s="17" t="s">
        <v>7644</v>
      </c>
      <c r="I2491" s="20">
        <f t="shared" si="38"/>
        <v>260533.73699599999</v>
      </c>
      <c r="J2491" s="20">
        <v>52270.863139039997</v>
      </c>
      <c r="K2491" s="17" t="s">
        <v>7645</v>
      </c>
      <c r="L2491" s="21" t="str">
        <f>VLOOKUP(B2491,Accounts!B$2:E$3001,4,FALSE)</f>
        <v>Savings</v>
      </c>
      <c r="M2491" s="26">
        <f>VALUE(VLOOKUP(B2491,Accounts!B$2:G$3001,6,FALSE))</f>
        <v>3837804288</v>
      </c>
      <c r="N2491" s="22">
        <f>IFERROR(VLOOKUP(B2491,Loan!B2491:D2790,3,FALSE), 0)</f>
        <v>0</v>
      </c>
      <c r="O2491" s="25">
        <f>VLOOKUP(B2491,Transaction!C2:F3001,4,FALSE)</f>
        <v>44342</v>
      </c>
      <c r="P2491" s="21" t="str">
        <f>VLOOKUP(B2491,Table3[[Account Number]:[Transaction type]],2,FALSE)</f>
        <v>Checks</v>
      </c>
      <c r="Q2491" s="21" t="str">
        <f>VLOOKUP(B2491,Transaction!C2:E3001,3,FALSE)</f>
        <v>Bank</v>
      </c>
      <c r="R2491" s="22">
        <f>Table4[[#This Row],[Bank Deposit2]] - Table4[[#This Row],[Saving Accounts]]</f>
        <v>208262.87385695998</v>
      </c>
      <c r="S2491" s="22">
        <f>IF(AND(Table4[[#This Row],[Account Type]]="Current",Table4[[#This Row],[Opening Balance]]&gt;= 500000),Table4[[#This Row],[Opening Balance]] * 0.02, 0)</f>
        <v>0</v>
      </c>
    </row>
    <row r="2492" spans="1:19" ht="15.75" x14ac:dyDescent="0.25">
      <c r="A2492" s="17" t="s">
        <v>7646</v>
      </c>
      <c r="B2492" s="19">
        <v>378208954</v>
      </c>
      <c r="C2492" s="17">
        <v>43</v>
      </c>
      <c r="D2492" s="24">
        <v>29000.25</v>
      </c>
      <c r="E2492" s="17" t="s">
        <v>12</v>
      </c>
      <c r="F2492" s="17" t="s">
        <v>1016</v>
      </c>
      <c r="G2492" s="17" t="s">
        <v>3058</v>
      </c>
      <c r="H2492" s="17" t="s">
        <v>7647</v>
      </c>
      <c r="I2492" s="20">
        <f t="shared" si="38"/>
        <v>71187.934999999998</v>
      </c>
      <c r="J2492" s="20">
        <v>56978.823173999997</v>
      </c>
      <c r="K2492" s="17" t="s">
        <v>7648</v>
      </c>
      <c r="L2492" s="21" t="str">
        <f>VLOOKUP(B2492,Accounts!B$2:E$3001,4,FALSE)</f>
        <v>Savings</v>
      </c>
      <c r="M2492" s="26">
        <f>VALUE(VLOOKUP(B2492,Accounts!B$2:G$3001,6,FALSE))</f>
        <v>853396219</v>
      </c>
      <c r="N2492" s="22">
        <f>IFERROR(VLOOKUP(B2492,Loan!B2492:D2791,3,FALSE), 0)</f>
        <v>0</v>
      </c>
      <c r="O2492" s="25">
        <f>VLOOKUP(B2492,Transaction!C2:F3001,4,FALSE)</f>
        <v>44248</v>
      </c>
      <c r="P2492" s="21" t="str">
        <f>VLOOKUP(B2492,Table3[[Account Number]:[Transaction type]],2,FALSE)</f>
        <v>Cash Withdrawal</v>
      </c>
      <c r="Q2492" s="21" t="str">
        <f>VLOOKUP(B2492,Transaction!C2:E3001,3,FALSE)</f>
        <v>ATM</v>
      </c>
      <c r="R2492" s="22">
        <f>Table4[[#This Row],[Bank Deposit2]] - Table4[[#This Row],[Saving Accounts]]</f>
        <v>14209.111826</v>
      </c>
      <c r="S2492" s="22">
        <f>IF(AND(Table4[[#This Row],[Account Type]]="Current",Table4[[#This Row],[Opening Balance]]&gt;= 500000),Table4[[#This Row],[Opening Balance]] * 0.02, 0)</f>
        <v>0</v>
      </c>
    </row>
    <row r="2493" spans="1:19" ht="15.75" x14ac:dyDescent="0.25">
      <c r="A2493" s="17" t="s">
        <v>7649</v>
      </c>
      <c r="B2493" s="19">
        <v>233314261</v>
      </c>
      <c r="C2493" s="17">
        <v>52</v>
      </c>
      <c r="D2493" s="24">
        <v>25713</v>
      </c>
      <c r="E2493" s="17" t="s">
        <v>12</v>
      </c>
      <c r="F2493" s="17" t="s">
        <v>2211</v>
      </c>
      <c r="G2493" s="17" t="s">
        <v>3058</v>
      </c>
      <c r="H2493" s="17" t="s">
        <v>7650</v>
      </c>
      <c r="I2493" s="20">
        <f t="shared" si="38"/>
        <v>1500152.068155</v>
      </c>
      <c r="J2493" s="20">
        <v>234298.5596523</v>
      </c>
      <c r="K2493" s="17" t="s">
        <v>7651</v>
      </c>
      <c r="L2493" s="21" t="str">
        <f>VLOOKUP(B2493,Accounts!B$2:E$3001,4,FALSE)</f>
        <v>Domiciliary</v>
      </c>
      <c r="M2493" s="26">
        <f>VALUE(VLOOKUP(B2493,Accounts!B$2:G$3001,6,FALSE))</f>
        <v>2976038793</v>
      </c>
      <c r="N2493" s="22">
        <f>IFERROR(VLOOKUP(B2493,Loan!B2493:D2792,3,FALSE), 0)</f>
        <v>0</v>
      </c>
      <c r="O2493" s="25">
        <f>VLOOKUP(B2493,Transaction!C2:F3001,4,FALSE)</f>
        <v>44614</v>
      </c>
      <c r="P2493" s="21" t="str">
        <f>VLOOKUP(B2493,Table3[[Account Number]:[Transaction type]],2,FALSE)</f>
        <v>Cash Withdrawal</v>
      </c>
      <c r="Q2493" s="21" t="str">
        <f>VLOOKUP(B2493,Transaction!C2:E3001,3,FALSE)</f>
        <v>Bank</v>
      </c>
      <c r="R2493" s="22">
        <f>Table4[[#This Row],[Bank Deposit2]] - Table4[[#This Row],[Saving Accounts]]</f>
        <v>1265853.5085026999</v>
      </c>
      <c r="S2493" s="22">
        <f>IF(AND(Table4[[#This Row],[Account Type]]="Current",Table4[[#This Row],[Opening Balance]]&gt;= 500000),Table4[[#This Row],[Opening Balance]] * 0.02, 0)</f>
        <v>0</v>
      </c>
    </row>
    <row r="2494" spans="1:19" ht="15.75" x14ac:dyDescent="0.25">
      <c r="A2494" s="17" t="s">
        <v>7652</v>
      </c>
      <c r="B2494" s="19">
        <v>903181593</v>
      </c>
      <c r="C2494" s="17">
        <v>44</v>
      </c>
      <c r="D2494" s="24">
        <v>28635</v>
      </c>
      <c r="E2494" s="17" t="s">
        <v>12</v>
      </c>
      <c r="F2494" s="17" t="s">
        <v>310</v>
      </c>
      <c r="G2494" s="17" t="s">
        <v>3058</v>
      </c>
      <c r="H2494" s="17" t="s">
        <v>7653</v>
      </c>
      <c r="I2494" s="20">
        <f t="shared" si="38"/>
        <v>446067.709776</v>
      </c>
      <c r="J2494" s="20">
        <v>157381.83811583999</v>
      </c>
      <c r="K2494" s="17" t="s">
        <v>7654</v>
      </c>
      <c r="L2494" s="21" t="str">
        <f>VLOOKUP(B2494,Accounts!B$2:E$3001,4,FALSE)</f>
        <v>Fixed Deposit</v>
      </c>
      <c r="M2494" s="26">
        <f>VALUE(VLOOKUP(B2494,Accounts!B$2:G$3001,6,FALSE))</f>
        <v>1393103199</v>
      </c>
      <c r="N2494" s="22">
        <f>IFERROR(VLOOKUP(B2494,Loan!B2494:D2793,3,FALSE), 0)</f>
        <v>0</v>
      </c>
      <c r="O2494" s="25">
        <f>VLOOKUP(B2494,Transaction!C2:F3001,4,FALSE)</f>
        <v>44345</v>
      </c>
      <c r="P2494" s="21" t="str">
        <f>VLOOKUP(B2494,Table3[[Account Number]:[Transaction type]],2,FALSE)</f>
        <v>Money Transfer</v>
      </c>
      <c r="Q2494" s="21" t="str">
        <f>VLOOKUP(B2494,Transaction!C2:E3001,3,FALSE)</f>
        <v>Mobile</v>
      </c>
      <c r="R2494" s="22">
        <f>Table4[[#This Row],[Bank Deposit2]] - Table4[[#This Row],[Saving Accounts]]</f>
        <v>288685.87166016002</v>
      </c>
      <c r="S2494" s="22">
        <f>IF(AND(Table4[[#This Row],[Account Type]]="Current",Table4[[#This Row],[Opening Balance]]&gt;= 500000),Table4[[#This Row],[Opening Balance]] * 0.02, 0)</f>
        <v>0</v>
      </c>
    </row>
    <row r="2495" spans="1:19" ht="15.75" x14ac:dyDescent="0.25">
      <c r="A2495" s="17" t="s">
        <v>7655</v>
      </c>
      <c r="B2495" s="19">
        <v>679057272</v>
      </c>
      <c r="C2495" s="17">
        <v>62</v>
      </c>
      <c r="D2495" s="24">
        <v>22060.5</v>
      </c>
      <c r="E2495" s="17" t="s">
        <v>12</v>
      </c>
      <c r="F2495" s="17" t="s">
        <v>874</v>
      </c>
      <c r="G2495" s="17" t="s">
        <v>3058</v>
      </c>
      <c r="H2495" s="17" t="s">
        <v>7656</v>
      </c>
      <c r="I2495" s="20">
        <f t="shared" si="38"/>
        <v>157233.09</v>
      </c>
      <c r="J2495" s="20">
        <v>46603.887876000001</v>
      </c>
      <c r="K2495" s="17" t="s">
        <v>7657</v>
      </c>
      <c r="L2495" s="21" t="str">
        <f>VLOOKUP(B2495,Accounts!B$2:E$3001,4,FALSE)</f>
        <v>Savings</v>
      </c>
      <c r="M2495" s="26">
        <f>VALUE(VLOOKUP(B2495,Accounts!B$2:G$3001,6,FALSE))</f>
        <v>14386059</v>
      </c>
      <c r="N2495" s="22">
        <f>IFERROR(VLOOKUP(B2495,Loan!B2495:D2794,3,FALSE), 0)</f>
        <v>0</v>
      </c>
      <c r="O2495" s="25">
        <f>VLOOKUP(B2495,Transaction!C2:F3001,4,FALSE)</f>
        <v>44218</v>
      </c>
      <c r="P2495" s="21" t="str">
        <f>VLOOKUP(B2495,Table3[[Account Number]:[Transaction type]],2,FALSE)</f>
        <v>Money Deposit</v>
      </c>
      <c r="Q2495" s="21" t="str">
        <f>VLOOKUP(B2495,Transaction!C2:E3001,3,FALSE)</f>
        <v>Bank</v>
      </c>
      <c r="R2495" s="22">
        <f>Table4[[#This Row],[Bank Deposit2]] - Table4[[#This Row],[Saving Accounts]]</f>
        <v>110629.202124</v>
      </c>
      <c r="S2495" s="22">
        <f>IF(AND(Table4[[#This Row],[Account Type]]="Current",Table4[[#This Row],[Opening Balance]]&gt;= 500000),Table4[[#This Row],[Opening Balance]] * 0.02, 0)</f>
        <v>0</v>
      </c>
    </row>
    <row r="2496" spans="1:19" ht="15.75" x14ac:dyDescent="0.25">
      <c r="A2496" s="17" t="s">
        <v>7658</v>
      </c>
      <c r="B2496" s="19">
        <v>121677066</v>
      </c>
      <c r="C2496" s="17">
        <v>50</v>
      </c>
      <c r="D2496" s="24">
        <v>26443.5</v>
      </c>
      <c r="E2496" s="17" t="s">
        <v>12</v>
      </c>
      <c r="F2496" s="17" t="s">
        <v>88</v>
      </c>
      <c r="G2496" s="17" t="s">
        <v>3058</v>
      </c>
      <c r="H2496" s="17" t="s">
        <v>7659</v>
      </c>
      <c r="I2496" s="20">
        <f t="shared" si="38"/>
        <v>506969.44199999998</v>
      </c>
      <c r="J2496" s="20">
        <v>297929.042082</v>
      </c>
      <c r="K2496" s="17" t="s">
        <v>7660</v>
      </c>
      <c r="L2496" s="21" t="str">
        <f>VLOOKUP(B2496,Accounts!B$2:E$3001,4,FALSE)</f>
        <v>Savings</v>
      </c>
      <c r="M2496" s="26">
        <f>VALUE(VLOOKUP(B2496,Accounts!B$2:G$3001,6,FALSE))</f>
        <v>271347455</v>
      </c>
      <c r="N2496" s="22">
        <f>IFERROR(VLOOKUP(B2496,Loan!B2496:D2795,3,FALSE), 0)</f>
        <v>0</v>
      </c>
      <c r="O2496" s="25">
        <f>VLOOKUP(B2496,Transaction!C2:F3001,4,FALSE)</f>
        <v>44497</v>
      </c>
      <c r="P2496" s="21" t="str">
        <f>VLOOKUP(B2496,Table3[[Account Number]:[Transaction type]],2,FALSE)</f>
        <v>Online Payment</v>
      </c>
      <c r="Q2496" s="21" t="str">
        <f>VLOOKUP(B2496,Transaction!C2:E3001,3,FALSE)</f>
        <v>Mobile</v>
      </c>
      <c r="R2496" s="22">
        <f>Table4[[#This Row],[Bank Deposit2]] - Table4[[#This Row],[Saving Accounts]]</f>
        <v>209040.39991799998</v>
      </c>
      <c r="S2496" s="22">
        <f>IF(AND(Table4[[#This Row],[Account Type]]="Current",Table4[[#This Row],[Opening Balance]]&gt;= 500000),Table4[[#This Row],[Opening Balance]] * 0.02, 0)</f>
        <v>0</v>
      </c>
    </row>
    <row r="2497" spans="1:19" ht="15.75" x14ac:dyDescent="0.25">
      <c r="A2497" s="17" t="s">
        <v>6498</v>
      </c>
      <c r="B2497" s="19">
        <v>809582129</v>
      </c>
      <c r="C2497" s="17">
        <v>49</v>
      </c>
      <c r="D2497" s="24">
        <v>26808.75</v>
      </c>
      <c r="E2497" s="17" t="s">
        <v>12</v>
      </c>
      <c r="F2497" s="17" t="s">
        <v>97</v>
      </c>
      <c r="G2497" s="17" t="s">
        <v>3058</v>
      </c>
      <c r="H2497" s="17" t="s">
        <v>7661</v>
      </c>
      <c r="I2497" s="20">
        <f t="shared" si="38"/>
        <v>1716590.6758000001</v>
      </c>
      <c r="J2497" s="20">
        <v>476431.93938340002</v>
      </c>
      <c r="K2497" s="17" t="s">
        <v>6520</v>
      </c>
      <c r="L2497" s="21" t="str">
        <f>VLOOKUP(B2497,Accounts!B$2:E$3001,4,FALSE)</f>
        <v>Savings</v>
      </c>
      <c r="M2497" s="26">
        <f>VALUE(VLOOKUP(B2497,Accounts!B$2:G$3001,6,FALSE))</f>
        <v>1786658786</v>
      </c>
      <c r="N2497" s="22">
        <f>IFERROR(VLOOKUP(B2497,Loan!B2497:D2796,3,FALSE), 0)</f>
        <v>0</v>
      </c>
      <c r="O2497" s="25">
        <f>VLOOKUP(B2497,Transaction!C2:F3001,4,FALSE)</f>
        <v>44421</v>
      </c>
      <c r="P2497" s="21" t="str">
        <f>VLOOKUP(B2497,Table3[[Account Number]:[Transaction type]],2,FALSE)</f>
        <v>Money Transfer</v>
      </c>
      <c r="Q2497" s="21" t="str">
        <f>VLOOKUP(B2497,Transaction!C2:E3001,3,FALSE)</f>
        <v>Bank</v>
      </c>
      <c r="R2497" s="22">
        <f>Table4[[#This Row],[Bank Deposit2]] - Table4[[#This Row],[Saving Accounts]]</f>
        <v>1240158.7364166002</v>
      </c>
      <c r="S2497" s="22">
        <f>IF(AND(Table4[[#This Row],[Account Type]]="Current",Table4[[#This Row],[Opening Balance]]&gt;= 500000),Table4[[#This Row],[Opening Balance]] * 0.02, 0)</f>
        <v>0</v>
      </c>
    </row>
    <row r="2498" spans="1:19" ht="15.75" x14ac:dyDescent="0.25">
      <c r="A2498" s="17" t="s">
        <v>7662</v>
      </c>
      <c r="B2498" s="19">
        <v>600526441</v>
      </c>
      <c r="C2498" s="17">
        <v>61</v>
      </c>
      <c r="D2498" s="24">
        <v>22425.75</v>
      </c>
      <c r="E2498" s="17" t="s">
        <v>12</v>
      </c>
      <c r="F2498" s="17" t="s">
        <v>269</v>
      </c>
      <c r="G2498" s="17" t="s">
        <v>3058</v>
      </c>
      <c r="H2498" s="17" t="s">
        <v>7663</v>
      </c>
      <c r="I2498" s="20">
        <f t="shared" si="38"/>
        <v>836097.32250000001</v>
      </c>
      <c r="J2498" s="20">
        <v>305175.52271250001</v>
      </c>
      <c r="K2498" s="17" t="s">
        <v>7664</v>
      </c>
      <c r="L2498" s="21" t="str">
        <f>VLOOKUP(B2498,Accounts!B$2:E$3001,4,FALSE)</f>
        <v>Domiciliary</v>
      </c>
      <c r="M2498" s="26">
        <f>VALUE(VLOOKUP(B2498,Accounts!B$2:G$3001,6,FALSE))</f>
        <v>466313139</v>
      </c>
      <c r="N2498" s="22">
        <f>IFERROR(VLOOKUP(B2498,Loan!B2498:D2797,3,FALSE), 0)</f>
        <v>0</v>
      </c>
      <c r="O2498" s="25">
        <f>VLOOKUP(B2498,Transaction!C2:F3001,4,FALSE)</f>
        <v>44476</v>
      </c>
      <c r="P2498" s="21" t="str">
        <f>VLOOKUP(B2498,Table3[[Account Number]:[Transaction type]],2,FALSE)</f>
        <v>Loan Payment</v>
      </c>
      <c r="Q2498" s="21" t="str">
        <f>VLOOKUP(B2498,Transaction!C2:E3001,3,FALSE)</f>
        <v>AFT</v>
      </c>
      <c r="R2498" s="22">
        <f>Table4[[#This Row],[Bank Deposit2]] - Table4[[#This Row],[Saving Accounts]]</f>
        <v>530921.79978749994</v>
      </c>
      <c r="S2498" s="22">
        <f>IF(AND(Table4[[#This Row],[Account Type]]="Current",Table4[[#This Row],[Opening Balance]]&gt;= 500000),Table4[[#This Row],[Opening Balance]] * 0.02, 0)</f>
        <v>0</v>
      </c>
    </row>
    <row r="2499" spans="1:19" ht="15.75" x14ac:dyDescent="0.25">
      <c r="A2499" s="17" t="s">
        <v>7665</v>
      </c>
      <c r="B2499" s="19">
        <v>698738485</v>
      </c>
      <c r="C2499" s="17">
        <v>68</v>
      </c>
      <c r="D2499" s="24">
        <v>19869</v>
      </c>
      <c r="E2499" s="17" t="s">
        <v>12</v>
      </c>
      <c r="F2499" s="17" t="s">
        <v>2211</v>
      </c>
      <c r="G2499" s="17" t="s">
        <v>3058</v>
      </c>
      <c r="H2499" s="17" t="s">
        <v>7666</v>
      </c>
      <c r="I2499" s="20">
        <f t="shared" ref="I2499:I2562" si="39">VALUE(CLEAN(H2499))</f>
        <v>166642.06438</v>
      </c>
      <c r="J2499" s="20">
        <v>54675.472262399999</v>
      </c>
      <c r="K2499" s="17" t="s">
        <v>7667</v>
      </c>
      <c r="L2499" s="21" t="str">
        <f>VLOOKUP(B2499,Accounts!B$2:E$3001,4,FALSE)</f>
        <v>Fixed Deposit</v>
      </c>
      <c r="M2499" s="26">
        <f>VALUE(VLOOKUP(B2499,Accounts!B$2:G$3001,6,FALSE))</f>
        <v>939638976</v>
      </c>
      <c r="N2499" s="22">
        <f>IFERROR(VLOOKUP(B2499,Loan!B2499:D2798,3,FALSE), 0)</f>
        <v>0</v>
      </c>
      <c r="O2499" s="25">
        <f>VLOOKUP(B2499,Transaction!C2:F3001,4,FALSE)</f>
        <v>44651</v>
      </c>
      <c r="P2499" s="21" t="str">
        <f>VLOOKUP(B2499,Table3[[Account Number]:[Transaction type]],2,FALSE)</f>
        <v>Online Payment</v>
      </c>
      <c r="Q2499" s="21" t="str">
        <f>VLOOKUP(B2499,Transaction!C2:E3001,3,FALSE)</f>
        <v>Mobile</v>
      </c>
      <c r="R2499" s="22">
        <f>Table4[[#This Row],[Bank Deposit2]] - Table4[[#This Row],[Saving Accounts]]</f>
        <v>111966.5921176</v>
      </c>
      <c r="S2499" s="22">
        <f>IF(AND(Table4[[#This Row],[Account Type]]="Current",Table4[[#This Row],[Opening Balance]]&gt;= 500000),Table4[[#This Row],[Opening Balance]] * 0.02, 0)</f>
        <v>0</v>
      </c>
    </row>
    <row r="2500" spans="1:19" ht="15.75" x14ac:dyDescent="0.25">
      <c r="A2500" s="17" t="s">
        <v>7668</v>
      </c>
      <c r="B2500" s="19">
        <v>621698501</v>
      </c>
      <c r="C2500" s="17">
        <v>22</v>
      </c>
      <c r="D2500" s="24">
        <v>36670.5</v>
      </c>
      <c r="E2500" s="17" t="s">
        <v>12</v>
      </c>
      <c r="F2500" s="17" t="s">
        <v>88</v>
      </c>
      <c r="G2500" s="17" t="s">
        <v>3058</v>
      </c>
      <c r="H2500" s="17" t="s">
        <v>7669</v>
      </c>
      <c r="I2500" s="20">
        <f t="shared" si="39"/>
        <v>891613.21</v>
      </c>
      <c r="J2500" s="20">
        <v>426904.40494799998</v>
      </c>
      <c r="K2500" s="17" t="s">
        <v>7670</v>
      </c>
      <c r="L2500" s="21" t="str">
        <f>VLOOKUP(B2500,Accounts!B$2:E$3001,4,FALSE)</f>
        <v>Joint</v>
      </c>
      <c r="M2500" s="26">
        <f>VALUE(VLOOKUP(B2500,Accounts!B$2:G$3001,6,FALSE))</f>
        <v>2340745185</v>
      </c>
      <c r="N2500" s="22">
        <f>IFERROR(VLOOKUP(B2500,Loan!B2500:D2799,3,FALSE), 0)</f>
        <v>0</v>
      </c>
      <c r="O2500" s="25">
        <f>VLOOKUP(B2500,Transaction!C2:F3001,4,FALSE)</f>
        <v>44609</v>
      </c>
      <c r="P2500" s="21" t="str">
        <f>VLOOKUP(B2500,Table3[[Account Number]:[Transaction type]],2,FALSE)</f>
        <v>Money Deposit</v>
      </c>
      <c r="Q2500" s="21" t="str">
        <f>VLOOKUP(B2500,Transaction!C2:E3001,3,FALSE)</f>
        <v>Bank</v>
      </c>
      <c r="R2500" s="22">
        <f>Table4[[#This Row],[Bank Deposit2]] - Table4[[#This Row],[Saving Accounts]]</f>
        <v>464708.80505199998</v>
      </c>
      <c r="S2500" s="22">
        <f>IF(AND(Table4[[#This Row],[Account Type]]="Current",Table4[[#This Row],[Opening Balance]]&gt;= 500000),Table4[[#This Row],[Opening Balance]] * 0.02, 0)</f>
        <v>0</v>
      </c>
    </row>
    <row r="2501" spans="1:19" ht="15.75" x14ac:dyDescent="0.25">
      <c r="A2501" s="17" t="s">
        <v>7671</v>
      </c>
      <c r="B2501" s="19">
        <v>748875665</v>
      </c>
      <c r="C2501" s="17">
        <v>84</v>
      </c>
      <c r="D2501" s="24">
        <v>14025</v>
      </c>
      <c r="E2501" s="17" t="s">
        <v>12</v>
      </c>
      <c r="F2501" s="17" t="s">
        <v>1815</v>
      </c>
      <c r="G2501" s="17" t="s">
        <v>3058</v>
      </c>
      <c r="H2501" s="17" t="s">
        <v>7672</v>
      </c>
      <c r="I2501" s="20">
        <f t="shared" si="39"/>
        <v>811897.15511699999</v>
      </c>
      <c r="J2501" s="20">
        <v>215679.5496036</v>
      </c>
      <c r="K2501" s="17" t="s">
        <v>7673</v>
      </c>
      <c r="L2501" s="21" t="str">
        <f>VLOOKUP(B2501,Accounts!B$2:E$3001,4,FALSE)</f>
        <v>Domiciliary</v>
      </c>
      <c r="M2501" s="26">
        <f>VALUE(VLOOKUP(B2501,Accounts!B$2:G$3001,6,FALSE))</f>
        <v>390391587</v>
      </c>
      <c r="N2501" s="22">
        <f>IFERROR(VLOOKUP(B2501,Loan!B2501:D2800,3,FALSE), 0)</f>
        <v>0</v>
      </c>
      <c r="O2501" s="25">
        <f>VLOOKUP(B2501,Transaction!C2:F3001,4,FALSE)</f>
        <v>44501</v>
      </c>
      <c r="P2501" s="21" t="str">
        <f>VLOOKUP(B2501,Table3[[Account Number]:[Transaction type]],2,FALSE)</f>
        <v>Money Transfer</v>
      </c>
      <c r="Q2501" s="21" t="str">
        <f>VLOOKUP(B2501,Transaction!C2:E3001,3,FALSE)</f>
        <v>Internet Banking</v>
      </c>
      <c r="R2501" s="22">
        <f>Table4[[#This Row],[Bank Deposit2]] - Table4[[#This Row],[Saving Accounts]]</f>
        <v>596217.60551339993</v>
      </c>
      <c r="S2501" s="22">
        <f>IF(AND(Table4[[#This Row],[Account Type]]="Current",Table4[[#This Row],[Opening Balance]]&gt;= 500000),Table4[[#This Row],[Opening Balance]] * 0.02, 0)</f>
        <v>0</v>
      </c>
    </row>
    <row r="2502" spans="1:19" ht="15.75" x14ac:dyDescent="0.25">
      <c r="A2502" s="17" t="s">
        <v>7674</v>
      </c>
      <c r="B2502" s="19">
        <v>738684930</v>
      </c>
      <c r="C2502" s="17">
        <v>31</v>
      </c>
      <c r="D2502" s="24">
        <v>33383.25</v>
      </c>
      <c r="E2502" s="17" t="s">
        <v>12</v>
      </c>
      <c r="F2502" s="17" t="s">
        <v>349</v>
      </c>
      <c r="G2502" s="17" t="s">
        <v>3058</v>
      </c>
      <c r="H2502" s="17" t="s">
        <v>7675</v>
      </c>
      <c r="I2502" s="20">
        <f t="shared" si="39"/>
        <v>1076630.496</v>
      </c>
      <c r="J2502" s="20">
        <v>728744.26697999996</v>
      </c>
      <c r="K2502" s="17" t="s">
        <v>7676</v>
      </c>
      <c r="L2502" s="21" t="str">
        <f>VLOOKUP(B2502,Accounts!B$2:E$3001,4,FALSE)</f>
        <v>Current</v>
      </c>
      <c r="M2502" s="26">
        <f>VALUE(VLOOKUP(B2502,Accounts!B$2:G$3001,6,FALSE))</f>
        <v>116049969</v>
      </c>
      <c r="N2502" s="22">
        <f>IFERROR(VLOOKUP(B2502,Loan!B2502:D2801,3,FALSE), 0)</f>
        <v>0</v>
      </c>
      <c r="O2502" s="25">
        <f>VLOOKUP(B2502,Transaction!C2:F3001,4,FALSE)</f>
        <v>44646</v>
      </c>
      <c r="P2502" s="21" t="str">
        <f>VLOOKUP(B2502,Table3[[Account Number]:[Transaction type]],2,FALSE)</f>
        <v>Cash Withdrawal</v>
      </c>
      <c r="Q2502" s="21" t="str">
        <f>VLOOKUP(B2502,Transaction!C2:E3001,3,FALSE)</f>
        <v>POS</v>
      </c>
      <c r="R2502" s="22">
        <f>Table4[[#This Row],[Bank Deposit2]] - Table4[[#This Row],[Saving Accounts]]</f>
        <v>347886.22902000009</v>
      </c>
      <c r="S2502" s="22">
        <f>IF(AND(Table4[[#This Row],[Account Type]]="Current",Table4[[#This Row],[Opening Balance]]&gt;= 500000),Table4[[#This Row],[Opening Balance]] * 0.02, 0)</f>
        <v>2320999.38</v>
      </c>
    </row>
    <row r="2503" spans="1:19" ht="15.75" x14ac:dyDescent="0.25">
      <c r="A2503" s="17" t="s">
        <v>7677</v>
      </c>
      <c r="B2503" s="19">
        <v>593863928</v>
      </c>
      <c r="C2503" s="17">
        <v>20</v>
      </c>
      <c r="D2503" s="24">
        <v>37401</v>
      </c>
      <c r="E2503" s="17" t="s">
        <v>12</v>
      </c>
      <c r="F2503" s="17" t="s">
        <v>426</v>
      </c>
      <c r="G2503" s="17" t="s">
        <v>3058</v>
      </c>
      <c r="H2503" s="17" t="s">
        <v>7678</v>
      </c>
      <c r="I2503" s="20">
        <f t="shared" si="39"/>
        <v>530450.17521999998</v>
      </c>
      <c r="J2503" s="20">
        <v>198079.49580999999</v>
      </c>
      <c r="K2503" s="17" t="s">
        <v>7679</v>
      </c>
      <c r="L2503" s="21" t="str">
        <f>VLOOKUP(B2503,Accounts!B$2:E$3001,4,FALSE)</f>
        <v>Joint</v>
      </c>
      <c r="M2503" s="26">
        <f>VALUE(VLOOKUP(B2503,Accounts!B$2:G$3001,6,FALSE))</f>
        <v>513175</v>
      </c>
      <c r="N2503" s="22">
        <f>IFERROR(VLOOKUP(B2503,Loan!B2503:D2802,3,FALSE), 0)</f>
        <v>0</v>
      </c>
      <c r="O2503" s="25">
        <f>VLOOKUP(B2503,Transaction!C2:F3001,4,FALSE)</f>
        <v>44380</v>
      </c>
      <c r="P2503" s="21" t="str">
        <f>VLOOKUP(B2503,Table3[[Account Number]:[Transaction type]],2,FALSE)</f>
        <v>Money Deposit</v>
      </c>
      <c r="Q2503" s="21" t="str">
        <f>VLOOKUP(B2503,Transaction!C2:E3001,3,FALSE)</f>
        <v>Bank</v>
      </c>
      <c r="R2503" s="22">
        <f>Table4[[#This Row],[Bank Deposit2]] - Table4[[#This Row],[Saving Accounts]]</f>
        <v>332370.67940999998</v>
      </c>
      <c r="S2503" s="22">
        <f>IF(AND(Table4[[#This Row],[Account Type]]="Current",Table4[[#This Row],[Opening Balance]]&gt;= 500000),Table4[[#This Row],[Opening Balance]] * 0.02, 0)</f>
        <v>0</v>
      </c>
    </row>
    <row r="2504" spans="1:19" ht="15.75" x14ac:dyDescent="0.25">
      <c r="A2504" s="17" t="s">
        <v>7680</v>
      </c>
      <c r="B2504" s="19">
        <v>767080281</v>
      </c>
      <c r="C2504" s="17">
        <v>80</v>
      </c>
      <c r="D2504" s="24">
        <v>15486</v>
      </c>
      <c r="E2504" s="17" t="s">
        <v>12</v>
      </c>
      <c r="F2504" s="17" t="s">
        <v>947</v>
      </c>
      <c r="G2504" s="17" t="s">
        <v>3058</v>
      </c>
      <c r="H2504" s="17" t="s">
        <v>7681</v>
      </c>
      <c r="I2504" s="20">
        <f t="shared" si="39"/>
        <v>1802267.6620499999</v>
      </c>
      <c r="J2504" s="20">
        <v>695274.81362639996</v>
      </c>
      <c r="K2504" s="17" t="s">
        <v>7682</v>
      </c>
      <c r="L2504" s="21" t="str">
        <f>VLOOKUP(B2504,Accounts!B$2:E$3001,4,FALSE)</f>
        <v>Domiciliary</v>
      </c>
      <c r="M2504" s="26">
        <f>VALUE(VLOOKUP(B2504,Accounts!B$2:G$3001,6,FALSE))</f>
        <v>139498464</v>
      </c>
      <c r="N2504" s="22">
        <f>IFERROR(VLOOKUP(B2504,Loan!B2504:D2803,3,FALSE), 0)</f>
        <v>0</v>
      </c>
      <c r="O2504" s="25">
        <f>VLOOKUP(B2504,Transaction!C2:F3001,4,FALSE)</f>
        <v>44358</v>
      </c>
      <c r="P2504" s="21" t="str">
        <f>VLOOKUP(B2504,Table3[[Account Number]:[Transaction type]],2,FALSE)</f>
        <v>Money Deposit</v>
      </c>
      <c r="Q2504" s="21" t="str">
        <f>VLOOKUP(B2504,Transaction!C2:E3001,3,FALSE)</f>
        <v>Bank</v>
      </c>
      <c r="R2504" s="22">
        <f>Table4[[#This Row],[Bank Deposit2]] - Table4[[#This Row],[Saving Accounts]]</f>
        <v>1106992.8484236</v>
      </c>
      <c r="S2504" s="22">
        <f>IF(AND(Table4[[#This Row],[Account Type]]="Current",Table4[[#This Row],[Opening Balance]]&gt;= 500000),Table4[[#This Row],[Opening Balance]] * 0.02, 0)</f>
        <v>0</v>
      </c>
    </row>
    <row r="2505" spans="1:19" ht="15.75" x14ac:dyDescent="0.25">
      <c r="A2505" s="17" t="s">
        <v>7683</v>
      </c>
      <c r="B2505" s="19">
        <v>105291696</v>
      </c>
      <c r="C2505" s="17">
        <v>71</v>
      </c>
      <c r="D2505" s="24">
        <v>18773.25</v>
      </c>
      <c r="E2505" s="17" t="s">
        <v>12</v>
      </c>
      <c r="F2505" s="17" t="s">
        <v>256</v>
      </c>
      <c r="G2505" s="17" t="s">
        <v>3058</v>
      </c>
      <c r="H2505" s="17" t="s">
        <v>7684</v>
      </c>
      <c r="I2505" s="20">
        <f t="shared" si="39"/>
        <v>441638.95272</v>
      </c>
      <c r="J2505" s="20">
        <v>257073.42024000001</v>
      </c>
      <c r="K2505" s="17" t="s">
        <v>7685</v>
      </c>
      <c r="L2505" s="21" t="str">
        <f>VLOOKUP(B2505,Accounts!B$2:E$3001,4,FALSE)</f>
        <v>Domiciliary</v>
      </c>
      <c r="M2505" s="26">
        <f>VALUE(VLOOKUP(B2505,Accounts!B$2:G$3001,6,FALSE))</f>
        <v>954254013</v>
      </c>
      <c r="N2505" s="22">
        <f>IFERROR(VLOOKUP(B2505,Loan!B2505:D2804,3,FALSE), 0)</f>
        <v>0</v>
      </c>
      <c r="O2505" s="25">
        <f>VLOOKUP(B2505,Transaction!C2:F3001,4,FALSE)</f>
        <v>44459</v>
      </c>
      <c r="P2505" s="21" t="str">
        <f>VLOOKUP(B2505,Table3[[Account Number]:[Transaction type]],2,FALSE)</f>
        <v>Money Transfer</v>
      </c>
      <c r="Q2505" s="21" t="str">
        <f>VLOOKUP(B2505,Transaction!C2:E3001,3,FALSE)</f>
        <v>Internet Banking</v>
      </c>
      <c r="R2505" s="22">
        <f>Table4[[#This Row],[Bank Deposit2]] - Table4[[#This Row],[Saving Accounts]]</f>
        <v>184565.53247999999</v>
      </c>
      <c r="S2505" s="22">
        <f>IF(AND(Table4[[#This Row],[Account Type]]="Current",Table4[[#This Row],[Opening Balance]]&gt;= 500000),Table4[[#This Row],[Opening Balance]] * 0.02, 0)</f>
        <v>0</v>
      </c>
    </row>
    <row r="2506" spans="1:19" ht="15.75" x14ac:dyDescent="0.25">
      <c r="A2506" s="17" t="s">
        <v>7680</v>
      </c>
      <c r="B2506" s="19">
        <v>692032721</v>
      </c>
      <c r="C2506" s="17">
        <v>63</v>
      </c>
      <c r="D2506" s="24">
        <v>21695.25</v>
      </c>
      <c r="E2506" s="17" t="s">
        <v>12</v>
      </c>
      <c r="F2506" s="17" t="s">
        <v>1927</v>
      </c>
      <c r="G2506" s="17" t="s">
        <v>3058</v>
      </c>
      <c r="H2506" s="17" t="s">
        <v>7686</v>
      </c>
      <c r="I2506" s="20">
        <f t="shared" si="39"/>
        <v>324112.57357499999</v>
      </c>
      <c r="J2506" s="20">
        <v>87369.476355000006</v>
      </c>
      <c r="K2506" s="17" t="s">
        <v>7687</v>
      </c>
      <c r="L2506" s="21" t="str">
        <f>VLOOKUP(B2506,Accounts!B$2:E$3001,4,FALSE)</f>
        <v>Domiciliary</v>
      </c>
      <c r="M2506" s="26">
        <f>VALUE(VLOOKUP(B2506,Accounts!B$2:G$3001,6,FALSE))</f>
        <v>315577878</v>
      </c>
      <c r="N2506" s="22">
        <f>IFERROR(VLOOKUP(B2506,Loan!B2506:D2805,3,FALSE), 0)</f>
        <v>0</v>
      </c>
      <c r="O2506" s="25">
        <f>VLOOKUP(B2506,Transaction!C2:F3001,4,FALSE)</f>
        <v>44445</v>
      </c>
      <c r="P2506" s="21" t="str">
        <f>VLOOKUP(B2506,Table3[[Account Number]:[Transaction type]],2,FALSE)</f>
        <v>Cash Withdrawal</v>
      </c>
      <c r="Q2506" s="21" t="str">
        <f>VLOOKUP(B2506,Transaction!C2:E3001,3,FALSE)</f>
        <v>Bank</v>
      </c>
      <c r="R2506" s="22">
        <f>Table4[[#This Row],[Bank Deposit2]] - Table4[[#This Row],[Saving Accounts]]</f>
        <v>236743.09722</v>
      </c>
      <c r="S2506" s="22">
        <f>IF(AND(Table4[[#This Row],[Account Type]]="Current",Table4[[#This Row],[Opening Balance]]&gt;= 500000),Table4[[#This Row],[Opening Balance]] * 0.02, 0)</f>
        <v>0</v>
      </c>
    </row>
    <row r="2507" spans="1:19" ht="15.75" x14ac:dyDescent="0.25">
      <c r="A2507" s="17" t="s">
        <v>7688</v>
      </c>
      <c r="B2507" s="19">
        <v>9638448</v>
      </c>
      <c r="C2507" s="17">
        <v>34</v>
      </c>
      <c r="D2507" s="24">
        <v>32287.5</v>
      </c>
      <c r="E2507" s="17" t="s">
        <v>12</v>
      </c>
      <c r="F2507" s="17" t="s">
        <v>318</v>
      </c>
      <c r="G2507" s="17" t="s">
        <v>3058</v>
      </c>
      <c r="H2507" s="17" t="s">
        <v>7689</v>
      </c>
      <c r="I2507" s="20">
        <f t="shared" si="39"/>
        <v>1052128.727832</v>
      </c>
      <c r="J2507" s="20">
        <v>143074.14744167999</v>
      </c>
      <c r="K2507" s="17" t="s">
        <v>7690</v>
      </c>
      <c r="L2507" s="21" t="str">
        <f>VLOOKUP(B2507,Accounts!B$2:E$3001,4,FALSE)</f>
        <v>Domiciliary</v>
      </c>
      <c r="M2507" s="26">
        <f>VALUE(VLOOKUP(B2507,Accounts!B$2:G$3001,6,FALSE))</f>
        <v>709080064</v>
      </c>
      <c r="N2507" s="22">
        <f>IFERROR(VLOOKUP(B2507,Loan!B2507:D2806,3,FALSE), 0)</f>
        <v>0</v>
      </c>
      <c r="O2507" s="25">
        <f>VLOOKUP(B2507,Transaction!C2:F3001,4,FALSE)</f>
        <v>44506</v>
      </c>
      <c r="P2507" s="21" t="str">
        <f>VLOOKUP(B2507,Table3[[Account Number]:[Transaction type]],2,FALSE)</f>
        <v>Money Transfer</v>
      </c>
      <c r="Q2507" s="21" t="str">
        <f>VLOOKUP(B2507,Transaction!C2:E3001,3,FALSE)</f>
        <v>Mobile</v>
      </c>
      <c r="R2507" s="22">
        <f>Table4[[#This Row],[Bank Deposit2]] - Table4[[#This Row],[Saving Accounts]]</f>
        <v>909054.58039032004</v>
      </c>
      <c r="S2507" s="22">
        <f>IF(AND(Table4[[#This Row],[Account Type]]="Current",Table4[[#This Row],[Opening Balance]]&gt;= 500000),Table4[[#This Row],[Opening Balance]] * 0.02, 0)</f>
        <v>0</v>
      </c>
    </row>
    <row r="2508" spans="1:19" ht="15.75" x14ac:dyDescent="0.25">
      <c r="A2508" s="17" t="s">
        <v>7691</v>
      </c>
      <c r="B2508" s="19">
        <v>720496155</v>
      </c>
      <c r="C2508" s="17">
        <v>27</v>
      </c>
      <c r="D2508" s="24">
        <v>34844.25</v>
      </c>
      <c r="E2508" s="17" t="s">
        <v>12</v>
      </c>
      <c r="F2508" s="17" t="s">
        <v>951</v>
      </c>
      <c r="G2508" s="17" t="s">
        <v>3058</v>
      </c>
      <c r="H2508" s="17" t="s">
        <v>7692</v>
      </c>
      <c r="I2508" s="20">
        <f t="shared" si="39"/>
        <v>323812.22388900002</v>
      </c>
      <c r="J2508" s="20">
        <v>143250.66143388001</v>
      </c>
      <c r="K2508" s="17" t="s">
        <v>7693</v>
      </c>
      <c r="L2508" s="21" t="str">
        <f>VLOOKUP(B2508,Accounts!B$2:E$3001,4,FALSE)</f>
        <v>Current</v>
      </c>
      <c r="M2508" s="26">
        <f>VALUE(VLOOKUP(B2508,Accounts!B$2:G$3001,6,FALSE))</f>
        <v>3586171741</v>
      </c>
      <c r="N2508" s="22">
        <f>IFERROR(VLOOKUP(B2508,Loan!B2508:D2807,3,FALSE), 0)</f>
        <v>0</v>
      </c>
      <c r="O2508" s="25">
        <f>VLOOKUP(B2508,Transaction!C2:F3001,4,FALSE)</f>
        <v>44278</v>
      </c>
      <c r="P2508" s="21" t="str">
        <f>VLOOKUP(B2508,Table3[[Account Number]:[Transaction type]],2,FALSE)</f>
        <v>Money Deposit</v>
      </c>
      <c r="Q2508" s="21" t="str">
        <f>VLOOKUP(B2508,Transaction!C2:E3001,3,FALSE)</f>
        <v>Bank</v>
      </c>
      <c r="R2508" s="22">
        <f>Table4[[#This Row],[Bank Deposit2]] - Table4[[#This Row],[Saving Accounts]]</f>
        <v>180561.56245512</v>
      </c>
      <c r="S2508" s="22">
        <f>IF(AND(Table4[[#This Row],[Account Type]]="Current",Table4[[#This Row],[Opening Balance]]&gt;= 500000),Table4[[#This Row],[Opening Balance]] * 0.02, 0)</f>
        <v>71723434.820000008</v>
      </c>
    </row>
    <row r="2509" spans="1:19" ht="15.75" x14ac:dyDescent="0.25">
      <c r="A2509" s="17" t="s">
        <v>7694</v>
      </c>
      <c r="B2509" s="19">
        <v>453340583</v>
      </c>
      <c r="C2509" s="17">
        <v>51</v>
      </c>
      <c r="D2509" s="24">
        <v>26078.25</v>
      </c>
      <c r="E2509" s="17" t="s">
        <v>12</v>
      </c>
      <c r="F2509" s="17" t="s">
        <v>246</v>
      </c>
      <c r="G2509" s="17" t="s">
        <v>3058</v>
      </c>
      <c r="H2509" s="17" t="s">
        <v>7695</v>
      </c>
      <c r="I2509" s="20">
        <f t="shared" si="39"/>
        <v>615891.10400399996</v>
      </c>
      <c r="J2509" s="20">
        <v>227763.50261279999</v>
      </c>
      <c r="K2509" s="17" t="s">
        <v>7696</v>
      </c>
      <c r="L2509" s="21" t="str">
        <f>VLOOKUP(B2509,Accounts!B$2:E$3001,4,FALSE)</f>
        <v>Savings</v>
      </c>
      <c r="M2509" s="26">
        <f>VALUE(VLOOKUP(B2509,Accounts!B$2:G$3001,6,FALSE))</f>
        <v>11623809</v>
      </c>
      <c r="N2509" s="22">
        <f>IFERROR(VLOOKUP(B2509,Loan!B2509:D2808,3,FALSE), 0)</f>
        <v>0</v>
      </c>
      <c r="O2509" s="25">
        <f>VLOOKUP(B2509,Transaction!C2:F3001,4,FALSE)</f>
        <v>44639</v>
      </c>
      <c r="P2509" s="21" t="str">
        <f>VLOOKUP(B2509,Table3[[Account Number]:[Transaction type]],2,FALSE)</f>
        <v>Money Transfer</v>
      </c>
      <c r="Q2509" s="21" t="str">
        <f>VLOOKUP(B2509,Transaction!C2:E3001,3,FALSE)</f>
        <v>Mobile</v>
      </c>
      <c r="R2509" s="22">
        <f>Table4[[#This Row],[Bank Deposit2]] - Table4[[#This Row],[Saving Accounts]]</f>
        <v>388127.60139119998</v>
      </c>
      <c r="S2509" s="22">
        <f>IF(AND(Table4[[#This Row],[Account Type]]="Current",Table4[[#This Row],[Opening Balance]]&gt;= 500000),Table4[[#This Row],[Opening Balance]] * 0.02, 0)</f>
        <v>0</v>
      </c>
    </row>
    <row r="2510" spans="1:19" ht="15.75" x14ac:dyDescent="0.25">
      <c r="A2510" s="17" t="s">
        <v>7697</v>
      </c>
      <c r="B2510" s="19">
        <v>999205699</v>
      </c>
      <c r="C2510" s="17">
        <v>43</v>
      </c>
      <c r="D2510" s="24">
        <v>29000.25</v>
      </c>
      <c r="E2510" s="17" t="s">
        <v>12</v>
      </c>
      <c r="F2510" s="17" t="s">
        <v>818</v>
      </c>
      <c r="G2510" s="17" t="s">
        <v>3058</v>
      </c>
      <c r="H2510" s="17" t="s">
        <v>7698</v>
      </c>
      <c r="I2510" s="20">
        <f t="shared" si="39"/>
        <v>282111.053763</v>
      </c>
      <c r="J2510" s="20">
        <v>84458.814446160002</v>
      </c>
      <c r="K2510" s="17" t="s">
        <v>7699</v>
      </c>
      <c r="L2510" s="21" t="str">
        <f>VLOOKUP(B2510,Accounts!B$2:E$3001,4,FALSE)</f>
        <v>Joint</v>
      </c>
      <c r="M2510" s="26">
        <f>VALUE(VLOOKUP(B2510,Accounts!B$2:G$3001,6,FALSE))</f>
        <v>1001791296</v>
      </c>
      <c r="N2510" s="22">
        <f>IFERROR(VLOOKUP(B2510,Loan!B2510:D2809,3,FALSE), 0)</f>
        <v>0</v>
      </c>
      <c r="O2510" s="25">
        <f>VLOOKUP(B2510,Transaction!C2:F3001,4,FALSE)</f>
        <v>44496</v>
      </c>
      <c r="P2510" s="21" t="str">
        <f>VLOOKUP(B2510,Table3[[Account Number]:[Transaction type]],2,FALSE)</f>
        <v>Money Transfer</v>
      </c>
      <c r="Q2510" s="21" t="str">
        <f>VLOOKUP(B2510,Transaction!C2:E3001,3,FALSE)</f>
        <v>Mobile</v>
      </c>
      <c r="R2510" s="22">
        <f>Table4[[#This Row],[Bank Deposit2]] - Table4[[#This Row],[Saving Accounts]]</f>
        <v>197652.23931684002</v>
      </c>
      <c r="S2510" s="22">
        <f>IF(AND(Table4[[#This Row],[Account Type]]="Current",Table4[[#This Row],[Opening Balance]]&gt;= 500000),Table4[[#This Row],[Opening Balance]] * 0.02, 0)</f>
        <v>0</v>
      </c>
    </row>
    <row r="2511" spans="1:19" ht="15.75" x14ac:dyDescent="0.25">
      <c r="A2511" s="17" t="s">
        <v>7700</v>
      </c>
      <c r="B2511" s="19">
        <v>922739901</v>
      </c>
      <c r="C2511" s="17">
        <v>54</v>
      </c>
      <c r="D2511" s="24">
        <v>24982.5</v>
      </c>
      <c r="E2511" s="17" t="s">
        <v>12</v>
      </c>
      <c r="F2511" s="17" t="s">
        <v>569</v>
      </c>
      <c r="G2511" s="17" t="s">
        <v>3058</v>
      </c>
      <c r="H2511" s="17" t="s">
        <v>7701</v>
      </c>
      <c r="I2511" s="20">
        <f t="shared" si="39"/>
        <v>284337.90000000002</v>
      </c>
      <c r="J2511" s="20">
        <v>168017.85</v>
      </c>
      <c r="K2511" s="17" t="s">
        <v>7702</v>
      </c>
      <c r="L2511" s="21" t="str">
        <f>VLOOKUP(B2511,Accounts!B$2:E$3001,4,FALSE)</f>
        <v>Corporate</v>
      </c>
      <c r="M2511" s="26">
        <f>VALUE(VLOOKUP(B2511,Accounts!B$2:G$3001,6,FALSE))</f>
        <v>2367259964</v>
      </c>
      <c r="N2511" s="22">
        <f>IFERROR(VLOOKUP(B2511,Loan!B2511:D2810,3,FALSE), 0)</f>
        <v>0</v>
      </c>
      <c r="O2511" s="25">
        <f>VLOOKUP(B2511,Transaction!C2:F3001,4,FALSE)</f>
        <v>44624</v>
      </c>
      <c r="P2511" s="21" t="str">
        <f>VLOOKUP(B2511,Table3[[Account Number]:[Transaction type]],2,FALSE)</f>
        <v>Money Deposit</v>
      </c>
      <c r="Q2511" s="21" t="str">
        <f>VLOOKUP(B2511,Transaction!C2:E3001,3,FALSE)</f>
        <v>Bank</v>
      </c>
      <c r="R2511" s="22">
        <f>Table4[[#This Row],[Bank Deposit2]] - Table4[[#This Row],[Saving Accounts]]</f>
        <v>116320.05000000002</v>
      </c>
      <c r="S2511" s="22">
        <f>IF(AND(Table4[[#This Row],[Account Type]]="Current",Table4[[#This Row],[Opening Balance]]&gt;= 500000),Table4[[#This Row],[Opening Balance]] * 0.02, 0)</f>
        <v>0</v>
      </c>
    </row>
    <row r="2512" spans="1:19" ht="15.75" x14ac:dyDescent="0.25">
      <c r="A2512" s="17" t="s">
        <v>4779</v>
      </c>
      <c r="B2512" s="19">
        <v>699468373</v>
      </c>
      <c r="C2512" s="17">
        <v>53</v>
      </c>
      <c r="D2512" s="24">
        <v>25347.75</v>
      </c>
      <c r="E2512" s="17" t="s">
        <v>12</v>
      </c>
      <c r="F2512" s="17" t="s">
        <v>523</v>
      </c>
      <c r="G2512" s="17" t="s">
        <v>3058</v>
      </c>
      <c r="H2512" s="17" t="s">
        <v>7703</v>
      </c>
      <c r="I2512" s="20">
        <f t="shared" si="39"/>
        <v>43408.435299999997</v>
      </c>
      <c r="J2512" s="20">
        <v>15960.032923999999</v>
      </c>
      <c r="K2512" s="17" t="s">
        <v>7704</v>
      </c>
      <c r="L2512" s="21" t="str">
        <f>VLOOKUP(B2512,Accounts!B$2:E$3001,4,FALSE)</f>
        <v>Domiciliary</v>
      </c>
      <c r="M2512" s="26">
        <f>VALUE(VLOOKUP(B2512,Accounts!B$2:G$3001,6,FALSE))</f>
        <v>674544423</v>
      </c>
      <c r="N2512" s="22">
        <f>IFERROR(VLOOKUP(B2512,Loan!B2512:D2811,3,FALSE), 0)</f>
        <v>0</v>
      </c>
      <c r="O2512" s="25">
        <f>VLOOKUP(B2512,Transaction!C2:F3001,4,FALSE)</f>
        <v>44337</v>
      </c>
      <c r="P2512" s="21" t="str">
        <f>VLOOKUP(B2512,Table3[[Account Number]:[Transaction type]],2,FALSE)</f>
        <v>Money Deposit</v>
      </c>
      <c r="Q2512" s="21" t="str">
        <f>VLOOKUP(B2512,Transaction!C2:E3001,3,FALSE)</f>
        <v>Bank</v>
      </c>
      <c r="R2512" s="22">
        <f>Table4[[#This Row],[Bank Deposit2]] - Table4[[#This Row],[Saving Accounts]]</f>
        <v>27448.402375999998</v>
      </c>
      <c r="S2512" s="22">
        <f>IF(AND(Table4[[#This Row],[Account Type]]="Current",Table4[[#This Row],[Opening Balance]]&gt;= 500000),Table4[[#This Row],[Opening Balance]] * 0.02, 0)</f>
        <v>0</v>
      </c>
    </row>
    <row r="2513" spans="1:19" ht="15.75" x14ac:dyDescent="0.25">
      <c r="A2513" s="17" t="s">
        <v>7705</v>
      </c>
      <c r="B2513" s="19">
        <v>369513925</v>
      </c>
      <c r="C2513" s="17">
        <v>17</v>
      </c>
      <c r="D2513" s="24">
        <v>38496.75</v>
      </c>
      <c r="E2513" s="17" t="s">
        <v>12</v>
      </c>
      <c r="F2513" s="17" t="s">
        <v>2278</v>
      </c>
      <c r="G2513" s="17" t="s">
        <v>3058</v>
      </c>
      <c r="H2513" s="17" t="s">
        <v>7706</v>
      </c>
      <c r="I2513" s="20">
        <f t="shared" si="39"/>
        <v>184556.23392</v>
      </c>
      <c r="J2513" s="20">
        <v>86162.009208000003</v>
      </c>
      <c r="K2513" s="17" t="s">
        <v>5571</v>
      </c>
      <c r="L2513" s="21" t="str">
        <f>VLOOKUP(B2513,Accounts!B$2:E$3001,4,FALSE)</f>
        <v>Savings</v>
      </c>
      <c r="M2513" s="26">
        <f>VALUE(VLOOKUP(B2513,Accounts!B$2:G$3001,6,FALSE))</f>
        <v>14096736</v>
      </c>
      <c r="N2513" s="22">
        <f>IFERROR(VLOOKUP(B2513,Loan!B2513:D2812,3,FALSE), 0)</f>
        <v>0</v>
      </c>
      <c r="O2513" s="25">
        <f>VLOOKUP(B2513,Transaction!C2:F3001,4,FALSE)</f>
        <v>44318</v>
      </c>
      <c r="P2513" s="21" t="str">
        <f>VLOOKUP(B2513,Table3[[Account Number]:[Transaction type]],2,FALSE)</f>
        <v>Cash Withdrawal</v>
      </c>
      <c r="Q2513" s="21" t="str">
        <f>VLOOKUP(B2513,Transaction!C2:E3001,3,FALSE)</f>
        <v>ATM</v>
      </c>
      <c r="R2513" s="22">
        <f>Table4[[#This Row],[Bank Deposit2]] - Table4[[#This Row],[Saving Accounts]]</f>
        <v>98394.224711999996</v>
      </c>
      <c r="S2513" s="22">
        <f>IF(AND(Table4[[#This Row],[Account Type]]="Current",Table4[[#This Row],[Opening Balance]]&gt;= 500000),Table4[[#This Row],[Opening Balance]] * 0.02, 0)</f>
        <v>0</v>
      </c>
    </row>
    <row r="2514" spans="1:19" ht="15.75" x14ac:dyDescent="0.25">
      <c r="A2514" s="17" t="s">
        <v>7707</v>
      </c>
      <c r="B2514" s="19">
        <v>151915052</v>
      </c>
      <c r="C2514" s="17">
        <v>31</v>
      </c>
      <c r="D2514" s="24">
        <v>33383.25</v>
      </c>
      <c r="E2514" s="17" t="s">
        <v>12</v>
      </c>
      <c r="F2514" s="17" t="s">
        <v>3765</v>
      </c>
      <c r="G2514" s="17" t="s">
        <v>3058</v>
      </c>
      <c r="H2514" s="17" t="s">
        <v>7708</v>
      </c>
      <c r="I2514" s="20">
        <f t="shared" si="39"/>
        <v>315219.34080000001</v>
      </c>
      <c r="J2514" s="20">
        <v>55769.575680000002</v>
      </c>
      <c r="K2514" s="17" t="s">
        <v>7709</v>
      </c>
      <c r="L2514" s="21" t="str">
        <f>VLOOKUP(B2514,Accounts!B$2:E$3001,4,FALSE)</f>
        <v>Current</v>
      </c>
      <c r="M2514" s="26">
        <f>VALUE(VLOOKUP(B2514,Accounts!B$2:G$3001,6,FALSE))</f>
        <v>1430554356</v>
      </c>
      <c r="N2514" s="22">
        <f>IFERROR(VLOOKUP(B2514,Loan!B2514:D2813,3,FALSE), 0)</f>
        <v>0</v>
      </c>
      <c r="O2514" s="25">
        <f>VLOOKUP(B2514,Transaction!C2:F3001,4,FALSE)</f>
        <v>44511</v>
      </c>
      <c r="P2514" s="21" t="str">
        <f>VLOOKUP(B2514,Table3[[Account Number]:[Transaction type]],2,FALSE)</f>
        <v>Money Transfer</v>
      </c>
      <c r="Q2514" s="21" t="str">
        <f>VLOOKUP(B2514,Transaction!C2:E3001,3,FALSE)</f>
        <v>ATM</v>
      </c>
      <c r="R2514" s="22">
        <f>Table4[[#This Row],[Bank Deposit2]] - Table4[[#This Row],[Saving Accounts]]</f>
        <v>259449.76512</v>
      </c>
      <c r="S2514" s="22">
        <f>IF(AND(Table4[[#This Row],[Account Type]]="Current",Table4[[#This Row],[Opening Balance]]&gt;= 500000),Table4[[#This Row],[Opening Balance]] * 0.02, 0)</f>
        <v>28611087.120000001</v>
      </c>
    </row>
    <row r="2515" spans="1:19" ht="15.75" x14ac:dyDescent="0.25">
      <c r="A2515" s="17" t="s">
        <v>7710</v>
      </c>
      <c r="B2515" s="19">
        <v>355795565</v>
      </c>
      <c r="C2515" s="17">
        <v>84</v>
      </c>
      <c r="D2515" s="24">
        <v>14025</v>
      </c>
      <c r="E2515" s="17" t="s">
        <v>12</v>
      </c>
      <c r="F2515" s="17" t="s">
        <v>370</v>
      </c>
      <c r="G2515" s="17" t="s">
        <v>3058</v>
      </c>
      <c r="H2515" s="17" t="s">
        <v>7711</v>
      </c>
      <c r="I2515" s="20">
        <f t="shared" si="39"/>
        <v>454769.73323100002</v>
      </c>
      <c r="J2515" s="20">
        <v>155562.61219488</v>
      </c>
      <c r="K2515" s="17" t="s">
        <v>7712</v>
      </c>
      <c r="L2515" s="21" t="str">
        <f>VLOOKUP(B2515,Accounts!B$2:E$3001,4,FALSE)</f>
        <v>Joint</v>
      </c>
      <c r="M2515" s="26">
        <f>VALUE(VLOOKUP(B2515,Accounts!B$2:G$3001,6,FALSE))</f>
        <v>330149927</v>
      </c>
      <c r="N2515" s="22">
        <f>IFERROR(VLOOKUP(B2515,Loan!B2515:D2814,3,FALSE), 0)</f>
        <v>0</v>
      </c>
      <c r="O2515" s="25">
        <f>VLOOKUP(B2515,Transaction!C2:F3001,4,FALSE)</f>
        <v>44466</v>
      </c>
      <c r="P2515" s="21" t="str">
        <f>VLOOKUP(B2515,Table3[[Account Number]:[Transaction type]],2,FALSE)</f>
        <v>Money Deposit</v>
      </c>
      <c r="Q2515" s="21" t="str">
        <f>VLOOKUP(B2515,Transaction!C2:E3001,3,FALSE)</f>
        <v>ATM</v>
      </c>
      <c r="R2515" s="22">
        <f>Table4[[#This Row],[Bank Deposit2]] - Table4[[#This Row],[Saving Accounts]]</f>
        <v>299207.12103611999</v>
      </c>
      <c r="S2515" s="22">
        <f>IF(AND(Table4[[#This Row],[Account Type]]="Current",Table4[[#This Row],[Opening Balance]]&gt;= 500000),Table4[[#This Row],[Opening Balance]] * 0.02, 0)</f>
        <v>0</v>
      </c>
    </row>
    <row r="2516" spans="1:19" ht="15.75" x14ac:dyDescent="0.25">
      <c r="A2516" s="17" t="s">
        <v>7713</v>
      </c>
      <c r="B2516" s="19">
        <v>582167795</v>
      </c>
      <c r="C2516" s="17">
        <v>56</v>
      </c>
      <c r="D2516" s="24">
        <v>24252</v>
      </c>
      <c r="E2516" s="17" t="s">
        <v>12</v>
      </c>
      <c r="F2516" s="17" t="s">
        <v>349</v>
      </c>
      <c r="G2516" s="17" t="s">
        <v>3058</v>
      </c>
      <c r="H2516" s="17" t="s">
        <v>7714</v>
      </c>
      <c r="I2516" s="20">
        <f t="shared" si="39"/>
        <v>677419.0808</v>
      </c>
      <c r="J2516" s="20">
        <v>143665.631032</v>
      </c>
      <c r="K2516" s="17" t="s">
        <v>7715</v>
      </c>
      <c r="L2516" s="21" t="str">
        <f>VLOOKUP(B2516,Accounts!B$2:E$3001,4,FALSE)</f>
        <v>Domiciliary</v>
      </c>
      <c r="M2516" s="26">
        <f>VALUE(VLOOKUP(B2516,Accounts!B$2:G$3001,6,FALSE))</f>
        <v>3578369184</v>
      </c>
      <c r="N2516" s="22">
        <f>IFERROR(VLOOKUP(B2516,Loan!B2516:D2815,3,FALSE), 0)</f>
        <v>0</v>
      </c>
      <c r="O2516" s="25">
        <f>VLOOKUP(B2516,Transaction!C2:F3001,4,FALSE)</f>
        <v>44225</v>
      </c>
      <c r="P2516" s="21" t="str">
        <f>VLOOKUP(B2516,Table3[[Account Number]:[Transaction type]],2,FALSE)</f>
        <v>Money Transfer</v>
      </c>
      <c r="Q2516" s="21" t="str">
        <f>VLOOKUP(B2516,Transaction!C2:E3001,3,FALSE)</f>
        <v>ATM</v>
      </c>
      <c r="R2516" s="22">
        <f>Table4[[#This Row],[Bank Deposit2]] - Table4[[#This Row],[Saving Accounts]]</f>
        <v>533753.44976800005</v>
      </c>
      <c r="S2516" s="22">
        <f>IF(AND(Table4[[#This Row],[Account Type]]="Current",Table4[[#This Row],[Opening Balance]]&gt;= 500000),Table4[[#This Row],[Opening Balance]] * 0.02, 0)</f>
        <v>0</v>
      </c>
    </row>
    <row r="2517" spans="1:19" ht="15.75" x14ac:dyDescent="0.25">
      <c r="A2517" s="17" t="s">
        <v>7716</v>
      </c>
      <c r="B2517" s="19">
        <v>672830363</v>
      </c>
      <c r="C2517" s="17">
        <v>50</v>
      </c>
      <c r="D2517" s="24">
        <v>26443.5</v>
      </c>
      <c r="E2517" s="17" t="s">
        <v>12</v>
      </c>
      <c r="F2517" s="17" t="s">
        <v>1004</v>
      </c>
      <c r="G2517" s="17" t="s">
        <v>3058</v>
      </c>
      <c r="H2517" s="17" t="s">
        <v>7717</v>
      </c>
      <c r="I2517" s="20">
        <f t="shared" si="39"/>
        <v>520918.03253600001</v>
      </c>
      <c r="J2517" s="20">
        <v>347071.35779712</v>
      </c>
      <c r="K2517" s="17" t="s">
        <v>7718</v>
      </c>
      <c r="L2517" s="21" t="str">
        <f>VLOOKUP(B2517,Accounts!B$2:E$3001,4,FALSE)</f>
        <v>Savings</v>
      </c>
      <c r="M2517" s="26">
        <f>VALUE(VLOOKUP(B2517,Accounts!B$2:G$3001,6,FALSE))</f>
        <v>34993314</v>
      </c>
      <c r="N2517" s="22">
        <f>IFERROR(VLOOKUP(B2517,Loan!B2517:D2816,3,FALSE), 0)</f>
        <v>0</v>
      </c>
      <c r="O2517" s="25">
        <f>VLOOKUP(B2517,Transaction!C2:F3001,4,FALSE)</f>
        <v>44283</v>
      </c>
      <c r="P2517" s="21" t="str">
        <f>VLOOKUP(B2517,Table3[[Account Number]:[Transaction type]],2,FALSE)</f>
        <v>Money Deposit</v>
      </c>
      <c r="Q2517" s="21" t="str">
        <f>VLOOKUP(B2517,Transaction!C2:E3001,3,FALSE)</f>
        <v>Bank</v>
      </c>
      <c r="R2517" s="22">
        <f>Table4[[#This Row],[Bank Deposit2]] - Table4[[#This Row],[Saving Accounts]]</f>
        <v>173846.67473888001</v>
      </c>
      <c r="S2517" s="22">
        <f>IF(AND(Table4[[#This Row],[Account Type]]="Current",Table4[[#This Row],[Opening Balance]]&gt;= 500000),Table4[[#This Row],[Opening Balance]] * 0.02, 0)</f>
        <v>0</v>
      </c>
    </row>
    <row r="2518" spans="1:19" ht="15.75" x14ac:dyDescent="0.25">
      <c r="A2518" s="17" t="s">
        <v>7719</v>
      </c>
      <c r="B2518" s="19">
        <v>677528342</v>
      </c>
      <c r="C2518" s="17">
        <v>37</v>
      </c>
      <c r="D2518" s="24">
        <v>31191.75</v>
      </c>
      <c r="E2518" s="17" t="s">
        <v>12</v>
      </c>
      <c r="F2518" s="17" t="s">
        <v>286</v>
      </c>
      <c r="G2518" s="17" t="s">
        <v>3058</v>
      </c>
      <c r="H2518" s="17" t="s">
        <v>7720</v>
      </c>
      <c r="I2518" s="20">
        <f t="shared" si="39"/>
        <v>1353471.659253</v>
      </c>
      <c r="J2518" s="20">
        <v>782164.14834725996</v>
      </c>
      <c r="K2518" s="17" t="s">
        <v>7721</v>
      </c>
      <c r="L2518" s="21" t="str">
        <f>VLOOKUP(B2518,Accounts!B$2:E$3001,4,FALSE)</f>
        <v>Joint</v>
      </c>
      <c r="M2518" s="26">
        <f>VALUE(VLOOKUP(B2518,Accounts!B$2:G$3001,6,FALSE))</f>
        <v>705232352</v>
      </c>
      <c r="N2518" s="22">
        <f>IFERROR(VLOOKUP(B2518,Loan!B2518:D2817,3,FALSE), 0)</f>
        <v>0</v>
      </c>
      <c r="O2518" s="25">
        <f>VLOOKUP(B2518,Transaction!C2:F3001,4,FALSE)</f>
        <v>44475</v>
      </c>
      <c r="P2518" s="21" t="str">
        <f>VLOOKUP(B2518,Table3[[Account Number]:[Transaction type]],2,FALSE)</f>
        <v>Loan Payment</v>
      </c>
      <c r="Q2518" s="21" t="str">
        <f>VLOOKUP(B2518,Transaction!C2:E3001,3,FALSE)</f>
        <v>Mobile</v>
      </c>
      <c r="R2518" s="22">
        <f>Table4[[#This Row],[Bank Deposit2]] - Table4[[#This Row],[Saving Accounts]]</f>
        <v>571307.51090574008</v>
      </c>
      <c r="S2518" s="22">
        <f>IF(AND(Table4[[#This Row],[Account Type]]="Current",Table4[[#This Row],[Opening Balance]]&gt;= 500000),Table4[[#This Row],[Opening Balance]] * 0.02, 0)</f>
        <v>0</v>
      </c>
    </row>
    <row r="2519" spans="1:19" ht="15.75" x14ac:dyDescent="0.25">
      <c r="A2519" s="17" t="s">
        <v>2333</v>
      </c>
      <c r="B2519" s="19">
        <v>218163207</v>
      </c>
      <c r="C2519" s="17">
        <v>85</v>
      </c>
      <c r="D2519" s="24">
        <v>13659.75</v>
      </c>
      <c r="E2519" s="17" t="s">
        <v>12</v>
      </c>
      <c r="F2519" s="17" t="s">
        <v>155</v>
      </c>
      <c r="G2519" s="17" t="s">
        <v>3058</v>
      </c>
      <c r="H2519" s="17" t="s">
        <v>7722</v>
      </c>
      <c r="I2519" s="20">
        <f t="shared" si="39"/>
        <v>197108.91494399999</v>
      </c>
      <c r="J2519" s="20">
        <v>83559.442821119999</v>
      </c>
      <c r="K2519" s="17" t="s">
        <v>7723</v>
      </c>
      <c r="L2519" s="21" t="str">
        <f>VLOOKUP(B2519,Accounts!B$2:E$3001,4,FALSE)</f>
        <v>Domiciliary</v>
      </c>
      <c r="M2519" s="26">
        <f>VALUE(VLOOKUP(B2519,Accounts!B$2:G$3001,6,FALSE))</f>
        <v>1755213603</v>
      </c>
      <c r="N2519" s="22">
        <f>IFERROR(VLOOKUP(B2519,Loan!B2519:D2818,3,FALSE), 0)</f>
        <v>0</v>
      </c>
      <c r="O2519" s="25">
        <f>VLOOKUP(B2519,Transaction!C2:F3001,4,FALSE)</f>
        <v>44247</v>
      </c>
      <c r="P2519" s="21" t="str">
        <f>VLOOKUP(B2519,Table3[[Account Number]:[Transaction type]],2,FALSE)</f>
        <v>Money Deposit</v>
      </c>
      <c r="Q2519" s="21" t="str">
        <f>VLOOKUP(B2519,Transaction!C2:E3001,3,FALSE)</f>
        <v>ATM</v>
      </c>
      <c r="R2519" s="22">
        <f>Table4[[#This Row],[Bank Deposit2]] - Table4[[#This Row],[Saving Accounts]]</f>
        <v>113549.47212287999</v>
      </c>
      <c r="S2519" s="22">
        <f>IF(AND(Table4[[#This Row],[Account Type]]="Current",Table4[[#This Row],[Opening Balance]]&gt;= 500000),Table4[[#This Row],[Opening Balance]] * 0.02, 0)</f>
        <v>0</v>
      </c>
    </row>
    <row r="2520" spans="1:19" ht="15.75" x14ac:dyDescent="0.25">
      <c r="A2520" s="17" t="s">
        <v>7724</v>
      </c>
      <c r="B2520" s="19">
        <v>817959591</v>
      </c>
      <c r="C2520" s="17">
        <v>50</v>
      </c>
      <c r="D2520" s="24">
        <v>26443.5</v>
      </c>
      <c r="E2520" s="17" t="s">
        <v>12</v>
      </c>
      <c r="F2520" s="17" t="s">
        <v>965</v>
      </c>
      <c r="G2520" s="17" t="s">
        <v>3058</v>
      </c>
      <c r="H2520" s="17" t="s">
        <v>7725</v>
      </c>
      <c r="I2520" s="20">
        <f t="shared" si="39"/>
        <v>1932621.557022</v>
      </c>
      <c r="J2520" s="20">
        <v>224774.96580395999</v>
      </c>
      <c r="K2520" s="17" t="s">
        <v>7726</v>
      </c>
      <c r="L2520" s="21" t="str">
        <f>VLOOKUP(B2520,Accounts!B$2:E$3001,4,FALSE)</f>
        <v>Corporate</v>
      </c>
      <c r="M2520" s="26">
        <f>VALUE(VLOOKUP(B2520,Accounts!B$2:G$3001,6,FALSE))</f>
        <v>570397815</v>
      </c>
      <c r="N2520" s="22">
        <f>IFERROR(VLOOKUP(B2520,Loan!B2520:D2819,3,FALSE), 0)</f>
        <v>0</v>
      </c>
      <c r="O2520" s="25">
        <f>VLOOKUP(B2520,Transaction!C2:F3001,4,FALSE)</f>
        <v>44472</v>
      </c>
      <c r="P2520" s="21" t="str">
        <f>VLOOKUP(B2520,Table3[[Account Number]:[Transaction type]],2,FALSE)</f>
        <v>Money Transfer</v>
      </c>
      <c r="Q2520" s="21" t="str">
        <f>VLOOKUP(B2520,Transaction!C2:E3001,3,FALSE)</f>
        <v>Bank</v>
      </c>
      <c r="R2520" s="22">
        <f>Table4[[#This Row],[Bank Deposit2]] - Table4[[#This Row],[Saving Accounts]]</f>
        <v>1707846.5912180399</v>
      </c>
      <c r="S2520" s="22">
        <f>IF(AND(Table4[[#This Row],[Account Type]]="Current",Table4[[#This Row],[Opening Balance]]&gt;= 500000),Table4[[#This Row],[Opening Balance]] * 0.02, 0)</f>
        <v>0</v>
      </c>
    </row>
    <row r="2521" spans="1:19" ht="15.75" x14ac:dyDescent="0.25">
      <c r="A2521" s="17" t="s">
        <v>7727</v>
      </c>
      <c r="B2521" s="19">
        <v>684928177</v>
      </c>
      <c r="C2521" s="17">
        <v>66</v>
      </c>
      <c r="D2521" s="24">
        <v>20599.5</v>
      </c>
      <c r="E2521" s="17" t="s">
        <v>12</v>
      </c>
      <c r="F2521" s="17" t="s">
        <v>1308</v>
      </c>
      <c r="G2521" s="17" t="s">
        <v>3058</v>
      </c>
      <c r="H2521" s="17" t="s">
        <v>7728</v>
      </c>
      <c r="I2521" s="20">
        <f t="shared" si="39"/>
        <v>791795.41459199996</v>
      </c>
      <c r="J2521" s="20">
        <v>326869.38910079998</v>
      </c>
      <c r="K2521" s="17" t="s">
        <v>7729</v>
      </c>
      <c r="L2521" s="21" t="str">
        <f>VLOOKUP(B2521,Accounts!B$2:E$3001,4,FALSE)</f>
        <v>Savings</v>
      </c>
      <c r="M2521" s="26">
        <f>VALUE(VLOOKUP(B2521,Accounts!B$2:G$3001,6,FALSE))</f>
        <v>2387811309</v>
      </c>
      <c r="N2521" s="22">
        <f>IFERROR(VLOOKUP(B2521,Loan!B2521:D2820,3,FALSE), 0)</f>
        <v>0</v>
      </c>
      <c r="O2521" s="25">
        <f>VLOOKUP(B2521,Transaction!C2:F3001,4,FALSE)</f>
        <v>44375</v>
      </c>
      <c r="P2521" s="21" t="str">
        <f>VLOOKUP(B2521,Table3[[Account Number]:[Transaction type]],2,FALSE)</f>
        <v>Money Transfer</v>
      </c>
      <c r="Q2521" s="21" t="str">
        <f>VLOOKUP(B2521,Transaction!C2:E3001,3,FALSE)</f>
        <v>Mobile</v>
      </c>
      <c r="R2521" s="22">
        <f>Table4[[#This Row],[Bank Deposit2]] - Table4[[#This Row],[Saving Accounts]]</f>
        <v>464926.02549119998</v>
      </c>
      <c r="S2521" s="22">
        <f>IF(AND(Table4[[#This Row],[Account Type]]="Current",Table4[[#This Row],[Opening Balance]]&gt;= 500000),Table4[[#This Row],[Opening Balance]] * 0.02, 0)</f>
        <v>0</v>
      </c>
    </row>
    <row r="2522" spans="1:19" ht="15.75" x14ac:dyDescent="0.25">
      <c r="A2522" s="17" t="s">
        <v>7730</v>
      </c>
      <c r="B2522" s="19">
        <v>997371033</v>
      </c>
      <c r="C2522" s="17">
        <v>85</v>
      </c>
      <c r="D2522" s="24">
        <v>13659.75</v>
      </c>
      <c r="E2522" s="17" t="s">
        <v>12</v>
      </c>
      <c r="F2522" s="17" t="s">
        <v>794</v>
      </c>
      <c r="G2522" s="17" t="s">
        <v>3058</v>
      </c>
      <c r="H2522" s="17" t="s">
        <v>7731</v>
      </c>
      <c r="I2522" s="20">
        <f t="shared" si="39"/>
        <v>1425990.3106800001</v>
      </c>
      <c r="J2522" s="20">
        <v>556405.27594079997</v>
      </c>
      <c r="K2522" s="17" t="s">
        <v>7732</v>
      </c>
      <c r="L2522" s="21" t="str">
        <f>VLOOKUP(B2522,Accounts!B$2:E$3001,4,FALSE)</f>
        <v>Domiciliary</v>
      </c>
      <c r="M2522" s="26">
        <f>VALUE(VLOOKUP(B2522,Accounts!B$2:G$3001,6,FALSE))</f>
        <v>969705</v>
      </c>
      <c r="N2522" s="22">
        <f>IFERROR(VLOOKUP(B2522,Loan!B2522:D2821,3,FALSE), 0)</f>
        <v>0</v>
      </c>
      <c r="O2522" s="25">
        <f>VLOOKUP(B2522,Transaction!C2:F3001,4,FALSE)</f>
        <v>44546</v>
      </c>
      <c r="P2522" s="21" t="str">
        <f>VLOOKUP(B2522,Table3[[Account Number]:[Transaction type]],2,FALSE)</f>
        <v>Money Deposit</v>
      </c>
      <c r="Q2522" s="21" t="str">
        <f>VLOOKUP(B2522,Transaction!C2:E3001,3,FALSE)</f>
        <v>Bank</v>
      </c>
      <c r="R2522" s="22">
        <f>Table4[[#This Row],[Bank Deposit2]] - Table4[[#This Row],[Saving Accounts]]</f>
        <v>869585.03473920014</v>
      </c>
      <c r="S2522" s="22">
        <f>IF(AND(Table4[[#This Row],[Account Type]]="Current",Table4[[#This Row],[Opening Balance]]&gt;= 500000),Table4[[#This Row],[Opening Balance]] * 0.02, 0)</f>
        <v>0</v>
      </c>
    </row>
    <row r="2523" spans="1:19" ht="15.75" x14ac:dyDescent="0.25">
      <c r="A2523" s="17" t="s">
        <v>7733</v>
      </c>
      <c r="B2523" s="19">
        <v>521061950</v>
      </c>
      <c r="C2523" s="17">
        <v>60</v>
      </c>
      <c r="D2523" s="24">
        <v>22791</v>
      </c>
      <c r="E2523" s="17" t="s">
        <v>12</v>
      </c>
      <c r="F2523" s="17" t="s">
        <v>135</v>
      </c>
      <c r="G2523" s="17" t="s">
        <v>3058</v>
      </c>
      <c r="H2523" s="17" t="s">
        <v>7734</v>
      </c>
      <c r="I2523" s="20">
        <f t="shared" si="39"/>
        <v>1206135.003912</v>
      </c>
      <c r="J2523" s="20">
        <v>316865.97560399998</v>
      </c>
      <c r="K2523" s="17" t="s">
        <v>7735</v>
      </c>
      <c r="L2523" s="21" t="str">
        <f>VLOOKUP(B2523,Accounts!B$2:E$3001,4,FALSE)</f>
        <v>Joint</v>
      </c>
      <c r="M2523" s="26">
        <f>VALUE(VLOOKUP(B2523,Accounts!B$2:G$3001,6,FALSE))</f>
        <v>291468645</v>
      </c>
      <c r="N2523" s="22">
        <f>IFERROR(VLOOKUP(B2523,Loan!B2523:D2822,3,FALSE), 0)</f>
        <v>0</v>
      </c>
      <c r="O2523" s="25">
        <f>VLOOKUP(B2523,Transaction!C2:F3001,4,FALSE)</f>
        <v>44352</v>
      </c>
      <c r="P2523" s="21" t="str">
        <f>VLOOKUP(B2523,Table3[[Account Number]:[Transaction type]],2,FALSE)</f>
        <v>Money Transfer</v>
      </c>
      <c r="Q2523" s="21" t="str">
        <f>VLOOKUP(B2523,Transaction!C2:E3001,3,FALSE)</f>
        <v>Bank</v>
      </c>
      <c r="R2523" s="22">
        <f>Table4[[#This Row],[Bank Deposit2]] - Table4[[#This Row],[Saving Accounts]]</f>
        <v>889269.02830799995</v>
      </c>
      <c r="S2523" s="22">
        <f>IF(AND(Table4[[#This Row],[Account Type]]="Current",Table4[[#This Row],[Opening Balance]]&gt;= 500000),Table4[[#This Row],[Opening Balance]] * 0.02, 0)</f>
        <v>0</v>
      </c>
    </row>
    <row r="2524" spans="1:19" ht="15.75" x14ac:dyDescent="0.25">
      <c r="A2524" s="17" t="s">
        <v>7736</v>
      </c>
      <c r="B2524" s="19">
        <v>301691876</v>
      </c>
      <c r="C2524" s="17">
        <v>45</v>
      </c>
      <c r="D2524" s="24">
        <v>28269.75</v>
      </c>
      <c r="E2524" s="17" t="s">
        <v>12</v>
      </c>
      <c r="F2524" s="17" t="s">
        <v>509</v>
      </c>
      <c r="G2524" s="17" t="s">
        <v>3058</v>
      </c>
      <c r="H2524" s="17" t="s">
        <v>7737</v>
      </c>
      <c r="I2524" s="20">
        <f t="shared" si="39"/>
        <v>1551055.9975680001</v>
      </c>
      <c r="J2524" s="20">
        <v>840893.93011008005</v>
      </c>
      <c r="K2524" s="17" t="s">
        <v>7738</v>
      </c>
      <c r="L2524" s="21" t="str">
        <f>VLOOKUP(B2524,Accounts!B$2:E$3001,4,FALSE)</f>
        <v>Domiciliary</v>
      </c>
      <c r="M2524" s="26">
        <f>VALUE(VLOOKUP(B2524,Accounts!B$2:G$3001,6,FALSE))</f>
        <v>898353405</v>
      </c>
      <c r="N2524" s="22">
        <f>IFERROR(VLOOKUP(B2524,Loan!B2524:D2823,3,FALSE), 0)</f>
        <v>0</v>
      </c>
      <c r="O2524" s="25">
        <f>VLOOKUP(B2524,Transaction!C2:F3001,4,FALSE)</f>
        <v>44494</v>
      </c>
      <c r="P2524" s="21" t="str">
        <f>VLOOKUP(B2524,Table3[[Account Number]:[Transaction type]],2,FALSE)</f>
        <v>Online Payment</v>
      </c>
      <c r="Q2524" s="21" t="str">
        <f>VLOOKUP(B2524,Transaction!C2:E3001,3,FALSE)</f>
        <v>Mobile</v>
      </c>
      <c r="R2524" s="22">
        <f>Table4[[#This Row],[Bank Deposit2]] - Table4[[#This Row],[Saving Accounts]]</f>
        <v>710162.06745792006</v>
      </c>
      <c r="S2524" s="22">
        <f>IF(AND(Table4[[#This Row],[Account Type]]="Current",Table4[[#This Row],[Opening Balance]]&gt;= 500000),Table4[[#This Row],[Opening Balance]] * 0.02, 0)</f>
        <v>0</v>
      </c>
    </row>
    <row r="2525" spans="1:19" ht="15.75" x14ac:dyDescent="0.25">
      <c r="A2525" s="17" t="s">
        <v>6030</v>
      </c>
      <c r="B2525" s="19">
        <v>554023905</v>
      </c>
      <c r="C2525" s="17">
        <v>73</v>
      </c>
      <c r="D2525" s="24">
        <v>18042.75</v>
      </c>
      <c r="E2525" s="17" t="s">
        <v>12</v>
      </c>
      <c r="F2525" s="17" t="s">
        <v>336</v>
      </c>
      <c r="G2525" s="17" t="s">
        <v>3058</v>
      </c>
      <c r="H2525" s="17" t="s">
        <v>7739</v>
      </c>
      <c r="I2525" s="20">
        <f t="shared" si="39"/>
        <v>299302.24452800001</v>
      </c>
      <c r="J2525" s="20">
        <v>125706.94270176</v>
      </c>
      <c r="K2525" s="17" t="s">
        <v>7740</v>
      </c>
      <c r="L2525" s="21" t="str">
        <f>VLOOKUP(B2525,Accounts!B$2:E$3001,4,FALSE)</f>
        <v>Domiciliary</v>
      </c>
      <c r="M2525" s="26">
        <f>VALUE(VLOOKUP(B2525,Accounts!B$2:G$3001,6,FALSE))</f>
        <v>1283085041</v>
      </c>
      <c r="N2525" s="22">
        <f>IFERROR(VLOOKUP(B2525,Loan!B2525:D2824,3,FALSE), 0)</f>
        <v>0</v>
      </c>
      <c r="O2525" s="25">
        <f>VLOOKUP(B2525,Transaction!C2:F3001,4,FALSE)</f>
        <v>44626</v>
      </c>
      <c r="P2525" s="21" t="str">
        <f>VLOOKUP(B2525,Table3[[Account Number]:[Transaction type]],2,FALSE)</f>
        <v>Cash Withdrawal</v>
      </c>
      <c r="Q2525" s="21" t="str">
        <f>VLOOKUP(B2525,Transaction!C2:E3001,3,FALSE)</f>
        <v>ATM</v>
      </c>
      <c r="R2525" s="22">
        <f>Table4[[#This Row],[Bank Deposit2]] - Table4[[#This Row],[Saving Accounts]]</f>
        <v>173595.30182624003</v>
      </c>
      <c r="S2525" s="22">
        <f>IF(AND(Table4[[#This Row],[Account Type]]="Current",Table4[[#This Row],[Opening Balance]]&gt;= 500000),Table4[[#This Row],[Opening Balance]] * 0.02, 0)</f>
        <v>0</v>
      </c>
    </row>
    <row r="2526" spans="1:19" ht="15.75" x14ac:dyDescent="0.25">
      <c r="A2526" s="17" t="s">
        <v>7741</v>
      </c>
      <c r="B2526" s="19">
        <v>271603947</v>
      </c>
      <c r="C2526" s="17">
        <v>69</v>
      </c>
      <c r="D2526" s="24">
        <v>19503.75</v>
      </c>
      <c r="E2526" s="17" t="s">
        <v>12</v>
      </c>
      <c r="F2526" s="17" t="s">
        <v>1498</v>
      </c>
      <c r="G2526" s="17" t="s">
        <v>3058</v>
      </c>
      <c r="H2526" s="17" t="s">
        <v>7742</v>
      </c>
      <c r="I2526" s="20">
        <f t="shared" si="39"/>
        <v>243023.25937499999</v>
      </c>
      <c r="J2526" s="20">
        <v>80100.466289999997</v>
      </c>
      <c r="K2526" s="17" t="s">
        <v>7743</v>
      </c>
      <c r="L2526" s="21" t="str">
        <f>VLOOKUP(B2526,Accounts!B$2:E$3001,4,FALSE)</f>
        <v>Joint</v>
      </c>
      <c r="M2526" s="26">
        <f>VALUE(VLOOKUP(B2526,Accounts!B$2:G$3001,6,FALSE))</f>
        <v>1473398622</v>
      </c>
      <c r="N2526" s="22">
        <f>IFERROR(VLOOKUP(B2526,Loan!B2526:D2825,3,FALSE), 0)</f>
        <v>0</v>
      </c>
      <c r="O2526" s="25">
        <f>VLOOKUP(B2526,Transaction!C2:F3001,4,FALSE)</f>
        <v>44529</v>
      </c>
      <c r="P2526" s="21" t="str">
        <f>VLOOKUP(B2526,Table3[[Account Number]:[Transaction type]],2,FALSE)</f>
        <v>Checks</v>
      </c>
      <c r="Q2526" s="21" t="str">
        <f>VLOOKUP(B2526,Transaction!C2:E3001,3,FALSE)</f>
        <v>Informal Services</v>
      </c>
      <c r="R2526" s="22">
        <f>Table4[[#This Row],[Bank Deposit2]] - Table4[[#This Row],[Saving Accounts]]</f>
        <v>162922.79308500001</v>
      </c>
      <c r="S2526" s="22">
        <f>IF(AND(Table4[[#This Row],[Account Type]]="Current",Table4[[#This Row],[Opening Balance]]&gt;= 500000),Table4[[#This Row],[Opening Balance]] * 0.02, 0)</f>
        <v>0</v>
      </c>
    </row>
    <row r="2527" spans="1:19" ht="15.75" x14ac:dyDescent="0.25">
      <c r="A2527" s="17" t="s">
        <v>7744</v>
      </c>
      <c r="B2527" s="19">
        <v>562212047</v>
      </c>
      <c r="C2527" s="17">
        <v>76</v>
      </c>
      <c r="D2527" s="24">
        <v>16947</v>
      </c>
      <c r="E2527" s="17" t="s">
        <v>12</v>
      </c>
      <c r="F2527" s="17" t="s">
        <v>1450</v>
      </c>
      <c r="G2527" s="17" t="s">
        <v>3058</v>
      </c>
      <c r="H2527" s="17" t="s">
        <v>7745</v>
      </c>
      <c r="I2527" s="20">
        <f t="shared" si="39"/>
        <v>25563.149807999998</v>
      </c>
      <c r="J2527" s="20">
        <v>11901.726957119999</v>
      </c>
      <c r="K2527" s="17" t="s">
        <v>7746</v>
      </c>
      <c r="L2527" s="21" t="str">
        <f>VLOOKUP(B2527,Accounts!B$2:E$3001,4,FALSE)</f>
        <v>Fixed Deposit</v>
      </c>
      <c r="M2527" s="26">
        <f>VALUE(VLOOKUP(B2527,Accounts!B$2:G$3001,6,FALSE))</f>
        <v>1106668224</v>
      </c>
      <c r="N2527" s="22">
        <f>IFERROR(VLOOKUP(B2527,Loan!B2527:D2826,3,FALSE), 0)</f>
        <v>0</v>
      </c>
      <c r="O2527" s="25">
        <f>VLOOKUP(B2527,Transaction!C2:F3001,4,FALSE)</f>
        <v>44211</v>
      </c>
      <c r="P2527" s="21" t="str">
        <f>VLOOKUP(B2527,Table3[[Account Number]:[Transaction type]],2,FALSE)</f>
        <v>Cash Withdrawal</v>
      </c>
      <c r="Q2527" s="21" t="str">
        <f>VLOOKUP(B2527,Transaction!C2:E3001,3,FALSE)</f>
        <v>Bank</v>
      </c>
      <c r="R2527" s="22">
        <f>Table4[[#This Row],[Bank Deposit2]] - Table4[[#This Row],[Saving Accounts]]</f>
        <v>13661.422850879999</v>
      </c>
      <c r="S2527" s="22">
        <f>IF(AND(Table4[[#This Row],[Account Type]]="Current",Table4[[#This Row],[Opening Balance]]&gt;= 500000),Table4[[#This Row],[Opening Balance]] * 0.02, 0)</f>
        <v>0</v>
      </c>
    </row>
    <row r="2528" spans="1:19" ht="15.75" x14ac:dyDescent="0.25">
      <c r="A2528" s="17" t="s">
        <v>7747</v>
      </c>
      <c r="B2528" s="19">
        <v>154030779</v>
      </c>
      <c r="C2528" s="17">
        <v>77</v>
      </c>
      <c r="D2528" s="24">
        <v>16581.75</v>
      </c>
      <c r="E2528" s="17" t="s">
        <v>12</v>
      </c>
      <c r="F2528" s="17" t="s">
        <v>549</v>
      </c>
      <c r="G2528" s="17" t="s">
        <v>3058</v>
      </c>
      <c r="H2528" s="17" t="s">
        <v>7748</v>
      </c>
      <c r="I2528" s="20">
        <f t="shared" si="39"/>
        <v>11363.747950000001</v>
      </c>
      <c r="J2528" s="20">
        <v>4470.9827999999998</v>
      </c>
      <c r="K2528" s="17" t="s">
        <v>7749</v>
      </c>
      <c r="L2528" s="21" t="str">
        <f>VLOOKUP(B2528,Accounts!B$2:E$3001,4,FALSE)</f>
        <v>Joint</v>
      </c>
      <c r="M2528" s="26">
        <f>VALUE(VLOOKUP(B2528,Accounts!B$2:G$3001,6,FALSE))</f>
        <v>3947207719</v>
      </c>
      <c r="N2528" s="22">
        <f>IFERROR(VLOOKUP(B2528,Loan!B2528:D2827,3,FALSE), 0)</f>
        <v>0</v>
      </c>
      <c r="O2528" s="25">
        <f>VLOOKUP(B2528,Transaction!C2:F3001,4,FALSE)</f>
        <v>44387</v>
      </c>
      <c r="P2528" s="21" t="str">
        <f>VLOOKUP(B2528,Table3[[Account Number]:[Transaction type]],2,FALSE)</f>
        <v>Cash Withdrawal</v>
      </c>
      <c r="Q2528" s="21" t="str">
        <f>VLOOKUP(B2528,Transaction!C2:E3001,3,FALSE)</f>
        <v>POS</v>
      </c>
      <c r="R2528" s="22">
        <f>Table4[[#This Row],[Bank Deposit2]] - Table4[[#This Row],[Saving Accounts]]</f>
        <v>6892.7651500000011</v>
      </c>
      <c r="S2528" s="22">
        <f>IF(AND(Table4[[#This Row],[Account Type]]="Current",Table4[[#This Row],[Opening Balance]]&gt;= 500000),Table4[[#This Row],[Opening Balance]] * 0.02, 0)</f>
        <v>0</v>
      </c>
    </row>
    <row r="2529" spans="1:19" ht="15.75" x14ac:dyDescent="0.25">
      <c r="A2529" s="17" t="s">
        <v>7750</v>
      </c>
      <c r="B2529" s="19">
        <v>571443392</v>
      </c>
      <c r="C2529" s="17">
        <v>37</v>
      </c>
      <c r="D2529" s="24">
        <v>31191.75</v>
      </c>
      <c r="E2529" s="17" t="s">
        <v>12</v>
      </c>
      <c r="F2529" s="17" t="s">
        <v>442</v>
      </c>
      <c r="G2529" s="17" t="s">
        <v>3058</v>
      </c>
      <c r="H2529" s="17" t="s">
        <v>7751</v>
      </c>
      <c r="I2529" s="20">
        <f t="shared" si="39"/>
        <v>34504.451743999998</v>
      </c>
      <c r="J2529" s="20">
        <v>8748.9253913600005</v>
      </c>
      <c r="K2529" s="17" t="s">
        <v>7752</v>
      </c>
      <c r="L2529" s="21" t="str">
        <f>VLOOKUP(B2529,Accounts!B$2:E$3001,4,FALSE)</f>
        <v>Current</v>
      </c>
      <c r="M2529" s="26">
        <f>VALUE(VLOOKUP(B2529,Accounts!B$2:G$3001,6,FALSE))</f>
        <v>890516385</v>
      </c>
      <c r="N2529" s="22">
        <f>IFERROR(VLOOKUP(B2529,Loan!B2529:D2828,3,FALSE), 0)</f>
        <v>0</v>
      </c>
      <c r="O2529" s="25">
        <f>VLOOKUP(B2529,Transaction!C2:F3001,4,FALSE)</f>
        <v>44663</v>
      </c>
      <c r="P2529" s="21" t="str">
        <f>VLOOKUP(B2529,Table3[[Account Number]:[Transaction type]],2,FALSE)</f>
        <v>Online Payment</v>
      </c>
      <c r="Q2529" s="21" t="str">
        <f>VLOOKUP(B2529,Transaction!C2:E3001,3,FALSE)</f>
        <v>Internet Banking</v>
      </c>
      <c r="R2529" s="22">
        <f>Table4[[#This Row],[Bank Deposit2]] - Table4[[#This Row],[Saving Accounts]]</f>
        <v>25755.526352639998</v>
      </c>
      <c r="S2529" s="22">
        <f>IF(AND(Table4[[#This Row],[Account Type]]="Current",Table4[[#This Row],[Opening Balance]]&gt;= 500000),Table4[[#This Row],[Opening Balance]] * 0.02, 0)</f>
        <v>17810327.699999999</v>
      </c>
    </row>
    <row r="2530" spans="1:19" ht="15.75" x14ac:dyDescent="0.25">
      <c r="A2530" s="17" t="s">
        <v>7753</v>
      </c>
      <c r="B2530" s="19">
        <v>906291581</v>
      </c>
      <c r="C2530" s="17">
        <v>53</v>
      </c>
      <c r="D2530" s="24">
        <v>25347.75</v>
      </c>
      <c r="E2530" s="17" t="s">
        <v>12</v>
      </c>
      <c r="F2530" s="17" t="s">
        <v>340</v>
      </c>
      <c r="G2530" s="17" t="s">
        <v>3058</v>
      </c>
      <c r="H2530" s="17" t="s">
        <v>7754</v>
      </c>
      <c r="I2530" s="20">
        <f t="shared" si="39"/>
        <v>58017.849090000003</v>
      </c>
      <c r="J2530" s="20">
        <v>20257.316465399999</v>
      </c>
      <c r="K2530" s="17" t="s">
        <v>7755</v>
      </c>
      <c r="L2530" s="21" t="str">
        <f>VLOOKUP(B2530,Accounts!B$2:E$3001,4,FALSE)</f>
        <v>Fixed Deposit</v>
      </c>
      <c r="M2530" s="26">
        <f>VALUE(VLOOKUP(B2530,Accounts!B$2:G$3001,6,FALSE))</f>
        <v>842083584</v>
      </c>
      <c r="N2530" s="22">
        <f>IFERROR(VLOOKUP(B2530,Loan!B2530:D2829,3,FALSE), 0)</f>
        <v>0</v>
      </c>
      <c r="O2530" s="25">
        <f>VLOOKUP(B2530,Transaction!C2:F3001,4,FALSE)</f>
        <v>44299</v>
      </c>
      <c r="P2530" s="21" t="str">
        <f>VLOOKUP(B2530,Table3[[Account Number]:[Transaction type]],2,FALSE)</f>
        <v>Money Transfer</v>
      </c>
      <c r="Q2530" s="21" t="str">
        <f>VLOOKUP(B2530,Transaction!C2:E3001,3,FALSE)</f>
        <v>Mobile</v>
      </c>
      <c r="R2530" s="22">
        <f>Table4[[#This Row],[Bank Deposit2]] - Table4[[#This Row],[Saving Accounts]]</f>
        <v>37760.532624600004</v>
      </c>
      <c r="S2530" s="22">
        <f>IF(AND(Table4[[#This Row],[Account Type]]="Current",Table4[[#This Row],[Opening Balance]]&gt;= 500000),Table4[[#This Row],[Opening Balance]] * 0.02, 0)</f>
        <v>0</v>
      </c>
    </row>
    <row r="2531" spans="1:19" ht="15.75" x14ac:dyDescent="0.25">
      <c r="A2531" s="17" t="s">
        <v>7756</v>
      </c>
      <c r="B2531" s="19">
        <v>504825236</v>
      </c>
      <c r="C2531" s="17">
        <v>49</v>
      </c>
      <c r="D2531" s="24">
        <v>26808.75</v>
      </c>
      <c r="E2531" s="17" t="s">
        <v>12</v>
      </c>
      <c r="F2531" s="17" t="s">
        <v>557</v>
      </c>
      <c r="G2531" s="17" t="s">
        <v>3058</v>
      </c>
      <c r="H2531" s="17" t="s">
        <v>7757</v>
      </c>
      <c r="I2531" s="20">
        <f t="shared" si="39"/>
        <v>388086.42902400001</v>
      </c>
      <c r="J2531" s="20">
        <v>124644.22955711999</v>
      </c>
      <c r="K2531" s="17" t="s">
        <v>7758</v>
      </c>
      <c r="L2531" s="21" t="str">
        <f>VLOOKUP(B2531,Accounts!B$2:E$3001,4,FALSE)</f>
        <v>Domiciliary</v>
      </c>
      <c r="M2531" s="26">
        <f>VALUE(VLOOKUP(B2531,Accounts!B$2:G$3001,6,FALSE))</f>
        <v>294392384</v>
      </c>
      <c r="N2531" s="22">
        <f>IFERROR(VLOOKUP(B2531,Loan!B2531:D2830,3,FALSE), 0)</f>
        <v>0</v>
      </c>
      <c r="O2531" s="25">
        <f>VLOOKUP(B2531,Transaction!C2:F3001,4,FALSE)</f>
        <v>44551</v>
      </c>
      <c r="P2531" s="21" t="str">
        <f>VLOOKUP(B2531,Table3[[Account Number]:[Transaction type]],2,FALSE)</f>
        <v>Money Transfer</v>
      </c>
      <c r="Q2531" s="21" t="str">
        <f>VLOOKUP(B2531,Transaction!C2:E3001,3,FALSE)</f>
        <v>Mobile</v>
      </c>
      <c r="R2531" s="22">
        <f>Table4[[#This Row],[Bank Deposit2]] - Table4[[#This Row],[Saving Accounts]]</f>
        <v>263442.19946688</v>
      </c>
      <c r="S2531" s="22">
        <f>IF(AND(Table4[[#This Row],[Account Type]]="Current",Table4[[#This Row],[Opening Balance]]&gt;= 500000),Table4[[#This Row],[Opening Balance]] * 0.02, 0)</f>
        <v>0</v>
      </c>
    </row>
    <row r="2532" spans="1:19" ht="15.75" x14ac:dyDescent="0.25">
      <c r="A2532" s="17" t="s">
        <v>7759</v>
      </c>
      <c r="B2532" s="19">
        <v>669645088</v>
      </c>
      <c r="C2532" s="17">
        <v>80</v>
      </c>
      <c r="D2532" s="24">
        <v>15486</v>
      </c>
      <c r="E2532" s="17" t="s">
        <v>12</v>
      </c>
      <c r="F2532" s="17" t="s">
        <v>1308</v>
      </c>
      <c r="G2532" s="17" t="s">
        <v>3058</v>
      </c>
      <c r="H2532" s="17" t="s">
        <v>7760</v>
      </c>
      <c r="I2532" s="20">
        <f t="shared" si="39"/>
        <v>934865.44267200003</v>
      </c>
      <c r="J2532" s="20">
        <v>326893.34684160003</v>
      </c>
      <c r="K2532" s="17" t="s">
        <v>7761</v>
      </c>
      <c r="L2532" s="21" t="str">
        <f>VLOOKUP(B2532,Accounts!B$2:E$3001,4,FALSE)</f>
        <v>Savings</v>
      </c>
      <c r="M2532" s="26">
        <f>VALUE(VLOOKUP(B2532,Accounts!B$2:G$3001,6,FALSE))</f>
        <v>1136845567</v>
      </c>
      <c r="N2532" s="22">
        <f>IFERROR(VLOOKUP(B2532,Loan!B2532:D2831,3,FALSE), 0)</f>
        <v>0</v>
      </c>
      <c r="O2532" s="25">
        <f>VLOOKUP(B2532,Transaction!C2:F3001,4,FALSE)</f>
        <v>44542</v>
      </c>
      <c r="P2532" s="21" t="str">
        <f>VLOOKUP(B2532,Table3[[Account Number]:[Transaction type]],2,FALSE)</f>
        <v>Cash Withdrawal</v>
      </c>
      <c r="Q2532" s="21" t="str">
        <f>VLOOKUP(B2532,Transaction!C2:E3001,3,FALSE)</f>
        <v>ATM</v>
      </c>
      <c r="R2532" s="22">
        <f>Table4[[#This Row],[Bank Deposit2]] - Table4[[#This Row],[Saving Accounts]]</f>
        <v>607972.09583040001</v>
      </c>
      <c r="S2532" s="22">
        <f>IF(AND(Table4[[#This Row],[Account Type]]="Current",Table4[[#This Row],[Opening Balance]]&gt;= 500000),Table4[[#This Row],[Opening Balance]] * 0.02, 0)</f>
        <v>0</v>
      </c>
    </row>
    <row r="2533" spans="1:19" ht="15.75" x14ac:dyDescent="0.25">
      <c r="A2533" s="17" t="s">
        <v>7762</v>
      </c>
      <c r="B2533" s="19">
        <v>965241292</v>
      </c>
      <c r="C2533" s="17">
        <v>61</v>
      </c>
      <c r="D2533" s="24">
        <v>22425.75</v>
      </c>
      <c r="E2533" s="17" t="s">
        <v>12</v>
      </c>
      <c r="F2533" s="17" t="s">
        <v>2010</v>
      </c>
      <c r="G2533" s="17" t="s">
        <v>3058</v>
      </c>
      <c r="H2533" s="17" t="s">
        <v>7763</v>
      </c>
      <c r="I2533" s="20">
        <f t="shared" si="39"/>
        <v>65048.480000000003</v>
      </c>
      <c r="J2533" s="20">
        <v>38980.301639999998</v>
      </c>
      <c r="K2533" s="17" t="s">
        <v>7764</v>
      </c>
      <c r="L2533" s="21" t="str">
        <f>VLOOKUP(B2533,Accounts!B$2:E$3001,4,FALSE)</f>
        <v>Current</v>
      </c>
      <c r="M2533" s="26">
        <f>VALUE(VLOOKUP(B2533,Accounts!B$2:G$3001,6,FALSE))</f>
        <v>1796273244</v>
      </c>
      <c r="N2533" s="22">
        <f>IFERROR(VLOOKUP(B2533,Loan!B2533:D2832,3,FALSE), 0)</f>
        <v>0</v>
      </c>
      <c r="O2533" s="25">
        <f>VLOOKUP(B2533,Transaction!C2:F3001,4,FALSE)</f>
        <v>44583</v>
      </c>
      <c r="P2533" s="21" t="str">
        <f>VLOOKUP(B2533,Table3[[Account Number]:[Transaction type]],2,FALSE)</f>
        <v>Checks</v>
      </c>
      <c r="Q2533" s="21" t="str">
        <f>VLOOKUP(B2533,Transaction!C2:E3001,3,FALSE)</f>
        <v>Bank</v>
      </c>
      <c r="R2533" s="22">
        <f>Table4[[#This Row],[Bank Deposit2]] - Table4[[#This Row],[Saving Accounts]]</f>
        <v>26068.178360000005</v>
      </c>
      <c r="S2533" s="22">
        <f>IF(AND(Table4[[#This Row],[Account Type]]="Current",Table4[[#This Row],[Opening Balance]]&gt;= 500000),Table4[[#This Row],[Opening Balance]] * 0.02, 0)</f>
        <v>35925464.880000003</v>
      </c>
    </row>
    <row r="2534" spans="1:19" ht="15.75" x14ac:dyDescent="0.25">
      <c r="A2534" s="17" t="s">
        <v>7765</v>
      </c>
      <c r="B2534" s="19">
        <v>896934867</v>
      </c>
      <c r="C2534" s="17">
        <v>53</v>
      </c>
      <c r="D2534" s="24">
        <v>25347.75</v>
      </c>
      <c r="E2534" s="17" t="s">
        <v>12</v>
      </c>
      <c r="F2534" s="17" t="s">
        <v>2501</v>
      </c>
      <c r="G2534" s="17" t="s">
        <v>3058</v>
      </c>
      <c r="H2534" s="17" t="s">
        <v>7766</v>
      </c>
      <c r="I2534" s="20">
        <f t="shared" si="39"/>
        <v>291710.70432000002</v>
      </c>
      <c r="J2534" s="20">
        <v>362474.0751744</v>
      </c>
      <c r="K2534" s="17" t="s">
        <v>7767</v>
      </c>
      <c r="L2534" s="21" t="str">
        <f>VLOOKUP(B2534,Accounts!B$2:E$3001,4,FALSE)</f>
        <v>Current</v>
      </c>
      <c r="M2534" s="26">
        <f>VALUE(VLOOKUP(B2534,Accounts!B$2:G$3001,6,FALSE))</f>
        <v>1926755496</v>
      </c>
      <c r="N2534" s="22">
        <f>IFERROR(VLOOKUP(B2534,Loan!B2534:D2833,3,FALSE), 0)</f>
        <v>0</v>
      </c>
      <c r="O2534" s="25">
        <f>VLOOKUP(B2534,Transaction!C2:F3001,4,FALSE)</f>
        <v>44240</v>
      </c>
      <c r="P2534" s="21" t="str">
        <f>VLOOKUP(B2534,Table3[[Account Number]:[Transaction type]],2,FALSE)</f>
        <v>Online Payment</v>
      </c>
      <c r="Q2534" s="21" t="str">
        <f>VLOOKUP(B2534,Transaction!C2:E3001,3,FALSE)</f>
        <v>Mobile</v>
      </c>
      <c r="R2534" s="22">
        <f>Table4[[#This Row],[Bank Deposit2]] - Table4[[#This Row],[Saving Accounts]]</f>
        <v>-70763.370854399982</v>
      </c>
      <c r="S2534" s="22">
        <f>IF(AND(Table4[[#This Row],[Account Type]]="Current",Table4[[#This Row],[Opening Balance]]&gt;= 500000),Table4[[#This Row],[Opening Balance]] * 0.02, 0)</f>
        <v>38535109.920000002</v>
      </c>
    </row>
    <row r="2535" spans="1:19" ht="15.75" x14ac:dyDescent="0.25">
      <c r="A2535" s="17" t="s">
        <v>7768</v>
      </c>
      <c r="B2535" s="19">
        <v>429876463</v>
      </c>
      <c r="C2535" s="17">
        <v>82</v>
      </c>
      <c r="D2535" s="24">
        <v>14755.5</v>
      </c>
      <c r="E2535" s="17" t="s">
        <v>12</v>
      </c>
      <c r="F2535" s="17" t="s">
        <v>1927</v>
      </c>
      <c r="G2535" s="17" t="s">
        <v>3058</v>
      </c>
      <c r="H2535" s="17" t="s">
        <v>7769</v>
      </c>
      <c r="I2535" s="20">
        <f t="shared" si="39"/>
        <v>44965.23805</v>
      </c>
      <c r="J2535" s="20">
        <v>18599.968469899999</v>
      </c>
      <c r="K2535" s="17" t="s">
        <v>7770</v>
      </c>
      <c r="L2535" s="21" t="str">
        <f>VLOOKUP(B2535,Accounts!B$2:E$3001,4,FALSE)</f>
        <v>Domiciliary</v>
      </c>
      <c r="M2535" s="26">
        <f>VALUE(VLOOKUP(B2535,Accounts!B$2:G$3001,6,FALSE))</f>
        <v>2739434516</v>
      </c>
      <c r="N2535" s="22">
        <f>IFERROR(VLOOKUP(B2535,Loan!B2535:D2834,3,FALSE), 0)</f>
        <v>0</v>
      </c>
      <c r="O2535" s="25">
        <f>VLOOKUP(B2535,Transaction!C2:F3001,4,FALSE)</f>
        <v>44211</v>
      </c>
      <c r="P2535" s="21" t="str">
        <f>VLOOKUP(B2535,Table3[[Account Number]:[Transaction type]],2,FALSE)</f>
        <v>Money Transfer</v>
      </c>
      <c r="Q2535" s="21" t="str">
        <f>VLOOKUP(B2535,Transaction!C2:E3001,3,FALSE)</f>
        <v>Mobile</v>
      </c>
      <c r="R2535" s="22">
        <f>Table4[[#This Row],[Bank Deposit2]] - Table4[[#This Row],[Saving Accounts]]</f>
        <v>26365.269580100001</v>
      </c>
      <c r="S2535" s="22">
        <f>IF(AND(Table4[[#This Row],[Account Type]]="Current",Table4[[#This Row],[Opening Balance]]&gt;= 500000),Table4[[#This Row],[Opening Balance]] * 0.02, 0)</f>
        <v>0</v>
      </c>
    </row>
    <row r="2536" spans="1:19" ht="15.75" x14ac:dyDescent="0.25">
      <c r="A2536" s="17" t="s">
        <v>7771</v>
      </c>
      <c r="B2536" s="19">
        <v>386721027</v>
      </c>
      <c r="C2536" s="17">
        <v>74</v>
      </c>
      <c r="D2536" s="24">
        <v>17677.5</v>
      </c>
      <c r="E2536" s="17" t="s">
        <v>12</v>
      </c>
      <c r="F2536" s="17" t="s">
        <v>1840</v>
      </c>
      <c r="G2536" s="17" t="s">
        <v>3058</v>
      </c>
      <c r="H2536" s="17" t="s">
        <v>7772</v>
      </c>
      <c r="I2536" s="20">
        <f t="shared" si="39"/>
        <v>117928.07712</v>
      </c>
      <c r="J2536" s="20">
        <v>40485.469701599999</v>
      </c>
      <c r="K2536" s="17" t="s">
        <v>7773</v>
      </c>
      <c r="L2536" s="21" t="str">
        <f>VLOOKUP(B2536,Accounts!B$2:E$3001,4,FALSE)</f>
        <v>Current</v>
      </c>
      <c r="M2536" s="26">
        <f>VALUE(VLOOKUP(B2536,Accounts!B$2:G$3001,6,FALSE))</f>
        <v>362819625</v>
      </c>
      <c r="N2536" s="22">
        <f>IFERROR(VLOOKUP(B2536,Loan!B2536:D2835,3,FALSE), 0)</f>
        <v>0</v>
      </c>
      <c r="O2536" s="25">
        <f>VLOOKUP(B2536,Transaction!C2:F3001,4,FALSE)</f>
        <v>44326</v>
      </c>
      <c r="P2536" s="21" t="str">
        <f>VLOOKUP(B2536,Table3[[Account Number]:[Transaction type]],2,FALSE)</f>
        <v>Money Transfer</v>
      </c>
      <c r="Q2536" s="21" t="str">
        <f>VLOOKUP(B2536,Transaction!C2:E3001,3,FALSE)</f>
        <v>Internet Banking</v>
      </c>
      <c r="R2536" s="22">
        <f>Table4[[#This Row],[Bank Deposit2]] - Table4[[#This Row],[Saving Accounts]]</f>
        <v>77442.607418400003</v>
      </c>
      <c r="S2536" s="22">
        <f>IF(AND(Table4[[#This Row],[Account Type]]="Current",Table4[[#This Row],[Opening Balance]]&gt;= 500000),Table4[[#This Row],[Opening Balance]] * 0.02, 0)</f>
        <v>7256392.5</v>
      </c>
    </row>
    <row r="2537" spans="1:19" ht="15.75" x14ac:dyDescent="0.25">
      <c r="A2537" s="17" t="s">
        <v>7774</v>
      </c>
      <c r="B2537" s="19">
        <v>49382283</v>
      </c>
      <c r="C2537" s="17">
        <v>75</v>
      </c>
      <c r="D2537" s="24">
        <v>17312.25</v>
      </c>
      <c r="E2537" s="17" t="s">
        <v>12</v>
      </c>
      <c r="F2537" s="17" t="s">
        <v>418</v>
      </c>
      <c r="G2537" s="17" t="s">
        <v>3058</v>
      </c>
      <c r="H2537" s="17" t="s">
        <v>7775</v>
      </c>
      <c r="I2537" s="20">
        <f t="shared" si="39"/>
        <v>1209702.5621760001</v>
      </c>
      <c r="J2537" s="20">
        <v>332242.25299200002</v>
      </c>
      <c r="K2537" s="17" t="s">
        <v>7776</v>
      </c>
      <c r="L2537" s="21" t="str">
        <f>VLOOKUP(B2537,Accounts!B$2:E$3001,4,FALSE)</f>
        <v>Current</v>
      </c>
      <c r="M2537" s="26">
        <f>VALUE(VLOOKUP(B2537,Accounts!B$2:G$3001,6,FALSE))</f>
        <v>2944012544</v>
      </c>
      <c r="N2537" s="22">
        <f>IFERROR(VLOOKUP(B2537,Loan!B2537:D2836,3,FALSE), 0)</f>
        <v>0</v>
      </c>
      <c r="O2537" s="25">
        <f>VLOOKUP(B2537,Transaction!C2:F3001,4,FALSE)</f>
        <v>44511</v>
      </c>
      <c r="P2537" s="21" t="str">
        <f>VLOOKUP(B2537,Table3[[Account Number]:[Transaction type]],2,FALSE)</f>
        <v>Cash Withdrawal</v>
      </c>
      <c r="Q2537" s="21" t="str">
        <f>VLOOKUP(B2537,Transaction!C2:E3001,3,FALSE)</f>
        <v>ATM</v>
      </c>
      <c r="R2537" s="22">
        <f>Table4[[#This Row],[Bank Deposit2]] - Table4[[#This Row],[Saving Accounts]]</f>
        <v>877460.30918400013</v>
      </c>
      <c r="S2537" s="22">
        <f>IF(AND(Table4[[#This Row],[Account Type]]="Current",Table4[[#This Row],[Opening Balance]]&gt;= 500000),Table4[[#This Row],[Opening Balance]] * 0.02, 0)</f>
        <v>58880250.880000003</v>
      </c>
    </row>
    <row r="2538" spans="1:19" ht="15.75" x14ac:dyDescent="0.25">
      <c r="A2538" s="17" t="s">
        <v>7777</v>
      </c>
      <c r="B2538" s="19">
        <v>747753075</v>
      </c>
      <c r="C2538" s="17">
        <v>42</v>
      </c>
      <c r="D2538" s="24">
        <v>29365.5</v>
      </c>
      <c r="E2538" s="17" t="s">
        <v>12</v>
      </c>
      <c r="F2538" s="17" t="s">
        <v>102</v>
      </c>
      <c r="G2538" s="17" t="s">
        <v>3058</v>
      </c>
      <c r="H2538" s="17" t="s">
        <v>7778</v>
      </c>
      <c r="I2538" s="20">
        <f t="shared" si="39"/>
        <v>54706.149225000001</v>
      </c>
      <c r="J2538" s="20">
        <v>35709.288614999998</v>
      </c>
      <c r="K2538" s="17" t="s">
        <v>7779</v>
      </c>
      <c r="L2538" s="21" t="str">
        <f>VLOOKUP(B2538,Accounts!B$2:E$3001,4,FALSE)</f>
        <v>Corporate</v>
      </c>
      <c r="M2538" s="26">
        <f>VALUE(VLOOKUP(B2538,Accounts!B$2:G$3001,6,FALSE))</f>
        <v>1281487053</v>
      </c>
      <c r="N2538" s="22">
        <f>IFERROR(VLOOKUP(B2538,Loan!B2538:D2837,3,FALSE), 0)</f>
        <v>0</v>
      </c>
      <c r="O2538" s="25">
        <f>VLOOKUP(B2538,Transaction!C2:F3001,4,FALSE)</f>
        <v>44200</v>
      </c>
      <c r="P2538" s="21" t="str">
        <f>VLOOKUP(B2538,Table3[[Account Number]:[Transaction type]],2,FALSE)</f>
        <v>Money Transfer</v>
      </c>
      <c r="Q2538" s="21" t="str">
        <f>VLOOKUP(B2538,Transaction!C2:E3001,3,FALSE)</f>
        <v>Internet Banking</v>
      </c>
      <c r="R2538" s="22">
        <f>Table4[[#This Row],[Bank Deposit2]] - Table4[[#This Row],[Saving Accounts]]</f>
        <v>18996.860610000003</v>
      </c>
      <c r="S2538" s="22">
        <f>IF(AND(Table4[[#This Row],[Account Type]]="Current",Table4[[#This Row],[Opening Balance]]&gt;= 500000),Table4[[#This Row],[Opening Balance]] * 0.02, 0)</f>
        <v>0</v>
      </c>
    </row>
    <row r="2539" spans="1:19" ht="15.75" x14ac:dyDescent="0.25">
      <c r="A2539" s="17" t="s">
        <v>7780</v>
      </c>
      <c r="B2539" s="19">
        <v>409899373</v>
      </c>
      <c r="C2539" s="17">
        <v>27</v>
      </c>
      <c r="D2539" s="24">
        <v>34844.25</v>
      </c>
      <c r="E2539" s="17" t="s">
        <v>12</v>
      </c>
      <c r="F2539" s="17" t="s">
        <v>620</v>
      </c>
      <c r="G2539" s="17" t="s">
        <v>3058</v>
      </c>
      <c r="H2539" s="17" t="s">
        <v>7781</v>
      </c>
      <c r="I2539" s="20">
        <f t="shared" si="39"/>
        <v>721232.97479999997</v>
      </c>
      <c r="J2539" s="20">
        <v>176301.39384</v>
      </c>
      <c r="K2539" s="17" t="s">
        <v>7782</v>
      </c>
      <c r="L2539" s="21" t="str">
        <f>VLOOKUP(B2539,Accounts!B$2:E$3001,4,FALSE)</f>
        <v>Savings</v>
      </c>
      <c r="M2539" s="26">
        <f>VALUE(VLOOKUP(B2539,Accounts!B$2:G$3001,6,FALSE))</f>
        <v>1853347932</v>
      </c>
      <c r="N2539" s="22">
        <f>IFERROR(VLOOKUP(B2539,Loan!B2539:D2838,3,FALSE), 0)</f>
        <v>0</v>
      </c>
      <c r="O2539" s="25">
        <f>VLOOKUP(B2539,Transaction!C2:F3001,4,FALSE)</f>
        <v>44519</v>
      </c>
      <c r="P2539" s="21" t="str">
        <f>VLOOKUP(B2539,Table3[[Account Number]:[Transaction type]],2,FALSE)</f>
        <v>Money Deposit</v>
      </c>
      <c r="Q2539" s="21" t="str">
        <f>VLOOKUP(B2539,Transaction!C2:E3001,3,FALSE)</f>
        <v>Bank</v>
      </c>
      <c r="R2539" s="22">
        <f>Table4[[#This Row],[Bank Deposit2]] - Table4[[#This Row],[Saving Accounts]]</f>
        <v>544931.58095999993</v>
      </c>
      <c r="S2539" s="22">
        <f>IF(AND(Table4[[#This Row],[Account Type]]="Current",Table4[[#This Row],[Opening Balance]]&gt;= 500000),Table4[[#This Row],[Opening Balance]] * 0.02, 0)</f>
        <v>0</v>
      </c>
    </row>
    <row r="2540" spans="1:19" ht="15.75" x14ac:dyDescent="0.25">
      <c r="A2540" s="17" t="s">
        <v>7783</v>
      </c>
      <c r="B2540" s="19">
        <v>687970690</v>
      </c>
      <c r="C2540" s="17">
        <v>56</v>
      </c>
      <c r="D2540" s="24">
        <v>24252</v>
      </c>
      <c r="E2540" s="17" t="s">
        <v>12</v>
      </c>
      <c r="F2540" s="17" t="s">
        <v>2211</v>
      </c>
      <c r="G2540" s="17" t="s">
        <v>3058</v>
      </c>
      <c r="H2540" s="17" t="s">
        <v>7784</v>
      </c>
      <c r="I2540" s="20">
        <f t="shared" si="39"/>
        <v>55118.865983999996</v>
      </c>
      <c r="J2540" s="20">
        <v>64095.36701568</v>
      </c>
      <c r="K2540" s="17" t="s">
        <v>7785</v>
      </c>
      <c r="L2540" s="21" t="str">
        <f>VLOOKUP(B2540,Accounts!B$2:E$3001,4,FALSE)</f>
        <v>Current</v>
      </c>
      <c r="M2540" s="26">
        <f>VALUE(VLOOKUP(B2540,Accounts!B$2:G$3001,6,FALSE))</f>
        <v>62681875</v>
      </c>
      <c r="N2540" s="22">
        <f>IFERROR(VLOOKUP(B2540,Loan!B2540:D2839,3,FALSE), 0)</f>
        <v>0</v>
      </c>
      <c r="O2540" s="25">
        <f>VLOOKUP(B2540,Transaction!C2:F3001,4,FALSE)</f>
        <v>44311</v>
      </c>
      <c r="P2540" s="21" t="str">
        <f>VLOOKUP(B2540,Table3[[Account Number]:[Transaction type]],2,FALSE)</f>
        <v>Online Payment</v>
      </c>
      <c r="Q2540" s="21" t="str">
        <f>VLOOKUP(B2540,Transaction!C2:E3001,3,FALSE)</f>
        <v>Internet Banking</v>
      </c>
      <c r="R2540" s="22">
        <f>Table4[[#This Row],[Bank Deposit2]] - Table4[[#This Row],[Saving Accounts]]</f>
        <v>-8976.5010316800035</v>
      </c>
      <c r="S2540" s="22">
        <f>IF(AND(Table4[[#This Row],[Account Type]]="Current",Table4[[#This Row],[Opening Balance]]&gt;= 500000),Table4[[#This Row],[Opening Balance]] * 0.02, 0)</f>
        <v>1253637.5</v>
      </c>
    </row>
    <row r="2541" spans="1:19" ht="15.75" x14ac:dyDescent="0.25">
      <c r="A2541" s="17" t="s">
        <v>7786</v>
      </c>
      <c r="B2541" s="19">
        <v>357002076</v>
      </c>
      <c r="C2541" s="17">
        <v>78</v>
      </c>
      <c r="D2541" s="24">
        <v>16216.5</v>
      </c>
      <c r="E2541" s="17" t="s">
        <v>12</v>
      </c>
      <c r="F2541" s="17" t="s">
        <v>2112</v>
      </c>
      <c r="G2541" s="17" t="s">
        <v>3058</v>
      </c>
      <c r="H2541" s="17" t="s">
        <v>7787</v>
      </c>
      <c r="I2541" s="20">
        <f t="shared" si="39"/>
        <v>529821.65258300002</v>
      </c>
      <c r="J2541" s="20">
        <v>44730.075802140003</v>
      </c>
      <c r="K2541" s="17" t="s">
        <v>7788</v>
      </c>
      <c r="L2541" s="21" t="str">
        <f>VLOOKUP(B2541,Accounts!B$2:E$3001,4,FALSE)</f>
        <v>Domiciliary</v>
      </c>
      <c r="M2541" s="26">
        <f>VALUE(VLOOKUP(B2541,Accounts!B$2:G$3001,6,FALSE))</f>
        <v>1279572321</v>
      </c>
      <c r="N2541" s="22">
        <f>IFERROR(VLOOKUP(B2541,Loan!B2541:D2840,3,FALSE), 0)</f>
        <v>0</v>
      </c>
      <c r="O2541" s="25">
        <f>VLOOKUP(B2541,Transaction!C2:F3001,4,FALSE)</f>
        <v>44277</v>
      </c>
      <c r="P2541" s="21" t="str">
        <f>VLOOKUP(B2541,Table3[[Account Number]:[Transaction type]],2,FALSE)</f>
        <v>Money Transfer</v>
      </c>
      <c r="Q2541" s="21" t="str">
        <f>VLOOKUP(B2541,Transaction!C2:E3001,3,FALSE)</f>
        <v>Mobile</v>
      </c>
      <c r="R2541" s="22">
        <f>Table4[[#This Row],[Bank Deposit2]] - Table4[[#This Row],[Saving Accounts]]</f>
        <v>485091.57678086002</v>
      </c>
      <c r="S2541" s="22">
        <f>IF(AND(Table4[[#This Row],[Account Type]]="Current",Table4[[#This Row],[Opening Balance]]&gt;= 500000),Table4[[#This Row],[Opening Balance]] * 0.02, 0)</f>
        <v>0</v>
      </c>
    </row>
    <row r="2542" spans="1:19" ht="15.75" x14ac:dyDescent="0.25">
      <c r="A2542" s="17" t="s">
        <v>7789</v>
      </c>
      <c r="B2542" s="19">
        <v>328792999</v>
      </c>
      <c r="C2542" s="17">
        <v>27</v>
      </c>
      <c r="D2542" s="24">
        <v>34844.25</v>
      </c>
      <c r="E2542" s="17" t="s">
        <v>12</v>
      </c>
      <c r="F2542" s="17" t="s">
        <v>574</v>
      </c>
      <c r="G2542" s="17" t="s">
        <v>3058</v>
      </c>
      <c r="H2542" s="17" t="s">
        <v>7790</v>
      </c>
      <c r="I2542" s="20">
        <f t="shared" si="39"/>
        <v>1993409.7812999999</v>
      </c>
      <c r="J2542" s="20">
        <v>367673.35966199997</v>
      </c>
      <c r="K2542" s="17" t="s">
        <v>7791</v>
      </c>
      <c r="L2542" s="21" t="str">
        <f>VLOOKUP(B2542,Accounts!B$2:E$3001,4,FALSE)</f>
        <v>Joint</v>
      </c>
      <c r="M2542" s="26">
        <f>VALUE(VLOOKUP(B2542,Accounts!B$2:G$3001,6,FALSE))</f>
        <v>13369725</v>
      </c>
      <c r="N2542" s="22">
        <f>IFERROR(VLOOKUP(B2542,Loan!B2542:D2841,3,FALSE), 0)</f>
        <v>0</v>
      </c>
      <c r="O2542" s="25">
        <f>VLOOKUP(B2542,Transaction!C2:F3001,4,FALSE)</f>
        <v>44346</v>
      </c>
      <c r="P2542" s="21" t="str">
        <f>VLOOKUP(B2542,Table3[[Account Number]:[Transaction type]],2,FALSE)</f>
        <v>Online Payment</v>
      </c>
      <c r="Q2542" s="21" t="str">
        <f>VLOOKUP(B2542,Transaction!C2:E3001,3,FALSE)</f>
        <v>Internet Banking</v>
      </c>
      <c r="R2542" s="22">
        <f>Table4[[#This Row],[Bank Deposit2]] - Table4[[#This Row],[Saving Accounts]]</f>
        <v>1625736.4216379998</v>
      </c>
      <c r="S2542" s="22">
        <f>IF(AND(Table4[[#This Row],[Account Type]]="Current",Table4[[#This Row],[Opening Balance]]&gt;= 500000),Table4[[#This Row],[Opening Balance]] * 0.02, 0)</f>
        <v>0</v>
      </c>
    </row>
    <row r="2543" spans="1:19" ht="15.75" x14ac:dyDescent="0.25">
      <c r="A2543" s="17" t="s">
        <v>7792</v>
      </c>
      <c r="B2543" s="19">
        <v>43105506</v>
      </c>
      <c r="C2543" s="17">
        <v>32</v>
      </c>
      <c r="D2543" s="24">
        <v>33018</v>
      </c>
      <c r="E2543" s="17" t="s">
        <v>12</v>
      </c>
      <c r="F2543" s="17" t="s">
        <v>636</v>
      </c>
      <c r="G2543" s="17" t="s">
        <v>3058</v>
      </c>
      <c r="H2543" s="17" t="s">
        <v>7793</v>
      </c>
      <c r="I2543" s="20">
        <f t="shared" si="39"/>
        <v>336606.82838999998</v>
      </c>
      <c r="J2543" s="20">
        <v>128306.6028216</v>
      </c>
      <c r="K2543" s="17" t="s">
        <v>7794</v>
      </c>
      <c r="L2543" s="21" t="str">
        <f>VLOOKUP(B2543,Accounts!B$2:E$3001,4,FALSE)</f>
        <v>Domiciliary</v>
      </c>
      <c r="M2543" s="26">
        <f>VALUE(VLOOKUP(B2543,Accounts!B$2:G$3001,6,FALSE))</f>
        <v>301319447</v>
      </c>
      <c r="N2543" s="22">
        <f>IFERROR(VLOOKUP(B2543,Loan!B2543:D2842,3,FALSE), 0)</f>
        <v>0</v>
      </c>
      <c r="O2543" s="25">
        <f>VLOOKUP(B2543,Transaction!C2:F3001,4,FALSE)</f>
        <v>44635</v>
      </c>
      <c r="P2543" s="21" t="str">
        <f>VLOOKUP(B2543,Table3[[Account Number]:[Transaction type]],2,FALSE)</f>
        <v>Money Deposit</v>
      </c>
      <c r="Q2543" s="21" t="str">
        <f>VLOOKUP(B2543,Transaction!C2:E3001,3,FALSE)</f>
        <v>Bank</v>
      </c>
      <c r="R2543" s="22">
        <f>Table4[[#This Row],[Bank Deposit2]] - Table4[[#This Row],[Saving Accounts]]</f>
        <v>208300.2255684</v>
      </c>
      <c r="S2543" s="22">
        <f>IF(AND(Table4[[#This Row],[Account Type]]="Current",Table4[[#This Row],[Opening Balance]]&gt;= 500000),Table4[[#This Row],[Opening Balance]] * 0.02, 0)</f>
        <v>0</v>
      </c>
    </row>
    <row r="2544" spans="1:19" ht="15.75" x14ac:dyDescent="0.25">
      <c r="A2544" s="17" t="s">
        <v>7795</v>
      </c>
      <c r="B2544" s="19">
        <v>482319919</v>
      </c>
      <c r="C2544" s="17">
        <v>81</v>
      </c>
      <c r="D2544" s="24">
        <v>15120.75</v>
      </c>
      <c r="E2544" s="17" t="s">
        <v>12</v>
      </c>
      <c r="F2544" s="17" t="s">
        <v>1016</v>
      </c>
      <c r="G2544" s="17" t="s">
        <v>3058</v>
      </c>
      <c r="H2544" s="17" t="s">
        <v>7796</v>
      </c>
      <c r="I2544" s="20">
        <f t="shared" si="39"/>
        <v>295731.26764799998</v>
      </c>
      <c r="J2544" s="20">
        <v>157464.77988864001</v>
      </c>
      <c r="K2544" s="17" t="s">
        <v>7797</v>
      </c>
      <c r="L2544" s="21" t="str">
        <f>VLOOKUP(B2544,Accounts!B$2:E$3001,4,FALSE)</f>
        <v>Savings</v>
      </c>
      <c r="M2544" s="26">
        <f>VALUE(VLOOKUP(B2544,Accounts!B$2:G$3001,6,FALSE))</f>
        <v>2747324682</v>
      </c>
      <c r="N2544" s="22">
        <f>IFERROR(VLOOKUP(B2544,Loan!B2544:D2843,3,FALSE), 0)</f>
        <v>0</v>
      </c>
      <c r="O2544" s="25">
        <f>VLOOKUP(B2544,Transaction!C2:F3001,4,FALSE)</f>
        <v>44531</v>
      </c>
      <c r="P2544" s="21" t="str">
        <f>VLOOKUP(B2544,Table3[[Account Number]:[Transaction type]],2,FALSE)</f>
        <v>Checks</v>
      </c>
      <c r="Q2544" s="21" t="str">
        <f>VLOOKUP(B2544,Transaction!C2:E3001,3,FALSE)</f>
        <v>Informal Services</v>
      </c>
      <c r="R2544" s="22">
        <f>Table4[[#This Row],[Bank Deposit2]] - Table4[[#This Row],[Saving Accounts]]</f>
        <v>138266.48775935997</v>
      </c>
      <c r="S2544" s="22">
        <f>IF(AND(Table4[[#This Row],[Account Type]]="Current",Table4[[#This Row],[Opening Balance]]&gt;= 500000),Table4[[#This Row],[Opening Balance]] * 0.02, 0)</f>
        <v>0</v>
      </c>
    </row>
    <row r="2545" spans="1:19" ht="15.75" x14ac:dyDescent="0.25">
      <c r="A2545" s="17" t="s">
        <v>7798</v>
      </c>
      <c r="B2545" s="19">
        <v>751352918</v>
      </c>
      <c r="C2545" s="17">
        <v>72</v>
      </c>
      <c r="D2545" s="24">
        <v>18408</v>
      </c>
      <c r="E2545" s="17" t="s">
        <v>12</v>
      </c>
      <c r="F2545" s="17" t="s">
        <v>2201</v>
      </c>
      <c r="G2545" s="17" t="s">
        <v>3058</v>
      </c>
      <c r="H2545" s="17" t="s">
        <v>7799</v>
      </c>
      <c r="I2545" s="20">
        <f t="shared" si="39"/>
        <v>1491077.3991119999</v>
      </c>
      <c r="J2545" s="20">
        <v>226551.29474879999</v>
      </c>
      <c r="K2545" s="17" t="s">
        <v>7800</v>
      </c>
      <c r="L2545" s="21" t="str">
        <f>VLOOKUP(B2545,Accounts!B$2:E$3001,4,FALSE)</f>
        <v>Domiciliary</v>
      </c>
      <c r="M2545" s="26">
        <f>VALUE(VLOOKUP(B2545,Accounts!B$2:G$3001,6,FALSE))</f>
        <v>1573874452</v>
      </c>
      <c r="N2545" s="22">
        <f>IFERROR(VLOOKUP(B2545,Loan!B2545:D2844,3,FALSE), 0)</f>
        <v>0</v>
      </c>
      <c r="O2545" s="25">
        <f>VLOOKUP(B2545,Transaction!C2:F3001,4,FALSE)</f>
        <v>44547</v>
      </c>
      <c r="P2545" s="21" t="str">
        <f>VLOOKUP(B2545,Table3[[Account Number]:[Transaction type]],2,FALSE)</f>
        <v>Online Payment</v>
      </c>
      <c r="Q2545" s="21" t="str">
        <f>VLOOKUP(B2545,Transaction!C2:E3001,3,FALSE)</f>
        <v>Internet Banking</v>
      </c>
      <c r="R2545" s="22">
        <f>Table4[[#This Row],[Bank Deposit2]] - Table4[[#This Row],[Saving Accounts]]</f>
        <v>1264526.1043631998</v>
      </c>
      <c r="S2545" s="22">
        <f>IF(AND(Table4[[#This Row],[Account Type]]="Current",Table4[[#This Row],[Opening Balance]]&gt;= 500000),Table4[[#This Row],[Opening Balance]] * 0.02, 0)</f>
        <v>0</v>
      </c>
    </row>
    <row r="2546" spans="1:19" ht="15.75" x14ac:dyDescent="0.25">
      <c r="A2546" s="17" t="s">
        <v>7801</v>
      </c>
      <c r="B2546" s="19">
        <v>314606855</v>
      </c>
      <c r="C2546" s="17">
        <v>67</v>
      </c>
      <c r="D2546" s="24">
        <v>20234.25</v>
      </c>
      <c r="E2546" s="17" t="s">
        <v>12</v>
      </c>
      <c r="F2546" s="17" t="s">
        <v>1252</v>
      </c>
      <c r="G2546" s="17" t="s">
        <v>3058</v>
      </c>
      <c r="H2546" s="17" t="s">
        <v>7802</v>
      </c>
      <c r="I2546" s="20">
        <f t="shared" si="39"/>
        <v>840866.84640000004</v>
      </c>
      <c r="J2546" s="20">
        <v>169434.66954959999</v>
      </c>
      <c r="K2546" s="17" t="s">
        <v>7803</v>
      </c>
      <c r="L2546" s="21" t="str">
        <f>VLOOKUP(B2546,Accounts!B$2:E$3001,4,FALSE)</f>
        <v>Domiciliary</v>
      </c>
      <c r="M2546" s="26">
        <f>VALUE(VLOOKUP(B2546,Accounts!B$2:G$3001,6,FALSE))</f>
        <v>1295580608</v>
      </c>
      <c r="N2546" s="22">
        <f>IFERROR(VLOOKUP(B2546,Loan!B2546:D2845,3,FALSE), 0)</f>
        <v>0</v>
      </c>
      <c r="O2546" s="25">
        <f>VLOOKUP(B2546,Transaction!C2:F3001,4,FALSE)</f>
        <v>44409</v>
      </c>
      <c r="P2546" s="21" t="str">
        <f>VLOOKUP(B2546,Table3[[Account Number]:[Transaction type]],2,FALSE)</f>
        <v>Money Deposit</v>
      </c>
      <c r="Q2546" s="21" t="str">
        <f>VLOOKUP(B2546,Transaction!C2:E3001,3,FALSE)</f>
        <v>Bank</v>
      </c>
      <c r="R2546" s="22">
        <f>Table4[[#This Row],[Bank Deposit2]] - Table4[[#This Row],[Saving Accounts]]</f>
        <v>671432.17685040005</v>
      </c>
      <c r="S2546" s="22">
        <f>IF(AND(Table4[[#This Row],[Account Type]]="Current",Table4[[#This Row],[Opening Balance]]&gt;= 500000),Table4[[#This Row],[Opening Balance]] * 0.02, 0)</f>
        <v>0</v>
      </c>
    </row>
    <row r="2547" spans="1:19" ht="15.75" x14ac:dyDescent="0.25">
      <c r="A2547" s="17" t="s">
        <v>7804</v>
      </c>
      <c r="B2547" s="19">
        <v>159650876</v>
      </c>
      <c r="C2547" s="17">
        <v>68</v>
      </c>
      <c r="D2547" s="24">
        <v>19869</v>
      </c>
      <c r="E2547" s="17" t="s">
        <v>12</v>
      </c>
      <c r="F2547" s="17" t="s">
        <v>682</v>
      </c>
      <c r="G2547" s="17" t="s">
        <v>3058</v>
      </c>
      <c r="H2547" s="17" t="s">
        <v>7805</v>
      </c>
      <c r="I2547" s="20">
        <f t="shared" si="39"/>
        <v>619282.97132500005</v>
      </c>
      <c r="J2547" s="20">
        <v>301532.888484</v>
      </c>
      <c r="K2547" s="17" t="s">
        <v>7806</v>
      </c>
      <c r="L2547" s="21" t="str">
        <f>VLOOKUP(B2547,Accounts!B$2:E$3001,4,FALSE)</f>
        <v>Current</v>
      </c>
      <c r="M2547" s="26">
        <f>VALUE(VLOOKUP(B2547,Accounts!B$2:G$3001,6,FALSE))</f>
        <v>948917457</v>
      </c>
      <c r="N2547" s="22">
        <f>IFERROR(VLOOKUP(B2547,Loan!B2547:D2846,3,FALSE), 0)</f>
        <v>0</v>
      </c>
      <c r="O2547" s="25">
        <f>VLOOKUP(B2547,Transaction!C2:F3001,4,FALSE)</f>
        <v>44441</v>
      </c>
      <c r="P2547" s="21" t="str">
        <f>VLOOKUP(B2547,Table3[[Account Number]:[Transaction type]],2,FALSE)</f>
        <v>Cash Withdrawal</v>
      </c>
      <c r="Q2547" s="21" t="str">
        <f>VLOOKUP(B2547,Transaction!C2:E3001,3,FALSE)</f>
        <v>Bank</v>
      </c>
      <c r="R2547" s="22">
        <f>Table4[[#This Row],[Bank Deposit2]] - Table4[[#This Row],[Saving Accounts]]</f>
        <v>317750.08284100005</v>
      </c>
      <c r="S2547" s="22">
        <f>IF(AND(Table4[[#This Row],[Account Type]]="Current",Table4[[#This Row],[Opening Balance]]&gt;= 500000),Table4[[#This Row],[Opening Balance]] * 0.02, 0)</f>
        <v>18978349.140000001</v>
      </c>
    </row>
    <row r="2548" spans="1:19" ht="15.75" x14ac:dyDescent="0.25">
      <c r="A2548" s="17" t="s">
        <v>7807</v>
      </c>
      <c r="B2548" s="19">
        <v>871591571</v>
      </c>
      <c r="C2548" s="17">
        <v>58</v>
      </c>
      <c r="D2548" s="24">
        <v>23521.5</v>
      </c>
      <c r="E2548" s="17" t="s">
        <v>12</v>
      </c>
      <c r="F2548" s="17" t="s">
        <v>549</v>
      </c>
      <c r="G2548" s="17" t="s">
        <v>3058</v>
      </c>
      <c r="H2548" s="17" t="s">
        <v>7808</v>
      </c>
      <c r="I2548" s="20">
        <f t="shared" si="39"/>
        <v>151071.07603500001</v>
      </c>
      <c r="J2548" s="20">
        <v>93293.015375999996</v>
      </c>
      <c r="K2548" s="17" t="s">
        <v>7809</v>
      </c>
      <c r="L2548" s="21" t="str">
        <f>VLOOKUP(B2548,Accounts!B$2:E$3001,4,FALSE)</f>
        <v>Domiciliary</v>
      </c>
      <c r="M2548" s="26">
        <f>VALUE(VLOOKUP(B2548,Accounts!B$2:G$3001,6,FALSE))</f>
        <v>3113526</v>
      </c>
      <c r="N2548" s="22">
        <f>IFERROR(VLOOKUP(B2548,Loan!B2548:D2847,3,FALSE), 0)</f>
        <v>0</v>
      </c>
      <c r="O2548" s="25">
        <f>VLOOKUP(B2548,Transaction!C2:F3001,4,FALSE)</f>
        <v>44647</v>
      </c>
      <c r="P2548" s="21" t="str">
        <f>VLOOKUP(B2548,Table3[[Account Number]:[Transaction type]],2,FALSE)</f>
        <v>Online Payment</v>
      </c>
      <c r="Q2548" s="21" t="str">
        <f>VLOOKUP(B2548,Transaction!C2:E3001,3,FALSE)</f>
        <v>Internet Banking</v>
      </c>
      <c r="R2548" s="22">
        <f>Table4[[#This Row],[Bank Deposit2]] - Table4[[#This Row],[Saving Accounts]]</f>
        <v>57778.06065900001</v>
      </c>
      <c r="S2548" s="22">
        <f>IF(AND(Table4[[#This Row],[Account Type]]="Current",Table4[[#This Row],[Opening Balance]]&gt;= 500000),Table4[[#This Row],[Opening Balance]] * 0.02, 0)</f>
        <v>0</v>
      </c>
    </row>
    <row r="2549" spans="1:19" ht="15.75" x14ac:dyDescent="0.25">
      <c r="A2549" s="17" t="s">
        <v>7810</v>
      </c>
      <c r="B2549" s="19">
        <v>464445114</v>
      </c>
      <c r="C2549" s="17">
        <v>76</v>
      </c>
      <c r="D2549" s="24">
        <v>16947</v>
      </c>
      <c r="E2549" s="17" t="s">
        <v>12</v>
      </c>
      <c r="F2549" s="17" t="s">
        <v>1746</v>
      </c>
      <c r="G2549" s="17" t="s">
        <v>3058</v>
      </c>
      <c r="H2549" s="17" t="s">
        <v>7811</v>
      </c>
      <c r="I2549" s="20">
        <f t="shared" si="39"/>
        <v>70903.5625</v>
      </c>
      <c r="J2549" s="20">
        <v>35990.648325000002</v>
      </c>
      <c r="K2549" s="17" t="s">
        <v>7812</v>
      </c>
      <c r="L2549" s="21" t="str">
        <f>VLOOKUP(B2549,Accounts!B$2:E$3001,4,FALSE)</f>
        <v>Domiciliary</v>
      </c>
      <c r="M2549" s="26">
        <f>VALUE(VLOOKUP(B2549,Accounts!B$2:G$3001,6,FALSE))</f>
        <v>315981666</v>
      </c>
      <c r="N2549" s="22">
        <f>IFERROR(VLOOKUP(B2549,Loan!B2549:D2848,3,FALSE), 0)</f>
        <v>0</v>
      </c>
      <c r="O2549" s="25">
        <f>VLOOKUP(B2549,Transaction!C2:F3001,4,FALSE)</f>
        <v>44469</v>
      </c>
      <c r="P2549" s="21" t="str">
        <f>VLOOKUP(B2549,Table3[[Account Number]:[Transaction type]],2,FALSE)</f>
        <v>Checks</v>
      </c>
      <c r="Q2549" s="21" t="str">
        <f>VLOOKUP(B2549,Transaction!C2:E3001,3,FALSE)</f>
        <v>Informal Services</v>
      </c>
      <c r="R2549" s="22">
        <f>Table4[[#This Row],[Bank Deposit2]] - Table4[[#This Row],[Saving Accounts]]</f>
        <v>34912.914174999998</v>
      </c>
      <c r="S2549" s="22">
        <f>IF(AND(Table4[[#This Row],[Account Type]]="Current",Table4[[#This Row],[Opening Balance]]&gt;= 500000),Table4[[#This Row],[Opening Balance]] * 0.02, 0)</f>
        <v>0</v>
      </c>
    </row>
    <row r="2550" spans="1:19" ht="15.75" x14ac:dyDescent="0.25">
      <c r="A2550" s="17" t="s">
        <v>7813</v>
      </c>
      <c r="B2550" s="19">
        <v>994039561</v>
      </c>
      <c r="C2550" s="17">
        <v>84</v>
      </c>
      <c r="D2550" s="24">
        <v>14025</v>
      </c>
      <c r="E2550" s="17" t="s">
        <v>12</v>
      </c>
      <c r="F2550" s="17" t="s">
        <v>2201</v>
      </c>
      <c r="G2550" s="17" t="s">
        <v>3058</v>
      </c>
      <c r="H2550" s="17" t="s">
        <v>7814</v>
      </c>
      <c r="I2550" s="20">
        <f t="shared" si="39"/>
        <v>776817.50601000001</v>
      </c>
      <c r="J2550" s="20">
        <v>249264.518412</v>
      </c>
      <c r="K2550" s="17" t="s">
        <v>7815</v>
      </c>
      <c r="L2550" s="21" t="str">
        <f>VLOOKUP(B2550,Accounts!B$2:E$3001,4,FALSE)</f>
        <v>Current</v>
      </c>
      <c r="M2550" s="26">
        <f>VALUE(VLOOKUP(B2550,Accounts!B$2:G$3001,6,FALSE))</f>
        <v>304744125</v>
      </c>
      <c r="N2550" s="22">
        <f>IFERROR(VLOOKUP(B2550,Loan!B2550:D2849,3,FALSE), 0)</f>
        <v>0</v>
      </c>
      <c r="O2550" s="25">
        <f>VLOOKUP(B2550,Transaction!C2:F3001,4,FALSE)</f>
        <v>44657</v>
      </c>
      <c r="P2550" s="21" t="str">
        <f>VLOOKUP(B2550,Table3[[Account Number]:[Transaction type]],2,FALSE)</f>
        <v>Money Transfer</v>
      </c>
      <c r="Q2550" s="21" t="str">
        <f>VLOOKUP(B2550,Transaction!C2:E3001,3,FALSE)</f>
        <v>Mobile</v>
      </c>
      <c r="R2550" s="22">
        <f>Table4[[#This Row],[Bank Deposit2]] - Table4[[#This Row],[Saving Accounts]]</f>
        <v>527552.98759799998</v>
      </c>
      <c r="S2550" s="22">
        <f>IF(AND(Table4[[#This Row],[Account Type]]="Current",Table4[[#This Row],[Opening Balance]]&gt;= 500000),Table4[[#This Row],[Opening Balance]] * 0.02, 0)</f>
        <v>6094882.5</v>
      </c>
    </row>
    <row r="2551" spans="1:19" ht="15.75" x14ac:dyDescent="0.25">
      <c r="A2551" s="17" t="s">
        <v>7816</v>
      </c>
      <c r="B2551" s="19">
        <v>722550554</v>
      </c>
      <c r="C2551" s="17">
        <v>75</v>
      </c>
      <c r="D2551" s="24">
        <v>17312.25</v>
      </c>
      <c r="E2551" s="17" t="s">
        <v>12</v>
      </c>
      <c r="F2551" s="17" t="s">
        <v>1076</v>
      </c>
      <c r="G2551" s="17" t="s">
        <v>3058</v>
      </c>
      <c r="H2551" s="17" t="s">
        <v>7817</v>
      </c>
      <c r="I2551" s="20">
        <f t="shared" si="39"/>
        <v>311802.698974</v>
      </c>
      <c r="J2551" s="20">
        <v>30640.139237759999</v>
      </c>
      <c r="K2551" s="17" t="s">
        <v>7818</v>
      </c>
      <c r="L2551" s="21" t="str">
        <f>VLOOKUP(B2551,Accounts!B$2:E$3001,4,FALSE)</f>
        <v>Domiciliary</v>
      </c>
      <c r="M2551" s="26">
        <f>VALUE(VLOOKUP(B2551,Accounts!B$2:G$3001,6,FALSE))</f>
        <v>426763392</v>
      </c>
      <c r="N2551" s="22">
        <f>IFERROR(VLOOKUP(B2551,Loan!B2551:D2850,3,FALSE), 0)</f>
        <v>0</v>
      </c>
      <c r="O2551" s="25">
        <f>VLOOKUP(B2551,Transaction!C2:F3001,4,FALSE)</f>
        <v>44605</v>
      </c>
      <c r="P2551" s="21" t="str">
        <f>VLOOKUP(B2551,Table3[[Account Number]:[Transaction type]],2,FALSE)</f>
        <v>Money Deposit</v>
      </c>
      <c r="Q2551" s="21" t="str">
        <f>VLOOKUP(B2551,Transaction!C2:E3001,3,FALSE)</f>
        <v>Bank</v>
      </c>
      <c r="R2551" s="22">
        <f>Table4[[#This Row],[Bank Deposit2]] - Table4[[#This Row],[Saving Accounts]]</f>
        <v>281162.55973624001</v>
      </c>
      <c r="S2551" s="22">
        <f>IF(AND(Table4[[#This Row],[Account Type]]="Current",Table4[[#This Row],[Opening Balance]]&gt;= 500000),Table4[[#This Row],[Opening Balance]] * 0.02, 0)</f>
        <v>0</v>
      </c>
    </row>
    <row r="2552" spans="1:19" ht="15.75" x14ac:dyDescent="0.25">
      <c r="A2552" s="17" t="s">
        <v>7819</v>
      </c>
      <c r="B2552" s="19">
        <v>345084481</v>
      </c>
      <c r="C2552" s="17">
        <v>18</v>
      </c>
      <c r="D2552" s="24">
        <v>38131.5</v>
      </c>
      <c r="E2552" s="17" t="s">
        <v>12</v>
      </c>
      <c r="F2552" s="17" t="s">
        <v>682</v>
      </c>
      <c r="G2552" s="17" t="s">
        <v>3058</v>
      </c>
      <c r="H2552" s="17" t="s">
        <v>7820</v>
      </c>
      <c r="I2552" s="20">
        <f t="shared" si="39"/>
        <v>613385.92818000005</v>
      </c>
      <c r="J2552" s="20">
        <v>124239.952332</v>
      </c>
      <c r="K2552" s="17" t="s">
        <v>1036</v>
      </c>
      <c r="L2552" s="21" t="str">
        <f>VLOOKUP(B2552,Accounts!B$2:E$3001,4,FALSE)</f>
        <v>Joint</v>
      </c>
      <c r="M2552" s="26">
        <f>VALUE(VLOOKUP(B2552,Accounts!B$2:G$3001,6,FALSE))</f>
        <v>53692155</v>
      </c>
      <c r="N2552" s="22">
        <f>IFERROR(VLOOKUP(B2552,Loan!B2552:D2851,3,FALSE), 0)</f>
        <v>0</v>
      </c>
      <c r="O2552" s="25">
        <f>VLOOKUP(B2552,Transaction!C2:F3001,4,FALSE)</f>
        <v>44657</v>
      </c>
      <c r="P2552" s="21" t="str">
        <f>VLOOKUP(B2552,Table3[[Account Number]:[Transaction type]],2,FALSE)</f>
        <v>Loan Payment</v>
      </c>
      <c r="Q2552" s="21" t="str">
        <f>VLOOKUP(B2552,Transaction!C2:E3001,3,FALSE)</f>
        <v>AFT</v>
      </c>
      <c r="R2552" s="22">
        <f>Table4[[#This Row],[Bank Deposit2]] - Table4[[#This Row],[Saving Accounts]]</f>
        <v>489145.97584800003</v>
      </c>
      <c r="S2552" s="22">
        <f>IF(AND(Table4[[#This Row],[Account Type]]="Current",Table4[[#This Row],[Opening Balance]]&gt;= 500000),Table4[[#This Row],[Opening Balance]] * 0.02, 0)</f>
        <v>0</v>
      </c>
    </row>
    <row r="2553" spans="1:19" ht="15.75" x14ac:dyDescent="0.25">
      <c r="A2553" s="17" t="s">
        <v>7821</v>
      </c>
      <c r="B2553" s="19">
        <v>132227571</v>
      </c>
      <c r="C2553" s="17">
        <v>34</v>
      </c>
      <c r="D2553" s="24">
        <v>32287.5</v>
      </c>
      <c r="E2553" s="17" t="s">
        <v>12</v>
      </c>
      <c r="F2553" s="17" t="s">
        <v>487</v>
      </c>
      <c r="G2553" s="17" t="s">
        <v>3058</v>
      </c>
      <c r="H2553" s="17" t="s">
        <v>7822</v>
      </c>
      <c r="I2553" s="20">
        <f t="shared" si="39"/>
        <v>149999.468112</v>
      </c>
      <c r="J2553" s="20">
        <v>101664.11319012</v>
      </c>
      <c r="K2553" s="17" t="s">
        <v>7823</v>
      </c>
      <c r="L2553" s="21" t="str">
        <f>VLOOKUP(B2553,Accounts!B$2:E$3001,4,FALSE)</f>
        <v>Corporate</v>
      </c>
      <c r="M2553" s="26">
        <f>VALUE(VLOOKUP(B2553,Accounts!B$2:G$3001,6,FALSE))</f>
        <v>2915867136</v>
      </c>
      <c r="N2553" s="22">
        <f>IFERROR(VLOOKUP(B2553,Loan!B2553:D2852,3,FALSE), 0)</f>
        <v>0</v>
      </c>
      <c r="O2553" s="25">
        <f>VLOOKUP(B2553,Transaction!C2:F3001,4,FALSE)</f>
        <v>44355</v>
      </c>
      <c r="P2553" s="21" t="str">
        <f>VLOOKUP(B2553,Table3[[Account Number]:[Transaction type]],2,FALSE)</f>
        <v>Money Transfer</v>
      </c>
      <c r="Q2553" s="21" t="str">
        <f>VLOOKUP(B2553,Transaction!C2:E3001,3,FALSE)</f>
        <v>Mobile</v>
      </c>
      <c r="R2553" s="22">
        <f>Table4[[#This Row],[Bank Deposit2]] - Table4[[#This Row],[Saving Accounts]]</f>
        <v>48335.354921880004</v>
      </c>
      <c r="S2553" s="22">
        <f>IF(AND(Table4[[#This Row],[Account Type]]="Current",Table4[[#This Row],[Opening Balance]]&gt;= 500000),Table4[[#This Row],[Opening Balance]] * 0.02, 0)</f>
        <v>0</v>
      </c>
    </row>
    <row r="2554" spans="1:19" ht="15.75" x14ac:dyDescent="0.25">
      <c r="A2554" s="17" t="s">
        <v>7824</v>
      </c>
      <c r="B2554" s="19">
        <v>692595387</v>
      </c>
      <c r="C2554" s="17">
        <v>53</v>
      </c>
      <c r="D2554" s="24">
        <v>25347.75</v>
      </c>
      <c r="E2554" s="17" t="s">
        <v>12</v>
      </c>
      <c r="F2554" s="17" t="s">
        <v>1799</v>
      </c>
      <c r="G2554" s="17" t="s">
        <v>3058</v>
      </c>
      <c r="H2554" s="17" t="s">
        <v>7825</v>
      </c>
      <c r="I2554" s="20">
        <f t="shared" si="39"/>
        <v>282744.03631499998</v>
      </c>
      <c r="J2554" s="20">
        <v>98597.920356000002</v>
      </c>
      <c r="K2554" s="17" t="s">
        <v>7826</v>
      </c>
      <c r="L2554" s="21" t="str">
        <f>VLOOKUP(B2554,Accounts!B$2:E$3001,4,FALSE)</f>
        <v>Domiciliary</v>
      </c>
      <c r="M2554" s="26">
        <f>VALUE(VLOOKUP(B2554,Accounts!B$2:G$3001,6,FALSE))</f>
        <v>2193727536</v>
      </c>
      <c r="N2554" s="22">
        <f>IFERROR(VLOOKUP(B2554,Loan!B2554:D2853,3,FALSE), 0)</f>
        <v>0</v>
      </c>
      <c r="O2554" s="25">
        <f>VLOOKUP(B2554,Transaction!C2:F3001,4,FALSE)</f>
        <v>44669</v>
      </c>
      <c r="P2554" s="21" t="str">
        <f>VLOOKUP(B2554,Table3[[Account Number]:[Transaction type]],2,FALSE)</f>
        <v>Money Transfer</v>
      </c>
      <c r="Q2554" s="21" t="str">
        <f>VLOOKUP(B2554,Transaction!C2:E3001,3,FALSE)</f>
        <v>Mobile</v>
      </c>
      <c r="R2554" s="22">
        <f>Table4[[#This Row],[Bank Deposit2]] - Table4[[#This Row],[Saving Accounts]]</f>
        <v>184146.11595899996</v>
      </c>
      <c r="S2554" s="22">
        <f>IF(AND(Table4[[#This Row],[Account Type]]="Current",Table4[[#This Row],[Opening Balance]]&gt;= 500000),Table4[[#This Row],[Opening Balance]] * 0.02, 0)</f>
        <v>0</v>
      </c>
    </row>
    <row r="2555" spans="1:19" ht="15.75" x14ac:dyDescent="0.25">
      <c r="A2555" s="17" t="s">
        <v>7827</v>
      </c>
      <c r="B2555" s="19">
        <v>587755693</v>
      </c>
      <c r="C2555" s="17">
        <v>31</v>
      </c>
      <c r="D2555" s="24">
        <v>33383.25</v>
      </c>
      <c r="E2555" s="17" t="s">
        <v>12</v>
      </c>
      <c r="F2555" s="17" t="s">
        <v>264</v>
      </c>
      <c r="G2555" s="17" t="s">
        <v>3058</v>
      </c>
      <c r="H2555" s="17" t="s">
        <v>7828</v>
      </c>
      <c r="I2555" s="20">
        <f t="shared" si="39"/>
        <v>354346.83508200001</v>
      </c>
      <c r="J2555" s="20">
        <v>69316.065821519995</v>
      </c>
      <c r="K2555" s="17" t="s">
        <v>7829</v>
      </c>
      <c r="L2555" s="21" t="str">
        <f>VLOOKUP(B2555,Accounts!B$2:E$3001,4,FALSE)</f>
        <v>Domiciliary</v>
      </c>
      <c r="M2555" s="26">
        <f>VALUE(VLOOKUP(B2555,Accounts!B$2:G$3001,6,FALSE))</f>
        <v>2980696544</v>
      </c>
      <c r="N2555" s="22">
        <f>IFERROR(VLOOKUP(B2555,Loan!B2555:D2854,3,FALSE), 0)</f>
        <v>0</v>
      </c>
      <c r="O2555" s="25">
        <f>VLOOKUP(B2555,Transaction!C2:F3001,4,FALSE)</f>
        <v>44219</v>
      </c>
      <c r="P2555" s="21" t="str">
        <f>VLOOKUP(B2555,Table3[[Account Number]:[Transaction type]],2,FALSE)</f>
        <v>Online Payment</v>
      </c>
      <c r="Q2555" s="21" t="str">
        <f>VLOOKUP(B2555,Transaction!C2:E3001,3,FALSE)</f>
        <v>Mobile</v>
      </c>
      <c r="R2555" s="22">
        <f>Table4[[#This Row],[Bank Deposit2]] - Table4[[#This Row],[Saving Accounts]]</f>
        <v>285030.76926048001</v>
      </c>
      <c r="S2555" s="22">
        <f>IF(AND(Table4[[#This Row],[Account Type]]="Current",Table4[[#This Row],[Opening Balance]]&gt;= 500000),Table4[[#This Row],[Opening Balance]] * 0.02, 0)</f>
        <v>0</v>
      </c>
    </row>
    <row r="2556" spans="1:19" ht="15.75" x14ac:dyDescent="0.25">
      <c r="A2556" s="17" t="s">
        <v>7830</v>
      </c>
      <c r="B2556" s="19">
        <v>379935005</v>
      </c>
      <c r="C2556" s="17">
        <v>46</v>
      </c>
      <c r="D2556" s="24">
        <v>27904.5</v>
      </c>
      <c r="E2556" s="17" t="s">
        <v>12</v>
      </c>
      <c r="F2556" s="17" t="s">
        <v>438</v>
      </c>
      <c r="G2556" s="17" t="s">
        <v>3058</v>
      </c>
      <c r="H2556" s="17" t="s">
        <v>7831</v>
      </c>
      <c r="I2556" s="20">
        <f t="shared" si="39"/>
        <v>1084092.565283</v>
      </c>
      <c r="J2556" s="20">
        <v>423069.40110707999</v>
      </c>
      <c r="K2556" s="17" t="s">
        <v>7832</v>
      </c>
      <c r="L2556" s="21" t="str">
        <f>VLOOKUP(B2556,Accounts!B$2:E$3001,4,FALSE)</f>
        <v>Joint</v>
      </c>
      <c r="M2556" s="26">
        <f>VALUE(VLOOKUP(B2556,Accounts!B$2:G$3001,6,FALSE))</f>
        <v>1902457675</v>
      </c>
      <c r="N2556" s="22">
        <f>IFERROR(VLOOKUP(B2556,Loan!B2556:D2855,3,FALSE), 0)</f>
        <v>0</v>
      </c>
      <c r="O2556" s="25">
        <f>VLOOKUP(B2556,Transaction!C2:F3001,4,FALSE)</f>
        <v>44585</v>
      </c>
      <c r="P2556" s="21" t="str">
        <f>VLOOKUP(B2556,Table3[[Account Number]:[Transaction type]],2,FALSE)</f>
        <v>Money Transfer</v>
      </c>
      <c r="Q2556" s="21" t="str">
        <f>VLOOKUP(B2556,Transaction!C2:E3001,3,FALSE)</f>
        <v>Internet Banking</v>
      </c>
      <c r="R2556" s="22">
        <f>Table4[[#This Row],[Bank Deposit2]] - Table4[[#This Row],[Saving Accounts]]</f>
        <v>661023.16417591996</v>
      </c>
      <c r="S2556" s="22">
        <f>IF(AND(Table4[[#This Row],[Account Type]]="Current",Table4[[#This Row],[Opening Balance]]&gt;= 500000),Table4[[#This Row],[Opening Balance]] * 0.02, 0)</f>
        <v>0</v>
      </c>
    </row>
    <row r="2557" spans="1:19" ht="15.75" x14ac:dyDescent="0.25">
      <c r="A2557" s="17" t="s">
        <v>7833</v>
      </c>
      <c r="B2557" s="19">
        <v>669511197</v>
      </c>
      <c r="C2557" s="17">
        <v>38</v>
      </c>
      <c r="D2557" s="24">
        <v>30826.5</v>
      </c>
      <c r="E2557" s="17" t="s">
        <v>12</v>
      </c>
      <c r="F2557" s="17" t="s">
        <v>2176</v>
      </c>
      <c r="G2557" s="17" t="s">
        <v>3058</v>
      </c>
      <c r="H2557" s="17" t="s">
        <v>7834</v>
      </c>
      <c r="I2557" s="20">
        <f t="shared" si="39"/>
        <v>2504280.5685040001</v>
      </c>
      <c r="J2557" s="20">
        <v>874221.58027776005</v>
      </c>
      <c r="K2557" s="17" t="s">
        <v>7835</v>
      </c>
      <c r="L2557" s="21" t="str">
        <f>VLOOKUP(B2557,Accounts!B$2:E$3001,4,FALSE)</f>
        <v>Fixed Deposit</v>
      </c>
      <c r="M2557" s="26">
        <f>VALUE(VLOOKUP(B2557,Accounts!B$2:G$3001,6,FALSE))</f>
        <v>3726410625</v>
      </c>
      <c r="N2557" s="22">
        <f>IFERROR(VLOOKUP(B2557,Loan!B2557:D2856,3,FALSE), 0)</f>
        <v>0</v>
      </c>
      <c r="O2557" s="25">
        <f>VLOOKUP(B2557,Transaction!C2:F3001,4,FALSE)</f>
        <v>44540</v>
      </c>
      <c r="P2557" s="21" t="str">
        <f>VLOOKUP(B2557,Table3[[Account Number]:[Transaction type]],2,FALSE)</f>
        <v>Money Transfer</v>
      </c>
      <c r="Q2557" s="21" t="str">
        <f>VLOOKUP(B2557,Transaction!C2:E3001,3,FALSE)</f>
        <v>Mobile</v>
      </c>
      <c r="R2557" s="22">
        <f>Table4[[#This Row],[Bank Deposit2]] - Table4[[#This Row],[Saving Accounts]]</f>
        <v>1630058.98822624</v>
      </c>
      <c r="S2557" s="22">
        <f>IF(AND(Table4[[#This Row],[Account Type]]="Current",Table4[[#This Row],[Opening Balance]]&gt;= 500000),Table4[[#This Row],[Opening Balance]] * 0.02, 0)</f>
        <v>0</v>
      </c>
    </row>
    <row r="2558" spans="1:19" ht="15.75" x14ac:dyDescent="0.25">
      <c r="A2558" s="17" t="s">
        <v>7836</v>
      </c>
      <c r="B2558" s="19">
        <v>822211095</v>
      </c>
      <c r="C2558" s="17">
        <v>43</v>
      </c>
      <c r="D2558" s="24">
        <v>29000.25</v>
      </c>
      <c r="E2558" s="17" t="s">
        <v>12</v>
      </c>
      <c r="F2558" s="17" t="s">
        <v>115</v>
      </c>
      <c r="G2558" s="17" t="s">
        <v>3058</v>
      </c>
      <c r="H2558" s="17" t="s">
        <v>7837</v>
      </c>
      <c r="I2558" s="20">
        <f t="shared" si="39"/>
        <v>231683.18297600001</v>
      </c>
      <c r="J2558" s="20">
        <v>170659.48746</v>
      </c>
      <c r="K2558" s="17" t="s">
        <v>7838</v>
      </c>
      <c r="L2558" s="21" t="str">
        <f>VLOOKUP(B2558,Accounts!B$2:E$3001,4,FALSE)</f>
        <v>Joint</v>
      </c>
      <c r="M2558" s="26">
        <f>VALUE(VLOOKUP(B2558,Accounts!B$2:G$3001,6,FALSE))</f>
        <v>1937970139</v>
      </c>
      <c r="N2558" s="22">
        <f>IFERROR(VLOOKUP(B2558,Loan!B2558:D2857,3,FALSE), 0)</f>
        <v>0</v>
      </c>
      <c r="O2558" s="25">
        <f>VLOOKUP(B2558,Transaction!C2:F3001,4,FALSE)</f>
        <v>44576</v>
      </c>
      <c r="P2558" s="21" t="str">
        <f>VLOOKUP(B2558,Table3[[Account Number]:[Transaction type]],2,FALSE)</f>
        <v>Money Deposit</v>
      </c>
      <c r="Q2558" s="21" t="str">
        <f>VLOOKUP(B2558,Transaction!C2:E3001,3,FALSE)</f>
        <v>ATM</v>
      </c>
      <c r="R2558" s="22">
        <f>Table4[[#This Row],[Bank Deposit2]] - Table4[[#This Row],[Saving Accounts]]</f>
        <v>61023.695516000007</v>
      </c>
      <c r="S2558" s="22">
        <f>IF(AND(Table4[[#This Row],[Account Type]]="Current",Table4[[#This Row],[Opening Balance]]&gt;= 500000),Table4[[#This Row],[Opening Balance]] * 0.02, 0)</f>
        <v>0</v>
      </c>
    </row>
    <row r="2559" spans="1:19" ht="15.75" x14ac:dyDescent="0.25">
      <c r="A2559" s="17" t="s">
        <v>7839</v>
      </c>
      <c r="B2559" s="19">
        <v>541861569</v>
      </c>
      <c r="C2559" s="17">
        <v>48</v>
      </c>
      <c r="D2559" s="24">
        <v>27174</v>
      </c>
      <c r="E2559" s="17" t="s">
        <v>12</v>
      </c>
      <c r="F2559" s="17" t="s">
        <v>750</v>
      </c>
      <c r="G2559" s="17" t="s">
        <v>3058</v>
      </c>
      <c r="H2559" s="17" t="s">
        <v>7840</v>
      </c>
      <c r="I2559" s="20">
        <f t="shared" si="39"/>
        <v>1599882.9805920001</v>
      </c>
      <c r="J2559" s="20">
        <v>759995.36746848002</v>
      </c>
      <c r="K2559" s="17" t="s">
        <v>7841</v>
      </c>
      <c r="L2559" s="21" t="str">
        <f>VLOOKUP(B2559,Accounts!B$2:E$3001,4,FALSE)</f>
        <v>Joint</v>
      </c>
      <c r="M2559" s="26">
        <f>VALUE(VLOOKUP(B2559,Accounts!B$2:G$3001,6,FALSE))</f>
        <v>93309597</v>
      </c>
      <c r="N2559" s="22">
        <f>IFERROR(VLOOKUP(B2559,Loan!B2559:D2858,3,FALSE), 0)</f>
        <v>0</v>
      </c>
      <c r="O2559" s="25">
        <f>VLOOKUP(B2559,Transaction!C2:F3001,4,FALSE)</f>
        <v>44339</v>
      </c>
      <c r="P2559" s="21" t="str">
        <f>VLOOKUP(B2559,Table3[[Account Number]:[Transaction type]],2,FALSE)</f>
        <v>Money Deposit</v>
      </c>
      <c r="Q2559" s="21" t="str">
        <f>VLOOKUP(B2559,Transaction!C2:E3001,3,FALSE)</f>
        <v>Bank</v>
      </c>
      <c r="R2559" s="22">
        <f>Table4[[#This Row],[Bank Deposit2]] - Table4[[#This Row],[Saving Accounts]]</f>
        <v>839887.61312352004</v>
      </c>
      <c r="S2559" s="22">
        <f>IF(AND(Table4[[#This Row],[Account Type]]="Current",Table4[[#This Row],[Opening Balance]]&gt;= 500000),Table4[[#This Row],[Opening Balance]] * 0.02, 0)</f>
        <v>0</v>
      </c>
    </row>
    <row r="2560" spans="1:19" ht="15.75" x14ac:dyDescent="0.25">
      <c r="A2560" s="17" t="s">
        <v>7842</v>
      </c>
      <c r="B2560" s="19">
        <v>33418679</v>
      </c>
      <c r="C2560" s="17">
        <v>81</v>
      </c>
      <c r="D2560" s="24">
        <v>15120.75</v>
      </c>
      <c r="E2560" s="17" t="s">
        <v>12</v>
      </c>
      <c r="F2560" s="17" t="s">
        <v>471</v>
      </c>
      <c r="G2560" s="17" t="s">
        <v>3058</v>
      </c>
      <c r="H2560" s="17" t="s">
        <v>7843</v>
      </c>
      <c r="I2560" s="20">
        <f t="shared" si="39"/>
        <v>1487333.2515360001</v>
      </c>
      <c r="J2560" s="20">
        <v>550313.30306832003</v>
      </c>
      <c r="K2560" s="17" t="s">
        <v>7844</v>
      </c>
      <c r="L2560" s="21" t="str">
        <f>VLOOKUP(B2560,Accounts!B$2:E$3001,4,FALSE)</f>
        <v>Fixed Deposit</v>
      </c>
      <c r="M2560" s="26">
        <f>VALUE(VLOOKUP(B2560,Accounts!B$2:G$3001,6,FALSE))</f>
        <v>2896390224</v>
      </c>
      <c r="N2560" s="22">
        <f>IFERROR(VLOOKUP(B2560,Loan!B2560:D2859,3,FALSE), 0)</f>
        <v>0</v>
      </c>
      <c r="O2560" s="25">
        <f>VLOOKUP(B2560,Transaction!C2:F3001,4,FALSE)</f>
        <v>44624</v>
      </c>
      <c r="P2560" s="21" t="str">
        <f>VLOOKUP(B2560,Table3[[Account Number]:[Transaction type]],2,FALSE)</f>
        <v>Cash Withdrawal</v>
      </c>
      <c r="Q2560" s="21" t="str">
        <f>VLOOKUP(B2560,Transaction!C2:E3001,3,FALSE)</f>
        <v>Bank</v>
      </c>
      <c r="R2560" s="22">
        <f>Table4[[#This Row],[Bank Deposit2]] - Table4[[#This Row],[Saving Accounts]]</f>
        <v>937019.94846768002</v>
      </c>
      <c r="S2560" s="22">
        <f>IF(AND(Table4[[#This Row],[Account Type]]="Current",Table4[[#This Row],[Opening Balance]]&gt;= 500000),Table4[[#This Row],[Opening Balance]] * 0.02, 0)</f>
        <v>0</v>
      </c>
    </row>
    <row r="2561" spans="1:19" ht="15.75" x14ac:dyDescent="0.25">
      <c r="A2561" s="17" t="s">
        <v>7845</v>
      </c>
      <c r="B2561" s="19">
        <v>138796033</v>
      </c>
      <c r="C2561" s="17">
        <v>18</v>
      </c>
      <c r="D2561" s="24">
        <v>38131.5</v>
      </c>
      <c r="E2561" s="17" t="s">
        <v>12</v>
      </c>
      <c r="F2561" s="17" t="s">
        <v>336</v>
      </c>
      <c r="G2561" s="17" t="s">
        <v>3058</v>
      </c>
      <c r="H2561" s="17" t="s">
        <v>7846</v>
      </c>
      <c r="I2561" s="20">
        <f t="shared" si="39"/>
        <v>379297.075556</v>
      </c>
      <c r="J2561" s="20">
        <v>109926.55611756</v>
      </c>
      <c r="K2561" s="17" t="s">
        <v>7847</v>
      </c>
      <c r="L2561" s="21" t="str">
        <f>VLOOKUP(B2561,Accounts!B$2:E$3001,4,FALSE)</f>
        <v>Domiciliary</v>
      </c>
      <c r="M2561" s="26">
        <f>VALUE(VLOOKUP(B2561,Accounts!B$2:G$3001,6,FALSE))</f>
        <v>2428432508</v>
      </c>
      <c r="N2561" s="22">
        <f>IFERROR(VLOOKUP(B2561,Loan!B2561:D2860,3,FALSE), 0)</f>
        <v>0</v>
      </c>
      <c r="O2561" s="25">
        <f>VLOOKUP(B2561,Transaction!C2:F3001,4,FALSE)</f>
        <v>44412</v>
      </c>
      <c r="P2561" s="21" t="str">
        <f>VLOOKUP(B2561,Table3[[Account Number]:[Transaction type]],2,FALSE)</f>
        <v>Money Transfer</v>
      </c>
      <c r="Q2561" s="21" t="str">
        <f>VLOOKUP(B2561,Transaction!C2:E3001,3,FALSE)</f>
        <v>Mobile</v>
      </c>
      <c r="R2561" s="22">
        <f>Table4[[#This Row],[Bank Deposit2]] - Table4[[#This Row],[Saving Accounts]]</f>
        <v>269370.51943843998</v>
      </c>
      <c r="S2561" s="22">
        <f>IF(AND(Table4[[#This Row],[Account Type]]="Current",Table4[[#This Row],[Opening Balance]]&gt;= 500000),Table4[[#This Row],[Opening Balance]] * 0.02, 0)</f>
        <v>0</v>
      </c>
    </row>
    <row r="2562" spans="1:19" ht="15.75" x14ac:dyDescent="0.25">
      <c r="A2562" s="17" t="s">
        <v>7848</v>
      </c>
      <c r="B2562" s="19">
        <v>925970293</v>
      </c>
      <c r="C2562" s="17">
        <v>72</v>
      </c>
      <c r="D2562" s="24">
        <v>18408</v>
      </c>
      <c r="E2562" s="17" t="s">
        <v>12</v>
      </c>
      <c r="F2562" s="17" t="s">
        <v>1469</v>
      </c>
      <c r="G2562" s="17" t="s">
        <v>3058</v>
      </c>
      <c r="H2562" s="17" t="s">
        <v>7849</v>
      </c>
      <c r="I2562" s="20">
        <f t="shared" si="39"/>
        <v>449640.35840000003</v>
      </c>
      <c r="J2562" s="20">
        <v>435532.89215520001</v>
      </c>
      <c r="K2562" s="17" t="s">
        <v>7850</v>
      </c>
      <c r="L2562" s="21" t="str">
        <f>VLOOKUP(B2562,Accounts!B$2:E$3001,4,FALSE)</f>
        <v>Current</v>
      </c>
      <c r="M2562" s="26">
        <f>VALUE(VLOOKUP(B2562,Accounts!B$2:G$3001,6,FALSE))</f>
        <v>3109329888</v>
      </c>
      <c r="N2562" s="22">
        <f>IFERROR(VLOOKUP(B2562,Loan!B2562:D2861,3,FALSE), 0)</f>
        <v>0</v>
      </c>
      <c r="O2562" s="25">
        <f>VLOOKUP(B2562,Transaction!C2:F3001,4,FALSE)</f>
        <v>44233</v>
      </c>
      <c r="P2562" s="21" t="str">
        <f>VLOOKUP(B2562,Table3[[Account Number]:[Transaction type]],2,FALSE)</f>
        <v>Money Transfer</v>
      </c>
      <c r="Q2562" s="21" t="str">
        <f>VLOOKUP(B2562,Transaction!C2:E3001,3,FALSE)</f>
        <v>Bank</v>
      </c>
      <c r="R2562" s="22">
        <f>Table4[[#This Row],[Bank Deposit2]] - Table4[[#This Row],[Saving Accounts]]</f>
        <v>14107.466244800016</v>
      </c>
      <c r="S2562" s="22">
        <f>IF(AND(Table4[[#This Row],[Account Type]]="Current",Table4[[#This Row],[Opening Balance]]&gt;= 500000),Table4[[#This Row],[Opening Balance]] * 0.02, 0)</f>
        <v>62186597.759999998</v>
      </c>
    </row>
    <row r="2563" spans="1:19" ht="15.75" x14ac:dyDescent="0.25">
      <c r="A2563" s="17" t="s">
        <v>7851</v>
      </c>
      <c r="B2563" s="19">
        <v>695715836</v>
      </c>
      <c r="C2563" s="17">
        <v>22</v>
      </c>
      <c r="D2563" s="24">
        <v>36670.5</v>
      </c>
      <c r="E2563" s="17" t="s">
        <v>12</v>
      </c>
      <c r="F2563" s="17" t="s">
        <v>587</v>
      </c>
      <c r="G2563" s="17" t="s">
        <v>3058</v>
      </c>
      <c r="H2563" s="17" t="s">
        <v>7852</v>
      </c>
      <c r="I2563" s="20">
        <f t="shared" ref="I2563:I2626" si="40">VALUE(CLEAN(H2563))</f>
        <v>198246.624576</v>
      </c>
      <c r="J2563" s="20">
        <v>63213.63960912</v>
      </c>
      <c r="K2563" s="17" t="s">
        <v>7853</v>
      </c>
      <c r="L2563" s="21" t="str">
        <f>VLOOKUP(B2563,Accounts!B$2:E$3001,4,FALSE)</f>
        <v>Savings</v>
      </c>
      <c r="M2563" s="26">
        <f>VALUE(VLOOKUP(B2563,Accounts!B$2:G$3001,6,FALSE))</f>
        <v>81361422</v>
      </c>
      <c r="N2563" s="22">
        <f>IFERROR(VLOOKUP(B2563,Loan!B2563:D2862,3,FALSE), 0)</f>
        <v>0</v>
      </c>
      <c r="O2563" s="25">
        <f>VLOOKUP(B2563,Transaction!C2:F3001,4,FALSE)</f>
        <v>44337</v>
      </c>
      <c r="P2563" s="21" t="str">
        <f>VLOOKUP(B2563,Table3[[Account Number]:[Transaction type]],2,FALSE)</f>
        <v>Money Deposit</v>
      </c>
      <c r="Q2563" s="21" t="str">
        <f>VLOOKUP(B2563,Transaction!C2:E3001,3,FALSE)</f>
        <v>Bank</v>
      </c>
      <c r="R2563" s="22">
        <f>Table4[[#This Row],[Bank Deposit2]] - Table4[[#This Row],[Saving Accounts]]</f>
        <v>135032.98496688</v>
      </c>
      <c r="S2563" s="22">
        <f>IF(AND(Table4[[#This Row],[Account Type]]="Current",Table4[[#This Row],[Opening Balance]]&gt;= 500000),Table4[[#This Row],[Opening Balance]] * 0.02, 0)</f>
        <v>0</v>
      </c>
    </row>
    <row r="2564" spans="1:19" ht="15.75" x14ac:dyDescent="0.25">
      <c r="A2564" s="17" t="s">
        <v>7854</v>
      </c>
      <c r="B2564" s="19">
        <v>192167762</v>
      </c>
      <c r="C2564" s="17">
        <v>51</v>
      </c>
      <c r="D2564" s="24">
        <v>26078.25</v>
      </c>
      <c r="E2564" s="17" t="s">
        <v>12</v>
      </c>
      <c r="F2564" s="17" t="s">
        <v>418</v>
      </c>
      <c r="G2564" s="17" t="s">
        <v>3058</v>
      </c>
      <c r="H2564" s="17" t="s">
        <v>7855</v>
      </c>
      <c r="I2564" s="20">
        <f t="shared" si="40"/>
        <v>933331.00953599997</v>
      </c>
      <c r="J2564" s="20">
        <v>165406.99557888001</v>
      </c>
      <c r="K2564" s="17" t="s">
        <v>7856</v>
      </c>
      <c r="L2564" s="21" t="str">
        <f>VLOOKUP(B2564,Accounts!B$2:E$3001,4,FALSE)</f>
        <v>Domiciliary</v>
      </c>
      <c r="M2564" s="26">
        <f>VALUE(VLOOKUP(B2564,Accounts!B$2:G$3001,6,FALSE))</f>
        <v>28227552</v>
      </c>
      <c r="N2564" s="22">
        <f>IFERROR(VLOOKUP(B2564,Loan!B2564:D2863,3,FALSE), 0)</f>
        <v>0</v>
      </c>
      <c r="O2564" s="25">
        <f>VLOOKUP(B2564,Transaction!C2:F3001,4,FALSE)</f>
        <v>44562</v>
      </c>
      <c r="P2564" s="21" t="str">
        <f>VLOOKUP(B2564,Table3[[Account Number]:[Transaction type]],2,FALSE)</f>
        <v>Cash Withdrawal</v>
      </c>
      <c r="Q2564" s="21" t="str">
        <f>VLOOKUP(B2564,Transaction!C2:E3001,3,FALSE)</f>
        <v>ATM</v>
      </c>
      <c r="R2564" s="22">
        <f>Table4[[#This Row],[Bank Deposit2]] - Table4[[#This Row],[Saving Accounts]]</f>
        <v>767924.01395712001</v>
      </c>
      <c r="S2564" s="22">
        <f>IF(AND(Table4[[#This Row],[Account Type]]="Current",Table4[[#This Row],[Opening Balance]]&gt;= 500000),Table4[[#This Row],[Opening Balance]] * 0.02, 0)</f>
        <v>0</v>
      </c>
    </row>
    <row r="2565" spans="1:19" ht="15.75" x14ac:dyDescent="0.25">
      <c r="A2565" s="17" t="s">
        <v>7857</v>
      </c>
      <c r="B2565" s="19">
        <v>401915086</v>
      </c>
      <c r="C2565" s="17">
        <v>42</v>
      </c>
      <c r="D2565" s="24">
        <v>29365.5</v>
      </c>
      <c r="E2565" s="17" t="s">
        <v>12</v>
      </c>
      <c r="F2565" s="17" t="s">
        <v>349</v>
      </c>
      <c r="G2565" s="17" t="s">
        <v>3058</v>
      </c>
      <c r="H2565" s="17" t="s">
        <v>7858</v>
      </c>
      <c r="I2565" s="20">
        <f t="shared" si="40"/>
        <v>227109.69109800001</v>
      </c>
      <c r="J2565" s="20">
        <v>48093.816938399999</v>
      </c>
      <c r="K2565" s="17" t="s">
        <v>7859</v>
      </c>
      <c r="L2565" s="21" t="str">
        <f>VLOOKUP(B2565,Accounts!B$2:E$3001,4,FALSE)</f>
        <v>Fixed Deposit</v>
      </c>
      <c r="M2565" s="26">
        <f>VALUE(VLOOKUP(B2565,Accounts!B$2:G$3001,6,FALSE))</f>
        <v>2401046544</v>
      </c>
      <c r="N2565" s="22">
        <f>IFERROR(VLOOKUP(B2565,Loan!B2565:D2864,3,FALSE), 0)</f>
        <v>0</v>
      </c>
      <c r="O2565" s="25">
        <f>VLOOKUP(B2565,Transaction!C2:F3001,4,FALSE)</f>
        <v>44452</v>
      </c>
      <c r="P2565" s="21" t="str">
        <f>VLOOKUP(B2565,Table3[[Account Number]:[Transaction type]],2,FALSE)</f>
        <v>Online Payment</v>
      </c>
      <c r="Q2565" s="21" t="str">
        <f>VLOOKUP(B2565,Transaction!C2:E3001,3,FALSE)</f>
        <v>Internet Banking</v>
      </c>
      <c r="R2565" s="22">
        <f>Table4[[#This Row],[Bank Deposit2]] - Table4[[#This Row],[Saving Accounts]]</f>
        <v>179015.8741596</v>
      </c>
      <c r="S2565" s="22">
        <f>IF(AND(Table4[[#This Row],[Account Type]]="Current",Table4[[#This Row],[Opening Balance]]&gt;= 500000),Table4[[#This Row],[Opening Balance]] * 0.02, 0)</f>
        <v>0</v>
      </c>
    </row>
    <row r="2566" spans="1:19" ht="15.75" x14ac:dyDescent="0.25">
      <c r="A2566" s="17" t="s">
        <v>7860</v>
      </c>
      <c r="B2566" s="19">
        <v>278484880</v>
      </c>
      <c r="C2566" s="17">
        <v>23</v>
      </c>
      <c r="D2566" s="24">
        <v>36305.25</v>
      </c>
      <c r="E2566" s="17" t="s">
        <v>12</v>
      </c>
      <c r="F2566" s="17" t="s">
        <v>168</v>
      </c>
      <c r="G2566" s="17" t="s">
        <v>3058</v>
      </c>
      <c r="H2566" s="17" t="s">
        <v>7861</v>
      </c>
      <c r="I2566" s="20">
        <f t="shared" si="40"/>
        <v>1127561.362592</v>
      </c>
      <c r="J2566" s="20">
        <v>260927.22799136001</v>
      </c>
      <c r="K2566" s="17" t="s">
        <v>7862</v>
      </c>
      <c r="L2566" s="21" t="str">
        <f>VLOOKUP(B2566,Accounts!B$2:E$3001,4,FALSE)</f>
        <v>Corporate</v>
      </c>
      <c r="M2566" s="26">
        <f>VALUE(VLOOKUP(B2566,Accounts!B$2:G$3001,6,FALSE))</f>
        <v>186875037</v>
      </c>
      <c r="N2566" s="22">
        <f>IFERROR(VLOOKUP(B2566,Loan!B2566:D2865,3,FALSE), 0)</f>
        <v>0</v>
      </c>
      <c r="O2566" s="25">
        <f>VLOOKUP(B2566,Transaction!C2:F3001,4,FALSE)</f>
        <v>44644</v>
      </c>
      <c r="P2566" s="21" t="str">
        <f>VLOOKUP(B2566,Table3[[Account Number]:[Transaction type]],2,FALSE)</f>
        <v>Money Transfer</v>
      </c>
      <c r="Q2566" s="21" t="str">
        <f>VLOOKUP(B2566,Transaction!C2:E3001,3,FALSE)</f>
        <v>Mobile</v>
      </c>
      <c r="R2566" s="22">
        <f>Table4[[#This Row],[Bank Deposit2]] - Table4[[#This Row],[Saving Accounts]]</f>
        <v>866634.13460064004</v>
      </c>
      <c r="S2566" s="22">
        <f>IF(AND(Table4[[#This Row],[Account Type]]="Current",Table4[[#This Row],[Opening Balance]]&gt;= 500000),Table4[[#This Row],[Opening Balance]] * 0.02, 0)</f>
        <v>0</v>
      </c>
    </row>
    <row r="2567" spans="1:19" ht="15.75" x14ac:dyDescent="0.25">
      <c r="A2567" s="17" t="s">
        <v>7863</v>
      </c>
      <c r="B2567" s="19">
        <v>186633227</v>
      </c>
      <c r="C2567" s="17">
        <v>62</v>
      </c>
      <c r="D2567" s="24">
        <v>22060.5</v>
      </c>
      <c r="E2567" s="17" t="s">
        <v>12</v>
      </c>
      <c r="F2567" s="17" t="s">
        <v>260</v>
      </c>
      <c r="G2567" s="17" t="s">
        <v>3583</v>
      </c>
      <c r="H2567" s="17" t="s">
        <v>7864</v>
      </c>
      <c r="I2567" s="20">
        <f t="shared" si="40"/>
        <v>94786.285568000007</v>
      </c>
      <c r="J2567" s="20">
        <v>38070.412723200003</v>
      </c>
      <c r="K2567" s="17" t="s">
        <v>7865</v>
      </c>
      <c r="L2567" s="21" t="str">
        <f>VLOOKUP(B2567,Accounts!B$2:E$3001,4,FALSE)</f>
        <v>Domiciliary</v>
      </c>
      <c r="M2567" s="26">
        <f>VALUE(VLOOKUP(B2567,Accounts!B$2:G$3001,6,FALSE))</f>
        <v>1269561292</v>
      </c>
      <c r="N2567" s="22">
        <f>IFERROR(VLOOKUP(B2567,Loan!B2567:D2866,3,FALSE), 0)</f>
        <v>0</v>
      </c>
      <c r="O2567" s="25">
        <f>VLOOKUP(B2567,Transaction!C2:F3001,4,FALSE)</f>
        <v>44329</v>
      </c>
      <c r="P2567" s="21" t="str">
        <f>VLOOKUP(B2567,Table3[[Account Number]:[Transaction type]],2,FALSE)</f>
        <v>Online Payment</v>
      </c>
      <c r="Q2567" s="21" t="str">
        <f>VLOOKUP(B2567,Transaction!C2:E3001,3,FALSE)</f>
        <v>Card</v>
      </c>
      <c r="R2567" s="22">
        <f>Table4[[#This Row],[Bank Deposit2]] - Table4[[#This Row],[Saving Accounts]]</f>
        <v>56715.872844800004</v>
      </c>
      <c r="S2567" s="22">
        <f>IF(AND(Table4[[#This Row],[Account Type]]="Current",Table4[[#This Row],[Opening Balance]]&gt;= 500000),Table4[[#This Row],[Opening Balance]] * 0.02, 0)</f>
        <v>0</v>
      </c>
    </row>
    <row r="2568" spans="1:19" ht="15.75" x14ac:dyDescent="0.25">
      <c r="A2568" s="17" t="s">
        <v>7866</v>
      </c>
      <c r="B2568" s="19">
        <v>531175706</v>
      </c>
      <c r="C2568" s="17">
        <v>80</v>
      </c>
      <c r="D2568" s="24">
        <v>15486</v>
      </c>
      <c r="E2568" s="17" t="s">
        <v>12</v>
      </c>
      <c r="F2568" s="17" t="s">
        <v>814</v>
      </c>
      <c r="G2568" s="17" t="s">
        <v>3583</v>
      </c>
      <c r="H2568" s="17" t="s">
        <v>7867</v>
      </c>
      <c r="I2568" s="20">
        <f t="shared" si="40"/>
        <v>165722.24969999999</v>
      </c>
      <c r="J2568" s="20">
        <v>140532.46774560001</v>
      </c>
      <c r="K2568" s="17" t="s">
        <v>7868</v>
      </c>
      <c r="L2568" s="21" t="str">
        <f>VLOOKUP(B2568,Accounts!B$2:E$3001,4,FALSE)</f>
        <v>Corporate</v>
      </c>
      <c r="M2568" s="26">
        <f>VALUE(VLOOKUP(B2568,Accounts!B$2:G$3001,6,FALSE))</f>
        <v>3328534356</v>
      </c>
      <c r="N2568" s="22">
        <f>IFERROR(VLOOKUP(B2568,Loan!B2568:D2867,3,FALSE), 0)</f>
        <v>0</v>
      </c>
      <c r="O2568" s="25">
        <f>VLOOKUP(B2568,Transaction!C2:F3001,4,FALSE)</f>
        <v>44510</v>
      </c>
      <c r="P2568" s="21" t="str">
        <f>VLOOKUP(B2568,Table3[[Account Number]:[Transaction type]],2,FALSE)</f>
        <v>Money Transfer</v>
      </c>
      <c r="Q2568" s="21" t="str">
        <f>VLOOKUP(B2568,Transaction!C2:E3001,3,FALSE)</f>
        <v>Mobile</v>
      </c>
      <c r="R2568" s="22">
        <f>Table4[[#This Row],[Bank Deposit2]] - Table4[[#This Row],[Saving Accounts]]</f>
        <v>25189.781954399979</v>
      </c>
      <c r="S2568" s="22">
        <f>IF(AND(Table4[[#This Row],[Account Type]]="Current",Table4[[#This Row],[Opening Balance]]&gt;= 500000),Table4[[#This Row],[Opening Balance]] * 0.02, 0)</f>
        <v>0</v>
      </c>
    </row>
    <row r="2569" spans="1:19" ht="15.75" x14ac:dyDescent="0.25">
      <c r="A2569" s="17" t="s">
        <v>7869</v>
      </c>
      <c r="B2569" s="19">
        <v>1432805</v>
      </c>
      <c r="C2569" s="17">
        <v>58</v>
      </c>
      <c r="D2569" s="24">
        <v>23521.5</v>
      </c>
      <c r="E2569" s="17" t="s">
        <v>12</v>
      </c>
      <c r="F2569" s="17" t="s">
        <v>4500</v>
      </c>
      <c r="G2569" s="17" t="s">
        <v>3583</v>
      </c>
      <c r="H2569" s="17" t="s">
        <v>7870</v>
      </c>
      <c r="I2569" s="20">
        <f t="shared" si="40"/>
        <v>470476.322208</v>
      </c>
      <c r="J2569" s="20">
        <v>61487.994585599998</v>
      </c>
      <c r="K2569" s="17" t="s">
        <v>7871</v>
      </c>
      <c r="L2569" s="21" t="str">
        <f>VLOOKUP(B2569,Accounts!B$2:E$3001,4,FALSE)</f>
        <v>Domiciliary</v>
      </c>
      <c r="M2569" s="26">
        <f>VALUE(VLOOKUP(B2569,Accounts!B$2:G$3001,6,FALSE))</f>
        <v>662834532</v>
      </c>
      <c r="N2569" s="22">
        <f>IFERROR(VLOOKUP(B2569,Loan!B2569:D2868,3,FALSE), 0)</f>
        <v>0</v>
      </c>
      <c r="O2569" s="25">
        <f>VLOOKUP(B2569,Transaction!C2:F3001,4,FALSE)</f>
        <v>44231</v>
      </c>
      <c r="P2569" s="21" t="str">
        <f>VLOOKUP(B2569,Table3[[Account Number]:[Transaction type]],2,FALSE)</f>
        <v>Cash Withdrawal</v>
      </c>
      <c r="Q2569" s="21" t="str">
        <f>VLOOKUP(B2569,Transaction!C2:E3001,3,FALSE)</f>
        <v>Bank</v>
      </c>
      <c r="R2569" s="22">
        <f>Table4[[#This Row],[Bank Deposit2]] - Table4[[#This Row],[Saving Accounts]]</f>
        <v>408988.32762240001</v>
      </c>
      <c r="S2569" s="22">
        <f>IF(AND(Table4[[#This Row],[Account Type]]="Current",Table4[[#This Row],[Opening Balance]]&gt;= 500000),Table4[[#This Row],[Opening Balance]] * 0.02, 0)</f>
        <v>0</v>
      </c>
    </row>
    <row r="2570" spans="1:19" ht="15.75" x14ac:dyDescent="0.25">
      <c r="A2570" s="17" t="s">
        <v>7872</v>
      </c>
      <c r="B2570" s="19">
        <v>911853927</v>
      </c>
      <c r="C2570" s="17">
        <v>39</v>
      </c>
      <c r="D2570" s="24">
        <v>30461.25</v>
      </c>
      <c r="E2570" s="17" t="s">
        <v>12</v>
      </c>
      <c r="F2570" s="17" t="s">
        <v>172</v>
      </c>
      <c r="G2570" s="17" t="s">
        <v>3583</v>
      </c>
      <c r="H2570" s="17" t="s">
        <v>7873</v>
      </c>
      <c r="I2570" s="20">
        <f t="shared" si="40"/>
        <v>247721.86614</v>
      </c>
      <c r="J2570" s="20">
        <v>62844.876107999997</v>
      </c>
      <c r="K2570" s="17" t="s">
        <v>7874</v>
      </c>
      <c r="L2570" s="21" t="str">
        <f>VLOOKUP(B2570,Accounts!B$2:E$3001,4,FALSE)</f>
        <v>Current</v>
      </c>
      <c r="M2570" s="26">
        <f>VALUE(VLOOKUP(B2570,Accounts!B$2:G$3001,6,FALSE))</f>
        <v>731547936</v>
      </c>
      <c r="N2570" s="22">
        <f>IFERROR(VLOOKUP(B2570,Loan!B2570:D2869,3,FALSE), 0)</f>
        <v>0</v>
      </c>
      <c r="O2570" s="25">
        <f>VLOOKUP(B2570,Transaction!C2:F3001,4,FALSE)</f>
        <v>44553</v>
      </c>
      <c r="P2570" s="21" t="str">
        <f>VLOOKUP(B2570,Table3[[Account Number]:[Transaction type]],2,FALSE)</f>
        <v>Online Payment</v>
      </c>
      <c r="Q2570" s="21" t="str">
        <f>VLOOKUP(B2570,Transaction!C2:E3001,3,FALSE)</f>
        <v>Mobile</v>
      </c>
      <c r="R2570" s="22">
        <f>Table4[[#This Row],[Bank Deposit2]] - Table4[[#This Row],[Saving Accounts]]</f>
        <v>184876.990032</v>
      </c>
      <c r="S2570" s="22">
        <f>IF(AND(Table4[[#This Row],[Account Type]]="Current",Table4[[#This Row],[Opening Balance]]&gt;= 500000),Table4[[#This Row],[Opening Balance]] * 0.02, 0)</f>
        <v>14630958.720000001</v>
      </c>
    </row>
    <row r="2571" spans="1:19" ht="15.75" x14ac:dyDescent="0.25">
      <c r="A2571" s="17" t="s">
        <v>7875</v>
      </c>
      <c r="B2571" s="19">
        <v>858831444</v>
      </c>
      <c r="C2571" s="17">
        <v>61</v>
      </c>
      <c r="D2571" s="24">
        <v>22425.75</v>
      </c>
      <c r="E2571" s="17" t="s">
        <v>12</v>
      </c>
      <c r="F2571" s="17" t="s">
        <v>654</v>
      </c>
      <c r="G2571" s="17" t="s">
        <v>3583</v>
      </c>
      <c r="H2571" s="17" t="s">
        <v>7876</v>
      </c>
      <c r="I2571" s="20">
        <f t="shared" si="40"/>
        <v>101813.106816</v>
      </c>
      <c r="J2571" s="20">
        <v>43426.118198880002</v>
      </c>
      <c r="K2571" s="17" t="s">
        <v>7877</v>
      </c>
      <c r="L2571" s="21" t="str">
        <f>VLOOKUP(B2571,Accounts!B$2:E$3001,4,FALSE)</f>
        <v>Domiciliary</v>
      </c>
      <c r="M2571" s="26">
        <f>VALUE(VLOOKUP(B2571,Accounts!B$2:G$3001,6,FALSE))</f>
        <v>12647824</v>
      </c>
      <c r="N2571" s="22">
        <f>IFERROR(VLOOKUP(B2571,Loan!B2571:D2870,3,FALSE), 0)</f>
        <v>0</v>
      </c>
      <c r="O2571" s="25">
        <f>VLOOKUP(B2571,Transaction!C2:F3001,4,FALSE)</f>
        <v>44536</v>
      </c>
      <c r="P2571" s="21" t="str">
        <f>VLOOKUP(B2571,Table3[[Account Number]:[Transaction type]],2,FALSE)</f>
        <v>Cash Withdrawal</v>
      </c>
      <c r="Q2571" s="21" t="str">
        <f>VLOOKUP(B2571,Transaction!C2:E3001,3,FALSE)</f>
        <v>ATM</v>
      </c>
      <c r="R2571" s="22">
        <f>Table4[[#This Row],[Bank Deposit2]] - Table4[[#This Row],[Saving Accounts]]</f>
        <v>58386.988617119998</v>
      </c>
      <c r="S2571" s="22">
        <f>IF(AND(Table4[[#This Row],[Account Type]]="Current",Table4[[#This Row],[Opening Balance]]&gt;= 500000),Table4[[#This Row],[Opening Balance]] * 0.02, 0)</f>
        <v>0</v>
      </c>
    </row>
    <row r="2572" spans="1:19" ht="15.75" x14ac:dyDescent="0.25">
      <c r="A2572" s="17" t="s">
        <v>7878</v>
      </c>
      <c r="B2572" s="19">
        <v>776827984</v>
      </c>
      <c r="C2572" s="17">
        <v>32</v>
      </c>
      <c r="D2572" s="24">
        <v>33018</v>
      </c>
      <c r="E2572" s="17" t="s">
        <v>12</v>
      </c>
      <c r="F2572" s="17" t="s">
        <v>135</v>
      </c>
      <c r="G2572" s="17" t="s">
        <v>3583</v>
      </c>
      <c r="H2572" s="17" t="s">
        <v>7879</v>
      </c>
      <c r="I2572" s="20">
        <f t="shared" si="40"/>
        <v>939245.75923199998</v>
      </c>
      <c r="J2572" s="20">
        <v>315602.49452160002</v>
      </c>
      <c r="K2572" s="17" t="s">
        <v>7880</v>
      </c>
      <c r="L2572" s="21" t="str">
        <f>VLOOKUP(B2572,Accounts!B$2:E$3001,4,FALSE)</f>
        <v>Savings</v>
      </c>
      <c r="M2572" s="26">
        <f>VALUE(VLOOKUP(B2572,Accounts!B$2:G$3001,6,FALSE))</f>
        <v>2893698816</v>
      </c>
      <c r="N2572" s="22">
        <f>IFERROR(VLOOKUP(B2572,Loan!B2572:D2871,3,FALSE), 0)</f>
        <v>0</v>
      </c>
      <c r="O2572" s="25">
        <f>VLOOKUP(B2572,Transaction!C2:F3001,4,FALSE)</f>
        <v>44316</v>
      </c>
      <c r="P2572" s="21" t="str">
        <f>VLOOKUP(B2572,Table3[[Account Number]:[Transaction type]],2,FALSE)</f>
        <v>Loan Payment</v>
      </c>
      <c r="Q2572" s="21" t="str">
        <f>VLOOKUP(B2572,Transaction!C2:E3001,3,FALSE)</f>
        <v>AFT</v>
      </c>
      <c r="R2572" s="22">
        <f>Table4[[#This Row],[Bank Deposit2]] - Table4[[#This Row],[Saving Accounts]]</f>
        <v>623643.26471040002</v>
      </c>
      <c r="S2572" s="22">
        <f>IF(AND(Table4[[#This Row],[Account Type]]="Current",Table4[[#This Row],[Opening Balance]]&gt;= 500000),Table4[[#This Row],[Opening Balance]] * 0.02, 0)</f>
        <v>0</v>
      </c>
    </row>
    <row r="2573" spans="1:19" ht="15.75" x14ac:dyDescent="0.25">
      <c r="A2573" s="17" t="s">
        <v>7881</v>
      </c>
      <c r="B2573" s="19">
        <v>992015771</v>
      </c>
      <c r="C2573" s="17">
        <v>73</v>
      </c>
      <c r="D2573" s="24">
        <v>18042.75</v>
      </c>
      <c r="E2573" s="17" t="s">
        <v>12</v>
      </c>
      <c r="F2573" s="17" t="s">
        <v>185</v>
      </c>
      <c r="G2573" s="17" t="s">
        <v>3583</v>
      </c>
      <c r="H2573" s="17" t="s">
        <v>7882</v>
      </c>
      <c r="I2573" s="20">
        <f t="shared" si="40"/>
        <v>452590.99782400002</v>
      </c>
      <c r="J2573" s="20">
        <v>178041.311644</v>
      </c>
      <c r="K2573" s="17" t="s">
        <v>7883</v>
      </c>
      <c r="L2573" s="21" t="str">
        <f>VLOOKUP(B2573,Accounts!B$2:E$3001,4,FALSE)</f>
        <v>Savings</v>
      </c>
      <c r="M2573" s="26">
        <f>VALUE(VLOOKUP(B2573,Accounts!B$2:G$3001,6,FALSE))</f>
        <v>3811033044</v>
      </c>
      <c r="N2573" s="22">
        <f>IFERROR(VLOOKUP(B2573,Loan!B2573:D2872,3,FALSE), 0)</f>
        <v>0</v>
      </c>
      <c r="O2573" s="25">
        <f>VLOOKUP(B2573,Transaction!C2:F3001,4,FALSE)</f>
        <v>44274</v>
      </c>
      <c r="P2573" s="21" t="str">
        <f>VLOOKUP(B2573,Table3[[Account Number]:[Transaction type]],2,FALSE)</f>
        <v>Cash Withdrawal</v>
      </c>
      <c r="Q2573" s="21" t="str">
        <f>VLOOKUP(B2573,Transaction!C2:E3001,3,FALSE)</f>
        <v>ATM</v>
      </c>
      <c r="R2573" s="22">
        <f>Table4[[#This Row],[Bank Deposit2]] - Table4[[#This Row],[Saving Accounts]]</f>
        <v>274549.68618000002</v>
      </c>
      <c r="S2573" s="22">
        <f>IF(AND(Table4[[#This Row],[Account Type]]="Current",Table4[[#This Row],[Opening Balance]]&gt;= 500000),Table4[[#This Row],[Opening Balance]] * 0.02, 0)</f>
        <v>0</v>
      </c>
    </row>
    <row r="2574" spans="1:19" ht="15.75" x14ac:dyDescent="0.25">
      <c r="A2574" s="17" t="s">
        <v>7884</v>
      </c>
      <c r="B2574" s="19">
        <v>483146030</v>
      </c>
      <c r="C2574" s="17">
        <v>34</v>
      </c>
      <c r="D2574" s="24">
        <v>32287.5</v>
      </c>
      <c r="E2574" s="17" t="s">
        <v>12</v>
      </c>
      <c r="F2574" s="17" t="s">
        <v>190</v>
      </c>
      <c r="G2574" s="17" t="s">
        <v>3583</v>
      </c>
      <c r="H2574" s="17" t="s">
        <v>7885</v>
      </c>
      <c r="I2574" s="20">
        <f t="shared" si="40"/>
        <v>901622.65625</v>
      </c>
      <c r="J2574" s="20">
        <v>365193.24068749999</v>
      </c>
      <c r="K2574" s="17" t="s">
        <v>7886</v>
      </c>
      <c r="L2574" s="21" t="str">
        <f>VLOOKUP(B2574,Accounts!B$2:E$3001,4,FALSE)</f>
        <v>Savings</v>
      </c>
      <c r="M2574" s="26">
        <f>VALUE(VLOOKUP(B2574,Accounts!B$2:G$3001,6,FALSE))</f>
        <v>8480004</v>
      </c>
      <c r="N2574" s="22">
        <f>IFERROR(VLOOKUP(B2574,Loan!B2574:D2873,3,FALSE), 0)</f>
        <v>0</v>
      </c>
      <c r="O2574" s="25">
        <f>VLOOKUP(B2574,Transaction!C2:F3001,4,FALSE)</f>
        <v>44508</v>
      </c>
      <c r="P2574" s="21" t="str">
        <f>VLOOKUP(B2574,Table3[[Account Number]:[Transaction type]],2,FALSE)</f>
        <v>Online Payment</v>
      </c>
      <c r="Q2574" s="21" t="str">
        <f>VLOOKUP(B2574,Transaction!C2:E3001,3,FALSE)</f>
        <v>Mobile</v>
      </c>
      <c r="R2574" s="22">
        <f>Table4[[#This Row],[Bank Deposit2]] - Table4[[#This Row],[Saving Accounts]]</f>
        <v>536429.41556250001</v>
      </c>
      <c r="S2574" s="22">
        <f>IF(AND(Table4[[#This Row],[Account Type]]="Current",Table4[[#This Row],[Opening Balance]]&gt;= 500000),Table4[[#This Row],[Opening Balance]] * 0.02, 0)</f>
        <v>0</v>
      </c>
    </row>
    <row r="2575" spans="1:19" ht="15.75" x14ac:dyDescent="0.25">
      <c r="A2575" s="17" t="s">
        <v>7887</v>
      </c>
      <c r="B2575" s="19">
        <v>169486428</v>
      </c>
      <c r="C2575" s="17">
        <v>71</v>
      </c>
      <c r="D2575" s="24">
        <v>18773.25</v>
      </c>
      <c r="E2575" s="17" t="s">
        <v>12</v>
      </c>
      <c r="F2575" s="17" t="s">
        <v>2364</v>
      </c>
      <c r="G2575" s="17" t="s">
        <v>3583</v>
      </c>
      <c r="H2575" s="17" t="s">
        <v>7888</v>
      </c>
      <c r="I2575" s="20">
        <f t="shared" si="40"/>
        <v>1334851.7516749999</v>
      </c>
      <c r="J2575" s="20">
        <v>447821.23281999998</v>
      </c>
      <c r="K2575" s="17" t="s">
        <v>7889</v>
      </c>
      <c r="L2575" s="21" t="str">
        <f>VLOOKUP(B2575,Accounts!B$2:E$3001,4,FALSE)</f>
        <v>Current</v>
      </c>
      <c r="M2575" s="26">
        <f>VALUE(VLOOKUP(B2575,Accounts!B$2:G$3001,6,FALSE))</f>
        <v>2002693404</v>
      </c>
      <c r="N2575" s="22">
        <f>IFERROR(VLOOKUP(B2575,Loan!B2575:D2874,3,FALSE), 0)</f>
        <v>0</v>
      </c>
      <c r="O2575" s="25">
        <f>VLOOKUP(B2575,Transaction!C2:F3001,4,FALSE)</f>
        <v>44437</v>
      </c>
      <c r="P2575" s="21" t="str">
        <f>VLOOKUP(B2575,Table3[[Account Number]:[Transaction type]],2,FALSE)</f>
        <v>Loan Payment</v>
      </c>
      <c r="Q2575" s="21" t="str">
        <f>VLOOKUP(B2575,Transaction!C2:E3001,3,FALSE)</f>
        <v>Mobile</v>
      </c>
      <c r="R2575" s="22">
        <f>Table4[[#This Row],[Bank Deposit2]] - Table4[[#This Row],[Saving Accounts]]</f>
        <v>887030.51885499991</v>
      </c>
      <c r="S2575" s="22">
        <f>IF(AND(Table4[[#This Row],[Account Type]]="Current",Table4[[#This Row],[Opening Balance]]&gt;= 500000),Table4[[#This Row],[Opening Balance]] * 0.02, 0)</f>
        <v>40053868.079999998</v>
      </c>
    </row>
    <row r="2576" spans="1:19" ht="15.75" x14ac:dyDescent="0.25">
      <c r="A2576" s="17" t="s">
        <v>7890</v>
      </c>
      <c r="B2576" s="19">
        <v>189387888</v>
      </c>
      <c r="C2576" s="17">
        <v>36</v>
      </c>
      <c r="D2576" s="24">
        <v>31557</v>
      </c>
      <c r="E2576" s="17" t="s">
        <v>12</v>
      </c>
      <c r="F2576" s="17" t="s">
        <v>323</v>
      </c>
      <c r="G2576" s="17" t="s">
        <v>3583</v>
      </c>
      <c r="H2576" s="17" t="s">
        <v>903</v>
      </c>
      <c r="I2576" s="20">
        <f t="shared" si="40"/>
        <v>0</v>
      </c>
      <c r="J2576" s="20">
        <v>0</v>
      </c>
      <c r="K2576" s="17" t="s">
        <v>7891</v>
      </c>
      <c r="L2576" s="21" t="str">
        <f>VLOOKUP(B2576,Accounts!B$2:E$3001,4,FALSE)</f>
        <v>Corporate</v>
      </c>
      <c r="M2576" s="26">
        <f>VALUE(VLOOKUP(B2576,Accounts!B$2:G$3001,6,FALSE))</f>
        <v>1658473257</v>
      </c>
      <c r="N2576" s="22">
        <f>IFERROR(VLOOKUP(B2576,Loan!B2576:D2875,3,FALSE), 0)</f>
        <v>0</v>
      </c>
      <c r="O2576" s="25">
        <f>VLOOKUP(B2576,Transaction!C2:F3001,4,FALSE)</f>
        <v>44405</v>
      </c>
      <c r="P2576" s="21" t="str">
        <f>VLOOKUP(B2576,Table3[[Account Number]:[Transaction type]],2,FALSE)</f>
        <v>Online Payment</v>
      </c>
      <c r="Q2576" s="21" t="str">
        <f>VLOOKUP(B2576,Transaction!C2:E3001,3,FALSE)</f>
        <v>Card</v>
      </c>
      <c r="R2576" s="22">
        <f>Table4[[#This Row],[Bank Deposit2]] - Table4[[#This Row],[Saving Accounts]]</f>
        <v>0</v>
      </c>
      <c r="S2576" s="22">
        <f>IF(AND(Table4[[#This Row],[Account Type]]="Current",Table4[[#This Row],[Opening Balance]]&gt;= 500000),Table4[[#This Row],[Opening Balance]] * 0.02, 0)</f>
        <v>0</v>
      </c>
    </row>
    <row r="2577" spans="1:19" ht="15.75" x14ac:dyDescent="0.25">
      <c r="A2577" s="17" t="s">
        <v>7892</v>
      </c>
      <c r="B2577" s="19">
        <v>854835571</v>
      </c>
      <c r="C2577" s="17">
        <v>83</v>
      </c>
      <c r="D2577" s="24">
        <v>14390.25</v>
      </c>
      <c r="E2577" s="17" t="s">
        <v>12</v>
      </c>
      <c r="F2577" s="17" t="s">
        <v>909</v>
      </c>
      <c r="G2577" s="17" t="s">
        <v>3583</v>
      </c>
      <c r="H2577" s="17" t="s">
        <v>7893</v>
      </c>
      <c r="I2577" s="20">
        <f t="shared" si="40"/>
        <v>224823.62880000001</v>
      </c>
      <c r="J2577" s="20">
        <v>95325.218611200005</v>
      </c>
      <c r="K2577" s="17" t="s">
        <v>7894</v>
      </c>
      <c r="L2577" s="21" t="str">
        <f>VLOOKUP(B2577,Accounts!B$2:E$3001,4,FALSE)</f>
        <v>Joint</v>
      </c>
      <c r="M2577" s="26">
        <f>VALUE(VLOOKUP(B2577,Accounts!B$2:G$3001,6,FALSE))</f>
        <v>1054228284</v>
      </c>
      <c r="N2577" s="22">
        <f>IFERROR(VLOOKUP(B2577,Loan!B2577:D2876,3,FALSE), 0)</f>
        <v>0</v>
      </c>
      <c r="O2577" s="25">
        <f>VLOOKUP(B2577,Transaction!C2:F3001,4,FALSE)</f>
        <v>44612</v>
      </c>
      <c r="P2577" s="21" t="str">
        <f>VLOOKUP(B2577,Table3[[Account Number]:[Transaction type]],2,FALSE)</f>
        <v>Money Transfer</v>
      </c>
      <c r="Q2577" s="21" t="str">
        <f>VLOOKUP(B2577,Transaction!C2:E3001,3,FALSE)</f>
        <v>Bank</v>
      </c>
      <c r="R2577" s="22">
        <f>Table4[[#This Row],[Bank Deposit2]] - Table4[[#This Row],[Saving Accounts]]</f>
        <v>129498.4101888</v>
      </c>
      <c r="S2577" s="22">
        <f>IF(AND(Table4[[#This Row],[Account Type]]="Current",Table4[[#This Row],[Opening Balance]]&gt;= 500000),Table4[[#This Row],[Opening Balance]] * 0.02, 0)</f>
        <v>0</v>
      </c>
    </row>
    <row r="2578" spans="1:19" ht="15.75" x14ac:dyDescent="0.25">
      <c r="A2578" s="17" t="s">
        <v>7895</v>
      </c>
      <c r="B2578" s="19">
        <v>479441115</v>
      </c>
      <c r="C2578" s="17">
        <v>24</v>
      </c>
      <c r="D2578" s="24">
        <v>35940</v>
      </c>
      <c r="E2578" s="17" t="s">
        <v>12</v>
      </c>
      <c r="F2578" s="17" t="s">
        <v>274</v>
      </c>
      <c r="G2578" s="17" t="s">
        <v>3583</v>
      </c>
      <c r="H2578" s="17" t="s">
        <v>7896</v>
      </c>
      <c r="I2578" s="20">
        <f t="shared" si="40"/>
        <v>624747.13711200003</v>
      </c>
      <c r="J2578" s="20">
        <v>120569.01646104</v>
      </c>
      <c r="K2578" s="17" t="s">
        <v>7897</v>
      </c>
      <c r="L2578" s="21" t="str">
        <f>VLOOKUP(B2578,Accounts!B$2:E$3001,4,FALSE)</f>
        <v>Domiciliary</v>
      </c>
      <c r="M2578" s="26">
        <f>VALUE(VLOOKUP(B2578,Accounts!B$2:G$3001,6,FALSE))</f>
        <v>566746992</v>
      </c>
      <c r="N2578" s="22">
        <f>IFERROR(VLOOKUP(B2578,Loan!B2578:D2877,3,FALSE), 0)</f>
        <v>0</v>
      </c>
      <c r="O2578" s="25">
        <f>VLOOKUP(B2578,Transaction!C2:F3001,4,FALSE)</f>
        <v>44651</v>
      </c>
      <c r="P2578" s="21" t="str">
        <f>VLOOKUP(B2578,Table3[[Account Number]:[Transaction type]],2,FALSE)</f>
        <v>Online Payment</v>
      </c>
      <c r="Q2578" s="21" t="str">
        <f>VLOOKUP(B2578,Transaction!C2:E3001,3,FALSE)</f>
        <v>Card</v>
      </c>
      <c r="R2578" s="22">
        <f>Table4[[#This Row],[Bank Deposit2]] - Table4[[#This Row],[Saving Accounts]]</f>
        <v>504178.12065096002</v>
      </c>
      <c r="S2578" s="22">
        <f>IF(AND(Table4[[#This Row],[Account Type]]="Current",Table4[[#This Row],[Opening Balance]]&gt;= 500000),Table4[[#This Row],[Opening Balance]] * 0.02, 0)</f>
        <v>0</v>
      </c>
    </row>
    <row r="2579" spans="1:19" ht="15.75" x14ac:dyDescent="0.25">
      <c r="A2579" s="17" t="s">
        <v>7898</v>
      </c>
      <c r="B2579" s="19">
        <v>772851714</v>
      </c>
      <c r="C2579" s="17">
        <v>81</v>
      </c>
      <c r="D2579" s="24">
        <v>15120.75</v>
      </c>
      <c r="E2579" s="17" t="s">
        <v>12</v>
      </c>
      <c r="F2579" s="17" t="s">
        <v>814</v>
      </c>
      <c r="G2579" s="17" t="s">
        <v>3583</v>
      </c>
      <c r="H2579" s="17" t="s">
        <v>7899</v>
      </c>
      <c r="I2579" s="20">
        <f t="shared" si="40"/>
        <v>81534.831756</v>
      </c>
      <c r="J2579" s="20">
        <v>38213.683411680002</v>
      </c>
      <c r="K2579" s="17" t="s">
        <v>4876</v>
      </c>
      <c r="L2579" s="21" t="str">
        <f>VLOOKUP(B2579,Accounts!B$2:E$3001,4,FALSE)</f>
        <v>Domiciliary</v>
      </c>
      <c r="M2579" s="26">
        <f>VALUE(VLOOKUP(B2579,Accounts!B$2:G$3001,6,FALSE))</f>
        <v>2274272964</v>
      </c>
      <c r="N2579" s="22">
        <f>IFERROR(VLOOKUP(B2579,Loan!B2579:D2878,3,FALSE), 0)</f>
        <v>0</v>
      </c>
      <c r="O2579" s="25">
        <f>VLOOKUP(B2579,Transaction!C2:F3001,4,FALSE)</f>
        <v>44496</v>
      </c>
      <c r="P2579" s="21" t="str">
        <f>VLOOKUP(B2579,Table3[[Account Number]:[Transaction type]],2,FALSE)</f>
        <v>Cash Withdrawal</v>
      </c>
      <c r="Q2579" s="21" t="str">
        <f>VLOOKUP(B2579,Transaction!C2:E3001,3,FALSE)</f>
        <v>Bank</v>
      </c>
      <c r="R2579" s="22">
        <f>Table4[[#This Row],[Bank Deposit2]] - Table4[[#This Row],[Saving Accounts]]</f>
        <v>43321.148344319998</v>
      </c>
      <c r="S2579" s="22">
        <f>IF(AND(Table4[[#This Row],[Account Type]]="Current",Table4[[#This Row],[Opening Balance]]&gt;= 500000),Table4[[#This Row],[Opening Balance]] * 0.02, 0)</f>
        <v>0</v>
      </c>
    </row>
    <row r="2580" spans="1:19" ht="15.75" x14ac:dyDescent="0.25">
      <c r="A2580" s="17" t="s">
        <v>7900</v>
      </c>
      <c r="B2580" s="19">
        <v>355200717</v>
      </c>
      <c r="C2580" s="17">
        <v>19</v>
      </c>
      <c r="D2580" s="24">
        <v>37766.25</v>
      </c>
      <c r="E2580" s="17" t="s">
        <v>12</v>
      </c>
      <c r="F2580" s="17" t="s">
        <v>2176</v>
      </c>
      <c r="G2580" s="17" t="s">
        <v>3583</v>
      </c>
      <c r="H2580" s="17" t="s">
        <v>7901</v>
      </c>
      <c r="I2580" s="20">
        <f t="shared" si="40"/>
        <v>61914.635300000002</v>
      </c>
      <c r="J2580" s="20">
        <v>19924.529088800002</v>
      </c>
      <c r="K2580" s="17" t="s">
        <v>7902</v>
      </c>
      <c r="L2580" s="21" t="str">
        <f>VLOOKUP(B2580,Accounts!B$2:E$3001,4,FALSE)</f>
        <v>Corporate</v>
      </c>
      <c r="M2580" s="26">
        <f>VALUE(VLOOKUP(B2580,Accounts!B$2:G$3001,6,FALSE))</f>
        <v>3727893</v>
      </c>
      <c r="N2580" s="22">
        <f>IFERROR(VLOOKUP(B2580,Loan!B2580:D2879,3,FALSE), 0)</f>
        <v>0</v>
      </c>
      <c r="O2580" s="25">
        <f>VLOOKUP(B2580,Transaction!C2:F3001,4,FALSE)</f>
        <v>44581</v>
      </c>
      <c r="P2580" s="21" t="str">
        <f>VLOOKUP(B2580,Table3[[Account Number]:[Transaction type]],2,FALSE)</f>
        <v>Money Transfer</v>
      </c>
      <c r="Q2580" s="21" t="str">
        <f>VLOOKUP(B2580,Transaction!C2:E3001,3,FALSE)</f>
        <v>Mobile</v>
      </c>
      <c r="R2580" s="22">
        <f>Table4[[#This Row],[Bank Deposit2]] - Table4[[#This Row],[Saving Accounts]]</f>
        <v>41990.1062112</v>
      </c>
      <c r="S2580" s="22">
        <f>IF(AND(Table4[[#This Row],[Account Type]]="Current",Table4[[#This Row],[Opening Balance]]&gt;= 500000),Table4[[#This Row],[Opening Balance]] * 0.02, 0)</f>
        <v>0</v>
      </c>
    </row>
    <row r="2581" spans="1:19" ht="15.75" x14ac:dyDescent="0.25">
      <c r="A2581" s="17" t="s">
        <v>7903</v>
      </c>
      <c r="B2581" s="19">
        <v>990925853</v>
      </c>
      <c r="C2581" s="17">
        <v>30</v>
      </c>
      <c r="D2581" s="24">
        <v>33748.5</v>
      </c>
      <c r="E2581" s="17" t="s">
        <v>12</v>
      </c>
      <c r="F2581" s="17" t="s">
        <v>120</v>
      </c>
      <c r="G2581" s="17" t="s">
        <v>3583</v>
      </c>
      <c r="H2581" s="17" t="s">
        <v>7904</v>
      </c>
      <c r="I2581" s="20">
        <f t="shared" si="40"/>
        <v>638053.50725999998</v>
      </c>
      <c r="J2581" s="20">
        <v>214811.34744419999</v>
      </c>
      <c r="K2581" s="17" t="s">
        <v>7905</v>
      </c>
      <c r="L2581" s="21" t="str">
        <f>VLOOKUP(B2581,Accounts!B$2:E$3001,4,FALSE)</f>
        <v>Domiciliary</v>
      </c>
      <c r="M2581" s="26">
        <f>VALUE(VLOOKUP(B2581,Accounts!B$2:G$3001,6,FALSE))</f>
        <v>741227112</v>
      </c>
      <c r="N2581" s="22">
        <f>IFERROR(VLOOKUP(B2581,Loan!B2581:D2880,3,FALSE), 0)</f>
        <v>0</v>
      </c>
      <c r="O2581" s="25">
        <f>VLOOKUP(B2581,Transaction!C2:F3001,4,FALSE)</f>
        <v>44425</v>
      </c>
      <c r="P2581" s="21" t="str">
        <f>VLOOKUP(B2581,Table3[[Account Number]:[Transaction type]],2,FALSE)</f>
        <v>Money Deposit</v>
      </c>
      <c r="Q2581" s="21" t="str">
        <f>VLOOKUP(B2581,Transaction!C2:E3001,3,FALSE)</f>
        <v>ATM</v>
      </c>
      <c r="R2581" s="22">
        <f>Table4[[#This Row],[Bank Deposit2]] - Table4[[#This Row],[Saving Accounts]]</f>
        <v>423242.15981580003</v>
      </c>
      <c r="S2581" s="22">
        <f>IF(AND(Table4[[#This Row],[Account Type]]="Current",Table4[[#This Row],[Opening Balance]]&gt;= 500000),Table4[[#This Row],[Opening Balance]] * 0.02, 0)</f>
        <v>0</v>
      </c>
    </row>
    <row r="2582" spans="1:19" ht="15.75" x14ac:dyDescent="0.25">
      <c r="A2582" s="17" t="s">
        <v>7906</v>
      </c>
      <c r="B2582" s="19">
        <v>80484276</v>
      </c>
      <c r="C2582" s="17">
        <v>39</v>
      </c>
      <c r="D2582" s="24">
        <v>30461.25</v>
      </c>
      <c r="E2582" s="17" t="s">
        <v>12</v>
      </c>
      <c r="F2582" s="17" t="s">
        <v>231</v>
      </c>
      <c r="G2582" s="17" t="s">
        <v>3583</v>
      </c>
      <c r="H2582" s="17" t="s">
        <v>7907</v>
      </c>
      <c r="I2582" s="20">
        <f t="shared" si="40"/>
        <v>1548129.7484639999</v>
      </c>
      <c r="J2582" s="20">
        <v>266490.02678687999</v>
      </c>
      <c r="K2582" s="17" t="s">
        <v>7908</v>
      </c>
      <c r="L2582" s="21" t="str">
        <f>VLOOKUP(B2582,Accounts!B$2:E$3001,4,FALSE)</f>
        <v>Corporate</v>
      </c>
      <c r="M2582" s="26">
        <f>VALUE(VLOOKUP(B2582,Accounts!B$2:G$3001,6,FALSE))</f>
        <v>99114157</v>
      </c>
      <c r="N2582" s="22">
        <f>IFERROR(VLOOKUP(B2582,Loan!B2582:D2881,3,FALSE), 0)</f>
        <v>0</v>
      </c>
      <c r="O2582" s="25">
        <f>VLOOKUP(B2582,Transaction!C2:F3001,4,FALSE)</f>
        <v>44404</v>
      </c>
      <c r="P2582" s="21" t="str">
        <f>VLOOKUP(B2582,Table3[[Account Number]:[Transaction type]],2,FALSE)</f>
        <v>Online Payment</v>
      </c>
      <c r="Q2582" s="21" t="str">
        <f>VLOOKUP(B2582,Transaction!C2:E3001,3,FALSE)</f>
        <v>Mobile</v>
      </c>
      <c r="R2582" s="22">
        <f>Table4[[#This Row],[Bank Deposit2]] - Table4[[#This Row],[Saving Accounts]]</f>
        <v>1281639.7216771198</v>
      </c>
      <c r="S2582" s="22">
        <f>IF(AND(Table4[[#This Row],[Account Type]]="Current",Table4[[#This Row],[Opening Balance]]&gt;= 500000),Table4[[#This Row],[Opening Balance]] * 0.02, 0)</f>
        <v>0</v>
      </c>
    </row>
    <row r="2583" spans="1:19" ht="15.75" x14ac:dyDescent="0.25">
      <c r="A2583" s="17" t="s">
        <v>7909</v>
      </c>
      <c r="B2583" s="19">
        <v>624616768</v>
      </c>
      <c r="C2583" s="17">
        <v>72</v>
      </c>
      <c r="D2583" s="24">
        <v>18408</v>
      </c>
      <c r="E2583" s="17" t="s">
        <v>12</v>
      </c>
      <c r="F2583" s="17" t="s">
        <v>463</v>
      </c>
      <c r="G2583" s="17" t="s">
        <v>3583</v>
      </c>
      <c r="H2583" s="17" t="s">
        <v>7910</v>
      </c>
      <c r="I2583" s="20">
        <f t="shared" si="40"/>
        <v>98999.733168000006</v>
      </c>
      <c r="J2583" s="20">
        <v>68500.868002560004</v>
      </c>
      <c r="K2583" s="17" t="s">
        <v>2381</v>
      </c>
      <c r="L2583" s="21" t="str">
        <f>VLOOKUP(B2583,Accounts!B$2:E$3001,4,FALSE)</f>
        <v>Joint</v>
      </c>
      <c r="M2583" s="26">
        <f>VALUE(VLOOKUP(B2583,Accounts!B$2:G$3001,6,FALSE))</f>
        <v>1264953833</v>
      </c>
      <c r="N2583" s="22">
        <f>IFERROR(VLOOKUP(B2583,Loan!B2583:D2882,3,FALSE), 0)</f>
        <v>0</v>
      </c>
      <c r="O2583" s="25">
        <f>VLOOKUP(B2583,Transaction!C2:F3001,4,FALSE)</f>
        <v>44276</v>
      </c>
      <c r="P2583" s="21" t="str">
        <f>VLOOKUP(B2583,Table3[[Account Number]:[Transaction type]],2,FALSE)</f>
        <v>Loan Payment</v>
      </c>
      <c r="Q2583" s="21" t="str">
        <f>VLOOKUP(B2583,Transaction!C2:E3001,3,FALSE)</f>
        <v>ACH</v>
      </c>
      <c r="R2583" s="22">
        <f>Table4[[#This Row],[Bank Deposit2]] - Table4[[#This Row],[Saving Accounts]]</f>
        <v>30498.865165440002</v>
      </c>
      <c r="S2583" s="22">
        <f>IF(AND(Table4[[#This Row],[Account Type]]="Current",Table4[[#This Row],[Opening Balance]]&gt;= 500000),Table4[[#This Row],[Opening Balance]] * 0.02, 0)</f>
        <v>0</v>
      </c>
    </row>
    <row r="2584" spans="1:19" ht="15.75" x14ac:dyDescent="0.25">
      <c r="A2584" s="17" t="s">
        <v>7911</v>
      </c>
      <c r="B2584" s="19">
        <v>645106187</v>
      </c>
      <c r="C2584" s="17">
        <v>74</v>
      </c>
      <c r="D2584" s="24">
        <v>17677.5</v>
      </c>
      <c r="E2584" s="17" t="s">
        <v>12</v>
      </c>
      <c r="F2584" s="17" t="s">
        <v>63</v>
      </c>
      <c r="G2584" s="17" t="s">
        <v>3583</v>
      </c>
      <c r="H2584" s="17" t="s">
        <v>7912</v>
      </c>
      <c r="I2584" s="20">
        <f t="shared" si="40"/>
        <v>641260.15245000005</v>
      </c>
      <c r="J2584" s="20">
        <v>396615.01209749997</v>
      </c>
      <c r="K2584" s="17" t="s">
        <v>7913</v>
      </c>
      <c r="L2584" s="21" t="str">
        <f>VLOOKUP(B2584,Accounts!B$2:E$3001,4,FALSE)</f>
        <v>Joint</v>
      </c>
      <c r="M2584" s="26">
        <f>VALUE(VLOOKUP(B2584,Accounts!B$2:G$3001,6,FALSE))</f>
        <v>289056276</v>
      </c>
      <c r="N2584" s="22">
        <f>IFERROR(VLOOKUP(B2584,Loan!B2584:D2883,3,FALSE), 0)</f>
        <v>0</v>
      </c>
      <c r="O2584" s="25">
        <f>VLOOKUP(B2584,Transaction!C2:F3001,4,FALSE)</f>
        <v>44639</v>
      </c>
      <c r="P2584" s="21" t="str">
        <f>VLOOKUP(B2584,Table3[[Account Number]:[Transaction type]],2,FALSE)</f>
        <v>Money Transfer</v>
      </c>
      <c r="Q2584" s="21" t="str">
        <f>VLOOKUP(B2584,Transaction!C2:E3001,3,FALSE)</f>
        <v>Mobile</v>
      </c>
      <c r="R2584" s="22">
        <f>Table4[[#This Row],[Bank Deposit2]] - Table4[[#This Row],[Saving Accounts]]</f>
        <v>244645.14035250008</v>
      </c>
      <c r="S2584" s="22">
        <f>IF(AND(Table4[[#This Row],[Account Type]]="Current",Table4[[#This Row],[Opening Balance]]&gt;= 500000),Table4[[#This Row],[Opening Balance]] * 0.02, 0)</f>
        <v>0</v>
      </c>
    </row>
    <row r="2585" spans="1:19" ht="15.75" x14ac:dyDescent="0.25">
      <c r="A2585" s="17" t="s">
        <v>7914</v>
      </c>
      <c r="B2585" s="19">
        <v>844402774</v>
      </c>
      <c r="C2585" s="17">
        <v>83</v>
      </c>
      <c r="D2585" s="24">
        <v>14390.25</v>
      </c>
      <c r="E2585" s="17" t="s">
        <v>12</v>
      </c>
      <c r="F2585" s="17" t="s">
        <v>1004</v>
      </c>
      <c r="G2585" s="17" t="s">
        <v>3583</v>
      </c>
      <c r="H2585" s="17" t="s">
        <v>7915</v>
      </c>
      <c r="I2585" s="20">
        <f t="shared" si="40"/>
        <v>419185.54134</v>
      </c>
      <c r="J2585" s="20">
        <v>109531.6294131</v>
      </c>
      <c r="K2585" s="17" t="s">
        <v>3123</v>
      </c>
      <c r="L2585" s="21" t="str">
        <f>VLOOKUP(B2585,Accounts!B$2:E$3001,4,FALSE)</f>
        <v>Domiciliary</v>
      </c>
      <c r="M2585" s="26">
        <f>VALUE(VLOOKUP(B2585,Accounts!B$2:G$3001,6,FALSE))</f>
        <v>759288348</v>
      </c>
      <c r="N2585" s="22">
        <f>IFERROR(VLOOKUP(B2585,Loan!B2585:D2884,3,FALSE), 0)</f>
        <v>0</v>
      </c>
      <c r="O2585" s="25">
        <f>VLOOKUP(B2585,Transaction!C2:F3001,4,FALSE)</f>
        <v>44230</v>
      </c>
      <c r="P2585" s="21" t="str">
        <f>VLOOKUP(B2585,Table3[[Account Number]:[Transaction type]],2,FALSE)</f>
        <v>Loan Payment</v>
      </c>
      <c r="Q2585" s="21" t="str">
        <f>VLOOKUP(B2585,Transaction!C2:E3001,3,FALSE)</f>
        <v>ACH</v>
      </c>
      <c r="R2585" s="22">
        <f>Table4[[#This Row],[Bank Deposit2]] - Table4[[#This Row],[Saving Accounts]]</f>
        <v>309653.91192689998</v>
      </c>
      <c r="S2585" s="22">
        <f>IF(AND(Table4[[#This Row],[Account Type]]="Current",Table4[[#This Row],[Opening Balance]]&gt;= 500000),Table4[[#This Row],[Opening Balance]] * 0.02, 0)</f>
        <v>0</v>
      </c>
    </row>
    <row r="2586" spans="1:19" ht="15.75" x14ac:dyDescent="0.25">
      <c r="A2586" s="17" t="s">
        <v>7916</v>
      </c>
      <c r="B2586" s="19">
        <v>216744635</v>
      </c>
      <c r="C2586" s="17">
        <v>76</v>
      </c>
      <c r="D2586" s="24">
        <v>16947</v>
      </c>
      <c r="E2586" s="17" t="s">
        <v>12</v>
      </c>
      <c r="F2586" s="17" t="s">
        <v>290</v>
      </c>
      <c r="G2586" s="17" t="s">
        <v>3583</v>
      </c>
      <c r="H2586" s="17" t="s">
        <v>7917</v>
      </c>
      <c r="I2586" s="20">
        <f t="shared" si="40"/>
        <v>235281.47852800001</v>
      </c>
      <c r="J2586" s="20">
        <v>162622.84298784001</v>
      </c>
      <c r="K2586" s="17" t="s">
        <v>2597</v>
      </c>
      <c r="L2586" s="21" t="str">
        <f>VLOOKUP(B2586,Accounts!B$2:E$3001,4,FALSE)</f>
        <v>Domiciliary</v>
      </c>
      <c r="M2586" s="26">
        <f>VALUE(VLOOKUP(B2586,Accounts!B$2:G$3001,6,FALSE))</f>
        <v>1917154008</v>
      </c>
      <c r="N2586" s="22">
        <f>IFERROR(VLOOKUP(B2586,Loan!B2586:D2885,3,FALSE), 0)</f>
        <v>0</v>
      </c>
      <c r="O2586" s="25">
        <f>VLOOKUP(B2586,Transaction!C2:F3001,4,FALSE)</f>
        <v>44304</v>
      </c>
      <c r="P2586" s="21" t="str">
        <f>VLOOKUP(B2586,Table3[[Account Number]:[Transaction type]],2,FALSE)</f>
        <v>Money Deposit</v>
      </c>
      <c r="Q2586" s="21" t="str">
        <f>VLOOKUP(B2586,Transaction!C2:E3001,3,FALSE)</f>
        <v>Bank</v>
      </c>
      <c r="R2586" s="22">
        <f>Table4[[#This Row],[Bank Deposit2]] - Table4[[#This Row],[Saving Accounts]]</f>
        <v>72658.635540160001</v>
      </c>
      <c r="S2586" s="22">
        <f>IF(AND(Table4[[#This Row],[Account Type]]="Current",Table4[[#This Row],[Opening Balance]]&gt;= 500000),Table4[[#This Row],[Opening Balance]] * 0.02, 0)</f>
        <v>0</v>
      </c>
    </row>
    <row r="2587" spans="1:19" ht="15.75" x14ac:dyDescent="0.25">
      <c r="A2587" s="17" t="s">
        <v>7918</v>
      </c>
      <c r="B2587" s="19">
        <v>901289387</v>
      </c>
      <c r="C2587" s="17">
        <v>39</v>
      </c>
      <c r="D2587" s="24">
        <v>30461.25</v>
      </c>
      <c r="E2587" s="17" t="s">
        <v>12</v>
      </c>
      <c r="F2587" s="17" t="s">
        <v>366</v>
      </c>
      <c r="G2587" s="17" t="s">
        <v>3583</v>
      </c>
      <c r="H2587" s="17" t="s">
        <v>7919</v>
      </c>
      <c r="I2587" s="20">
        <f t="shared" si="40"/>
        <v>1680247.960404</v>
      </c>
      <c r="J2587" s="20">
        <v>424089.98178690003</v>
      </c>
      <c r="K2587" s="17" t="s">
        <v>7920</v>
      </c>
      <c r="L2587" s="21" t="str">
        <f>VLOOKUP(B2587,Accounts!B$2:E$3001,4,FALSE)</f>
        <v>Current</v>
      </c>
      <c r="M2587" s="26">
        <f>VALUE(VLOOKUP(B2587,Accounts!B$2:G$3001,6,FALSE))</f>
        <v>1295336172</v>
      </c>
      <c r="N2587" s="22">
        <f>IFERROR(VLOOKUP(B2587,Loan!B2587:D2886,3,FALSE), 0)</f>
        <v>0</v>
      </c>
      <c r="O2587" s="25">
        <f>VLOOKUP(B2587,Transaction!C2:F3001,4,FALSE)</f>
        <v>44210</v>
      </c>
      <c r="P2587" s="21" t="str">
        <f>VLOOKUP(B2587,Table3[[Account Number]:[Transaction type]],2,FALSE)</f>
        <v>Money Transfer</v>
      </c>
      <c r="Q2587" s="21" t="str">
        <f>VLOOKUP(B2587,Transaction!C2:E3001,3,FALSE)</f>
        <v>ATM</v>
      </c>
      <c r="R2587" s="22">
        <f>Table4[[#This Row],[Bank Deposit2]] - Table4[[#This Row],[Saving Accounts]]</f>
        <v>1256157.9786171</v>
      </c>
      <c r="S2587" s="22">
        <f>IF(AND(Table4[[#This Row],[Account Type]]="Current",Table4[[#This Row],[Opening Balance]]&gt;= 500000),Table4[[#This Row],[Opening Balance]] * 0.02, 0)</f>
        <v>25906723.440000001</v>
      </c>
    </row>
    <row r="2588" spans="1:19" ht="15.75" x14ac:dyDescent="0.25">
      <c r="A2588" s="17" t="s">
        <v>7921</v>
      </c>
      <c r="B2588" s="19">
        <v>442469731</v>
      </c>
      <c r="C2588" s="17">
        <v>69</v>
      </c>
      <c r="D2588" s="24">
        <v>19503.75</v>
      </c>
      <c r="E2588" s="17" t="s">
        <v>12</v>
      </c>
      <c r="F2588" s="17" t="s">
        <v>305</v>
      </c>
      <c r="G2588" s="17" t="s">
        <v>3583</v>
      </c>
      <c r="H2588" s="17" t="s">
        <v>7922</v>
      </c>
      <c r="I2588" s="20">
        <f t="shared" si="40"/>
        <v>571028.484375</v>
      </c>
      <c r="J2588" s="20">
        <v>73548.468787499995</v>
      </c>
      <c r="K2588" s="17" t="s">
        <v>7923</v>
      </c>
      <c r="L2588" s="21" t="str">
        <f>VLOOKUP(B2588,Accounts!B$2:E$3001,4,FALSE)</f>
        <v>Domiciliary</v>
      </c>
      <c r="M2588" s="26">
        <f>VALUE(VLOOKUP(B2588,Accounts!B$2:G$3001,6,FALSE))</f>
        <v>82414375</v>
      </c>
      <c r="N2588" s="22">
        <f>IFERROR(VLOOKUP(B2588,Loan!B2588:D2887,3,FALSE), 0)</f>
        <v>0</v>
      </c>
      <c r="O2588" s="25">
        <f>VLOOKUP(B2588,Transaction!C2:F3001,4,FALSE)</f>
        <v>44231</v>
      </c>
      <c r="P2588" s="21" t="str">
        <f>VLOOKUP(B2588,Table3[[Account Number]:[Transaction type]],2,FALSE)</f>
        <v>Online Payment</v>
      </c>
      <c r="Q2588" s="21" t="str">
        <f>VLOOKUP(B2588,Transaction!C2:E3001,3,FALSE)</f>
        <v>Mobile</v>
      </c>
      <c r="R2588" s="22">
        <f>Table4[[#This Row],[Bank Deposit2]] - Table4[[#This Row],[Saving Accounts]]</f>
        <v>497480.01558750001</v>
      </c>
      <c r="S2588" s="22">
        <f>IF(AND(Table4[[#This Row],[Account Type]]="Current",Table4[[#This Row],[Opening Balance]]&gt;= 500000),Table4[[#This Row],[Opening Balance]] * 0.02, 0)</f>
        <v>0</v>
      </c>
    </row>
    <row r="2589" spans="1:19" ht="15.75" x14ac:dyDescent="0.25">
      <c r="A2589" s="17" t="s">
        <v>7924</v>
      </c>
      <c r="B2589" s="19">
        <v>68251891</v>
      </c>
      <c r="C2589" s="17">
        <v>31</v>
      </c>
      <c r="D2589" s="24">
        <v>33383.25</v>
      </c>
      <c r="E2589" s="17" t="s">
        <v>12</v>
      </c>
      <c r="F2589" s="17" t="s">
        <v>1400</v>
      </c>
      <c r="G2589" s="17" t="s">
        <v>3583</v>
      </c>
      <c r="H2589" s="17" t="s">
        <v>7925</v>
      </c>
      <c r="I2589" s="20">
        <f t="shared" si="40"/>
        <v>1747703.6881919999</v>
      </c>
      <c r="J2589" s="20">
        <v>325214.59170816001</v>
      </c>
      <c r="K2589" s="17" t="s">
        <v>7926</v>
      </c>
      <c r="L2589" s="21" t="str">
        <f>VLOOKUP(B2589,Accounts!B$2:E$3001,4,FALSE)</f>
        <v>Current</v>
      </c>
      <c r="M2589" s="26">
        <f>VALUE(VLOOKUP(B2589,Accounts!B$2:G$3001,6,FALSE))</f>
        <v>975269455</v>
      </c>
      <c r="N2589" s="22">
        <f>IFERROR(VLOOKUP(B2589,Loan!B2589:D2888,3,FALSE), 0)</f>
        <v>0</v>
      </c>
      <c r="O2589" s="25">
        <f>VLOOKUP(B2589,Transaction!C2:F3001,4,FALSE)</f>
        <v>44420</v>
      </c>
      <c r="P2589" s="21" t="str">
        <f>VLOOKUP(B2589,Table3[[Account Number]:[Transaction type]],2,FALSE)</f>
        <v>Cash Withdrawal</v>
      </c>
      <c r="Q2589" s="21" t="str">
        <f>VLOOKUP(B2589,Transaction!C2:E3001,3,FALSE)</f>
        <v>ATM</v>
      </c>
      <c r="R2589" s="22">
        <f>Table4[[#This Row],[Bank Deposit2]] - Table4[[#This Row],[Saving Accounts]]</f>
        <v>1422489.0964838399</v>
      </c>
      <c r="S2589" s="22">
        <f>IF(AND(Table4[[#This Row],[Account Type]]="Current",Table4[[#This Row],[Opening Balance]]&gt;= 500000),Table4[[#This Row],[Opening Balance]] * 0.02, 0)</f>
        <v>19505389.100000001</v>
      </c>
    </row>
    <row r="2590" spans="1:19" ht="15.75" x14ac:dyDescent="0.25">
      <c r="A2590" s="17" t="s">
        <v>7927</v>
      </c>
      <c r="B2590" s="19">
        <v>110966953</v>
      </c>
      <c r="C2590" s="17">
        <v>46</v>
      </c>
      <c r="D2590" s="24">
        <v>27904.5</v>
      </c>
      <c r="E2590" s="17" t="s">
        <v>12</v>
      </c>
      <c r="F2590" s="17" t="s">
        <v>264</v>
      </c>
      <c r="G2590" s="17" t="s">
        <v>3583</v>
      </c>
      <c r="H2590" s="17" t="s">
        <v>7928</v>
      </c>
      <c r="I2590" s="20">
        <f t="shared" si="40"/>
        <v>302004.92995199998</v>
      </c>
      <c r="J2590" s="20">
        <v>166560.2947008</v>
      </c>
      <c r="K2590" s="17" t="s">
        <v>7929</v>
      </c>
      <c r="L2590" s="21" t="str">
        <f>VLOOKUP(B2590,Accounts!B$2:E$3001,4,FALSE)</f>
        <v>Current</v>
      </c>
      <c r="M2590" s="26">
        <f>VALUE(VLOOKUP(B2590,Accounts!B$2:G$3001,6,FALSE))</f>
        <v>1698311316</v>
      </c>
      <c r="N2590" s="22">
        <f>IFERROR(VLOOKUP(B2590,Loan!B2590:D2889,3,FALSE), 0)</f>
        <v>0</v>
      </c>
      <c r="O2590" s="25">
        <f>VLOOKUP(B2590,Transaction!C2:F3001,4,FALSE)</f>
        <v>44402</v>
      </c>
      <c r="P2590" s="21" t="str">
        <f>VLOOKUP(B2590,Table3[[Account Number]:[Transaction type]],2,FALSE)</f>
        <v>Money Deposit</v>
      </c>
      <c r="Q2590" s="21" t="str">
        <f>VLOOKUP(B2590,Transaction!C2:E3001,3,FALSE)</f>
        <v>Bank</v>
      </c>
      <c r="R2590" s="22">
        <f>Table4[[#This Row],[Bank Deposit2]] - Table4[[#This Row],[Saving Accounts]]</f>
        <v>135444.63525119997</v>
      </c>
      <c r="S2590" s="22">
        <f>IF(AND(Table4[[#This Row],[Account Type]]="Current",Table4[[#This Row],[Opening Balance]]&gt;= 500000),Table4[[#This Row],[Opening Balance]] * 0.02, 0)</f>
        <v>33966226.32</v>
      </c>
    </row>
    <row r="2591" spans="1:19" ht="15.75" x14ac:dyDescent="0.25">
      <c r="A2591" s="17" t="s">
        <v>7930</v>
      </c>
      <c r="B2591" s="19">
        <v>362534601</v>
      </c>
      <c r="C2591" s="17">
        <v>82</v>
      </c>
      <c r="D2591" s="24">
        <v>14755.5</v>
      </c>
      <c r="E2591" s="17" t="s">
        <v>12</v>
      </c>
      <c r="F2591" s="17" t="s">
        <v>204</v>
      </c>
      <c r="G2591" s="17" t="s">
        <v>3583</v>
      </c>
      <c r="H2591" s="17" t="s">
        <v>7931</v>
      </c>
      <c r="I2591" s="20">
        <f t="shared" si="40"/>
        <v>1489199.0899499999</v>
      </c>
      <c r="J2591" s="20">
        <v>285013.13969699998</v>
      </c>
      <c r="K2591" s="17" t="s">
        <v>7932</v>
      </c>
      <c r="L2591" s="21" t="str">
        <f>VLOOKUP(B2591,Accounts!B$2:E$3001,4,FALSE)</f>
        <v>Corporate</v>
      </c>
      <c r="M2591" s="26">
        <f>VALUE(VLOOKUP(B2591,Accounts!B$2:G$3001,6,FALSE))</f>
        <v>1592641248</v>
      </c>
      <c r="N2591" s="22">
        <f>IFERROR(VLOOKUP(B2591,Loan!B2591:D2890,3,FALSE), 0)</f>
        <v>0</v>
      </c>
      <c r="O2591" s="25">
        <f>VLOOKUP(B2591,Transaction!C2:F3001,4,FALSE)</f>
        <v>44556</v>
      </c>
      <c r="P2591" s="21" t="str">
        <f>VLOOKUP(B2591,Table3[[Account Number]:[Transaction type]],2,FALSE)</f>
        <v>Money Transfer</v>
      </c>
      <c r="Q2591" s="21" t="str">
        <f>VLOOKUP(B2591,Transaction!C2:E3001,3,FALSE)</f>
        <v>ATM</v>
      </c>
      <c r="R2591" s="22">
        <f>Table4[[#This Row],[Bank Deposit2]] - Table4[[#This Row],[Saving Accounts]]</f>
        <v>1204185.950253</v>
      </c>
      <c r="S2591" s="22">
        <f>IF(AND(Table4[[#This Row],[Account Type]]="Current",Table4[[#This Row],[Opening Balance]]&gt;= 500000),Table4[[#This Row],[Opening Balance]] * 0.02, 0)</f>
        <v>0</v>
      </c>
    </row>
    <row r="2592" spans="1:19" ht="15.75" x14ac:dyDescent="0.25">
      <c r="A2592" s="17" t="s">
        <v>7933</v>
      </c>
      <c r="B2592" s="19">
        <v>817684721</v>
      </c>
      <c r="C2592" s="17">
        <v>50</v>
      </c>
      <c r="D2592" s="24">
        <v>26443.5</v>
      </c>
      <c r="E2592" s="17" t="s">
        <v>12</v>
      </c>
      <c r="F2592" s="17" t="s">
        <v>120</v>
      </c>
      <c r="G2592" s="17" t="s">
        <v>3583</v>
      </c>
      <c r="H2592" s="17" t="s">
        <v>7934</v>
      </c>
      <c r="I2592" s="20">
        <f t="shared" si="40"/>
        <v>295854.26094000001</v>
      </c>
      <c r="J2592" s="20">
        <v>122943.8817684</v>
      </c>
      <c r="K2592" s="17" t="s">
        <v>7935</v>
      </c>
      <c r="L2592" s="21" t="str">
        <f>VLOOKUP(B2592,Accounts!B$2:E$3001,4,FALSE)</f>
        <v>Domiciliary</v>
      </c>
      <c r="M2592" s="26">
        <f>VALUE(VLOOKUP(B2592,Accounts!B$2:G$3001,6,FALSE))</f>
        <v>1679438772</v>
      </c>
      <c r="N2592" s="22">
        <f>IFERROR(VLOOKUP(B2592,Loan!B2592:D2891,3,FALSE), 0)</f>
        <v>0</v>
      </c>
      <c r="O2592" s="25">
        <f>VLOOKUP(B2592,Transaction!C2:F3001,4,FALSE)</f>
        <v>44481</v>
      </c>
      <c r="P2592" s="21" t="str">
        <f>VLOOKUP(B2592,Table3[[Account Number]:[Transaction type]],2,FALSE)</f>
        <v>Money Deposit</v>
      </c>
      <c r="Q2592" s="21" t="str">
        <f>VLOOKUP(B2592,Transaction!C2:E3001,3,FALSE)</f>
        <v>ATM</v>
      </c>
      <c r="R2592" s="22">
        <f>Table4[[#This Row],[Bank Deposit2]] - Table4[[#This Row],[Saving Accounts]]</f>
        <v>172910.37917160001</v>
      </c>
      <c r="S2592" s="22">
        <f>IF(AND(Table4[[#This Row],[Account Type]]="Current",Table4[[#This Row],[Opening Balance]]&gt;= 500000),Table4[[#This Row],[Opening Balance]] * 0.02, 0)</f>
        <v>0</v>
      </c>
    </row>
    <row r="2593" spans="1:19" ht="15.75" x14ac:dyDescent="0.25">
      <c r="A2593" s="17" t="s">
        <v>7936</v>
      </c>
      <c r="B2593" s="19">
        <v>442062698</v>
      </c>
      <c r="C2593" s="17">
        <v>42</v>
      </c>
      <c r="D2593" s="24">
        <v>29365.5</v>
      </c>
      <c r="E2593" s="17" t="s">
        <v>12</v>
      </c>
      <c r="F2593" s="17" t="s">
        <v>1372</v>
      </c>
      <c r="G2593" s="17" t="s">
        <v>3583</v>
      </c>
      <c r="H2593" s="17" t="s">
        <v>7937</v>
      </c>
      <c r="I2593" s="20">
        <f t="shared" si="40"/>
        <v>286374.43890000001</v>
      </c>
      <c r="J2593" s="20">
        <v>72316.777499999997</v>
      </c>
      <c r="K2593" s="17" t="s">
        <v>7938</v>
      </c>
      <c r="L2593" s="21" t="str">
        <f>VLOOKUP(B2593,Accounts!B$2:E$3001,4,FALSE)</f>
        <v>Corporate</v>
      </c>
      <c r="M2593" s="26">
        <f>VALUE(VLOOKUP(B2593,Accounts!B$2:G$3001,6,FALSE))</f>
        <v>1026569544</v>
      </c>
      <c r="N2593" s="22">
        <f>IFERROR(VLOOKUP(B2593,Loan!B2593:D2892,3,FALSE), 0)</f>
        <v>0</v>
      </c>
      <c r="O2593" s="25">
        <f>VLOOKUP(B2593,Transaction!C2:F3001,4,FALSE)</f>
        <v>44375</v>
      </c>
      <c r="P2593" s="21" t="str">
        <f>VLOOKUP(B2593,Table3[[Account Number]:[Transaction type]],2,FALSE)</f>
        <v>Money Deposit</v>
      </c>
      <c r="Q2593" s="21" t="str">
        <f>VLOOKUP(B2593,Transaction!C2:E3001,3,FALSE)</f>
        <v>Bank</v>
      </c>
      <c r="R2593" s="22">
        <f>Table4[[#This Row],[Bank Deposit2]] - Table4[[#This Row],[Saving Accounts]]</f>
        <v>214057.66140000001</v>
      </c>
      <c r="S2593" s="22">
        <f>IF(AND(Table4[[#This Row],[Account Type]]="Current",Table4[[#This Row],[Opening Balance]]&gt;= 500000),Table4[[#This Row],[Opening Balance]] * 0.02, 0)</f>
        <v>0</v>
      </c>
    </row>
    <row r="2594" spans="1:19" ht="15.75" x14ac:dyDescent="0.25">
      <c r="A2594" s="17" t="s">
        <v>7939</v>
      </c>
      <c r="B2594" s="19">
        <v>198183633</v>
      </c>
      <c r="C2594" s="17">
        <v>53</v>
      </c>
      <c r="D2594" s="24">
        <v>25347.75</v>
      </c>
      <c r="E2594" s="17" t="s">
        <v>12</v>
      </c>
      <c r="F2594" s="17" t="s">
        <v>1252</v>
      </c>
      <c r="G2594" s="17" t="s">
        <v>3583</v>
      </c>
      <c r="H2594" s="17" t="s">
        <v>7940</v>
      </c>
      <c r="I2594" s="20">
        <f t="shared" si="40"/>
        <v>102083.14939200001</v>
      </c>
      <c r="J2594" s="20">
        <v>56021.240519999999</v>
      </c>
      <c r="K2594" s="17" t="s">
        <v>7941</v>
      </c>
      <c r="L2594" s="21" t="str">
        <f>VLOOKUP(B2594,Accounts!B$2:E$3001,4,FALSE)</f>
        <v>Domiciliary</v>
      </c>
      <c r="M2594" s="26">
        <f>VALUE(VLOOKUP(B2594,Accounts!B$2:G$3001,6,FALSE))</f>
        <v>1562436</v>
      </c>
      <c r="N2594" s="22">
        <f>IFERROR(VLOOKUP(B2594,Loan!B2594:D2893,3,FALSE), 0)</f>
        <v>0</v>
      </c>
      <c r="O2594" s="25">
        <f>VLOOKUP(B2594,Transaction!C2:F3001,4,FALSE)</f>
        <v>44201</v>
      </c>
      <c r="P2594" s="21" t="str">
        <f>VLOOKUP(B2594,Table3[[Account Number]:[Transaction type]],2,FALSE)</f>
        <v>Money Deposit</v>
      </c>
      <c r="Q2594" s="21" t="str">
        <f>VLOOKUP(B2594,Transaction!C2:E3001,3,FALSE)</f>
        <v>ATM</v>
      </c>
      <c r="R2594" s="22">
        <f>Table4[[#This Row],[Bank Deposit2]] - Table4[[#This Row],[Saving Accounts]]</f>
        <v>46061.908872000007</v>
      </c>
      <c r="S2594" s="22">
        <f>IF(AND(Table4[[#This Row],[Account Type]]="Current",Table4[[#This Row],[Opening Balance]]&gt;= 500000),Table4[[#This Row],[Opening Balance]] * 0.02, 0)</f>
        <v>0</v>
      </c>
    </row>
    <row r="2595" spans="1:19" ht="15.75" x14ac:dyDescent="0.25">
      <c r="A2595" s="17" t="s">
        <v>7942</v>
      </c>
      <c r="B2595" s="19">
        <v>341472312</v>
      </c>
      <c r="C2595" s="17">
        <v>57</v>
      </c>
      <c r="D2595" s="24">
        <v>23886.75</v>
      </c>
      <c r="E2595" s="17" t="s">
        <v>12</v>
      </c>
      <c r="F2595" s="17" t="s">
        <v>2501</v>
      </c>
      <c r="G2595" s="17" t="s">
        <v>3583</v>
      </c>
      <c r="H2595" s="17" t="s">
        <v>7943</v>
      </c>
      <c r="I2595" s="20">
        <f t="shared" si="40"/>
        <v>39461.178240000001</v>
      </c>
      <c r="J2595" s="20">
        <v>27539.119238399999</v>
      </c>
      <c r="K2595" s="17" t="s">
        <v>7944</v>
      </c>
      <c r="L2595" s="21" t="str">
        <f>VLOOKUP(B2595,Accounts!B$2:E$3001,4,FALSE)</f>
        <v>Domiciliary</v>
      </c>
      <c r="M2595" s="26">
        <f>VALUE(VLOOKUP(B2595,Accounts!B$2:G$3001,6,FALSE))</f>
        <v>891075654</v>
      </c>
      <c r="N2595" s="22">
        <f>IFERROR(VLOOKUP(B2595,Loan!B2595:D2894,3,FALSE), 0)</f>
        <v>0</v>
      </c>
      <c r="O2595" s="25">
        <f>VLOOKUP(B2595,Transaction!C2:F3001,4,FALSE)</f>
        <v>44213</v>
      </c>
      <c r="P2595" s="21" t="str">
        <f>VLOOKUP(B2595,Table3[[Account Number]:[Transaction type]],2,FALSE)</f>
        <v>Money Deposit</v>
      </c>
      <c r="Q2595" s="21" t="str">
        <f>VLOOKUP(B2595,Transaction!C2:E3001,3,FALSE)</f>
        <v>ATM</v>
      </c>
      <c r="R2595" s="22">
        <f>Table4[[#This Row],[Bank Deposit2]] - Table4[[#This Row],[Saving Accounts]]</f>
        <v>11922.059001600002</v>
      </c>
      <c r="S2595" s="22">
        <f>IF(AND(Table4[[#This Row],[Account Type]]="Current",Table4[[#This Row],[Opening Balance]]&gt;= 500000),Table4[[#This Row],[Opening Balance]] * 0.02, 0)</f>
        <v>0</v>
      </c>
    </row>
    <row r="2596" spans="1:19" ht="15.75" x14ac:dyDescent="0.25">
      <c r="A2596" s="17" t="s">
        <v>7945</v>
      </c>
      <c r="B2596" s="19">
        <v>445339957</v>
      </c>
      <c r="C2596" s="17">
        <v>22</v>
      </c>
      <c r="D2596" s="24">
        <v>36670.5</v>
      </c>
      <c r="E2596" s="17" t="s">
        <v>12</v>
      </c>
      <c r="F2596" s="17" t="s">
        <v>475</v>
      </c>
      <c r="G2596" s="17" t="s">
        <v>3583</v>
      </c>
      <c r="H2596" s="17" t="s">
        <v>7946</v>
      </c>
      <c r="I2596" s="20">
        <f t="shared" si="40"/>
        <v>348716.03227999998</v>
      </c>
      <c r="J2596" s="20">
        <v>107467.9408572</v>
      </c>
      <c r="K2596" s="17" t="s">
        <v>6727</v>
      </c>
      <c r="L2596" s="21" t="str">
        <f>VLOOKUP(B2596,Accounts!B$2:E$3001,4,FALSE)</f>
        <v>Current</v>
      </c>
      <c r="M2596" s="26">
        <f>VALUE(VLOOKUP(B2596,Accounts!B$2:G$3001,6,FALSE))</f>
        <v>8344512</v>
      </c>
      <c r="N2596" s="22">
        <f>IFERROR(VLOOKUP(B2596,Loan!B2596:D2895,3,FALSE), 0)</f>
        <v>0</v>
      </c>
      <c r="O2596" s="25">
        <f>VLOOKUP(B2596,Transaction!C2:F3001,4,FALSE)</f>
        <v>44498</v>
      </c>
      <c r="P2596" s="21" t="str">
        <f>VLOOKUP(B2596,Table3[[Account Number]:[Transaction type]],2,FALSE)</f>
        <v>Money Transfer</v>
      </c>
      <c r="Q2596" s="21" t="str">
        <f>VLOOKUP(B2596,Transaction!C2:E3001,3,FALSE)</f>
        <v>Mobile</v>
      </c>
      <c r="R2596" s="22">
        <f>Table4[[#This Row],[Bank Deposit2]] - Table4[[#This Row],[Saving Accounts]]</f>
        <v>241248.09142279997</v>
      </c>
      <c r="S2596" s="22">
        <f>IF(AND(Table4[[#This Row],[Account Type]]="Current",Table4[[#This Row],[Opening Balance]]&gt;= 500000),Table4[[#This Row],[Opening Balance]] * 0.02, 0)</f>
        <v>166890.23999999999</v>
      </c>
    </row>
    <row r="2597" spans="1:19" ht="15.75" x14ac:dyDescent="0.25">
      <c r="A2597" s="17" t="s">
        <v>7947</v>
      </c>
      <c r="B2597" s="19">
        <v>664809064</v>
      </c>
      <c r="C2597" s="17">
        <v>52</v>
      </c>
      <c r="D2597" s="24">
        <v>25713</v>
      </c>
      <c r="E2597" s="17" t="s">
        <v>12</v>
      </c>
      <c r="F2597" s="17" t="s">
        <v>947</v>
      </c>
      <c r="G2597" s="17" t="s">
        <v>3583</v>
      </c>
      <c r="H2597" s="17" t="s">
        <v>7948</v>
      </c>
      <c r="I2597" s="20">
        <f t="shared" si="40"/>
        <v>1120243.7761200001</v>
      </c>
      <c r="J2597" s="20">
        <v>546244.24128119997</v>
      </c>
      <c r="K2597" s="17" t="s">
        <v>7949</v>
      </c>
      <c r="L2597" s="21" t="str">
        <f>VLOOKUP(B2597,Accounts!B$2:E$3001,4,FALSE)</f>
        <v>Domiciliary</v>
      </c>
      <c r="M2597" s="26">
        <f>VALUE(VLOOKUP(B2597,Accounts!B$2:G$3001,6,FALSE))</f>
        <v>1242342681</v>
      </c>
      <c r="N2597" s="22">
        <f>IFERROR(VLOOKUP(B2597,Loan!B2597:D2896,3,FALSE), 0)</f>
        <v>0</v>
      </c>
      <c r="O2597" s="25">
        <f>VLOOKUP(B2597,Transaction!C2:F3001,4,FALSE)</f>
        <v>44678</v>
      </c>
      <c r="P2597" s="21" t="str">
        <f>VLOOKUP(B2597,Table3[[Account Number]:[Transaction type]],2,FALSE)</f>
        <v>Online Payment</v>
      </c>
      <c r="Q2597" s="21" t="str">
        <f>VLOOKUP(B2597,Transaction!C2:E3001,3,FALSE)</f>
        <v>Mobile</v>
      </c>
      <c r="R2597" s="22">
        <f>Table4[[#This Row],[Bank Deposit2]] - Table4[[#This Row],[Saving Accounts]]</f>
        <v>573999.53483880009</v>
      </c>
      <c r="S2597" s="22">
        <f>IF(AND(Table4[[#This Row],[Account Type]]="Current",Table4[[#This Row],[Opening Balance]]&gt;= 500000),Table4[[#This Row],[Opening Balance]] * 0.02, 0)</f>
        <v>0</v>
      </c>
    </row>
    <row r="2598" spans="1:19" ht="15.75" x14ac:dyDescent="0.25">
      <c r="A2598" s="17" t="s">
        <v>7950</v>
      </c>
      <c r="B2598" s="19">
        <v>765890343</v>
      </c>
      <c r="C2598" s="17">
        <v>31</v>
      </c>
      <c r="D2598" s="24">
        <v>33383.25</v>
      </c>
      <c r="E2598" s="17" t="s">
        <v>12</v>
      </c>
      <c r="F2598" s="17" t="s">
        <v>176</v>
      </c>
      <c r="G2598" s="17" t="s">
        <v>3583</v>
      </c>
      <c r="H2598" s="17" t="s">
        <v>7951</v>
      </c>
      <c r="I2598" s="20">
        <f t="shared" si="40"/>
        <v>423507.05510400003</v>
      </c>
      <c r="J2598" s="20">
        <v>117180.66532032</v>
      </c>
      <c r="K2598" s="17" t="s">
        <v>7952</v>
      </c>
      <c r="L2598" s="21" t="str">
        <f>VLOOKUP(B2598,Accounts!B$2:E$3001,4,FALSE)</f>
        <v>Domiciliary</v>
      </c>
      <c r="M2598" s="26">
        <f>VALUE(VLOOKUP(B2598,Accounts!B$2:G$3001,6,FALSE))</f>
        <v>2991184</v>
      </c>
      <c r="N2598" s="22">
        <f>IFERROR(VLOOKUP(B2598,Loan!B2598:D2897,3,FALSE), 0)</f>
        <v>0</v>
      </c>
      <c r="O2598" s="25">
        <f>VLOOKUP(B2598,Transaction!C2:F3001,4,FALSE)</f>
        <v>44637</v>
      </c>
      <c r="P2598" s="21" t="str">
        <f>VLOOKUP(B2598,Table3[[Account Number]:[Transaction type]],2,FALSE)</f>
        <v>Checks</v>
      </c>
      <c r="Q2598" s="21" t="str">
        <f>VLOOKUP(B2598,Transaction!C2:E3001,3,FALSE)</f>
        <v>Informal Services</v>
      </c>
      <c r="R2598" s="22">
        <f>Table4[[#This Row],[Bank Deposit2]] - Table4[[#This Row],[Saving Accounts]]</f>
        <v>306326.38978368003</v>
      </c>
      <c r="S2598" s="22">
        <f>IF(AND(Table4[[#This Row],[Account Type]]="Current",Table4[[#This Row],[Opening Balance]]&gt;= 500000),Table4[[#This Row],[Opening Balance]] * 0.02, 0)</f>
        <v>0</v>
      </c>
    </row>
    <row r="2599" spans="1:19" ht="15.75" x14ac:dyDescent="0.25">
      <c r="A2599" s="17" t="s">
        <v>7953</v>
      </c>
      <c r="B2599" s="19">
        <v>937803141</v>
      </c>
      <c r="C2599" s="17">
        <v>17</v>
      </c>
      <c r="D2599" s="24">
        <v>38496.75</v>
      </c>
      <c r="E2599" s="17" t="s">
        <v>12</v>
      </c>
      <c r="F2599" s="17" t="s">
        <v>340</v>
      </c>
      <c r="G2599" s="17" t="s">
        <v>3583</v>
      </c>
      <c r="H2599" s="17" t="s">
        <v>7954</v>
      </c>
      <c r="I2599" s="20">
        <f t="shared" si="40"/>
        <v>247346.4325</v>
      </c>
      <c r="J2599" s="20">
        <v>162184.1165</v>
      </c>
      <c r="K2599" s="17" t="s">
        <v>7955</v>
      </c>
      <c r="L2599" s="21" t="str">
        <f>VLOOKUP(B2599,Accounts!B$2:E$3001,4,FALSE)</f>
        <v>Current</v>
      </c>
      <c r="M2599" s="26">
        <f>VALUE(VLOOKUP(B2599,Accounts!B$2:G$3001,6,FALSE))</f>
        <v>26379504</v>
      </c>
      <c r="N2599" s="22">
        <f>IFERROR(VLOOKUP(B2599,Loan!B2599:D2898,3,FALSE), 0)</f>
        <v>0</v>
      </c>
      <c r="O2599" s="25">
        <f>VLOOKUP(B2599,Transaction!C2:F3001,4,FALSE)</f>
        <v>44606</v>
      </c>
      <c r="P2599" s="21" t="str">
        <f>VLOOKUP(B2599,Table3[[Account Number]:[Transaction type]],2,FALSE)</f>
        <v>Cash Withdrawal</v>
      </c>
      <c r="Q2599" s="21" t="str">
        <f>VLOOKUP(B2599,Transaction!C2:E3001,3,FALSE)</f>
        <v>ATM</v>
      </c>
      <c r="R2599" s="22">
        <f>Table4[[#This Row],[Bank Deposit2]] - Table4[[#This Row],[Saving Accounts]]</f>
        <v>85162.315999999992</v>
      </c>
      <c r="S2599" s="22">
        <f>IF(AND(Table4[[#This Row],[Account Type]]="Current",Table4[[#This Row],[Opening Balance]]&gt;= 500000),Table4[[#This Row],[Opening Balance]] * 0.02, 0)</f>
        <v>527590.07999999996</v>
      </c>
    </row>
    <row r="2600" spans="1:19" ht="15.75" x14ac:dyDescent="0.25">
      <c r="A2600" s="17" t="s">
        <v>7956</v>
      </c>
      <c r="B2600" s="19">
        <v>898907904</v>
      </c>
      <c r="C2600" s="17">
        <v>85</v>
      </c>
      <c r="D2600" s="24">
        <v>13659.75</v>
      </c>
      <c r="E2600" s="17" t="s">
        <v>12</v>
      </c>
      <c r="F2600" s="17" t="s">
        <v>951</v>
      </c>
      <c r="G2600" s="17" t="s">
        <v>3583</v>
      </c>
      <c r="H2600" s="17" t="s">
        <v>7957</v>
      </c>
      <c r="I2600" s="20">
        <f t="shared" si="40"/>
        <v>49529.075199999999</v>
      </c>
      <c r="J2600" s="20">
        <v>64558.898201600001</v>
      </c>
      <c r="K2600" s="17" t="s">
        <v>7958</v>
      </c>
      <c r="L2600" s="21" t="str">
        <f>VLOOKUP(B2600,Accounts!B$2:E$3001,4,FALSE)</f>
        <v>Joint</v>
      </c>
      <c r="M2600" s="26">
        <f>VALUE(VLOOKUP(B2600,Accounts!B$2:G$3001,6,FALSE))</f>
        <v>1143264825</v>
      </c>
      <c r="N2600" s="22">
        <f>IFERROR(VLOOKUP(B2600,Loan!B2600:D2899,3,FALSE), 0)</f>
        <v>0</v>
      </c>
      <c r="O2600" s="25">
        <f>VLOOKUP(B2600,Transaction!C2:F3001,4,FALSE)</f>
        <v>44301</v>
      </c>
      <c r="P2600" s="21" t="str">
        <f>VLOOKUP(B2600,Table3[[Account Number]:[Transaction type]],2,FALSE)</f>
        <v>Loan Payment</v>
      </c>
      <c r="Q2600" s="21" t="str">
        <f>VLOOKUP(B2600,Transaction!C2:E3001,3,FALSE)</f>
        <v>ACH</v>
      </c>
      <c r="R2600" s="22">
        <f>Table4[[#This Row],[Bank Deposit2]] - Table4[[#This Row],[Saving Accounts]]</f>
        <v>-15029.823001600002</v>
      </c>
      <c r="S2600" s="22">
        <f>IF(AND(Table4[[#This Row],[Account Type]]="Current",Table4[[#This Row],[Opening Balance]]&gt;= 500000),Table4[[#This Row],[Opening Balance]] * 0.02, 0)</f>
        <v>0</v>
      </c>
    </row>
    <row r="2601" spans="1:19" ht="15.75" x14ac:dyDescent="0.25">
      <c r="A2601" s="17" t="s">
        <v>7959</v>
      </c>
      <c r="B2601" s="19">
        <v>399705834</v>
      </c>
      <c r="C2601" s="17">
        <v>20</v>
      </c>
      <c r="D2601" s="24">
        <v>37401</v>
      </c>
      <c r="E2601" s="17" t="s">
        <v>12</v>
      </c>
      <c r="F2601" s="17" t="s">
        <v>1336</v>
      </c>
      <c r="G2601" s="17" t="s">
        <v>3583</v>
      </c>
      <c r="H2601" s="17" t="s">
        <v>7960</v>
      </c>
      <c r="I2601" s="20">
        <f t="shared" si="40"/>
        <v>126186.06208</v>
      </c>
      <c r="J2601" s="20">
        <v>24976.137804800001</v>
      </c>
      <c r="K2601" s="17" t="s">
        <v>7961</v>
      </c>
      <c r="L2601" s="21" t="str">
        <f>VLOOKUP(B2601,Accounts!B$2:E$3001,4,FALSE)</f>
        <v>Current</v>
      </c>
      <c r="M2601" s="26">
        <f>VALUE(VLOOKUP(B2601,Accounts!B$2:G$3001,6,FALSE))</f>
        <v>87229375</v>
      </c>
      <c r="N2601" s="22">
        <f>IFERROR(VLOOKUP(B2601,Loan!B2601:D2900,3,FALSE), 0)</f>
        <v>0</v>
      </c>
      <c r="O2601" s="25">
        <f>VLOOKUP(B2601,Transaction!C2:F3001,4,FALSE)</f>
        <v>44281</v>
      </c>
      <c r="P2601" s="21" t="str">
        <f>VLOOKUP(B2601,Table3[[Account Number]:[Transaction type]],2,FALSE)</f>
        <v>Cash Withdrawal</v>
      </c>
      <c r="Q2601" s="21" t="str">
        <f>VLOOKUP(B2601,Transaction!C2:E3001,3,FALSE)</f>
        <v>Bank</v>
      </c>
      <c r="R2601" s="22">
        <f>Table4[[#This Row],[Bank Deposit2]] - Table4[[#This Row],[Saving Accounts]]</f>
        <v>101209.9242752</v>
      </c>
      <c r="S2601" s="22">
        <f>IF(AND(Table4[[#This Row],[Account Type]]="Current",Table4[[#This Row],[Opening Balance]]&gt;= 500000),Table4[[#This Row],[Opening Balance]] * 0.02, 0)</f>
        <v>1744587.5</v>
      </c>
    </row>
    <row r="2602" spans="1:19" ht="15.75" x14ac:dyDescent="0.25">
      <c r="A2602" s="17" t="s">
        <v>7962</v>
      </c>
      <c r="B2602" s="19">
        <v>306676532</v>
      </c>
      <c r="C2602" s="17">
        <v>20</v>
      </c>
      <c r="D2602" s="24">
        <v>37401</v>
      </c>
      <c r="E2602" s="17" t="s">
        <v>12</v>
      </c>
      <c r="F2602" s="17" t="s">
        <v>620</v>
      </c>
      <c r="G2602" s="17" t="s">
        <v>3583</v>
      </c>
      <c r="H2602" s="17" t="s">
        <v>7963</v>
      </c>
      <c r="I2602" s="20">
        <f t="shared" si="40"/>
        <v>62216.392699999997</v>
      </c>
      <c r="J2602" s="20">
        <v>38636.379866700001</v>
      </c>
      <c r="K2602" s="17" t="s">
        <v>7964</v>
      </c>
      <c r="L2602" s="21" t="str">
        <f>VLOOKUP(B2602,Accounts!B$2:E$3001,4,FALSE)</f>
        <v>Corporate</v>
      </c>
      <c r="M2602" s="26">
        <f>VALUE(VLOOKUP(B2602,Accounts!B$2:G$3001,6,FALSE))</f>
        <v>2317310775</v>
      </c>
      <c r="N2602" s="22">
        <f>IFERROR(VLOOKUP(B2602,Loan!B2602:D2901,3,FALSE), 0)</f>
        <v>0</v>
      </c>
      <c r="O2602" s="25">
        <f>VLOOKUP(B2602,Transaction!C2:F3001,4,FALSE)</f>
        <v>44245</v>
      </c>
      <c r="P2602" s="21" t="str">
        <f>VLOOKUP(B2602,Table3[[Account Number]:[Transaction type]],2,FALSE)</f>
        <v>Checks</v>
      </c>
      <c r="Q2602" s="21" t="str">
        <f>VLOOKUP(B2602,Transaction!C2:E3001,3,FALSE)</f>
        <v>Informal Services</v>
      </c>
      <c r="R2602" s="22">
        <f>Table4[[#This Row],[Bank Deposit2]] - Table4[[#This Row],[Saving Accounts]]</f>
        <v>23580.012833299996</v>
      </c>
      <c r="S2602" s="22">
        <f>IF(AND(Table4[[#This Row],[Account Type]]="Current",Table4[[#This Row],[Opening Balance]]&gt;= 500000),Table4[[#This Row],[Opening Balance]] * 0.02, 0)</f>
        <v>0</v>
      </c>
    </row>
    <row r="2603" spans="1:19" ht="15.75" x14ac:dyDescent="0.25">
      <c r="A2603" s="17" t="s">
        <v>7965</v>
      </c>
      <c r="B2603" s="19">
        <v>259747071</v>
      </c>
      <c r="C2603" s="17">
        <v>18</v>
      </c>
      <c r="D2603" s="24">
        <v>38131.5</v>
      </c>
      <c r="E2603" s="17" t="s">
        <v>12</v>
      </c>
      <c r="F2603" s="17" t="s">
        <v>763</v>
      </c>
      <c r="G2603" s="17" t="s">
        <v>3583</v>
      </c>
      <c r="H2603" s="17" t="s">
        <v>7966</v>
      </c>
      <c r="I2603" s="20">
        <f t="shared" si="40"/>
        <v>245247.33689999999</v>
      </c>
      <c r="J2603" s="20">
        <v>168948.16542</v>
      </c>
      <c r="K2603" s="17" t="s">
        <v>7967</v>
      </c>
      <c r="L2603" s="21" t="str">
        <f>VLOOKUP(B2603,Accounts!B$2:E$3001,4,FALSE)</f>
        <v>Current</v>
      </c>
      <c r="M2603" s="26">
        <f>VALUE(VLOOKUP(B2603,Accounts!B$2:G$3001,6,FALSE))</f>
        <v>968225664</v>
      </c>
      <c r="N2603" s="22">
        <f>IFERROR(VLOOKUP(B2603,Loan!B2603:D2902,3,FALSE), 0)</f>
        <v>0</v>
      </c>
      <c r="O2603" s="25">
        <f>VLOOKUP(B2603,Transaction!C2:F3001,4,FALSE)</f>
        <v>44202</v>
      </c>
      <c r="P2603" s="21" t="str">
        <f>VLOOKUP(B2603,Table3[[Account Number]:[Transaction type]],2,FALSE)</f>
        <v>Money Deposit</v>
      </c>
      <c r="Q2603" s="21" t="str">
        <f>VLOOKUP(B2603,Transaction!C2:E3001,3,FALSE)</f>
        <v>Bank</v>
      </c>
      <c r="R2603" s="22">
        <f>Table4[[#This Row],[Bank Deposit2]] - Table4[[#This Row],[Saving Accounts]]</f>
        <v>76299.17147999999</v>
      </c>
      <c r="S2603" s="22">
        <f>IF(AND(Table4[[#This Row],[Account Type]]="Current",Table4[[#This Row],[Opening Balance]]&gt;= 500000),Table4[[#This Row],[Opening Balance]] * 0.02, 0)</f>
        <v>19364513.280000001</v>
      </c>
    </row>
    <row r="2604" spans="1:19" ht="15.75" x14ac:dyDescent="0.25">
      <c r="A2604" s="17" t="s">
        <v>7968</v>
      </c>
      <c r="B2604" s="19">
        <v>172315859</v>
      </c>
      <c r="C2604" s="17">
        <v>18</v>
      </c>
      <c r="D2604" s="24">
        <v>38131.5</v>
      </c>
      <c r="E2604" s="17" t="s">
        <v>12</v>
      </c>
      <c r="F2604" s="17" t="s">
        <v>602</v>
      </c>
      <c r="G2604" s="17" t="s">
        <v>3583</v>
      </c>
      <c r="H2604" s="17" t="s">
        <v>7969</v>
      </c>
      <c r="I2604" s="20">
        <f t="shared" si="40"/>
        <v>115188.95466</v>
      </c>
      <c r="J2604" s="20">
        <v>171290.24183700001</v>
      </c>
      <c r="K2604" s="17" t="s">
        <v>7970</v>
      </c>
      <c r="L2604" s="21" t="str">
        <f>VLOOKUP(B2604,Accounts!B$2:E$3001,4,FALSE)</f>
        <v>Domiciliary</v>
      </c>
      <c r="M2604" s="26">
        <f>VALUE(VLOOKUP(B2604,Accounts!B$2:G$3001,6,FALSE))</f>
        <v>931574952</v>
      </c>
      <c r="N2604" s="22">
        <f>IFERROR(VLOOKUP(B2604,Loan!B2604:D2903,3,FALSE), 0)</f>
        <v>0</v>
      </c>
      <c r="O2604" s="25">
        <f>VLOOKUP(B2604,Transaction!C2:F3001,4,FALSE)</f>
        <v>44365</v>
      </c>
      <c r="P2604" s="21" t="str">
        <f>VLOOKUP(B2604,Table3[[Account Number]:[Transaction type]],2,FALSE)</f>
        <v>Money Transfer</v>
      </c>
      <c r="Q2604" s="21" t="str">
        <f>VLOOKUP(B2604,Transaction!C2:E3001,3,FALSE)</f>
        <v>Mobile</v>
      </c>
      <c r="R2604" s="22">
        <f>Table4[[#This Row],[Bank Deposit2]] - Table4[[#This Row],[Saving Accounts]]</f>
        <v>-56101.287177000006</v>
      </c>
      <c r="S2604" s="22">
        <f>IF(AND(Table4[[#This Row],[Account Type]]="Current",Table4[[#This Row],[Opening Balance]]&gt;= 500000),Table4[[#This Row],[Opening Balance]] * 0.02, 0)</f>
        <v>0</v>
      </c>
    </row>
    <row r="2605" spans="1:19" ht="15.75" x14ac:dyDescent="0.25">
      <c r="A2605" s="17" t="s">
        <v>7971</v>
      </c>
      <c r="B2605" s="19">
        <v>549122786</v>
      </c>
      <c r="C2605" s="17">
        <v>46</v>
      </c>
      <c r="D2605" s="24">
        <v>27904.5</v>
      </c>
      <c r="E2605" s="17" t="s">
        <v>12</v>
      </c>
      <c r="F2605" s="17" t="s">
        <v>310</v>
      </c>
      <c r="G2605" s="17" t="s">
        <v>3583</v>
      </c>
      <c r="H2605" s="17" t="s">
        <v>7972</v>
      </c>
      <c r="I2605" s="20">
        <f t="shared" si="40"/>
        <v>763217.78532999998</v>
      </c>
      <c r="J2605" s="20">
        <v>110708.513916</v>
      </c>
      <c r="K2605" s="17" t="s">
        <v>7973</v>
      </c>
      <c r="L2605" s="21" t="str">
        <f>VLOOKUP(B2605,Accounts!B$2:E$3001,4,FALSE)</f>
        <v>Current</v>
      </c>
      <c r="M2605" s="26">
        <f>VALUE(VLOOKUP(B2605,Accounts!B$2:G$3001,6,FALSE))</f>
        <v>5908695</v>
      </c>
      <c r="N2605" s="22">
        <f>IFERROR(VLOOKUP(B2605,Loan!B2605:D2904,3,FALSE), 0)</f>
        <v>0</v>
      </c>
      <c r="O2605" s="25">
        <f>VLOOKUP(B2605,Transaction!C2:F3001,4,FALSE)</f>
        <v>44578</v>
      </c>
      <c r="P2605" s="21" t="str">
        <f>VLOOKUP(B2605,Table3[[Account Number]:[Transaction type]],2,FALSE)</f>
        <v>Money Deposit</v>
      </c>
      <c r="Q2605" s="21" t="str">
        <f>VLOOKUP(B2605,Transaction!C2:E3001,3,FALSE)</f>
        <v>Bank</v>
      </c>
      <c r="R2605" s="22">
        <f>Table4[[#This Row],[Bank Deposit2]] - Table4[[#This Row],[Saving Accounts]]</f>
        <v>652509.27141399996</v>
      </c>
      <c r="S2605" s="22">
        <f>IF(AND(Table4[[#This Row],[Account Type]]="Current",Table4[[#This Row],[Opening Balance]]&gt;= 500000),Table4[[#This Row],[Opening Balance]] * 0.02, 0)</f>
        <v>118173.90000000001</v>
      </c>
    </row>
    <row r="2606" spans="1:19" ht="15.75" x14ac:dyDescent="0.25">
      <c r="A2606" s="17" t="s">
        <v>7974</v>
      </c>
      <c r="B2606" s="19">
        <v>473170824</v>
      </c>
      <c r="C2606" s="17">
        <v>80</v>
      </c>
      <c r="D2606" s="24">
        <v>15486</v>
      </c>
      <c r="E2606" s="17" t="s">
        <v>12</v>
      </c>
      <c r="F2606" s="17" t="s">
        <v>408</v>
      </c>
      <c r="G2606" s="17" t="s">
        <v>3583</v>
      </c>
      <c r="H2606" s="17" t="s">
        <v>7975</v>
      </c>
      <c r="I2606" s="20">
        <f t="shared" si="40"/>
        <v>172082.843712</v>
      </c>
      <c r="J2606" s="20">
        <v>182025.40801536001</v>
      </c>
      <c r="K2606" s="17" t="s">
        <v>7976</v>
      </c>
      <c r="L2606" s="21" t="str">
        <f>VLOOKUP(B2606,Accounts!B$2:E$3001,4,FALSE)</f>
        <v>Savings</v>
      </c>
      <c r="M2606" s="26">
        <f>VALUE(VLOOKUP(B2606,Accounts!B$2:G$3001,6,FALSE))</f>
        <v>1261280097</v>
      </c>
      <c r="N2606" s="22">
        <f>IFERROR(VLOOKUP(B2606,Loan!B2606:D2905,3,FALSE), 0)</f>
        <v>0</v>
      </c>
      <c r="O2606" s="25">
        <f>VLOOKUP(B2606,Transaction!C2:F3001,4,FALSE)</f>
        <v>44350</v>
      </c>
      <c r="P2606" s="21" t="str">
        <f>VLOOKUP(B2606,Table3[[Account Number]:[Transaction type]],2,FALSE)</f>
        <v>Money Deposit</v>
      </c>
      <c r="Q2606" s="21" t="str">
        <f>VLOOKUP(B2606,Transaction!C2:E3001,3,FALSE)</f>
        <v>ATM</v>
      </c>
      <c r="R2606" s="22">
        <f>Table4[[#This Row],[Bank Deposit2]] - Table4[[#This Row],[Saving Accounts]]</f>
        <v>-9942.5643033600063</v>
      </c>
      <c r="S2606" s="22">
        <f>IF(AND(Table4[[#This Row],[Account Type]]="Current",Table4[[#This Row],[Opening Balance]]&gt;= 500000),Table4[[#This Row],[Opening Balance]] * 0.02, 0)</f>
        <v>0</v>
      </c>
    </row>
    <row r="2607" spans="1:19" ht="15.75" x14ac:dyDescent="0.25">
      <c r="A2607" s="17" t="s">
        <v>7977</v>
      </c>
      <c r="B2607" s="19">
        <v>641162583</v>
      </c>
      <c r="C2607" s="17">
        <v>55</v>
      </c>
      <c r="D2607" s="24">
        <v>24617.25</v>
      </c>
      <c r="E2607" s="17" t="s">
        <v>12</v>
      </c>
      <c r="F2607" s="17" t="s">
        <v>1450</v>
      </c>
      <c r="G2607" s="17" t="s">
        <v>3583</v>
      </c>
      <c r="H2607" s="17" t="s">
        <v>7978</v>
      </c>
      <c r="I2607" s="20">
        <f t="shared" si="40"/>
        <v>1317356.969172</v>
      </c>
      <c r="J2607" s="20">
        <v>475821.47244719998</v>
      </c>
      <c r="K2607" s="17" t="s">
        <v>7979</v>
      </c>
      <c r="L2607" s="21" t="str">
        <f>VLOOKUP(B2607,Accounts!B$2:E$3001,4,FALSE)</f>
        <v>Joint</v>
      </c>
      <c r="M2607" s="26">
        <f>VALUE(VLOOKUP(B2607,Accounts!B$2:G$3001,6,FALSE))</f>
        <v>2476181232</v>
      </c>
      <c r="N2607" s="22">
        <f>IFERROR(VLOOKUP(B2607,Loan!B2607:D2906,3,FALSE), 0)</f>
        <v>0</v>
      </c>
      <c r="O2607" s="25">
        <f>VLOOKUP(B2607,Transaction!C2:F3001,4,FALSE)</f>
        <v>44505</v>
      </c>
      <c r="P2607" s="21" t="str">
        <f>VLOOKUP(B2607,Table3[[Account Number]:[Transaction type]],2,FALSE)</f>
        <v>Money Deposit</v>
      </c>
      <c r="Q2607" s="21" t="str">
        <f>VLOOKUP(B2607,Transaction!C2:E3001,3,FALSE)</f>
        <v>Bank</v>
      </c>
      <c r="R2607" s="22">
        <f>Table4[[#This Row],[Bank Deposit2]] - Table4[[#This Row],[Saving Accounts]]</f>
        <v>841535.49672479997</v>
      </c>
      <c r="S2607" s="22">
        <f>IF(AND(Table4[[#This Row],[Account Type]]="Current",Table4[[#This Row],[Opening Balance]]&gt;= 500000),Table4[[#This Row],[Opening Balance]] * 0.02, 0)</f>
        <v>0</v>
      </c>
    </row>
    <row r="2608" spans="1:19" ht="15.75" x14ac:dyDescent="0.25">
      <c r="A2608" s="17" t="s">
        <v>7980</v>
      </c>
      <c r="B2608" s="19">
        <v>528561396</v>
      </c>
      <c r="C2608" s="17">
        <v>62</v>
      </c>
      <c r="D2608" s="24">
        <v>22060.5</v>
      </c>
      <c r="E2608" s="17" t="s">
        <v>12</v>
      </c>
      <c r="F2608" s="17" t="s">
        <v>2311</v>
      </c>
      <c r="G2608" s="17" t="s">
        <v>3583</v>
      </c>
      <c r="H2608" s="17" t="s">
        <v>7981</v>
      </c>
      <c r="I2608" s="20">
        <f t="shared" si="40"/>
        <v>391283.91456</v>
      </c>
      <c r="J2608" s="20">
        <v>191832.08758560001</v>
      </c>
      <c r="K2608" s="17" t="s">
        <v>7016</v>
      </c>
      <c r="L2608" s="21" t="str">
        <f>VLOOKUP(B2608,Accounts!B$2:E$3001,4,FALSE)</f>
        <v>Domiciliary</v>
      </c>
      <c r="M2608" s="26">
        <f>VALUE(VLOOKUP(B2608,Accounts!B$2:G$3001,6,FALSE))</f>
        <v>1563607584</v>
      </c>
      <c r="N2608" s="22">
        <f>IFERROR(VLOOKUP(B2608,Loan!B2608:D2907,3,FALSE), 0)</f>
        <v>0</v>
      </c>
      <c r="O2608" s="25">
        <f>VLOOKUP(B2608,Transaction!C2:F3001,4,FALSE)</f>
        <v>44568</v>
      </c>
      <c r="P2608" s="21" t="str">
        <f>VLOOKUP(B2608,Table3[[Account Number]:[Transaction type]],2,FALSE)</f>
        <v>Cash Withdrawal</v>
      </c>
      <c r="Q2608" s="21" t="str">
        <f>VLOOKUP(B2608,Transaction!C2:E3001,3,FALSE)</f>
        <v>ATM</v>
      </c>
      <c r="R2608" s="22">
        <f>Table4[[#This Row],[Bank Deposit2]] - Table4[[#This Row],[Saving Accounts]]</f>
        <v>199451.8269744</v>
      </c>
      <c r="S2608" s="22">
        <f>IF(AND(Table4[[#This Row],[Account Type]]="Current",Table4[[#This Row],[Opening Balance]]&gt;= 500000),Table4[[#This Row],[Opening Balance]] * 0.02, 0)</f>
        <v>0</v>
      </c>
    </row>
    <row r="2609" spans="1:19" ht="15.75" x14ac:dyDescent="0.25">
      <c r="A2609" s="17" t="s">
        <v>2351</v>
      </c>
      <c r="B2609" s="19">
        <v>576374245</v>
      </c>
      <c r="C2609" s="17">
        <v>36</v>
      </c>
      <c r="D2609" s="24">
        <v>31557</v>
      </c>
      <c r="E2609" s="17" t="s">
        <v>12</v>
      </c>
      <c r="F2609" s="17" t="s">
        <v>385</v>
      </c>
      <c r="G2609" s="17" t="s">
        <v>3583</v>
      </c>
      <c r="H2609" s="17" t="s">
        <v>7982</v>
      </c>
      <c r="I2609" s="20">
        <f t="shared" si="40"/>
        <v>1170583.662304</v>
      </c>
      <c r="J2609" s="20">
        <v>366055.39948319999</v>
      </c>
      <c r="K2609" s="17" t="s">
        <v>7983</v>
      </c>
      <c r="L2609" s="21" t="str">
        <f>VLOOKUP(B2609,Accounts!B$2:E$3001,4,FALSE)</f>
        <v>Corporate</v>
      </c>
      <c r="M2609" s="26">
        <f>VALUE(VLOOKUP(B2609,Accounts!B$2:G$3001,6,FALSE))</f>
        <v>1064689821</v>
      </c>
      <c r="N2609" s="22">
        <f>IFERROR(VLOOKUP(B2609,Loan!B2609:D2908,3,FALSE), 0)</f>
        <v>0</v>
      </c>
      <c r="O2609" s="25">
        <f>VLOOKUP(B2609,Transaction!C2:F3001,4,FALSE)</f>
        <v>44573</v>
      </c>
      <c r="P2609" s="21" t="str">
        <f>VLOOKUP(B2609,Table3[[Account Number]:[Transaction type]],2,FALSE)</f>
        <v>Cash Withdrawal</v>
      </c>
      <c r="Q2609" s="21" t="str">
        <f>VLOOKUP(B2609,Transaction!C2:E3001,3,FALSE)</f>
        <v>POS</v>
      </c>
      <c r="R2609" s="22">
        <f>Table4[[#This Row],[Bank Deposit2]] - Table4[[#This Row],[Saving Accounts]]</f>
        <v>804528.26282080007</v>
      </c>
      <c r="S2609" s="22">
        <f>IF(AND(Table4[[#This Row],[Account Type]]="Current",Table4[[#This Row],[Opening Balance]]&gt;= 500000),Table4[[#This Row],[Opening Balance]] * 0.02, 0)</f>
        <v>0</v>
      </c>
    </row>
    <row r="2610" spans="1:19" ht="15.75" x14ac:dyDescent="0.25">
      <c r="A2610" s="17" t="s">
        <v>7984</v>
      </c>
      <c r="B2610" s="19">
        <v>478667502</v>
      </c>
      <c r="C2610" s="17">
        <v>47</v>
      </c>
      <c r="D2610" s="24">
        <v>27539.25</v>
      </c>
      <c r="E2610" s="17" t="s">
        <v>12</v>
      </c>
      <c r="F2610" s="17" t="s">
        <v>231</v>
      </c>
      <c r="G2610" s="17" t="s">
        <v>3583</v>
      </c>
      <c r="H2610" s="17" t="s">
        <v>7985</v>
      </c>
      <c r="I2610" s="20">
        <f t="shared" si="40"/>
        <v>194305.070592</v>
      </c>
      <c r="J2610" s="20">
        <v>71289.860382719999</v>
      </c>
      <c r="K2610" s="17" t="s">
        <v>7986</v>
      </c>
      <c r="L2610" s="21" t="str">
        <f>VLOOKUP(B2610,Accounts!B$2:E$3001,4,FALSE)</f>
        <v>Corporate</v>
      </c>
      <c r="M2610" s="26">
        <f>VALUE(VLOOKUP(B2610,Accounts!B$2:G$3001,6,FALSE))</f>
        <v>3526185</v>
      </c>
      <c r="N2610" s="22">
        <f>IFERROR(VLOOKUP(B2610,Loan!B2610:D2909,3,FALSE), 0)</f>
        <v>0</v>
      </c>
      <c r="O2610" s="25">
        <f>VLOOKUP(B2610,Transaction!C2:F3001,4,FALSE)</f>
        <v>44429</v>
      </c>
      <c r="P2610" s="21" t="str">
        <f>VLOOKUP(B2610,Table3[[Account Number]:[Transaction type]],2,FALSE)</f>
        <v>Cash Withdrawal</v>
      </c>
      <c r="Q2610" s="21" t="str">
        <f>VLOOKUP(B2610,Transaction!C2:E3001,3,FALSE)</f>
        <v>ATM</v>
      </c>
      <c r="R2610" s="22">
        <f>Table4[[#This Row],[Bank Deposit2]] - Table4[[#This Row],[Saving Accounts]]</f>
        <v>123015.21020928001</v>
      </c>
      <c r="S2610" s="22">
        <f>IF(AND(Table4[[#This Row],[Account Type]]="Current",Table4[[#This Row],[Opening Balance]]&gt;= 500000),Table4[[#This Row],[Opening Balance]] * 0.02, 0)</f>
        <v>0</v>
      </c>
    </row>
    <row r="2611" spans="1:19" ht="15.75" x14ac:dyDescent="0.25">
      <c r="A2611" s="17" t="s">
        <v>7987</v>
      </c>
      <c r="B2611" s="19">
        <v>914960771</v>
      </c>
      <c r="C2611" s="17">
        <v>53</v>
      </c>
      <c r="D2611" s="24">
        <v>25347.75</v>
      </c>
      <c r="E2611" s="17" t="s">
        <v>12</v>
      </c>
      <c r="F2611" s="17" t="s">
        <v>519</v>
      </c>
      <c r="G2611" s="17" t="s">
        <v>3583</v>
      </c>
      <c r="H2611" s="17" t="s">
        <v>7988</v>
      </c>
      <c r="I2611" s="20">
        <f t="shared" si="40"/>
        <v>568679.982066</v>
      </c>
      <c r="J2611" s="20">
        <v>159627.14845434</v>
      </c>
      <c r="K2611" s="17" t="s">
        <v>7989</v>
      </c>
      <c r="L2611" s="21" t="str">
        <f>VLOOKUP(B2611,Accounts!B$2:E$3001,4,FALSE)</f>
        <v>Domiciliary</v>
      </c>
      <c r="M2611" s="26">
        <f>VALUE(VLOOKUP(B2611,Accounts!B$2:G$3001,6,FALSE))</f>
        <v>1206996375</v>
      </c>
      <c r="N2611" s="22">
        <f>IFERROR(VLOOKUP(B2611,Loan!B2611:D2910,3,FALSE), 0)</f>
        <v>0</v>
      </c>
      <c r="O2611" s="25">
        <f>VLOOKUP(B2611,Transaction!C2:F3001,4,FALSE)</f>
        <v>44291</v>
      </c>
      <c r="P2611" s="21" t="str">
        <f>VLOOKUP(B2611,Table3[[Account Number]:[Transaction type]],2,FALSE)</f>
        <v>Cash Withdrawal</v>
      </c>
      <c r="Q2611" s="21" t="str">
        <f>VLOOKUP(B2611,Transaction!C2:E3001,3,FALSE)</f>
        <v>POS</v>
      </c>
      <c r="R2611" s="22">
        <f>Table4[[#This Row],[Bank Deposit2]] - Table4[[#This Row],[Saving Accounts]]</f>
        <v>409052.83361166</v>
      </c>
      <c r="S2611" s="22">
        <f>IF(AND(Table4[[#This Row],[Account Type]]="Current",Table4[[#This Row],[Opening Balance]]&gt;= 500000),Table4[[#This Row],[Opening Balance]] * 0.02, 0)</f>
        <v>0</v>
      </c>
    </row>
    <row r="2612" spans="1:19" ht="15.75" x14ac:dyDescent="0.25">
      <c r="A2612" s="17" t="s">
        <v>505</v>
      </c>
      <c r="B2612" s="19">
        <v>38027314</v>
      </c>
      <c r="C2612" s="17">
        <v>78</v>
      </c>
      <c r="D2612" s="24">
        <v>16216.5</v>
      </c>
      <c r="E2612" s="17" t="s">
        <v>12</v>
      </c>
      <c r="F2612" s="17" t="s">
        <v>353</v>
      </c>
      <c r="G2612" s="17" t="s">
        <v>3583</v>
      </c>
      <c r="H2612" s="17" t="s">
        <v>7990</v>
      </c>
      <c r="I2612" s="20">
        <f t="shared" si="40"/>
        <v>323351.54103999998</v>
      </c>
      <c r="J2612" s="20">
        <v>127340.94241220001</v>
      </c>
      <c r="K2612" s="17" t="s">
        <v>7991</v>
      </c>
      <c r="L2612" s="21" t="str">
        <f>VLOOKUP(B2612,Accounts!B$2:E$3001,4,FALSE)</f>
        <v>Domiciliary</v>
      </c>
      <c r="M2612" s="26">
        <f>VALUE(VLOOKUP(B2612,Accounts!B$2:G$3001,6,FALSE))</f>
        <v>61262838</v>
      </c>
      <c r="N2612" s="22">
        <f>IFERROR(VLOOKUP(B2612,Loan!B2612:D2911,3,FALSE), 0)</f>
        <v>0</v>
      </c>
      <c r="O2612" s="25">
        <f>VLOOKUP(B2612,Transaction!C2:F3001,4,FALSE)</f>
        <v>44457</v>
      </c>
      <c r="P2612" s="21" t="str">
        <f>VLOOKUP(B2612,Table3[[Account Number]:[Transaction type]],2,FALSE)</f>
        <v>Online Payment</v>
      </c>
      <c r="Q2612" s="21" t="str">
        <f>VLOOKUP(B2612,Transaction!C2:E3001,3,FALSE)</f>
        <v>Card</v>
      </c>
      <c r="R2612" s="22">
        <f>Table4[[#This Row],[Bank Deposit2]] - Table4[[#This Row],[Saving Accounts]]</f>
        <v>196010.59862779998</v>
      </c>
      <c r="S2612" s="22">
        <f>IF(AND(Table4[[#This Row],[Account Type]]="Current",Table4[[#This Row],[Opening Balance]]&gt;= 500000),Table4[[#This Row],[Opening Balance]] * 0.02, 0)</f>
        <v>0</v>
      </c>
    </row>
    <row r="2613" spans="1:19" ht="15.75" x14ac:dyDescent="0.25">
      <c r="A2613" s="17" t="s">
        <v>7992</v>
      </c>
      <c r="B2613" s="19">
        <v>285245288</v>
      </c>
      <c r="C2613" s="17">
        <v>18</v>
      </c>
      <c r="D2613" s="24">
        <v>38131.5</v>
      </c>
      <c r="E2613" s="17" t="s">
        <v>12</v>
      </c>
      <c r="F2613" s="17" t="s">
        <v>1242</v>
      </c>
      <c r="G2613" s="17" t="s">
        <v>3583</v>
      </c>
      <c r="H2613" s="17" t="s">
        <v>7993</v>
      </c>
      <c r="I2613" s="20">
        <f t="shared" si="40"/>
        <v>79482.761673000001</v>
      </c>
      <c r="J2613" s="20">
        <v>26055.65153667</v>
      </c>
      <c r="K2613" s="17" t="s">
        <v>7994</v>
      </c>
      <c r="L2613" s="21" t="str">
        <f>VLOOKUP(B2613,Accounts!B$2:E$3001,4,FALSE)</f>
        <v>Savings</v>
      </c>
      <c r="M2613" s="26">
        <f>VALUE(VLOOKUP(B2613,Accounts!B$2:G$3001,6,FALSE))</f>
        <v>1271871458</v>
      </c>
      <c r="N2613" s="22">
        <f>IFERROR(VLOOKUP(B2613,Loan!B2613:D2912,3,FALSE), 0)</f>
        <v>0</v>
      </c>
      <c r="O2613" s="25">
        <f>VLOOKUP(B2613,Transaction!C2:F3001,4,FALSE)</f>
        <v>44430</v>
      </c>
      <c r="P2613" s="21" t="str">
        <f>VLOOKUP(B2613,Table3[[Account Number]:[Transaction type]],2,FALSE)</f>
        <v>Online Payment</v>
      </c>
      <c r="Q2613" s="21" t="str">
        <f>VLOOKUP(B2613,Transaction!C2:E3001,3,FALSE)</f>
        <v>Internet Banking</v>
      </c>
      <c r="R2613" s="22">
        <f>Table4[[#This Row],[Bank Deposit2]] - Table4[[#This Row],[Saving Accounts]]</f>
        <v>53427.110136329997</v>
      </c>
      <c r="S2613" s="22">
        <f>IF(AND(Table4[[#This Row],[Account Type]]="Current",Table4[[#This Row],[Opening Balance]]&gt;= 500000),Table4[[#This Row],[Opening Balance]] * 0.02, 0)</f>
        <v>0</v>
      </c>
    </row>
    <row r="2614" spans="1:19" ht="15.75" x14ac:dyDescent="0.25">
      <c r="A2614" s="17" t="s">
        <v>7995</v>
      </c>
      <c r="B2614" s="19">
        <v>815158945</v>
      </c>
      <c r="C2614" s="17">
        <v>75</v>
      </c>
      <c r="D2614" s="24">
        <v>17312.25</v>
      </c>
      <c r="E2614" s="17" t="s">
        <v>12</v>
      </c>
      <c r="F2614" s="17" t="s">
        <v>185</v>
      </c>
      <c r="G2614" s="17" t="s">
        <v>3583</v>
      </c>
      <c r="H2614" s="17" t="s">
        <v>7996</v>
      </c>
      <c r="I2614" s="20">
        <f t="shared" si="40"/>
        <v>247129.87345799999</v>
      </c>
      <c r="J2614" s="20">
        <v>188999.02561176001</v>
      </c>
      <c r="K2614" s="17" t="s">
        <v>7997</v>
      </c>
      <c r="L2614" s="21" t="str">
        <f>VLOOKUP(B2614,Accounts!B$2:E$3001,4,FALSE)</f>
        <v>Savings</v>
      </c>
      <c r="M2614" s="26">
        <f>VALUE(VLOOKUP(B2614,Accounts!B$2:G$3001,6,FALSE))</f>
        <v>494218788</v>
      </c>
      <c r="N2614" s="22">
        <f>IFERROR(VLOOKUP(B2614,Loan!B2614:D2913,3,FALSE), 0)</f>
        <v>0</v>
      </c>
      <c r="O2614" s="25">
        <f>VLOOKUP(B2614,Transaction!C2:F3001,4,FALSE)</f>
        <v>44407</v>
      </c>
      <c r="P2614" s="21" t="str">
        <f>VLOOKUP(B2614,Table3[[Account Number]:[Transaction type]],2,FALSE)</f>
        <v>Money Transfer</v>
      </c>
      <c r="Q2614" s="21" t="str">
        <f>VLOOKUP(B2614,Transaction!C2:E3001,3,FALSE)</f>
        <v>Mobile</v>
      </c>
      <c r="R2614" s="22">
        <f>Table4[[#This Row],[Bank Deposit2]] - Table4[[#This Row],[Saving Accounts]]</f>
        <v>58130.84784623998</v>
      </c>
      <c r="S2614" s="22">
        <f>IF(AND(Table4[[#This Row],[Account Type]]="Current",Table4[[#This Row],[Opening Balance]]&gt;= 500000),Table4[[#This Row],[Opening Balance]] * 0.02, 0)</f>
        <v>0</v>
      </c>
    </row>
    <row r="2615" spans="1:19" ht="15.75" x14ac:dyDescent="0.25">
      <c r="A2615" s="17" t="s">
        <v>7998</v>
      </c>
      <c r="B2615" s="19">
        <v>432751448</v>
      </c>
      <c r="C2615" s="17">
        <v>54</v>
      </c>
      <c r="D2615" s="24">
        <v>24982.5</v>
      </c>
      <c r="E2615" s="17" t="s">
        <v>12</v>
      </c>
      <c r="F2615" s="17" t="s">
        <v>4500</v>
      </c>
      <c r="G2615" s="17" t="s">
        <v>3583</v>
      </c>
      <c r="H2615" s="17" t="s">
        <v>7999</v>
      </c>
      <c r="I2615" s="20">
        <f t="shared" si="40"/>
        <v>97304.564175000007</v>
      </c>
      <c r="J2615" s="20">
        <v>29191.369252500001</v>
      </c>
      <c r="K2615" s="17" t="s">
        <v>8000</v>
      </c>
      <c r="L2615" s="21" t="str">
        <f>VLOOKUP(B2615,Accounts!B$2:E$3001,4,FALSE)</f>
        <v>Fixed Deposit</v>
      </c>
      <c r="M2615" s="26">
        <f>VALUE(VLOOKUP(B2615,Accounts!B$2:G$3001,6,FALSE))</f>
        <v>205230681</v>
      </c>
      <c r="N2615" s="22">
        <f>IFERROR(VLOOKUP(B2615,Loan!B2615:D2914,3,FALSE), 0)</f>
        <v>0</v>
      </c>
      <c r="O2615" s="25">
        <f>VLOOKUP(B2615,Transaction!C2:F3001,4,FALSE)</f>
        <v>44266</v>
      </c>
      <c r="P2615" s="21" t="str">
        <f>VLOOKUP(B2615,Table3[[Account Number]:[Transaction type]],2,FALSE)</f>
        <v>Loan Payment</v>
      </c>
      <c r="Q2615" s="21" t="str">
        <f>VLOOKUP(B2615,Transaction!C2:E3001,3,FALSE)</f>
        <v>ACH</v>
      </c>
      <c r="R2615" s="22">
        <f>Table4[[#This Row],[Bank Deposit2]] - Table4[[#This Row],[Saving Accounts]]</f>
        <v>68113.194922499999</v>
      </c>
      <c r="S2615" s="22">
        <f>IF(AND(Table4[[#This Row],[Account Type]]="Current",Table4[[#This Row],[Opening Balance]]&gt;= 500000),Table4[[#This Row],[Opening Balance]] * 0.02, 0)</f>
        <v>0</v>
      </c>
    </row>
    <row r="2616" spans="1:19" ht="15.75" x14ac:dyDescent="0.25">
      <c r="A2616" s="17" t="s">
        <v>8001</v>
      </c>
      <c r="B2616" s="19">
        <v>296660773</v>
      </c>
      <c r="C2616" s="17">
        <v>37</v>
      </c>
      <c r="D2616" s="24">
        <v>31191.75</v>
      </c>
      <c r="E2616" s="17" t="s">
        <v>12</v>
      </c>
      <c r="F2616" s="17" t="s">
        <v>318</v>
      </c>
      <c r="G2616" s="17" t="s">
        <v>3583</v>
      </c>
      <c r="H2616" s="17" t="s">
        <v>8002</v>
      </c>
      <c r="I2616" s="20">
        <f t="shared" si="40"/>
        <v>399816.79402500001</v>
      </c>
      <c r="J2616" s="20">
        <v>214645.44578400001</v>
      </c>
      <c r="K2616" s="17" t="s">
        <v>8003</v>
      </c>
      <c r="L2616" s="21" t="str">
        <f>VLOOKUP(B2616,Accounts!B$2:E$3001,4,FALSE)</f>
        <v>Savings</v>
      </c>
      <c r="M2616" s="26">
        <f>VALUE(VLOOKUP(B2616,Accounts!B$2:G$3001,6,FALSE))</f>
        <v>1855994511</v>
      </c>
      <c r="N2616" s="22">
        <f>IFERROR(VLOOKUP(B2616,Loan!B2616:D2915,3,FALSE), 0)</f>
        <v>0</v>
      </c>
      <c r="O2616" s="25">
        <f>VLOOKUP(B2616,Transaction!C2:F3001,4,FALSE)</f>
        <v>44661</v>
      </c>
      <c r="P2616" s="21" t="str">
        <f>VLOOKUP(B2616,Table3[[Account Number]:[Transaction type]],2,FALSE)</f>
        <v>Online Payment</v>
      </c>
      <c r="Q2616" s="21" t="str">
        <f>VLOOKUP(B2616,Transaction!C2:E3001,3,FALSE)</f>
        <v>Mobile</v>
      </c>
      <c r="R2616" s="22">
        <f>Table4[[#This Row],[Bank Deposit2]] - Table4[[#This Row],[Saving Accounts]]</f>
        <v>185171.348241</v>
      </c>
      <c r="S2616" s="22">
        <f>IF(AND(Table4[[#This Row],[Account Type]]="Current",Table4[[#This Row],[Opening Balance]]&gt;= 500000),Table4[[#This Row],[Opening Balance]] * 0.02, 0)</f>
        <v>0</v>
      </c>
    </row>
    <row r="2617" spans="1:19" ht="15.75" x14ac:dyDescent="0.25">
      <c r="A2617" s="17" t="s">
        <v>8004</v>
      </c>
      <c r="B2617" s="19">
        <v>287647957</v>
      </c>
      <c r="C2617" s="17">
        <v>28</v>
      </c>
      <c r="D2617" s="24">
        <v>34479</v>
      </c>
      <c r="E2617" s="17" t="s">
        <v>12</v>
      </c>
      <c r="F2617" s="17" t="s">
        <v>370</v>
      </c>
      <c r="G2617" s="17" t="s">
        <v>3583</v>
      </c>
      <c r="H2617" s="17" t="s">
        <v>8005</v>
      </c>
      <c r="I2617" s="20">
        <f t="shared" si="40"/>
        <v>142186.31280000001</v>
      </c>
      <c r="J2617" s="20">
        <v>98664.937055999995</v>
      </c>
      <c r="K2617" s="17" t="s">
        <v>8006</v>
      </c>
      <c r="L2617" s="21" t="str">
        <f>VLOOKUP(B2617,Accounts!B$2:E$3001,4,FALSE)</f>
        <v>Savings</v>
      </c>
      <c r="M2617" s="26">
        <f>VALUE(VLOOKUP(B2617,Accounts!B$2:G$3001,6,FALSE))</f>
        <v>3489275904</v>
      </c>
      <c r="N2617" s="22">
        <f>IFERROR(VLOOKUP(B2617,Loan!B2617:D2916,3,FALSE), 0)</f>
        <v>0</v>
      </c>
      <c r="O2617" s="25">
        <f>VLOOKUP(B2617,Transaction!C2:F3001,4,FALSE)</f>
        <v>44342</v>
      </c>
      <c r="P2617" s="21" t="str">
        <f>VLOOKUP(B2617,Table3[[Account Number]:[Transaction type]],2,FALSE)</f>
        <v>Online Payment</v>
      </c>
      <c r="Q2617" s="21" t="str">
        <f>VLOOKUP(B2617,Transaction!C2:E3001,3,FALSE)</f>
        <v>Card</v>
      </c>
      <c r="R2617" s="22">
        <f>Table4[[#This Row],[Bank Deposit2]] - Table4[[#This Row],[Saving Accounts]]</f>
        <v>43521.375744000019</v>
      </c>
      <c r="S2617" s="22">
        <f>IF(AND(Table4[[#This Row],[Account Type]]="Current",Table4[[#This Row],[Opening Balance]]&gt;= 500000),Table4[[#This Row],[Opening Balance]] * 0.02, 0)</f>
        <v>0</v>
      </c>
    </row>
    <row r="2618" spans="1:19" ht="15.75" x14ac:dyDescent="0.25">
      <c r="A2618" s="17" t="s">
        <v>8007</v>
      </c>
      <c r="B2618" s="19">
        <v>130397149</v>
      </c>
      <c r="C2618" s="17">
        <v>24</v>
      </c>
      <c r="D2618" s="24">
        <v>35940</v>
      </c>
      <c r="E2618" s="17" t="s">
        <v>12</v>
      </c>
      <c r="F2618" s="17" t="s">
        <v>1450</v>
      </c>
      <c r="G2618" s="17" t="s">
        <v>3583</v>
      </c>
      <c r="H2618" s="17" t="s">
        <v>8008</v>
      </c>
      <c r="I2618" s="20">
        <f t="shared" si="40"/>
        <v>274261.18633200001</v>
      </c>
      <c r="J2618" s="20">
        <v>83681.552666880001</v>
      </c>
      <c r="K2618" s="17" t="s">
        <v>8009</v>
      </c>
      <c r="L2618" s="21" t="str">
        <f>VLOOKUP(B2618,Accounts!B$2:E$3001,4,FALSE)</f>
        <v>Domiciliary</v>
      </c>
      <c r="M2618" s="26">
        <f>VALUE(VLOOKUP(B2618,Accounts!B$2:G$3001,6,FALSE))</f>
        <v>2548791414</v>
      </c>
      <c r="N2618" s="22">
        <f>IFERROR(VLOOKUP(B2618,Loan!B2618:D2917,3,FALSE), 0)</f>
        <v>0</v>
      </c>
      <c r="O2618" s="25">
        <f>VLOOKUP(B2618,Transaction!C2:F3001,4,FALSE)</f>
        <v>44467</v>
      </c>
      <c r="P2618" s="21" t="str">
        <f>VLOOKUP(B2618,Table3[[Account Number]:[Transaction type]],2,FALSE)</f>
        <v>Money Deposit</v>
      </c>
      <c r="Q2618" s="21" t="str">
        <f>VLOOKUP(B2618,Transaction!C2:E3001,3,FALSE)</f>
        <v>Bank</v>
      </c>
      <c r="R2618" s="22">
        <f>Table4[[#This Row],[Bank Deposit2]] - Table4[[#This Row],[Saving Accounts]]</f>
        <v>190579.63366512</v>
      </c>
      <c r="S2618" s="22">
        <f>IF(AND(Table4[[#This Row],[Account Type]]="Current",Table4[[#This Row],[Opening Balance]]&gt;= 500000),Table4[[#This Row],[Opening Balance]] * 0.02, 0)</f>
        <v>0</v>
      </c>
    </row>
    <row r="2619" spans="1:19" ht="15.75" x14ac:dyDescent="0.25">
      <c r="A2619" s="17" t="s">
        <v>8010</v>
      </c>
      <c r="B2619" s="19">
        <v>609838793</v>
      </c>
      <c r="C2619" s="17">
        <v>57</v>
      </c>
      <c r="D2619" s="24">
        <v>23886.75</v>
      </c>
      <c r="E2619" s="17" t="s">
        <v>12</v>
      </c>
      <c r="F2619" s="17" t="s">
        <v>523</v>
      </c>
      <c r="G2619" s="17" t="s">
        <v>3583</v>
      </c>
      <c r="H2619" s="17" t="s">
        <v>8011</v>
      </c>
      <c r="I2619" s="20">
        <f t="shared" si="40"/>
        <v>1756146.0922000001</v>
      </c>
      <c r="J2619" s="20">
        <v>183123.64768319999</v>
      </c>
      <c r="K2619" s="17" t="s">
        <v>8012</v>
      </c>
      <c r="L2619" s="21" t="str">
        <f>VLOOKUP(B2619,Accounts!B$2:E$3001,4,FALSE)</f>
        <v>Domiciliary</v>
      </c>
      <c r="M2619" s="26">
        <f>VALUE(VLOOKUP(B2619,Accounts!B$2:G$3001,6,FALSE))</f>
        <v>25684542</v>
      </c>
      <c r="N2619" s="22">
        <f>IFERROR(VLOOKUP(B2619,Loan!B2619:D2918,3,FALSE), 0)</f>
        <v>0</v>
      </c>
      <c r="O2619" s="25">
        <f>VLOOKUP(B2619,Transaction!C2:F3001,4,FALSE)</f>
        <v>44539</v>
      </c>
      <c r="P2619" s="21" t="str">
        <f>VLOOKUP(B2619,Table3[[Account Number]:[Transaction type]],2,FALSE)</f>
        <v>Cash Withdrawal</v>
      </c>
      <c r="Q2619" s="21" t="str">
        <f>VLOOKUP(B2619,Transaction!C2:E3001,3,FALSE)</f>
        <v>ATM</v>
      </c>
      <c r="R2619" s="22">
        <f>Table4[[#This Row],[Bank Deposit2]] - Table4[[#This Row],[Saving Accounts]]</f>
        <v>1573022.4445168001</v>
      </c>
      <c r="S2619" s="22">
        <f>IF(AND(Table4[[#This Row],[Account Type]]="Current",Table4[[#This Row],[Opening Balance]]&gt;= 500000),Table4[[#This Row],[Opening Balance]] * 0.02, 0)</f>
        <v>0</v>
      </c>
    </row>
    <row r="2620" spans="1:19" ht="15.75" x14ac:dyDescent="0.25">
      <c r="A2620" s="17" t="s">
        <v>8013</v>
      </c>
      <c r="B2620" s="19">
        <v>255952093</v>
      </c>
      <c r="C2620" s="17">
        <v>47</v>
      </c>
      <c r="D2620" s="24">
        <v>27539.25</v>
      </c>
      <c r="E2620" s="17" t="s">
        <v>12</v>
      </c>
      <c r="F2620" s="17" t="s">
        <v>2201</v>
      </c>
      <c r="G2620" s="17" t="s">
        <v>3583</v>
      </c>
      <c r="H2620" s="17" t="s">
        <v>8014</v>
      </c>
      <c r="I2620" s="20">
        <f t="shared" si="40"/>
        <v>1047262.446</v>
      </c>
      <c r="J2620" s="20">
        <v>367705.48103999998</v>
      </c>
      <c r="K2620" s="17" t="s">
        <v>8015</v>
      </c>
      <c r="L2620" s="21" t="str">
        <f>VLOOKUP(B2620,Accounts!B$2:E$3001,4,FALSE)</f>
        <v>Domiciliary</v>
      </c>
      <c r="M2620" s="26">
        <f>VALUE(VLOOKUP(B2620,Accounts!B$2:G$3001,6,FALSE))</f>
        <v>909640875</v>
      </c>
      <c r="N2620" s="22">
        <f>IFERROR(VLOOKUP(B2620,Loan!B2620:D2919,3,FALSE), 0)</f>
        <v>0</v>
      </c>
      <c r="O2620" s="25">
        <f>VLOOKUP(B2620,Transaction!C2:F3001,4,FALSE)</f>
        <v>44198</v>
      </c>
      <c r="P2620" s="21" t="str">
        <f>VLOOKUP(B2620,Table3[[Account Number]:[Transaction type]],2,FALSE)</f>
        <v>Money Transfer</v>
      </c>
      <c r="Q2620" s="21" t="str">
        <f>VLOOKUP(B2620,Transaction!C2:E3001,3,FALSE)</f>
        <v>Mobile</v>
      </c>
      <c r="R2620" s="22">
        <f>Table4[[#This Row],[Bank Deposit2]] - Table4[[#This Row],[Saving Accounts]]</f>
        <v>679556.96496000001</v>
      </c>
      <c r="S2620" s="22">
        <f>IF(AND(Table4[[#This Row],[Account Type]]="Current",Table4[[#This Row],[Opening Balance]]&gt;= 500000),Table4[[#This Row],[Opening Balance]] * 0.02, 0)</f>
        <v>0</v>
      </c>
    </row>
    <row r="2621" spans="1:19" ht="15.75" x14ac:dyDescent="0.25">
      <c r="A2621" s="17" t="s">
        <v>8016</v>
      </c>
      <c r="B2621" s="19">
        <v>597989944</v>
      </c>
      <c r="C2621" s="17">
        <v>79</v>
      </c>
      <c r="D2621" s="24">
        <v>15851.25</v>
      </c>
      <c r="E2621" s="17" t="s">
        <v>12</v>
      </c>
      <c r="F2621" s="17" t="s">
        <v>1799</v>
      </c>
      <c r="G2621" s="17" t="s">
        <v>3583</v>
      </c>
      <c r="H2621" s="17" t="s">
        <v>8017</v>
      </c>
      <c r="I2621" s="20">
        <f t="shared" si="40"/>
        <v>780884.11195199995</v>
      </c>
      <c r="J2621" s="20">
        <v>269405.01862344</v>
      </c>
      <c r="K2621" s="17" t="s">
        <v>8018</v>
      </c>
      <c r="L2621" s="21" t="str">
        <f>VLOOKUP(B2621,Accounts!B$2:E$3001,4,FALSE)</f>
        <v>Domiciliary</v>
      </c>
      <c r="M2621" s="26">
        <f>VALUE(VLOOKUP(B2621,Accounts!B$2:G$3001,6,FALSE))</f>
        <v>50620608</v>
      </c>
      <c r="N2621" s="22">
        <f>IFERROR(VLOOKUP(B2621,Loan!B2621:D2920,3,FALSE), 0)</f>
        <v>0</v>
      </c>
      <c r="O2621" s="25">
        <f>VLOOKUP(B2621,Transaction!C2:F3001,4,FALSE)</f>
        <v>44410</v>
      </c>
      <c r="P2621" s="21" t="str">
        <f>VLOOKUP(B2621,Table3[[Account Number]:[Transaction type]],2,FALSE)</f>
        <v>Money Transfer</v>
      </c>
      <c r="Q2621" s="21" t="str">
        <f>VLOOKUP(B2621,Transaction!C2:E3001,3,FALSE)</f>
        <v>Bank</v>
      </c>
      <c r="R2621" s="22">
        <f>Table4[[#This Row],[Bank Deposit2]] - Table4[[#This Row],[Saving Accounts]]</f>
        <v>511479.09332855995</v>
      </c>
      <c r="S2621" s="22">
        <f>IF(AND(Table4[[#This Row],[Account Type]]="Current",Table4[[#This Row],[Opening Balance]]&gt;= 500000),Table4[[#This Row],[Opening Balance]] * 0.02, 0)</f>
        <v>0</v>
      </c>
    </row>
    <row r="2622" spans="1:19" ht="15.75" x14ac:dyDescent="0.25">
      <c r="A2622" s="17" t="s">
        <v>8019</v>
      </c>
      <c r="B2622" s="19">
        <v>542178048</v>
      </c>
      <c r="C2622" s="17">
        <v>31</v>
      </c>
      <c r="D2622" s="24">
        <v>33383.25</v>
      </c>
      <c r="E2622" s="17" t="s">
        <v>12</v>
      </c>
      <c r="F2622" s="17" t="s">
        <v>1400</v>
      </c>
      <c r="G2622" s="17" t="s">
        <v>3583</v>
      </c>
      <c r="H2622" s="17" t="s">
        <v>8020</v>
      </c>
      <c r="I2622" s="20">
        <f t="shared" si="40"/>
        <v>116082.8901</v>
      </c>
      <c r="J2622" s="20">
        <v>40560.727482000002</v>
      </c>
      <c r="K2622" s="17" t="s">
        <v>8021</v>
      </c>
      <c r="L2622" s="21" t="str">
        <f>VLOOKUP(B2622,Accounts!B$2:E$3001,4,FALSE)</f>
        <v>Current</v>
      </c>
      <c r="M2622" s="26">
        <f>VALUE(VLOOKUP(B2622,Accounts!B$2:G$3001,6,FALSE))</f>
        <v>3049606706</v>
      </c>
      <c r="N2622" s="22">
        <f>IFERROR(VLOOKUP(B2622,Loan!B2622:D2921,3,FALSE), 0)</f>
        <v>0</v>
      </c>
      <c r="O2622" s="25">
        <f>VLOOKUP(B2622,Transaction!C2:F3001,4,FALSE)</f>
        <v>44339</v>
      </c>
      <c r="P2622" s="21" t="str">
        <f>VLOOKUP(B2622,Table3[[Account Number]:[Transaction type]],2,FALSE)</f>
        <v>Money Deposit</v>
      </c>
      <c r="Q2622" s="21" t="str">
        <f>VLOOKUP(B2622,Transaction!C2:E3001,3,FALSE)</f>
        <v>Bank</v>
      </c>
      <c r="R2622" s="22">
        <f>Table4[[#This Row],[Bank Deposit2]] - Table4[[#This Row],[Saving Accounts]]</f>
        <v>75522.162618000002</v>
      </c>
      <c r="S2622" s="22">
        <f>IF(AND(Table4[[#This Row],[Account Type]]="Current",Table4[[#This Row],[Opening Balance]]&gt;= 500000),Table4[[#This Row],[Opening Balance]] * 0.02, 0)</f>
        <v>60992134.120000005</v>
      </c>
    </row>
    <row r="2623" spans="1:19" ht="15.75" x14ac:dyDescent="0.25">
      <c r="A2623" s="17" t="s">
        <v>8022</v>
      </c>
      <c r="B2623" s="19">
        <v>840048564</v>
      </c>
      <c r="C2623" s="17">
        <v>79</v>
      </c>
      <c r="D2623" s="24">
        <v>15851.25</v>
      </c>
      <c r="E2623" s="17" t="s">
        <v>12</v>
      </c>
      <c r="F2623" s="17" t="s">
        <v>509</v>
      </c>
      <c r="G2623" s="17" t="s">
        <v>3583</v>
      </c>
      <c r="H2623" s="17" t="s">
        <v>8023</v>
      </c>
      <c r="I2623" s="20">
        <f t="shared" si="40"/>
        <v>96740.842751999997</v>
      </c>
      <c r="J2623" s="20">
        <v>41222.347994880001</v>
      </c>
      <c r="K2623" s="17" t="s">
        <v>8024</v>
      </c>
      <c r="L2623" s="21" t="str">
        <f>VLOOKUP(B2623,Accounts!B$2:E$3001,4,FALSE)</f>
        <v>Savings</v>
      </c>
      <c r="M2623" s="26">
        <f>VALUE(VLOOKUP(B2623,Accounts!B$2:G$3001,6,FALSE))</f>
        <v>824571264</v>
      </c>
      <c r="N2623" s="22">
        <f>IFERROR(VLOOKUP(B2623,Loan!B2623:D2922,3,FALSE), 0)</f>
        <v>0</v>
      </c>
      <c r="O2623" s="25">
        <f>VLOOKUP(B2623,Transaction!C2:F3001,4,FALSE)</f>
        <v>44469</v>
      </c>
      <c r="P2623" s="21" t="str">
        <f>VLOOKUP(B2623,Table3[[Account Number]:[Transaction type]],2,FALSE)</f>
        <v>Money Transfer</v>
      </c>
      <c r="Q2623" s="21" t="str">
        <f>VLOOKUP(B2623,Transaction!C2:E3001,3,FALSE)</f>
        <v>Mobile</v>
      </c>
      <c r="R2623" s="22">
        <f>Table4[[#This Row],[Bank Deposit2]] - Table4[[#This Row],[Saving Accounts]]</f>
        <v>55518.494757119995</v>
      </c>
      <c r="S2623" s="22">
        <f>IF(AND(Table4[[#This Row],[Account Type]]="Current",Table4[[#This Row],[Opening Balance]]&gt;= 500000),Table4[[#This Row],[Opening Balance]] * 0.02, 0)</f>
        <v>0</v>
      </c>
    </row>
    <row r="2624" spans="1:19" ht="15.75" x14ac:dyDescent="0.25">
      <c r="A2624" s="17" t="s">
        <v>8025</v>
      </c>
      <c r="B2624" s="19">
        <v>959471211</v>
      </c>
      <c r="C2624" s="17">
        <v>64</v>
      </c>
      <c r="D2624" s="24">
        <v>21330</v>
      </c>
      <c r="E2624" s="17" t="s">
        <v>12</v>
      </c>
      <c r="F2624" s="17" t="s">
        <v>125</v>
      </c>
      <c r="G2624" s="17" t="s">
        <v>3583</v>
      </c>
      <c r="H2624" s="17" t="s">
        <v>8026</v>
      </c>
      <c r="I2624" s="20">
        <f t="shared" si="40"/>
        <v>489242.88</v>
      </c>
      <c r="J2624" s="20">
        <v>104306.582016</v>
      </c>
      <c r="K2624" s="17" t="s">
        <v>8027</v>
      </c>
      <c r="L2624" s="21" t="str">
        <f>VLOOKUP(B2624,Accounts!B$2:E$3001,4,FALSE)</f>
        <v>Current</v>
      </c>
      <c r="M2624" s="26">
        <f>VALUE(VLOOKUP(B2624,Accounts!B$2:G$3001,6,FALSE))</f>
        <v>298812481</v>
      </c>
      <c r="N2624" s="22">
        <f>IFERROR(VLOOKUP(B2624,Loan!B2624:D2923,3,FALSE), 0)</f>
        <v>0</v>
      </c>
      <c r="O2624" s="25">
        <f>VLOOKUP(B2624,Transaction!C2:F3001,4,FALSE)</f>
        <v>44593</v>
      </c>
      <c r="P2624" s="21" t="str">
        <f>VLOOKUP(B2624,Table3[[Account Number]:[Transaction type]],2,FALSE)</f>
        <v>Money Deposit</v>
      </c>
      <c r="Q2624" s="21" t="str">
        <f>VLOOKUP(B2624,Transaction!C2:E3001,3,FALSE)</f>
        <v>Bank</v>
      </c>
      <c r="R2624" s="22">
        <f>Table4[[#This Row],[Bank Deposit2]] - Table4[[#This Row],[Saving Accounts]]</f>
        <v>384936.297984</v>
      </c>
      <c r="S2624" s="22">
        <f>IF(AND(Table4[[#This Row],[Account Type]]="Current",Table4[[#This Row],[Opening Balance]]&gt;= 500000),Table4[[#This Row],[Opening Balance]] * 0.02, 0)</f>
        <v>5976249.6200000001</v>
      </c>
    </row>
    <row r="2625" spans="1:19" ht="15.75" x14ac:dyDescent="0.25">
      <c r="A2625" s="17" t="s">
        <v>8028</v>
      </c>
      <c r="B2625" s="19">
        <v>974992850</v>
      </c>
      <c r="C2625" s="17">
        <v>59</v>
      </c>
      <c r="D2625" s="24">
        <v>23156.25</v>
      </c>
      <c r="E2625" s="17" t="s">
        <v>12</v>
      </c>
      <c r="F2625" s="17" t="s">
        <v>1404</v>
      </c>
      <c r="G2625" s="17" t="s">
        <v>3583</v>
      </c>
      <c r="H2625" s="17" t="s">
        <v>8029</v>
      </c>
      <c r="I2625" s="20">
        <f t="shared" si="40"/>
        <v>974941.35750000004</v>
      </c>
      <c r="J2625" s="20">
        <v>168469.866576</v>
      </c>
      <c r="K2625" s="17" t="s">
        <v>8030</v>
      </c>
      <c r="L2625" s="21" t="str">
        <f>VLOOKUP(B2625,Accounts!B$2:E$3001,4,FALSE)</f>
        <v>Corporate</v>
      </c>
      <c r="M2625" s="26">
        <f>VALUE(VLOOKUP(B2625,Accounts!B$2:G$3001,6,FALSE))</f>
        <v>2747365632</v>
      </c>
      <c r="N2625" s="22">
        <f>IFERROR(VLOOKUP(B2625,Loan!B2625:D2924,3,FALSE), 0)</f>
        <v>0</v>
      </c>
      <c r="O2625" s="25">
        <f>VLOOKUP(B2625,Transaction!C2:F3001,4,FALSE)</f>
        <v>44213</v>
      </c>
      <c r="P2625" s="21" t="str">
        <f>VLOOKUP(B2625,Table3[[Account Number]:[Transaction type]],2,FALSE)</f>
        <v>Money Deposit</v>
      </c>
      <c r="Q2625" s="21" t="str">
        <f>VLOOKUP(B2625,Transaction!C2:E3001,3,FALSE)</f>
        <v>Bank</v>
      </c>
      <c r="R2625" s="22">
        <f>Table4[[#This Row],[Bank Deposit2]] - Table4[[#This Row],[Saving Accounts]]</f>
        <v>806471.49092400004</v>
      </c>
      <c r="S2625" s="22">
        <f>IF(AND(Table4[[#This Row],[Account Type]]="Current",Table4[[#This Row],[Opening Balance]]&gt;= 500000),Table4[[#This Row],[Opening Balance]] * 0.02, 0)</f>
        <v>0</v>
      </c>
    </row>
    <row r="2626" spans="1:19" ht="15.75" x14ac:dyDescent="0.25">
      <c r="A2626" s="17" t="s">
        <v>8031</v>
      </c>
      <c r="B2626" s="19">
        <v>436095405</v>
      </c>
      <c r="C2626" s="17">
        <v>34</v>
      </c>
      <c r="D2626" s="24">
        <v>32287.5</v>
      </c>
      <c r="E2626" s="17" t="s">
        <v>12</v>
      </c>
      <c r="F2626" s="17" t="s">
        <v>463</v>
      </c>
      <c r="G2626" s="17" t="s">
        <v>3583</v>
      </c>
      <c r="H2626" s="17" t="s">
        <v>8032</v>
      </c>
      <c r="I2626" s="20">
        <f t="shared" si="40"/>
        <v>809741.08383999998</v>
      </c>
      <c r="J2626" s="20">
        <v>447070.50994319998</v>
      </c>
      <c r="K2626" s="17" t="s">
        <v>8033</v>
      </c>
      <c r="L2626" s="21" t="str">
        <f>VLOOKUP(B2626,Accounts!B$2:E$3001,4,FALSE)</f>
        <v>Joint</v>
      </c>
      <c r="M2626" s="26">
        <f>VALUE(VLOOKUP(B2626,Accounts!B$2:G$3001,6,FALSE))</f>
        <v>4835099808</v>
      </c>
      <c r="N2626" s="22">
        <f>IFERROR(VLOOKUP(B2626,Loan!B2626:D2925,3,FALSE), 0)</f>
        <v>0</v>
      </c>
      <c r="O2626" s="25">
        <f>VLOOKUP(B2626,Transaction!C2:F3001,4,FALSE)</f>
        <v>44359</v>
      </c>
      <c r="P2626" s="21" t="str">
        <f>VLOOKUP(B2626,Table3[[Account Number]:[Transaction type]],2,FALSE)</f>
        <v>Money Deposit</v>
      </c>
      <c r="Q2626" s="21" t="str">
        <f>VLOOKUP(B2626,Transaction!C2:E3001,3,FALSE)</f>
        <v>Bank</v>
      </c>
      <c r="R2626" s="22">
        <f>Table4[[#This Row],[Bank Deposit2]] - Table4[[#This Row],[Saving Accounts]]</f>
        <v>362670.57389679999</v>
      </c>
      <c r="S2626" s="22">
        <f>IF(AND(Table4[[#This Row],[Account Type]]="Current",Table4[[#This Row],[Opening Balance]]&gt;= 500000),Table4[[#This Row],[Opening Balance]] * 0.02, 0)</f>
        <v>0</v>
      </c>
    </row>
    <row r="2627" spans="1:19" ht="15.75" x14ac:dyDescent="0.25">
      <c r="A2627" s="17" t="s">
        <v>8034</v>
      </c>
      <c r="B2627" s="19">
        <v>955633879</v>
      </c>
      <c r="C2627" s="17">
        <v>76</v>
      </c>
      <c r="D2627" s="24">
        <v>16947</v>
      </c>
      <c r="E2627" s="17" t="s">
        <v>12</v>
      </c>
      <c r="F2627" s="17" t="s">
        <v>665</v>
      </c>
      <c r="G2627" s="17" t="s">
        <v>3583</v>
      </c>
      <c r="H2627" s="17" t="s">
        <v>8035</v>
      </c>
      <c r="I2627" s="20">
        <f t="shared" ref="I2627:I2690" si="41">VALUE(CLEAN(H2627))</f>
        <v>980906.30978799996</v>
      </c>
      <c r="J2627" s="20">
        <v>456684.24914720003</v>
      </c>
      <c r="K2627" s="17" t="s">
        <v>8036</v>
      </c>
      <c r="L2627" s="21" t="str">
        <f>VLOOKUP(B2627,Accounts!B$2:E$3001,4,FALSE)</f>
        <v>Savings</v>
      </c>
      <c r="M2627" s="26">
        <f>VALUE(VLOOKUP(B2627,Accounts!B$2:G$3001,6,FALSE))</f>
        <v>527540968</v>
      </c>
      <c r="N2627" s="22">
        <f>IFERROR(VLOOKUP(B2627,Loan!B2627:D2926,3,FALSE), 0)</f>
        <v>0</v>
      </c>
      <c r="O2627" s="25">
        <f>VLOOKUP(B2627,Transaction!C2:F3001,4,FALSE)</f>
        <v>44406</v>
      </c>
      <c r="P2627" s="21" t="str">
        <f>VLOOKUP(B2627,Table3[[Account Number]:[Transaction type]],2,FALSE)</f>
        <v>Cash Withdrawal</v>
      </c>
      <c r="Q2627" s="21" t="str">
        <f>VLOOKUP(B2627,Transaction!C2:E3001,3,FALSE)</f>
        <v>POS</v>
      </c>
      <c r="R2627" s="22">
        <f>Table4[[#This Row],[Bank Deposit2]] - Table4[[#This Row],[Saving Accounts]]</f>
        <v>524222.06064079993</v>
      </c>
      <c r="S2627" s="22">
        <f>IF(AND(Table4[[#This Row],[Account Type]]="Current",Table4[[#This Row],[Opening Balance]]&gt;= 500000),Table4[[#This Row],[Opening Balance]] * 0.02, 0)</f>
        <v>0</v>
      </c>
    </row>
    <row r="2628" spans="1:19" ht="15.75" x14ac:dyDescent="0.25">
      <c r="A2628" s="17" t="s">
        <v>8037</v>
      </c>
      <c r="B2628" s="19">
        <v>935027587</v>
      </c>
      <c r="C2628" s="17">
        <v>50</v>
      </c>
      <c r="D2628" s="24">
        <v>26443.5</v>
      </c>
      <c r="E2628" s="17" t="s">
        <v>12</v>
      </c>
      <c r="F2628" s="17" t="s">
        <v>569</v>
      </c>
      <c r="G2628" s="17" t="s">
        <v>3583</v>
      </c>
      <c r="H2628" s="17" t="s">
        <v>8038</v>
      </c>
      <c r="I2628" s="20">
        <f t="shared" si="41"/>
        <v>606081.49509600003</v>
      </c>
      <c r="J2628" s="20">
        <v>65488.286223360003</v>
      </c>
      <c r="K2628" s="17" t="s">
        <v>8039</v>
      </c>
      <c r="L2628" s="21" t="str">
        <f>VLOOKUP(B2628,Accounts!B$2:E$3001,4,FALSE)</f>
        <v>Joint</v>
      </c>
      <c r="M2628" s="26">
        <f>VALUE(VLOOKUP(B2628,Accounts!B$2:G$3001,6,FALSE))</f>
        <v>685405728</v>
      </c>
      <c r="N2628" s="22">
        <f>IFERROR(VLOOKUP(B2628,Loan!B2628:D2927,3,FALSE), 0)</f>
        <v>0</v>
      </c>
      <c r="O2628" s="25">
        <f>VLOOKUP(B2628,Transaction!C2:F3001,4,FALSE)</f>
        <v>44371</v>
      </c>
      <c r="P2628" s="21" t="str">
        <f>VLOOKUP(B2628,Table3[[Account Number]:[Transaction type]],2,FALSE)</f>
        <v>Loan Payment</v>
      </c>
      <c r="Q2628" s="21" t="str">
        <f>VLOOKUP(B2628,Transaction!C2:E3001,3,FALSE)</f>
        <v>AFT</v>
      </c>
      <c r="R2628" s="22">
        <f>Table4[[#This Row],[Bank Deposit2]] - Table4[[#This Row],[Saving Accounts]]</f>
        <v>540593.20887264004</v>
      </c>
      <c r="S2628" s="22">
        <f>IF(AND(Table4[[#This Row],[Account Type]]="Current",Table4[[#This Row],[Opening Balance]]&gt;= 500000),Table4[[#This Row],[Opening Balance]] * 0.02, 0)</f>
        <v>0</v>
      </c>
    </row>
    <row r="2629" spans="1:19" ht="15.75" x14ac:dyDescent="0.25">
      <c r="A2629" s="17" t="s">
        <v>8040</v>
      </c>
      <c r="B2629" s="19">
        <v>516644526</v>
      </c>
      <c r="C2629" s="17">
        <v>22</v>
      </c>
      <c r="D2629" s="24">
        <v>36670.5</v>
      </c>
      <c r="E2629" s="17" t="s">
        <v>12</v>
      </c>
      <c r="F2629" s="17" t="s">
        <v>58</v>
      </c>
      <c r="G2629" s="17" t="s">
        <v>3583</v>
      </c>
      <c r="H2629" s="17" t="s">
        <v>8041</v>
      </c>
      <c r="I2629" s="20">
        <f t="shared" si="41"/>
        <v>257681.311434</v>
      </c>
      <c r="J2629" s="20">
        <v>294010.15206240001</v>
      </c>
      <c r="K2629" s="17" t="s">
        <v>8042</v>
      </c>
      <c r="L2629" s="21" t="str">
        <f>VLOOKUP(B2629,Accounts!B$2:E$3001,4,FALSE)</f>
        <v>Domiciliary</v>
      </c>
      <c r="M2629" s="26">
        <f>VALUE(VLOOKUP(B2629,Accounts!B$2:G$3001,6,FALSE))</f>
        <v>1513720164</v>
      </c>
      <c r="N2629" s="22">
        <f>IFERROR(VLOOKUP(B2629,Loan!B2629:D2928,3,FALSE), 0)</f>
        <v>0</v>
      </c>
      <c r="O2629" s="25">
        <f>VLOOKUP(B2629,Transaction!C2:F3001,4,FALSE)</f>
        <v>44474</v>
      </c>
      <c r="P2629" s="21" t="str">
        <f>VLOOKUP(B2629,Table3[[Account Number]:[Transaction type]],2,FALSE)</f>
        <v>Money Transfer</v>
      </c>
      <c r="Q2629" s="21" t="str">
        <f>VLOOKUP(B2629,Transaction!C2:E3001,3,FALSE)</f>
        <v>Mobile</v>
      </c>
      <c r="R2629" s="22">
        <f>Table4[[#This Row],[Bank Deposit2]] - Table4[[#This Row],[Saving Accounts]]</f>
        <v>-36328.840628400008</v>
      </c>
      <c r="S2629" s="22">
        <f>IF(AND(Table4[[#This Row],[Account Type]]="Current",Table4[[#This Row],[Opening Balance]]&gt;= 500000),Table4[[#This Row],[Opening Balance]] * 0.02, 0)</f>
        <v>0</v>
      </c>
    </row>
    <row r="2630" spans="1:19" ht="15.75" x14ac:dyDescent="0.25">
      <c r="A2630" s="17" t="s">
        <v>8043</v>
      </c>
      <c r="B2630" s="19">
        <v>329863838</v>
      </c>
      <c r="C2630" s="17">
        <v>22</v>
      </c>
      <c r="D2630" s="24">
        <v>36670.5</v>
      </c>
      <c r="E2630" s="17" t="s">
        <v>12</v>
      </c>
      <c r="F2630" s="17" t="s">
        <v>1400</v>
      </c>
      <c r="G2630" s="17" t="s">
        <v>3583</v>
      </c>
      <c r="H2630" s="17" t="s">
        <v>8044</v>
      </c>
      <c r="I2630" s="20">
        <f t="shared" si="41"/>
        <v>1159374.73392</v>
      </c>
      <c r="J2630" s="20">
        <v>326746.6570368</v>
      </c>
      <c r="K2630" s="17" t="s">
        <v>8045</v>
      </c>
      <c r="L2630" s="21" t="str">
        <f>VLOOKUP(B2630,Accounts!B$2:E$3001,4,FALSE)</f>
        <v>Corporate</v>
      </c>
      <c r="M2630" s="26">
        <f>VALUE(VLOOKUP(B2630,Accounts!B$2:G$3001,6,FALSE))</f>
        <v>2558127936</v>
      </c>
      <c r="N2630" s="22">
        <f>IFERROR(VLOOKUP(B2630,Loan!B2630:D2929,3,FALSE), 0)</f>
        <v>0</v>
      </c>
      <c r="O2630" s="25">
        <f>VLOOKUP(B2630,Transaction!C2:F3001,4,FALSE)</f>
        <v>44315</v>
      </c>
      <c r="P2630" s="21" t="str">
        <f>VLOOKUP(B2630,Table3[[Account Number]:[Transaction type]],2,FALSE)</f>
        <v>Loan Payment</v>
      </c>
      <c r="Q2630" s="21" t="str">
        <f>VLOOKUP(B2630,Transaction!C2:E3001,3,FALSE)</f>
        <v>AFT</v>
      </c>
      <c r="R2630" s="22">
        <f>Table4[[#This Row],[Bank Deposit2]] - Table4[[#This Row],[Saving Accounts]]</f>
        <v>832628.07688320009</v>
      </c>
      <c r="S2630" s="22">
        <f>IF(AND(Table4[[#This Row],[Account Type]]="Current",Table4[[#This Row],[Opening Balance]]&gt;= 500000),Table4[[#This Row],[Opening Balance]] * 0.02, 0)</f>
        <v>0</v>
      </c>
    </row>
    <row r="2631" spans="1:19" ht="15.75" x14ac:dyDescent="0.25">
      <c r="A2631" s="17" t="s">
        <v>8046</v>
      </c>
      <c r="B2631" s="19">
        <v>50359721</v>
      </c>
      <c r="C2631" s="17">
        <v>29</v>
      </c>
      <c r="D2631" s="24">
        <v>34113.75</v>
      </c>
      <c r="E2631" s="17" t="s">
        <v>12</v>
      </c>
      <c r="F2631" s="17" t="s">
        <v>442</v>
      </c>
      <c r="G2631" s="17" t="s">
        <v>3583</v>
      </c>
      <c r="H2631" s="17" t="s">
        <v>8047</v>
      </c>
      <c r="I2631" s="20">
        <f t="shared" si="41"/>
        <v>1144704.0114510001</v>
      </c>
      <c r="J2631" s="20">
        <v>570935.87705153995</v>
      </c>
      <c r="K2631" s="17" t="s">
        <v>8048</v>
      </c>
      <c r="L2631" s="21" t="str">
        <f>VLOOKUP(B2631,Accounts!B$2:E$3001,4,FALSE)</f>
        <v>Domiciliary</v>
      </c>
      <c r="M2631" s="26">
        <f>VALUE(VLOOKUP(B2631,Accounts!B$2:G$3001,6,FALSE))</f>
        <v>665435692</v>
      </c>
      <c r="N2631" s="22">
        <f>IFERROR(VLOOKUP(B2631,Loan!B2631:D2930,3,FALSE), 0)</f>
        <v>0</v>
      </c>
      <c r="O2631" s="25">
        <f>VLOOKUP(B2631,Transaction!C2:F3001,4,FALSE)</f>
        <v>44448</v>
      </c>
      <c r="P2631" s="21" t="str">
        <f>VLOOKUP(B2631,Table3[[Account Number]:[Transaction type]],2,FALSE)</f>
        <v>Online Payment</v>
      </c>
      <c r="Q2631" s="21" t="str">
        <f>VLOOKUP(B2631,Transaction!C2:E3001,3,FALSE)</f>
        <v>Mobile</v>
      </c>
      <c r="R2631" s="22">
        <f>Table4[[#This Row],[Bank Deposit2]] - Table4[[#This Row],[Saving Accounts]]</f>
        <v>573768.13439946016</v>
      </c>
      <c r="S2631" s="22">
        <f>IF(AND(Table4[[#This Row],[Account Type]]="Current",Table4[[#This Row],[Opening Balance]]&gt;= 500000),Table4[[#This Row],[Opening Balance]] * 0.02, 0)</f>
        <v>0</v>
      </c>
    </row>
    <row r="2632" spans="1:19" ht="15.75" x14ac:dyDescent="0.25">
      <c r="A2632" s="17" t="s">
        <v>8049</v>
      </c>
      <c r="B2632" s="19">
        <v>44786017</v>
      </c>
      <c r="C2632" s="17">
        <v>74</v>
      </c>
      <c r="D2632" s="24">
        <v>17677.5</v>
      </c>
      <c r="E2632" s="17" t="s">
        <v>12</v>
      </c>
      <c r="F2632" s="17" t="s">
        <v>675</v>
      </c>
      <c r="G2632" s="17" t="s">
        <v>3583</v>
      </c>
      <c r="H2632" s="17" t="s">
        <v>8050</v>
      </c>
      <c r="I2632" s="20">
        <f t="shared" si="41"/>
        <v>954905.24427200004</v>
      </c>
      <c r="J2632" s="20">
        <v>288225.48087312002</v>
      </c>
      <c r="K2632" s="17" t="s">
        <v>8051</v>
      </c>
      <c r="L2632" s="21" t="str">
        <f>VLOOKUP(B2632,Accounts!B$2:E$3001,4,FALSE)</f>
        <v>Domiciliary</v>
      </c>
      <c r="M2632" s="26">
        <f>VALUE(VLOOKUP(B2632,Accounts!B$2:G$3001,6,FALSE))</f>
        <v>7522375</v>
      </c>
      <c r="N2632" s="22">
        <f>IFERROR(VLOOKUP(B2632,Loan!B2632:D2931,3,FALSE), 0)</f>
        <v>0</v>
      </c>
      <c r="O2632" s="25">
        <f>VLOOKUP(B2632,Transaction!C2:F3001,4,FALSE)</f>
        <v>44569</v>
      </c>
      <c r="P2632" s="21" t="str">
        <f>VLOOKUP(B2632,Table3[[Account Number]:[Transaction type]],2,FALSE)</f>
        <v>Loan Payment</v>
      </c>
      <c r="Q2632" s="21" t="str">
        <f>VLOOKUP(B2632,Transaction!C2:E3001,3,FALSE)</f>
        <v>Mobile</v>
      </c>
      <c r="R2632" s="22">
        <f>Table4[[#This Row],[Bank Deposit2]] - Table4[[#This Row],[Saving Accounts]]</f>
        <v>666679.76339888002</v>
      </c>
      <c r="S2632" s="22">
        <f>IF(AND(Table4[[#This Row],[Account Type]]="Current",Table4[[#This Row],[Opening Balance]]&gt;= 500000),Table4[[#This Row],[Opening Balance]] * 0.02, 0)</f>
        <v>0</v>
      </c>
    </row>
    <row r="2633" spans="1:19" ht="15.75" x14ac:dyDescent="0.25">
      <c r="A2633" s="17" t="s">
        <v>8052</v>
      </c>
      <c r="B2633" s="19">
        <v>530898822</v>
      </c>
      <c r="C2633" s="17">
        <v>40</v>
      </c>
      <c r="D2633" s="24">
        <v>30096</v>
      </c>
      <c r="E2633" s="17" t="s">
        <v>12</v>
      </c>
      <c r="F2633" s="17" t="s">
        <v>774</v>
      </c>
      <c r="G2633" s="17" t="s">
        <v>3583</v>
      </c>
      <c r="H2633" s="17" t="s">
        <v>8053</v>
      </c>
      <c r="I2633" s="20">
        <f t="shared" si="41"/>
        <v>1528492.2912000001</v>
      </c>
      <c r="J2633" s="20">
        <v>567070.64003520005</v>
      </c>
      <c r="K2633" s="17" t="s">
        <v>4677</v>
      </c>
      <c r="L2633" s="21" t="str">
        <f>VLOOKUP(B2633,Accounts!B$2:E$3001,4,FALSE)</f>
        <v>Domiciliary</v>
      </c>
      <c r="M2633" s="26">
        <f>VALUE(VLOOKUP(B2633,Accounts!B$2:G$3001,6,FALSE))</f>
        <v>3752929092</v>
      </c>
      <c r="N2633" s="22">
        <f>IFERROR(VLOOKUP(B2633,Loan!B2633:D2932,3,FALSE), 0)</f>
        <v>0</v>
      </c>
      <c r="O2633" s="25">
        <f>VLOOKUP(B2633,Transaction!C2:F3001,4,FALSE)</f>
        <v>44223</v>
      </c>
      <c r="P2633" s="21" t="str">
        <f>VLOOKUP(B2633,Table3[[Account Number]:[Transaction type]],2,FALSE)</f>
        <v>Money Transfer</v>
      </c>
      <c r="Q2633" s="21" t="str">
        <f>VLOOKUP(B2633,Transaction!C2:E3001,3,FALSE)</f>
        <v>Mobile</v>
      </c>
      <c r="R2633" s="22">
        <f>Table4[[#This Row],[Bank Deposit2]] - Table4[[#This Row],[Saving Accounts]]</f>
        <v>961421.65116480005</v>
      </c>
      <c r="S2633" s="22">
        <f>IF(AND(Table4[[#This Row],[Account Type]]="Current",Table4[[#This Row],[Opening Balance]]&gt;= 500000),Table4[[#This Row],[Opening Balance]] * 0.02, 0)</f>
        <v>0</v>
      </c>
    </row>
    <row r="2634" spans="1:19" ht="15.75" x14ac:dyDescent="0.25">
      <c r="A2634" s="17" t="s">
        <v>8054</v>
      </c>
      <c r="B2634" s="19">
        <v>828002445</v>
      </c>
      <c r="C2634" s="17">
        <v>65</v>
      </c>
      <c r="D2634" s="24">
        <v>20964.75</v>
      </c>
      <c r="E2634" s="17" t="s">
        <v>12</v>
      </c>
      <c r="F2634" s="17" t="s">
        <v>527</v>
      </c>
      <c r="G2634" s="17" t="s">
        <v>3583</v>
      </c>
      <c r="H2634" s="17" t="s">
        <v>8055</v>
      </c>
      <c r="I2634" s="20">
        <f t="shared" si="41"/>
        <v>1192095.1296000001</v>
      </c>
      <c r="J2634" s="20">
        <v>424731.95827200002</v>
      </c>
      <c r="K2634" s="17" t="s">
        <v>7246</v>
      </c>
      <c r="L2634" s="21" t="str">
        <f>VLOOKUP(B2634,Accounts!B$2:E$3001,4,FALSE)</f>
        <v>Domiciliary</v>
      </c>
      <c r="M2634" s="26">
        <f>VALUE(VLOOKUP(B2634,Accounts!B$2:G$3001,6,FALSE))</f>
        <v>4191455488</v>
      </c>
      <c r="N2634" s="22">
        <f>IFERROR(VLOOKUP(B2634,Loan!B2634:D2933,3,FALSE), 0)</f>
        <v>0</v>
      </c>
      <c r="O2634" s="25">
        <f>VLOOKUP(B2634,Transaction!C2:F3001,4,FALSE)</f>
        <v>44345</v>
      </c>
      <c r="P2634" s="21" t="str">
        <f>VLOOKUP(B2634,Table3[[Account Number]:[Transaction type]],2,FALSE)</f>
        <v>Money Transfer</v>
      </c>
      <c r="Q2634" s="21" t="str">
        <f>VLOOKUP(B2634,Transaction!C2:E3001,3,FALSE)</f>
        <v>Mobile</v>
      </c>
      <c r="R2634" s="22">
        <f>Table4[[#This Row],[Bank Deposit2]] - Table4[[#This Row],[Saving Accounts]]</f>
        <v>767363.17132800003</v>
      </c>
      <c r="S2634" s="22">
        <f>IF(AND(Table4[[#This Row],[Account Type]]="Current",Table4[[#This Row],[Opening Balance]]&gt;= 500000),Table4[[#This Row],[Opening Balance]] * 0.02, 0)</f>
        <v>0</v>
      </c>
    </row>
    <row r="2635" spans="1:19" ht="15.75" x14ac:dyDescent="0.25">
      <c r="A2635" s="17" t="s">
        <v>8056</v>
      </c>
      <c r="B2635" s="19">
        <v>228702655</v>
      </c>
      <c r="C2635" s="17">
        <v>28</v>
      </c>
      <c r="D2635" s="24">
        <v>34479</v>
      </c>
      <c r="E2635" s="17" t="s">
        <v>12</v>
      </c>
      <c r="F2635" s="17" t="s">
        <v>1815</v>
      </c>
      <c r="G2635" s="17" t="s">
        <v>3583</v>
      </c>
      <c r="H2635" s="17" t="s">
        <v>8057</v>
      </c>
      <c r="I2635" s="20">
        <f t="shared" si="41"/>
        <v>224557.81862400001</v>
      </c>
      <c r="J2635" s="20">
        <v>98728.006464000006</v>
      </c>
      <c r="K2635" s="17" t="s">
        <v>8058</v>
      </c>
      <c r="L2635" s="21" t="str">
        <f>VLOOKUP(B2635,Accounts!B$2:E$3001,4,FALSE)</f>
        <v>Current</v>
      </c>
      <c r="M2635" s="26">
        <f>VALUE(VLOOKUP(B2635,Accounts!B$2:G$3001,6,FALSE))</f>
        <v>1813944132</v>
      </c>
      <c r="N2635" s="22">
        <f>IFERROR(VLOOKUP(B2635,Loan!B2635:D2934,3,FALSE), 0)</f>
        <v>0</v>
      </c>
      <c r="O2635" s="25">
        <f>VLOOKUP(B2635,Transaction!C2:F3001,4,FALSE)</f>
        <v>44539</v>
      </c>
      <c r="P2635" s="21" t="str">
        <f>VLOOKUP(B2635,Table3[[Account Number]:[Transaction type]],2,FALSE)</f>
        <v>Loan Payment</v>
      </c>
      <c r="Q2635" s="21" t="str">
        <f>VLOOKUP(B2635,Transaction!C2:E3001,3,FALSE)</f>
        <v>Mobile</v>
      </c>
      <c r="R2635" s="22">
        <f>Table4[[#This Row],[Bank Deposit2]] - Table4[[#This Row],[Saving Accounts]]</f>
        <v>125829.81216</v>
      </c>
      <c r="S2635" s="22">
        <f>IF(AND(Table4[[#This Row],[Account Type]]="Current",Table4[[#This Row],[Opening Balance]]&gt;= 500000),Table4[[#This Row],[Opening Balance]] * 0.02, 0)</f>
        <v>36278882.640000001</v>
      </c>
    </row>
    <row r="2636" spans="1:19" ht="15.75" x14ac:dyDescent="0.25">
      <c r="A2636" s="17" t="s">
        <v>8059</v>
      </c>
      <c r="B2636" s="19">
        <v>235521377</v>
      </c>
      <c r="C2636" s="17">
        <v>57</v>
      </c>
      <c r="D2636" s="24">
        <v>23886.75</v>
      </c>
      <c r="E2636" s="17" t="s">
        <v>12</v>
      </c>
      <c r="F2636" s="17" t="s">
        <v>381</v>
      </c>
      <c r="G2636" s="17" t="s">
        <v>3583</v>
      </c>
      <c r="H2636" s="17" t="s">
        <v>8060</v>
      </c>
      <c r="I2636" s="20">
        <f t="shared" si="41"/>
        <v>1280099.98875</v>
      </c>
      <c r="J2636" s="20">
        <v>203034.98952</v>
      </c>
      <c r="K2636" s="17" t="s">
        <v>8061</v>
      </c>
      <c r="L2636" s="21" t="str">
        <f>VLOOKUP(B2636,Accounts!B$2:E$3001,4,FALSE)</f>
        <v>Savings</v>
      </c>
      <c r="M2636" s="26">
        <f>VALUE(VLOOKUP(B2636,Accounts!B$2:G$3001,6,FALSE))</f>
        <v>1207047744</v>
      </c>
      <c r="N2636" s="22">
        <f>IFERROR(VLOOKUP(B2636,Loan!B2636:D2935,3,FALSE), 0)</f>
        <v>0</v>
      </c>
      <c r="O2636" s="25">
        <f>VLOOKUP(B2636,Transaction!C2:F3001,4,FALSE)</f>
        <v>44230</v>
      </c>
      <c r="P2636" s="21" t="str">
        <f>VLOOKUP(B2636,Table3[[Account Number]:[Transaction type]],2,FALSE)</f>
        <v>Loan Payment</v>
      </c>
      <c r="Q2636" s="21" t="str">
        <f>VLOOKUP(B2636,Transaction!C2:E3001,3,FALSE)</f>
        <v>Mobile</v>
      </c>
      <c r="R2636" s="22">
        <f>Table4[[#This Row],[Bank Deposit2]] - Table4[[#This Row],[Saving Accounts]]</f>
        <v>1077064.99923</v>
      </c>
      <c r="S2636" s="22">
        <f>IF(AND(Table4[[#This Row],[Account Type]]="Current",Table4[[#This Row],[Opening Balance]]&gt;= 500000),Table4[[#This Row],[Opening Balance]] * 0.02, 0)</f>
        <v>0</v>
      </c>
    </row>
    <row r="2637" spans="1:19" ht="15.75" x14ac:dyDescent="0.25">
      <c r="A2637" s="17" t="s">
        <v>8062</v>
      </c>
      <c r="B2637" s="19">
        <v>819755157</v>
      </c>
      <c r="C2637" s="17">
        <v>34</v>
      </c>
      <c r="D2637" s="24">
        <v>32287.5</v>
      </c>
      <c r="E2637" s="17" t="s">
        <v>12</v>
      </c>
      <c r="F2637" s="17" t="s">
        <v>83</v>
      </c>
      <c r="G2637" s="17" t="s">
        <v>3583</v>
      </c>
      <c r="H2637" s="17" t="s">
        <v>8063</v>
      </c>
      <c r="I2637" s="20">
        <f t="shared" si="41"/>
        <v>559642.34845499997</v>
      </c>
      <c r="J2637" s="20">
        <v>75617.816531400007</v>
      </c>
      <c r="K2637" s="17" t="s">
        <v>8064</v>
      </c>
      <c r="L2637" s="21" t="str">
        <f>VLOOKUP(B2637,Accounts!B$2:E$3001,4,FALSE)</f>
        <v>Savings</v>
      </c>
      <c r="M2637" s="26">
        <f>VALUE(VLOOKUP(B2637,Accounts!B$2:G$3001,6,FALSE))</f>
        <v>4179317856</v>
      </c>
      <c r="N2637" s="22">
        <f>IFERROR(VLOOKUP(B2637,Loan!B2637:D2936,3,FALSE), 0)</f>
        <v>0</v>
      </c>
      <c r="O2637" s="25">
        <f>VLOOKUP(B2637,Transaction!C2:F3001,4,FALSE)</f>
        <v>44250</v>
      </c>
      <c r="P2637" s="21" t="str">
        <f>VLOOKUP(B2637,Table3[[Account Number]:[Transaction type]],2,FALSE)</f>
        <v>Money Deposit</v>
      </c>
      <c r="Q2637" s="21" t="str">
        <f>VLOOKUP(B2637,Transaction!C2:E3001,3,FALSE)</f>
        <v>ATM</v>
      </c>
      <c r="R2637" s="22">
        <f>Table4[[#This Row],[Bank Deposit2]] - Table4[[#This Row],[Saving Accounts]]</f>
        <v>484024.53192359995</v>
      </c>
      <c r="S2637" s="22">
        <f>IF(AND(Table4[[#This Row],[Account Type]]="Current",Table4[[#This Row],[Opening Balance]]&gt;= 500000),Table4[[#This Row],[Opening Balance]] * 0.02, 0)</f>
        <v>0</v>
      </c>
    </row>
    <row r="2638" spans="1:19" ht="15.75" x14ac:dyDescent="0.25">
      <c r="A2638" s="17" t="s">
        <v>8065</v>
      </c>
      <c r="B2638" s="19">
        <v>407267787</v>
      </c>
      <c r="C2638" s="17">
        <v>50</v>
      </c>
      <c r="D2638" s="24">
        <v>26443.5</v>
      </c>
      <c r="E2638" s="17" t="s">
        <v>12</v>
      </c>
      <c r="F2638" s="17" t="s">
        <v>24</v>
      </c>
      <c r="G2638" s="17" t="s">
        <v>3583</v>
      </c>
      <c r="H2638" s="17" t="s">
        <v>8066</v>
      </c>
      <c r="I2638" s="20">
        <f t="shared" si="41"/>
        <v>628956.63267299999</v>
      </c>
      <c r="J2638" s="20">
        <v>309282.58763180999</v>
      </c>
      <c r="K2638" s="17" t="s">
        <v>8067</v>
      </c>
      <c r="L2638" s="21" t="str">
        <f>VLOOKUP(B2638,Accounts!B$2:E$3001,4,FALSE)</f>
        <v>Current</v>
      </c>
      <c r="M2638" s="26">
        <f>VALUE(VLOOKUP(B2638,Accounts!B$2:G$3001,6,FALSE))</f>
        <v>958848705</v>
      </c>
      <c r="N2638" s="22">
        <f>IFERROR(VLOOKUP(B2638,Loan!B2638:D2937,3,FALSE), 0)</f>
        <v>0</v>
      </c>
      <c r="O2638" s="25">
        <f>VLOOKUP(B2638,Transaction!C2:F3001,4,FALSE)</f>
        <v>44345</v>
      </c>
      <c r="P2638" s="21" t="str">
        <f>VLOOKUP(B2638,Table3[[Account Number]:[Transaction type]],2,FALSE)</f>
        <v>Loan Payment</v>
      </c>
      <c r="Q2638" s="21" t="str">
        <f>VLOOKUP(B2638,Transaction!C2:E3001,3,FALSE)</f>
        <v>Mobile</v>
      </c>
      <c r="R2638" s="22">
        <f>Table4[[#This Row],[Bank Deposit2]] - Table4[[#This Row],[Saving Accounts]]</f>
        <v>319674.04504118999</v>
      </c>
      <c r="S2638" s="22">
        <f>IF(AND(Table4[[#This Row],[Account Type]]="Current",Table4[[#This Row],[Opening Balance]]&gt;= 500000),Table4[[#This Row],[Opening Balance]] * 0.02, 0)</f>
        <v>19176974.100000001</v>
      </c>
    </row>
    <row r="2639" spans="1:19" ht="15.75" x14ac:dyDescent="0.25">
      <c r="A2639" s="17" t="s">
        <v>8068</v>
      </c>
      <c r="B2639" s="19">
        <v>4969041</v>
      </c>
      <c r="C2639" s="17">
        <v>81</v>
      </c>
      <c r="D2639" s="24">
        <v>15120.75</v>
      </c>
      <c r="E2639" s="17" t="s">
        <v>12</v>
      </c>
      <c r="F2639" s="17" t="s">
        <v>814</v>
      </c>
      <c r="G2639" s="17" t="s">
        <v>3583</v>
      </c>
      <c r="H2639" s="17" t="s">
        <v>8069</v>
      </c>
      <c r="I2639" s="20">
        <f t="shared" si="41"/>
        <v>182272.437672</v>
      </c>
      <c r="J2639" s="20">
        <v>143481.78227448001</v>
      </c>
      <c r="K2639" s="17" t="s">
        <v>8070</v>
      </c>
      <c r="L2639" s="21" t="str">
        <f>VLOOKUP(B2639,Accounts!B$2:E$3001,4,FALSE)</f>
        <v>Domiciliary</v>
      </c>
      <c r="M2639" s="26">
        <f>VALUE(VLOOKUP(B2639,Accounts!B$2:G$3001,6,FALSE))</f>
        <v>951444789</v>
      </c>
      <c r="N2639" s="22">
        <f>IFERROR(VLOOKUP(B2639,Loan!B2639:D2938,3,FALSE), 0)</f>
        <v>0</v>
      </c>
      <c r="O2639" s="25">
        <f>VLOOKUP(B2639,Transaction!C2:F3001,4,FALSE)</f>
        <v>44566</v>
      </c>
      <c r="P2639" s="21" t="str">
        <f>VLOOKUP(B2639,Table3[[Account Number]:[Transaction type]],2,FALSE)</f>
        <v>Money Transfer</v>
      </c>
      <c r="Q2639" s="21" t="str">
        <f>VLOOKUP(B2639,Transaction!C2:E3001,3,FALSE)</f>
        <v>ATM</v>
      </c>
      <c r="R2639" s="22">
        <f>Table4[[#This Row],[Bank Deposit2]] - Table4[[#This Row],[Saving Accounts]]</f>
        <v>38790.655397519993</v>
      </c>
      <c r="S2639" s="22">
        <f>IF(AND(Table4[[#This Row],[Account Type]]="Current",Table4[[#This Row],[Opening Balance]]&gt;= 500000),Table4[[#This Row],[Opening Balance]] * 0.02, 0)</f>
        <v>0</v>
      </c>
    </row>
    <row r="2640" spans="1:19" ht="15.75" x14ac:dyDescent="0.25">
      <c r="A2640" s="17" t="s">
        <v>8071</v>
      </c>
      <c r="B2640" s="19">
        <v>29584324</v>
      </c>
      <c r="C2640" s="17">
        <v>46</v>
      </c>
      <c r="D2640" s="24">
        <v>27904.5</v>
      </c>
      <c r="E2640" s="17" t="s">
        <v>12</v>
      </c>
      <c r="F2640" s="17" t="s">
        <v>78</v>
      </c>
      <c r="G2640" s="17" t="s">
        <v>3583</v>
      </c>
      <c r="H2640" s="17" t="s">
        <v>8072</v>
      </c>
      <c r="I2640" s="20">
        <f t="shared" si="41"/>
        <v>1120446.3522359999</v>
      </c>
      <c r="J2640" s="20">
        <v>437538.33093072003</v>
      </c>
      <c r="K2640" s="17" t="s">
        <v>8073</v>
      </c>
      <c r="L2640" s="21" t="str">
        <f>VLOOKUP(B2640,Accounts!B$2:E$3001,4,FALSE)</f>
        <v>Domiciliary</v>
      </c>
      <c r="M2640" s="26">
        <f>VALUE(VLOOKUP(B2640,Accounts!B$2:G$3001,6,FALSE))</f>
        <v>423137735</v>
      </c>
      <c r="N2640" s="22">
        <f>IFERROR(VLOOKUP(B2640,Loan!B2640:D2939,3,FALSE), 0)</f>
        <v>0</v>
      </c>
      <c r="O2640" s="25">
        <f>VLOOKUP(B2640,Transaction!C2:F3001,4,FALSE)</f>
        <v>44478</v>
      </c>
      <c r="P2640" s="21" t="str">
        <f>VLOOKUP(B2640,Table3[[Account Number]:[Transaction type]],2,FALSE)</f>
        <v>Online Payment</v>
      </c>
      <c r="Q2640" s="21" t="str">
        <f>VLOOKUP(B2640,Transaction!C2:E3001,3,FALSE)</f>
        <v>Card</v>
      </c>
      <c r="R2640" s="22">
        <f>Table4[[#This Row],[Bank Deposit2]] - Table4[[#This Row],[Saving Accounts]]</f>
        <v>682908.02130527981</v>
      </c>
      <c r="S2640" s="22">
        <f>IF(AND(Table4[[#This Row],[Account Type]]="Current",Table4[[#This Row],[Opening Balance]]&gt;= 500000),Table4[[#This Row],[Opening Balance]] * 0.02, 0)</f>
        <v>0</v>
      </c>
    </row>
    <row r="2641" spans="1:19" ht="15.75" x14ac:dyDescent="0.25">
      <c r="A2641" s="17" t="s">
        <v>8074</v>
      </c>
      <c r="B2641" s="19">
        <v>401166509</v>
      </c>
      <c r="C2641" s="17">
        <v>55</v>
      </c>
      <c r="D2641" s="24">
        <v>24617.25</v>
      </c>
      <c r="E2641" s="17" t="s">
        <v>12</v>
      </c>
      <c r="F2641" s="17" t="s">
        <v>1252</v>
      </c>
      <c r="G2641" s="17" t="s">
        <v>3583</v>
      </c>
      <c r="H2641" s="17" t="s">
        <v>8075</v>
      </c>
      <c r="I2641" s="20">
        <f t="shared" si="41"/>
        <v>161117.14304</v>
      </c>
      <c r="J2641" s="20">
        <v>43199.533977599996</v>
      </c>
      <c r="K2641" s="17" t="s">
        <v>8076</v>
      </c>
      <c r="L2641" s="21" t="str">
        <f>VLOOKUP(B2641,Accounts!B$2:E$3001,4,FALSE)</f>
        <v>Current</v>
      </c>
      <c r="M2641" s="26">
        <f>VALUE(VLOOKUP(B2641,Accounts!B$2:G$3001,6,FALSE))</f>
        <v>1045002465</v>
      </c>
      <c r="N2641" s="22">
        <f>IFERROR(VLOOKUP(B2641,Loan!B2641:D2940,3,FALSE), 0)</f>
        <v>0</v>
      </c>
      <c r="O2641" s="25">
        <f>VLOOKUP(B2641,Transaction!C2:F3001,4,FALSE)</f>
        <v>44230</v>
      </c>
      <c r="P2641" s="21" t="str">
        <f>VLOOKUP(B2641,Table3[[Account Number]:[Transaction type]],2,FALSE)</f>
        <v>Money Deposit</v>
      </c>
      <c r="Q2641" s="21" t="str">
        <f>VLOOKUP(B2641,Transaction!C2:E3001,3,FALSE)</f>
        <v>Bank</v>
      </c>
      <c r="R2641" s="22">
        <f>Table4[[#This Row],[Bank Deposit2]] - Table4[[#This Row],[Saving Accounts]]</f>
        <v>117917.60906240001</v>
      </c>
      <c r="S2641" s="22">
        <f>IF(AND(Table4[[#This Row],[Account Type]]="Current",Table4[[#This Row],[Opening Balance]]&gt;= 500000),Table4[[#This Row],[Opening Balance]] * 0.02, 0)</f>
        <v>20900049.300000001</v>
      </c>
    </row>
    <row r="2642" spans="1:19" ht="15.75" x14ac:dyDescent="0.25">
      <c r="A2642" s="17" t="s">
        <v>8077</v>
      </c>
      <c r="B2642" s="19">
        <v>76772744</v>
      </c>
      <c r="C2642" s="17">
        <v>37</v>
      </c>
      <c r="D2642" s="24">
        <v>31191.75</v>
      </c>
      <c r="E2642" s="17" t="s">
        <v>12</v>
      </c>
      <c r="F2642" s="17" t="s">
        <v>155</v>
      </c>
      <c r="G2642" s="17" t="s">
        <v>3583</v>
      </c>
      <c r="H2642" s="17" t="s">
        <v>8078</v>
      </c>
      <c r="I2642" s="20">
        <f t="shared" si="41"/>
        <v>166278.845</v>
      </c>
      <c r="J2642" s="20">
        <v>96907.310866</v>
      </c>
      <c r="K2642" s="17" t="s">
        <v>8079</v>
      </c>
      <c r="L2642" s="21" t="str">
        <f>VLOOKUP(B2642,Accounts!B$2:E$3001,4,FALSE)</f>
        <v>Current</v>
      </c>
      <c r="M2642" s="26">
        <f>VALUE(VLOOKUP(B2642,Accounts!B$2:G$3001,6,FALSE))</f>
        <v>908782966</v>
      </c>
      <c r="N2642" s="22">
        <f>IFERROR(VLOOKUP(B2642,Loan!B2642:D2941,3,FALSE), 0)</f>
        <v>0</v>
      </c>
      <c r="O2642" s="25">
        <f>VLOOKUP(B2642,Transaction!C2:F3001,4,FALSE)</f>
        <v>44241</v>
      </c>
      <c r="P2642" s="21" t="str">
        <f>VLOOKUP(B2642,Table3[[Account Number]:[Transaction type]],2,FALSE)</f>
        <v>Money Transfer</v>
      </c>
      <c r="Q2642" s="21" t="str">
        <f>VLOOKUP(B2642,Transaction!C2:E3001,3,FALSE)</f>
        <v>Mobile</v>
      </c>
      <c r="R2642" s="22">
        <f>Table4[[#This Row],[Bank Deposit2]] - Table4[[#This Row],[Saving Accounts]]</f>
        <v>69371.534134000001</v>
      </c>
      <c r="S2642" s="22">
        <f>IF(AND(Table4[[#This Row],[Account Type]]="Current",Table4[[#This Row],[Opening Balance]]&gt;= 500000),Table4[[#This Row],[Opening Balance]] * 0.02, 0)</f>
        <v>18175659.32</v>
      </c>
    </row>
    <row r="2643" spans="1:19" ht="15.75" x14ac:dyDescent="0.25">
      <c r="A2643" s="17" t="s">
        <v>8080</v>
      </c>
      <c r="B2643" s="19">
        <v>373419298</v>
      </c>
      <c r="C2643" s="17">
        <v>45</v>
      </c>
      <c r="D2643" s="24">
        <v>28269.75</v>
      </c>
      <c r="E2643" s="17" t="s">
        <v>12</v>
      </c>
      <c r="F2643" s="17" t="s">
        <v>155</v>
      </c>
      <c r="G2643" s="17" t="s">
        <v>3583</v>
      </c>
      <c r="H2643" s="17" t="s">
        <v>8081</v>
      </c>
      <c r="I2643" s="20">
        <f t="shared" si="41"/>
        <v>619039.874817</v>
      </c>
      <c r="J2643" s="20">
        <v>261765.43277976001</v>
      </c>
      <c r="K2643" s="17" t="s">
        <v>8082</v>
      </c>
      <c r="L2643" s="21" t="str">
        <f>VLOOKUP(B2643,Accounts!B$2:E$3001,4,FALSE)</f>
        <v>Fixed Deposit</v>
      </c>
      <c r="M2643" s="26">
        <f>VALUE(VLOOKUP(B2643,Accounts!B$2:G$3001,6,FALSE))</f>
        <v>526731264</v>
      </c>
      <c r="N2643" s="22">
        <f>IFERROR(VLOOKUP(B2643,Loan!B2643:D2942,3,FALSE), 0)</f>
        <v>0</v>
      </c>
      <c r="O2643" s="25">
        <f>VLOOKUP(B2643,Transaction!C2:F3001,4,FALSE)</f>
        <v>44499</v>
      </c>
      <c r="P2643" s="21" t="str">
        <f>VLOOKUP(B2643,Table3[[Account Number]:[Transaction type]],2,FALSE)</f>
        <v>Money Deposit</v>
      </c>
      <c r="Q2643" s="21" t="str">
        <f>VLOOKUP(B2643,Transaction!C2:E3001,3,FALSE)</f>
        <v>ATM</v>
      </c>
      <c r="R2643" s="22">
        <f>Table4[[#This Row],[Bank Deposit2]] - Table4[[#This Row],[Saving Accounts]]</f>
        <v>357274.44203724002</v>
      </c>
      <c r="S2643" s="22">
        <f>IF(AND(Table4[[#This Row],[Account Type]]="Current",Table4[[#This Row],[Opening Balance]]&gt;= 500000),Table4[[#This Row],[Opening Balance]] * 0.02, 0)</f>
        <v>0</v>
      </c>
    </row>
    <row r="2644" spans="1:19" ht="15.75" x14ac:dyDescent="0.25">
      <c r="A2644" s="17" t="s">
        <v>8083</v>
      </c>
      <c r="B2644" s="19">
        <v>158052066</v>
      </c>
      <c r="C2644" s="17">
        <v>77</v>
      </c>
      <c r="D2644" s="24">
        <v>16581.75</v>
      </c>
      <c r="E2644" s="17" t="s">
        <v>12</v>
      </c>
      <c r="F2644" s="17" t="s">
        <v>527</v>
      </c>
      <c r="G2644" s="17" t="s">
        <v>3583</v>
      </c>
      <c r="H2644" s="17" t="s">
        <v>8084</v>
      </c>
      <c r="I2644" s="20">
        <f t="shared" si="41"/>
        <v>225281.671524</v>
      </c>
      <c r="J2644" s="20">
        <v>114977.09013336</v>
      </c>
      <c r="K2644" s="17" t="s">
        <v>8085</v>
      </c>
      <c r="L2644" s="21" t="str">
        <f>VLOOKUP(B2644,Accounts!B$2:E$3001,4,FALSE)</f>
        <v>Domiciliary</v>
      </c>
      <c r="M2644" s="26">
        <f>VALUE(VLOOKUP(B2644,Accounts!B$2:G$3001,6,FALSE))</f>
        <v>2097128619</v>
      </c>
      <c r="N2644" s="22">
        <f>IFERROR(VLOOKUP(B2644,Loan!B2644:D2943,3,FALSE), 0)</f>
        <v>0</v>
      </c>
      <c r="O2644" s="25">
        <f>VLOOKUP(B2644,Transaction!C2:F3001,4,FALSE)</f>
        <v>44375</v>
      </c>
      <c r="P2644" s="21" t="str">
        <f>VLOOKUP(B2644,Table3[[Account Number]:[Transaction type]],2,FALSE)</f>
        <v>Checks</v>
      </c>
      <c r="Q2644" s="21" t="str">
        <f>VLOOKUP(B2644,Transaction!C2:E3001,3,FALSE)</f>
        <v>Informal Services</v>
      </c>
      <c r="R2644" s="22">
        <f>Table4[[#This Row],[Bank Deposit2]] - Table4[[#This Row],[Saving Accounts]]</f>
        <v>110304.58139064</v>
      </c>
      <c r="S2644" s="22">
        <f>IF(AND(Table4[[#This Row],[Account Type]]="Current",Table4[[#This Row],[Opening Balance]]&gt;= 500000),Table4[[#This Row],[Opening Balance]] * 0.02, 0)</f>
        <v>0</v>
      </c>
    </row>
    <row r="2645" spans="1:19" ht="15.75" x14ac:dyDescent="0.25">
      <c r="A2645" s="17" t="s">
        <v>8086</v>
      </c>
      <c r="B2645" s="19">
        <v>851102681</v>
      </c>
      <c r="C2645" s="17">
        <v>63</v>
      </c>
      <c r="D2645" s="24">
        <v>21695.25</v>
      </c>
      <c r="E2645" s="17" t="s">
        <v>12</v>
      </c>
      <c r="F2645" s="17" t="s">
        <v>487</v>
      </c>
      <c r="G2645" s="17" t="s">
        <v>3583</v>
      </c>
      <c r="H2645" s="17" t="s">
        <v>8087</v>
      </c>
      <c r="I2645" s="20">
        <f t="shared" si="41"/>
        <v>895244.83027200005</v>
      </c>
      <c r="J2645" s="20">
        <v>178073.37873935999</v>
      </c>
      <c r="K2645" s="17" t="s">
        <v>8088</v>
      </c>
      <c r="L2645" s="21" t="str">
        <f>VLOOKUP(B2645,Accounts!B$2:E$3001,4,FALSE)</f>
        <v>Joint</v>
      </c>
      <c r="M2645" s="26">
        <f>VALUE(VLOOKUP(B2645,Accounts!B$2:G$3001,6,FALSE))</f>
        <v>923890188</v>
      </c>
      <c r="N2645" s="22">
        <f>IFERROR(VLOOKUP(B2645,Loan!B2645:D2944,3,FALSE), 0)</f>
        <v>0</v>
      </c>
      <c r="O2645" s="25">
        <f>VLOOKUP(B2645,Transaction!C2:F3001,4,FALSE)</f>
        <v>44544</v>
      </c>
      <c r="P2645" s="21" t="str">
        <f>VLOOKUP(B2645,Table3[[Account Number]:[Transaction type]],2,FALSE)</f>
        <v>Money Transfer</v>
      </c>
      <c r="Q2645" s="21" t="str">
        <f>VLOOKUP(B2645,Transaction!C2:E3001,3,FALSE)</f>
        <v>Bank</v>
      </c>
      <c r="R2645" s="22">
        <f>Table4[[#This Row],[Bank Deposit2]] - Table4[[#This Row],[Saving Accounts]]</f>
        <v>717171.45153264003</v>
      </c>
      <c r="S2645" s="22">
        <f>IF(AND(Table4[[#This Row],[Account Type]]="Current",Table4[[#This Row],[Opening Balance]]&gt;= 500000),Table4[[#This Row],[Opening Balance]] * 0.02, 0)</f>
        <v>0</v>
      </c>
    </row>
    <row r="2646" spans="1:19" ht="15.75" x14ac:dyDescent="0.25">
      <c r="A2646" s="17" t="s">
        <v>8089</v>
      </c>
      <c r="B2646" s="19">
        <v>935732733</v>
      </c>
      <c r="C2646" s="17">
        <v>49</v>
      </c>
      <c r="D2646" s="24">
        <v>26808.75</v>
      </c>
      <c r="E2646" s="17" t="s">
        <v>12</v>
      </c>
      <c r="F2646" s="17" t="s">
        <v>1695</v>
      </c>
      <c r="G2646" s="17" t="s">
        <v>3583</v>
      </c>
      <c r="H2646" s="17" t="s">
        <v>8090</v>
      </c>
      <c r="I2646" s="20">
        <f t="shared" si="41"/>
        <v>573777.99235800002</v>
      </c>
      <c r="J2646" s="20">
        <v>125427.13820207999</v>
      </c>
      <c r="K2646" s="17" t="s">
        <v>8091</v>
      </c>
      <c r="L2646" s="21" t="str">
        <f>VLOOKUP(B2646,Accounts!B$2:E$3001,4,FALSE)</f>
        <v>Savings</v>
      </c>
      <c r="M2646" s="26">
        <f>VALUE(VLOOKUP(B2646,Accounts!B$2:G$3001,6,FALSE))</f>
        <v>1613496</v>
      </c>
      <c r="N2646" s="22">
        <f>IFERROR(VLOOKUP(B2646,Loan!B2646:D2945,3,FALSE), 0)</f>
        <v>0</v>
      </c>
      <c r="O2646" s="25">
        <f>VLOOKUP(B2646,Transaction!C2:F3001,4,FALSE)</f>
        <v>44447</v>
      </c>
      <c r="P2646" s="21" t="str">
        <f>VLOOKUP(B2646,Table3[[Account Number]:[Transaction type]],2,FALSE)</f>
        <v>Money Deposit</v>
      </c>
      <c r="Q2646" s="21" t="str">
        <f>VLOOKUP(B2646,Transaction!C2:E3001,3,FALSE)</f>
        <v>Bank</v>
      </c>
      <c r="R2646" s="22">
        <f>Table4[[#This Row],[Bank Deposit2]] - Table4[[#This Row],[Saving Accounts]]</f>
        <v>448350.85415592004</v>
      </c>
      <c r="S2646" s="22">
        <f>IF(AND(Table4[[#This Row],[Account Type]]="Current",Table4[[#This Row],[Opening Balance]]&gt;= 500000),Table4[[#This Row],[Opening Balance]] * 0.02, 0)</f>
        <v>0</v>
      </c>
    </row>
    <row r="2647" spans="1:19" ht="15.75" x14ac:dyDescent="0.25">
      <c r="A2647" s="17" t="s">
        <v>8092</v>
      </c>
      <c r="B2647" s="19">
        <v>171010784</v>
      </c>
      <c r="C2647" s="17">
        <v>65</v>
      </c>
      <c r="D2647" s="24">
        <v>20964.75</v>
      </c>
      <c r="E2647" s="17" t="s">
        <v>12</v>
      </c>
      <c r="F2647" s="17" t="s">
        <v>331</v>
      </c>
      <c r="G2647" s="17" t="s">
        <v>3583</v>
      </c>
      <c r="H2647" s="17" t="s">
        <v>8093</v>
      </c>
      <c r="I2647" s="20">
        <f t="shared" si="41"/>
        <v>482897.72759600001</v>
      </c>
      <c r="J2647" s="20">
        <v>83147.953095999997</v>
      </c>
      <c r="K2647" s="17" t="s">
        <v>8094</v>
      </c>
      <c r="L2647" s="21" t="str">
        <f>VLOOKUP(B2647,Accounts!B$2:E$3001,4,FALSE)</f>
        <v>Joint</v>
      </c>
      <c r="M2647" s="26">
        <f>VALUE(VLOOKUP(B2647,Accounts!B$2:G$3001,6,FALSE))</f>
        <v>2259361728</v>
      </c>
      <c r="N2647" s="22">
        <f>IFERROR(VLOOKUP(B2647,Loan!B2647:D2946,3,FALSE), 0)</f>
        <v>0</v>
      </c>
      <c r="O2647" s="25">
        <f>VLOOKUP(B2647,Transaction!C2:F3001,4,FALSE)</f>
        <v>44663</v>
      </c>
      <c r="P2647" s="21" t="str">
        <f>VLOOKUP(B2647,Table3[[Account Number]:[Transaction type]],2,FALSE)</f>
        <v>Cash Withdrawal</v>
      </c>
      <c r="Q2647" s="21" t="str">
        <f>VLOOKUP(B2647,Transaction!C2:E3001,3,FALSE)</f>
        <v>ATM</v>
      </c>
      <c r="R2647" s="22">
        <f>Table4[[#This Row],[Bank Deposit2]] - Table4[[#This Row],[Saving Accounts]]</f>
        <v>399749.7745</v>
      </c>
      <c r="S2647" s="22">
        <f>IF(AND(Table4[[#This Row],[Account Type]]="Current",Table4[[#This Row],[Opening Balance]]&gt;= 500000),Table4[[#This Row],[Opening Balance]] * 0.02, 0)</f>
        <v>0</v>
      </c>
    </row>
    <row r="2648" spans="1:19" ht="15.75" x14ac:dyDescent="0.25">
      <c r="A2648" s="17" t="s">
        <v>8095</v>
      </c>
      <c r="B2648" s="19">
        <v>451149977</v>
      </c>
      <c r="C2648" s="17">
        <v>80</v>
      </c>
      <c r="D2648" s="24">
        <v>15486</v>
      </c>
      <c r="E2648" s="17" t="s">
        <v>12</v>
      </c>
      <c r="F2648" s="17" t="s">
        <v>989</v>
      </c>
      <c r="G2648" s="17" t="s">
        <v>3583</v>
      </c>
      <c r="H2648" s="17" t="s">
        <v>8096</v>
      </c>
      <c r="I2648" s="20">
        <f t="shared" si="41"/>
        <v>3515972.5598399998</v>
      </c>
      <c r="J2648" s="20">
        <v>1173793.9161312</v>
      </c>
      <c r="K2648" s="17" t="s">
        <v>8097</v>
      </c>
      <c r="L2648" s="21" t="str">
        <f>VLOOKUP(B2648,Accounts!B$2:E$3001,4,FALSE)</f>
        <v>Corporate</v>
      </c>
      <c r="M2648" s="26">
        <f>VALUE(VLOOKUP(B2648,Accounts!B$2:G$3001,6,FALSE))</f>
        <v>5668377</v>
      </c>
      <c r="N2648" s="22">
        <f>IFERROR(VLOOKUP(B2648,Loan!B2648:D2947,3,FALSE), 0)</f>
        <v>0</v>
      </c>
      <c r="O2648" s="25">
        <f>VLOOKUP(B2648,Transaction!C2:F3001,4,FALSE)</f>
        <v>44549</v>
      </c>
      <c r="P2648" s="21" t="str">
        <f>VLOOKUP(B2648,Table3[[Account Number]:[Transaction type]],2,FALSE)</f>
        <v>Money Transfer</v>
      </c>
      <c r="Q2648" s="21" t="str">
        <f>VLOOKUP(B2648,Transaction!C2:E3001,3,FALSE)</f>
        <v>Mobile</v>
      </c>
      <c r="R2648" s="22">
        <f>Table4[[#This Row],[Bank Deposit2]] - Table4[[#This Row],[Saving Accounts]]</f>
        <v>2342178.6437088</v>
      </c>
      <c r="S2648" s="22">
        <f>IF(AND(Table4[[#This Row],[Account Type]]="Current",Table4[[#This Row],[Opening Balance]]&gt;= 500000),Table4[[#This Row],[Opening Balance]] * 0.02, 0)</f>
        <v>0</v>
      </c>
    </row>
    <row r="2649" spans="1:19" ht="15.75" x14ac:dyDescent="0.25">
      <c r="A2649" s="17" t="s">
        <v>8098</v>
      </c>
      <c r="B2649" s="19">
        <v>962644542</v>
      </c>
      <c r="C2649" s="17">
        <v>70</v>
      </c>
      <c r="D2649" s="24">
        <v>19138.5</v>
      </c>
      <c r="E2649" s="17" t="s">
        <v>12</v>
      </c>
      <c r="F2649" s="17" t="s">
        <v>349</v>
      </c>
      <c r="G2649" s="17" t="s">
        <v>3583</v>
      </c>
      <c r="H2649" s="17" t="s">
        <v>8099</v>
      </c>
      <c r="I2649" s="20">
        <f t="shared" si="41"/>
        <v>1058173.9025399999</v>
      </c>
      <c r="J2649" s="20">
        <v>249583.08597839999</v>
      </c>
      <c r="K2649" s="17" t="s">
        <v>8100</v>
      </c>
      <c r="L2649" s="21" t="str">
        <f>VLOOKUP(B2649,Accounts!B$2:E$3001,4,FALSE)</f>
        <v>Domiciliary</v>
      </c>
      <c r="M2649" s="26">
        <f>VALUE(VLOOKUP(B2649,Accounts!B$2:G$3001,6,FALSE))</f>
        <v>404760252</v>
      </c>
      <c r="N2649" s="22">
        <f>IFERROR(VLOOKUP(B2649,Loan!B2649:D2948,3,FALSE), 0)</f>
        <v>0</v>
      </c>
      <c r="O2649" s="25">
        <f>VLOOKUP(B2649,Transaction!C2:F3001,4,FALSE)</f>
        <v>44249</v>
      </c>
      <c r="P2649" s="21" t="str">
        <f>VLOOKUP(B2649,Table3[[Account Number]:[Transaction type]],2,FALSE)</f>
        <v>Loan Payment</v>
      </c>
      <c r="Q2649" s="21" t="str">
        <f>VLOOKUP(B2649,Transaction!C2:E3001,3,FALSE)</f>
        <v>AFT</v>
      </c>
      <c r="R2649" s="22">
        <f>Table4[[#This Row],[Bank Deposit2]] - Table4[[#This Row],[Saving Accounts]]</f>
        <v>808590.81656159996</v>
      </c>
      <c r="S2649" s="22">
        <f>IF(AND(Table4[[#This Row],[Account Type]]="Current",Table4[[#This Row],[Opening Balance]]&gt;= 500000),Table4[[#This Row],[Opening Balance]] * 0.02, 0)</f>
        <v>0</v>
      </c>
    </row>
    <row r="2650" spans="1:19" ht="15.75" x14ac:dyDescent="0.25">
      <c r="A2650" s="17" t="s">
        <v>8101</v>
      </c>
      <c r="B2650" s="19">
        <v>629323798</v>
      </c>
      <c r="C2650" s="17">
        <v>72</v>
      </c>
      <c r="D2650" s="24">
        <v>18408</v>
      </c>
      <c r="E2650" s="17" t="s">
        <v>12</v>
      </c>
      <c r="F2650" s="17" t="s">
        <v>1336</v>
      </c>
      <c r="G2650" s="17" t="s">
        <v>3331</v>
      </c>
      <c r="H2650" s="17" t="s">
        <v>8102</v>
      </c>
      <c r="I2650" s="20">
        <f t="shared" si="41"/>
        <v>52569.960551999997</v>
      </c>
      <c r="J2650" s="20">
        <v>11574.00934776</v>
      </c>
      <c r="K2650" s="17" t="s">
        <v>8103</v>
      </c>
      <c r="L2650" s="21" t="str">
        <f>VLOOKUP(B2650,Accounts!B$2:E$3001,4,FALSE)</f>
        <v>Domiciliary</v>
      </c>
      <c r="M2650" s="26">
        <f>VALUE(VLOOKUP(B2650,Accounts!B$2:G$3001,6,FALSE))</f>
        <v>235953245</v>
      </c>
      <c r="N2650" s="22">
        <f>IFERROR(VLOOKUP(B2650,Loan!B2650:D2949,3,FALSE), 0)</f>
        <v>0</v>
      </c>
      <c r="O2650" s="25">
        <f>VLOOKUP(B2650,Transaction!C2:F3001,4,FALSE)</f>
        <v>44204</v>
      </c>
      <c r="P2650" s="21" t="str">
        <f>VLOOKUP(B2650,Table3[[Account Number]:[Transaction type]],2,FALSE)</f>
        <v>Online Payment</v>
      </c>
      <c r="Q2650" s="21" t="str">
        <f>VLOOKUP(B2650,Transaction!C2:E3001,3,FALSE)</f>
        <v>Mobile</v>
      </c>
      <c r="R2650" s="22">
        <f>Table4[[#This Row],[Bank Deposit2]] - Table4[[#This Row],[Saving Accounts]]</f>
        <v>40995.951204239995</v>
      </c>
      <c r="S2650" s="22">
        <f>IF(AND(Table4[[#This Row],[Account Type]]="Current",Table4[[#This Row],[Opening Balance]]&gt;= 500000),Table4[[#This Row],[Opening Balance]] * 0.02, 0)</f>
        <v>0</v>
      </c>
    </row>
    <row r="2651" spans="1:19" ht="15.75" x14ac:dyDescent="0.25">
      <c r="A2651" s="17" t="s">
        <v>8104</v>
      </c>
      <c r="B2651" s="19">
        <v>468197885</v>
      </c>
      <c r="C2651" s="17">
        <v>54</v>
      </c>
      <c r="D2651" s="24">
        <v>24982.5</v>
      </c>
      <c r="E2651" s="17" t="s">
        <v>12</v>
      </c>
      <c r="F2651" s="17" t="s">
        <v>767</v>
      </c>
      <c r="G2651" s="17" t="s">
        <v>3331</v>
      </c>
      <c r="H2651" s="17" t="s">
        <v>8105</v>
      </c>
      <c r="I2651" s="20">
        <f t="shared" si="41"/>
        <v>1291352.7411199999</v>
      </c>
      <c r="J2651" s="20">
        <v>431733.98854559998</v>
      </c>
      <c r="K2651" s="17" t="s">
        <v>8106</v>
      </c>
      <c r="L2651" s="21" t="str">
        <f>VLOOKUP(B2651,Accounts!B$2:E$3001,4,FALSE)</f>
        <v>Corporate</v>
      </c>
      <c r="M2651" s="26">
        <f>VALUE(VLOOKUP(B2651,Accounts!B$2:G$3001,6,FALSE))</f>
        <v>616415744</v>
      </c>
      <c r="N2651" s="22">
        <f>IFERROR(VLOOKUP(B2651,Loan!B2651:D2950,3,FALSE), 0)</f>
        <v>0</v>
      </c>
      <c r="O2651" s="25">
        <f>VLOOKUP(B2651,Transaction!C2:F3001,4,FALSE)</f>
        <v>44507</v>
      </c>
      <c r="P2651" s="21" t="str">
        <f>VLOOKUP(B2651,Table3[[Account Number]:[Transaction type]],2,FALSE)</f>
        <v>Money Deposit</v>
      </c>
      <c r="Q2651" s="21" t="str">
        <f>VLOOKUP(B2651,Transaction!C2:E3001,3,FALSE)</f>
        <v>Bank</v>
      </c>
      <c r="R2651" s="22">
        <f>Table4[[#This Row],[Bank Deposit2]] - Table4[[#This Row],[Saving Accounts]]</f>
        <v>859618.75257439993</v>
      </c>
      <c r="S2651" s="22">
        <f>IF(AND(Table4[[#This Row],[Account Type]]="Current",Table4[[#This Row],[Opening Balance]]&gt;= 500000),Table4[[#This Row],[Opening Balance]] * 0.02, 0)</f>
        <v>0</v>
      </c>
    </row>
    <row r="2652" spans="1:19" ht="15.75" x14ac:dyDescent="0.25">
      <c r="A2652" s="17" t="s">
        <v>8107</v>
      </c>
      <c r="B2652" s="19">
        <v>126955197</v>
      </c>
      <c r="C2652" s="17">
        <v>70</v>
      </c>
      <c r="D2652" s="24">
        <v>19138.5</v>
      </c>
      <c r="E2652" s="17" t="s">
        <v>12</v>
      </c>
      <c r="F2652" s="17" t="s">
        <v>1498</v>
      </c>
      <c r="G2652" s="17" t="s">
        <v>3331</v>
      </c>
      <c r="H2652" s="17" t="s">
        <v>8108</v>
      </c>
      <c r="I2652" s="20">
        <f t="shared" si="41"/>
        <v>672708.90270400001</v>
      </c>
      <c r="J2652" s="20">
        <v>92280.471249959999</v>
      </c>
      <c r="K2652" s="17" t="s">
        <v>8109</v>
      </c>
      <c r="L2652" s="21" t="str">
        <f>VLOOKUP(B2652,Accounts!B$2:E$3001,4,FALSE)</f>
        <v>Savings</v>
      </c>
      <c r="M2652" s="26">
        <f>VALUE(VLOOKUP(B2652,Accounts!B$2:G$3001,6,FALSE))</f>
        <v>1981445376</v>
      </c>
      <c r="N2652" s="22">
        <f>IFERROR(VLOOKUP(B2652,Loan!B2652:D2951,3,FALSE), 0)</f>
        <v>0</v>
      </c>
      <c r="O2652" s="25">
        <f>VLOOKUP(B2652,Transaction!C2:F3001,4,FALSE)</f>
        <v>44482</v>
      </c>
      <c r="P2652" s="21" t="str">
        <f>VLOOKUP(B2652,Table3[[Account Number]:[Transaction type]],2,FALSE)</f>
        <v>Money Deposit</v>
      </c>
      <c r="Q2652" s="21" t="str">
        <f>VLOOKUP(B2652,Transaction!C2:E3001,3,FALSE)</f>
        <v>ATM</v>
      </c>
      <c r="R2652" s="22">
        <f>Table4[[#This Row],[Bank Deposit2]] - Table4[[#This Row],[Saving Accounts]]</f>
        <v>580428.43145403999</v>
      </c>
      <c r="S2652" s="22">
        <f>IF(AND(Table4[[#This Row],[Account Type]]="Current",Table4[[#This Row],[Opening Balance]]&gt;= 500000),Table4[[#This Row],[Opening Balance]] * 0.02, 0)</f>
        <v>0</v>
      </c>
    </row>
    <row r="2653" spans="1:19" ht="15.75" x14ac:dyDescent="0.25">
      <c r="A2653" s="17" t="s">
        <v>8110</v>
      </c>
      <c r="B2653" s="19">
        <v>804272743</v>
      </c>
      <c r="C2653" s="17">
        <v>64</v>
      </c>
      <c r="D2653" s="24">
        <v>21330</v>
      </c>
      <c r="E2653" s="17" t="s">
        <v>12</v>
      </c>
      <c r="F2653" s="17" t="s">
        <v>2112</v>
      </c>
      <c r="G2653" s="17" t="s">
        <v>3331</v>
      </c>
      <c r="H2653" s="17" t="s">
        <v>8111</v>
      </c>
      <c r="I2653" s="20">
        <f t="shared" si="41"/>
        <v>676238.74156800006</v>
      </c>
      <c r="J2653" s="20">
        <v>333242.64909000002</v>
      </c>
      <c r="K2653" s="17" t="s">
        <v>8112</v>
      </c>
      <c r="L2653" s="21" t="str">
        <f>VLOOKUP(B2653,Accounts!B$2:E$3001,4,FALSE)</f>
        <v>Domiciliary</v>
      </c>
      <c r="M2653" s="26">
        <f>VALUE(VLOOKUP(B2653,Accounts!B$2:G$3001,6,FALSE))</f>
        <v>1463324544</v>
      </c>
      <c r="N2653" s="22">
        <f>IFERROR(VLOOKUP(B2653,Loan!B2653:D2952,3,FALSE), 0)</f>
        <v>0</v>
      </c>
      <c r="O2653" s="25">
        <f>VLOOKUP(B2653,Transaction!C2:F3001,4,FALSE)</f>
        <v>44538</v>
      </c>
      <c r="P2653" s="21" t="str">
        <f>VLOOKUP(B2653,Table3[[Account Number]:[Transaction type]],2,FALSE)</f>
        <v>Money Transfer</v>
      </c>
      <c r="Q2653" s="21" t="str">
        <f>VLOOKUP(B2653,Transaction!C2:E3001,3,FALSE)</f>
        <v>Bank</v>
      </c>
      <c r="R2653" s="22">
        <f>Table4[[#This Row],[Bank Deposit2]] - Table4[[#This Row],[Saving Accounts]]</f>
        <v>342996.09247800004</v>
      </c>
      <c r="S2653" s="22">
        <f>IF(AND(Table4[[#This Row],[Account Type]]="Current",Table4[[#This Row],[Opening Balance]]&gt;= 500000),Table4[[#This Row],[Opening Balance]] * 0.02, 0)</f>
        <v>0</v>
      </c>
    </row>
    <row r="2654" spans="1:19" ht="15.75" x14ac:dyDescent="0.25">
      <c r="A2654" s="17" t="s">
        <v>8113</v>
      </c>
      <c r="B2654" s="19">
        <v>646448345</v>
      </c>
      <c r="C2654" s="17">
        <v>50</v>
      </c>
      <c r="D2654" s="24">
        <v>26443.5</v>
      </c>
      <c r="E2654" s="17" t="s">
        <v>12</v>
      </c>
      <c r="F2654" s="17" t="s">
        <v>176</v>
      </c>
      <c r="G2654" s="17" t="s">
        <v>3331</v>
      </c>
      <c r="H2654" s="17" t="s">
        <v>8114</v>
      </c>
      <c r="I2654" s="20">
        <f t="shared" si="41"/>
        <v>1453804.314944</v>
      </c>
      <c r="J2654" s="20">
        <v>378382.04197055998</v>
      </c>
      <c r="K2654" s="17" t="s">
        <v>8115</v>
      </c>
      <c r="L2654" s="21" t="str">
        <f>VLOOKUP(B2654,Accounts!B$2:E$3001,4,FALSE)</f>
        <v>Fixed Deposit</v>
      </c>
      <c r="M2654" s="26">
        <f>VALUE(VLOOKUP(B2654,Accounts!B$2:G$3001,6,FALSE))</f>
        <v>25059615</v>
      </c>
      <c r="N2654" s="22">
        <f>IFERROR(VLOOKUP(B2654,Loan!B2654:D2953,3,FALSE), 0)</f>
        <v>0</v>
      </c>
      <c r="O2654" s="25">
        <f>VLOOKUP(B2654,Transaction!C2:F3001,4,FALSE)</f>
        <v>44461</v>
      </c>
      <c r="P2654" s="21" t="str">
        <f>VLOOKUP(B2654,Table3[[Account Number]:[Transaction type]],2,FALSE)</f>
        <v>Checks</v>
      </c>
      <c r="Q2654" s="21" t="str">
        <f>VLOOKUP(B2654,Transaction!C2:E3001,3,FALSE)</f>
        <v>Bank</v>
      </c>
      <c r="R2654" s="22">
        <f>Table4[[#This Row],[Bank Deposit2]] - Table4[[#This Row],[Saving Accounts]]</f>
        <v>1075422.2729734401</v>
      </c>
      <c r="S2654" s="22">
        <f>IF(AND(Table4[[#This Row],[Account Type]]="Current",Table4[[#This Row],[Opening Balance]]&gt;= 500000),Table4[[#This Row],[Opening Balance]] * 0.02, 0)</f>
        <v>0</v>
      </c>
    </row>
    <row r="2655" spans="1:19" ht="15.75" x14ac:dyDescent="0.25">
      <c r="A2655" s="17" t="s">
        <v>8116</v>
      </c>
      <c r="B2655" s="19">
        <v>467206461</v>
      </c>
      <c r="C2655" s="17">
        <v>48</v>
      </c>
      <c r="D2655" s="24">
        <v>27174</v>
      </c>
      <c r="E2655" s="17" t="s">
        <v>12</v>
      </c>
      <c r="F2655" s="17" t="s">
        <v>610</v>
      </c>
      <c r="G2655" s="17" t="s">
        <v>3331</v>
      </c>
      <c r="H2655" s="17" t="s">
        <v>8117</v>
      </c>
      <c r="I2655" s="20">
        <f t="shared" si="41"/>
        <v>1599208.3125539999</v>
      </c>
      <c r="J2655" s="20">
        <v>351435.77795393998</v>
      </c>
      <c r="K2655" s="17" t="s">
        <v>8118</v>
      </c>
      <c r="L2655" s="21" t="str">
        <f>VLOOKUP(B2655,Accounts!B$2:E$3001,4,FALSE)</f>
        <v>Current</v>
      </c>
      <c r="M2655" s="26">
        <f>VALUE(VLOOKUP(B2655,Accounts!B$2:G$3001,6,FALSE))</f>
        <v>507566468</v>
      </c>
      <c r="N2655" s="22">
        <f>IFERROR(VLOOKUP(B2655,Loan!B2655:D2954,3,FALSE), 0)</f>
        <v>0</v>
      </c>
      <c r="O2655" s="25">
        <f>VLOOKUP(B2655,Transaction!C2:F3001,4,FALSE)</f>
        <v>44615</v>
      </c>
      <c r="P2655" s="21" t="str">
        <f>VLOOKUP(B2655,Table3[[Account Number]:[Transaction type]],2,FALSE)</f>
        <v>Online Payment</v>
      </c>
      <c r="Q2655" s="21" t="str">
        <f>VLOOKUP(B2655,Transaction!C2:E3001,3,FALSE)</f>
        <v>Mobile</v>
      </c>
      <c r="R2655" s="22">
        <f>Table4[[#This Row],[Bank Deposit2]] - Table4[[#This Row],[Saving Accounts]]</f>
        <v>1247772.53460006</v>
      </c>
      <c r="S2655" s="22">
        <f>IF(AND(Table4[[#This Row],[Account Type]]="Current",Table4[[#This Row],[Opening Balance]]&gt;= 500000),Table4[[#This Row],[Opening Balance]] * 0.02, 0)</f>
        <v>10151329.359999999</v>
      </c>
    </row>
    <row r="2656" spans="1:19" ht="15.75" x14ac:dyDescent="0.25">
      <c r="A2656" s="17" t="s">
        <v>8119</v>
      </c>
      <c r="B2656" s="19">
        <v>873700581</v>
      </c>
      <c r="C2656" s="17">
        <v>30</v>
      </c>
      <c r="D2656" s="24">
        <v>33748.5</v>
      </c>
      <c r="E2656" s="17" t="s">
        <v>12</v>
      </c>
      <c r="F2656" s="17" t="s">
        <v>721</v>
      </c>
      <c r="G2656" s="17" t="s">
        <v>3331</v>
      </c>
      <c r="H2656" s="17" t="s">
        <v>8120</v>
      </c>
      <c r="I2656" s="20">
        <f t="shared" si="41"/>
        <v>370769.9424</v>
      </c>
      <c r="J2656" s="20">
        <v>287852.300736</v>
      </c>
      <c r="K2656" s="17" t="s">
        <v>8121</v>
      </c>
      <c r="L2656" s="21" t="str">
        <f>VLOOKUP(B2656,Accounts!B$2:E$3001,4,FALSE)</f>
        <v>Corporate</v>
      </c>
      <c r="M2656" s="26">
        <f>VALUE(VLOOKUP(B2656,Accounts!B$2:G$3001,6,FALSE))</f>
        <v>3905432496</v>
      </c>
      <c r="N2656" s="22">
        <f>IFERROR(VLOOKUP(B2656,Loan!B2656:D2955,3,FALSE), 0)</f>
        <v>0</v>
      </c>
      <c r="O2656" s="25">
        <f>VLOOKUP(B2656,Transaction!C2:F3001,4,FALSE)</f>
        <v>44612</v>
      </c>
      <c r="P2656" s="21" t="str">
        <f>VLOOKUP(B2656,Table3[[Account Number]:[Transaction type]],2,FALSE)</f>
        <v>Money Deposit</v>
      </c>
      <c r="Q2656" s="21" t="str">
        <f>VLOOKUP(B2656,Transaction!C2:E3001,3,FALSE)</f>
        <v>Bank</v>
      </c>
      <c r="R2656" s="22">
        <f>Table4[[#This Row],[Bank Deposit2]] - Table4[[#This Row],[Saving Accounts]]</f>
        <v>82917.641663999995</v>
      </c>
      <c r="S2656" s="22">
        <f>IF(AND(Table4[[#This Row],[Account Type]]="Current",Table4[[#This Row],[Opening Balance]]&gt;= 500000),Table4[[#This Row],[Opening Balance]] * 0.02, 0)</f>
        <v>0</v>
      </c>
    </row>
    <row r="2657" spans="1:19" ht="15.75" x14ac:dyDescent="0.25">
      <c r="A2657" s="17" t="s">
        <v>8122</v>
      </c>
      <c r="B2657" s="19">
        <v>683793376</v>
      </c>
      <c r="C2657" s="17">
        <v>56</v>
      </c>
      <c r="D2657" s="24">
        <v>24252</v>
      </c>
      <c r="E2657" s="17" t="s">
        <v>12</v>
      </c>
      <c r="F2657" s="17" t="s">
        <v>587</v>
      </c>
      <c r="G2657" s="17" t="s">
        <v>3331</v>
      </c>
      <c r="H2657" s="17" t="s">
        <v>8123</v>
      </c>
      <c r="I2657" s="20">
        <f t="shared" si="41"/>
        <v>199877.04180000001</v>
      </c>
      <c r="J2657" s="20">
        <v>91210.556741399996</v>
      </c>
      <c r="K2657" s="17" t="s">
        <v>8124</v>
      </c>
      <c r="L2657" s="21" t="str">
        <f>VLOOKUP(B2657,Accounts!B$2:E$3001,4,FALSE)</f>
        <v>Domiciliary</v>
      </c>
      <c r="M2657" s="26">
        <f>VALUE(VLOOKUP(B2657,Accounts!B$2:G$3001,6,FALSE))</f>
        <v>2236564512</v>
      </c>
      <c r="N2657" s="22">
        <f>IFERROR(VLOOKUP(B2657,Loan!B2657:D2956,3,FALSE), 0)</f>
        <v>0</v>
      </c>
      <c r="O2657" s="25">
        <f>VLOOKUP(B2657,Transaction!C2:F3001,4,FALSE)</f>
        <v>44282</v>
      </c>
      <c r="P2657" s="21" t="str">
        <f>VLOOKUP(B2657,Table3[[Account Number]:[Transaction type]],2,FALSE)</f>
        <v>Online Payment</v>
      </c>
      <c r="Q2657" s="21" t="str">
        <f>VLOOKUP(B2657,Transaction!C2:E3001,3,FALSE)</f>
        <v>Card</v>
      </c>
      <c r="R2657" s="22">
        <f>Table4[[#This Row],[Bank Deposit2]] - Table4[[#This Row],[Saving Accounts]]</f>
        <v>108666.48505860001</v>
      </c>
      <c r="S2657" s="22">
        <f>IF(AND(Table4[[#This Row],[Account Type]]="Current",Table4[[#This Row],[Opening Balance]]&gt;= 500000),Table4[[#This Row],[Opening Balance]] * 0.02, 0)</f>
        <v>0</v>
      </c>
    </row>
    <row r="2658" spans="1:19" ht="15.75" x14ac:dyDescent="0.25">
      <c r="A2658" s="17" t="s">
        <v>8125</v>
      </c>
      <c r="B2658" s="19">
        <v>20886327</v>
      </c>
      <c r="C2658" s="17">
        <v>76</v>
      </c>
      <c r="D2658" s="24">
        <v>16947</v>
      </c>
      <c r="E2658" s="17" t="s">
        <v>12</v>
      </c>
      <c r="F2658" s="17" t="s">
        <v>19</v>
      </c>
      <c r="G2658" s="17" t="s">
        <v>3331</v>
      </c>
      <c r="H2658" s="17" t="s">
        <v>8126</v>
      </c>
      <c r="I2658" s="20">
        <f t="shared" si="41"/>
        <v>814077.78359999997</v>
      </c>
      <c r="J2658" s="20">
        <v>115318.700604</v>
      </c>
      <c r="K2658" s="17" t="s">
        <v>8127</v>
      </c>
      <c r="L2658" s="21" t="str">
        <f>VLOOKUP(B2658,Accounts!B$2:E$3001,4,FALSE)</f>
        <v>Joint</v>
      </c>
      <c r="M2658" s="26">
        <f>VALUE(VLOOKUP(B2658,Accounts!B$2:G$3001,6,FALSE))</f>
        <v>214416</v>
      </c>
      <c r="N2658" s="22">
        <f>IFERROR(VLOOKUP(B2658,Loan!B2658:D2957,3,FALSE), 0)</f>
        <v>0</v>
      </c>
      <c r="O2658" s="25">
        <f>VLOOKUP(B2658,Transaction!C2:F3001,4,FALSE)</f>
        <v>44322</v>
      </c>
      <c r="P2658" s="21" t="str">
        <f>VLOOKUP(B2658,Table3[[Account Number]:[Transaction type]],2,FALSE)</f>
        <v>Loan Payment</v>
      </c>
      <c r="Q2658" s="21" t="str">
        <f>VLOOKUP(B2658,Transaction!C2:E3001,3,FALSE)</f>
        <v>AFT</v>
      </c>
      <c r="R2658" s="22">
        <f>Table4[[#This Row],[Bank Deposit2]] - Table4[[#This Row],[Saving Accounts]]</f>
        <v>698759.08299599995</v>
      </c>
      <c r="S2658" s="22">
        <f>IF(AND(Table4[[#This Row],[Account Type]]="Current",Table4[[#This Row],[Opening Balance]]&gt;= 500000),Table4[[#This Row],[Opening Balance]] * 0.02, 0)</f>
        <v>0</v>
      </c>
    </row>
    <row r="2659" spans="1:19" ht="15.75" x14ac:dyDescent="0.25">
      <c r="A2659" s="17" t="s">
        <v>8128</v>
      </c>
      <c r="B2659" s="19">
        <v>578101395</v>
      </c>
      <c r="C2659" s="17">
        <v>28</v>
      </c>
      <c r="D2659" s="24">
        <v>34479</v>
      </c>
      <c r="E2659" s="17" t="s">
        <v>12</v>
      </c>
      <c r="F2659" s="17" t="s">
        <v>527</v>
      </c>
      <c r="G2659" s="17" t="s">
        <v>3331</v>
      </c>
      <c r="H2659" s="17" t="s">
        <v>8129</v>
      </c>
      <c r="I2659" s="20">
        <f t="shared" si="41"/>
        <v>60424.783775999997</v>
      </c>
      <c r="J2659" s="20">
        <v>13030.735979519999</v>
      </c>
      <c r="K2659" s="17" t="s">
        <v>8130</v>
      </c>
      <c r="L2659" s="21" t="str">
        <f>VLOOKUP(B2659,Accounts!B$2:E$3001,4,FALSE)</f>
        <v>Domiciliary</v>
      </c>
      <c r="M2659" s="26">
        <f>VALUE(VLOOKUP(B2659,Accounts!B$2:G$3001,6,FALSE))</f>
        <v>1595799675</v>
      </c>
      <c r="N2659" s="22">
        <f>IFERROR(VLOOKUP(B2659,Loan!B2659:D2958,3,FALSE), 0)</f>
        <v>0</v>
      </c>
      <c r="O2659" s="25">
        <f>VLOOKUP(B2659,Transaction!C2:F3001,4,FALSE)</f>
        <v>44407</v>
      </c>
      <c r="P2659" s="21" t="str">
        <f>VLOOKUP(B2659,Table3[[Account Number]:[Transaction type]],2,FALSE)</f>
        <v>Online Payment</v>
      </c>
      <c r="Q2659" s="21" t="str">
        <f>VLOOKUP(B2659,Transaction!C2:E3001,3,FALSE)</f>
        <v>Card</v>
      </c>
      <c r="R2659" s="22">
        <f>Table4[[#This Row],[Bank Deposit2]] - Table4[[#This Row],[Saving Accounts]]</f>
        <v>47394.047796479994</v>
      </c>
      <c r="S2659" s="22">
        <f>IF(AND(Table4[[#This Row],[Account Type]]="Current",Table4[[#This Row],[Opening Balance]]&gt;= 500000),Table4[[#This Row],[Opening Balance]] * 0.02, 0)</f>
        <v>0</v>
      </c>
    </row>
    <row r="2660" spans="1:19" ht="15.75" x14ac:dyDescent="0.25">
      <c r="A2660" s="17" t="s">
        <v>8131</v>
      </c>
      <c r="B2660" s="19">
        <v>282505659</v>
      </c>
      <c r="C2660" s="17">
        <v>18</v>
      </c>
      <c r="D2660" s="24">
        <v>38131.5</v>
      </c>
      <c r="E2660" s="17" t="s">
        <v>12</v>
      </c>
      <c r="F2660" s="17" t="s">
        <v>29</v>
      </c>
      <c r="G2660" s="17" t="s">
        <v>3331</v>
      </c>
      <c r="H2660" s="17" t="s">
        <v>8132</v>
      </c>
      <c r="I2660" s="20">
        <f t="shared" si="41"/>
        <v>659353.32313200005</v>
      </c>
      <c r="J2660" s="20">
        <v>84035.227457999994</v>
      </c>
      <c r="K2660" s="17" t="s">
        <v>8133</v>
      </c>
      <c r="L2660" s="21" t="str">
        <f>VLOOKUP(B2660,Accounts!B$2:E$3001,4,FALSE)</f>
        <v>Domiciliary</v>
      </c>
      <c r="M2660" s="26">
        <f>VALUE(VLOOKUP(B2660,Accounts!B$2:G$3001,6,FALSE))</f>
        <v>52253838</v>
      </c>
      <c r="N2660" s="22">
        <f>IFERROR(VLOOKUP(B2660,Loan!B2660:D2959,3,FALSE), 0)</f>
        <v>0</v>
      </c>
      <c r="O2660" s="25">
        <f>VLOOKUP(B2660,Transaction!C2:F3001,4,FALSE)</f>
        <v>44663</v>
      </c>
      <c r="P2660" s="21" t="str">
        <f>VLOOKUP(B2660,Table3[[Account Number]:[Transaction type]],2,FALSE)</f>
        <v>Cash Withdrawal</v>
      </c>
      <c r="Q2660" s="21" t="str">
        <f>VLOOKUP(B2660,Transaction!C2:E3001,3,FALSE)</f>
        <v>POS</v>
      </c>
      <c r="R2660" s="22">
        <f>Table4[[#This Row],[Bank Deposit2]] - Table4[[#This Row],[Saving Accounts]]</f>
        <v>575318.0956740001</v>
      </c>
      <c r="S2660" s="22">
        <f>IF(AND(Table4[[#This Row],[Account Type]]="Current",Table4[[#This Row],[Opening Balance]]&gt;= 500000),Table4[[#This Row],[Opening Balance]] * 0.02, 0)</f>
        <v>0</v>
      </c>
    </row>
    <row r="2661" spans="1:19" ht="15.75" x14ac:dyDescent="0.25">
      <c r="A2661" s="17" t="s">
        <v>8134</v>
      </c>
      <c r="B2661" s="19">
        <v>48927497</v>
      </c>
      <c r="C2661" s="17">
        <v>30</v>
      </c>
      <c r="D2661" s="24">
        <v>33748.5</v>
      </c>
      <c r="E2661" s="17" t="s">
        <v>12</v>
      </c>
      <c r="F2661" s="17" t="s">
        <v>561</v>
      </c>
      <c r="G2661" s="17" t="s">
        <v>3331</v>
      </c>
      <c r="H2661" s="17" t="s">
        <v>8135</v>
      </c>
      <c r="I2661" s="20">
        <f t="shared" si="41"/>
        <v>386551.75363200001</v>
      </c>
      <c r="J2661" s="20">
        <v>190855.04765184</v>
      </c>
      <c r="K2661" s="17" t="s">
        <v>8136</v>
      </c>
      <c r="L2661" s="21" t="str">
        <f>VLOOKUP(B2661,Accounts!B$2:E$3001,4,FALSE)</f>
        <v>Savings</v>
      </c>
      <c r="M2661" s="26">
        <f>VALUE(VLOOKUP(B2661,Accounts!B$2:G$3001,6,FALSE))</f>
        <v>1502244879</v>
      </c>
      <c r="N2661" s="22">
        <f>IFERROR(VLOOKUP(B2661,Loan!B2661:D2960,3,FALSE), 0)</f>
        <v>0</v>
      </c>
      <c r="O2661" s="25">
        <f>VLOOKUP(B2661,Transaction!C2:F3001,4,FALSE)</f>
        <v>44645</v>
      </c>
      <c r="P2661" s="21" t="str">
        <f>VLOOKUP(B2661,Table3[[Account Number]:[Transaction type]],2,FALSE)</f>
        <v>Money Deposit</v>
      </c>
      <c r="Q2661" s="21" t="str">
        <f>VLOOKUP(B2661,Transaction!C2:E3001,3,FALSE)</f>
        <v>Bank</v>
      </c>
      <c r="R2661" s="22">
        <f>Table4[[#This Row],[Bank Deposit2]] - Table4[[#This Row],[Saving Accounts]]</f>
        <v>195696.70598016001</v>
      </c>
      <c r="S2661" s="22">
        <f>IF(AND(Table4[[#This Row],[Account Type]]="Current",Table4[[#This Row],[Opening Balance]]&gt;= 500000),Table4[[#This Row],[Opening Balance]] * 0.02, 0)</f>
        <v>0</v>
      </c>
    </row>
    <row r="2662" spans="1:19" ht="15.75" x14ac:dyDescent="0.25">
      <c r="A2662" s="17" t="s">
        <v>8137</v>
      </c>
      <c r="B2662" s="19">
        <v>448953982</v>
      </c>
      <c r="C2662" s="17">
        <v>35</v>
      </c>
      <c r="D2662" s="24">
        <v>31922.25</v>
      </c>
      <c r="E2662" s="17" t="s">
        <v>12</v>
      </c>
      <c r="F2662" s="17" t="s">
        <v>1746</v>
      </c>
      <c r="G2662" s="17" t="s">
        <v>3331</v>
      </c>
      <c r="H2662" s="17" t="s">
        <v>8138</v>
      </c>
      <c r="I2662" s="20">
        <f t="shared" si="41"/>
        <v>469038.875008</v>
      </c>
      <c r="J2662" s="20">
        <v>98288.146344959998</v>
      </c>
      <c r="K2662" s="17" t="s">
        <v>8139</v>
      </c>
      <c r="L2662" s="21" t="str">
        <f>VLOOKUP(B2662,Accounts!B$2:E$3001,4,FALSE)</f>
        <v>Domiciliary</v>
      </c>
      <c r="M2662" s="26">
        <f>VALUE(VLOOKUP(B2662,Accounts!B$2:G$3001,6,FALSE))</f>
        <v>834413176</v>
      </c>
      <c r="N2662" s="22">
        <f>IFERROR(VLOOKUP(B2662,Loan!B2662:D2961,3,FALSE), 0)</f>
        <v>0</v>
      </c>
      <c r="O2662" s="25">
        <f>VLOOKUP(B2662,Transaction!C2:F3001,4,FALSE)</f>
        <v>44401</v>
      </c>
      <c r="P2662" s="21" t="str">
        <f>VLOOKUP(B2662,Table3[[Account Number]:[Transaction type]],2,FALSE)</f>
        <v>Online Payment</v>
      </c>
      <c r="Q2662" s="21" t="str">
        <f>VLOOKUP(B2662,Transaction!C2:E3001,3,FALSE)</f>
        <v>Internet Banking</v>
      </c>
      <c r="R2662" s="22">
        <f>Table4[[#This Row],[Bank Deposit2]] - Table4[[#This Row],[Saving Accounts]]</f>
        <v>370750.72866303998</v>
      </c>
      <c r="S2662" s="22">
        <f>IF(AND(Table4[[#This Row],[Account Type]]="Current",Table4[[#This Row],[Opening Balance]]&gt;= 500000),Table4[[#This Row],[Opening Balance]] * 0.02, 0)</f>
        <v>0</v>
      </c>
    </row>
    <row r="2663" spans="1:19" ht="15.75" x14ac:dyDescent="0.25">
      <c r="A2663" s="17" t="s">
        <v>8140</v>
      </c>
      <c r="B2663" s="19">
        <v>313980008</v>
      </c>
      <c r="C2663" s="17">
        <v>24</v>
      </c>
      <c r="D2663" s="24">
        <v>35940</v>
      </c>
      <c r="E2663" s="17" t="s">
        <v>12</v>
      </c>
      <c r="F2663" s="17" t="s">
        <v>1197</v>
      </c>
      <c r="G2663" s="17" t="s">
        <v>3331</v>
      </c>
      <c r="H2663" s="17" t="s">
        <v>8141</v>
      </c>
      <c r="I2663" s="20">
        <f t="shared" si="41"/>
        <v>47024.477784000002</v>
      </c>
      <c r="J2663" s="20">
        <v>24784.665937919999</v>
      </c>
      <c r="K2663" s="17" t="s">
        <v>8142</v>
      </c>
      <c r="L2663" s="21" t="str">
        <f>VLOOKUP(B2663,Accounts!B$2:E$3001,4,FALSE)</f>
        <v>Domiciliary</v>
      </c>
      <c r="M2663" s="26">
        <f>VALUE(VLOOKUP(B2663,Accounts!B$2:G$3001,6,FALSE))</f>
        <v>993077928</v>
      </c>
      <c r="N2663" s="22">
        <f>IFERROR(VLOOKUP(B2663,Loan!B2663:D2962,3,FALSE), 0)</f>
        <v>0</v>
      </c>
      <c r="O2663" s="25">
        <f>VLOOKUP(B2663,Transaction!C2:F3001,4,FALSE)</f>
        <v>44579</v>
      </c>
      <c r="P2663" s="21" t="str">
        <f>VLOOKUP(B2663,Table3[[Account Number]:[Transaction type]],2,FALSE)</f>
        <v>Money Deposit</v>
      </c>
      <c r="Q2663" s="21" t="str">
        <f>VLOOKUP(B2663,Transaction!C2:E3001,3,FALSE)</f>
        <v>Bank</v>
      </c>
      <c r="R2663" s="22">
        <f>Table4[[#This Row],[Bank Deposit2]] - Table4[[#This Row],[Saving Accounts]]</f>
        <v>22239.811846080003</v>
      </c>
      <c r="S2663" s="22">
        <f>IF(AND(Table4[[#This Row],[Account Type]]="Current",Table4[[#This Row],[Opening Balance]]&gt;= 500000),Table4[[#This Row],[Opening Balance]] * 0.02, 0)</f>
        <v>0</v>
      </c>
    </row>
    <row r="2664" spans="1:19" ht="15.75" x14ac:dyDescent="0.25">
      <c r="A2664" s="17" t="s">
        <v>8143</v>
      </c>
      <c r="B2664" s="19">
        <v>765691385</v>
      </c>
      <c r="C2664" s="17">
        <v>47</v>
      </c>
      <c r="D2664" s="24">
        <v>27539.25</v>
      </c>
      <c r="E2664" s="17" t="s">
        <v>12</v>
      </c>
      <c r="F2664" s="17" t="s">
        <v>385</v>
      </c>
      <c r="G2664" s="17" t="s">
        <v>3331</v>
      </c>
      <c r="H2664" s="17" t="s">
        <v>8144</v>
      </c>
      <c r="I2664" s="20">
        <f t="shared" si="41"/>
        <v>481590.33</v>
      </c>
      <c r="J2664" s="20">
        <v>161043.80635200001</v>
      </c>
      <c r="K2664" s="17" t="s">
        <v>8145</v>
      </c>
      <c r="L2664" s="21" t="str">
        <f>VLOOKUP(B2664,Accounts!B$2:E$3001,4,FALSE)</f>
        <v>Corporate</v>
      </c>
      <c r="M2664" s="26">
        <f>VALUE(VLOOKUP(B2664,Accounts!B$2:G$3001,6,FALSE))</f>
        <v>1339569024</v>
      </c>
      <c r="N2664" s="22">
        <f>IFERROR(VLOOKUP(B2664,Loan!B2664:D2963,3,FALSE), 0)</f>
        <v>0</v>
      </c>
      <c r="O2664" s="25">
        <f>VLOOKUP(B2664,Transaction!C2:F3001,4,FALSE)</f>
        <v>44420</v>
      </c>
      <c r="P2664" s="21" t="str">
        <f>VLOOKUP(B2664,Table3[[Account Number]:[Transaction type]],2,FALSE)</f>
        <v>Cash Withdrawal</v>
      </c>
      <c r="Q2664" s="21" t="str">
        <f>VLOOKUP(B2664,Transaction!C2:E3001,3,FALSE)</f>
        <v>Bank</v>
      </c>
      <c r="R2664" s="22">
        <f>Table4[[#This Row],[Bank Deposit2]] - Table4[[#This Row],[Saving Accounts]]</f>
        <v>320546.52364799997</v>
      </c>
      <c r="S2664" s="22">
        <f>IF(AND(Table4[[#This Row],[Account Type]]="Current",Table4[[#This Row],[Opening Balance]]&gt;= 500000),Table4[[#This Row],[Opening Balance]] * 0.02, 0)</f>
        <v>0</v>
      </c>
    </row>
    <row r="2665" spans="1:19" ht="15.75" x14ac:dyDescent="0.25">
      <c r="A2665" s="17" t="s">
        <v>5097</v>
      </c>
      <c r="B2665" s="19">
        <v>296436568</v>
      </c>
      <c r="C2665" s="17">
        <v>46</v>
      </c>
      <c r="D2665" s="24">
        <v>27904.5</v>
      </c>
      <c r="E2665" s="17" t="s">
        <v>12</v>
      </c>
      <c r="F2665" s="17" t="s">
        <v>1426</v>
      </c>
      <c r="G2665" s="17" t="s">
        <v>3331</v>
      </c>
      <c r="H2665" s="17" t="s">
        <v>8146</v>
      </c>
      <c r="I2665" s="20">
        <f t="shared" si="41"/>
        <v>41200.183332000001</v>
      </c>
      <c r="J2665" s="20">
        <v>24639.325325999998</v>
      </c>
      <c r="K2665" s="17" t="s">
        <v>8147</v>
      </c>
      <c r="L2665" s="21" t="str">
        <f>VLOOKUP(B2665,Accounts!B$2:E$3001,4,FALSE)</f>
        <v>Joint</v>
      </c>
      <c r="M2665" s="26">
        <f>VALUE(VLOOKUP(B2665,Accounts!B$2:G$3001,6,FALSE))</f>
        <v>2355895311</v>
      </c>
      <c r="N2665" s="22">
        <f>IFERROR(VLOOKUP(B2665,Loan!B2665:D2964,3,FALSE), 0)</f>
        <v>0</v>
      </c>
      <c r="O2665" s="25">
        <f>VLOOKUP(B2665,Transaction!C2:F3001,4,FALSE)</f>
        <v>44439</v>
      </c>
      <c r="P2665" s="21" t="str">
        <f>VLOOKUP(B2665,Table3[[Account Number]:[Transaction type]],2,FALSE)</f>
        <v>Online Payment</v>
      </c>
      <c r="Q2665" s="21" t="str">
        <f>VLOOKUP(B2665,Transaction!C2:E3001,3,FALSE)</f>
        <v>Mobile</v>
      </c>
      <c r="R2665" s="22">
        <f>Table4[[#This Row],[Bank Deposit2]] - Table4[[#This Row],[Saving Accounts]]</f>
        <v>16560.858006000002</v>
      </c>
      <c r="S2665" s="22">
        <f>IF(AND(Table4[[#This Row],[Account Type]]="Current",Table4[[#This Row],[Opening Balance]]&gt;= 500000),Table4[[#This Row],[Opening Balance]] * 0.02, 0)</f>
        <v>0</v>
      </c>
    </row>
    <row r="2666" spans="1:19" ht="15.75" x14ac:dyDescent="0.25">
      <c r="A2666" s="17" t="s">
        <v>8148</v>
      </c>
      <c r="B2666" s="19">
        <v>710014359</v>
      </c>
      <c r="C2666" s="17">
        <v>40</v>
      </c>
      <c r="D2666" s="24">
        <v>30096</v>
      </c>
      <c r="E2666" s="17" t="s">
        <v>12</v>
      </c>
      <c r="F2666" s="17" t="s">
        <v>269</v>
      </c>
      <c r="G2666" s="17" t="s">
        <v>3331</v>
      </c>
      <c r="H2666" s="17" t="s">
        <v>8149</v>
      </c>
      <c r="I2666" s="20">
        <f t="shared" si="41"/>
        <v>113708.648224</v>
      </c>
      <c r="J2666" s="20">
        <v>47228.754820479997</v>
      </c>
      <c r="K2666" s="17" t="s">
        <v>8150</v>
      </c>
      <c r="L2666" s="21" t="str">
        <f>VLOOKUP(B2666,Accounts!B$2:E$3001,4,FALSE)</f>
        <v>Domiciliary</v>
      </c>
      <c r="M2666" s="26">
        <f>VALUE(VLOOKUP(B2666,Accounts!B$2:G$3001,6,FALSE))</f>
        <v>1551356928</v>
      </c>
      <c r="N2666" s="22">
        <f>IFERROR(VLOOKUP(B2666,Loan!B2666:D2965,3,FALSE), 0)</f>
        <v>0</v>
      </c>
      <c r="O2666" s="25">
        <f>VLOOKUP(B2666,Transaction!C2:F3001,4,FALSE)</f>
        <v>44662</v>
      </c>
      <c r="P2666" s="21" t="str">
        <f>VLOOKUP(B2666,Table3[[Account Number]:[Transaction type]],2,FALSE)</f>
        <v>Money Transfer</v>
      </c>
      <c r="Q2666" s="21" t="str">
        <f>VLOOKUP(B2666,Transaction!C2:E3001,3,FALSE)</f>
        <v>Internet Banking</v>
      </c>
      <c r="R2666" s="22">
        <f>Table4[[#This Row],[Bank Deposit2]] - Table4[[#This Row],[Saving Accounts]]</f>
        <v>66479.893403520007</v>
      </c>
      <c r="S2666" s="22">
        <f>IF(AND(Table4[[#This Row],[Account Type]]="Current",Table4[[#This Row],[Opening Balance]]&gt;= 500000),Table4[[#This Row],[Opening Balance]] * 0.02, 0)</f>
        <v>0</v>
      </c>
    </row>
    <row r="2667" spans="1:19" ht="15.75" x14ac:dyDescent="0.25">
      <c r="A2667" s="17" t="s">
        <v>8151</v>
      </c>
      <c r="B2667" s="19">
        <v>920922693</v>
      </c>
      <c r="C2667" s="17">
        <v>67</v>
      </c>
      <c r="D2667" s="24">
        <v>20234.25</v>
      </c>
      <c r="E2667" s="17" t="s">
        <v>12</v>
      </c>
      <c r="F2667" s="17" t="s">
        <v>147</v>
      </c>
      <c r="G2667" s="17" t="s">
        <v>3331</v>
      </c>
      <c r="H2667" s="17" t="s">
        <v>8152</v>
      </c>
      <c r="I2667" s="20">
        <f t="shared" si="41"/>
        <v>434860.50348000001</v>
      </c>
      <c r="J2667" s="20">
        <v>85768.713139200001</v>
      </c>
      <c r="K2667" s="17" t="s">
        <v>8153</v>
      </c>
      <c r="L2667" s="21" t="str">
        <f>VLOOKUP(B2667,Accounts!B$2:E$3001,4,FALSE)</f>
        <v>Joint</v>
      </c>
      <c r="M2667" s="26">
        <f>VALUE(VLOOKUP(B2667,Accounts!B$2:G$3001,6,FALSE))</f>
        <v>220066392</v>
      </c>
      <c r="N2667" s="22">
        <f>IFERROR(VLOOKUP(B2667,Loan!B2667:D2966,3,FALSE), 0)</f>
        <v>0</v>
      </c>
      <c r="O2667" s="25">
        <f>VLOOKUP(B2667,Transaction!C2:F3001,4,FALSE)</f>
        <v>44549</v>
      </c>
      <c r="P2667" s="21" t="str">
        <f>VLOOKUP(B2667,Table3[[Account Number]:[Transaction type]],2,FALSE)</f>
        <v>Online Payment</v>
      </c>
      <c r="Q2667" s="21" t="str">
        <f>VLOOKUP(B2667,Transaction!C2:E3001,3,FALSE)</f>
        <v>Mobile</v>
      </c>
      <c r="R2667" s="22">
        <f>Table4[[#This Row],[Bank Deposit2]] - Table4[[#This Row],[Saving Accounts]]</f>
        <v>349091.79034080001</v>
      </c>
      <c r="S2667" s="22">
        <f>IF(AND(Table4[[#This Row],[Account Type]]="Current",Table4[[#This Row],[Opening Balance]]&gt;= 500000),Table4[[#This Row],[Opening Balance]] * 0.02, 0)</f>
        <v>0</v>
      </c>
    </row>
    <row r="2668" spans="1:19" ht="15.75" x14ac:dyDescent="0.25">
      <c r="A2668" s="17" t="s">
        <v>8154</v>
      </c>
      <c r="B2668" s="19">
        <v>730137715</v>
      </c>
      <c r="C2668" s="17">
        <v>52</v>
      </c>
      <c r="D2668" s="24">
        <v>25713</v>
      </c>
      <c r="E2668" s="17" t="s">
        <v>12</v>
      </c>
      <c r="F2668" s="17" t="s">
        <v>399</v>
      </c>
      <c r="G2668" s="17" t="s">
        <v>3331</v>
      </c>
      <c r="H2668" s="17" t="s">
        <v>8155</v>
      </c>
      <c r="I2668" s="20">
        <f t="shared" si="41"/>
        <v>3386869.4080650001</v>
      </c>
      <c r="J2668" s="20">
        <v>741795.45357060002</v>
      </c>
      <c r="K2668" s="17" t="s">
        <v>8156</v>
      </c>
      <c r="L2668" s="21" t="str">
        <f>VLOOKUP(B2668,Accounts!B$2:E$3001,4,FALSE)</f>
        <v>Domiciliary</v>
      </c>
      <c r="M2668" s="26">
        <f>VALUE(VLOOKUP(B2668,Accounts!B$2:G$3001,6,FALSE))</f>
        <v>1133451693</v>
      </c>
      <c r="N2668" s="22">
        <f>IFERROR(VLOOKUP(B2668,Loan!B2668:D2967,3,FALSE), 0)</f>
        <v>0</v>
      </c>
      <c r="O2668" s="25">
        <f>VLOOKUP(B2668,Transaction!C2:F3001,4,FALSE)</f>
        <v>44281</v>
      </c>
      <c r="P2668" s="21" t="str">
        <f>VLOOKUP(B2668,Table3[[Account Number]:[Transaction type]],2,FALSE)</f>
        <v>Online Payment</v>
      </c>
      <c r="Q2668" s="21" t="str">
        <f>VLOOKUP(B2668,Transaction!C2:E3001,3,FALSE)</f>
        <v>Internet Banking</v>
      </c>
      <c r="R2668" s="22">
        <f>Table4[[#This Row],[Bank Deposit2]] - Table4[[#This Row],[Saving Accounts]]</f>
        <v>2645073.9544943999</v>
      </c>
      <c r="S2668" s="22">
        <f>IF(AND(Table4[[#This Row],[Account Type]]="Current",Table4[[#This Row],[Opening Balance]]&gt;= 500000),Table4[[#This Row],[Opening Balance]] * 0.02, 0)</f>
        <v>0</v>
      </c>
    </row>
    <row r="2669" spans="1:19" ht="15.75" x14ac:dyDescent="0.25">
      <c r="A2669" s="17" t="s">
        <v>8157</v>
      </c>
      <c r="B2669" s="19">
        <v>376006012</v>
      </c>
      <c r="C2669" s="17">
        <v>53</v>
      </c>
      <c r="D2669" s="24">
        <v>25347.75</v>
      </c>
      <c r="E2669" s="17" t="s">
        <v>12</v>
      </c>
      <c r="F2669" s="17" t="s">
        <v>519</v>
      </c>
      <c r="G2669" s="17" t="s">
        <v>3331</v>
      </c>
      <c r="H2669" s="17" t="s">
        <v>8158</v>
      </c>
      <c r="I2669" s="20">
        <f t="shared" si="41"/>
        <v>254964.46275000001</v>
      </c>
      <c r="J2669" s="20">
        <v>127643.261562</v>
      </c>
      <c r="K2669" s="17" t="s">
        <v>8159</v>
      </c>
      <c r="L2669" s="21" t="str">
        <f>VLOOKUP(B2669,Accounts!B$2:E$3001,4,FALSE)</f>
        <v>Corporate</v>
      </c>
      <c r="M2669" s="26">
        <f>VALUE(VLOOKUP(B2669,Accounts!B$2:G$3001,6,FALSE))</f>
        <v>1102745664</v>
      </c>
      <c r="N2669" s="22">
        <f>IFERROR(VLOOKUP(B2669,Loan!B2669:D2968,3,FALSE), 0)</f>
        <v>0</v>
      </c>
      <c r="O2669" s="25">
        <f>VLOOKUP(B2669,Transaction!C2:F3001,4,FALSE)</f>
        <v>44632</v>
      </c>
      <c r="P2669" s="21" t="str">
        <f>VLOOKUP(B2669,Table3[[Account Number]:[Transaction type]],2,FALSE)</f>
        <v>Cash Withdrawal</v>
      </c>
      <c r="Q2669" s="21" t="str">
        <f>VLOOKUP(B2669,Transaction!C2:E3001,3,FALSE)</f>
        <v>POS</v>
      </c>
      <c r="R2669" s="22">
        <f>Table4[[#This Row],[Bank Deposit2]] - Table4[[#This Row],[Saving Accounts]]</f>
        <v>127321.20118800001</v>
      </c>
      <c r="S2669" s="22">
        <f>IF(AND(Table4[[#This Row],[Account Type]]="Current",Table4[[#This Row],[Opening Balance]]&gt;= 500000),Table4[[#This Row],[Opening Balance]] * 0.02, 0)</f>
        <v>0</v>
      </c>
    </row>
    <row r="2670" spans="1:19" ht="15.75" x14ac:dyDescent="0.25">
      <c r="A2670" s="17" t="s">
        <v>8160</v>
      </c>
      <c r="B2670" s="19">
        <v>870702609</v>
      </c>
      <c r="C2670" s="17">
        <v>25</v>
      </c>
      <c r="D2670" s="24">
        <v>35574.75</v>
      </c>
      <c r="E2670" s="17" t="s">
        <v>12</v>
      </c>
      <c r="F2670" s="17" t="s">
        <v>509</v>
      </c>
      <c r="G2670" s="17" t="s">
        <v>3331</v>
      </c>
      <c r="H2670" s="17" t="s">
        <v>8161</v>
      </c>
      <c r="I2670" s="20">
        <f t="shared" si="41"/>
        <v>188758.850056</v>
      </c>
      <c r="J2670" s="20">
        <v>105704.95603135999</v>
      </c>
      <c r="K2670" s="17" t="s">
        <v>8162</v>
      </c>
      <c r="L2670" s="21" t="str">
        <f>VLOOKUP(B2670,Accounts!B$2:E$3001,4,FALSE)</f>
        <v>Current</v>
      </c>
      <c r="M2670" s="26">
        <f>VALUE(VLOOKUP(B2670,Accounts!B$2:G$3001,6,FALSE))</f>
        <v>1838000568</v>
      </c>
      <c r="N2670" s="22">
        <f>IFERROR(VLOOKUP(B2670,Loan!B2670:D2969,3,FALSE), 0)</f>
        <v>0</v>
      </c>
      <c r="O2670" s="25">
        <f>VLOOKUP(B2670,Transaction!C2:F3001,4,FALSE)</f>
        <v>44663</v>
      </c>
      <c r="P2670" s="21" t="str">
        <f>VLOOKUP(B2670,Table3[[Account Number]:[Transaction type]],2,FALSE)</f>
        <v>Online Payment</v>
      </c>
      <c r="Q2670" s="21" t="str">
        <f>VLOOKUP(B2670,Transaction!C2:E3001,3,FALSE)</f>
        <v>Card</v>
      </c>
      <c r="R2670" s="22">
        <f>Table4[[#This Row],[Bank Deposit2]] - Table4[[#This Row],[Saving Accounts]]</f>
        <v>83053.894024640002</v>
      </c>
      <c r="S2670" s="22">
        <f>IF(AND(Table4[[#This Row],[Account Type]]="Current",Table4[[#This Row],[Opening Balance]]&gt;= 500000),Table4[[#This Row],[Opening Balance]] * 0.02, 0)</f>
        <v>36760011.359999999</v>
      </c>
    </row>
    <row r="2671" spans="1:19" ht="15.75" x14ac:dyDescent="0.25">
      <c r="A2671" s="17" t="s">
        <v>2310</v>
      </c>
      <c r="B2671" s="19">
        <v>255923617</v>
      </c>
      <c r="C2671" s="17">
        <v>78</v>
      </c>
      <c r="D2671" s="24">
        <v>16216.5</v>
      </c>
      <c r="E2671" s="17" t="s">
        <v>12</v>
      </c>
      <c r="F2671" s="17" t="s">
        <v>381</v>
      </c>
      <c r="G2671" s="17" t="s">
        <v>3331</v>
      </c>
      <c r="H2671" s="17" t="s">
        <v>8163</v>
      </c>
      <c r="I2671" s="20">
        <f t="shared" si="41"/>
        <v>1579332.66561</v>
      </c>
      <c r="J2671" s="20">
        <v>136808.43472799999</v>
      </c>
      <c r="K2671" s="17" t="s">
        <v>8164</v>
      </c>
      <c r="L2671" s="21" t="str">
        <f>VLOOKUP(B2671,Accounts!B$2:E$3001,4,FALSE)</f>
        <v>Savings</v>
      </c>
      <c r="M2671" s="26">
        <f>VALUE(VLOOKUP(B2671,Accounts!B$2:G$3001,6,FALSE))</f>
        <v>233362416</v>
      </c>
      <c r="N2671" s="22">
        <f>IFERROR(VLOOKUP(B2671,Loan!B2671:D2970,3,FALSE), 0)</f>
        <v>0</v>
      </c>
      <c r="O2671" s="25">
        <f>VLOOKUP(B2671,Transaction!C2:F3001,4,FALSE)</f>
        <v>44351</v>
      </c>
      <c r="P2671" s="21" t="str">
        <f>VLOOKUP(B2671,Table3[[Account Number]:[Transaction type]],2,FALSE)</f>
        <v>Money Deposit</v>
      </c>
      <c r="Q2671" s="21" t="str">
        <f>VLOOKUP(B2671,Transaction!C2:E3001,3,FALSE)</f>
        <v>Bank</v>
      </c>
      <c r="R2671" s="22">
        <f>Table4[[#This Row],[Bank Deposit2]] - Table4[[#This Row],[Saving Accounts]]</f>
        <v>1442524.2308819999</v>
      </c>
      <c r="S2671" s="22">
        <f>IF(AND(Table4[[#This Row],[Account Type]]="Current",Table4[[#This Row],[Opening Balance]]&gt;= 500000),Table4[[#This Row],[Opening Balance]] * 0.02, 0)</f>
        <v>0</v>
      </c>
    </row>
    <row r="2672" spans="1:19" ht="15.75" x14ac:dyDescent="0.25">
      <c r="A2672" s="17" t="s">
        <v>8165</v>
      </c>
      <c r="B2672" s="19">
        <v>381009187</v>
      </c>
      <c r="C2672" s="17">
        <v>62</v>
      </c>
      <c r="D2672" s="24">
        <v>22060.5</v>
      </c>
      <c r="E2672" s="17" t="s">
        <v>12</v>
      </c>
      <c r="F2672" s="17" t="s">
        <v>204</v>
      </c>
      <c r="G2672" s="17" t="s">
        <v>3331</v>
      </c>
      <c r="H2672" s="17" t="s">
        <v>8166</v>
      </c>
      <c r="I2672" s="20">
        <f t="shared" si="41"/>
        <v>2500209.690624</v>
      </c>
      <c r="J2672" s="20">
        <v>755271.67737599998</v>
      </c>
      <c r="K2672" s="17" t="s">
        <v>477</v>
      </c>
      <c r="L2672" s="21" t="str">
        <f>VLOOKUP(B2672,Accounts!B$2:E$3001,4,FALSE)</f>
        <v>Fixed Deposit</v>
      </c>
      <c r="M2672" s="26">
        <f>VALUE(VLOOKUP(B2672,Accounts!B$2:G$3001,6,FALSE))</f>
        <v>3525632325</v>
      </c>
      <c r="N2672" s="22">
        <f>IFERROR(VLOOKUP(B2672,Loan!B2672:D2971,3,FALSE), 0)</f>
        <v>0</v>
      </c>
      <c r="O2672" s="25">
        <f>VLOOKUP(B2672,Transaction!C2:F3001,4,FALSE)</f>
        <v>44372</v>
      </c>
      <c r="P2672" s="21" t="str">
        <f>VLOOKUP(B2672,Table3[[Account Number]:[Transaction type]],2,FALSE)</f>
        <v>Checks</v>
      </c>
      <c r="Q2672" s="21" t="str">
        <f>VLOOKUP(B2672,Transaction!C2:E3001,3,FALSE)</f>
        <v>Informal Services</v>
      </c>
      <c r="R2672" s="22">
        <f>Table4[[#This Row],[Bank Deposit2]] - Table4[[#This Row],[Saving Accounts]]</f>
        <v>1744938.0132480001</v>
      </c>
      <c r="S2672" s="22">
        <f>IF(AND(Table4[[#This Row],[Account Type]]="Current",Table4[[#This Row],[Opening Balance]]&gt;= 500000),Table4[[#This Row],[Opening Balance]] * 0.02, 0)</f>
        <v>0</v>
      </c>
    </row>
    <row r="2673" spans="1:19" ht="15.75" x14ac:dyDescent="0.25">
      <c r="A2673" s="17" t="s">
        <v>8167</v>
      </c>
      <c r="B2673" s="19">
        <v>187814829</v>
      </c>
      <c r="C2673" s="17">
        <v>28</v>
      </c>
      <c r="D2673" s="24">
        <v>34479</v>
      </c>
      <c r="E2673" s="17" t="s">
        <v>12</v>
      </c>
      <c r="F2673" s="17" t="s">
        <v>682</v>
      </c>
      <c r="G2673" s="17" t="s">
        <v>3331</v>
      </c>
      <c r="H2673" s="17" t="s">
        <v>8168</v>
      </c>
      <c r="I2673" s="20">
        <f t="shared" si="41"/>
        <v>758957.49600000004</v>
      </c>
      <c r="J2673" s="20">
        <v>205332.50073599999</v>
      </c>
      <c r="K2673" s="17" t="s">
        <v>8169</v>
      </c>
      <c r="L2673" s="21" t="str">
        <f>VLOOKUP(B2673,Accounts!B$2:E$3001,4,FALSE)</f>
        <v>Current</v>
      </c>
      <c r="M2673" s="26">
        <f>VALUE(VLOOKUP(B2673,Accounts!B$2:G$3001,6,FALSE))</f>
        <v>3333785952</v>
      </c>
      <c r="N2673" s="22">
        <f>IFERROR(VLOOKUP(B2673,Loan!B2673:D2972,3,FALSE), 0)</f>
        <v>0</v>
      </c>
      <c r="O2673" s="25">
        <f>VLOOKUP(B2673,Transaction!C2:F3001,4,FALSE)</f>
        <v>44314</v>
      </c>
      <c r="P2673" s="21" t="str">
        <f>VLOOKUP(B2673,Table3[[Account Number]:[Transaction type]],2,FALSE)</f>
        <v>Online Payment</v>
      </c>
      <c r="Q2673" s="21" t="str">
        <f>VLOOKUP(B2673,Transaction!C2:E3001,3,FALSE)</f>
        <v>Internet Banking</v>
      </c>
      <c r="R2673" s="22">
        <f>Table4[[#This Row],[Bank Deposit2]] - Table4[[#This Row],[Saving Accounts]]</f>
        <v>553624.99526400003</v>
      </c>
      <c r="S2673" s="22">
        <f>IF(AND(Table4[[#This Row],[Account Type]]="Current",Table4[[#This Row],[Opening Balance]]&gt;= 500000),Table4[[#This Row],[Opening Balance]] * 0.02, 0)</f>
        <v>66675719.039999999</v>
      </c>
    </row>
    <row r="2674" spans="1:19" ht="15.75" x14ac:dyDescent="0.25">
      <c r="A2674" s="17" t="s">
        <v>8170</v>
      </c>
      <c r="B2674" s="19">
        <v>838077984</v>
      </c>
      <c r="C2674" s="17">
        <v>32</v>
      </c>
      <c r="D2674" s="24">
        <v>33018</v>
      </c>
      <c r="E2674" s="17" t="s">
        <v>12</v>
      </c>
      <c r="F2674" s="17" t="s">
        <v>227</v>
      </c>
      <c r="G2674" s="17" t="s">
        <v>3331</v>
      </c>
      <c r="H2674" s="17" t="s">
        <v>8171</v>
      </c>
      <c r="I2674" s="20">
        <f t="shared" si="41"/>
        <v>66767.019172</v>
      </c>
      <c r="J2674" s="20">
        <v>26633.86890836</v>
      </c>
      <c r="K2674" s="17" t="s">
        <v>8172</v>
      </c>
      <c r="L2674" s="21" t="str">
        <f>VLOOKUP(B2674,Accounts!B$2:E$3001,4,FALSE)</f>
        <v>Savings</v>
      </c>
      <c r="M2674" s="26">
        <f>VALUE(VLOOKUP(B2674,Accounts!B$2:G$3001,6,FALSE))</f>
        <v>138457242</v>
      </c>
      <c r="N2674" s="22">
        <f>IFERROR(VLOOKUP(B2674,Loan!B2674:D2973,3,FALSE), 0)</f>
        <v>0</v>
      </c>
      <c r="O2674" s="25">
        <f>VLOOKUP(B2674,Transaction!C2:F3001,4,FALSE)</f>
        <v>44417</v>
      </c>
      <c r="P2674" s="21" t="str">
        <f>VLOOKUP(B2674,Table3[[Account Number]:[Transaction type]],2,FALSE)</f>
        <v>Cash Withdrawal</v>
      </c>
      <c r="Q2674" s="21" t="str">
        <f>VLOOKUP(B2674,Transaction!C2:E3001,3,FALSE)</f>
        <v>ATM</v>
      </c>
      <c r="R2674" s="22">
        <f>Table4[[#This Row],[Bank Deposit2]] - Table4[[#This Row],[Saving Accounts]]</f>
        <v>40133.150263639996</v>
      </c>
      <c r="S2674" s="22">
        <f>IF(AND(Table4[[#This Row],[Account Type]]="Current",Table4[[#This Row],[Opening Balance]]&gt;= 500000),Table4[[#This Row],[Opening Balance]] * 0.02, 0)</f>
        <v>0</v>
      </c>
    </row>
    <row r="2675" spans="1:19" ht="15.75" x14ac:dyDescent="0.25">
      <c r="A2675" s="17" t="s">
        <v>8173</v>
      </c>
      <c r="B2675" s="19">
        <v>657148323</v>
      </c>
      <c r="C2675" s="17">
        <v>37</v>
      </c>
      <c r="D2675" s="24">
        <v>31191.75</v>
      </c>
      <c r="E2675" s="17" t="s">
        <v>12</v>
      </c>
      <c r="F2675" s="17" t="s">
        <v>53</v>
      </c>
      <c r="G2675" s="17" t="s">
        <v>3331</v>
      </c>
      <c r="H2675" s="17" t="s">
        <v>8174</v>
      </c>
      <c r="I2675" s="20">
        <f t="shared" si="41"/>
        <v>107267.607552</v>
      </c>
      <c r="J2675" s="20">
        <v>108934.08645504</v>
      </c>
      <c r="K2675" s="17" t="s">
        <v>8175</v>
      </c>
      <c r="L2675" s="21" t="str">
        <f>VLOOKUP(B2675,Accounts!B$2:E$3001,4,FALSE)</f>
        <v>Joint</v>
      </c>
      <c r="M2675" s="26">
        <f>VALUE(VLOOKUP(B2675,Accounts!B$2:G$3001,6,FALSE))</f>
        <v>10526775</v>
      </c>
      <c r="N2675" s="22">
        <f>IFERROR(VLOOKUP(B2675,Loan!B2675:D2974,3,FALSE), 0)</f>
        <v>0</v>
      </c>
      <c r="O2675" s="25">
        <f>VLOOKUP(B2675,Transaction!C2:F3001,4,FALSE)</f>
        <v>44301</v>
      </c>
      <c r="P2675" s="21" t="str">
        <f>VLOOKUP(B2675,Table3[[Account Number]:[Transaction type]],2,FALSE)</f>
        <v>Money Transfer</v>
      </c>
      <c r="Q2675" s="21" t="str">
        <f>VLOOKUP(B2675,Transaction!C2:E3001,3,FALSE)</f>
        <v>Mobile</v>
      </c>
      <c r="R2675" s="22">
        <f>Table4[[#This Row],[Bank Deposit2]] - Table4[[#This Row],[Saving Accounts]]</f>
        <v>-1666.4789030399988</v>
      </c>
      <c r="S2675" s="22">
        <f>IF(AND(Table4[[#This Row],[Account Type]]="Current",Table4[[#This Row],[Opening Balance]]&gt;= 500000),Table4[[#This Row],[Opening Balance]] * 0.02, 0)</f>
        <v>0</v>
      </c>
    </row>
    <row r="2676" spans="1:19" ht="15.75" x14ac:dyDescent="0.25">
      <c r="A2676" s="17" t="s">
        <v>8176</v>
      </c>
      <c r="B2676" s="19">
        <v>311948849</v>
      </c>
      <c r="C2676" s="17">
        <v>81</v>
      </c>
      <c r="D2676" s="24">
        <v>15120.75</v>
      </c>
      <c r="E2676" s="17" t="s">
        <v>12</v>
      </c>
      <c r="F2676" s="17" t="s">
        <v>135</v>
      </c>
      <c r="G2676" s="17" t="s">
        <v>3331</v>
      </c>
      <c r="H2676" s="17" t="s">
        <v>8177</v>
      </c>
      <c r="I2676" s="20">
        <f t="shared" si="41"/>
        <v>945239.65987500001</v>
      </c>
      <c r="J2676" s="20">
        <v>110143.88377125</v>
      </c>
      <c r="K2676" s="17" t="s">
        <v>8178</v>
      </c>
      <c r="L2676" s="21" t="str">
        <f>VLOOKUP(B2676,Accounts!B$2:E$3001,4,FALSE)</f>
        <v>Savings</v>
      </c>
      <c r="M2676" s="26">
        <f>VALUE(VLOOKUP(B2676,Accounts!B$2:G$3001,6,FALSE))</f>
        <v>1479567936</v>
      </c>
      <c r="N2676" s="22">
        <f>IFERROR(VLOOKUP(B2676,Loan!B2676:D2975,3,FALSE), 0)</f>
        <v>0</v>
      </c>
      <c r="O2676" s="25">
        <f>VLOOKUP(B2676,Transaction!C2:F3001,4,FALSE)</f>
        <v>44524</v>
      </c>
      <c r="P2676" s="21" t="str">
        <f>VLOOKUP(B2676,Table3[[Account Number]:[Transaction type]],2,FALSE)</f>
        <v>Money Transfer</v>
      </c>
      <c r="Q2676" s="21" t="str">
        <f>VLOOKUP(B2676,Transaction!C2:E3001,3,FALSE)</f>
        <v>ATM</v>
      </c>
      <c r="R2676" s="22">
        <f>Table4[[#This Row],[Bank Deposit2]] - Table4[[#This Row],[Saving Accounts]]</f>
        <v>835095.77610374999</v>
      </c>
      <c r="S2676" s="22">
        <f>IF(AND(Table4[[#This Row],[Account Type]]="Current",Table4[[#This Row],[Opening Balance]]&gt;= 500000),Table4[[#This Row],[Opening Balance]] * 0.02, 0)</f>
        <v>0</v>
      </c>
    </row>
    <row r="2677" spans="1:19" ht="15.75" x14ac:dyDescent="0.25">
      <c r="A2677" s="17" t="s">
        <v>8179</v>
      </c>
      <c r="B2677" s="19">
        <v>612985364</v>
      </c>
      <c r="C2677" s="17">
        <v>20</v>
      </c>
      <c r="D2677" s="24">
        <v>37401</v>
      </c>
      <c r="E2677" s="17" t="s">
        <v>12</v>
      </c>
      <c r="F2677" s="17" t="s">
        <v>1815</v>
      </c>
      <c r="G2677" s="17" t="s">
        <v>3331</v>
      </c>
      <c r="H2677" s="17" t="s">
        <v>8180</v>
      </c>
      <c r="I2677" s="20">
        <f t="shared" si="41"/>
        <v>132877.016496</v>
      </c>
      <c r="J2677" s="20">
        <v>106041.0700272</v>
      </c>
      <c r="K2677" s="17" t="s">
        <v>8181</v>
      </c>
      <c r="L2677" s="21" t="str">
        <f>VLOOKUP(B2677,Accounts!B$2:E$3001,4,FALSE)</f>
        <v>Savings</v>
      </c>
      <c r="M2677" s="26">
        <f>VALUE(VLOOKUP(B2677,Accounts!B$2:G$3001,6,FALSE))</f>
        <v>2343134628</v>
      </c>
      <c r="N2677" s="22">
        <f>IFERROR(VLOOKUP(B2677,Loan!B2677:D2976,3,FALSE), 0)</f>
        <v>0</v>
      </c>
      <c r="O2677" s="25">
        <f>VLOOKUP(B2677,Transaction!C2:F3001,4,FALSE)</f>
        <v>44387</v>
      </c>
      <c r="P2677" s="21" t="str">
        <f>VLOOKUP(B2677,Table3[[Account Number]:[Transaction type]],2,FALSE)</f>
        <v>Cash Withdrawal</v>
      </c>
      <c r="Q2677" s="21" t="str">
        <f>VLOOKUP(B2677,Transaction!C2:E3001,3,FALSE)</f>
        <v>POS</v>
      </c>
      <c r="R2677" s="22">
        <f>Table4[[#This Row],[Bank Deposit2]] - Table4[[#This Row],[Saving Accounts]]</f>
        <v>26835.946468800001</v>
      </c>
      <c r="S2677" s="22">
        <f>IF(AND(Table4[[#This Row],[Account Type]]="Current",Table4[[#This Row],[Opening Balance]]&gt;= 500000),Table4[[#This Row],[Opening Balance]] * 0.02, 0)</f>
        <v>0</v>
      </c>
    </row>
    <row r="2678" spans="1:19" ht="15.75" x14ac:dyDescent="0.25">
      <c r="A2678" s="17" t="s">
        <v>8182</v>
      </c>
      <c r="B2678" s="19">
        <v>33068496</v>
      </c>
      <c r="C2678" s="17">
        <v>26</v>
      </c>
      <c r="D2678" s="24">
        <v>35209.5</v>
      </c>
      <c r="E2678" s="17" t="s">
        <v>12</v>
      </c>
      <c r="F2678" s="17" t="s">
        <v>881</v>
      </c>
      <c r="G2678" s="17" t="s">
        <v>3331</v>
      </c>
      <c r="H2678" s="17" t="s">
        <v>8183</v>
      </c>
      <c r="I2678" s="20">
        <f t="shared" si="41"/>
        <v>105060.54845</v>
      </c>
      <c r="J2678" s="20">
        <v>24374.047240399999</v>
      </c>
      <c r="K2678" s="17" t="s">
        <v>8184</v>
      </c>
      <c r="L2678" s="21" t="str">
        <f>VLOOKUP(B2678,Accounts!B$2:E$3001,4,FALSE)</f>
        <v>Domiciliary</v>
      </c>
      <c r="M2678" s="26">
        <f>VALUE(VLOOKUP(B2678,Accounts!B$2:G$3001,6,FALSE))</f>
        <v>529890136</v>
      </c>
      <c r="N2678" s="22">
        <f>IFERROR(VLOOKUP(B2678,Loan!B2678:D2977,3,FALSE), 0)</f>
        <v>0</v>
      </c>
      <c r="O2678" s="25">
        <f>VLOOKUP(B2678,Transaction!C2:F3001,4,FALSE)</f>
        <v>44354</v>
      </c>
      <c r="P2678" s="21" t="str">
        <f>VLOOKUP(B2678,Table3[[Account Number]:[Transaction type]],2,FALSE)</f>
        <v>Money Transfer</v>
      </c>
      <c r="Q2678" s="21" t="str">
        <f>VLOOKUP(B2678,Transaction!C2:E3001,3,FALSE)</f>
        <v>Bank</v>
      </c>
      <c r="R2678" s="22">
        <f>Table4[[#This Row],[Bank Deposit2]] - Table4[[#This Row],[Saving Accounts]]</f>
        <v>80686.501209599999</v>
      </c>
      <c r="S2678" s="22">
        <f>IF(AND(Table4[[#This Row],[Account Type]]="Current",Table4[[#This Row],[Opening Balance]]&gt;= 500000),Table4[[#This Row],[Opening Balance]] * 0.02, 0)</f>
        <v>0</v>
      </c>
    </row>
    <row r="2679" spans="1:19" ht="15.75" x14ac:dyDescent="0.25">
      <c r="A2679" s="17" t="s">
        <v>8185</v>
      </c>
      <c r="B2679" s="19">
        <v>109535553</v>
      </c>
      <c r="C2679" s="17">
        <v>17</v>
      </c>
      <c r="D2679" s="24">
        <v>38496.75</v>
      </c>
      <c r="E2679" s="17" t="s">
        <v>12</v>
      </c>
      <c r="F2679" s="17" t="s">
        <v>246</v>
      </c>
      <c r="G2679" s="17" t="s">
        <v>3331</v>
      </c>
      <c r="H2679" s="17" t="s">
        <v>8186</v>
      </c>
      <c r="I2679" s="20">
        <f t="shared" si="41"/>
        <v>1102563.1655999999</v>
      </c>
      <c r="J2679" s="20">
        <v>239807.488518</v>
      </c>
      <c r="K2679" s="17" t="s">
        <v>8187</v>
      </c>
      <c r="L2679" s="21" t="str">
        <f>VLOOKUP(B2679,Accounts!B$2:E$3001,4,FALSE)</f>
        <v>Joint</v>
      </c>
      <c r="M2679" s="26">
        <f>VALUE(VLOOKUP(B2679,Accounts!B$2:G$3001,6,FALSE))</f>
        <v>2394513134</v>
      </c>
      <c r="N2679" s="22">
        <f>IFERROR(VLOOKUP(B2679,Loan!B2679:D2978,3,FALSE), 0)</f>
        <v>0</v>
      </c>
      <c r="O2679" s="25">
        <f>VLOOKUP(B2679,Transaction!C2:F3001,4,FALSE)</f>
        <v>44534</v>
      </c>
      <c r="P2679" s="21" t="str">
        <f>VLOOKUP(B2679,Table3[[Account Number]:[Transaction type]],2,FALSE)</f>
        <v>Checks</v>
      </c>
      <c r="Q2679" s="21" t="str">
        <f>VLOOKUP(B2679,Transaction!C2:E3001,3,FALSE)</f>
        <v>Informal Services</v>
      </c>
      <c r="R2679" s="22">
        <f>Table4[[#This Row],[Bank Deposit2]] - Table4[[#This Row],[Saving Accounts]]</f>
        <v>862755.67708199995</v>
      </c>
      <c r="S2679" s="22">
        <f>IF(AND(Table4[[#This Row],[Account Type]]="Current",Table4[[#This Row],[Opening Balance]]&gt;= 500000),Table4[[#This Row],[Opening Balance]] * 0.02, 0)</f>
        <v>0</v>
      </c>
    </row>
    <row r="2680" spans="1:19" ht="15.75" x14ac:dyDescent="0.25">
      <c r="A2680" s="17" t="s">
        <v>8188</v>
      </c>
      <c r="B2680" s="19">
        <v>335764779</v>
      </c>
      <c r="C2680" s="17">
        <v>79</v>
      </c>
      <c r="D2680" s="24">
        <v>15851.25</v>
      </c>
      <c r="E2680" s="17" t="s">
        <v>12</v>
      </c>
      <c r="F2680" s="17" t="s">
        <v>1517</v>
      </c>
      <c r="G2680" s="17" t="s">
        <v>3331</v>
      </c>
      <c r="H2680" s="17" t="s">
        <v>8189</v>
      </c>
      <c r="I2680" s="20">
        <f t="shared" si="41"/>
        <v>390386.428128</v>
      </c>
      <c r="J2680" s="20">
        <v>181221.48926783999</v>
      </c>
      <c r="K2680" s="17" t="s">
        <v>8190</v>
      </c>
      <c r="L2680" s="21" t="str">
        <f>VLOOKUP(B2680,Accounts!B$2:E$3001,4,FALSE)</f>
        <v>Corporate</v>
      </c>
      <c r="M2680" s="26">
        <f>VALUE(VLOOKUP(B2680,Accounts!B$2:G$3001,6,FALSE))</f>
        <v>1722103069</v>
      </c>
      <c r="N2680" s="22">
        <f>IFERROR(VLOOKUP(B2680,Loan!B2680:D2979,3,FALSE), 0)</f>
        <v>0</v>
      </c>
      <c r="O2680" s="25">
        <f>VLOOKUP(B2680,Transaction!C2:F3001,4,FALSE)</f>
        <v>44343</v>
      </c>
      <c r="P2680" s="21" t="str">
        <f>VLOOKUP(B2680,Table3[[Account Number]:[Transaction type]],2,FALSE)</f>
        <v>Cash Withdrawal</v>
      </c>
      <c r="Q2680" s="21" t="str">
        <f>VLOOKUP(B2680,Transaction!C2:E3001,3,FALSE)</f>
        <v>ATM</v>
      </c>
      <c r="R2680" s="22">
        <f>Table4[[#This Row],[Bank Deposit2]] - Table4[[#This Row],[Saving Accounts]]</f>
        <v>209164.93886016001</v>
      </c>
      <c r="S2680" s="22">
        <f>IF(AND(Table4[[#This Row],[Account Type]]="Current",Table4[[#This Row],[Opening Balance]]&gt;= 500000),Table4[[#This Row],[Opening Balance]] * 0.02, 0)</f>
        <v>0</v>
      </c>
    </row>
    <row r="2681" spans="1:19" ht="15.75" x14ac:dyDescent="0.25">
      <c r="A2681" s="17" t="s">
        <v>8191</v>
      </c>
      <c r="B2681" s="19">
        <v>167132802</v>
      </c>
      <c r="C2681" s="17">
        <v>56</v>
      </c>
      <c r="D2681" s="24">
        <v>24252</v>
      </c>
      <c r="E2681" s="17" t="s">
        <v>12</v>
      </c>
      <c r="F2681" s="17" t="s">
        <v>135</v>
      </c>
      <c r="G2681" s="17" t="s">
        <v>3331</v>
      </c>
      <c r="H2681" s="17" t="s">
        <v>8192</v>
      </c>
      <c r="I2681" s="20">
        <f t="shared" si="41"/>
        <v>396706.91840000002</v>
      </c>
      <c r="J2681" s="20">
        <v>55588.556940800001</v>
      </c>
      <c r="K2681" s="17" t="s">
        <v>8193</v>
      </c>
      <c r="L2681" s="21" t="str">
        <f>VLOOKUP(B2681,Accounts!B$2:E$3001,4,FALSE)</f>
        <v>Domiciliary</v>
      </c>
      <c r="M2681" s="26">
        <f>VALUE(VLOOKUP(B2681,Accounts!B$2:G$3001,6,FALSE))</f>
        <v>73812596</v>
      </c>
      <c r="N2681" s="22">
        <f>IFERROR(VLOOKUP(B2681,Loan!B2681:D2980,3,FALSE), 0)</f>
        <v>0</v>
      </c>
      <c r="O2681" s="25">
        <f>VLOOKUP(B2681,Transaction!C2:F3001,4,FALSE)</f>
        <v>44457</v>
      </c>
      <c r="P2681" s="21" t="str">
        <f>VLOOKUP(B2681,Table3[[Account Number]:[Transaction type]],2,FALSE)</f>
        <v>Cash Withdrawal</v>
      </c>
      <c r="Q2681" s="21" t="str">
        <f>VLOOKUP(B2681,Transaction!C2:E3001,3,FALSE)</f>
        <v>ATM</v>
      </c>
      <c r="R2681" s="22">
        <f>Table4[[#This Row],[Bank Deposit2]] - Table4[[#This Row],[Saving Accounts]]</f>
        <v>341118.36145920004</v>
      </c>
      <c r="S2681" s="22">
        <f>IF(AND(Table4[[#This Row],[Account Type]]="Current",Table4[[#This Row],[Opening Balance]]&gt;= 500000),Table4[[#This Row],[Opening Balance]] * 0.02, 0)</f>
        <v>0</v>
      </c>
    </row>
    <row r="2682" spans="1:19" ht="15.75" x14ac:dyDescent="0.25">
      <c r="A2682" s="17" t="s">
        <v>8194</v>
      </c>
      <c r="B2682" s="19">
        <v>782587147</v>
      </c>
      <c r="C2682" s="17">
        <v>20</v>
      </c>
      <c r="D2682" s="24">
        <v>37401</v>
      </c>
      <c r="E2682" s="17" t="s">
        <v>12</v>
      </c>
      <c r="F2682" s="17" t="s">
        <v>1000</v>
      </c>
      <c r="G2682" s="17" t="s">
        <v>3331</v>
      </c>
      <c r="H2682" s="17" t="s">
        <v>8195</v>
      </c>
      <c r="I2682" s="20">
        <f t="shared" si="41"/>
        <v>504109.23885000002</v>
      </c>
      <c r="J2682" s="20">
        <v>287822.37018149998</v>
      </c>
      <c r="K2682" s="17" t="s">
        <v>455</v>
      </c>
      <c r="L2682" s="21" t="str">
        <f>VLOOKUP(B2682,Accounts!B$2:E$3001,4,FALSE)</f>
        <v>Fixed Deposit</v>
      </c>
      <c r="M2682" s="26">
        <f>VALUE(VLOOKUP(B2682,Accounts!B$2:G$3001,6,FALSE))</f>
        <v>2777663609</v>
      </c>
      <c r="N2682" s="22">
        <f>IFERROR(VLOOKUP(B2682,Loan!B2682:D2981,3,FALSE), 0)</f>
        <v>0</v>
      </c>
      <c r="O2682" s="25">
        <f>VLOOKUP(B2682,Transaction!C2:F3001,4,FALSE)</f>
        <v>44374</v>
      </c>
      <c r="P2682" s="21" t="str">
        <f>VLOOKUP(B2682,Table3[[Account Number]:[Transaction type]],2,FALSE)</f>
        <v>Cash Withdrawal</v>
      </c>
      <c r="Q2682" s="21" t="str">
        <f>VLOOKUP(B2682,Transaction!C2:E3001,3,FALSE)</f>
        <v>POS</v>
      </c>
      <c r="R2682" s="22">
        <f>Table4[[#This Row],[Bank Deposit2]] - Table4[[#This Row],[Saving Accounts]]</f>
        <v>216286.86866850004</v>
      </c>
      <c r="S2682" s="22">
        <f>IF(AND(Table4[[#This Row],[Account Type]]="Current",Table4[[#This Row],[Opening Balance]]&gt;= 500000),Table4[[#This Row],[Opening Balance]] * 0.02, 0)</f>
        <v>0</v>
      </c>
    </row>
    <row r="2683" spans="1:19" ht="15.75" x14ac:dyDescent="0.25">
      <c r="A2683" s="17" t="s">
        <v>8196</v>
      </c>
      <c r="B2683" s="19">
        <v>559812951</v>
      </c>
      <c r="C2683" s="17">
        <v>29</v>
      </c>
      <c r="D2683" s="24">
        <v>34113.75</v>
      </c>
      <c r="E2683" s="17" t="s">
        <v>12</v>
      </c>
      <c r="F2683" s="17" t="s">
        <v>767</v>
      </c>
      <c r="G2683" s="17" t="s">
        <v>3331</v>
      </c>
      <c r="H2683" s="17" t="s">
        <v>8197</v>
      </c>
      <c r="I2683" s="20">
        <f t="shared" si="41"/>
        <v>1003245.945552</v>
      </c>
      <c r="J2683" s="20">
        <v>189291.68784</v>
      </c>
      <c r="K2683" s="17" t="s">
        <v>8198</v>
      </c>
      <c r="L2683" s="21" t="str">
        <f>VLOOKUP(B2683,Accounts!B$2:E$3001,4,FALSE)</f>
        <v>Current</v>
      </c>
      <c r="M2683" s="26">
        <f>VALUE(VLOOKUP(B2683,Accounts!B$2:G$3001,6,FALSE))</f>
        <v>35372288</v>
      </c>
      <c r="N2683" s="22">
        <f>IFERROR(VLOOKUP(B2683,Loan!B2683:D2982,3,FALSE), 0)</f>
        <v>0</v>
      </c>
      <c r="O2683" s="25">
        <f>VLOOKUP(B2683,Transaction!C2:F3001,4,FALSE)</f>
        <v>44678</v>
      </c>
      <c r="P2683" s="21" t="str">
        <f>VLOOKUP(B2683,Table3[[Account Number]:[Transaction type]],2,FALSE)</f>
        <v>Money Transfer</v>
      </c>
      <c r="Q2683" s="21" t="str">
        <f>VLOOKUP(B2683,Transaction!C2:E3001,3,FALSE)</f>
        <v>ATM</v>
      </c>
      <c r="R2683" s="22">
        <f>Table4[[#This Row],[Bank Deposit2]] - Table4[[#This Row],[Saving Accounts]]</f>
        <v>813954.25771199993</v>
      </c>
      <c r="S2683" s="22">
        <f>IF(AND(Table4[[#This Row],[Account Type]]="Current",Table4[[#This Row],[Opening Balance]]&gt;= 500000),Table4[[#This Row],[Opening Balance]] * 0.02, 0)</f>
        <v>707445.76000000001</v>
      </c>
    </row>
    <row r="2684" spans="1:19" ht="15.75" x14ac:dyDescent="0.25">
      <c r="A2684" s="17" t="s">
        <v>8001</v>
      </c>
      <c r="B2684" s="19">
        <v>994337960</v>
      </c>
      <c r="C2684" s="17">
        <v>38</v>
      </c>
      <c r="D2684" s="24">
        <v>30826.5</v>
      </c>
      <c r="E2684" s="17" t="s">
        <v>12</v>
      </c>
      <c r="F2684" s="17" t="s">
        <v>499</v>
      </c>
      <c r="G2684" s="17" t="s">
        <v>3331</v>
      </c>
      <c r="H2684" s="17" t="s">
        <v>8199</v>
      </c>
      <c r="I2684" s="20">
        <f t="shared" si="41"/>
        <v>163906.23285</v>
      </c>
      <c r="J2684" s="20">
        <v>61999.314165000003</v>
      </c>
      <c r="K2684" s="17" t="s">
        <v>8200</v>
      </c>
      <c r="L2684" s="21" t="str">
        <f>VLOOKUP(B2684,Accounts!B$2:E$3001,4,FALSE)</f>
        <v>Joint</v>
      </c>
      <c r="M2684" s="26">
        <f>VALUE(VLOOKUP(B2684,Accounts!B$2:G$3001,6,FALSE))</f>
        <v>1854163584</v>
      </c>
      <c r="N2684" s="22">
        <f>IFERROR(VLOOKUP(B2684,Loan!B2684:D2983,3,FALSE), 0)</f>
        <v>0</v>
      </c>
      <c r="O2684" s="25">
        <f>VLOOKUP(B2684,Transaction!C2:F3001,4,FALSE)</f>
        <v>44386</v>
      </c>
      <c r="P2684" s="21" t="str">
        <f>VLOOKUP(B2684,Table3[[Account Number]:[Transaction type]],2,FALSE)</f>
        <v>Checks</v>
      </c>
      <c r="Q2684" s="21" t="str">
        <f>VLOOKUP(B2684,Transaction!C2:E3001,3,FALSE)</f>
        <v>Bank</v>
      </c>
      <c r="R2684" s="22">
        <f>Table4[[#This Row],[Bank Deposit2]] - Table4[[#This Row],[Saving Accounts]]</f>
        <v>101906.918685</v>
      </c>
      <c r="S2684" s="22">
        <f>IF(AND(Table4[[#This Row],[Account Type]]="Current",Table4[[#This Row],[Opening Balance]]&gt;= 500000),Table4[[#This Row],[Opening Balance]] * 0.02, 0)</f>
        <v>0</v>
      </c>
    </row>
    <row r="2685" spans="1:19" ht="15.75" x14ac:dyDescent="0.25">
      <c r="A2685" s="17" t="s">
        <v>8201</v>
      </c>
      <c r="B2685" s="19">
        <v>646242159</v>
      </c>
      <c r="C2685" s="17">
        <v>70</v>
      </c>
      <c r="D2685" s="24">
        <v>19138.5</v>
      </c>
      <c r="E2685" s="17" t="s">
        <v>12</v>
      </c>
      <c r="F2685" s="17" t="s">
        <v>1404</v>
      </c>
      <c r="G2685" s="17" t="s">
        <v>3331</v>
      </c>
      <c r="H2685" s="17" t="s">
        <v>8202</v>
      </c>
      <c r="I2685" s="20">
        <f t="shared" si="41"/>
        <v>802754.77472999995</v>
      </c>
      <c r="J2685" s="20">
        <v>378828.09594000003</v>
      </c>
      <c r="K2685" s="17" t="s">
        <v>8203</v>
      </c>
      <c r="L2685" s="21" t="str">
        <f>VLOOKUP(B2685,Accounts!B$2:E$3001,4,FALSE)</f>
        <v>Current</v>
      </c>
      <c r="M2685" s="26">
        <f>VALUE(VLOOKUP(B2685,Accounts!B$2:G$3001,6,FALSE))</f>
        <v>6112316</v>
      </c>
      <c r="N2685" s="22">
        <f>IFERROR(VLOOKUP(B2685,Loan!B2685:D2984,3,FALSE), 0)</f>
        <v>0</v>
      </c>
      <c r="O2685" s="25">
        <f>VLOOKUP(B2685,Transaction!C2:F3001,4,FALSE)</f>
        <v>44485</v>
      </c>
      <c r="P2685" s="21" t="str">
        <f>VLOOKUP(B2685,Table3[[Account Number]:[Transaction type]],2,FALSE)</f>
        <v>Money Deposit</v>
      </c>
      <c r="Q2685" s="21" t="str">
        <f>VLOOKUP(B2685,Transaction!C2:E3001,3,FALSE)</f>
        <v>Bank</v>
      </c>
      <c r="R2685" s="22">
        <f>Table4[[#This Row],[Bank Deposit2]] - Table4[[#This Row],[Saving Accounts]]</f>
        <v>423926.67878999992</v>
      </c>
      <c r="S2685" s="22">
        <f>IF(AND(Table4[[#This Row],[Account Type]]="Current",Table4[[#This Row],[Opening Balance]]&gt;= 500000),Table4[[#This Row],[Opening Balance]] * 0.02, 0)</f>
        <v>122246.32</v>
      </c>
    </row>
    <row r="2686" spans="1:19" ht="15.75" x14ac:dyDescent="0.25">
      <c r="A2686" s="17" t="s">
        <v>8204</v>
      </c>
      <c r="B2686" s="19">
        <v>330193537</v>
      </c>
      <c r="C2686" s="17">
        <v>22</v>
      </c>
      <c r="D2686" s="24">
        <v>36670.5</v>
      </c>
      <c r="E2686" s="17" t="s">
        <v>12</v>
      </c>
      <c r="F2686" s="17" t="s">
        <v>327</v>
      </c>
      <c r="G2686" s="17" t="s">
        <v>3331</v>
      </c>
      <c r="H2686" s="17" t="s">
        <v>8205</v>
      </c>
      <c r="I2686" s="20">
        <f t="shared" si="41"/>
        <v>1035073.8354719999</v>
      </c>
      <c r="J2686" s="20">
        <v>299398.96912607999</v>
      </c>
      <c r="K2686" s="17" t="s">
        <v>4891</v>
      </c>
      <c r="L2686" s="21" t="str">
        <f>VLOOKUP(B2686,Accounts!B$2:E$3001,4,FALSE)</f>
        <v>Corporate</v>
      </c>
      <c r="M2686" s="26">
        <f>VALUE(VLOOKUP(B2686,Accounts!B$2:G$3001,6,FALSE))</f>
        <v>1483237184</v>
      </c>
      <c r="N2686" s="22">
        <f>IFERROR(VLOOKUP(B2686,Loan!B2686:D2985,3,FALSE), 0)</f>
        <v>0</v>
      </c>
      <c r="O2686" s="25">
        <f>VLOOKUP(B2686,Transaction!C2:F3001,4,FALSE)</f>
        <v>44680</v>
      </c>
      <c r="P2686" s="21" t="str">
        <f>VLOOKUP(B2686,Table3[[Account Number]:[Transaction type]],2,FALSE)</f>
        <v>Online Payment</v>
      </c>
      <c r="Q2686" s="21" t="str">
        <f>VLOOKUP(B2686,Transaction!C2:E3001,3,FALSE)</f>
        <v>Internet Banking</v>
      </c>
      <c r="R2686" s="22">
        <f>Table4[[#This Row],[Bank Deposit2]] - Table4[[#This Row],[Saving Accounts]]</f>
        <v>735674.8663459199</v>
      </c>
      <c r="S2686" s="22">
        <f>IF(AND(Table4[[#This Row],[Account Type]]="Current",Table4[[#This Row],[Opening Balance]]&gt;= 500000),Table4[[#This Row],[Opening Balance]] * 0.02, 0)</f>
        <v>0</v>
      </c>
    </row>
    <row r="2687" spans="1:19" ht="15.75" x14ac:dyDescent="0.25">
      <c r="A2687" s="17" t="s">
        <v>8206</v>
      </c>
      <c r="B2687" s="19">
        <v>929633638</v>
      </c>
      <c r="C2687" s="17">
        <v>49</v>
      </c>
      <c r="D2687" s="24">
        <v>26808.75</v>
      </c>
      <c r="E2687" s="17" t="s">
        <v>12</v>
      </c>
      <c r="F2687" s="17" t="s">
        <v>438</v>
      </c>
      <c r="G2687" s="17" t="s">
        <v>3331</v>
      </c>
      <c r="H2687" s="17" t="s">
        <v>8207</v>
      </c>
      <c r="I2687" s="20">
        <f t="shared" si="41"/>
        <v>684295.04882200004</v>
      </c>
      <c r="J2687" s="20">
        <v>534461.09397604002</v>
      </c>
      <c r="K2687" s="17" t="s">
        <v>8208</v>
      </c>
      <c r="L2687" s="21" t="str">
        <f>VLOOKUP(B2687,Accounts!B$2:E$3001,4,FALSE)</f>
        <v>Domiciliary</v>
      </c>
      <c r="M2687" s="26">
        <f>VALUE(VLOOKUP(B2687,Accounts!B$2:G$3001,6,FALSE))</f>
        <v>563332224</v>
      </c>
      <c r="N2687" s="22">
        <f>IFERROR(VLOOKUP(B2687,Loan!B2687:D2986,3,FALSE), 0)</f>
        <v>0</v>
      </c>
      <c r="O2687" s="25">
        <f>VLOOKUP(B2687,Transaction!C2:F3001,4,FALSE)</f>
        <v>44220</v>
      </c>
      <c r="P2687" s="21" t="str">
        <f>VLOOKUP(B2687,Table3[[Account Number]:[Transaction type]],2,FALSE)</f>
        <v>Money Transfer</v>
      </c>
      <c r="Q2687" s="21" t="str">
        <f>VLOOKUP(B2687,Transaction!C2:E3001,3,FALSE)</f>
        <v>Mobile</v>
      </c>
      <c r="R2687" s="22">
        <f>Table4[[#This Row],[Bank Deposit2]] - Table4[[#This Row],[Saving Accounts]]</f>
        <v>149833.95484596002</v>
      </c>
      <c r="S2687" s="22">
        <f>IF(AND(Table4[[#This Row],[Account Type]]="Current",Table4[[#This Row],[Opening Balance]]&gt;= 500000),Table4[[#This Row],[Opening Balance]] * 0.02, 0)</f>
        <v>0</v>
      </c>
    </row>
    <row r="2688" spans="1:19" ht="15.75" x14ac:dyDescent="0.25">
      <c r="A2688" s="17" t="s">
        <v>8209</v>
      </c>
      <c r="B2688" s="19">
        <v>872154878</v>
      </c>
      <c r="C2688" s="17">
        <v>77</v>
      </c>
      <c r="D2688" s="24">
        <v>16581.75</v>
      </c>
      <c r="E2688" s="17" t="s">
        <v>12</v>
      </c>
      <c r="F2688" s="17" t="s">
        <v>491</v>
      </c>
      <c r="G2688" s="17" t="s">
        <v>3331</v>
      </c>
      <c r="H2688" s="17" t="s">
        <v>8210</v>
      </c>
      <c r="I2688" s="20">
        <f t="shared" si="41"/>
        <v>238663.82749299999</v>
      </c>
      <c r="J2688" s="20">
        <v>128275.25057893</v>
      </c>
      <c r="K2688" s="17" t="s">
        <v>8211</v>
      </c>
      <c r="L2688" s="21" t="str">
        <f>VLOOKUP(B2688,Accounts!B$2:E$3001,4,FALSE)</f>
        <v>Current</v>
      </c>
      <c r="M2688" s="26">
        <f>VALUE(VLOOKUP(B2688,Accounts!B$2:G$3001,6,FALSE))</f>
        <v>13881582</v>
      </c>
      <c r="N2688" s="22">
        <f>IFERROR(VLOOKUP(B2688,Loan!B2688:D2987,3,FALSE), 0)</f>
        <v>0</v>
      </c>
      <c r="O2688" s="25">
        <f>VLOOKUP(B2688,Transaction!C2:F3001,4,FALSE)</f>
        <v>44608</v>
      </c>
      <c r="P2688" s="21" t="str">
        <f>VLOOKUP(B2688,Table3[[Account Number]:[Transaction type]],2,FALSE)</f>
        <v>Checks</v>
      </c>
      <c r="Q2688" s="21" t="str">
        <f>VLOOKUP(B2688,Transaction!C2:E3001,3,FALSE)</f>
        <v>Bank</v>
      </c>
      <c r="R2688" s="22">
        <f>Table4[[#This Row],[Bank Deposit2]] - Table4[[#This Row],[Saving Accounts]]</f>
        <v>110388.57691406998</v>
      </c>
      <c r="S2688" s="22">
        <f>IF(AND(Table4[[#This Row],[Account Type]]="Current",Table4[[#This Row],[Opening Balance]]&gt;= 500000),Table4[[#This Row],[Opening Balance]] * 0.02, 0)</f>
        <v>277631.64</v>
      </c>
    </row>
    <row r="2689" spans="1:19" ht="15.75" x14ac:dyDescent="0.25">
      <c r="A2689" s="17" t="s">
        <v>8212</v>
      </c>
      <c r="B2689" s="19">
        <v>946827741</v>
      </c>
      <c r="C2689" s="17">
        <v>56</v>
      </c>
      <c r="D2689" s="24">
        <v>24252</v>
      </c>
      <c r="E2689" s="17" t="s">
        <v>12</v>
      </c>
      <c r="F2689" s="17" t="s">
        <v>120</v>
      </c>
      <c r="G2689" s="17" t="s">
        <v>3331</v>
      </c>
      <c r="H2689" s="17" t="s">
        <v>8213</v>
      </c>
      <c r="I2689" s="20">
        <f t="shared" si="41"/>
        <v>175002.72200000001</v>
      </c>
      <c r="J2689" s="20">
        <v>69377.166052</v>
      </c>
      <c r="K2689" s="17" t="s">
        <v>8214</v>
      </c>
      <c r="L2689" s="21" t="str">
        <f>VLOOKUP(B2689,Accounts!B$2:E$3001,4,FALSE)</f>
        <v>Savings</v>
      </c>
      <c r="M2689" s="26">
        <f>VALUE(VLOOKUP(B2689,Accounts!B$2:G$3001,6,FALSE))</f>
        <v>4130151204</v>
      </c>
      <c r="N2689" s="22">
        <f>IFERROR(VLOOKUP(B2689,Loan!B2689:D2988,3,FALSE), 0)</f>
        <v>0</v>
      </c>
      <c r="O2689" s="25">
        <f>VLOOKUP(B2689,Transaction!C2:F3001,4,FALSE)</f>
        <v>44495</v>
      </c>
      <c r="P2689" s="21" t="str">
        <f>VLOOKUP(B2689,Table3[[Account Number]:[Transaction type]],2,FALSE)</f>
        <v>Money Transfer</v>
      </c>
      <c r="Q2689" s="21" t="str">
        <f>VLOOKUP(B2689,Transaction!C2:E3001,3,FALSE)</f>
        <v>Mobile</v>
      </c>
      <c r="R2689" s="22">
        <f>Table4[[#This Row],[Bank Deposit2]] - Table4[[#This Row],[Saving Accounts]]</f>
        <v>105625.55594800001</v>
      </c>
      <c r="S2689" s="22">
        <f>IF(AND(Table4[[#This Row],[Account Type]]="Current",Table4[[#This Row],[Opening Balance]]&gt;= 500000),Table4[[#This Row],[Opening Balance]] * 0.02, 0)</f>
        <v>0</v>
      </c>
    </row>
    <row r="2690" spans="1:19" ht="15.75" x14ac:dyDescent="0.25">
      <c r="A2690" s="17" t="s">
        <v>8215</v>
      </c>
      <c r="B2690" s="19">
        <v>692276307</v>
      </c>
      <c r="C2690" s="17">
        <v>64</v>
      </c>
      <c r="D2690" s="24">
        <v>21330</v>
      </c>
      <c r="E2690" s="17" t="s">
        <v>12</v>
      </c>
      <c r="F2690" s="17" t="s">
        <v>1626</v>
      </c>
      <c r="G2690" s="17" t="s">
        <v>3331</v>
      </c>
      <c r="H2690" s="17" t="s">
        <v>8216</v>
      </c>
      <c r="I2690" s="20">
        <f t="shared" si="41"/>
        <v>1553374.77984</v>
      </c>
      <c r="J2690" s="20">
        <v>354627.03307200002</v>
      </c>
      <c r="K2690" s="17" t="s">
        <v>8217</v>
      </c>
      <c r="L2690" s="21" t="str">
        <f>VLOOKUP(B2690,Accounts!B$2:E$3001,4,FALSE)</f>
        <v>Domiciliary</v>
      </c>
      <c r="M2690" s="26">
        <f>VALUE(VLOOKUP(B2690,Accounts!B$2:G$3001,6,FALSE))</f>
        <v>4706060544</v>
      </c>
      <c r="N2690" s="22">
        <f>IFERROR(VLOOKUP(B2690,Loan!B2690:D2989,3,FALSE), 0)</f>
        <v>0</v>
      </c>
      <c r="O2690" s="25">
        <f>VLOOKUP(B2690,Transaction!C2:F3001,4,FALSE)</f>
        <v>44353</v>
      </c>
      <c r="P2690" s="21" t="str">
        <f>VLOOKUP(B2690,Table3[[Account Number]:[Transaction type]],2,FALSE)</f>
        <v>Online Payment</v>
      </c>
      <c r="Q2690" s="21" t="str">
        <f>VLOOKUP(B2690,Transaction!C2:E3001,3,FALSE)</f>
        <v>Mobile</v>
      </c>
      <c r="R2690" s="22">
        <f>Table4[[#This Row],[Bank Deposit2]] - Table4[[#This Row],[Saving Accounts]]</f>
        <v>1198747.7467680001</v>
      </c>
      <c r="S2690" s="22">
        <f>IF(AND(Table4[[#This Row],[Account Type]]="Current",Table4[[#This Row],[Opening Balance]]&gt;= 500000),Table4[[#This Row],[Opening Balance]] * 0.02, 0)</f>
        <v>0</v>
      </c>
    </row>
    <row r="2691" spans="1:19" ht="15.75" x14ac:dyDescent="0.25">
      <c r="A2691" s="17" t="s">
        <v>8218</v>
      </c>
      <c r="B2691" s="19">
        <v>531403976</v>
      </c>
      <c r="C2691" s="17">
        <v>83</v>
      </c>
      <c r="D2691" s="24">
        <v>14390.25</v>
      </c>
      <c r="E2691" s="17" t="s">
        <v>12</v>
      </c>
      <c r="F2691" s="17" t="s">
        <v>965</v>
      </c>
      <c r="G2691" s="17" t="s">
        <v>3331</v>
      </c>
      <c r="H2691" s="17" t="s">
        <v>8219</v>
      </c>
      <c r="I2691" s="20">
        <f t="shared" ref="I2691:I2754" si="42">VALUE(CLEAN(H2691))</f>
        <v>197430.38236799999</v>
      </c>
      <c r="J2691" s="20">
        <v>43028.209804320002</v>
      </c>
      <c r="K2691" s="17" t="s">
        <v>8220</v>
      </c>
      <c r="L2691" s="21" t="str">
        <f>VLOOKUP(B2691,Accounts!B$2:E$3001,4,FALSE)</f>
        <v>Fixed Deposit</v>
      </c>
      <c r="M2691" s="26">
        <f>VALUE(VLOOKUP(B2691,Accounts!B$2:G$3001,6,FALSE))</f>
        <v>46499904</v>
      </c>
      <c r="N2691" s="22">
        <f>IFERROR(VLOOKUP(B2691,Loan!B2691:D2990,3,FALSE), 0)</f>
        <v>0</v>
      </c>
      <c r="O2691" s="25">
        <f>VLOOKUP(B2691,Transaction!C2:F3001,4,FALSE)</f>
        <v>44248</v>
      </c>
      <c r="P2691" s="21" t="str">
        <f>VLOOKUP(B2691,Table3[[Account Number]:[Transaction type]],2,FALSE)</f>
        <v>Cash Withdrawal</v>
      </c>
      <c r="Q2691" s="21" t="str">
        <f>VLOOKUP(B2691,Transaction!C2:E3001,3,FALSE)</f>
        <v>ATM</v>
      </c>
      <c r="R2691" s="22">
        <f>Table4[[#This Row],[Bank Deposit2]] - Table4[[#This Row],[Saving Accounts]]</f>
        <v>154402.17256367998</v>
      </c>
      <c r="S2691" s="22">
        <f>IF(AND(Table4[[#This Row],[Account Type]]="Current",Table4[[#This Row],[Opening Balance]]&gt;= 500000),Table4[[#This Row],[Opening Balance]] * 0.02, 0)</f>
        <v>0</v>
      </c>
    </row>
    <row r="2692" spans="1:19" ht="15.75" x14ac:dyDescent="0.25">
      <c r="A2692" s="17" t="s">
        <v>8221</v>
      </c>
      <c r="B2692" s="19">
        <v>227761274</v>
      </c>
      <c r="C2692" s="17">
        <v>41</v>
      </c>
      <c r="D2692" s="24">
        <v>29730.75</v>
      </c>
      <c r="E2692" s="17" t="s">
        <v>12</v>
      </c>
      <c r="F2692" s="17" t="s">
        <v>475</v>
      </c>
      <c r="G2692" s="17" t="s">
        <v>3331</v>
      </c>
      <c r="H2692" s="17" t="s">
        <v>8222</v>
      </c>
      <c r="I2692" s="20">
        <f t="shared" si="42"/>
        <v>1070891.8248000001</v>
      </c>
      <c r="J2692" s="20">
        <v>571703.24989680003</v>
      </c>
      <c r="K2692" s="17" t="s">
        <v>8223</v>
      </c>
      <c r="L2692" s="21" t="str">
        <f>VLOOKUP(B2692,Accounts!B$2:E$3001,4,FALSE)</f>
        <v>Domiciliary</v>
      </c>
      <c r="M2692" s="26">
        <f>VALUE(VLOOKUP(B2692,Accounts!B$2:G$3001,6,FALSE))</f>
        <v>37071936</v>
      </c>
      <c r="N2692" s="22">
        <f>IFERROR(VLOOKUP(B2692,Loan!B2692:D2991,3,FALSE), 0)</f>
        <v>0</v>
      </c>
      <c r="O2692" s="25">
        <f>VLOOKUP(B2692,Transaction!C2:F3001,4,FALSE)</f>
        <v>44222</v>
      </c>
      <c r="P2692" s="21" t="str">
        <f>VLOOKUP(B2692,Table3[[Account Number]:[Transaction type]],2,FALSE)</f>
        <v>Checks</v>
      </c>
      <c r="Q2692" s="21" t="str">
        <f>VLOOKUP(B2692,Transaction!C2:E3001,3,FALSE)</f>
        <v>Informal Services</v>
      </c>
      <c r="R2692" s="22">
        <f>Table4[[#This Row],[Bank Deposit2]] - Table4[[#This Row],[Saving Accounts]]</f>
        <v>499188.57490320003</v>
      </c>
      <c r="S2692" s="22">
        <f>IF(AND(Table4[[#This Row],[Account Type]]="Current",Table4[[#This Row],[Opening Balance]]&gt;= 500000),Table4[[#This Row],[Opening Balance]] * 0.02, 0)</f>
        <v>0</v>
      </c>
    </row>
    <row r="2693" spans="1:19" ht="15.75" x14ac:dyDescent="0.25">
      <c r="A2693" s="17" t="s">
        <v>8224</v>
      </c>
      <c r="B2693" s="19">
        <v>704257334</v>
      </c>
      <c r="C2693" s="17">
        <v>75</v>
      </c>
      <c r="D2693" s="24">
        <v>17312.25</v>
      </c>
      <c r="E2693" s="17" t="s">
        <v>12</v>
      </c>
      <c r="F2693" s="17" t="s">
        <v>1083</v>
      </c>
      <c r="G2693" s="17" t="s">
        <v>3331</v>
      </c>
      <c r="H2693" s="17" t="s">
        <v>8225</v>
      </c>
      <c r="I2693" s="20">
        <f t="shared" si="42"/>
        <v>1070053.5824</v>
      </c>
      <c r="J2693" s="20">
        <v>173348.6803488</v>
      </c>
      <c r="K2693" s="17" t="s">
        <v>8226</v>
      </c>
      <c r="L2693" s="21" t="str">
        <f>VLOOKUP(B2693,Accounts!B$2:E$3001,4,FALSE)</f>
        <v>Current</v>
      </c>
      <c r="M2693" s="26">
        <f>VALUE(VLOOKUP(B2693,Accounts!B$2:G$3001,6,FALSE))</f>
        <v>1571795785</v>
      </c>
      <c r="N2693" s="22">
        <f>IFERROR(VLOOKUP(B2693,Loan!B2693:D2992,3,FALSE), 0)</f>
        <v>0</v>
      </c>
      <c r="O2693" s="25">
        <f>VLOOKUP(B2693,Transaction!C2:F3001,4,FALSE)</f>
        <v>44446</v>
      </c>
      <c r="P2693" s="21" t="str">
        <f>VLOOKUP(B2693,Table3[[Account Number]:[Transaction type]],2,FALSE)</f>
        <v>Money Deposit</v>
      </c>
      <c r="Q2693" s="21" t="str">
        <f>VLOOKUP(B2693,Transaction!C2:E3001,3,FALSE)</f>
        <v>Bank</v>
      </c>
      <c r="R2693" s="22">
        <f>Table4[[#This Row],[Bank Deposit2]] - Table4[[#This Row],[Saving Accounts]]</f>
        <v>896704.90205119993</v>
      </c>
      <c r="S2693" s="22">
        <f>IF(AND(Table4[[#This Row],[Account Type]]="Current",Table4[[#This Row],[Opening Balance]]&gt;= 500000),Table4[[#This Row],[Opening Balance]] * 0.02, 0)</f>
        <v>31435915.699999999</v>
      </c>
    </row>
    <row r="2694" spans="1:19" ht="15.75" x14ac:dyDescent="0.25">
      <c r="A2694" s="17" t="s">
        <v>8227</v>
      </c>
      <c r="B2694" s="19">
        <v>783794493</v>
      </c>
      <c r="C2694" s="17">
        <v>73</v>
      </c>
      <c r="D2694" s="24">
        <v>18042.75</v>
      </c>
      <c r="E2694" s="17" t="s">
        <v>12</v>
      </c>
      <c r="F2694" s="17" t="s">
        <v>231</v>
      </c>
      <c r="G2694" s="17" t="s">
        <v>3331</v>
      </c>
      <c r="H2694" s="17" t="s">
        <v>8228</v>
      </c>
      <c r="I2694" s="20">
        <f t="shared" si="42"/>
        <v>981961.69148000004</v>
      </c>
      <c r="J2694" s="20">
        <v>341623.64728799998</v>
      </c>
      <c r="K2694" s="17" t="s">
        <v>8229</v>
      </c>
      <c r="L2694" s="21" t="str">
        <f>VLOOKUP(B2694,Accounts!B$2:E$3001,4,FALSE)</f>
        <v>Joint</v>
      </c>
      <c r="M2694" s="26">
        <f>VALUE(VLOOKUP(B2694,Accounts!B$2:G$3001,6,FALSE))</f>
        <v>1695165884</v>
      </c>
      <c r="N2694" s="22">
        <f>IFERROR(VLOOKUP(B2694,Loan!B2694:D2993,3,FALSE), 0)</f>
        <v>0</v>
      </c>
      <c r="O2694" s="25">
        <f>VLOOKUP(B2694,Transaction!C2:F3001,4,FALSE)</f>
        <v>44548</v>
      </c>
      <c r="P2694" s="21" t="str">
        <f>VLOOKUP(B2694,Table3[[Account Number]:[Transaction type]],2,FALSE)</f>
        <v>Cash Withdrawal</v>
      </c>
      <c r="Q2694" s="21" t="str">
        <f>VLOOKUP(B2694,Transaction!C2:E3001,3,FALSE)</f>
        <v>ATM</v>
      </c>
      <c r="R2694" s="22">
        <f>Table4[[#This Row],[Bank Deposit2]] - Table4[[#This Row],[Saving Accounts]]</f>
        <v>640338.04419200006</v>
      </c>
      <c r="S2694" s="22">
        <f>IF(AND(Table4[[#This Row],[Account Type]]="Current",Table4[[#This Row],[Opening Balance]]&gt;= 500000),Table4[[#This Row],[Opening Balance]] * 0.02, 0)</f>
        <v>0</v>
      </c>
    </row>
    <row r="2695" spans="1:19" ht="15.75" x14ac:dyDescent="0.25">
      <c r="A2695" s="17" t="s">
        <v>8230</v>
      </c>
      <c r="B2695" s="19">
        <v>543703287</v>
      </c>
      <c r="C2695" s="17">
        <v>49</v>
      </c>
      <c r="D2695" s="24">
        <v>26808.75</v>
      </c>
      <c r="E2695" s="17" t="s">
        <v>12</v>
      </c>
      <c r="F2695" s="17" t="s">
        <v>1498</v>
      </c>
      <c r="G2695" s="17" t="s">
        <v>3331</v>
      </c>
      <c r="H2695" s="17" t="s">
        <v>8231</v>
      </c>
      <c r="I2695" s="20">
        <f t="shared" si="42"/>
        <v>1029891.963825</v>
      </c>
      <c r="J2695" s="20">
        <v>368131.59558000002</v>
      </c>
      <c r="K2695" s="17" t="s">
        <v>8232</v>
      </c>
      <c r="L2695" s="21" t="str">
        <f>VLOOKUP(B2695,Accounts!B$2:E$3001,4,FALSE)</f>
        <v>Joint</v>
      </c>
      <c r="M2695" s="26">
        <f>VALUE(VLOOKUP(B2695,Accounts!B$2:G$3001,6,FALSE))</f>
        <v>2054531749</v>
      </c>
      <c r="N2695" s="22">
        <f>IFERROR(VLOOKUP(B2695,Loan!B2695:D2994,3,FALSE), 0)</f>
        <v>0</v>
      </c>
      <c r="O2695" s="25">
        <f>VLOOKUP(B2695,Transaction!C2:F3001,4,FALSE)</f>
        <v>44539</v>
      </c>
      <c r="P2695" s="21" t="str">
        <f>VLOOKUP(B2695,Table3[[Account Number]:[Transaction type]],2,FALSE)</f>
        <v>Money Deposit</v>
      </c>
      <c r="Q2695" s="21" t="str">
        <f>VLOOKUP(B2695,Transaction!C2:E3001,3,FALSE)</f>
        <v>ATM</v>
      </c>
      <c r="R2695" s="22">
        <f>Table4[[#This Row],[Bank Deposit2]] - Table4[[#This Row],[Saving Accounts]]</f>
        <v>661760.36824500002</v>
      </c>
      <c r="S2695" s="22">
        <f>IF(AND(Table4[[#This Row],[Account Type]]="Current",Table4[[#This Row],[Opening Balance]]&gt;= 500000),Table4[[#This Row],[Opening Balance]] * 0.02, 0)</f>
        <v>0</v>
      </c>
    </row>
    <row r="2696" spans="1:19" ht="15.75" x14ac:dyDescent="0.25">
      <c r="A2696" s="17" t="s">
        <v>8233</v>
      </c>
      <c r="B2696" s="19">
        <v>622899729</v>
      </c>
      <c r="C2696" s="17">
        <v>21</v>
      </c>
      <c r="D2696" s="24">
        <v>37035.75</v>
      </c>
      <c r="E2696" s="17" t="s">
        <v>12</v>
      </c>
      <c r="F2696" s="17" t="s">
        <v>909</v>
      </c>
      <c r="G2696" s="17" t="s">
        <v>3331</v>
      </c>
      <c r="H2696" s="17" t="s">
        <v>903</v>
      </c>
      <c r="I2696" s="20">
        <f t="shared" si="42"/>
        <v>0</v>
      </c>
      <c r="J2696" s="20">
        <v>0</v>
      </c>
      <c r="K2696" s="17" t="s">
        <v>8234</v>
      </c>
      <c r="L2696" s="21" t="str">
        <f>VLOOKUP(B2696,Accounts!B$2:E$3001,4,FALSE)</f>
        <v>Domiciliary</v>
      </c>
      <c r="M2696" s="26">
        <f>VALUE(VLOOKUP(B2696,Accounts!B$2:G$3001,6,FALSE))</f>
        <v>2593706832</v>
      </c>
      <c r="N2696" s="22">
        <f>IFERROR(VLOOKUP(B2696,Loan!B2696:D2995,3,FALSE), 0)</f>
        <v>0</v>
      </c>
      <c r="O2696" s="25">
        <f>VLOOKUP(B2696,Transaction!C2:F3001,4,FALSE)</f>
        <v>44341</v>
      </c>
      <c r="P2696" s="21" t="str">
        <f>VLOOKUP(B2696,Table3[[Account Number]:[Transaction type]],2,FALSE)</f>
        <v>Checks</v>
      </c>
      <c r="Q2696" s="21" t="str">
        <f>VLOOKUP(B2696,Transaction!C2:E3001,3,FALSE)</f>
        <v>Informal Services</v>
      </c>
      <c r="R2696" s="22">
        <f>Table4[[#This Row],[Bank Deposit2]] - Table4[[#This Row],[Saving Accounts]]</f>
        <v>0</v>
      </c>
      <c r="S2696" s="22">
        <f>IF(AND(Table4[[#This Row],[Account Type]]="Current",Table4[[#This Row],[Opening Balance]]&gt;= 500000),Table4[[#This Row],[Opening Balance]] * 0.02, 0)</f>
        <v>0</v>
      </c>
    </row>
    <row r="2697" spans="1:19" ht="15.75" x14ac:dyDescent="0.25">
      <c r="A2697" s="17" t="s">
        <v>8235</v>
      </c>
      <c r="B2697" s="19">
        <v>88247400</v>
      </c>
      <c r="C2697" s="17">
        <v>52</v>
      </c>
      <c r="D2697" s="24">
        <v>25713</v>
      </c>
      <c r="E2697" s="17" t="s">
        <v>12</v>
      </c>
      <c r="F2697" s="17" t="s">
        <v>442</v>
      </c>
      <c r="G2697" s="17" t="s">
        <v>3331</v>
      </c>
      <c r="H2697" s="17" t="s">
        <v>8236</v>
      </c>
      <c r="I2697" s="20">
        <f t="shared" si="42"/>
        <v>27367.891199999998</v>
      </c>
      <c r="J2697" s="20">
        <v>6393.8235815999997</v>
      </c>
      <c r="K2697" s="17" t="s">
        <v>8237</v>
      </c>
      <c r="L2697" s="21" t="str">
        <f>VLOOKUP(B2697,Accounts!B$2:E$3001,4,FALSE)</f>
        <v>Corporate</v>
      </c>
      <c r="M2697" s="26">
        <f>VALUE(VLOOKUP(B2697,Accounts!B$2:G$3001,6,FALSE))</f>
        <v>645216</v>
      </c>
      <c r="N2697" s="22">
        <f>IFERROR(VLOOKUP(B2697,Loan!B2697:D2996,3,FALSE), 0)</f>
        <v>0</v>
      </c>
      <c r="O2697" s="25">
        <f>VLOOKUP(B2697,Transaction!C2:F3001,4,FALSE)</f>
        <v>44290</v>
      </c>
      <c r="P2697" s="21" t="str">
        <f>VLOOKUP(B2697,Table3[[Account Number]:[Transaction type]],2,FALSE)</f>
        <v>Money Deposit</v>
      </c>
      <c r="Q2697" s="21" t="str">
        <f>VLOOKUP(B2697,Transaction!C2:E3001,3,FALSE)</f>
        <v>ATM</v>
      </c>
      <c r="R2697" s="22">
        <f>Table4[[#This Row],[Bank Deposit2]] - Table4[[#This Row],[Saving Accounts]]</f>
        <v>20974.067618399997</v>
      </c>
      <c r="S2697" s="22">
        <f>IF(AND(Table4[[#This Row],[Account Type]]="Current",Table4[[#This Row],[Opening Balance]]&gt;= 500000),Table4[[#This Row],[Opening Balance]] * 0.02, 0)</f>
        <v>0</v>
      </c>
    </row>
    <row r="2698" spans="1:19" ht="15.75" x14ac:dyDescent="0.25">
      <c r="A2698" s="17" t="s">
        <v>8238</v>
      </c>
      <c r="B2698" s="19">
        <v>26995934</v>
      </c>
      <c r="C2698" s="17">
        <v>61</v>
      </c>
      <c r="D2698" s="24">
        <v>22425.75</v>
      </c>
      <c r="E2698" s="17" t="s">
        <v>12</v>
      </c>
      <c r="F2698" s="17" t="s">
        <v>1927</v>
      </c>
      <c r="G2698" s="17" t="s">
        <v>3331</v>
      </c>
      <c r="H2698" s="17" t="s">
        <v>8239</v>
      </c>
      <c r="I2698" s="20">
        <f t="shared" si="42"/>
        <v>404394.212352</v>
      </c>
      <c r="J2698" s="20">
        <v>310470.39528960001</v>
      </c>
      <c r="K2698" s="17" t="s">
        <v>8240</v>
      </c>
      <c r="L2698" s="21" t="str">
        <f>VLOOKUP(B2698,Accounts!B$2:E$3001,4,FALSE)</f>
        <v>Savings</v>
      </c>
      <c r="M2698" s="26">
        <f>VALUE(VLOOKUP(B2698,Accounts!B$2:G$3001,6,FALSE))</f>
        <v>2144627037</v>
      </c>
      <c r="N2698" s="22">
        <f>IFERROR(VLOOKUP(B2698,Loan!B2698:D2997,3,FALSE), 0)</f>
        <v>0</v>
      </c>
      <c r="O2698" s="25">
        <f>VLOOKUP(B2698,Transaction!C2:F3001,4,FALSE)</f>
        <v>44234</v>
      </c>
      <c r="P2698" s="21" t="str">
        <f>VLOOKUP(B2698,Table3[[Account Number]:[Transaction type]],2,FALSE)</f>
        <v>Cash Withdrawal</v>
      </c>
      <c r="Q2698" s="21" t="str">
        <f>VLOOKUP(B2698,Transaction!C2:E3001,3,FALSE)</f>
        <v>ATM</v>
      </c>
      <c r="R2698" s="22">
        <f>Table4[[#This Row],[Bank Deposit2]] - Table4[[#This Row],[Saving Accounts]]</f>
        <v>93923.81706239999</v>
      </c>
      <c r="S2698" s="22">
        <f>IF(AND(Table4[[#This Row],[Account Type]]="Current",Table4[[#This Row],[Opening Balance]]&gt;= 500000),Table4[[#This Row],[Opening Balance]] * 0.02, 0)</f>
        <v>0</v>
      </c>
    </row>
    <row r="2699" spans="1:19" ht="15.75" x14ac:dyDescent="0.25">
      <c r="A2699" s="17" t="s">
        <v>8241</v>
      </c>
      <c r="B2699" s="19">
        <v>222094673</v>
      </c>
      <c r="C2699" s="17">
        <v>60</v>
      </c>
      <c r="D2699" s="24">
        <v>22791</v>
      </c>
      <c r="E2699" s="17" t="s">
        <v>12</v>
      </c>
      <c r="F2699" s="17" t="s">
        <v>1054</v>
      </c>
      <c r="G2699" s="17" t="s">
        <v>3331</v>
      </c>
      <c r="H2699" s="17" t="s">
        <v>8242</v>
      </c>
      <c r="I2699" s="20">
        <f t="shared" si="42"/>
        <v>314269.04888000002</v>
      </c>
      <c r="J2699" s="20">
        <v>27220.153839999999</v>
      </c>
      <c r="K2699" s="17" t="s">
        <v>8243</v>
      </c>
      <c r="L2699" s="21" t="str">
        <f>VLOOKUP(B2699,Accounts!B$2:E$3001,4,FALSE)</f>
        <v>Domiciliary</v>
      </c>
      <c r="M2699" s="26">
        <f>VALUE(VLOOKUP(B2699,Accounts!B$2:G$3001,6,FALSE))</f>
        <v>8076588</v>
      </c>
      <c r="N2699" s="22">
        <f>IFERROR(VLOOKUP(B2699,Loan!B2699:D2998,3,FALSE), 0)</f>
        <v>0</v>
      </c>
      <c r="O2699" s="25">
        <f>VLOOKUP(B2699,Transaction!C2:F3001,4,FALSE)</f>
        <v>44515</v>
      </c>
      <c r="P2699" s="21" t="str">
        <f>VLOOKUP(B2699,Table3[[Account Number]:[Transaction type]],2,FALSE)</f>
        <v>Cash Withdrawal</v>
      </c>
      <c r="Q2699" s="21" t="str">
        <f>VLOOKUP(B2699,Transaction!C2:E3001,3,FALSE)</f>
        <v>POS</v>
      </c>
      <c r="R2699" s="22">
        <f>Table4[[#This Row],[Bank Deposit2]] - Table4[[#This Row],[Saving Accounts]]</f>
        <v>287048.89504000003</v>
      </c>
      <c r="S2699" s="22">
        <f>IF(AND(Table4[[#This Row],[Account Type]]="Current",Table4[[#This Row],[Opening Balance]]&gt;= 500000),Table4[[#This Row],[Opening Balance]] * 0.02, 0)</f>
        <v>0</v>
      </c>
    </row>
    <row r="2700" spans="1:19" ht="15.75" x14ac:dyDescent="0.25">
      <c r="A2700" s="17" t="s">
        <v>8244</v>
      </c>
      <c r="B2700" s="19">
        <v>534435443</v>
      </c>
      <c r="C2700" s="17">
        <v>41</v>
      </c>
      <c r="D2700" s="24">
        <v>29730.75</v>
      </c>
      <c r="E2700" s="17" t="s">
        <v>12</v>
      </c>
      <c r="F2700" s="17" t="s">
        <v>88</v>
      </c>
      <c r="G2700" s="17" t="s">
        <v>3331</v>
      </c>
      <c r="H2700" s="17" t="s">
        <v>8245</v>
      </c>
      <c r="I2700" s="20">
        <f t="shared" si="42"/>
        <v>413171.424512</v>
      </c>
      <c r="J2700" s="20">
        <v>338505.44565375999</v>
      </c>
      <c r="K2700" s="17" t="s">
        <v>8246</v>
      </c>
      <c r="L2700" s="21" t="str">
        <f>VLOOKUP(B2700,Accounts!B$2:E$3001,4,FALSE)</f>
        <v>Savings</v>
      </c>
      <c r="M2700" s="26">
        <f>VALUE(VLOOKUP(B2700,Accounts!B$2:G$3001,6,FALSE))</f>
        <v>13370024</v>
      </c>
      <c r="N2700" s="22">
        <f>IFERROR(VLOOKUP(B2700,Loan!B2700:D2999,3,FALSE), 0)</f>
        <v>0</v>
      </c>
      <c r="O2700" s="25">
        <f>VLOOKUP(B2700,Transaction!C2:F3001,4,FALSE)</f>
        <v>44566</v>
      </c>
      <c r="P2700" s="21" t="str">
        <f>VLOOKUP(B2700,Table3[[Account Number]:[Transaction type]],2,FALSE)</f>
        <v>Money Transfer</v>
      </c>
      <c r="Q2700" s="21" t="str">
        <f>VLOOKUP(B2700,Transaction!C2:E3001,3,FALSE)</f>
        <v>Mobile</v>
      </c>
      <c r="R2700" s="22">
        <f>Table4[[#This Row],[Bank Deposit2]] - Table4[[#This Row],[Saving Accounts]]</f>
        <v>74665.978858240007</v>
      </c>
      <c r="S2700" s="22">
        <f>IF(AND(Table4[[#This Row],[Account Type]]="Current",Table4[[#This Row],[Opening Balance]]&gt;= 500000),Table4[[#This Row],[Opening Balance]] * 0.02, 0)</f>
        <v>0</v>
      </c>
    </row>
    <row r="2701" spans="1:19" ht="15.75" x14ac:dyDescent="0.25">
      <c r="A2701" s="17" t="s">
        <v>8247</v>
      </c>
      <c r="B2701" s="19">
        <v>476009290</v>
      </c>
      <c r="C2701" s="17">
        <v>78</v>
      </c>
      <c r="D2701" s="24">
        <v>16216.5</v>
      </c>
      <c r="E2701" s="17" t="s">
        <v>12</v>
      </c>
      <c r="F2701" s="17" t="s">
        <v>395</v>
      </c>
      <c r="G2701" s="17" t="s">
        <v>3331</v>
      </c>
      <c r="H2701" s="17" t="s">
        <v>8248</v>
      </c>
      <c r="I2701" s="20">
        <f t="shared" si="42"/>
        <v>186712.06400000001</v>
      </c>
      <c r="J2701" s="20">
        <v>47751.610368000001</v>
      </c>
      <c r="K2701" s="17" t="s">
        <v>8249</v>
      </c>
      <c r="L2701" s="21" t="str">
        <f>VLOOKUP(B2701,Accounts!B$2:E$3001,4,FALSE)</f>
        <v>Savings</v>
      </c>
      <c r="M2701" s="26">
        <f>VALUE(VLOOKUP(B2701,Accounts!B$2:G$3001,6,FALSE))</f>
        <v>713682819</v>
      </c>
      <c r="N2701" s="22">
        <f>IFERROR(VLOOKUP(B2701,Loan!B2701:D3000,3,FALSE), 0)</f>
        <v>0</v>
      </c>
      <c r="O2701" s="25">
        <f>VLOOKUP(B2701,Transaction!C2:F3001,4,FALSE)</f>
        <v>44613</v>
      </c>
      <c r="P2701" s="21" t="str">
        <f>VLOOKUP(B2701,Table3[[Account Number]:[Transaction type]],2,FALSE)</f>
        <v>Online Payment</v>
      </c>
      <c r="Q2701" s="21" t="str">
        <f>VLOOKUP(B2701,Transaction!C2:E3001,3,FALSE)</f>
        <v>Mobile</v>
      </c>
      <c r="R2701" s="22">
        <f>Table4[[#This Row],[Bank Deposit2]] - Table4[[#This Row],[Saving Accounts]]</f>
        <v>138960.45363200002</v>
      </c>
      <c r="S2701" s="22">
        <f>IF(AND(Table4[[#This Row],[Account Type]]="Current",Table4[[#This Row],[Opening Balance]]&gt;= 500000),Table4[[#This Row],[Opening Balance]] * 0.02, 0)</f>
        <v>0</v>
      </c>
    </row>
    <row r="2702" spans="1:19" ht="15.75" x14ac:dyDescent="0.25">
      <c r="A2702" s="17" t="s">
        <v>8250</v>
      </c>
      <c r="B2702" s="19">
        <v>932967565</v>
      </c>
      <c r="C2702" s="17">
        <v>69</v>
      </c>
      <c r="D2702" s="24">
        <v>19503.75</v>
      </c>
      <c r="E2702" s="17" t="s">
        <v>12</v>
      </c>
      <c r="F2702" s="17" t="s">
        <v>699</v>
      </c>
      <c r="G2702" s="17" t="s">
        <v>3331</v>
      </c>
      <c r="H2702" s="17" t="s">
        <v>8251</v>
      </c>
      <c r="I2702" s="20">
        <f t="shared" si="42"/>
        <v>143853.26079999999</v>
      </c>
      <c r="J2702" s="20">
        <v>12802.940211200001</v>
      </c>
      <c r="K2702" s="17" t="s">
        <v>8252</v>
      </c>
      <c r="L2702" s="21" t="str">
        <f>VLOOKUP(B2702,Accounts!B$2:E$3001,4,FALSE)</f>
        <v>Domiciliary</v>
      </c>
      <c r="M2702" s="26">
        <f>VALUE(VLOOKUP(B2702,Accounts!B$2:G$3001,6,FALSE))</f>
        <v>584192364</v>
      </c>
      <c r="N2702" s="22">
        <f>IFERROR(VLOOKUP(B2702,Loan!B2702:D3001,3,FALSE), 0)</f>
        <v>0</v>
      </c>
      <c r="O2702" s="25">
        <f>VLOOKUP(B2702,Transaction!C2:F3001,4,FALSE)</f>
        <v>44610</v>
      </c>
      <c r="P2702" s="21" t="str">
        <f>VLOOKUP(B2702,Table3[[Account Number]:[Transaction type]],2,FALSE)</f>
        <v>Money Transfer</v>
      </c>
      <c r="Q2702" s="21" t="str">
        <f>VLOOKUP(B2702,Transaction!C2:E3001,3,FALSE)</f>
        <v>Bank</v>
      </c>
      <c r="R2702" s="22">
        <f>Table4[[#This Row],[Bank Deposit2]] - Table4[[#This Row],[Saving Accounts]]</f>
        <v>131050.32058879999</v>
      </c>
      <c r="S2702" s="22">
        <f>IF(AND(Table4[[#This Row],[Account Type]]="Current",Table4[[#This Row],[Opening Balance]]&gt;= 500000),Table4[[#This Row],[Opening Balance]] * 0.02, 0)</f>
        <v>0</v>
      </c>
    </row>
    <row r="2703" spans="1:19" ht="15.75" x14ac:dyDescent="0.25">
      <c r="A2703" s="17" t="s">
        <v>8253</v>
      </c>
      <c r="B2703" s="19">
        <v>488315193</v>
      </c>
      <c r="C2703" s="17">
        <v>66</v>
      </c>
      <c r="D2703" s="24">
        <v>20599.5</v>
      </c>
      <c r="E2703" s="17" t="s">
        <v>12</v>
      </c>
      <c r="F2703" s="17" t="s">
        <v>1146</v>
      </c>
      <c r="G2703" s="17" t="s">
        <v>3331</v>
      </c>
      <c r="H2703" s="17" t="s">
        <v>8254</v>
      </c>
      <c r="I2703" s="20">
        <f t="shared" si="42"/>
        <v>1508181.3895680001</v>
      </c>
      <c r="J2703" s="20">
        <v>657136.17688319995</v>
      </c>
      <c r="K2703" s="17" t="s">
        <v>6933</v>
      </c>
      <c r="L2703" s="21" t="str">
        <f>VLOOKUP(B2703,Accounts!B$2:E$3001,4,FALSE)</f>
        <v>Current</v>
      </c>
      <c r="M2703" s="26">
        <f>VALUE(VLOOKUP(B2703,Accounts!B$2:G$3001,6,FALSE))</f>
        <v>124157088</v>
      </c>
      <c r="N2703" s="22">
        <f>IFERROR(VLOOKUP(B2703,Loan!B2703:D3002,3,FALSE), 0)</f>
        <v>0</v>
      </c>
      <c r="O2703" s="25">
        <f>VLOOKUP(B2703,Transaction!C2:F3001,4,FALSE)</f>
        <v>44463</v>
      </c>
      <c r="P2703" s="21" t="str">
        <f>VLOOKUP(B2703,Table3[[Account Number]:[Transaction type]],2,FALSE)</f>
        <v>Money Transfer</v>
      </c>
      <c r="Q2703" s="21" t="str">
        <f>VLOOKUP(B2703,Transaction!C2:E3001,3,FALSE)</f>
        <v>Mobile</v>
      </c>
      <c r="R2703" s="22">
        <f>Table4[[#This Row],[Bank Deposit2]] - Table4[[#This Row],[Saving Accounts]]</f>
        <v>851045.21268480015</v>
      </c>
      <c r="S2703" s="22">
        <f>IF(AND(Table4[[#This Row],[Account Type]]="Current",Table4[[#This Row],[Opening Balance]]&gt;= 500000),Table4[[#This Row],[Opening Balance]] * 0.02, 0)</f>
        <v>2483141.7600000002</v>
      </c>
    </row>
    <row r="2704" spans="1:19" ht="15.75" x14ac:dyDescent="0.25">
      <c r="A2704" s="17" t="s">
        <v>8255</v>
      </c>
      <c r="B2704" s="19">
        <v>608437004</v>
      </c>
      <c r="C2704" s="17">
        <v>53</v>
      </c>
      <c r="D2704" s="24">
        <v>25347.75</v>
      </c>
      <c r="E2704" s="17" t="s">
        <v>12</v>
      </c>
      <c r="F2704" s="17" t="s">
        <v>699</v>
      </c>
      <c r="G2704" s="17" t="s">
        <v>3331</v>
      </c>
      <c r="H2704" s="17" t="s">
        <v>8256</v>
      </c>
      <c r="I2704" s="20">
        <f t="shared" si="42"/>
        <v>302827.01209799998</v>
      </c>
      <c r="J2704" s="20">
        <v>72267.870005760007</v>
      </c>
      <c r="K2704" s="17" t="s">
        <v>8257</v>
      </c>
      <c r="L2704" s="21" t="str">
        <f>VLOOKUP(B2704,Accounts!B$2:E$3001,4,FALSE)</f>
        <v>Domiciliary</v>
      </c>
      <c r="M2704" s="26">
        <f>VALUE(VLOOKUP(B2704,Accounts!B$2:G$3001,6,FALSE))</f>
        <v>3840401474</v>
      </c>
      <c r="N2704" s="22">
        <f>IFERROR(VLOOKUP(B2704,Loan!B2704:D3003,3,FALSE), 0)</f>
        <v>0</v>
      </c>
      <c r="O2704" s="25">
        <f>VLOOKUP(B2704,Transaction!C2:F3001,4,FALSE)</f>
        <v>44376</v>
      </c>
      <c r="P2704" s="21" t="str">
        <f>VLOOKUP(B2704,Table3[[Account Number]:[Transaction type]],2,FALSE)</f>
        <v>Checks</v>
      </c>
      <c r="Q2704" s="21" t="str">
        <f>VLOOKUP(B2704,Transaction!C2:E3001,3,FALSE)</f>
        <v>Informal Services</v>
      </c>
      <c r="R2704" s="22">
        <f>Table4[[#This Row],[Bank Deposit2]] - Table4[[#This Row],[Saving Accounts]]</f>
        <v>230559.14209223998</v>
      </c>
      <c r="S2704" s="22">
        <f>IF(AND(Table4[[#This Row],[Account Type]]="Current",Table4[[#This Row],[Opening Balance]]&gt;= 500000),Table4[[#This Row],[Opening Balance]] * 0.02, 0)</f>
        <v>0</v>
      </c>
    </row>
    <row r="2705" spans="1:19" ht="15.75" x14ac:dyDescent="0.25">
      <c r="A2705" s="17" t="s">
        <v>8258</v>
      </c>
      <c r="B2705" s="19">
        <v>651511456</v>
      </c>
      <c r="C2705" s="17">
        <v>50</v>
      </c>
      <c r="D2705" s="24">
        <v>26443.5</v>
      </c>
      <c r="E2705" s="17" t="s">
        <v>12</v>
      </c>
      <c r="F2705" s="17" t="s">
        <v>290</v>
      </c>
      <c r="G2705" s="17" t="s">
        <v>3331</v>
      </c>
      <c r="H2705" s="17" t="s">
        <v>8259</v>
      </c>
      <c r="I2705" s="20">
        <f t="shared" si="42"/>
        <v>985148.61103999999</v>
      </c>
      <c r="J2705" s="20">
        <v>415800.65514240001</v>
      </c>
      <c r="K2705" s="17" t="s">
        <v>8260</v>
      </c>
      <c r="L2705" s="21" t="str">
        <f>VLOOKUP(B2705,Accounts!B$2:E$3001,4,FALSE)</f>
        <v>Current</v>
      </c>
      <c r="M2705" s="26">
        <f>VALUE(VLOOKUP(B2705,Accounts!B$2:G$3001,6,FALSE))</f>
        <v>1114850457</v>
      </c>
      <c r="N2705" s="22">
        <f>IFERROR(VLOOKUP(B2705,Loan!B2705:D3004,3,FALSE), 0)</f>
        <v>0</v>
      </c>
      <c r="O2705" s="25">
        <f>VLOOKUP(B2705,Transaction!C2:F3001,4,FALSE)</f>
        <v>44370</v>
      </c>
      <c r="P2705" s="21" t="str">
        <f>VLOOKUP(B2705,Table3[[Account Number]:[Transaction type]],2,FALSE)</f>
        <v>Money Deposit</v>
      </c>
      <c r="Q2705" s="21" t="str">
        <f>VLOOKUP(B2705,Transaction!C2:E3001,3,FALSE)</f>
        <v>Bank</v>
      </c>
      <c r="R2705" s="22">
        <f>Table4[[#This Row],[Bank Deposit2]] - Table4[[#This Row],[Saving Accounts]]</f>
        <v>569347.95589759992</v>
      </c>
      <c r="S2705" s="22">
        <f>IF(AND(Table4[[#This Row],[Account Type]]="Current",Table4[[#This Row],[Opening Balance]]&gt;= 500000),Table4[[#This Row],[Opening Balance]] * 0.02, 0)</f>
        <v>22297009.140000001</v>
      </c>
    </row>
    <row r="2706" spans="1:19" ht="15.75" x14ac:dyDescent="0.25">
      <c r="A2706" s="17" t="s">
        <v>2718</v>
      </c>
      <c r="B2706" s="19">
        <v>61928532</v>
      </c>
      <c r="C2706" s="17">
        <v>36</v>
      </c>
      <c r="D2706" s="24">
        <v>31557</v>
      </c>
      <c r="E2706" s="17" t="s">
        <v>12</v>
      </c>
      <c r="F2706" s="17" t="s">
        <v>784</v>
      </c>
      <c r="G2706" s="17" t="s">
        <v>3331</v>
      </c>
      <c r="H2706" s="17" t="s">
        <v>8261</v>
      </c>
      <c r="I2706" s="20">
        <f t="shared" si="42"/>
        <v>101161.42008</v>
      </c>
      <c r="J2706" s="20">
        <v>42541.605699599997</v>
      </c>
      <c r="K2706" s="17" t="s">
        <v>8262</v>
      </c>
      <c r="L2706" s="21" t="str">
        <f>VLOOKUP(B2706,Accounts!B$2:E$3001,4,FALSE)</f>
        <v>Current</v>
      </c>
      <c r="M2706" s="26">
        <f>VALUE(VLOOKUP(B2706,Accounts!B$2:G$3001,6,FALSE))</f>
        <v>1304286096</v>
      </c>
      <c r="N2706" s="22">
        <f>IFERROR(VLOOKUP(B2706,Loan!B2706:D3005,3,FALSE), 0)</f>
        <v>0</v>
      </c>
      <c r="O2706" s="25">
        <f>VLOOKUP(B2706,Transaction!C2:F3001,4,FALSE)</f>
        <v>44377</v>
      </c>
      <c r="P2706" s="21" t="str">
        <f>VLOOKUP(B2706,Table3[[Account Number]:[Transaction type]],2,FALSE)</f>
        <v>Online Payment</v>
      </c>
      <c r="Q2706" s="21" t="str">
        <f>VLOOKUP(B2706,Transaction!C2:E3001,3,FALSE)</f>
        <v>Mobile</v>
      </c>
      <c r="R2706" s="22">
        <f>Table4[[#This Row],[Bank Deposit2]] - Table4[[#This Row],[Saving Accounts]]</f>
        <v>58619.814380399999</v>
      </c>
      <c r="S2706" s="22">
        <f>IF(AND(Table4[[#This Row],[Account Type]]="Current",Table4[[#This Row],[Opening Balance]]&gt;= 500000),Table4[[#This Row],[Opening Balance]] * 0.02, 0)</f>
        <v>26085721.920000002</v>
      </c>
    </row>
    <row r="2707" spans="1:19" ht="15.75" x14ac:dyDescent="0.25">
      <c r="A2707" s="17" t="s">
        <v>8263</v>
      </c>
      <c r="B2707" s="19">
        <v>482795531</v>
      </c>
      <c r="C2707" s="17">
        <v>18</v>
      </c>
      <c r="D2707" s="24">
        <v>38131.5</v>
      </c>
      <c r="E2707" s="17" t="s">
        <v>12</v>
      </c>
      <c r="F2707" s="17" t="s">
        <v>163</v>
      </c>
      <c r="G2707" s="17" t="s">
        <v>3331</v>
      </c>
      <c r="H2707" s="17" t="s">
        <v>8264</v>
      </c>
      <c r="I2707" s="20">
        <f t="shared" si="42"/>
        <v>1651345.5924420001</v>
      </c>
      <c r="J2707" s="20">
        <v>542709.14169654006</v>
      </c>
      <c r="K2707" s="17" t="s">
        <v>8265</v>
      </c>
      <c r="L2707" s="21" t="str">
        <f>VLOOKUP(B2707,Accounts!B$2:E$3001,4,FALSE)</f>
        <v>Savings</v>
      </c>
      <c r="M2707" s="26">
        <f>VALUE(VLOOKUP(B2707,Accounts!B$2:G$3001,6,FALSE))</f>
        <v>36152649</v>
      </c>
      <c r="N2707" s="22">
        <f>IFERROR(VLOOKUP(B2707,Loan!B2707:D3006,3,FALSE), 0)</f>
        <v>0</v>
      </c>
      <c r="O2707" s="25">
        <f>VLOOKUP(B2707,Transaction!C2:F3001,4,FALSE)</f>
        <v>44277</v>
      </c>
      <c r="P2707" s="21" t="str">
        <f>VLOOKUP(B2707,Table3[[Account Number]:[Transaction type]],2,FALSE)</f>
        <v>Loan Payment</v>
      </c>
      <c r="Q2707" s="21" t="str">
        <f>VLOOKUP(B2707,Transaction!C2:E3001,3,FALSE)</f>
        <v>AFT</v>
      </c>
      <c r="R2707" s="22">
        <f>Table4[[#This Row],[Bank Deposit2]] - Table4[[#This Row],[Saving Accounts]]</f>
        <v>1108636.4507454601</v>
      </c>
      <c r="S2707" s="22">
        <f>IF(AND(Table4[[#This Row],[Account Type]]="Current",Table4[[#This Row],[Opening Balance]]&gt;= 500000),Table4[[#This Row],[Opening Balance]] * 0.02, 0)</f>
        <v>0</v>
      </c>
    </row>
    <row r="2708" spans="1:19" ht="15.75" x14ac:dyDescent="0.25">
      <c r="A2708" s="17" t="s">
        <v>8266</v>
      </c>
      <c r="B2708" s="19">
        <v>585592113</v>
      </c>
      <c r="C2708" s="17">
        <v>65</v>
      </c>
      <c r="D2708" s="24">
        <v>20964.75</v>
      </c>
      <c r="E2708" s="17" t="s">
        <v>12</v>
      </c>
      <c r="F2708" s="17" t="s">
        <v>514</v>
      </c>
      <c r="G2708" s="17" t="s">
        <v>3331</v>
      </c>
      <c r="H2708" s="17" t="s">
        <v>8267</v>
      </c>
      <c r="I2708" s="20">
        <f t="shared" si="42"/>
        <v>1247794.6855500001</v>
      </c>
      <c r="J2708" s="20">
        <v>108429.05543399999</v>
      </c>
      <c r="K2708" s="17" t="s">
        <v>8268</v>
      </c>
      <c r="L2708" s="21" t="str">
        <f>VLOOKUP(B2708,Accounts!B$2:E$3001,4,FALSE)</f>
        <v>Current</v>
      </c>
      <c r="M2708" s="26">
        <f>VALUE(VLOOKUP(B2708,Accounts!B$2:G$3001,6,FALSE))</f>
        <v>41393514</v>
      </c>
      <c r="N2708" s="22">
        <f>IFERROR(VLOOKUP(B2708,Loan!B2708:D3007,3,FALSE), 0)</f>
        <v>0</v>
      </c>
      <c r="O2708" s="25">
        <f>VLOOKUP(B2708,Transaction!C2:F3001,4,FALSE)</f>
        <v>44400</v>
      </c>
      <c r="P2708" s="21" t="str">
        <f>VLOOKUP(B2708,Table3[[Account Number]:[Transaction type]],2,FALSE)</f>
        <v>Cash Withdrawal</v>
      </c>
      <c r="Q2708" s="21" t="str">
        <f>VLOOKUP(B2708,Transaction!C2:E3001,3,FALSE)</f>
        <v>ATM</v>
      </c>
      <c r="R2708" s="22">
        <f>Table4[[#This Row],[Bank Deposit2]] - Table4[[#This Row],[Saving Accounts]]</f>
        <v>1139365.6301160001</v>
      </c>
      <c r="S2708" s="22">
        <f>IF(AND(Table4[[#This Row],[Account Type]]="Current",Table4[[#This Row],[Opening Balance]]&gt;= 500000),Table4[[#This Row],[Opening Balance]] * 0.02, 0)</f>
        <v>827870.28</v>
      </c>
    </row>
    <row r="2709" spans="1:19" ht="15.75" x14ac:dyDescent="0.25">
      <c r="A2709" s="17" t="s">
        <v>8269</v>
      </c>
      <c r="B2709" s="19">
        <v>742981884</v>
      </c>
      <c r="C2709" s="17">
        <v>78</v>
      </c>
      <c r="D2709" s="24">
        <v>16216.5</v>
      </c>
      <c r="E2709" s="17" t="s">
        <v>12</v>
      </c>
      <c r="F2709" s="17" t="s">
        <v>282</v>
      </c>
      <c r="G2709" s="17" t="s">
        <v>3331</v>
      </c>
      <c r="H2709" s="17" t="s">
        <v>8270</v>
      </c>
      <c r="I2709" s="20">
        <f t="shared" si="42"/>
        <v>294577.43040000001</v>
      </c>
      <c r="J2709" s="20">
        <v>95148.510019199995</v>
      </c>
      <c r="K2709" s="17" t="s">
        <v>8271</v>
      </c>
      <c r="L2709" s="21" t="str">
        <f>VLOOKUP(B2709,Accounts!B$2:E$3001,4,FALSE)</f>
        <v>Corporate</v>
      </c>
      <c r="M2709" s="26">
        <f>VALUE(VLOOKUP(B2709,Accounts!B$2:G$3001,6,FALSE))</f>
        <v>2129628528</v>
      </c>
      <c r="N2709" s="22">
        <f>IFERROR(VLOOKUP(B2709,Loan!B2709:D3008,3,FALSE), 0)</f>
        <v>0</v>
      </c>
      <c r="O2709" s="25">
        <f>VLOOKUP(B2709,Transaction!C2:F3001,4,FALSE)</f>
        <v>44662</v>
      </c>
      <c r="P2709" s="21" t="str">
        <f>VLOOKUP(B2709,Table3[[Account Number]:[Transaction type]],2,FALSE)</f>
        <v>Checks</v>
      </c>
      <c r="Q2709" s="21" t="str">
        <f>VLOOKUP(B2709,Transaction!C2:E3001,3,FALSE)</f>
        <v>Informal Services</v>
      </c>
      <c r="R2709" s="22">
        <f>Table4[[#This Row],[Bank Deposit2]] - Table4[[#This Row],[Saving Accounts]]</f>
        <v>199428.92038080003</v>
      </c>
      <c r="S2709" s="22">
        <f>IF(AND(Table4[[#This Row],[Account Type]]="Current",Table4[[#This Row],[Opening Balance]]&gt;= 500000),Table4[[#This Row],[Opening Balance]] * 0.02, 0)</f>
        <v>0</v>
      </c>
    </row>
    <row r="2710" spans="1:19" ht="15.75" x14ac:dyDescent="0.25">
      <c r="A2710" s="17" t="s">
        <v>8272</v>
      </c>
      <c r="B2710" s="19">
        <v>279824385</v>
      </c>
      <c r="C2710" s="17">
        <v>35</v>
      </c>
      <c r="D2710" s="24">
        <v>31922.25</v>
      </c>
      <c r="E2710" s="17" t="s">
        <v>12</v>
      </c>
      <c r="F2710" s="17" t="s">
        <v>1576</v>
      </c>
      <c r="G2710" s="17" t="s">
        <v>3331</v>
      </c>
      <c r="H2710" s="17" t="s">
        <v>8273</v>
      </c>
      <c r="I2710" s="20">
        <f t="shared" si="42"/>
        <v>609456.52983599994</v>
      </c>
      <c r="J2710" s="20">
        <v>240914.58120576001</v>
      </c>
      <c r="K2710" s="17" t="s">
        <v>8274</v>
      </c>
      <c r="L2710" s="21" t="str">
        <f>VLOOKUP(B2710,Accounts!B$2:E$3001,4,FALSE)</f>
        <v>Domiciliary</v>
      </c>
      <c r="M2710" s="26">
        <f>VALUE(VLOOKUP(B2710,Accounts!B$2:G$3001,6,FALSE))</f>
        <v>12506112</v>
      </c>
      <c r="N2710" s="22">
        <f>IFERROR(VLOOKUP(B2710,Loan!B2710:D3009,3,FALSE), 0)</f>
        <v>0</v>
      </c>
      <c r="O2710" s="25">
        <f>VLOOKUP(B2710,Transaction!C2:F3001,4,FALSE)</f>
        <v>44677</v>
      </c>
      <c r="P2710" s="21" t="str">
        <f>VLOOKUP(B2710,Table3[[Account Number]:[Transaction type]],2,FALSE)</f>
        <v>Online Payment</v>
      </c>
      <c r="Q2710" s="21" t="str">
        <f>VLOOKUP(B2710,Transaction!C2:E3001,3,FALSE)</f>
        <v>Internet Banking</v>
      </c>
      <c r="R2710" s="22">
        <f>Table4[[#This Row],[Bank Deposit2]] - Table4[[#This Row],[Saving Accounts]]</f>
        <v>368541.94863023993</v>
      </c>
      <c r="S2710" s="22">
        <f>IF(AND(Table4[[#This Row],[Account Type]]="Current",Table4[[#This Row],[Opening Balance]]&gt;= 500000),Table4[[#This Row],[Opening Balance]] * 0.02, 0)</f>
        <v>0</v>
      </c>
    </row>
    <row r="2711" spans="1:19" ht="15.75" x14ac:dyDescent="0.25">
      <c r="A2711" s="17" t="s">
        <v>4880</v>
      </c>
      <c r="B2711" s="19">
        <v>265615429</v>
      </c>
      <c r="C2711" s="17">
        <v>27</v>
      </c>
      <c r="D2711" s="24">
        <v>34844.25</v>
      </c>
      <c r="E2711" s="17" t="s">
        <v>12</v>
      </c>
      <c r="F2711" s="17" t="s">
        <v>172</v>
      </c>
      <c r="G2711" s="17" t="s">
        <v>3331</v>
      </c>
      <c r="H2711" s="17" t="s">
        <v>8275</v>
      </c>
      <c r="I2711" s="20">
        <f t="shared" si="42"/>
        <v>139803.12460800001</v>
      </c>
      <c r="J2711" s="20">
        <v>58717.312335360002</v>
      </c>
      <c r="K2711" s="17" t="s">
        <v>8276</v>
      </c>
      <c r="L2711" s="21" t="str">
        <f>VLOOKUP(B2711,Accounts!B$2:E$3001,4,FALSE)</f>
        <v>Domiciliary</v>
      </c>
      <c r="M2711" s="26">
        <f>VALUE(VLOOKUP(B2711,Accounts!B$2:G$3001,6,FALSE))</f>
        <v>598976532</v>
      </c>
      <c r="N2711" s="22">
        <f>IFERROR(VLOOKUP(B2711,Loan!B2711:D3010,3,FALSE), 0)</f>
        <v>0</v>
      </c>
      <c r="O2711" s="25">
        <f>VLOOKUP(B2711,Transaction!C2:F3001,4,FALSE)</f>
        <v>44245</v>
      </c>
      <c r="P2711" s="21" t="str">
        <f>VLOOKUP(B2711,Table3[[Account Number]:[Transaction type]],2,FALSE)</f>
        <v>Loan Payment</v>
      </c>
      <c r="Q2711" s="21" t="str">
        <f>VLOOKUP(B2711,Transaction!C2:E3001,3,FALSE)</f>
        <v>AFT</v>
      </c>
      <c r="R2711" s="22">
        <f>Table4[[#This Row],[Bank Deposit2]] - Table4[[#This Row],[Saving Accounts]]</f>
        <v>81085.812272640003</v>
      </c>
      <c r="S2711" s="22">
        <f>IF(AND(Table4[[#This Row],[Account Type]]="Current",Table4[[#This Row],[Opening Balance]]&gt;= 500000),Table4[[#This Row],[Opening Balance]] * 0.02, 0)</f>
        <v>0</v>
      </c>
    </row>
    <row r="2712" spans="1:19" ht="15.75" x14ac:dyDescent="0.25">
      <c r="A2712" s="17" t="s">
        <v>8277</v>
      </c>
      <c r="B2712" s="19">
        <v>638628927</v>
      </c>
      <c r="C2712" s="17">
        <v>71</v>
      </c>
      <c r="D2712" s="24">
        <v>18773.25</v>
      </c>
      <c r="E2712" s="17" t="s">
        <v>12</v>
      </c>
      <c r="F2712" s="17" t="s">
        <v>147</v>
      </c>
      <c r="G2712" s="17" t="s">
        <v>3331</v>
      </c>
      <c r="H2712" s="17" t="s">
        <v>8278</v>
      </c>
      <c r="I2712" s="20">
        <f t="shared" si="42"/>
        <v>481042.8702</v>
      </c>
      <c r="J2712" s="20">
        <v>253767.54311999999</v>
      </c>
      <c r="K2712" s="17" t="s">
        <v>8279</v>
      </c>
      <c r="L2712" s="21" t="str">
        <f>VLOOKUP(B2712,Accounts!B$2:E$3001,4,FALSE)</f>
        <v>Savings</v>
      </c>
      <c r="M2712" s="26">
        <f>VALUE(VLOOKUP(B2712,Accounts!B$2:G$3001,6,FALSE))</f>
        <v>5005416</v>
      </c>
      <c r="N2712" s="22">
        <f>IFERROR(VLOOKUP(B2712,Loan!B2712:D3011,3,FALSE), 0)</f>
        <v>0</v>
      </c>
      <c r="O2712" s="25">
        <f>VLOOKUP(B2712,Transaction!C2:F3001,4,FALSE)</f>
        <v>44563</v>
      </c>
      <c r="P2712" s="21" t="str">
        <f>VLOOKUP(B2712,Table3[[Account Number]:[Transaction type]],2,FALSE)</f>
        <v>Cash Withdrawal</v>
      </c>
      <c r="Q2712" s="21" t="str">
        <f>VLOOKUP(B2712,Transaction!C2:E3001,3,FALSE)</f>
        <v>POS</v>
      </c>
      <c r="R2712" s="22">
        <f>Table4[[#This Row],[Bank Deposit2]] - Table4[[#This Row],[Saving Accounts]]</f>
        <v>227275.32708000002</v>
      </c>
      <c r="S2712" s="22">
        <f>IF(AND(Table4[[#This Row],[Account Type]]="Current",Table4[[#This Row],[Opening Balance]]&gt;= 500000),Table4[[#This Row],[Opening Balance]] * 0.02, 0)</f>
        <v>0</v>
      </c>
    </row>
    <row r="2713" spans="1:19" ht="15.75" x14ac:dyDescent="0.25">
      <c r="A2713" s="17" t="s">
        <v>8280</v>
      </c>
      <c r="B2713" s="19">
        <v>698828965</v>
      </c>
      <c r="C2713" s="17">
        <v>25</v>
      </c>
      <c r="D2713" s="24">
        <v>35574.75</v>
      </c>
      <c r="E2713" s="17" t="s">
        <v>12</v>
      </c>
      <c r="F2713" s="17" t="s">
        <v>527</v>
      </c>
      <c r="G2713" s="17" t="s">
        <v>3331</v>
      </c>
      <c r="H2713" s="17" t="s">
        <v>8281</v>
      </c>
      <c r="I2713" s="20">
        <f t="shared" si="42"/>
        <v>200786.439744</v>
      </c>
      <c r="J2713" s="20">
        <v>47458.613030400003</v>
      </c>
      <c r="K2713" s="17" t="s">
        <v>8282</v>
      </c>
      <c r="L2713" s="21" t="str">
        <f>VLOOKUP(B2713,Accounts!B$2:E$3001,4,FALSE)</f>
        <v>Fixed Deposit</v>
      </c>
      <c r="M2713" s="26">
        <f>VALUE(VLOOKUP(B2713,Accounts!B$2:G$3001,6,FALSE))</f>
        <v>33215875</v>
      </c>
      <c r="N2713" s="22">
        <f>IFERROR(VLOOKUP(B2713,Loan!B2713:D3012,3,FALSE), 0)</f>
        <v>0</v>
      </c>
      <c r="O2713" s="25">
        <f>VLOOKUP(B2713,Transaction!C2:F3001,4,FALSE)</f>
        <v>44430</v>
      </c>
      <c r="P2713" s="21" t="str">
        <f>VLOOKUP(B2713,Table3[[Account Number]:[Transaction type]],2,FALSE)</f>
        <v>Loan Payment</v>
      </c>
      <c r="Q2713" s="21" t="str">
        <f>VLOOKUP(B2713,Transaction!C2:E3001,3,FALSE)</f>
        <v>AFT</v>
      </c>
      <c r="R2713" s="22">
        <f>Table4[[#This Row],[Bank Deposit2]] - Table4[[#This Row],[Saving Accounts]]</f>
        <v>153327.82671359999</v>
      </c>
      <c r="S2713" s="22">
        <f>IF(AND(Table4[[#This Row],[Account Type]]="Current",Table4[[#This Row],[Opening Balance]]&gt;= 500000),Table4[[#This Row],[Opening Balance]] * 0.02, 0)</f>
        <v>0</v>
      </c>
    </row>
    <row r="2714" spans="1:19" ht="15.75" x14ac:dyDescent="0.25">
      <c r="A2714" s="17" t="s">
        <v>8283</v>
      </c>
      <c r="B2714" s="19">
        <v>147266929</v>
      </c>
      <c r="C2714" s="17">
        <v>43</v>
      </c>
      <c r="D2714" s="24">
        <v>29000.25</v>
      </c>
      <c r="E2714" s="17" t="s">
        <v>12</v>
      </c>
      <c r="F2714" s="17" t="s">
        <v>1815</v>
      </c>
      <c r="G2714" s="17" t="s">
        <v>3331</v>
      </c>
      <c r="H2714" s="17" t="s">
        <v>8284</v>
      </c>
      <c r="I2714" s="20">
        <f t="shared" si="42"/>
        <v>2093007.3730639999</v>
      </c>
      <c r="J2714" s="20">
        <v>801171.42989183997</v>
      </c>
      <c r="K2714" s="17" t="s">
        <v>8285</v>
      </c>
      <c r="L2714" s="21" t="str">
        <f>VLOOKUP(B2714,Accounts!B$2:E$3001,4,FALSE)</f>
        <v>Savings</v>
      </c>
      <c r="M2714" s="26">
        <f>VALUE(VLOOKUP(B2714,Accounts!B$2:G$3001,6,FALSE))</f>
        <v>2575216</v>
      </c>
      <c r="N2714" s="22">
        <f>IFERROR(VLOOKUP(B2714,Loan!B2714:D3013,3,FALSE), 0)</f>
        <v>0</v>
      </c>
      <c r="O2714" s="25">
        <f>VLOOKUP(B2714,Transaction!C2:F3001,4,FALSE)</f>
        <v>44570</v>
      </c>
      <c r="P2714" s="21" t="str">
        <f>VLOOKUP(B2714,Table3[[Account Number]:[Transaction type]],2,FALSE)</f>
        <v>Money Transfer</v>
      </c>
      <c r="Q2714" s="21" t="str">
        <f>VLOOKUP(B2714,Transaction!C2:E3001,3,FALSE)</f>
        <v>Mobile</v>
      </c>
      <c r="R2714" s="22">
        <f>Table4[[#This Row],[Bank Deposit2]] - Table4[[#This Row],[Saving Accounts]]</f>
        <v>1291835.9431721601</v>
      </c>
      <c r="S2714" s="22">
        <f>IF(AND(Table4[[#This Row],[Account Type]]="Current",Table4[[#This Row],[Opening Balance]]&gt;= 500000),Table4[[#This Row],[Opening Balance]] * 0.02, 0)</f>
        <v>0</v>
      </c>
    </row>
    <row r="2715" spans="1:19" ht="15.75" x14ac:dyDescent="0.25">
      <c r="A2715" s="17" t="s">
        <v>8286</v>
      </c>
      <c r="B2715" s="19">
        <v>61136726</v>
      </c>
      <c r="C2715" s="17">
        <v>64</v>
      </c>
      <c r="D2715" s="24">
        <v>21330</v>
      </c>
      <c r="E2715" s="17" t="s">
        <v>12</v>
      </c>
      <c r="F2715" s="17" t="s">
        <v>318</v>
      </c>
      <c r="G2715" s="17" t="s">
        <v>3331</v>
      </c>
      <c r="H2715" s="17" t="s">
        <v>8287</v>
      </c>
      <c r="I2715" s="20">
        <f t="shared" si="42"/>
        <v>1503762.6489599999</v>
      </c>
      <c r="J2715" s="20">
        <v>989013.12681599997</v>
      </c>
      <c r="K2715" s="17" t="s">
        <v>8288</v>
      </c>
      <c r="L2715" s="21" t="str">
        <f>VLOOKUP(B2715,Accounts!B$2:E$3001,4,FALSE)</f>
        <v>Current</v>
      </c>
      <c r="M2715" s="26">
        <f>VALUE(VLOOKUP(B2715,Accounts!B$2:G$3001,6,FALSE))</f>
        <v>14343672</v>
      </c>
      <c r="N2715" s="22">
        <f>IFERROR(VLOOKUP(B2715,Loan!B2715:D3014,3,FALSE), 0)</f>
        <v>0</v>
      </c>
      <c r="O2715" s="25">
        <f>VLOOKUP(B2715,Transaction!C2:F3001,4,FALSE)</f>
        <v>44317</v>
      </c>
      <c r="P2715" s="21" t="str">
        <f>VLOOKUP(B2715,Table3[[Account Number]:[Transaction type]],2,FALSE)</f>
        <v>Money Transfer</v>
      </c>
      <c r="Q2715" s="21" t="str">
        <f>VLOOKUP(B2715,Transaction!C2:E3001,3,FALSE)</f>
        <v>Mobile</v>
      </c>
      <c r="R2715" s="22">
        <f>Table4[[#This Row],[Bank Deposit2]] - Table4[[#This Row],[Saving Accounts]]</f>
        <v>514749.52214399993</v>
      </c>
      <c r="S2715" s="22">
        <f>IF(AND(Table4[[#This Row],[Account Type]]="Current",Table4[[#This Row],[Opening Balance]]&gt;= 500000),Table4[[#This Row],[Opening Balance]] * 0.02, 0)</f>
        <v>286873.44</v>
      </c>
    </row>
    <row r="2716" spans="1:19" ht="15.75" x14ac:dyDescent="0.25">
      <c r="A2716" s="17" t="s">
        <v>8289</v>
      </c>
      <c r="B2716" s="19">
        <v>192582140</v>
      </c>
      <c r="C2716" s="17">
        <v>47</v>
      </c>
      <c r="D2716" s="24">
        <v>27539.25</v>
      </c>
      <c r="E2716" s="17" t="s">
        <v>12</v>
      </c>
      <c r="F2716" s="17" t="s">
        <v>514</v>
      </c>
      <c r="G2716" s="17" t="s">
        <v>3331</v>
      </c>
      <c r="H2716" s="17" t="s">
        <v>8290</v>
      </c>
      <c r="I2716" s="20">
        <f t="shared" si="42"/>
        <v>570772.50663600001</v>
      </c>
      <c r="J2716" s="20">
        <v>175137.03756252001</v>
      </c>
      <c r="K2716" s="17" t="s">
        <v>8291</v>
      </c>
      <c r="L2716" s="21" t="str">
        <f>VLOOKUP(B2716,Accounts!B$2:E$3001,4,FALSE)</f>
        <v>Joint</v>
      </c>
      <c r="M2716" s="26">
        <f>VALUE(VLOOKUP(B2716,Accounts!B$2:G$3001,6,FALSE))</f>
        <v>906779475</v>
      </c>
      <c r="N2716" s="22">
        <f>IFERROR(VLOOKUP(B2716,Loan!B2716:D3015,3,FALSE), 0)</f>
        <v>0</v>
      </c>
      <c r="O2716" s="25">
        <f>VLOOKUP(B2716,Transaction!C2:F3001,4,FALSE)</f>
        <v>44539</v>
      </c>
      <c r="P2716" s="21" t="str">
        <f>VLOOKUP(B2716,Table3[[Account Number]:[Transaction type]],2,FALSE)</f>
        <v>Checks</v>
      </c>
      <c r="Q2716" s="21" t="str">
        <f>VLOOKUP(B2716,Transaction!C2:E3001,3,FALSE)</f>
        <v>Bank</v>
      </c>
      <c r="R2716" s="22">
        <f>Table4[[#This Row],[Bank Deposit2]] - Table4[[#This Row],[Saving Accounts]]</f>
        <v>395635.46907348</v>
      </c>
      <c r="S2716" s="22">
        <f>IF(AND(Table4[[#This Row],[Account Type]]="Current",Table4[[#This Row],[Opening Balance]]&gt;= 500000),Table4[[#This Row],[Opening Balance]] * 0.02, 0)</f>
        <v>0</v>
      </c>
    </row>
    <row r="2717" spans="1:19" ht="15.75" x14ac:dyDescent="0.25">
      <c r="A2717" s="17" t="s">
        <v>8292</v>
      </c>
      <c r="B2717" s="19">
        <v>878130269</v>
      </c>
      <c r="C2717" s="17">
        <v>72</v>
      </c>
      <c r="D2717" s="24">
        <v>18408</v>
      </c>
      <c r="E2717" s="17" t="s">
        <v>12</v>
      </c>
      <c r="F2717" s="17" t="s">
        <v>63</v>
      </c>
      <c r="G2717" s="17" t="s">
        <v>3331</v>
      </c>
      <c r="H2717" s="17" t="s">
        <v>8293</v>
      </c>
      <c r="I2717" s="20">
        <f t="shared" si="42"/>
        <v>677319.48855999997</v>
      </c>
      <c r="J2717" s="20">
        <v>242851.8101724</v>
      </c>
      <c r="K2717" s="17" t="s">
        <v>8294</v>
      </c>
      <c r="L2717" s="21" t="str">
        <f>VLOOKUP(B2717,Accounts!B$2:E$3001,4,FALSE)</f>
        <v>Domiciliary</v>
      </c>
      <c r="M2717" s="26">
        <f>VALUE(VLOOKUP(B2717,Accounts!B$2:G$3001,6,FALSE))</f>
        <v>501449721</v>
      </c>
      <c r="N2717" s="22">
        <f>IFERROR(VLOOKUP(B2717,Loan!B2717:D3016,3,FALSE), 0)</f>
        <v>0</v>
      </c>
      <c r="O2717" s="25">
        <f>VLOOKUP(B2717,Transaction!C2:F3001,4,FALSE)</f>
        <v>44388</v>
      </c>
      <c r="P2717" s="21" t="str">
        <f>VLOOKUP(B2717,Table3[[Account Number]:[Transaction type]],2,FALSE)</f>
        <v>Loan Payment</v>
      </c>
      <c r="Q2717" s="21" t="str">
        <f>VLOOKUP(B2717,Transaction!C2:E3001,3,FALSE)</f>
        <v>AFT</v>
      </c>
      <c r="R2717" s="22">
        <f>Table4[[#This Row],[Bank Deposit2]] - Table4[[#This Row],[Saving Accounts]]</f>
        <v>434467.6783876</v>
      </c>
      <c r="S2717" s="22">
        <f>IF(AND(Table4[[#This Row],[Account Type]]="Current",Table4[[#This Row],[Opening Balance]]&gt;= 500000),Table4[[#This Row],[Opening Balance]] * 0.02, 0)</f>
        <v>0</v>
      </c>
    </row>
    <row r="2718" spans="1:19" ht="15.75" x14ac:dyDescent="0.25">
      <c r="A2718" s="17" t="s">
        <v>8295</v>
      </c>
      <c r="B2718" s="19">
        <v>777781283</v>
      </c>
      <c r="C2718" s="17">
        <v>59</v>
      </c>
      <c r="D2718" s="24">
        <v>23156.25</v>
      </c>
      <c r="E2718" s="17" t="s">
        <v>12</v>
      </c>
      <c r="F2718" s="17" t="s">
        <v>19</v>
      </c>
      <c r="G2718" s="17" t="s">
        <v>3331</v>
      </c>
      <c r="H2718" s="17" t="s">
        <v>8296</v>
      </c>
      <c r="I2718" s="20">
        <f t="shared" si="42"/>
        <v>871132.93836799997</v>
      </c>
      <c r="J2718" s="20">
        <v>364119.51770655997</v>
      </c>
      <c r="K2718" s="17" t="s">
        <v>8297</v>
      </c>
      <c r="L2718" s="21" t="str">
        <f>VLOOKUP(B2718,Accounts!B$2:E$3001,4,FALSE)</f>
        <v>Domiciliary</v>
      </c>
      <c r="M2718" s="26">
        <f>VALUE(VLOOKUP(B2718,Accounts!B$2:G$3001,6,FALSE))</f>
        <v>625596696</v>
      </c>
      <c r="N2718" s="22">
        <f>IFERROR(VLOOKUP(B2718,Loan!B2718:D3017,3,FALSE), 0)</f>
        <v>0</v>
      </c>
      <c r="O2718" s="25">
        <f>VLOOKUP(B2718,Transaction!C2:F3001,4,FALSE)</f>
        <v>44437</v>
      </c>
      <c r="P2718" s="21" t="str">
        <f>VLOOKUP(B2718,Table3[[Account Number]:[Transaction type]],2,FALSE)</f>
        <v>Cash Withdrawal</v>
      </c>
      <c r="Q2718" s="21" t="str">
        <f>VLOOKUP(B2718,Transaction!C2:E3001,3,FALSE)</f>
        <v>Bank</v>
      </c>
      <c r="R2718" s="22">
        <f>Table4[[#This Row],[Bank Deposit2]] - Table4[[#This Row],[Saving Accounts]]</f>
        <v>507013.42066144</v>
      </c>
      <c r="S2718" s="22">
        <f>IF(AND(Table4[[#This Row],[Account Type]]="Current",Table4[[#This Row],[Opening Balance]]&gt;= 500000),Table4[[#This Row],[Opening Balance]] * 0.02, 0)</f>
        <v>0</v>
      </c>
    </row>
    <row r="2719" spans="1:19" ht="15.75" x14ac:dyDescent="0.25">
      <c r="A2719" s="17" t="s">
        <v>8298</v>
      </c>
      <c r="B2719" s="19">
        <v>427118890</v>
      </c>
      <c r="C2719" s="17">
        <v>80</v>
      </c>
      <c r="D2719" s="24">
        <v>15486</v>
      </c>
      <c r="E2719" s="17" t="s">
        <v>12</v>
      </c>
      <c r="F2719" s="17" t="s">
        <v>286</v>
      </c>
      <c r="G2719" s="17" t="s">
        <v>3331</v>
      </c>
      <c r="H2719" s="17" t="s">
        <v>8299</v>
      </c>
      <c r="I2719" s="20">
        <f t="shared" si="42"/>
        <v>1230159.3293639999</v>
      </c>
      <c r="J2719" s="20">
        <v>447715.97104835999</v>
      </c>
      <c r="K2719" s="17" t="s">
        <v>8300</v>
      </c>
      <c r="L2719" s="21" t="str">
        <f>VLOOKUP(B2719,Accounts!B$2:E$3001,4,FALSE)</f>
        <v>Domiciliary</v>
      </c>
      <c r="M2719" s="26">
        <f>VALUE(VLOOKUP(B2719,Accounts!B$2:G$3001,6,FALSE))</f>
        <v>651257984</v>
      </c>
      <c r="N2719" s="22">
        <f>IFERROR(VLOOKUP(B2719,Loan!B2719:D3018,3,FALSE), 0)</f>
        <v>0</v>
      </c>
      <c r="O2719" s="25">
        <f>VLOOKUP(B2719,Transaction!C2:F3001,4,FALSE)</f>
        <v>44424</v>
      </c>
      <c r="P2719" s="21" t="str">
        <f>VLOOKUP(B2719,Table3[[Account Number]:[Transaction type]],2,FALSE)</f>
        <v>Money Transfer</v>
      </c>
      <c r="Q2719" s="21" t="str">
        <f>VLOOKUP(B2719,Transaction!C2:E3001,3,FALSE)</f>
        <v>Bank</v>
      </c>
      <c r="R2719" s="22">
        <f>Table4[[#This Row],[Bank Deposit2]] - Table4[[#This Row],[Saving Accounts]]</f>
        <v>782443.3583156399</v>
      </c>
      <c r="S2719" s="22">
        <f>IF(AND(Table4[[#This Row],[Account Type]]="Current",Table4[[#This Row],[Opening Balance]]&gt;= 500000),Table4[[#This Row],[Opening Balance]] * 0.02, 0)</f>
        <v>0</v>
      </c>
    </row>
    <row r="2720" spans="1:19" ht="15.75" x14ac:dyDescent="0.25">
      <c r="A2720" s="17" t="s">
        <v>8301</v>
      </c>
      <c r="B2720" s="19">
        <v>397374898</v>
      </c>
      <c r="C2720" s="17">
        <v>49</v>
      </c>
      <c r="D2720" s="24">
        <v>26808.75</v>
      </c>
      <c r="E2720" s="17" t="s">
        <v>12</v>
      </c>
      <c r="F2720" s="17" t="s">
        <v>442</v>
      </c>
      <c r="G2720" s="17" t="s">
        <v>3331</v>
      </c>
      <c r="H2720" s="17" t="s">
        <v>8302</v>
      </c>
      <c r="I2720" s="20">
        <f t="shared" si="42"/>
        <v>1298008.5260310001</v>
      </c>
      <c r="J2720" s="20">
        <v>228166.94090232</v>
      </c>
      <c r="K2720" s="17" t="s">
        <v>8303</v>
      </c>
      <c r="L2720" s="21" t="str">
        <f>VLOOKUP(B2720,Accounts!B$2:E$3001,4,FALSE)</f>
        <v>Savings</v>
      </c>
      <c r="M2720" s="26">
        <f>VALUE(VLOOKUP(B2720,Accounts!B$2:G$3001,6,FALSE))</f>
        <v>739902009</v>
      </c>
      <c r="N2720" s="22">
        <f>IFERROR(VLOOKUP(B2720,Loan!B2720:D3019,3,FALSE), 0)</f>
        <v>0</v>
      </c>
      <c r="O2720" s="25">
        <f>VLOOKUP(B2720,Transaction!C2:F3001,4,FALSE)</f>
        <v>44481</v>
      </c>
      <c r="P2720" s="21" t="str">
        <f>VLOOKUP(B2720,Table3[[Account Number]:[Transaction type]],2,FALSE)</f>
        <v>Money Deposit</v>
      </c>
      <c r="Q2720" s="21" t="str">
        <f>VLOOKUP(B2720,Transaction!C2:E3001,3,FALSE)</f>
        <v>Bank</v>
      </c>
      <c r="R2720" s="22">
        <f>Table4[[#This Row],[Bank Deposit2]] - Table4[[#This Row],[Saving Accounts]]</f>
        <v>1069841.5851286801</v>
      </c>
      <c r="S2720" s="22">
        <f>IF(AND(Table4[[#This Row],[Account Type]]="Current",Table4[[#This Row],[Opening Balance]]&gt;= 500000),Table4[[#This Row],[Opening Balance]] * 0.02, 0)</f>
        <v>0</v>
      </c>
    </row>
    <row r="2721" spans="1:19" ht="15.75" x14ac:dyDescent="0.25">
      <c r="A2721" s="17" t="s">
        <v>8304</v>
      </c>
      <c r="B2721" s="19">
        <v>780027230</v>
      </c>
      <c r="C2721" s="17">
        <v>37</v>
      </c>
      <c r="D2721" s="24">
        <v>31191.75</v>
      </c>
      <c r="E2721" s="17" t="s">
        <v>12</v>
      </c>
      <c r="F2721" s="17" t="s">
        <v>93</v>
      </c>
      <c r="G2721" s="17" t="s">
        <v>3331</v>
      </c>
      <c r="H2721" s="17" t="s">
        <v>8305</v>
      </c>
      <c r="I2721" s="20">
        <f t="shared" si="42"/>
        <v>135602.611248</v>
      </c>
      <c r="J2721" s="20">
        <v>32193.930291119999</v>
      </c>
      <c r="K2721" s="17" t="s">
        <v>8306</v>
      </c>
      <c r="L2721" s="21" t="str">
        <f>VLOOKUP(B2721,Accounts!B$2:E$3001,4,FALSE)</f>
        <v>Domiciliary</v>
      </c>
      <c r="M2721" s="26">
        <f>VALUE(VLOOKUP(B2721,Accounts!B$2:G$3001,6,FALSE))</f>
        <v>2155914628</v>
      </c>
      <c r="N2721" s="22">
        <f>IFERROR(VLOOKUP(B2721,Loan!B2721:D3020,3,FALSE), 0)</f>
        <v>0</v>
      </c>
      <c r="O2721" s="25">
        <f>VLOOKUP(B2721,Transaction!C2:F3001,4,FALSE)</f>
        <v>44322</v>
      </c>
      <c r="P2721" s="21" t="str">
        <f>VLOOKUP(B2721,Table3[[Account Number]:[Transaction type]],2,FALSE)</f>
        <v>Checks</v>
      </c>
      <c r="Q2721" s="21" t="str">
        <f>VLOOKUP(B2721,Transaction!C2:E3001,3,FALSE)</f>
        <v>Informal Services</v>
      </c>
      <c r="R2721" s="22">
        <f>Table4[[#This Row],[Bank Deposit2]] - Table4[[#This Row],[Saving Accounts]]</f>
        <v>103408.68095688001</v>
      </c>
      <c r="S2721" s="22">
        <f>IF(AND(Table4[[#This Row],[Account Type]]="Current",Table4[[#This Row],[Opening Balance]]&gt;= 500000),Table4[[#This Row],[Opening Balance]] * 0.02, 0)</f>
        <v>0</v>
      </c>
    </row>
    <row r="2722" spans="1:19" ht="15.75" x14ac:dyDescent="0.25">
      <c r="A2722" s="17" t="s">
        <v>8307</v>
      </c>
      <c r="B2722" s="19">
        <v>151284774</v>
      </c>
      <c r="C2722" s="17">
        <v>56</v>
      </c>
      <c r="D2722" s="24">
        <v>24252</v>
      </c>
      <c r="E2722" s="17" t="s">
        <v>12</v>
      </c>
      <c r="F2722" s="17" t="s">
        <v>2201</v>
      </c>
      <c r="G2722" s="17" t="s">
        <v>3331</v>
      </c>
      <c r="H2722" s="17" t="s">
        <v>8308</v>
      </c>
      <c r="I2722" s="20">
        <f t="shared" si="42"/>
        <v>847815.67823600001</v>
      </c>
      <c r="J2722" s="20">
        <v>207337.1015092</v>
      </c>
      <c r="K2722" s="17" t="s">
        <v>8309</v>
      </c>
      <c r="L2722" s="21" t="str">
        <f>VLOOKUP(B2722,Accounts!B$2:E$3001,4,FALSE)</f>
        <v>Corporate</v>
      </c>
      <c r="M2722" s="26">
        <f>VALUE(VLOOKUP(B2722,Accounts!B$2:G$3001,6,FALSE))</f>
        <v>3748095456</v>
      </c>
      <c r="N2722" s="22">
        <f>IFERROR(VLOOKUP(B2722,Loan!B2722:D3021,3,FALSE), 0)</f>
        <v>0</v>
      </c>
      <c r="O2722" s="25">
        <f>VLOOKUP(B2722,Transaction!C2:F3001,4,FALSE)</f>
        <v>44225</v>
      </c>
      <c r="P2722" s="21" t="str">
        <f>VLOOKUP(B2722,Table3[[Account Number]:[Transaction type]],2,FALSE)</f>
        <v>Online Payment</v>
      </c>
      <c r="Q2722" s="21" t="str">
        <f>VLOOKUP(B2722,Transaction!C2:E3001,3,FALSE)</f>
        <v>Mobile</v>
      </c>
      <c r="R2722" s="22">
        <f>Table4[[#This Row],[Bank Deposit2]] - Table4[[#This Row],[Saving Accounts]]</f>
        <v>640478.57672680006</v>
      </c>
      <c r="S2722" s="22">
        <f>IF(AND(Table4[[#This Row],[Account Type]]="Current",Table4[[#This Row],[Opening Balance]]&gt;= 500000),Table4[[#This Row],[Opening Balance]] * 0.02, 0)</f>
        <v>0</v>
      </c>
    </row>
    <row r="2723" spans="1:19" ht="15.75" x14ac:dyDescent="0.25">
      <c r="A2723" s="17" t="s">
        <v>8310</v>
      </c>
      <c r="B2723" s="19">
        <v>647475846</v>
      </c>
      <c r="C2723" s="17">
        <v>42</v>
      </c>
      <c r="D2723" s="24">
        <v>29365.5</v>
      </c>
      <c r="E2723" s="17" t="s">
        <v>12</v>
      </c>
      <c r="F2723" s="17" t="s">
        <v>204</v>
      </c>
      <c r="G2723" s="17" t="s">
        <v>3331</v>
      </c>
      <c r="H2723" s="17" t="s">
        <v>8311</v>
      </c>
      <c r="I2723" s="20">
        <f t="shared" si="42"/>
        <v>127040.60249999999</v>
      </c>
      <c r="J2723" s="20">
        <v>43306.729829999997</v>
      </c>
      <c r="K2723" s="17" t="s">
        <v>8312</v>
      </c>
      <c r="L2723" s="21" t="str">
        <f>VLOOKUP(B2723,Accounts!B$2:E$3001,4,FALSE)</f>
        <v>Domiciliary</v>
      </c>
      <c r="M2723" s="26">
        <f>VALUE(VLOOKUP(B2723,Accounts!B$2:G$3001,6,FALSE))</f>
        <v>2622083904</v>
      </c>
      <c r="N2723" s="22">
        <f>IFERROR(VLOOKUP(B2723,Loan!B2723:D3022,3,FALSE), 0)</f>
        <v>0</v>
      </c>
      <c r="O2723" s="25">
        <f>VLOOKUP(B2723,Transaction!C2:F3001,4,FALSE)</f>
        <v>44443</v>
      </c>
      <c r="P2723" s="21" t="str">
        <f>VLOOKUP(B2723,Table3[[Account Number]:[Transaction type]],2,FALSE)</f>
        <v>Money Transfer</v>
      </c>
      <c r="Q2723" s="21" t="str">
        <f>VLOOKUP(B2723,Transaction!C2:E3001,3,FALSE)</f>
        <v>Mobile</v>
      </c>
      <c r="R2723" s="22">
        <f>Table4[[#This Row],[Bank Deposit2]] - Table4[[#This Row],[Saving Accounts]]</f>
        <v>83733.872669999997</v>
      </c>
      <c r="S2723" s="22">
        <f>IF(AND(Table4[[#This Row],[Account Type]]="Current",Table4[[#This Row],[Opening Balance]]&gt;= 500000),Table4[[#This Row],[Opening Balance]] * 0.02, 0)</f>
        <v>0</v>
      </c>
    </row>
    <row r="2724" spans="1:19" ht="15.75" x14ac:dyDescent="0.25">
      <c r="A2724" s="17" t="s">
        <v>8313</v>
      </c>
      <c r="B2724" s="19">
        <v>367548863</v>
      </c>
      <c r="C2724" s="17">
        <v>80</v>
      </c>
      <c r="D2724" s="24">
        <v>15486</v>
      </c>
      <c r="E2724" s="17" t="s">
        <v>12</v>
      </c>
      <c r="F2724" s="17" t="s">
        <v>213</v>
      </c>
      <c r="G2724" s="17" t="s">
        <v>3331</v>
      </c>
      <c r="H2724" s="17" t="s">
        <v>8314</v>
      </c>
      <c r="I2724" s="20">
        <f t="shared" si="42"/>
        <v>711965.602128</v>
      </c>
      <c r="J2724" s="20">
        <v>445036.85916624003</v>
      </c>
      <c r="K2724" s="17" t="s">
        <v>8315</v>
      </c>
      <c r="L2724" s="21" t="str">
        <f>VLOOKUP(B2724,Accounts!B$2:E$3001,4,FALSE)</f>
        <v>Current</v>
      </c>
      <c r="M2724" s="26">
        <f>VALUE(VLOOKUP(B2724,Accounts!B$2:G$3001,6,FALSE))</f>
        <v>1681872962</v>
      </c>
      <c r="N2724" s="22">
        <f>IFERROR(VLOOKUP(B2724,Loan!B2724:D3023,3,FALSE), 0)</f>
        <v>0</v>
      </c>
      <c r="O2724" s="25">
        <f>VLOOKUP(B2724,Transaction!C2:F3001,4,FALSE)</f>
        <v>44248</v>
      </c>
      <c r="P2724" s="21" t="str">
        <f>VLOOKUP(B2724,Table3[[Account Number]:[Transaction type]],2,FALSE)</f>
        <v>Online Payment</v>
      </c>
      <c r="Q2724" s="21" t="str">
        <f>VLOOKUP(B2724,Transaction!C2:E3001,3,FALSE)</f>
        <v>Card</v>
      </c>
      <c r="R2724" s="22">
        <f>Table4[[#This Row],[Bank Deposit2]] - Table4[[#This Row],[Saving Accounts]]</f>
        <v>266928.74296175997</v>
      </c>
      <c r="S2724" s="22">
        <f>IF(AND(Table4[[#This Row],[Account Type]]="Current",Table4[[#This Row],[Opening Balance]]&gt;= 500000),Table4[[#This Row],[Opening Balance]] * 0.02, 0)</f>
        <v>33637459.240000002</v>
      </c>
    </row>
    <row r="2725" spans="1:19" ht="15.75" x14ac:dyDescent="0.25">
      <c r="A2725" s="17" t="s">
        <v>8316</v>
      </c>
      <c r="B2725" s="19">
        <v>350042276</v>
      </c>
      <c r="C2725" s="17">
        <v>63</v>
      </c>
      <c r="D2725" s="24">
        <v>21695.25</v>
      </c>
      <c r="E2725" s="17" t="s">
        <v>12</v>
      </c>
      <c r="F2725" s="17" t="s">
        <v>344</v>
      </c>
      <c r="G2725" s="17" t="s">
        <v>3331</v>
      </c>
      <c r="H2725" s="17" t="s">
        <v>8317</v>
      </c>
      <c r="I2725" s="20">
        <f t="shared" si="42"/>
        <v>798969.58854300005</v>
      </c>
      <c r="J2725" s="20">
        <v>143760.17426505001</v>
      </c>
      <c r="K2725" s="17" t="s">
        <v>8318</v>
      </c>
      <c r="L2725" s="21" t="str">
        <f>VLOOKUP(B2725,Accounts!B$2:E$3001,4,FALSE)</f>
        <v>Domiciliary</v>
      </c>
      <c r="M2725" s="26">
        <f>VALUE(VLOOKUP(B2725,Accounts!B$2:G$3001,6,FALSE))</f>
        <v>1337134344</v>
      </c>
      <c r="N2725" s="22">
        <f>IFERROR(VLOOKUP(B2725,Loan!B2725:D3024,3,FALSE), 0)</f>
        <v>0</v>
      </c>
      <c r="O2725" s="25">
        <f>VLOOKUP(B2725,Transaction!C2:F3001,4,FALSE)</f>
        <v>44528</v>
      </c>
      <c r="P2725" s="21" t="str">
        <f>VLOOKUP(B2725,Table3[[Account Number]:[Transaction type]],2,FALSE)</f>
        <v>Online Payment</v>
      </c>
      <c r="Q2725" s="21" t="str">
        <f>VLOOKUP(B2725,Transaction!C2:E3001,3,FALSE)</f>
        <v>Internet Banking</v>
      </c>
      <c r="R2725" s="22">
        <f>Table4[[#This Row],[Bank Deposit2]] - Table4[[#This Row],[Saving Accounts]]</f>
        <v>655209.41427795007</v>
      </c>
      <c r="S2725" s="22">
        <f>IF(AND(Table4[[#This Row],[Account Type]]="Current",Table4[[#This Row],[Opening Balance]]&gt;= 500000),Table4[[#This Row],[Opening Balance]] * 0.02, 0)</f>
        <v>0</v>
      </c>
    </row>
    <row r="2726" spans="1:19" ht="15.75" x14ac:dyDescent="0.25">
      <c r="A2726" s="17" t="s">
        <v>8319</v>
      </c>
      <c r="B2726" s="19">
        <v>331807383</v>
      </c>
      <c r="C2726" s="17">
        <v>45</v>
      </c>
      <c r="D2726" s="24">
        <v>28269.75</v>
      </c>
      <c r="E2726" s="17" t="s">
        <v>12</v>
      </c>
      <c r="F2726" s="17" t="s">
        <v>1450</v>
      </c>
      <c r="G2726" s="17" t="s">
        <v>3331</v>
      </c>
      <c r="H2726" s="17" t="s">
        <v>8320</v>
      </c>
      <c r="I2726" s="20">
        <f t="shared" si="42"/>
        <v>357447.80937600002</v>
      </c>
      <c r="J2726" s="20">
        <v>319627.52502911998</v>
      </c>
      <c r="K2726" s="17" t="s">
        <v>8321</v>
      </c>
      <c r="L2726" s="21" t="str">
        <f>VLOOKUP(B2726,Accounts!B$2:E$3001,4,FALSE)</f>
        <v>Domiciliary</v>
      </c>
      <c r="M2726" s="26">
        <f>VALUE(VLOOKUP(B2726,Accounts!B$2:G$3001,6,FALSE))</f>
        <v>670642875</v>
      </c>
      <c r="N2726" s="22">
        <f>IFERROR(VLOOKUP(B2726,Loan!B2726:D3025,3,FALSE), 0)</f>
        <v>0</v>
      </c>
      <c r="O2726" s="25">
        <f>VLOOKUP(B2726,Transaction!C2:F3001,4,FALSE)</f>
        <v>44374</v>
      </c>
      <c r="P2726" s="21" t="str">
        <f>VLOOKUP(B2726,Table3[[Account Number]:[Transaction type]],2,FALSE)</f>
        <v>Online Payment</v>
      </c>
      <c r="Q2726" s="21" t="str">
        <f>VLOOKUP(B2726,Transaction!C2:E3001,3,FALSE)</f>
        <v>Internet Banking</v>
      </c>
      <c r="R2726" s="22">
        <f>Table4[[#This Row],[Bank Deposit2]] - Table4[[#This Row],[Saving Accounts]]</f>
        <v>37820.284346880042</v>
      </c>
      <c r="S2726" s="22">
        <f>IF(AND(Table4[[#This Row],[Account Type]]="Current",Table4[[#This Row],[Opening Balance]]&gt;= 500000),Table4[[#This Row],[Opening Balance]] * 0.02, 0)</f>
        <v>0</v>
      </c>
    </row>
    <row r="2727" spans="1:19" ht="15.75" x14ac:dyDescent="0.25">
      <c r="A2727" s="17" t="s">
        <v>8322</v>
      </c>
      <c r="B2727" s="19">
        <v>322098693</v>
      </c>
      <c r="C2727" s="17">
        <v>83</v>
      </c>
      <c r="D2727" s="24">
        <v>14390.25</v>
      </c>
      <c r="E2727" s="17" t="s">
        <v>12</v>
      </c>
      <c r="F2727" s="17" t="s">
        <v>965</v>
      </c>
      <c r="G2727" s="17" t="s">
        <v>3331</v>
      </c>
      <c r="H2727" s="17" t="s">
        <v>8323</v>
      </c>
      <c r="I2727" s="20">
        <f t="shared" si="42"/>
        <v>147943.13235</v>
      </c>
      <c r="J2727" s="20">
        <v>50664.832709399998</v>
      </c>
      <c r="K2727" s="17" t="s">
        <v>8324</v>
      </c>
      <c r="L2727" s="21" t="str">
        <f>VLOOKUP(B2727,Accounts!B$2:E$3001,4,FALSE)</f>
        <v>Joint</v>
      </c>
      <c r="M2727" s="26">
        <f>VALUE(VLOOKUP(B2727,Accounts!B$2:G$3001,6,FALSE))</f>
        <v>2649136875</v>
      </c>
      <c r="N2727" s="22">
        <f>IFERROR(VLOOKUP(B2727,Loan!B2727:D3026,3,FALSE), 0)</f>
        <v>0</v>
      </c>
      <c r="O2727" s="25">
        <f>VLOOKUP(B2727,Transaction!C2:F3001,4,FALSE)</f>
        <v>44525</v>
      </c>
      <c r="P2727" s="21" t="str">
        <f>VLOOKUP(B2727,Table3[[Account Number]:[Transaction type]],2,FALSE)</f>
        <v>Money Deposit</v>
      </c>
      <c r="Q2727" s="21" t="str">
        <f>VLOOKUP(B2727,Transaction!C2:E3001,3,FALSE)</f>
        <v>Bank</v>
      </c>
      <c r="R2727" s="22">
        <f>Table4[[#This Row],[Bank Deposit2]] - Table4[[#This Row],[Saving Accounts]]</f>
        <v>97278.299640600002</v>
      </c>
      <c r="S2727" s="22">
        <f>IF(AND(Table4[[#This Row],[Account Type]]="Current",Table4[[#This Row],[Opening Balance]]&gt;= 500000),Table4[[#This Row],[Opening Balance]] * 0.02, 0)</f>
        <v>0</v>
      </c>
    </row>
    <row r="2728" spans="1:19" ht="15.75" x14ac:dyDescent="0.25">
      <c r="A2728" s="17" t="s">
        <v>8325</v>
      </c>
      <c r="B2728" s="19">
        <v>259056326</v>
      </c>
      <c r="C2728" s="17">
        <v>60</v>
      </c>
      <c r="D2728" s="24">
        <v>22791</v>
      </c>
      <c r="E2728" s="17" t="s">
        <v>12</v>
      </c>
      <c r="F2728" s="17" t="s">
        <v>814</v>
      </c>
      <c r="G2728" s="17" t="s">
        <v>3331</v>
      </c>
      <c r="H2728" s="17" t="s">
        <v>8326</v>
      </c>
      <c r="I2728" s="20">
        <f t="shared" si="42"/>
        <v>560116.24416</v>
      </c>
      <c r="J2728" s="20">
        <v>137539.65551040001</v>
      </c>
      <c r="K2728" s="17" t="s">
        <v>8327</v>
      </c>
      <c r="L2728" s="21" t="str">
        <f>VLOOKUP(B2728,Accounts!B$2:E$3001,4,FALSE)</f>
        <v>Current</v>
      </c>
      <c r="M2728" s="26">
        <f>VALUE(VLOOKUP(B2728,Accounts!B$2:G$3001,6,FALSE))</f>
        <v>1687811425</v>
      </c>
      <c r="N2728" s="22">
        <f>IFERROR(VLOOKUP(B2728,Loan!B2728:D3027,3,FALSE), 0)</f>
        <v>0</v>
      </c>
      <c r="O2728" s="25">
        <f>VLOOKUP(B2728,Transaction!C2:F3001,4,FALSE)</f>
        <v>44353</v>
      </c>
      <c r="P2728" s="21" t="str">
        <f>VLOOKUP(B2728,Table3[[Account Number]:[Transaction type]],2,FALSE)</f>
        <v>Money Deposit</v>
      </c>
      <c r="Q2728" s="21" t="str">
        <f>VLOOKUP(B2728,Transaction!C2:E3001,3,FALSE)</f>
        <v>Bank</v>
      </c>
      <c r="R2728" s="22">
        <f>Table4[[#This Row],[Bank Deposit2]] - Table4[[#This Row],[Saving Accounts]]</f>
        <v>422576.58864959999</v>
      </c>
      <c r="S2728" s="22">
        <f>IF(AND(Table4[[#This Row],[Account Type]]="Current",Table4[[#This Row],[Opening Balance]]&gt;= 500000),Table4[[#This Row],[Opening Balance]] * 0.02, 0)</f>
        <v>33756228.5</v>
      </c>
    </row>
    <row r="2729" spans="1:19" ht="15.75" x14ac:dyDescent="0.25">
      <c r="A2729" s="17" t="s">
        <v>3424</v>
      </c>
      <c r="B2729" s="19">
        <v>426592473</v>
      </c>
      <c r="C2729" s="17">
        <v>53</v>
      </c>
      <c r="D2729" s="24">
        <v>25347.75</v>
      </c>
      <c r="E2729" s="17" t="s">
        <v>12</v>
      </c>
      <c r="F2729" s="17" t="s">
        <v>53</v>
      </c>
      <c r="G2729" s="17" t="s">
        <v>3331</v>
      </c>
      <c r="H2729" s="17" t="s">
        <v>8328</v>
      </c>
      <c r="I2729" s="20">
        <f t="shared" si="42"/>
        <v>564711.39859200001</v>
      </c>
      <c r="J2729" s="20">
        <v>290826.37027488003</v>
      </c>
      <c r="K2729" s="17" t="s">
        <v>8329</v>
      </c>
      <c r="L2729" s="21" t="str">
        <f>VLOOKUP(B2729,Accounts!B$2:E$3001,4,FALSE)</f>
        <v>Domiciliary</v>
      </c>
      <c r="M2729" s="26">
        <f>VALUE(VLOOKUP(B2729,Accounts!B$2:G$3001,6,FALSE))</f>
        <v>38502756</v>
      </c>
      <c r="N2729" s="22">
        <f>IFERROR(VLOOKUP(B2729,Loan!B2729:D3028,3,FALSE), 0)</f>
        <v>0</v>
      </c>
      <c r="O2729" s="25">
        <f>VLOOKUP(B2729,Transaction!C2:F3001,4,FALSE)</f>
        <v>44245</v>
      </c>
      <c r="P2729" s="21" t="str">
        <f>VLOOKUP(B2729,Table3[[Account Number]:[Transaction type]],2,FALSE)</f>
        <v>Online Payment</v>
      </c>
      <c r="Q2729" s="21" t="str">
        <f>VLOOKUP(B2729,Transaction!C2:E3001,3,FALSE)</f>
        <v>Card</v>
      </c>
      <c r="R2729" s="22">
        <f>Table4[[#This Row],[Bank Deposit2]] - Table4[[#This Row],[Saving Accounts]]</f>
        <v>273885.02831711998</v>
      </c>
      <c r="S2729" s="22">
        <f>IF(AND(Table4[[#This Row],[Account Type]]="Current",Table4[[#This Row],[Opening Balance]]&gt;= 500000),Table4[[#This Row],[Opening Balance]] * 0.02, 0)</f>
        <v>0</v>
      </c>
    </row>
    <row r="2730" spans="1:19" ht="15.75" x14ac:dyDescent="0.25">
      <c r="A2730" s="17" t="s">
        <v>8330</v>
      </c>
      <c r="B2730" s="19">
        <v>183744351</v>
      </c>
      <c r="C2730" s="17">
        <v>55</v>
      </c>
      <c r="D2730" s="24">
        <v>24617.25</v>
      </c>
      <c r="E2730" s="17" t="s">
        <v>12</v>
      </c>
      <c r="F2730" s="17" t="s">
        <v>852</v>
      </c>
      <c r="G2730" s="17" t="s">
        <v>3331</v>
      </c>
      <c r="H2730" s="17" t="s">
        <v>8331</v>
      </c>
      <c r="I2730" s="20">
        <f t="shared" si="42"/>
        <v>1712205.9209429999</v>
      </c>
      <c r="J2730" s="20">
        <v>1087320.3616655101</v>
      </c>
      <c r="K2730" s="17" t="s">
        <v>8332</v>
      </c>
      <c r="L2730" s="21" t="str">
        <f>VLOOKUP(B2730,Accounts!B$2:E$3001,4,FALSE)</f>
        <v>Corporate</v>
      </c>
      <c r="M2730" s="26">
        <f>VALUE(VLOOKUP(B2730,Accounts!B$2:G$3001,6,FALSE))</f>
        <v>454928874</v>
      </c>
      <c r="N2730" s="22">
        <f>IFERROR(VLOOKUP(B2730,Loan!B2730:D3029,3,FALSE), 0)</f>
        <v>0</v>
      </c>
      <c r="O2730" s="25">
        <f>VLOOKUP(B2730,Transaction!C2:F3001,4,FALSE)</f>
        <v>44264</v>
      </c>
      <c r="P2730" s="21" t="str">
        <f>VLOOKUP(B2730,Table3[[Account Number]:[Transaction type]],2,FALSE)</f>
        <v>Cash Withdrawal</v>
      </c>
      <c r="Q2730" s="21" t="str">
        <f>VLOOKUP(B2730,Transaction!C2:E3001,3,FALSE)</f>
        <v>POS</v>
      </c>
      <c r="R2730" s="22">
        <f>Table4[[#This Row],[Bank Deposit2]] - Table4[[#This Row],[Saving Accounts]]</f>
        <v>624885.55927748978</v>
      </c>
      <c r="S2730" s="22">
        <f>IF(AND(Table4[[#This Row],[Account Type]]="Current",Table4[[#This Row],[Opening Balance]]&gt;= 500000),Table4[[#This Row],[Opening Balance]] * 0.02, 0)</f>
        <v>0</v>
      </c>
    </row>
    <row r="2731" spans="1:19" ht="15.75" x14ac:dyDescent="0.25">
      <c r="A2731" s="17" t="s">
        <v>2124</v>
      </c>
      <c r="B2731" s="19">
        <v>50810851</v>
      </c>
      <c r="C2731" s="17">
        <v>63</v>
      </c>
      <c r="D2731" s="24">
        <v>21695.25</v>
      </c>
      <c r="E2731" s="17" t="s">
        <v>12</v>
      </c>
      <c r="F2731" s="17" t="s">
        <v>172</v>
      </c>
      <c r="G2731" s="17" t="s">
        <v>3331</v>
      </c>
      <c r="H2731" s="17" t="s">
        <v>8333</v>
      </c>
      <c r="I2731" s="20">
        <f t="shared" si="42"/>
        <v>361645.82944</v>
      </c>
      <c r="J2731" s="20">
        <v>141675.68575999999</v>
      </c>
      <c r="K2731" s="17" t="s">
        <v>8334</v>
      </c>
      <c r="L2731" s="21" t="str">
        <f>VLOOKUP(B2731,Accounts!B$2:E$3001,4,FALSE)</f>
        <v>Current</v>
      </c>
      <c r="M2731" s="26">
        <f>VALUE(VLOOKUP(B2731,Accounts!B$2:G$3001,6,FALSE))</f>
        <v>969947742</v>
      </c>
      <c r="N2731" s="22">
        <f>IFERROR(VLOOKUP(B2731,Loan!B2731:D3030,3,FALSE), 0)</f>
        <v>0</v>
      </c>
      <c r="O2731" s="25">
        <f>VLOOKUP(B2731,Transaction!C2:F3001,4,FALSE)</f>
        <v>44612</v>
      </c>
      <c r="P2731" s="21" t="str">
        <f>VLOOKUP(B2731,Table3[[Account Number]:[Transaction type]],2,FALSE)</f>
        <v>Money Transfer</v>
      </c>
      <c r="Q2731" s="21" t="str">
        <f>VLOOKUP(B2731,Transaction!C2:E3001,3,FALSE)</f>
        <v>Bank</v>
      </c>
      <c r="R2731" s="22">
        <f>Table4[[#This Row],[Bank Deposit2]] - Table4[[#This Row],[Saving Accounts]]</f>
        <v>219970.14368000001</v>
      </c>
      <c r="S2731" s="22">
        <f>IF(AND(Table4[[#This Row],[Account Type]]="Current",Table4[[#This Row],[Opening Balance]]&gt;= 500000),Table4[[#This Row],[Opening Balance]] * 0.02, 0)</f>
        <v>19398954.84</v>
      </c>
    </row>
    <row r="2732" spans="1:19" ht="15.75" x14ac:dyDescent="0.25">
      <c r="A2732" s="17" t="s">
        <v>8335</v>
      </c>
      <c r="B2732" s="19">
        <v>654882523</v>
      </c>
      <c r="C2732" s="17">
        <v>62</v>
      </c>
      <c r="D2732" s="24">
        <v>22060.5</v>
      </c>
      <c r="E2732" s="17" t="s">
        <v>12</v>
      </c>
      <c r="F2732" s="17" t="s">
        <v>305</v>
      </c>
      <c r="G2732" s="17" t="s">
        <v>3331</v>
      </c>
      <c r="H2732" s="17" t="s">
        <v>8336</v>
      </c>
      <c r="I2732" s="20">
        <f t="shared" si="42"/>
        <v>1655020.0606720001</v>
      </c>
      <c r="J2732" s="20">
        <v>535295.55087359995</v>
      </c>
      <c r="K2732" s="17" t="s">
        <v>8337</v>
      </c>
      <c r="L2732" s="21" t="str">
        <f>VLOOKUP(B2732,Accounts!B$2:E$3001,4,FALSE)</f>
        <v>Corporate</v>
      </c>
      <c r="M2732" s="26">
        <f>VALUE(VLOOKUP(B2732,Accounts!B$2:G$3001,6,FALSE))</f>
        <v>1425340176</v>
      </c>
      <c r="N2732" s="22">
        <f>IFERROR(VLOOKUP(B2732,Loan!B2732:D3031,3,FALSE), 0)</f>
        <v>0</v>
      </c>
      <c r="O2732" s="25">
        <f>VLOOKUP(B2732,Transaction!C2:F3001,4,FALSE)</f>
        <v>44507</v>
      </c>
      <c r="P2732" s="21" t="str">
        <f>VLOOKUP(B2732,Table3[[Account Number]:[Transaction type]],2,FALSE)</f>
        <v>Online Payment</v>
      </c>
      <c r="Q2732" s="21" t="str">
        <f>VLOOKUP(B2732,Transaction!C2:E3001,3,FALSE)</f>
        <v>Card</v>
      </c>
      <c r="R2732" s="22">
        <f>Table4[[#This Row],[Bank Deposit2]] - Table4[[#This Row],[Saving Accounts]]</f>
        <v>1119724.5097984001</v>
      </c>
      <c r="S2732" s="22">
        <f>IF(AND(Table4[[#This Row],[Account Type]]="Current",Table4[[#This Row],[Opening Balance]]&gt;= 500000),Table4[[#This Row],[Opening Balance]] * 0.02, 0)</f>
        <v>0</v>
      </c>
    </row>
    <row r="2733" spans="1:19" ht="15.75" x14ac:dyDescent="0.25">
      <c r="A2733" s="17" t="s">
        <v>8338</v>
      </c>
      <c r="B2733" s="19">
        <v>57303665</v>
      </c>
      <c r="C2733" s="17">
        <v>55</v>
      </c>
      <c r="D2733" s="24">
        <v>24617.25</v>
      </c>
      <c r="E2733" s="17" t="s">
        <v>12</v>
      </c>
      <c r="F2733" s="17" t="s">
        <v>549</v>
      </c>
      <c r="G2733" s="17" t="s">
        <v>3331</v>
      </c>
      <c r="H2733" s="17" t="s">
        <v>8339</v>
      </c>
      <c r="I2733" s="20">
        <f t="shared" si="42"/>
        <v>2253058.9829719998</v>
      </c>
      <c r="J2733" s="20">
        <v>699355.55679499998</v>
      </c>
      <c r="K2733" s="17" t="s">
        <v>8340</v>
      </c>
      <c r="L2733" s="21" t="str">
        <f>VLOOKUP(B2733,Accounts!B$2:E$3001,4,FALSE)</f>
        <v>Current</v>
      </c>
      <c r="M2733" s="26">
        <f>VALUE(VLOOKUP(B2733,Accounts!B$2:G$3001,6,FALSE))</f>
        <v>1595123829</v>
      </c>
      <c r="N2733" s="22">
        <f>IFERROR(VLOOKUP(B2733,Loan!B2733:D3032,3,FALSE), 0)</f>
        <v>0</v>
      </c>
      <c r="O2733" s="25">
        <f>VLOOKUP(B2733,Transaction!C2:F3001,4,FALSE)</f>
        <v>44599</v>
      </c>
      <c r="P2733" s="21" t="str">
        <f>VLOOKUP(B2733,Table3[[Account Number]:[Transaction type]],2,FALSE)</f>
        <v>Money Transfer</v>
      </c>
      <c r="Q2733" s="21" t="str">
        <f>VLOOKUP(B2733,Transaction!C2:E3001,3,FALSE)</f>
        <v>Mobile</v>
      </c>
      <c r="R2733" s="22">
        <f>Table4[[#This Row],[Bank Deposit2]] - Table4[[#This Row],[Saving Accounts]]</f>
        <v>1553703.4261769997</v>
      </c>
      <c r="S2733" s="22">
        <f>IF(AND(Table4[[#This Row],[Account Type]]="Current",Table4[[#This Row],[Opening Balance]]&gt;= 500000),Table4[[#This Row],[Opening Balance]] * 0.02, 0)</f>
        <v>31902476.580000002</v>
      </c>
    </row>
    <row r="2734" spans="1:19" ht="15.75" x14ac:dyDescent="0.25">
      <c r="A2734" s="17" t="s">
        <v>8341</v>
      </c>
      <c r="B2734" s="19">
        <v>244198901</v>
      </c>
      <c r="C2734" s="17">
        <v>21</v>
      </c>
      <c r="D2734" s="24">
        <v>37035.75</v>
      </c>
      <c r="E2734" s="17" t="s">
        <v>12</v>
      </c>
      <c r="F2734" s="17" t="s">
        <v>63</v>
      </c>
      <c r="G2734" s="17" t="s">
        <v>3331</v>
      </c>
      <c r="H2734" s="17" t="s">
        <v>8342</v>
      </c>
      <c r="I2734" s="20">
        <f t="shared" si="42"/>
        <v>288545.159476</v>
      </c>
      <c r="J2734" s="20">
        <v>163440.22247462001</v>
      </c>
      <c r="K2734" s="17" t="s">
        <v>8343</v>
      </c>
      <c r="L2734" s="21" t="str">
        <f>VLOOKUP(B2734,Accounts!B$2:E$3001,4,FALSE)</f>
        <v>Domiciliary</v>
      </c>
      <c r="M2734" s="26">
        <f>VALUE(VLOOKUP(B2734,Accounts!B$2:G$3001,6,FALSE))</f>
        <v>883635896</v>
      </c>
      <c r="N2734" s="22">
        <f>IFERROR(VLOOKUP(B2734,Loan!B2734:D3033,3,FALSE), 0)</f>
        <v>0</v>
      </c>
      <c r="O2734" s="25">
        <f>VLOOKUP(B2734,Transaction!C2:F3001,4,FALSE)</f>
        <v>44502</v>
      </c>
      <c r="P2734" s="21" t="str">
        <f>VLOOKUP(B2734,Table3[[Account Number]:[Transaction type]],2,FALSE)</f>
        <v>Cash Withdrawal</v>
      </c>
      <c r="Q2734" s="21" t="str">
        <f>VLOOKUP(B2734,Transaction!C2:E3001,3,FALSE)</f>
        <v>ATM</v>
      </c>
      <c r="R2734" s="22">
        <f>Table4[[#This Row],[Bank Deposit2]] - Table4[[#This Row],[Saving Accounts]]</f>
        <v>125104.93700137999</v>
      </c>
      <c r="S2734" s="22">
        <f>IF(AND(Table4[[#This Row],[Account Type]]="Current",Table4[[#This Row],[Opening Balance]]&gt;= 500000),Table4[[#This Row],[Opening Balance]] * 0.02, 0)</f>
        <v>0</v>
      </c>
    </row>
    <row r="2735" spans="1:19" ht="15.75" x14ac:dyDescent="0.25">
      <c r="A2735" s="17" t="s">
        <v>8344</v>
      </c>
      <c r="B2735" s="19">
        <v>105745632</v>
      </c>
      <c r="C2735" s="17">
        <v>67</v>
      </c>
      <c r="D2735" s="24">
        <v>20234.25</v>
      </c>
      <c r="E2735" s="17" t="s">
        <v>12</v>
      </c>
      <c r="F2735" s="17" t="s">
        <v>909</v>
      </c>
      <c r="G2735" s="17" t="s">
        <v>3331</v>
      </c>
      <c r="H2735" s="21" t="s">
        <v>4798</v>
      </c>
      <c r="I2735" s="20" t="e">
        <f t="shared" si="42"/>
        <v>#VALUE!</v>
      </c>
      <c r="J2735" s="22" t="s">
        <v>4798</v>
      </c>
      <c r="K2735" s="17" t="s">
        <v>8345</v>
      </c>
      <c r="L2735" s="21" t="str">
        <f>VLOOKUP(B2735,Accounts!B$2:E$3001,4,FALSE)</f>
        <v>Domiciliary</v>
      </c>
      <c r="M2735" s="26">
        <f>VALUE(VLOOKUP(B2735,Accounts!B$2:G$3001,6,FALSE))</f>
        <v>1899420684</v>
      </c>
      <c r="N2735" s="22">
        <f>IFERROR(VLOOKUP(B2735,Loan!B2735:D3034,3,FALSE), 0)</f>
        <v>0</v>
      </c>
      <c r="O2735" s="25">
        <f>VLOOKUP(B2735,Transaction!C2:F3001,4,FALSE)</f>
        <v>44534</v>
      </c>
      <c r="P2735" s="21" t="str">
        <f>VLOOKUP(B2735,Table3[[Account Number]:[Transaction type]],2,FALSE)</f>
        <v>Cash Withdrawal</v>
      </c>
      <c r="Q2735" s="21" t="str">
        <f>VLOOKUP(B2735,Transaction!C2:E3001,3,FALSE)</f>
        <v>ATM</v>
      </c>
      <c r="R2735" s="22" t="e">
        <f>Table4[[#This Row],[Bank Deposit2]] - Table4[[#This Row],[Saving Accounts]]</f>
        <v>#VALUE!</v>
      </c>
      <c r="S2735" s="22">
        <f>IF(AND(Table4[[#This Row],[Account Type]]="Current",Table4[[#This Row],[Opening Balance]]&gt;= 500000),Table4[[#This Row],[Opening Balance]] * 0.02, 0)</f>
        <v>0</v>
      </c>
    </row>
    <row r="2736" spans="1:19" ht="15.75" x14ac:dyDescent="0.25">
      <c r="A2736" s="17" t="s">
        <v>8346</v>
      </c>
      <c r="B2736" s="19">
        <v>67704835</v>
      </c>
      <c r="C2736" s="17">
        <v>20</v>
      </c>
      <c r="D2736" s="24">
        <v>37401</v>
      </c>
      <c r="E2736" s="17" t="s">
        <v>12</v>
      </c>
      <c r="F2736" s="17" t="s">
        <v>993</v>
      </c>
      <c r="G2736" s="17" t="s">
        <v>3331</v>
      </c>
      <c r="H2736" s="17" t="s">
        <v>8347</v>
      </c>
      <c r="I2736" s="20">
        <f t="shared" si="42"/>
        <v>141935.637965</v>
      </c>
      <c r="J2736" s="20">
        <v>107978.2060896</v>
      </c>
      <c r="K2736" s="17" t="s">
        <v>8348</v>
      </c>
      <c r="L2736" s="21" t="str">
        <f>VLOOKUP(B2736,Accounts!B$2:E$3001,4,FALSE)</f>
        <v>Savings</v>
      </c>
      <c r="M2736" s="26">
        <f>VALUE(VLOOKUP(B2736,Accounts!B$2:G$3001,6,FALSE))</f>
        <v>760052996</v>
      </c>
      <c r="N2736" s="22">
        <f>IFERROR(VLOOKUP(B2736,Loan!B2736:D3035,3,FALSE), 0)</f>
        <v>0</v>
      </c>
      <c r="O2736" s="25">
        <f>VLOOKUP(B2736,Transaction!C2:F3001,4,FALSE)</f>
        <v>44397</v>
      </c>
      <c r="P2736" s="21" t="str">
        <f>VLOOKUP(B2736,Table3[[Account Number]:[Transaction type]],2,FALSE)</f>
        <v>Money Deposit</v>
      </c>
      <c r="Q2736" s="21" t="str">
        <f>VLOOKUP(B2736,Transaction!C2:E3001,3,FALSE)</f>
        <v>Bank</v>
      </c>
      <c r="R2736" s="22">
        <f>Table4[[#This Row],[Bank Deposit2]] - Table4[[#This Row],[Saving Accounts]]</f>
        <v>33957.431875399998</v>
      </c>
      <c r="S2736" s="22">
        <f>IF(AND(Table4[[#This Row],[Account Type]]="Current",Table4[[#This Row],[Opening Balance]]&gt;= 500000),Table4[[#This Row],[Opening Balance]] * 0.02, 0)</f>
        <v>0</v>
      </c>
    </row>
    <row r="2737" spans="1:19" ht="15.75" x14ac:dyDescent="0.25">
      <c r="A2737" s="17" t="s">
        <v>8349</v>
      </c>
      <c r="B2737" s="19">
        <v>952494421</v>
      </c>
      <c r="C2737" s="17">
        <v>38</v>
      </c>
      <c r="D2737" s="24">
        <v>30826.5</v>
      </c>
      <c r="E2737" s="17" t="s">
        <v>12</v>
      </c>
      <c r="F2737" s="17" t="s">
        <v>1047</v>
      </c>
      <c r="G2737" s="17" t="s">
        <v>2773</v>
      </c>
      <c r="H2737" s="17" t="s">
        <v>8350</v>
      </c>
      <c r="I2737" s="20">
        <f t="shared" si="42"/>
        <v>1177321.89292</v>
      </c>
      <c r="J2737" s="20">
        <v>335708.19412679999</v>
      </c>
      <c r="K2737" s="17" t="s">
        <v>8351</v>
      </c>
      <c r="L2737" s="21" t="str">
        <f>VLOOKUP(B2737,Accounts!B$2:E$3001,4,FALSE)</f>
        <v>Savings</v>
      </c>
      <c r="M2737" s="26">
        <f>VALUE(VLOOKUP(B2737,Accounts!B$2:G$3001,6,FALSE))</f>
        <v>123010605</v>
      </c>
      <c r="N2737" s="22">
        <f>IFERROR(VLOOKUP(B2737,Loan!B2737:D3036,3,FALSE), 0)</f>
        <v>0</v>
      </c>
      <c r="O2737" s="25">
        <f>VLOOKUP(B2737,Transaction!C2:F3001,4,FALSE)</f>
        <v>44456</v>
      </c>
      <c r="P2737" s="21" t="str">
        <f>VLOOKUP(B2737,Table3[[Account Number]:[Transaction type]],2,FALSE)</f>
        <v>Money Transfer</v>
      </c>
      <c r="Q2737" s="21" t="str">
        <f>VLOOKUP(B2737,Transaction!C2:E3001,3,FALSE)</f>
        <v>Mobile</v>
      </c>
      <c r="R2737" s="22">
        <f>Table4[[#This Row],[Bank Deposit2]] - Table4[[#This Row],[Saving Accounts]]</f>
        <v>841613.69879320008</v>
      </c>
      <c r="S2737" s="22">
        <f>IF(AND(Table4[[#This Row],[Account Type]]="Current",Table4[[#This Row],[Opening Balance]]&gt;= 500000),Table4[[#This Row],[Opening Balance]] * 0.02, 0)</f>
        <v>0</v>
      </c>
    </row>
    <row r="2738" spans="1:19" ht="15.75" x14ac:dyDescent="0.25">
      <c r="A2738" s="17" t="s">
        <v>8352</v>
      </c>
      <c r="B2738" s="19">
        <v>240225914</v>
      </c>
      <c r="C2738" s="17">
        <v>48</v>
      </c>
      <c r="D2738" s="24">
        <v>27174</v>
      </c>
      <c r="E2738" s="17" t="s">
        <v>12</v>
      </c>
      <c r="F2738" s="17" t="s">
        <v>587</v>
      </c>
      <c r="G2738" s="17" t="s">
        <v>2773</v>
      </c>
      <c r="H2738" s="17" t="s">
        <v>8353</v>
      </c>
      <c r="I2738" s="20">
        <f t="shared" si="42"/>
        <v>73467.267999999996</v>
      </c>
      <c r="J2738" s="20">
        <v>60830.897903999998</v>
      </c>
      <c r="K2738" s="17" t="s">
        <v>8354</v>
      </c>
      <c r="L2738" s="21" t="str">
        <f>VLOOKUP(B2738,Accounts!B$2:E$3001,4,FALSE)</f>
        <v>Domiciliary</v>
      </c>
      <c r="M2738" s="26">
        <f>VALUE(VLOOKUP(B2738,Accounts!B$2:G$3001,6,FALSE))</f>
        <v>1292766612</v>
      </c>
      <c r="N2738" s="22">
        <f>IFERROR(VLOOKUP(B2738,Loan!B2738:D3037,3,FALSE), 0)</f>
        <v>0</v>
      </c>
      <c r="O2738" s="25">
        <f>VLOOKUP(B2738,Transaction!C2:F3001,4,FALSE)</f>
        <v>44469</v>
      </c>
      <c r="P2738" s="21" t="str">
        <f>VLOOKUP(B2738,Table3[[Account Number]:[Transaction type]],2,FALSE)</f>
        <v>Money Deposit</v>
      </c>
      <c r="Q2738" s="21" t="str">
        <f>VLOOKUP(B2738,Transaction!C2:E3001,3,FALSE)</f>
        <v>ATM</v>
      </c>
      <c r="R2738" s="22">
        <f>Table4[[#This Row],[Bank Deposit2]] - Table4[[#This Row],[Saving Accounts]]</f>
        <v>12636.370095999999</v>
      </c>
      <c r="S2738" s="22">
        <f>IF(AND(Table4[[#This Row],[Account Type]]="Current",Table4[[#This Row],[Opening Balance]]&gt;= 500000),Table4[[#This Row],[Opening Balance]] * 0.02, 0)</f>
        <v>0</v>
      </c>
    </row>
    <row r="2739" spans="1:19" ht="15.75" x14ac:dyDescent="0.25">
      <c r="A2739" s="17" t="s">
        <v>8355</v>
      </c>
      <c r="B2739" s="19">
        <v>441008899</v>
      </c>
      <c r="C2739" s="17">
        <v>70</v>
      </c>
      <c r="D2739" s="24">
        <v>19138.5</v>
      </c>
      <c r="E2739" s="17" t="s">
        <v>12</v>
      </c>
      <c r="F2739" s="17" t="s">
        <v>561</v>
      </c>
      <c r="G2739" s="17" t="s">
        <v>2773</v>
      </c>
      <c r="H2739" s="17" t="s">
        <v>8356</v>
      </c>
      <c r="I2739" s="20">
        <f t="shared" si="42"/>
        <v>327401.69040000002</v>
      </c>
      <c r="J2739" s="20">
        <v>122280.724368</v>
      </c>
      <c r="K2739" s="17" t="s">
        <v>8357</v>
      </c>
      <c r="L2739" s="21" t="str">
        <f>VLOOKUP(B2739,Accounts!B$2:E$3001,4,FALSE)</f>
        <v>Current</v>
      </c>
      <c r="M2739" s="26">
        <f>VALUE(VLOOKUP(B2739,Accounts!B$2:G$3001,6,FALSE))</f>
        <v>770268492</v>
      </c>
      <c r="N2739" s="22">
        <f>IFERROR(VLOOKUP(B2739,Loan!B2739:D3038,3,FALSE), 0)</f>
        <v>0</v>
      </c>
      <c r="O2739" s="25">
        <f>VLOOKUP(B2739,Transaction!C2:F3001,4,FALSE)</f>
        <v>44251</v>
      </c>
      <c r="P2739" s="21" t="str">
        <f>VLOOKUP(B2739,Table3[[Account Number]:[Transaction type]],2,FALSE)</f>
        <v>Money Transfer</v>
      </c>
      <c r="Q2739" s="21" t="str">
        <f>VLOOKUP(B2739,Transaction!C2:E3001,3,FALSE)</f>
        <v>Mobile</v>
      </c>
      <c r="R2739" s="22">
        <f>Table4[[#This Row],[Bank Deposit2]] - Table4[[#This Row],[Saving Accounts]]</f>
        <v>205120.96603200003</v>
      </c>
      <c r="S2739" s="22">
        <f>IF(AND(Table4[[#This Row],[Account Type]]="Current",Table4[[#This Row],[Opening Balance]]&gt;= 500000),Table4[[#This Row],[Opening Balance]] * 0.02, 0)</f>
        <v>15405369.84</v>
      </c>
    </row>
    <row r="2740" spans="1:19" ht="15.75" x14ac:dyDescent="0.25">
      <c r="A2740" s="17" t="s">
        <v>8358</v>
      </c>
      <c r="B2740" s="19">
        <v>309017867</v>
      </c>
      <c r="C2740" s="17">
        <v>47</v>
      </c>
      <c r="D2740" s="24">
        <v>27539.25</v>
      </c>
      <c r="E2740" s="17" t="s">
        <v>12</v>
      </c>
      <c r="F2740" s="17" t="s">
        <v>1469</v>
      </c>
      <c r="G2740" s="17" t="s">
        <v>2773</v>
      </c>
      <c r="H2740" s="17" t="s">
        <v>8359</v>
      </c>
      <c r="I2740" s="20">
        <f t="shared" si="42"/>
        <v>856487.301462</v>
      </c>
      <c r="J2740" s="20">
        <v>176275.33520688</v>
      </c>
      <c r="K2740" s="17" t="s">
        <v>8360</v>
      </c>
      <c r="L2740" s="21" t="str">
        <f>VLOOKUP(B2740,Accounts!B$2:E$3001,4,FALSE)</f>
        <v>Current</v>
      </c>
      <c r="M2740" s="26">
        <f>VALUE(VLOOKUP(B2740,Accounts!B$2:G$3001,6,FALSE))</f>
        <v>31213872</v>
      </c>
      <c r="N2740" s="22">
        <f>IFERROR(VLOOKUP(B2740,Loan!B2740:D3039,3,FALSE), 0)</f>
        <v>0</v>
      </c>
      <c r="O2740" s="25">
        <f>VLOOKUP(B2740,Transaction!C2:F3001,4,FALSE)</f>
        <v>44557</v>
      </c>
      <c r="P2740" s="21" t="str">
        <f>VLOOKUP(B2740,Table3[[Account Number]:[Transaction type]],2,FALSE)</f>
        <v>Checks</v>
      </c>
      <c r="Q2740" s="21" t="str">
        <f>VLOOKUP(B2740,Transaction!C2:E3001,3,FALSE)</f>
        <v>Informal Services</v>
      </c>
      <c r="R2740" s="22">
        <f>Table4[[#This Row],[Bank Deposit2]] - Table4[[#This Row],[Saving Accounts]]</f>
        <v>680211.96625512</v>
      </c>
      <c r="S2740" s="22">
        <f>IF(AND(Table4[[#This Row],[Account Type]]="Current",Table4[[#This Row],[Opening Balance]]&gt;= 500000),Table4[[#This Row],[Opening Balance]] * 0.02, 0)</f>
        <v>624277.44000000006</v>
      </c>
    </row>
    <row r="2741" spans="1:19" ht="15.75" x14ac:dyDescent="0.25">
      <c r="A2741" s="17" t="s">
        <v>8361</v>
      </c>
      <c r="B2741" s="19">
        <v>106222597</v>
      </c>
      <c r="C2741" s="17">
        <v>28</v>
      </c>
      <c r="D2741" s="24">
        <v>34479</v>
      </c>
      <c r="E2741" s="17" t="s">
        <v>12</v>
      </c>
      <c r="F2741" s="17" t="s">
        <v>2501</v>
      </c>
      <c r="G2741" s="17" t="s">
        <v>2773</v>
      </c>
      <c r="H2741" s="17" t="s">
        <v>8362</v>
      </c>
      <c r="I2741" s="20">
        <f t="shared" si="42"/>
        <v>235512.87062500001</v>
      </c>
      <c r="J2741" s="20">
        <v>91850.019543749993</v>
      </c>
      <c r="K2741" s="17" t="s">
        <v>8363</v>
      </c>
      <c r="L2741" s="21" t="str">
        <f>VLOOKUP(B2741,Accounts!B$2:E$3001,4,FALSE)</f>
        <v>Corporate</v>
      </c>
      <c r="M2741" s="26">
        <f>VALUE(VLOOKUP(B2741,Accounts!B$2:G$3001,6,FALSE))</f>
        <v>1882172432</v>
      </c>
      <c r="N2741" s="22">
        <f>IFERROR(VLOOKUP(B2741,Loan!B2741:D3040,3,FALSE), 0)</f>
        <v>0</v>
      </c>
      <c r="O2741" s="25">
        <f>VLOOKUP(B2741,Transaction!C2:F3001,4,FALSE)</f>
        <v>44668</v>
      </c>
      <c r="P2741" s="21" t="str">
        <f>VLOOKUP(B2741,Table3[[Account Number]:[Transaction type]],2,FALSE)</f>
        <v>Money Transfer</v>
      </c>
      <c r="Q2741" s="21" t="str">
        <f>VLOOKUP(B2741,Transaction!C2:E3001,3,FALSE)</f>
        <v>Mobile</v>
      </c>
      <c r="R2741" s="22">
        <f>Table4[[#This Row],[Bank Deposit2]] - Table4[[#This Row],[Saving Accounts]]</f>
        <v>143662.85108125</v>
      </c>
      <c r="S2741" s="22">
        <f>IF(AND(Table4[[#This Row],[Account Type]]="Current",Table4[[#This Row],[Opening Balance]]&gt;= 500000),Table4[[#This Row],[Opening Balance]] * 0.02, 0)</f>
        <v>0</v>
      </c>
    </row>
    <row r="2742" spans="1:19" ht="15.75" x14ac:dyDescent="0.25">
      <c r="A2742" s="17" t="s">
        <v>8364</v>
      </c>
      <c r="B2742" s="19">
        <v>715132845</v>
      </c>
      <c r="C2742" s="17">
        <v>50</v>
      </c>
      <c r="D2742" s="24">
        <v>26443.5</v>
      </c>
      <c r="E2742" s="17" t="s">
        <v>12</v>
      </c>
      <c r="F2742" s="17" t="s">
        <v>4500</v>
      </c>
      <c r="G2742" s="17" t="s">
        <v>2773</v>
      </c>
      <c r="H2742" s="17" t="s">
        <v>8365</v>
      </c>
      <c r="I2742" s="20">
        <f t="shared" si="42"/>
        <v>974755.48448800005</v>
      </c>
      <c r="J2742" s="20">
        <v>395777.43233183998</v>
      </c>
      <c r="K2742" s="17" t="s">
        <v>8366</v>
      </c>
      <c r="L2742" s="21" t="str">
        <f>VLOOKUP(B2742,Accounts!B$2:E$3001,4,FALSE)</f>
        <v>Savings</v>
      </c>
      <c r="M2742" s="26">
        <f>VALUE(VLOOKUP(B2742,Accounts!B$2:G$3001,6,FALSE))</f>
        <v>479299525</v>
      </c>
      <c r="N2742" s="22">
        <f>IFERROR(VLOOKUP(B2742,Loan!B2742:D3041,3,FALSE), 0)</f>
        <v>0</v>
      </c>
      <c r="O2742" s="25">
        <f>VLOOKUP(B2742,Transaction!C2:F3001,4,FALSE)</f>
        <v>44298</v>
      </c>
      <c r="P2742" s="21" t="str">
        <f>VLOOKUP(B2742,Table3[[Account Number]:[Transaction type]],2,FALSE)</f>
        <v>Checks</v>
      </c>
      <c r="Q2742" s="21" t="str">
        <f>VLOOKUP(B2742,Transaction!C2:E3001,3,FALSE)</f>
        <v>Informal Services</v>
      </c>
      <c r="R2742" s="22">
        <f>Table4[[#This Row],[Bank Deposit2]] - Table4[[#This Row],[Saving Accounts]]</f>
        <v>578978.05215616012</v>
      </c>
      <c r="S2742" s="22">
        <f>IF(AND(Table4[[#This Row],[Account Type]]="Current",Table4[[#This Row],[Opening Balance]]&gt;= 500000),Table4[[#This Row],[Opening Balance]] * 0.02, 0)</f>
        <v>0</v>
      </c>
    </row>
    <row r="2743" spans="1:19" ht="15.75" x14ac:dyDescent="0.25">
      <c r="A2743" s="17" t="s">
        <v>8367</v>
      </c>
      <c r="B2743" s="19">
        <v>107961266</v>
      </c>
      <c r="C2743" s="17">
        <v>75</v>
      </c>
      <c r="D2743" s="24">
        <v>17312.25</v>
      </c>
      <c r="E2743" s="17" t="s">
        <v>12</v>
      </c>
      <c r="F2743" s="17" t="s">
        <v>282</v>
      </c>
      <c r="G2743" s="17" t="s">
        <v>2773</v>
      </c>
      <c r="H2743" s="17" t="s">
        <v>8368</v>
      </c>
      <c r="I2743" s="20">
        <f t="shared" si="42"/>
        <v>229870.476</v>
      </c>
      <c r="J2743" s="20">
        <v>215158.76553599999</v>
      </c>
      <c r="K2743" s="17" t="s">
        <v>8369</v>
      </c>
      <c r="L2743" s="21" t="str">
        <f>VLOOKUP(B2743,Accounts!B$2:E$3001,4,FALSE)</f>
        <v>Fixed Deposit</v>
      </c>
      <c r="M2743" s="26">
        <f>VALUE(VLOOKUP(B2743,Accounts!B$2:G$3001,6,FALSE))</f>
        <v>849519216</v>
      </c>
      <c r="N2743" s="22">
        <f>IFERROR(VLOOKUP(B2743,Loan!B2743:D3042,3,FALSE), 0)</f>
        <v>0</v>
      </c>
      <c r="O2743" s="25">
        <f>VLOOKUP(B2743,Transaction!C2:F3001,4,FALSE)</f>
        <v>44344</v>
      </c>
      <c r="P2743" s="21" t="str">
        <f>VLOOKUP(B2743,Table3[[Account Number]:[Transaction type]],2,FALSE)</f>
        <v>Money Deposit</v>
      </c>
      <c r="Q2743" s="21" t="str">
        <f>VLOOKUP(B2743,Transaction!C2:E3001,3,FALSE)</f>
        <v>Bank</v>
      </c>
      <c r="R2743" s="22">
        <f>Table4[[#This Row],[Bank Deposit2]] - Table4[[#This Row],[Saving Accounts]]</f>
        <v>14711.710464000003</v>
      </c>
      <c r="S2743" s="22">
        <f>IF(AND(Table4[[#This Row],[Account Type]]="Current",Table4[[#This Row],[Opening Balance]]&gt;= 500000),Table4[[#This Row],[Opening Balance]] * 0.02, 0)</f>
        <v>0</v>
      </c>
    </row>
    <row r="2744" spans="1:19" ht="15.75" x14ac:dyDescent="0.25">
      <c r="A2744" s="17" t="s">
        <v>8370</v>
      </c>
      <c r="B2744" s="19">
        <v>992222747</v>
      </c>
      <c r="C2744" s="17">
        <v>32</v>
      </c>
      <c r="D2744" s="24">
        <v>33018</v>
      </c>
      <c r="E2744" s="17" t="s">
        <v>12</v>
      </c>
      <c r="F2744" s="17" t="s">
        <v>318</v>
      </c>
      <c r="G2744" s="17" t="s">
        <v>2773</v>
      </c>
      <c r="H2744" s="17" t="s">
        <v>8371</v>
      </c>
      <c r="I2744" s="20">
        <f t="shared" si="42"/>
        <v>199933.90682999999</v>
      </c>
      <c r="J2744" s="20">
        <v>152113.6494423</v>
      </c>
      <c r="K2744" s="17" t="s">
        <v>8372</v>
      </c>
      <c r="L2744" s="21" t="str">
        <f>VLOOKUP(B2744,Accounts!B$2:E$3001,4,FALSE)</f>
        <v>Corporate</v>
      </c>
      <c r="M2744" s="26">
        <f>VALUE(VLOOKUP(B2744,Accounts!B$2:G$3001,6,FALSE))</f>
        <v>1477704375</v>
      </c>
      <c r="N2744" s="22">
        <f>IFERROR(VLOOKUP(B2744,Loan!B2744:D3043,3,FALSE), 0)</f>
        <v>0</v>
      </c>
      <c r="O2744" s="25">
        <f>VLOOKUP(B2744,Transaction!C2:F3001,4,FALSE)</f>
        <v>44417</v>
      </c>
      <c r="P2744" s="21" t="str">
        <f>VLOOKUP(B2744,Table3[[Account Number]:[Transaction type]],2,FALSE)</f>
        <v>Money Deposit</v>
      </c>
      <c r="Q2744" s="21" t="str">
        <f>VLOOKUP(B2744,Transaction!C2:E3001,3,FALSE)</f>
        <v>Bank</v>
      </c>
      <c r="R2744" s="22">
        <f>Table4[[#This Row],[Bank Deposit2]] - Table4[[#This Row],[Saving Accounts]]</f>
        <v>47820.257387699996</v>
      </c>
      <c r="S2744" s="22">
        <f>IF(AND(Table4[[#This Row],[Account Type]]="Current",Table4[[#This Row],[Opening Balance]]&gt;= 500000),Table4[[#This Row],[Opening Balance]] * 0.02, 0)</f>
        <v>0</v>
      </c>
    </row>
    <row r="2745" spans="1:19" ht="15.75" x14ac:dyDescent="0.25">
      <c r="A2745" s="17" t="s">
        <v>8373</v>
      </c>
      <c r="B2745" s="19">
        <v>746860424</v>
      </c>
      <c r="C2745" s="17">
        <v>63</v>
      </c>
      <c r="D2745" s="24">
        <v>21695.25</v>
      </c>
      <c r="E2745" s="17" t="s">
        <v>12</v>
      </c>
      <c r="F2745" s="17" t="s">
        <v>19</v>
      </c>
      <c r="G2745" s="17" t="s">
        <v>2773</v>
      </c>
      <c r="H2745" s="17" t="s">
        <v>8374</v>
      </c>
      <c r="I2745" s="20">
        <f t="shared" si="42"/>
        <v>787307.44600200001</v>
      </c>
      <c r="J2745" s="20">
        <v>467620.92675143998</v>
      </c>
      <c r="K2745" s="17" t="s">
        <v>8375</v>
      </c>
      <c r="L2745" s="21" t="str">
        <f>VLOOKUP(B2745,Accounts!B$2:E$3001,4,FALSE)</f>
        <v>Domiciliary</v>
      </c>
      <c r="M2745" s="26">
        <f>VALUE(VLOOKUP(B2745,Accounts!B$2:G$3001,6,FALSE))</f>
        <v>997344738</v>
      </c>
      <c r="N2745" s="22">
        <f>IFERROR(VLOOKUP(B2745,Loan!B2745:D3044,3,FALSE), 0)</f>
        <v>0</v>
      </c>
      <c r="O2745" s="25">
        <f>VLOOKUP(B2745,Transaction!C2:F3001,4,FALSE)</f>
        <v>44624</v>
      </c>
      <c r="P2745" s="21" t="str">
        <f>VLOOKUP(B2745,Table3[[Account Number]:[Transaction type]],2,FALSE)</f>
        <v>Online Payment</v>
      </c>
      <c r="Q2745" s="21" t="str">
        <f>VLOOKUP(B2745,Transaction!C2:E3001,3,FALSE)</f>
        <v>Mobile</v>
      </c>
      <c r="R2745" s="22">
        <f>Table4[[#This Row],[Bank Deposit2]] - Table4[[#This Row],[Saving Accounts]]</f>
        <v>319686.51925056003</v>
      </c>
      <c r="S2745" s="22">
        <f>IF(AND(Table4[[#This Row],[Account Type]]="Current",Table4[[#This Row],[Opening Balance]]&gt;= 500000),Table4[[#This Row],[Opening Balance]] * 0.02, 0)</f>
        <v>0</v>
      </c>
    </row>
    <row r="2746" spans="1:19" ht="15.75" x14ac:dyDescent="0.25">
      <c r="A2746" s="17" t="s">
        <v>8376</v>
      </c>
      <c r="B2746" s="19">
        <v>200169181</v>
      </c>
      <c r="C2746" s="17">
        <v>41</v>
      </c>
      <c r="D2746" s="24">
        <v>29730.75</v>
      </c>
      <c r="E2746" s="17" t="s">
        <v>12</v>
      </c>
      <c r="F2746" s="17" t="s">
        <v>199</v>
      </c>
      <c r="G2746" s="17" t="s">
        <v>2773</v>
      </c>
      <c r="H2746" s="17" t="s">
        <v>8377</v>
      </c>
      <c r="I2746" s="20">
        <f t="shared" si="42"/>
        <v>202898.00440000001</v>
      </c>
      <c r="J2746" s="20">
        <v>153043.06617599999</v>
      </c>
      <c r="K2746" s="17" t="s">
        <v>8378</v>
      </c>
      <c r="L2746" s="21" t="str">
        <f>VLOOKUP(B2746,Accounts!B$2:E$3001,4,FALSE)</f>
        <v>Current</v>
      </c>
      <c r="M2746" s="26">
        <f>VALUE(VLOOKUP(B2746,Accounts!B$2:G$3001,6,FALSE))</f>
        <v>1193192</v>
      </c>
      <c r="N2746" s="22">
        <f>IFERROR(VLOOKUP(B2746,Loan!B2746:D3045,3,FALSE), 0)</f>
        <v>0</v>
      </c>
      <c r="O2746" s="25">
        <f>VLOOKUP(B2746,Transaction!C2:F3001,4,FALSE)</f>
        <v>44678</v>
      </c>
      <c r="P2746" s="21" t="str">
        <f>VLOOKUP(B2746,Table3[[Account Number]:[Transaction type]],2,FALSE)</f>
        <v>Money Transfer</v>
      </c>
      <c r="Q2746" s="21" t="str">
        <f>VLOOKUP(B2746,Transaction!C2:E3001,3,FALSE)</f>
        <v>Mobile</v>
      </c>
      <c r="R2746" s="22">
        <f>Table4[[#This Row],[Bank Deposit2]] - Table4[[#This Row],[Saving Accounts]]</f>
        <v>49854.938224000012</v>
      </c>
      <c r="S2746" s="22">
        <f>IF(AND(Table4[[#This Row],[Account Type]]="Current",Table4[[#This Row],[Opening Balance]]&gt;= 500000),Table4[[#This Row],[Opening Balance]] * 0.02, 0)</f>
        <v>23863.84</v>
      </c>
    </row>
    <row r="2747" spans="1:19" ht="15.75" x14ac:dyDescent="0.25">
      <c r="A2747" s="17" t="s">
        <v>8379</v>
      </c>
      <c r="B2747" s="19">
        <v>812368688</v>
      </c>
      <c r="C2747" s="17">
        <v>79</v>
      </c>
      <c r="D2747" s="24">
        <v>15851.25</v>
      </c>
      <c r="E2747" s="17" t="s">
        <v>12</v>
      </c>
      <c r="F2747" s="17" t="s">
        <v>68</v>
      </c>
      <c r="G2747" s="17" t="s">
        <v>2773</v>
      </c>
      <c r="H2747" s="17" t="s">
        <v>8380</v>
      </c>
      <c r="I2747" s="20">
        <f t="shared" si="42"/>
        <v>395367.35890599998</v>
      </c>
      <c r="J2747" s="20">
        <v>336297.12676845997</v>
      </c>
      <c r="K2747" s="17" t="s">
        <v>8381</v>
      </c>
      <c r="L2747" s="21" t="str">
        <f>VLOOKUP(B2747,Accounts!B$2:E$3001,4,FALSE)</f>
        <v>Savings</v>
      </c>
      <c r="M2747" s="26">
        <f>VALUE(VLOOKUP(B2747,Accounts!B$2:G$3001,6,FALSE))</f>
        <v>1680141825</v>
      </c>
      <c r="N2747" s="22">
        <f>IFERROR(VLOOKUP(B2747,Loan!B2747:D3046,3,FALSE), 0)</f>
        <v>0</v>
      </c>
      <c r="O2747" s="25">
        <f>VLOOKUP(B2747,Transaction!C2:F3001,4,FALSE)</f>
        <v>44424</v>
      </c>
      <c r="P2747" s="21" t="str">
        <f>VLOOKUP(B2747,Table3[[Account Number]:[Transaction type]],2,FALSE)</f>
        <v>Cash Withdrawal</v>
      </c>
      <c r="Q2747" s="21" t="str">
        <f>VLOOKUP(B2747,Transaction!C2:E3001,3,FALSE)</f>
        <v>ATM</v>
      </c>
      <c r="R2747" s="22">
        <f>Table4[[#This Row],[Bank Deposit2]] - Table4[[#This Row],[Saving Accounts]]</f>
        <v>59070.232137540006</v>
      </c>
      <c r="S2747" s="22">
        <f>IF(AND(Table4[[#This Row],[Account Type]]="Current",Table4[[#This Row],[Opening Balance]]&gt;= 500000),Table4[[#This Row],[Opening Balance]] * 0.02, 0)</f>
        <v>0</v>
      </c>
    </row>
    <row r="2748" spans="1:19" ht="15.75" x14ac:dyDescent="0.25">
      <c r="A2748" s="17" t="s">
        <v>8382</v>
      </c>
      <c r="B2748" s="19">
        <v>405162073</v>
      </c>
      <c r="C2748" s="17">
        <v>35</v>
      </c>
      <c r="D2748" s="24">
        <v>31922.25</v>
      </c>
      <c r="E2748" s="17" t="s">
        <v>12</v>
      </c>
      <c r="F2748" s="17" t="s">
        <v>53</v>
      </c>
      <c r="G2748" s="17" t="s">
        <v>2773</v>
      </c>
      <c r="H2748" s="17" t="s">
        <v>8383</v>
      </c>
      <c r="I2748" s="20">
        <f t="shared" si="42"/>
        <v>1108827.78795</v>
      </c>
      <c r="J2748" s="20">
        <v>285111.46191150002</v>
      </c>
      <c r="K2748" s="17" t="s">
        <v>8384</v>
      </c>
      <c r="L2748" s="21" t="str">
        <f>VLOOKUP(B2748,Accounts!B$2:E$3001,4,FALSE)</f>
        <v>Domiciliary</v>
      </c>
      <c r="M2748" s="26">
        <f>VALUE(VLOOKUP(B2748,Accounts!B$2:G$3001,6,FALSE))</f>
        <v>4661462533</v>
      </c>
      <c r="N2748" s="22">
        <f>IFERROR(VLOOKUP(B2748,Loan!B2748:D3047,3,FALSE), 0)</f>
        <v>0</v>
      </c>
      <c r="O2748" s="25">
        <f>VLOOKUP(B2748,Transaction!C2:F3001,4,FALSE)</f>
        <v>44301</v>
      </c>
      <c r="P2748" s="21" t="str">
        <f>VLOOKUP(B2748,Table3[[Account Number]:[Transaction type]],2,FALSE)</f>
        <v>Loan Payment</v>
      </c>
      <c r="Q2748" s="21" t="str">
        <f>VLOOKUP(B2748,Transaction!C2:E3001,3,FALSE)</f>
        <v>ACH</v>
      </c>
      <c r="R2748" s="22">
        <f>Table4[[#This Row],[Bank Deposit2]] - Table4[[#This Row],[Saving Accounts]]</f>
        <v>823716.32603850006</v>
      </c>
      <c r="S2748" s="22">
        <f>IF(AND(Table4[[#This Row],[Account Type]]="Current",Table4[[#This Row],[Opening Balance]]&gt;= 500000),Table4[[#This Row],[Opening Balance]] * 0.02, 0)</f>
        <v>0</v>
      </c>
    </row>
    <row r="2749" spans="1:19" ht="15.75" x14ac:dyDescent="0.25">
      <c r="A2749" s="17" t="s">
        <v>8385</v>
      </c>
      <c r="B2749" s="19">
        <v>703370261</v>
      </c>
      <c r="C2749" s="17">
        <v>29</v>
      </c>
      <c r="D2749" s="24">
        <v>34113.75</v>
      </c>
      <c r="E2749" s="17" t="s">
        <v>12</v>
      </c>
      <c r="F2749" s="17" t="s">
        <v>361</v>
      </c>
      <c r="G2749" s="17" t="s">
        <v>2773</v>
      </c>
      <c r="H2749" s="17" t="s">
        <v>8386</v>
      </c>
      <c r="I2749" s="20">
        <f t="shared" si="42"/>
        <v>329466.04891200003</v>
      </c>
      <c r="J2749" s="20">
        <v>145978.80321024</v>
      </c>
      <c r="K2749" s="17" t="s">
        <v>8387</v>
      </c>
      <c r="L2749" s="21" t="str">
        <f>VLOOKUP(B2749,Accounts!B$2:E$3001,4,FALSE)</f>
        <v>Domiciliary</v>
      </c>
      <c r="M2749" s="26">
        <f>VALUE(VLOOKUP(B2749,Accounts!B$2:G$3001,6,FALSE))</f>
        <v>17834592</v>
      </c>
      <c r="N2749" s="22">
        <f>IFERROR(VLOOKUP(B2749,Loan!B2749:D3048,3,FALSE), 0)</f>
        <v>0</v>
      </c>
      <c r="O2749" s="25">
        <f>VLOOKUP(B2749,Transaction!C2:F3001,4,FALSE)</f>
        <v>44238</v>
      </c>
      <c r="P2749" s="21" t="str">
        <f>VLOOKUP(B2749,Table3[[Account Number]:[Transaction type]],2,FALSE)</f>
        <v>Money Deposit</v>
      </c>
      <c r="Q2749" s="21" t="str">
        <f>VLOOKUP(B2749,Transaction!C2:E3001,3,FALSE)</f>
        <v>Bank</v>
      </c>
      <c r="R2749" s="22">
        <f>Table4[[#This Row],[Bank Deposit2]] - Table4[[#This Row],[Saving Accounts]]</f>
        <v>183487.24570176002</v>
      </c>
      <c r="S2749" s="22">
        <f>IF(AND(Table4[[#This Row],[Account Type]]="Current",Table4[[#This Row],[Opening Balance]]&gt;= 500000),Table4[[#This Row],[Opening Balance]] * 0.02, 0)</f>
        <v>0</v>
      </c>
    </row>
    <row r="2750" spans="1:19" ht="15.75" x14ac:dyDescent="0.25">
      <c r="A2750" s="17" t="s">
        <v>8388</v>
      </c>
      <c r="B2750" s="19">
        <v>418163749</v>
      </c>
      <c r="C2750" s="17">
        <v>65</v>
      </c>
      <c r="D2750" s="24">
        <v>20964.75</v>
      </c>
      <c r="E2750" s="17" t="s">
        <v>12</v>
      </c>
      <c r="F2750" s="17" t="s">
        <v>1479</v>
      </c>
      <c r="G2750" s="17" t="s">
        <v>2773</v>
      </c>
      <c r="H2750" s="17" t="s">
        <v>8389</v>
      </c>
      <c r="I2750" s="20">
        <f t="shared" si="42"/>
        <v>734785.45632799994</v>
      </c>
      <c r="J2750" s="20">
        <v>361718.14741216</v>
      </c>
      <c r="K2750" s="17" t="s">
        <v>8390</v>
      </c>
      <c r="L2750" s="21" t="str">
        <f>VLOOKUP(B2750,Accounts!B$2:E$3001,4,FALSE)</f>
        <v>Savings</v>
      </c>
      <c r="M2750" s="26">
        <f>VALUE(VLOOKUP(B2750,Accounts!B$2:G$3001,6,FALSE))</f>
        <v>997040625</v>
      </c>
      <c r="N2750" s="22">
        <f>IFERROR(VLOOKUP(B2750,Loan!B2750:D3049,3,FALSE), 0)</f>
        <v>0</v>
      </c>
      <c r="O2750" s="25">
        <f>VLOOKUP(B2750,Transaction!C2:F3001,4,FALSE)</f>
        <v>44426</v>
      </c>
      <c r="P2750" s="21" t="str">
        <f>VLOOKUP(B2750,Table3[[Account Number]:[Transaction type]],2,FALSE)</f>
        <v>Online Payment</v>
      </c>
      <c r="Q2750" s="21" t="str">
        <f>VLOOKUP(B2750,Transaction!C2:E3001,3,FALSE)</f>
        <v>Internet Banking</v>
      </c>
      <c r="R2750" s="22">
        <f>Table4[[#This Row],[Bank Deposit2]] - Table4[[#This Row],[Saving Accounts]]</f>
        <v>373067.30891583994</v>
      </c>
      <c r="S2750" s="22">
        <f>IF(AND(Table4[[#This Row],[Account Type]]="Current",Table4[[#This Row],[Opening Balance]]&gt;= 500000),Table4[[#This Row],[Opening Balance]] * 0.02, 0)</f>
        <v>0</v>
      </c>
    </row>
    <row r="2751" spans="1:19" ht="15.75" x14ac:dyDescent="0.25">
      <c r="A2751" s="17" t="s">
        <v>8391</v>
      </c>
      <c r="B2751" s="19">
        <v>508270408</v>
      </c>
      <c r="C2751" s="17">
        <v>48</v>
      </c>
      <c r="D2751" s="24">
        <v>27174</v>
      </c>
      <c r="E2751" s="17" t="s">
        <v>12</v>
      </c>
      <c r="F2751" s="17" t="s">
        <v>430</v>
      </c>
      <c r="G2751" s="17" t="s">
        <v>2773</v>
      </c>
      <c r="H2751" s="17" t="s">
        <v>8392</v>
      </c>
      <c r="I2751" s="20">
        <f t="shared" si="42"/>
        <v>408574.68567899999</v>
      </c>
      <c r="J2751" s="20">
        <v>237624.14462676001</v>
      </c>
      <c r="K2751" s="17" t="s">
        <v>8393</v>
      </c>
      <c r="L2751" s="21" t="str">
        <f>VLOOKUP(B2751,Accounts!B$2:E$3001,4,FALSE)</f>
        <v>Joint</v>
      </c>
      <c r="M2751" s="26">
        <f>VALUE(VLOOKUP(B2751,Accounts!B$2:G$3001,6,FALSE))</f>
        <v>3527671199</v>
      </c>
      <c r="N2751" s="22">
        <f>IFERROR(VLOOKUP(B2751,Loan!B2751:D3050,3,FALSE), 0)</f>
        <v>0</v>
      </c>
      <c r="O2751" s="25">
        <f>VLOOKUP(B2751,Transaction!C2:F3001,4,FALSE)</f>
        <v>44578</v>
      </c>
      <c r="P2751" s="21" t="str">
        <f>VLOOKUP(B2751,Table3[[Account Number]:[Transaction type]],2,FALSE)</f>
        <v>Online Payment</v>
      </c>
      <c r="Q2751" s="21" t="str">
        <f>VLOOKUP(B2751,Transaction!C2:E3001,3,FALSE)</f>
        <v>Card</v>
      </c>
      <c r="R2751" s="22">
        <f>Table4[[#This Row],[Bank Deposit2]] - Table4[[#This Row],[Saving Accounts]]</f>
        <v>170950.54105223998</v>
      </c>
      <c r="S2751" s="22">
        <f>IF(AND(Table4[[#This Row],[Account Type]]="Current",Table4[[#This Row],[Opening Balance]]&gt;= 500000),Table4[[#This Row],[Opening Balance]] * 0.02, 0)</f>
        <v>0</v>
      </c>
    </row>
    <row r="2752" spans="1:19" ht="15.75" x14ac:dyDescent="0.25">
      <c r="A2752" s="17" t="s">
        <v>8394</v>
      </c>
      <c r="B2752" s="19">
        <v>818470558</v>
      </c>
      <c r="C2752" s="17">
        <v>30</v>
      </c>
      <c r="D2752" s="24">
        <v>33748.5</v>
      </c>
      <c r="E2752" s="17" t="s">
        <v>12</v>
      </c>
      <c r="F2752" s="17" t="s">
        <v>549</v>
      </c>
      <c r="G2752" s="17" t="s">
        <v>2773</v>
      </c>
      <c r="H2752" s="17" t="s">
        <v>8395</v>
      </c>
      <c r="I2752" s="20">
        <f t="shared" si="42"/>
        <v>1255303.3564160001</v>
      </c>
      <c r="J2752" s="20">
        <v>601830.56486399996</v>
      </c>
      <c r="K2752" s="17" t="s">
        <v>8396</v>
      </c>
      <c r="L2752" s="21" t="str">
        <f>VLOOKUP(B2752,Accounts!B$2:E$3001,4,FALSE)</f>
        <v>Domiciliary</v>
      </c>
      <c r="M2752" s="26">
        <f>VALUE(VLOOKUP(B2752,Accounts!B$2:G$3001,6,FALSE))</f>
        <v>779714628</v>
      </c>
      <c r="N2752" s="22">
        <f>IFERROR(VLOOKUP(B2752,Loan!B2752:D3051,3,FALSE), 0)</f>
        <v>0</v>
      </c>
      <c r="O2752" s="25">
        <f>VLOOKUP(B2752,Transaction!C2:F3001,4,FALSE)</f>
        <v>44426</v>
      </c>
      <c r="P2752" s="21" t="str">
        <f>VLOOKUP(B2752,Table3[[Account Number]:[Transaction type]],2,FALSE)</f>
        <v>Money Deposit</v>
      </c>
      <c r="Q2752" s="21" t="str">
        <f>VLOOKUP(B2752,Transaction!C2:E3001,3,FALSE)</f>
        <v>Bank</v>
      </c>
      <c r="R2752" s="22">
        <f>Table4[[#This Row],[Bank Deposit2]] - Table4[[#This Row],[Saving Accounts]]</f>
        <v>653472.7915520001</v>
      </c>
      <c r="S2752" s="22">
        <f>IF(AND(Table4[[#This Row],[Account Type]]="Current",Table4[[#This Row],[Opening Balance]]&gt;= 500000),Table4[[#This Row],[Opening Balance]] * 0.02, 0)</f>
        <v>0</v>
      </c>
    </row>
    <row r="2753" spans="1:19" ht="15.75" x14ac:dyDescent="0.25">
      <c r="A2753" s="17" t="s">
        <v>8397</v>
      </c>
      <c r="B2753" s="19">
        <v>335782045</v>
      </c>
      <c r="C2753" s="17">
        <v>45</v>
      </c>
      <c r="D2753" s="24">
        <v>28269.75</v>
      </c>
      <c r="E2753" s="17" t="s">
        <v>12</v>
      </c>
      <c r="F2753" s="17" t="s">
        <v>381</v>
      </c>
      <c r="G2753" s="17" t="s">
        <v>2773</v>
      </c>
      <c r="H2753" s="17" t="s">
        <v>8398</v>
      </c>
      <c r="I2753" s="20">
        <f t="shared" si="42"/>
        <v>120010.971615</v>
      </c>
      <c r="J2753" s="20">
        <v>30342.396596999999</v>
      </c>
      <c r="K2753" s="17" t="s">
        <v>8399</v>
      </c>
      <c r="L2753" s="21" t="str">
        <f>VLOOKUP(B2753,Accounts!B$2:E$3001,4,FALSE)</f>
        <v>Joint</v>
      </c>
      <c r="M2753" s="26">
        <f>VALUE(VLOOKUP(B2753,Accounts!B$2:G$3001,6,FALSE))</f>
        <v>2829868638</v>
      </c>
      <c r="N2753" s="22">
        <f>IFERROR(VLOOKUP(B2753,Loan!B2753:D3052,3,FALSE), 0)</f>
        <v>0</v>
      </c>
      <c r="O2753" s="25">
        <f>VLOOKUP(B2753,Transaction!C2:F3001,4,FALSE)</f>
        <v>44546</v>
      </c>
      <c r="P2753" s="21" t="str">
        <f>VLOOKUP(B2753,Table3[[Account Number]:[Transaction type]],2,FALSE)</f>
        <v>Cash Withdrawal</v>
      </c>
      <c r="Q2753" s="21" t="str">
        <f>VLOOKUP(B2753,Transaction!C2:E3001,3,FALSE)</f>
        <v>POS</v>
      </c>
      <c r="R2753" s="22">
        <f>Table4[[#This Row],[Bank Deposit2]] - Table4[[#This Row],[Saving Accounts]]</f>
        <v>89668.575018000003</v>
      </c>
      <c r="S2753" s="22">
        <f>IF(AND(Table4[[#This Row],[Account Type]]="Current",Table4[[#This Row],[Opening Balance]]&gt;= 500000),Table4[[#This Row],[Opening Balance]] * 0.02, 0)</f>
        <v>0</v>
      </c>
    </row>
    <row r="2754" spans="1:19" ht="15.75" x14ac:dyDescent="0.25">
      <c r="A2754" s="17" t="s">
        <v>8400</v>
      </c>
      <c r="B2754" s="19">
        <v>212431665</v>
      </c>
      <c r="C2754" s="17">
        <v>47</v>
      </c>
      <c r="D2754" s="24">
        <v>27539.25</v>
      </c>
      <c r="E2754" s="17" t="s">
        <v>12</v>
      </c>
      <c r="F2754" s="17" t="s">
        <v>286</v>
      </c>
      <c r="G2754" s="17" t="s">
        <v>2773</v>
      </c>
      <c r="H2754" s="17" t="s">
        <v>8401</v>
      </c>
      <c r="I2754" s="20">
        <f t="shared" si="42"/>
        <v>446124.60748800001</v>
      </c>
      <c r="J2754" s="20">
        <v>203823.18004608</v>
      </c>
      <c r="K2754" s="17" t="s">
        <v>8402</v>
      </c>
      <c r="L2754" s="21" t="str">
        <f>VLOOKUP(B2754,Accounts!B$2:E$3001,4,FALSE)</f>
        <v>Current</v>
      </c>
      <c r="M2754" s="26">
        <f>VALUE(VLOOKUP(B2754,Accounts!B$2:G$3001,6,FALSE))</f>
        <v>3941702328</v>
      </c>
      <c r="N2754" s="22">
        <f>IFERROR(VLOOKUP(B2754,Loan!B2754:D3053,3,FALSE), 0)</f>
        <v>0</v>
      </c>
      <c r="O2754" s="25">
        <f>VLOOKUP(B2754,Transaction!C2:F3001,4,FALSE)</f>
        <v>44323</v>
      </c>
      <c r="P2754" s="21" t="str">
        <f>VLOOKUP(B2754,Table3[[Account Number]:[Transaction type]],2,FALSE)</f>
        <v>Money Transfer</v>
      </c>
      <c r="Q2754" s="21" t="str">
        <f>VLOOKUP(B2754,Transaction!C2:E3001,3,FALSE)</f>
        <v>ATM</v>
      </c>
      <c r="R2754" s="22">
        <f>Table4[[#This Row],[Bank Deposit2]] - Table4[[#This Row],[Saving Accounts]]</f>
        <v>242301.42744192001</v>
      </c>
      <c r="S2754" s="22">
        <f>IF(AND(Table4[[#This Row],[Account Type]]="Current",Table4[[#This Row],[Opening Balance]]&gt;= 500000),Table4[[#This Row],[Opening Balance]] * 0.02, 0)</f>
        <v>78834046.560000002</v>
      </c>
    </row>
    <row r="2755" spans="1:19" ht="15.75" x14ac:dyDescent="0.25">
      <c r="A2755" s="17" t="s">
        <v>8403</v>
      </c>
      <c r="B2755" s="19">
        <v>943244641</v>
      </c>
      <c r="C2755" s="17">
        <v>72</v>
      </c>
      <c r="D2755" s="24">
        <v>18408</v>
      </c>
      <c r="E2755" s="17" t="s">
        <v>12</v>
      </c>
      <c r="F2755" s="17" t="s">
        <v>370</v>
      </c>
      <c r="G2755" s="17" t="s">
        <v>2773</v>
      </c>
      <c r="H2755" s="17" t="s">
        <v>8404</v>
      </c>
      <c r="I2755" s="20">
        <f t="shared" ref="I2755:I2818" si="43">VALUE(CLEAN(H2755))</f>
        <v>529249.04236399999</v>
      </c>
      <c r="J2755" s="20">
        <v>144184.60397376001</v>
      </c>
      <c r="K2755" s="17" t="s">
        <v>8405</v>
      </c>
      <c r="L2755" s="21" t="str">
        <f>VLOOKUP(B2755,Accounts!B$2:E$3001,4,FALSE)</f>
        <v>Joint</v>
      </c>
      <c r="M2755" s="26">
        <f>VALUE(VLOOKUP(B2755,Accounts!B$2:G$3001,6,FALSE))</f>
        <v>579541248</v>
      </c>
      <c r="N2755" s="22">
        <f>IFERROR(VLOOKUP(B2755,Loan!B2755:D3054,3,FALSE), 0)</f>
        <v>0</v>
      </c>
      <c r="O2755" s="25">
        <f>VLOOKUP(B2755,Transaction!C2:F3001,4,FALSE)</f>
        <v>44425</v>
      </c>
      <c r="P2755" s="21" t="str">
        <f>VLOOKUP(B2755,Table3[[Account Number]:[Transaction type]],2,FALSE)</f>
        <v>Cash Withdrawal</v>
      </c>
      <c r="Q2755" s="21" t="str">
        <f>VLOOKUP(B2755,Transaction!C2:E3001,3,FALSE)</f>
        <v>ATM</v>
      </c>
      <c r="R2755" s="22">
        <f>Table4[[#This Row],[Bank Deposit2]] - Table4[[#This Row],[Saving Accounts]]</f>
        <v>385064.43839023996</v>
      </c>
      <c r="S2755" s="22">
        <f>IF(AND(Table4[[#This Row],[Account Type]]="Current",Table4[[#This Row],[Opening Balance]]&gt;= 500000),Table4[[#This Row],[Opening Balance]] * 0.02, 0)</f>
        <v>0</v>
      </c>
    </row>
    <row r="2756" spans="1:19" ht="15.75" x14ac:dyDescent="0.25">
      <c r="A2756" s="17" t="s">
        <v>8406</v>
      </c>
      <c r="B2756" s="19">
        <v>128041075</v>
      </c>
      <c r="C2756" s="17">
        <v>25</v>
      </c>
      <c r="D2756" s="24">
        <v>35574.75</v>
      </c>
      <c r="E2756" s="17" t="s">
        <v>12</v>
      </c>
      <c r="F2756" s="17" t="s">
        <v>227</v>
      </c>
      <c r="G2756" s="17" t="s">
        <v>2773</v>
      </c>
      <c r="H2756" s="17" t="s">
        <v>8407</v>
      </c>
      <c r="I2756" s="20">
        <f t="shared" si="43"/>
        <v>720023.67189999996</v>
      </c>
      <c r="J2756" s="20">
        <v>440322.16858499998</v>
      </c>
      <c r="K2756" s="17" t="s">
        <v>8408</v>
      </c>
      <c r="L2756" s="21" t="str">
        <f>VLOOKUP(B2756,Accounts!B$2:E$3001,4,FALSE)</f>
        <v>Savings</v>
      </c>
      <c r="M2756" s="26">
        <f>VALUE(VLOOKUP(B2756,Accounts!B$2:G$3001,6,FALSE))</f>
        <v>2577526875</v>
      </c>
      <c r="N2756" s="22">
        <f>IFERROR(VLOOKUP(B2756,Loan!B2756:D3055,3,FALSE), 0)</f>
        <v>0</v>
      </c>
      <c r="O2756" s="25">
        <f>VLOOKUP(B2756,Transaction!C2:F3001,4,FALSE)</f>
        <v>44566</v>
      </c>
      <c r="P2756" s="21" t="str">
        <f>VLOOKUP(B2756,Table3[[Account Number]:[Transaction type]],2,FALSE)</f>
        <v>Cash Withdrawal</v>
      </c>
      <c r="Q2756" s="21" t="str">
        <f>VLOOKUP(B2756,Transaction!C2:E3001,3,FALSE)</f>
        <v>ATM</v>
      </c>
      <c r="R2756" s="22">
        <f>Table4[[#This Row],[Bank Deposit2]] - Table4[[#This Row],[Saving Accounts]]</f>
        <v>279701.50331499998</v>
      </c>
      <c r="S2756" s="22">
        <f>IF(AND(Table4[[#This Row],[Account Type]]="Current",Table4[[#This Row],[Opening Balance]]&gt;= 500000),Table4[[#This Row],[Opening Balance]] * 0.02, 0)</f>
        <v>0</v>
      </c>
    </row>
    <row r="2757" spans="1:19" ht="15.75" x14ac:dyDescent="0.25">
      <c r="A2757" s="17" t="s">
        <v>8409</v>
      </c>
      <c r="B2757" s="19">
        <v>29233538</v>
      </c>
      <c r="C2757" s="17">
        <v>76</v>
      </c>
      <c r="D2757" s="24">
        <v>16947</v>
      </c>
      <c r="E2757" s="17" t="s">
        <v>12</v>
      </c>
      <c r="F2757" s="17" t="s">
        <v>314</v>
      </c>
      <c r="G2757" s="17" t="s">
        <v>2773</v>
      </c>
      <c r="H2757" s="17" t="s">
        <v>8410</v>
      </c>
      <c r="I2757" s="20">
        <f t="shared" si="43"/>
        <v>423754.219224</v>
      </c>
      <c r="J2757" s="20">
        <v>208954.66672080001</v>
      </c>
      <c r="K2757" s="17" t="s">
        <v>8411</v>
      </c>
      <c r="L2757" s="21" t="str">
        <f>VLOOKUP(B2757,Accounts!B$2:E$3001,4,FALSE)</f>
        <v>Corporate</v>
      </c>
      <c r="M2757" s="26">
        <f>VALUE(VLOOKUP(B2757,Accounts!B$2:G$3001,6,FALSE))</f>
        <v>1345258816</v>
      </c>
      <c r="N2757" s="22">
        <f>IFERROR(VLOOKUP(B2757,Loan!B2757:D3056,3,FALSE), 0)</f>
        <v>0</v>
      </c>
      <c r="O2757" s="25">
        <f>VLOOKUP(B2757,Transaction!C2:F3001,4,FALSE)</f>
        <v>44331</v>
      </c>
      <c r="P2757" s="21" t="str">
        <f>VLOOKUP(B2757,Table3[[Account Number]:[Transaction type]],2,FALSE)</f>
        <v>Money Transfer</v>
      </c>
      <c r="Q2757" s="21" t="str">
        <f>VLOOKUP(B2757,Transaction!C2:E3001,3,FALSE)</f>
        <v>Internet Banking</v>
      </c>
      <c r="R2757" s="22">
        <f>Table4[[#This Row],[Bank Deposit2]] - Table4[[#This Row],[Saving Accounts]]</f>
        <v>214799.55250319999</v>
      </c>
      <c r="S2757" s="22">
        <f>IF(AND(Table4[[#This Row],[Account Type]]="Current",Table4[[#This Row],[Opening Balance]]&gt;= 500000),Table4[[#This Row],[Opening Balance]] * 0.02, 0)</f>
        <v>0</v>
      </c>
    </row>
    <row r="2758" spans="1:19" ht="15.75" x14ac:dyDescent="0.25">
      <c r="A2758" s="17" t="s">
        <v>8412</v>
      </c>
      <c r="B2758" s="19">
        <v>846532006</v>
      </c>
      <c r="C2758" s="17">
        <v>27</v>
      </c>
      <c r="D2758" s="24">
        <v>34844.25</v>
      </c>
      <c r="E2758" s="17" t="s">
        <v>12</v>
      </c>
      <c r="F2758" s="17" t="s">
        <v>163</v>
      </c>
      <c r="G2758" s="17" t="s">
        <v>2773</v>
      </c>
      <c r="H2758" s="17" t="s">
        <v>8413</v>
      </c>
      <c r="I2758" s="20">
        <f t="shared" si="43"/>
        <v>473402.12062499998</v>
      </c>
      <c r="J2758" s="20">
        <v>179682.40489500001</v>
      </c>
      <c r="K2758" s="17" t="s">
        <v>8414</v>
      </c>
      <c r="L2758" s="21" t="str">
        <f>VLOOKUP(B2758,Accounts!B$2:E$3001,4,FALSE)</f>
        <v>Savings</v>
      </c>
      <c r="M2758" s="26">
        <f>VALUE(VLOOKUP(B2758,Accounts!B$2:G$3001,6,FALSE))</f>
        <v>591317424</v>
      </c>
      <c r="N2758" s="22">
        <f>IFERROR(VLOOKUP(B2758,Loan!B2758:D3057,3,FALSE), 0)</f>
        <v>0</v>
      </c>
      <c r="O2758" s="25">
        <f>VLOOKUP(B2758,Transaction!C2:F3001,4,FALSE)</f>
        <v>44273</v>
      </c>
      <c r="P2758" s="21" t="str">
        <f>VLOOKUP(B2758,Table3[[Account Number]:[Transaction type]],2,FALSE)</f>
        <v>Money Transfer</v>
      </c>
      <c r="Q2758" s="21" t="str">
        <f>VLOOKUP(B2758,Transaction!C2:E3001,3,FALSE)</f>
        <v>Mobile</v>
      </c>
      <c r="R2758" s="22">
        <f>Table4[[#This Row],[Bank Deposit2]] - Table4[[#This Row],[Saving Accounts]]</f>
        <v>293719.71572999994</v>
      </c>
      <c r="S2758" s="22">
        <f>IF(AND(Table4[[#This Row],[Account Type]]="Current",Table4[[#This Row],[Opening Balance]]&gt;= 500000),Table4[[#This Row],[Opening Balance]] * 0.02, 0)</f>
        <v>0</v>
      </c>
    </row>
    <row r="2759" spans="1:19" ht="15.75" x14ac:dyDescent="0.25">
      <c r="A2759" s="17" t="s">
        <v>8415</v>
      </c>
      <c r="B2759" s="19">
        <v>983314375</v>
      </c>
      <c r="C2759" s="17">
        <v>71</v>
      </c>
      <c r="D2759" s="24">
        <v>18773.25</v>
      </c>
      <c r="E2759" s="17" t="s">
        <v>12</v>
      </c>
      <c r="F2759" s="17" t="s">
        <v>139</v>
      </c>
      <c r="G2759" s="17" t="s">
        <v>2773</v>
      </c>
      <c r="H2759" s="17" t="s">
        <v>8416</v>
      </c>
      <c r="I2759" s="20">
        <f t="shared" si="43"/>
        <v>426063.72</v>
      </c>
      <c r="J2759" s="20">
        <v>159518.25676799999</v>
      </c>
      <c r="K2759" s="17" t="s">
        <v>8417</v>
      </c>
      <c r="L2759" s="21" t="str">
        <f>VLOOKUP(B2759,Accounts!B$2:E$3001,4,FALSE)</f>
        <v>Domiciliary</v>
      </c>
      <c r="M2759" s="26">
        <f>VALUE(VLOOKUP(B2759,Accounts!B$2:G$3001,6,FALSE))</f>
        <v>211934375</v>
      </c>
      <c r="N2759" s="22">
        <f>IFERROR(VLOOKUP(B2759,Loan!B2759:D3058,3,FALSE), 0)</f>
        <v>0</v>
      </c>
      <c r="O2759" s="25">
        <f>VLOOKUP(B2759,Transaction!C2:F3001,4,FALSE)</f>
        <v>44311</v>
      </c>
      <c r="P2759" s="21" t="str">
        <f>VLOOKUP(B2759,Table3[[Account Number]:[Transaction type]],2,FALSE)</f>
        <v>Money Transfer</v>
      </c>
      <c r="Q2759" s="21" t="str">
        <f>VLOOKUP(B2759,Transaction!C2:E3001,3,FALSE)</f>
        <v>ATM</v>
      </c>
      <c r="R2759" s="22">
        <f>Table4[[#This Row],[Bank Deposit2]] - Table4[[#This Row],[Saving Accounts]]</f>
        <v>266545.46323200001</v>
      </c>
      <c r="S2759" s="22">
        <f>IF(AND(Table4[[#This Row],[Account Type]]="Current",Table4[[#This Row],[Opening Balance]]&gt;= 500000),Table4[[#This Row],[Opening Balance]] * 0.02, 0)</f>
        <v>0</v>
      </c>
    </row>
    <row r="2760" spans="1:19" ht="15.75" x14ac:dyDescent="0.25">
      <c r="A2760" s="17" t="s">
        <v>8418</v>
      </c>
      <c r="B2760" s="19">
        <v>234182203</v>
      </c>
      <c r="C2760" s="17">
        <v>83</v>
      </c>
      <c r="D2760" s="24">
        <v>14390.25</v>
      </c>
      <c r="E2760" s="17" t="s">
        <v>12</v>
      </c>
      <c r="F2760" s="17" t="s">
        <v>807</v>
      </c>
      <c r="G2760" s="17" t="s">
        <v>2773</v>
      </c>
      <c r="H2760" s="17" t="s">
        <v>8419</v>
      </c>
      <c r="I2760" s="20">
        <f t="shared" si="43"/>
        <v>103147.2365</v>
      </c>
      <c r="J2760" s="20">
        <v>26368.184458</v>
      </c>
      <c r="K2760" s="17" t="s">
        <v>8420</v>
      </c>
      <c r="L2760" s="21" t="str">
        <f>VLOOKUP(B2760,Accounts!B$2:E$3001,4,FALSE)</f>
        <v>Joint</v>
      </c>
      <c r="M2760" s="26">
        <f>VALUE(VLOOKUP(B2760,Accounts!B$2:G$3001,6,FALSE))</f>
        <v>260642532</v>
      </c>
      <c r="N2760" s="22">
        <f>IFERROR(VLOOKUP(B2760,Loan!B2760:D3059,3,FALSE), 0)</f>
        <v>0</v>
      </c>
      <c r="O2760" s="25">
        <f>VLOOKUP(B2760,Transaction!C2:F3001,4,FALSE)</f>
        <v>44436</v>
      </c>
      <c r="P2760" s="21" t="str">
        <f>VLOOKUP(B2760,Table3[[Account Number]:[Transaction type]],2,FALSE)</f>
        <v>Money Transfer</v>
      </c>
      <c r="Q2760" s="21" t="str">
        <f>VLOOKUP(B2760,Transaction!C2:E3001,3,FALSE)</f>
        <v>Mobile</v>
      </c>
      <c r="R2760" s="22">
        <f>Table4[[#This Row],[Bank Deposit2]] - Table4[[#This Row],[Saving Accounts]]</f>
        <v>76779.052041999996</v>
      </c>
      <c r="S2760" s="22">
        <f>IF(AND(Table4[[#This Row],[Account Type]]="Current",Table4[[#This Row],[Opening Balance]]&gt;= 500000),Table4[[#This Row],[Opening Balance]] * 0.02, 0)</f>
        <v>0</v>
      </c>
    </row>
    <row r="2761" spans="1:19" ht="15.75" x14ac:dyDescent="0.25">
      <c r="A2761" s="17" t="s">
        <v>8421</v>
      </c>
      <c r="B2761" s="19">
        <v>942767236</v>
      </c>
      <c r="C2761" s="17">
        <v>39</v>
      </c>
      <c r="D2761" s="24">
        <v>30461.25</v>
      </c>
      <c r="E2761" s="17" t="s">
        <v>12</v>
      </c>
      <c r="F2761" s="17" t="s">
        <v>442</v>
      </c>
      <c r="G2761" s="17" t="s">
        <v>2773</v>
      </c>
      <c r="H2761" s="17" t="s">
        <v>8422</v>
      </c>
      <c r="I2761" s="20">
        <f t="shared" si="43"/>
        <v>1008768.999368</v>
      </c>
      <c r="J2761" s="20">
        <v>186553.17111600001</v>
      </c>
      <c r="K2761" s="17" t="s">
        <v>8423</v>
      </c>
      <c r="L2761" s="21" t="str">
        <f>VLOOKUP(B2761,Accounts!B$2:E$3001,4,FALSE)</f>
        <v>Savings</v>
      </c>
      <c r="M2761" s="26">
        <f>VALUE(VLOOKUP(B2761,Accounts!B$2:G$3001,6,FALSE))</f>
        <v>1818272904</v>
      </c>
      <c r="N2761" s="22">
        <f>IFERROR(VLOOKUP(B2761,Loan!B2761:D3060,3,FALSE), 0)</f>
        <v>0</v>
      </c>
      <c r="O2761" s="25">
        <f>VLOOKUP(B2761,Transaction!C2:F3001,4,FALSE)</f>
        <v>44339</v>
      </c>
      <c r="P2761" s="21" t="str">
        <f>VLOOKUP(B2761,Table3[[Account Number]:[Transaction type]],2,FALSE)</f>
        <v>Money Transfer</v>
      </c>
      <c r="Q2761" s="21" t="str">
        <f>VLOOKUP(B2761,Transaction!C2:E3001,3,FALSE)</f>
        <v>Bank</v>
      </c>
      <c r="R2761" s="22">
        <f>Table4[[#This Row],[Bank Deposit2]] - Table4[[#This Row],[Saving Accounts]]</f>
        <v>822215.82825199992</v>
      </c>
      <c r="S2761" s="22">
        <f>IF(AND(Table4[[#This Row],[Account Type]]="Current",Table4[[#This Row],[Opening Balance]]&gt;= 500000),Table4[[#This Row],[Opening Balance]] * 0.02, 0)</f>
        <v>0</v>
      </c>
    </row>
    <row r="2762" spans="1:19" ht="15.75" x14ac:dyDescent="0.25">
      <c r="A2762" s="17" t="s">
        <v>8424</v>
      </c>
      <c r="B2762" s="19">
        <v>817900012</v>
      </c>
      <c r="C2762" s="17">
        <v>69</v>
      </c>
      <c r="D2762" s="24">
        <v>19503.75</v>
      </c>
      <c r="E2762" s="17" t="s">
        <v>12</v>
      </c>
      <c r="F2762" s="17" t="s">
        <v>763</v>
      </c>
      <c r="G2762" s="17" t="s">
        <v>2773</v>
      </c>
      <c r="H2762" s="17" t="s">
        <v>8425</v>
      </c>
      <c r="I2762" s="20">
        <f t="shared" si="43"/>
        <v>1040645.144539</v>
      </c>
      <c r="J2762" s="20">
        <v>371746.42936431</v>
      </c>
      <c r="K2762" s="17" t="s">
        <v>8426</v>
      </c>
      <c r="L2762" s="21" t="str">
        <f>VLOOKUP(B2762,Accounts!B$2:E$3001,4,FALSE)</f>
        <v>Current</v>
      </c>
      <c r="M2762" s="26">
        <f>VALUE(VLOOKUP(B2762,Accounts!B$2:G$3001,6,FALSE))</f>
        <v>9639006</v>
      </c>
      <c r="N2762" s="22">
        <f>IFERROR(VLOOKUP(B2762,Loan!B2762:D3061,3,FALSE), 0)</f>
        <v>0</v>
      </c>
      <c r="O2762" s="25">
        <f>VLOOKUP(B2762,Transaction!C2:F3001,4,FALSE)</f>
        <v>44582</v>
      </c>
      <c r="P2762" s="21" t="str">
        <f>VLOOKUP(B2762,Table3[[Account Number]:[Transaction type]],2,FALSE)</f>
        <v>Online Payment</v>
      </c>
      <c r="Q2762" s="21" t="str">
        <f>VLOOKUP(B2762,Transaction!C2:E3001,3,FALSE)</f>
        <v>Mobile</v>
      </c>
      <c r="R2762" s="22">
        <f>Table4[[#This Row],[Bank Deposit2]] - Table4[[#This Row],[Saving Accounts]]</f>
        <v>668898.71517469001</v>
      </c>
      <c r="S2762" s="22">
        <f>IF(AND(Table4[[#This Row],[Account Type]]="Current",Table4[[#This Row],[Opening Balance]]&gt;= 500000),Table4[[#This Row],[Opening Balance]] * 0.02, 0)</f>
        <v>192780.12</v>
      </c>
    </row>
    <row r="2763" spans="1:19" ht="15.75" x14ac:dyDescent="0.25">
      <c r="A2763" s="17" t="s">
        <v>8427</v>
      </c>
      <c r="B2763" s="19">
        <v>936259097</v>
      </c>
      <c r="C2763" s="17">
        <v>70</v>
      </c>
      <c r="D2763" s="24">
        <v>19138.5</v>
      </c>
      <c r="E2763" s="17" t="s">
        <v>12</v>
      </c>
      <c r="F2763" s="17" t="s">
        <v>807</v>
      </c>
      <c r="G2763" s="17" t="s">
        <v>2773</v>
      </c>
      <c r="H2763" s="17" t="s">
        <v>8428</v>
      </c>
      <c r="I2763" s="20">
        <f t="shared" si="43"/>
        <v>1563534.9907199999</v>
      </c>
      <c r="J2763" s="20">
        <v>978422.45669280004</v>
      </c>
      <c r="K2763" s="17" t="s">
        <v>8429</v>
      </c>
      <c r="L2763" s="21" t="str">
        <f>VLOOKUP(B2763,Accounts!B$2:E$3001,4,FALSE)</f>
        <v>Joint</v>
      </c>
      <c r="M2763" s="26">
        <f>VALUE(VLOOKUP(B2763,Accounts!B$2:G$3001,6,FALSE))</f>
        <v>770130804</v>
      </c>
      <c r="N2763" s="22">
        <f>IFERROR(VLOOKUP(B2763,Loan!B2763:D3062,3,FALSE), 0)</f>
        <v>0</v>
      </c>
      <c r="O2763" s="25">
        <f>VLOOKUP(B2763,Transaction!C2:F3001,4,FALSE)</f>
        <v>44542</v>
      </c>
      <c r="P2763" s="21" t="str">
        <f>VLOOKUP(B2763,Table3[[Account Number]:[Transaction type]],2,FALSE)</f>
        <v>Online Payment</v>
      </c>
      <c r="Q2763" s="21" t="str">
        <f>VLOOKUP(B2763,Transaction!C2:E3001,3,FALSE)</f>
        <v>Internet Banking</v>
      </c>
      <c r="R2763" s="22">
        <f>Table4[[#This Row],[Bank Deposit2]] - Table4[[#This Row],[Saving Accounts]]</f>
        <v>585112.53402719984</v>
      </c>
      <c r="S2763" s="22">
        <f>IF(AND(Table4[[#This Row],[Account Type]]="Current",Table4[[#This Row],[Opening Balance]]&gt;= 500000),Table4[[#This Row],[Opening Balance]] * 0.02, 0)</f>
        <v>0</v>
      </c>
    </row>
    <row r="2764" spans="1:19" ht="15.75" x14ac:dyDescent="0.25">
      <c r="A2764" s="17" t="s">
        <v>8430</v>
      </c>
      <c r="B2764" s="19">
        <v>645643840</v>
      </c>
      <c r="C2764" s="17">
        <v>65</v>
      </c>
      <c r="D2764" s="24">
        <v>20964.75</v>
      </c>
      <c r="E2764" s="17" t="s">
        <v>12</v>
      </c>
      <c r="F2764" s="17" t="s">
        <v>475</v>
      </c>
      <c r="G2764" s="17" t="s">
        <v>2773</v>
      </c>
      <c r="H2764" s="17" t="s">
        <v>8431</v>
      </c>
      <c r="I2764" s="20">
        <f t="shared" si="43"/>
        <v>1027108.388367</v>
      </c>
      <c r="J2764" s="20">
        <v>467720.86287464999</v>
      </c>
      <c r="K2764" s="17" t="s">
        <v>8432</v>
      </c>
      <c r="L2764" s="21" t="str">
        <f>VLOOKUP(B2764,Accounts!B$2:E$3001,4,FALSE)</f>
        <v>Current</v>
      </c>
      <c r="M2764" s="26">
        <f>VALUE(VLOOKUP(B2764,Accounts!B$2:G$3001,6,FALSE))</f>
        <v>774077451</v>
      </c>
      <c r="N2764" s="22">
        <f>IFERROR(VLOOKUP(B2764,Loan!B2764:D3063,3,FALSE), 0)</f>
        <v>0</v>
      </c>
      <c r="O2764" s="25">
        <f>VLOOKUP(B2764,Transaction!C2:F3001,4,FALSE)</f>
        <v>44419</v>
      </c>
      <c r="P2764" s="21" t="str">
        <f>VLOOKUP(B2764,Table3[[Account Number]:[Transaction type]],2,FALSE)</f>
        <v>Cash Withdrawal</v>
      </c>
      <c r="Q2764" s="21" t="str">
        <f>VLOOKUP(B2764,Transaction!C2:E3001,3,FALSE)</f>
        <v>ATM</v>
      </c>
      <c r="R2764" s="22">
        <f>Table4[[#This Row],[Bank Deposit2]] - Table4[[#This Row],[Saving Accounts]]</f>
        <v>559387.52549235011</v>
      </c>
      <c r="S2764" s="22">
        <f>IF(AND(Table4[[#This Row],[Account Type]]="Current",Table4[[#This Row],[Opening Balance]]&gt;= 500000),Table4[[#This Row],[Opening Balance]] * 0.02, 0)</f>
        <v>15481549.02</v>
      </c>
    </row>
    <row r="2765" spans="1:19" ht="15.75" x14ac:dyDescent="0.25">
      <c r="A2765" s="17" t="s">
        <v>3598</v>
      </c>
      <c r="B2765" s="19">
        <v>728432966</v>
      </c>
      <c r="C2765" s="17">
        <v>59</v>
      </c>
      <c r="D2765" s="24">
        <v>23156.25</v>
      </c>
      <c r="E2765" s="17" t="s">
        <v>12</v>
      </c>
      <c r="F2765" s="17" t="s">
        <v>323</v>
      </c>
      <c r="G2765" s="17" t="s">
        <v>2773</v>
      </c>
      <c r="H2765" s="17" t="s">
        <v>8433</v>
      </c>
      <c r="I2765" s="20">
        <f t="shared" si="43"/>
        <v>106405.88800000001</v>
      </c>
      <c r="J2765" s="20">
        <v>30186.020352</v>
      </c>
      <c r="K2765" s="17" t="s">
        <v>6721</v>
      </c>
      <c r="L2765" s="21" t="str">
        <f>VLOOKUP(B2765,Accounts!B$2:E$3001,4,FALSE)</f>
        <v>Savings</v>
      </c>
      <c r="M2765" s="26">
        <f>VALUE(VLOOKUP(B2765,Accounts!B$2:G$3001,6,FALSE))</f>
        <v>1998503595</v>
      </c>
      <c r="N2765" s="22">
        <f>IFERROR(VLOOKUP(B2765,Loan!B2765:D3064,3,FALSE), 0)</f>
        <v>0</v>
      </c>
      <c r="O2765" s="25">
        <f>VLOOKUP(B2765,Transaction!C2:F3001,4,FALSE)</f>
        <v>44293</v>
      </c>
      <c r="P2765" s="21" t="str">
        <f>VLOOKUP(B2765,Table3[[Account Number]:[Transaction type]],2,FALSE)</f>
        <v>Cash Withdrawal</v>
      </c>
      <c r="Q2765" s="21" t="str">
        <f>VLOOKUP(B2765,Transaction!C2:E3001,3,FALSE)</f>
        <v>ATM</v>
      </c>
      <c r="R2765" s="22">
        <f>Table4[[#This Row],[Bank Deposit2]] - Table4[[#This Row],[Saving Accounts]]</f>
        <v>76219.867648000014</v>
      </c>
      <c r="S2765" s="22">
        <f>IF(AND(Table4[[#This Row],[Account Type]]="Current",Table4[[#This Row],[Opening Balance]]&gt;= 500000),Table4[[#This Row],[Opening Balance]] * 0.02, 0)</f>
        <v>0</v>
      </c>
    </row>
    <row r="2766" spans="1:19" ht="15.75" x14ac:dyDescent="0.25">
      <c r="A2766" s="17" t="s">
        <v>8434</v>
      </c>
      <c r="B2766" s="19">
        <v>911552187</v>
      </c>
      <c r="C2766" s="17">
        <v>70</v>
      </c>
      <c r="D2766" s="24">
        <v>19138.5</v>
      </c>
      <c r="E2766" s="17" t="s">
        <v>12</v>
      </c>
      <c r="F2766" s="17" t="s">
        <v>1336</v>
      </c>
      <c r="G2766" s="17" t="s">
        <v>2773</v>
      </c>
      <c r="H2766" s="17" t="s">
        <v>8435</v>
      </c>
      <c r="I2766" s="20">
        <f t="shared" si="43"/>
        <v>307202.08896000002</v>
      </c>
      <c r="J2766" s="20">
        <v>149465.63174400001</v>
      </c>
      <c r="K2766" s="17" t="s">
        <v>8436</v>
      </c>
      <c r="L2766" s="21" t="str">
        <f>VLOOKUP(B2766,Accounts!B$2:E$3001,4,FALSE)</f>
        <v>Current</v>
      </c>
      <c r="M2766" s="26">
        <f>VALUE(VLOOKUP(B2766,Accounts!B$2:G$3001,6,FALSE))</f>
        <v>397164126</v>
      </c>
      <c r="N2766" s="22">
        <f>IFERROR(VLOOKUP(B2766,Loan!B2766:D3065,3,FALSE), 0)</f>
        <v>0</v>
      </c>
      <c r="O2766" s="25">
        <f>VLOOKUP(B2766,Transaction!C2:F3001,4,FALSE)</f>
        <v>44478</v>
      </c>
      <c r="P2766" s="21" t="str">
        <f>VLOOKUP(B2766,Table3[[Account Number]:[Transaction type]],2,FALSE)</f>
        <v>Money Transfer</v>
      </c>
      <c r="Q2766" s="21" t="str">
        <f>VLOOKUP(B2766,Transaction!C2:E3001,3,FALSE)</f>
        <v>ATM</v>
      </c>
      <c r="R2766" s="22">
        <f>Table4[[#This Row],[Bank Deposit2]] - Table4[[#This Row],[Saving Accounts]]</f>
        <v>157736.45721600001</v>
      </c>
      <c r="S2766" s="22">
        <f>IF(AND(Table4[[#This Row],[Account Type]]="Current",Table4[[#This Row],[Opening Balance]]&gt;= 500000),Table4[[#This Row],[Opening Balance]] * 0.02, 0)</f>
        <v>7943282.5200000005</v>
      </c>
    </row>
    <row r="2767" spans="1:19" ht="15.75" x14ac:dyDescent="0.25">
      <c r="A2767" s="17" t="s">
        <v>8437</v>
      </c>
      <c r="B2767" s="19">
        <v>588827907</v>
      </c>
      <c r="C2767" s="17">
        <v>72</v>
      </c>
      <c r="D2767" s="24">
        <v>18408</v>
      </c>
      <c r="E2767" s="17" t="s">
        <v>12</v>
      </c>
      <c r="F2767" s="17" t="s">
        <v>561</v>
      </c>
      <c r="G2767" s="17" t="s">
        <v>2773</v>
      </c>
      <c r="H2767" s="17" t="s">
        <v>8438</v>
      </c>
      <c r="I2767" s="20">
        <f t="shared" si="43"/>
        <v>85688.908800000005</v>
      </c>
      <c r="J2767" s="20">
        <v>12050.0028</v>
      </c>
      <c r="K2767" s="17" t="s">
        <v>8439</v>
      </c>
      <c r="L2767" s="21" t="str">
        <f>VLOOKUP(B2767,Accounts!B$2:E$3001,4,FALSE)</f>
        <v>Savings</v>
      </c>
      <c r="M2767" s="26">
        <f>VALUE(VLOOKUP(B2767,Accounts!B$2:G$3001,6,FALSE))</f>
        <v>846016596</v>
      </c>
      <c r="N2767" s="22">
        <f>IFERROR(VLOOKUP(B2767,Loan!B2767:D3066,3,FALSE), 0)</f>
        <v>0</v>
      </c>
      <c r="O2767" s="25">
        <f>VLOOKUP(B2767,Transaction!C2:F3001,4,FALSE)</f>
        <v>44417</v>
      </c>
      <c r="P2767" s="21" t="str">
        <f>VLOOKUP(B2767,Table3[[Account Number]:[Transaction type]],2,FALSE)</f>
        <v>Online Payment</v>
      </c>
      <c r="Q2767" s="21" t="str">
        <f>VLOOKUP(B2767,Transaction!C2:E3001,3,FALSE)</f>
        <v>Internet Banking</v>
      </c>
      <c r="R2767" s="22">
        <f>Table4[[#This Row],[Bank Deposit2]] - Table4[[#This Row],[Saving Accounts]]</f>
        <v>73638.906000000003</v>
      </c>
      <c r="S2767" s="22">
        <f>IF(AND(Table4[[#This Row],[Account Type]]="Current",Table4[[#This Row],[Opening Balance]]&gt;= 500000),Table4[[#This Row],[Opening Balance]] * 0.02, 0)</f>
        <v>0</v>
      </c>
    </row>
    <row r="2768" spans="1:19" ht="15.75" x14ac:dyDescent="0.25">
      <c r="A2768" s="17" t="s">
        <v>8440</v>
      </c>
      <c r="B2768" s="19">
        <v>16035727</v>
      </c>
      <c r="C2768" s="17">
        <v>52</v>
      </c>
      <c r="D2768" s="24">
        <v>25713</v>
      </c>
      <c r="E2768" s="17" t="s">
        <v>12</v>
      </c>
      <c r="F2768" s="17" t="s">
        <v>88</v>
      </c>
      <c r="G2768" s="17" t="s">
        <v>2773</v>
      </c>
      <c r="H2768" s="17" t="s">
        <v>8441</v>
      </c>
      <c r="I2768" s="20">
        <f t="shared" si="43"/>
        <v>104868.502272</v>
      </c>
      <c r="J2768" s="20">
        <v>23815.298580480001</v>
      </c>
      <c r="K2768" s="17" t="s">
        <v>8442</v>
      </c>
      <c r="L2768" s="21" t="str">
        <f>VLOOKUP(B2768,Accounts!B$2:E$3001,4,FALSE)</f>
        <v>Corporate</v>
      </c>
      <c r="M2768" s="26">
        <f>VALUE(VLOOKUP(B2768,Accounts!B$2:G$3001,6,FALSE))</f>
        <v>235695735</v>
      </c>
      <c r="N2768" s="22">
        <f>IFERROR(VLOOKUP(B2768,Loan!B2768:D3067,3,FALSE), 0)</f>
        <v>0</v>
      </c>
      <c r="O2768" s="25">
        <f>VLOOKUP(B2768,Transaction!C2:F3001,4,FALSE)</f>
        <v>44241</v>
      </c>
      <c r="P2768" s="21" t="str">
        <f>VLOOKUP(B2768,Table3[[Account Number]:[Transaction type]],2,FALSE)</f>
        <v>Checks</v>
      </c>
      <c r="Q2768" s="21" t="str">
        <f>VLOOKUP(B2768,Transaction!C2:E3001,3,FALSE)</f>
        <v>Informal Services</v>
      </c>
      <c r="R2768" s="22">
        <f>Table4[[#This Row],[Bank Deposit2]] - Table4[[#This Row],[Saving Accounts]]</f>
        <v>81053.203691520001</v>
      </c>
      <c r="S2768" s="22">
        <f>IF(AND(Table4[[#This Row],[Account Type]]="Current",Table4[[#This Row],[Opening Balance]]&gt;= 500000),Table4[[#This Row],[Opening Balance]] * 0.02, 0)</f>
        <v>0</v>
      </c>
    </row>
    <row r="2769" spans="1:19" ht="15.75" x14ac:dyDescent="0.25">
      <c r="A2769" s="17" t="s">
        <v>8443</v>
      </c>
      <c r="B2769" s="19">
        <v>899509209</v>
      </c>
      <c r="C2769" s="17">
        <v>50</v>
      </c>
      <c r="D2769" s="24">
        <v>26443.5</v>
      </c>
      <c r="E2769" s="17" t="s">
        <v>12</v>
      </c>
      <c r="F2769" s="17" t="s">
        <v>318</v>
      </c>
      <c r="G2769" s="17" t="s">
        <v>2773</v>
      </c>
      <c r="H2769" s="17" t="s">
        <v>8444</v>
      </c>
      <c r="I2769" s="20">
        <f t="shared" si="43"/>
        <v>107038.73307</v>
      </c>
      <c r="J2769" s="20">
        <v>42557.568570000003</v>
      </c>
      <c r="K2769" s="17" t="s">
        <v>8445</v>
      </c>
      <c r="L2769" s="21" t="str">
        <f>VLOOKUP(B2769,Accounts!B$2:E$3001,4,FALSE)</f>
        <v>Current</v>
      </c>
      <c r="M2769" s="26">
        <f>VALUE(VLOOKUP(B2769,Accounts!B$2:G$3001,6,FALSE))</f>
        <v>2240077312</v>
      </c>
      <c r="N2769" s="22">
        <f>IFERROR(VLOOKUP(B2769,Loan!B2769:D3068,3,FALSE), 0)</f>
        <v>0</v>
      </c>
      <c r="O2769" s="25">
        <f>VLOOKUP(B2769,Transaction!C2:F3001,4,FALSE)</f>
        <v>44636</v>
      </c>
      <c r="P2769" s="21" t="str">
        <f>VLOOKUP(B2769,Table3[[Account Number]:[Transaction type]],2,FALSE)</f>
        <v>Money Transfer</v>
      </c>
      <c r="Q2769" s="21" t="str">
        <f>VLOOKUP(B2769,Transaction!C2:E3001,3,FALSE)</f>
        <v>Bank</v>
      </c>
      <c r="R2769" s="22">
        <f>Table4[[#This Row],[Bank Deposit2]] - Table4[[#This Row],[Saving Accounts]]</f>
        <v>64481.164499999999</v>
      </c>
      <c r="S2769" s="22">
        <f>IF(AND(Table4[[#This Row],[Account Type]]="Current",Table4[[#This Row],[Opening Balance]]&gt;= 500000),Table4[[#This Row],[Opening Balance]] * 0.02, 0)</f>
        <v>44801546.240000002</v>
      </c>
    </row>
    <row r="2770" spans="1:19" ht="15.75" x14ac:dyDescent="0.25">
      <c r="A2770" s="17" t="s">
        <v>8446</v>
      </c>
      <c r="B2770" s="19">
        <v>334098514</v>
      </c>
      <c r="C2770" s="17">
        <v>62</v>
      </c>
      <c r="D2770" s="24">
        <v>22060.5</v>
      </c>
      <c r="E2770" s="17" t="s">
        <v>12</v>
      </c>
      <c r="F2770" s="17" t="s">
        <v>561</v>
      </c>
      <c r="G2770" s="17" t="s">
        <v>2773</v>
      </c>
      <c r="H2770" s="17" t="s">
        <v>8447</v>
      </c>
      <c r="I2770" s="20">
        <f t="shared" si="43"/>
        <v>1225648.6456500001</v>
      </c>
      <c r="J2770" s="20">
        <v>326382.520464</v>
      </c>
      <c r="K2770" s="17" t="s">
        <v>8448</v>
      </c>
      <c r="L2770" s="21" t="str">
        <f>VLOOKUP(B2770,Accounts!B$2:E$3001,4,FALSE)</f>
        <v>Domiciliary</v>
      </c>
      <c r="M2770" s="26">
        <f>VALUE(VLOOKUP(B2770,Accounts!B$2:G$3001,6,FALSE))</f>
        <v>43903872</v>
      </c>
      <c r="N2770" s="22">
        <f>IFERROR(VLOOKUP(B2770,Loan!B2770:D3069,3,FALSE), 0)</f>
        <v>0</v>
      </c>
      <c r="O2770" s="25">
        <f>VLOOKUP(B2770,Transaction!C2:F3001,4,FALSE)</f>
        <v>44270</v>
      </c>
      <c r="P2770" s="21" t="str">
        <f>VLOOKUP(B2770,Table3[[Account Number]:[Transaction type]],2,FALSE)</f>
        <v>Money Deposit</v>
      </c>
      <c r="Q2770" s="21" t="str">
        <f>VLOOKUP(B2770,Transaction!C2:E3001,3,FALSE)</f>
        <v>ATM</v>
      </c>
      <c r="R2770" s="22">
        <f>Table4[[#This Row],[Bank Deposit2]] - Table4[[#This Row],[Saving Accounts]]</f>
        <v>899266.12518600002</v>
      </c>
      <c r="S2770" s="22">
        <f>IF(AND(Table4[[#This Row],[Account Type]]="Current",Table4[[#This Row],[Opening Balance]]&gt;= 500000),Table4[[#This Row],[Opening Balance]] * 0.02, 0)</f>
        <v>0</v>
      </c>
    </row>
    <row r="2771" spans="1:19" ht="15.75" x14ac:dyDescent="0.25">
      <c r="A2771" s="17" t="s">
        <v>8449</v>
      </c>
      <c r="B2771" s="19">
        <v>644201182</v>
      </c>
      <c r="C2771" s="17">
        <v>19</v>
      </c>
      <c r="D2771" s="24">
        <v>37766.25</v>
      </c>
      <c r="E2771" s="17" t="s">
        <v>12</v>
      </c>
      <c r="F2771" s="17" t="s">
        <v>438</v>
      </c>
      <c r="G2771" s="17" t="s">
        <v>2773</v>
      </c>
      <c r="H2771" s="17" t="s">
        <v>8450</v>
      </c>
      <c r="I2771" s="20">
        <f t="shared" si="43"/>
        <v>433660.46497199999</v>
      </c>
      <c r="J2771" s="20">
        <v>197601.8911146</v>
      </c>
      <c r="K2771" s="17" t="s">
        <v>8451</v>
      </c>
      <c r="L2771" s="21" t="str">
        <f>VLOOKUP(B2771,Accounts!B$2:E$3001,4,FALSE)</f>
        <v>Joint</v>
      </c>
      <c r="M2771" s="26">
        <f>VALUE(VLOOKUP(B2771,Accounts!B$2:G$3001,6,FALSE))</f>
        <v>1406717235</v>
      </c>
      <c r="N2771" s="22">
        <f>IFERROR(VLOOKUP(B2771,Loan!B2771:D3070,3,FALSE), 0)</f>
        <v>0</v>
      </c>
      <c r="O2771" s="25">
        <f>VLOOKUP(B2771,Transaction!C2:F3001,4,FALSE)</f>
        <v>44346</v>
      </c>
      <c r="P2771" s="21" t="str">
        <f>VLOOKUP(B2771,Table3[[Account Number]:[Transaction type]],2,FALSE)</f>
        <v>Loan Payment</v>
      </c>
      <c r="Q2771" s="21" t="str">
        <f>VLOOKUP(B2771,Transaction!C2:E3001,3,FALSE)</f>
        <v>AFT</v>
      </c>
      <c r="R2771" s="22">
        <f>Table4[[#This Row],[Bank Deposit2]] - Table4[[#This Row],[Saving Accounts]]</f>
        <v>236058.57385739998</v>
      </c>
      <c r="S2771" s="22">
        <f>IF(AND(Table4[[#This Row],[Account Type]]="Current",Table4[[#This Row],[Opening Balance]]&gt;= 500000),Table4[[#This Row],[Opening Balance]] * 0.02, 0)</f>
        <v>0</v>
      </c>
    </row>
    <row r="2772" spans="1:19" ht="15.75" x14ac:dyDescent="0.25">
      <c r="A2772" s="17" t="s">
        <v>8452</v>
      </c>
      <c r="B2772" s="19">
        <v>223164846</v>
      </c>
      <c r="C2772" s="17">
        <v>34</v>
      </c>
      <c r="D2772" s="24">
        <v>32287.5</v>
      </c>
      <c r="E2772" s="17" t="s">
        <v>12</v>
      </c>
      <c r="F2772" s="17" t="s">
        <v>1146</v>
      </c>
      <c r="G2772" s="17" t="s">
        <v>2773</v>
      </c>
      <c r="H2772" s="17" t="s">
        <v>8453</v>
      </c>
      <c r="I2772" s="20">
        <f t="shared" si="43"/>
        <v>876584.28006000002</v>
      </c>
      <c r="J2772" s="20">
        <v>274757.330793</v>
      </c>
      <c r="K2772" s="17" t="s">
        <v>8454</v>
      </c>
      <c r="L2772" s="21" t="str">
        <f>VLOOKUP(B2772,Accounts!B$2:E$3001,4,FALSE)</f>
        <v>Domiciliary</v>
      </c>
      <c r="M2772" s="26">
        <f>VALUE(VLOOKUP(B2772,Accounts!B$2:G$3001,6,FALSE))</f>
        <v>4731848226</v>
      </c>
      <c r="N2772" s="22">
        <f>IFERROR(VLOOKUP(B2772,Loan!B2772:D3071,3,FALSE), 0)</f>
        <v>0</v>
      </c>
      <c r="O2772" s="25">
        <f>VLOOKUP(B2772,Transaction!C2:F3001,4,FALSE)</f>
        <v>44286</v>
      </c>
      <c r="P2772" s="21" t="str">
        <f>VLOOKUP(B2772,Table3[[Account Number]:[Transaction type]],2,FALSE)</f>
        <v>Online Payment</v>
      </c>
      <c r="Q2772" s="21" t="str">
        <f>VLOOKUP(B2772,Transaction!C2:E3001,3,FALSE)</f>
        <v>Mobile</v>
      </c>
      <c r="R2772" s="22">
        <f>Table4[[#This Row],[Bank Deposit2]] - Table4[[#This Row],[Saving Accounts]]</f>
        <v>601826.94926699996</v>
      </c>
      <c r="S2772" s="22">
        <f>IF(AND(Table4[[#This Row],[Account Type]]="Current",Table4[[#This Row],[Opening Balance]]&gt;= 500000),Table4[[#This Row],[Opening Balance]] * 0.02, 0)</f>
        <v>0</v>
      </c>
    </row>
    <row r="2773" spans="1:19" ht="15.75" x14ac:dyDescent="0.25">
      <c r="A2773" s="17" t="s">
        <v>8455</v>
      </c>
      <c r="B2773" s="19">
        <v>17592642</v>
      </c>
      <c r="C2773" s="17">
        <v>83</v>
      </c>
      <c r="D2773" s="24">
        <v>14390.25</v>
      </c>
      <c r="E2773" s="17" t="s">
        <v>12</v>
      </c>
      <c r="F2773" s="17" t="s">
        <v>2364</v>
      </c>
      <c r="G2773" s="17" t="s">
        <v>2773</v>
      </c>
      <c r="H2773" s="17" t="s">
        <v>8456</v>
      </c>
      <c r="I2773" s="20">
        <f t="shared" si="43"/>
        <v>1568223.216</v>
      </c>
      <c r="J2773" s="20">
        <v>250915.71455999999</v>
      </c>
      <c r="K2773" s="17" t="s">
        <v>8457</v>
      </c>
      <c r="L2773" s="21" t="str">
        <f>VLOOKUP(B2773,Accounts!B$2:E$3001,4,FALSE)</f>
        <v>Corporate</v>
      </c>
      <c r="M2773" s="26">
        <f>VALUE(VLOOKUP(B2773,Accounts!B$2:G$3001,6,FALSE))</f>
        <v>17723125</v>
      </c>
      <c r="N2773" s="22">
        <f>IFERROR(VLOOKUP(B2773,Loan!B2773:D3072,3,FALSE), 0)</f>
        <v>0</v>
      </c>
      <c r="O2773" s="25">
        <f>VLOOKUP(B2773,Transaction!C2:F3001,4,FALSE)</f>
        <v>44260</v>
      </c>
      <c r="P2773" s="21" t="str">
        <f>VLOOKUP(B2773,Table3[[Account Number]:[Transaction type]],2,FALSE)</f>
        <v>Checks</v>
      </c>
      <c r="Q2773" s="21" t="str">
        <f>VLOOKUP(B2773,Transaction!C2:E3001,3,FALSE)</f>
        <v>Informal Services</v>
      </c>
      <c r="R2773" s="22">
        <f>Table4[[#This Row],[Bank Deposit2]] - Table4[[#This Row],[Saving Accounts]]</f>
        <v>1317307.50144</v>
      </c>
      <c r="S2773" s="22">
        <f>IF(AND(Table4[[#This Row],[Account Type]]="Current",Table4[[#This Row],[Opening Balance]]&gt;= 500000),Table4[[#This Row],[Opening Balance]] * 0.02, 0)</f>
        <v>0</v>
      </c>
    </row>
    <row r="2774" spans="1:19" ht="15.75" x14ac:dyDescent="0.25">
      <c r="A2774" s="17" t="s">
        <v>8458</v>
      </c>
      <c r="B2774" s="19">
        <v>686717736</v>
      </c>
      <c r="C2774" s="17">
        <v>45</v>
      </c>
      <c r="D2774" s="24">
        <v>28269.75</v>
      </c>
      <c r="E2774" s="17" t="s">
        <v>12</v>
      </c>
      <c r="F2774" s="17" t="s">
        <v>1404</v>
      </c>
      <c r="G2774" s="17" t="s">
        <v>2773</v>
      </c>
      <c r="H2774" s="17" t="s">
        <v>8459</v>
      </c>
      <c r="I2774" s="20">
        <f t="shared" si="43"/>
        <v>260018.70124200001</v>
      </c>
      <c r="J2774" s="20">
        <v>24592.608460979998</v>
      </c>
      <c r="K2774" s="17" t="s">
        <v>8460</v>
      </c>
      <c r="L2774" s="21" t="str">
        <f>VLOOKUP(B2774,Accounts!B$2:E$3001,4,FALSE)</f>
        <v>Joint</v>
      </c>
      <c r="M2774" s="26">
        <f>VALUE(VLOOKUP(B2774,Accounts!B$2:G$3001,6,FALSE))</f>
        <v>734873982</v>
      </c>
      <c r="N2774" s="22">
        <f>IFERROR(VLOOKUP(B2774,Loan!B2774:D3073,3,FALSE), 0)</f>
        <v>0</v>
      </c>
      <c r="O2774" s="25">
        <f>VLOOKUP(B2774,Transaction!C2:F3001,4,FALSE)</f>
        <v>44555</v>
      </c>
      <c r="P2774" s="21" t="str">
        <f>VLOOKUP(B2774,Table3[[Account Number]:[Transaction type]],2,FALSE)</f>
        <v>Checks</v>
      </c>
      <c r="Q2774" s="21" t="str">
        <f>VLOOKUP(B2774,Transaction!C2:E3001,3,FALSE)</f>
        <v>Informal Services</v>
      </c>
      <c r="R2774" s="22">
        <f>Table4[[#This Row],[Bank Deposit2]] - Table4[[#This Row],[Saving Accounts]]</f>
        <v>235426.09278102001</v>
      </c>
      <c r="S2774" s="22">
        <f>IF(AND(Table4[[#This Row],[Account Type]]="Current",Table4[[#This Row],[Opening Balance]]&gt;= 500000),Table4[[#This Row],[Opening Balance]] * 0.02, 0)</f>
        <v>0</v>
      </c>
    </row>
    <row r="2775" spans="1:19" ht="15.75" x14ac:dyDescent="0.25">
      <c r="A2775" s="17" t="s">
        <v>8461</v>
      </c>
      <c r="B2775" s="19">
        <v>572588123</v>
      </c>
      <c r="C2775" s="17">
        <v>31</v>
      </c>
      <c r="D2775" s="24">
        <v>33383.25</v>
      </c>
      <c r="E2775" s="17" t="s">
        <v>12</v>
      </c>
      <c r="F2775" s="17" t="s">
        <v>881</v>
      </c>
      <c r="G2775" s="17" t="s">
        <v>2773</v>
      </c>
      <c r="H2775" s="17" t="s">
        <v>8462</v>
      </c>
      <c r="I2775" s="20">
        <f t="shared" si="43"/>
        <v>61042.6224</v>
      </c>
      <c r="J2775" s="20">
        <v>25358.66388</v>
      </c>
      <c r="K2775" s="17" t="s">
        <v>8463</v>
      </c>
      <c r="L2775" s="21" t="str">
        <f>VLOOKUP(B2775,Accounts!B$2:E$3001,4,FALSE)</f>
        <v>Domiciliary</v>
      </c>
      <c r="M2775" s="26">
        <f>VALUE(VLOOKUP(B2775,Accounts!B$2:G$3001,6,FALSE))</f>
        <v>1070023095</v>
      </c>
      <c r="N2775" s="22">
        <f>IFERROR(VLOOKUP(B2775,Loan!B2775:D3074,3,FALSE), 0)</f>
        <v>0</v>
      </c>
      <c r="O2775" s="25">
        <f>VLOOKUP(B2775,Transaction!C2:F3001,4,FALSE)</f>
        <v>44455</v>
      </c>
      <c r="P2775" s="21" t="str">
        <f>VLOOKUP(B2775,Table3[[Account Number]:[Transaction type]],2,FALSE)</f>
        <v>Money Transfer</v>
      </c>
      <c r="Q2775" s="21" t="str">
        <f>VLOOKUP(B2775,Transaction!C2:E3001,3,FALSE)</f>
        <v>Mobile</v>
      </c>
      <c r="R2775" s="22">
        <f>Table4[[#This Row],[Bank Deposit2]] - Table4[[#This Row],[Saving Accounts]]</f>
        <v>35683.95852</v>
      </c>
      <c r="S2775" s="22">
        <f>IF(AND(Table4[[#This Row],[Account Type]]="Current",Table4[[#This Row],[Opening Balance]]&gt;= 500000),Table4[[#This Row],[Opening Balance]] * 0.02, 0)</f>
        <v>0</v>
      </c>
    </row>
    <row r="2776" spans="1:19" ht="15.75" x14ac:dyDescent="0.25">
      <c r="A2776" s="17" t="s">
        <v>8464</v>
      </c>
      <c r="B2776" s="19">
        <v>221141420</v>
      </c>
      <c r="C2776" s="17">
        <v>44</v>
      </c>
      <c r="D2776" s="24">
        <v>28635</v>
      </c>
      <c r="E2776" s="17" t="s">
        <v>12</v>
      </c>
      <c r="F2776" s="17" t="s">
        <v>2112</v>
      </c>
      <c r="G2776" s="17" t="s">
        <v>2773</v>
      </c>
      <c r="H2776" s="17" t="s">
        <v>8465</v>
      </c>
      <c r="I2776" s="20">
        <f t="shared" si="43"/>
        <v>73608.210000000006</v>
      </c>
      <c r="J2776" s="20">
        <v>19108.691316</v>
      </c>
      <c r="K2776" s="17" t="s">
        <v>8417</v>
      </c>
      <c r="L2776" s="21" t="str">
        <f>VLOOKUP(B2776,Accounts!B$2:E$3001,4,FALSE)</f>
        <v>Corporate</v>
      </c>
      <c r="M2776" s="26">
        <f>VALUE(VLOOKUP(B2776,Accounts!B$2:G$3001,6,FALSE))</f>
        <v>1699352252</v>
      </c>
      <c r="N2776" s="22">
        <f>IFERROR(VLOOKUP(B2776,Loan!B2776:D3075,3,FALSE), 0)</f>
        <v>0</v>
      </c>
      <c r="O2776" s="25">
        <f>VLOOKUP(B2776,Transaction!C2:F3001,4,FALSE)</f>
        <v>44423</v>
      </c>
      <c r="P2776" s="21" t="str">
        <f>VLOOKUP(B2776,Table3[[Account Number]:[Transaction type]],2,FALSE)</f>
        <v>Money Deposit</v>
      </c>
      <c r="Q2776" s="21" t="str">
        <f>VLOOKUP(B2776,Transaction!C2:E3001,3,FALSE)</f>
        <v>ATM</v>
      </c>
      <c r="R2776" s="22">
        <f>Table4[[#This Row],[Bank Deposit2]] - Table4[[#This Row],[Saving Accounts]]</f>
        <v>54499.51868400001</v>
      </c>
      <c r="S2776" s="22">
        <f>IF(AND(Table4[[#This Row],[Account Type]]="Current",Table4[[#This Row],[Opening Balance]]&gt;= 500000),Table4[[#This Row],[Opening Balance]] * 0.02, 0)</f>
        <v>0</v>
      </c>
    </row>
    <row r="2777" spans="1:19" ht="15.75" x14ac:dyDescent="0.25">
      <c r="A2777" s="17" t="s">
        <v>8466</v>
      </c>
      <c r="B2777" s="19">
        <v>293249931</v>
      </c>
      <c r="C2777" s="17">
        <v>21</v>
      </c>
      <c r="D2777" s="24">
        <v>37035.75</v>
      </c>
      <c r="E2777" s="17" t="s">
        <v>12</v>
      </c>
      <c r="F2777" s="17" t="s">
        <v>344</v>
      </c>
      <c r="G2777" s="17" t="s">
        <v>2773</v>
      </c>
      <c r="H2777" s="17" t="s">
        <v>8467</v>
      </c>
      <c r="I2777" s="20">
        <f t="shared" si="43"/>
        <v>1504666.46808</v>
      </c>
      <c r="J2777" s="20">
        <v>130120.5279</v>
      </c>
      <c r="K2777" s="17" t="s">
        <v>8468</v>
      </c>
      <c r="L2777" s="21" t="str">
        <f>VLOOKUP(B2777,Accounts!B$2:E$3001,4,FALSE)</f>
        <v>Current</v>
      </c>
      <c r="M2777" s="26">
        <f>VALUE(VLOOKUP(B2777,Accounts!B$2:G$3001,6,FALSE))</f>
        <v>1372501908</v>
      </c>
      <c r="N2777" s="22">
        <f>IFERROR(VLOOKUP(B2777,Loan!B2777:D3076,3,FALSE), 0)</f>
        <v>0</v>
      </c>
      <c r="O2777" s="25">
        <f>VLOOKUP(B2777,Transaction!C2:F3001,4,FALSE)</f>
        <v>44362</v>
      </c>
      <c r="P2777" s="21" t="str">
        <f>VLOOKUP(B2777,Table3[[Account Number]:[Transaction type]],2,FALSE)</f>
        <v>Money Deposit</v>
      </c>
      <c r="Q2777" s="21" t="str">
        <f>VLOOKUP(B2777,Transaction!C2:E3001,3,FALSE)</f>
        <v>Bank</v>
      </c>
      <c r="R2777" s="22">
        <f>Table4[[#This Row],[Bank Deposit2]] - Table4[[#This Row],[Saving Accounts]]</f>
        <v>1374545.9401799999</v>
      </c>
      <c r="S2777" s="22">
        <f>IF(AND(Table4[[#This Row],[Account Type]]="Current",Table4[[#This Row],[Opening Balance]]&gt;= 500000),Table4[[#This Row],[Opening Balance]] * 0.02, 0)</f>
        <v>27450038.16</v>
      </c>
    </row>
    <row r="2778" spans="1:19" ht="15.75" x14ac:dyDescent="0.25">
      <c r="A2778" s="17" t="s">
        <v>8469</v>
      </c>
      <c r="B2778" s="19">
        <v>261596912</v>
      </c>
      <c r="C2778" s="17">
        <v>68</v>
      </c>
      <c r="D2778" s="24">
        <v>19869</v>
      </c>
      <c r="E2778" s="17" t="s">
        <v>12</v>
      </c>
      <c r="F2778" s="17" t="s">
        <v>125</v>
      </c>
      <c r="G2778" s="17" t="s">
        <v>2773</v>
      </c>
      <c r="H2778" s="17" t="s">
        <v>8470</v>
      </c>
      <c r="I2778" s="20">
        <f t="shared" si="43"/>
        <v>326853.42712000001</v>
      </c>
      <c r="J2778" s="20">
        <v>152986.9175296</v>
      </c>
      <c r="K2778" s="17" t="s">
        <v>8471</v>
      </c>
      <c r="L2778" s="21" t="str">
        <f>VLOOKUP(B2778,Accounts!B$2:E$3001,4,FALSE)</f>
        <v>Current</v>
      </c>
      <c r="M2778" s="26">
        <f>VALUE(VLOOKUP(B2778,Accounts!B$2:G$3001,6,FALSE))</f>
        <v>15011025</v>
      </c>
      <c r="N2778" s="22">
        <f>IFERROR(VLOOKUP(B2778,Loan!B2778:D3077,3,FALSE), 0)</f>
        <v>0</v>
      </c>
      <c r="O2778" s="25">
        <f>VLOOKUP(B2778,Transaction!C2:F3001,4,FALSE)</f>
        <v>44345</v>
      </c>
      <c r="P2778" s="21" t="str">
        <f>VLOOKUP(B2778,Table3[[Account Number]:[Transaction type]],2,FALSE)</f>
        <v>Loan Payment</v>
      </c>
      <c r="Q2778" s="21" t="str">
        <f>VLOOKUP(B2778,Transaction!C2:E3001,3,FALSE)</f>
        <v>Mobile</v>
      </c>
      <c r="R2778" s="22">
        <f>Table4[[#This Row],[Bank Deposit2]] - Table4[[#This Row],[Saving Accounts]]</f>
        <v>173866.5095904</v>
      </c>
      <c r="S2778" s="22">
        <f>IF(AND(Table4[[#This Row],[Account Type]]="Current",Table4[[#This Row],[Opening Balance]]&gt;= 500000),Table4[[#This Row],[Opening Balance]] * 0.02, 0)</f>
        <v>300220.5</v>
      </c>
    </row>
    <row r="2779" spans="1:19" ht="15.75" x14ac:dyDescent="0.25">
      <c r="A2779" s="17" t="s">
        <v>8472</v>
      </c>
      <c r="B2779" s="19">
        <v>826220444</v>
      </c>
      <c r="C2779" s="17">
        <v>75</v>
      </c>
      <c r="D2779" s="24">
        <v>17312.25</v>
      </c>
      <c r="E2779" s="17" t="s">
        <v>12</v>
      </c>
      <c r="F2779" s="17" t="s">
        <v>381</v>
      </c>
      <c r="G2779" s="17" t="s">
        <v>2773</v>
      </c>
      <c r="H2779" s="17" t="s">
        <v>8473</v>
      </c>
      <c r="I2779" s="20">
        <f t="shared" si="43"/>
        <v>821381.48056000005</v>
      </c>
      <c r="J2779" s="20">
        <v>344331.76277159998</v>
      </c>
      <c r="K2779" s="17" t="s">
        <v>8474</v>
      </c>
      <c r="L2779" s="21" t="str">
        <f>VLOOKUP(B2779,Accounts!B$2:E$3001,4,FALSE)</f>
        <v>Savings</v>
      </c>
      <c r="M2779" s="26">
        <f>VALUE(VLOOKUP(B2779,Accounts!B$2:G$3001,6,FALSE))</f>
        <v>1822703001</v>
      </c>
      <c r="N2779" s="22">
        <f>IFERROR(VLOOKUP(B2779,Loan!B2779:D3078,3,FALSE), 0)</f>
        <v>0</v>
      </c>
      <c r="O2779" s="25">
        <f>VLOOKUP(B2779,Transaction!C2:F3001,4,FALSE)</f>
        <v>44615</v>
      </c>
      <c r="P2779" s="21" t="str">
        <f>VLOOKUP(B2779,Table3[[Account Number]:[Transaction type]],2,FALSE)</f>
        <v>Money Transfer</v>
      </c>
      <c r="Q2779" s="21" t="str">
        <f>VLOOKUP(B2779,Transaction!C2:E3001,3,FALSE)</f>
        <v>Internet Banking</v>
      </c>
      <c r="R2779" s="22">
        <f>Table4[[#This Row],[Bank Deposit2]] - Table4[[#This Row],[Saving Accounts]]</f>
        <v>477049.71778840007</v>
      </c>
      <c r="S2779" s="22">
        <f>IF(AND(Table4[[#This Row],[Account Type]]="Current",Table4[[#This Row],[Opening Balance]]&gt;= 500000),Table4[[#This Row],[Opening Balance]] * 0.02, 0)</f>
        <v>0</v>
      </c>
    </row>
    <row r="2780" spans="1:19" ht="15.75" x14ac:dyDescent="0.25">
      <c r="A2780" s="17" t="s">
        <v>8475</v>
      </c>
      <c r="B2780" s="19">
        <v>121818842</v>
      </c>
      <c r="C2780" s="17">
        <v>24</v>
      </c>
      <c r="D2780" s="24">
        <v>35940</v>
      </c>
      <c r="E2780" s="17" t="s">
        <v>12</v>
      </c>
      <c r="F2780" s="17" t="s">
        <v>260</v>
      </c>
      <c r="G2780" s="17" t="s">
        <v>2773</v>
      </c>
      <c r="H2780" s="17" t="s">
        <v>8476</v>
      </c>
      <c r="I2780" s="20">
        <f t="shared" si="43"/>
        <v>419094.98495999997</v>
      </c>
      <c r="J2780" s="20">
        <v>254367.37281599999</v>
      </c>
      <c r="K2780" s="17" t="s">
        <v>8477</v>
      </c>
      <c r="L2780" s="21" t="str">
        <f>VLOOKUP(B2780,Accounts!B$2:E$3001,4,FALSE)</f>
        <v>Domiciliary</v>
      </c>
      <c r="M2780" s="26">
        <f>VALUE(VLOOKUP(B2780,Accounts!B$2:G$3001,6,FALSE))</f>
        <v>1809871128</v>
      </c>
      <c r="N2780" s="22">
        <f>IFERROR(VLOOKUP(B2780,Loan!B2780:D3079,3,FALSE), 0)</f>
        <v>0</v>
      </c>
      <c r="O2780" s="25">
        <f>VLOOKUP(B2780,Transaction!C2:F3001,4,FALSE)</f>
        <v>44272</v>
      </c>
      <c r="P2780" s="21" t="str">
        <f>VLOOKUP(B2780,Table3[[Account Number]:[Transaction type]],2,FALSE)</f>
        <v>Online Payment</v>
      </c>
      <c r="Q2780" s="21" t="str">
        <f>VLOOKUP(B2780,Transaction!C2:E3001,3,FALSE)</f>
        <v>Internet Banking</v>
      </c>
      <c r="R2780" s="22">
        <f>Table4[[#This Row],[Bank Deposit2]] - Table4[[#This Row],[Saving Accounts]]</f>
        <v>164727.61214399998</v>
      </c>
      <c r="S2780" s="22">
        <f>IF(AND(Table4[[#This Row],[Account Type]]="Current",Table4[[#This Row],[Opening Balance]]&gt;= 500000),Table4[[#This Row],[Opening Balance]] * 0.02, 0)</f>
        <v>0</v>
      </c>
    </row>
    <row r="2781" spans="1:19" ht="15.75" x14ac:dyDescent="0.25">
      <c r="A2781" s="17" t="s">
        <v>8478</v>
      </c>
      <c r="B2781" s="19">
        <v>759998406</v>
      </c>
      <c r="C2781" s="17">
        <v>43</v>
      </c>
      <c r="D2781" s="24">
        <v>29000.25</v>
      </c>
      <c r="E2781" s="17" t="s">
        <v>12</v>
      </c>
      <c r="F2781" s="17" t="s">
        <v>349</v>
      </c>
      <c r="G2781" s="17" t="s">
        <v>2773</v>
      </c>
      <c r="H2781" s="17" t="s">
        <v>8479</v>
      </c>
      <c r="I2781" s="20">
        <f t="shared" si="43"/>
        <v>691698.96357100003</v>
      </c>
      <c r="J2781" s="20">
        <v>359475.43129343999</v>
      </c>
      <c r="K2781" s="17" t="s">
        <v>8480</v>
      </c>
      <c r="L2781" s="21" t="str">
        <f>VLOOKUP(B2781,Accounts!B$2:E$3001,4,FALSE)</f>
        <v>Domiciliary</v>
      </c>
      <c r="M2781" s="26">
        <f>VALUE(VLOOKUP(B2781,Accounts!B$2:G$3001,6,FALSE))</f>
        <v>1329878865</v>
      </c>
      <c r="N2781" s="22">
        <f>IFERROR(VLOOKUP(B2781,Loan!B2781:D3080,3,FALSE), 0)</f>
        <v>0</v>
      </c>
      <c r="O2781" s="25">
        <f>VLOOKUP(B2781,Transaction!C2:F3001,4,FALSE)</f>
        <v>44269</v>
      </c>
      <c r="P2781" s="21" t="str">
        <f>VLOOKUP(B2781,Table3[[Account Number]:[Transaction type]],2,FALSE)</f>
        <v>Checks</v>
      </c>
      <c r="Q2781" s="21" t="str">
        <f>VLOOKUP(B2781,Transaction!C2:E3001,3,FALSE)</f>
        <v>Informal Services</v>
      </c>
      <c r="R2781" s="22">
        <f>Table4[[#This Row],[Bank Deposit2]] - Table4[[#This Row],[Saving Accounts]]</f>
        <v>332223.53227756004</v>
      </c>
      <c r="S2781" s="22">
        <f>IF(AND(Table4[[#This Row],[Account Type]]="Current",Table4[[#This Row],[Opening Balance]]&gt;= 500000),Table4[[#This Row],[Opening Balance]] * 0.02, 0)</f>
        <v>0</v>
      </c>
    </row>
    <row r="2782" spans="1:19" ht="15.75" x14ac:dyDescent="0.25">
      <c r="A2782" s="17" t="s">
        <v>8481</v>
      </c>
      <c r="B2782" s="19">
        <v>582690079</v>
      </c>
      <c r="C2782" s="17">
        <v>73</v>
      </c>
      <c r="D2782" s="24">
        <v>18042.75</v>
      </c>
      <c r="E2782" s="17" t="s">
        <v>12</v>
      </c>
      <c r="F2782" s="17" t="s">
        <v>139</v>
      </c>
      <c r="G2782" s="17" t="s">
        <v>2773</v>
      </c>
      <c r="H2782" s="17" t="s">
        <v>8482</v>
      </c>
      <c r="I2782" s="20">
        <f t="shared" si="43"/>
        <v>336955.03097600001</v>
      </c>
      <c r="J2782" s="20">
        <v>179949.13058751999</v>
      </c>
      <c r="K2782" s="17" t="s">
        <v>8483</v>
      </c>
      <c r="L2782" s="21" t="str">
        <f>VLOOKUP(B2782,Accounts!B$2:E$3001,4,FALSE)</f>
        <v>Corporate</v>
      </c>
      <c r="M2782" s="26">
        <f>VALUE(VLOOKUP(B2782,Accounts!B$2:G$3001,6,FALSE))</f>
        <v>11845197</v>
      </c>
      <c r="N2782" s="22">
        <f>IFERROR(VLOOKUP(B2782,Loan!B2782:D3081,3,FALSE), 0)</f>
        <v>0</v>
      </c>
      <c r="O2782" s="25">
        <f>VLOOKUP(B2782,Transaction!C2:F3001,4,FALSE)</f>
        <v>44342</v>
      </c>
      <c r="P2782" s="21" t="str">
        <f>VLOOKUP(B2782,Table3[[Account Number]:[Transaction type]],2,FALSE)</f>
        <v>Cash Withdrawal</v>
      </c>
      <c r="Q2782" s="21" t="str">
        <f>VLOOKUP(B2782,Transaction!C2:E3001,3,FALSE)</f>
        <v>POS</v>
      </c>
      <c r="R2782" s="22">
        <f>Table4[[#This Row],[Bank Deposit2]] - Table4[[#This Row],[Saving Accounts]]</f>
        <v>157005.90038848002</v>
      </c>
      <c r="S2782" s="22">
        <f>IF(AND(Table4[[#This Row],[Account Type]]="Current",Table4[[#This Row],[Opening Balance]]&gt;= 500000),Table4[[#This Row],[Opening Balance]] * 0.02, 0)</f>
        <v>0</v>
      </c>
    </row>
    <row r="2783" spans="1:19" ht="15.75" x14ac:dyDescent="0.25">
      <c r="A2783" s="17" t="s">
        <v>8484</v>
      </c>
      <c r="B2783" s="19">
        <v>707730459</v>
      </c>
      <c r="C2783" s="17">
        <v>20</v>
      </c>
      <c r="D2783" s="24">
        <v>37401</v>
      </c>
      <c r="E2783" s="17" t="s">
        <v>12</v>
      </c>
      <c r="F2783" s="17" t="s">
        <v>602</v>
      </c>
      <c r="G2783" s="17" t="s">
        <v>2773</v>
      </c>
      <c r="H2783" s="17" t="s">
        <v>8485</v>
      </c>
      <c r="I2783" s="20">
        <f t="shared" si="43"/>
        <v>1393024.7213049999</v>
      </c>
      <c r="J2783" s="20">
        <v>342169.01347685</v>
      </c>
      <c r="K2783" s="17" t="s">
        <v>8486</v>
      </c>
      <c r="L2783" s="21" t="str">
        <f>VLOOKUP(B2783,Accounts!B$2:E$3001,4,FALSE)</f>
        <v>Current</v>
      </c>
      <c r="M2783" s="26">
        <f>VALUE(VLOOKUP(B2783,Accounts!B$2:G$3001,6,FALSE))</f>
        <v>839169408</v>
      </c>
      <c r="N2783" s="22">
        <f>IFERROR(VLOOKUP(B2783,Loan!B2783:D3082,3,FALSE), 0)</f>
        <v>0</v>
      </c>
      <c r="O2783" s="25">
        <f>VLOOKUP(B2783,Transaction!C2:F3001,4,FALSE)</f>
        <v>44360</v>
      </c>
      <c r="P2783" s="21" t="str">
        <f>VLOOKUP(B2783,Table3[[Account Number]:[Transaction type]],2,FALSE)</f>
        <v>Online Payment</v>
      </c>
      <c r="Q2783" s="21" t="str">
        <f>VLOOKUP(B2783,Transaction!C2:E3001,3,FALSE)</f>
        <v>Card</v>
      </c>
      <c r="R2783" s="22">
        <f>Table4[[#This Row],[Bank Deposit2]] - Table4[[#This Row],[Saving Accounts]]</f>
        <v>1050855.7078281499</v>
      </c>
      <c r="S2783" s="22">
        <f>IF(AND(Table4[[#This Row],[Account Type]]="Current",Table4[[#This Row],[Opening Balance]]&gt;= 500000),Table4[[#This Row],[Opening Balance]] * 0.02, 0)</f>
        <v>16783388.16</v>
      </c>
    </row>
    <row r="2784" spans="1:19" ht="15.75" x14ac:dyDescent="0.25">
      <c r="A2784" s="17" t="s">
        <v>8487</v>
      </c>
      <c r="B2784" s="19">
        <v>223898357</v>
      </c>
      <c r="C2784" s="17">
        <v>72</v>
      </c>
      <c r="D2784" s="24">
        <v>18408</v>
      </c>
      <c r="E2784" s="17" t="s">
        <v>12</v>
      </c>
      <c r="F2784" s="17" t="s">
        <v>323</v>
      </c>
      <c r="G2784" s="17" t="s">
        <v>2773</v>
      </c>
      <c r="H2784" s="17" t="s">
        <v>8488</v>
      </c>
      <c r="I2784" s="20">
        <f t="shared" si="43"/>
        <v>116331.1568</v>
      </c>
      <c r="J2784" s="20">
        <v>16547.104200000002</v>
      </c>
      <c r="K2784" s="17" t="s">
        <v>8489</v>
      </c>
      <c r="L2784" s="21" t="str">
        <f>VLOOKUP(B2784,Accounts!B$2:E$3001,4,FALSE)</f>
        <v>Corporate</v>
      </c>
      <c r="M2784" s="26">
        <f>VALUE(VLOOKUP(B2784,Accounts!B$2:G$3001,6,FALSE))</f>
        <v>1579033902</v>
      </c>
      <c r="N2784" s="22">
        <f>IFERROR(VLOOKUP(B2784,Loan!B2784:D3083,3,FALSE), 0)</f>
        <v>0</v>
      </c>
      <c r="O2784" s="25">
        <f>VLOOKUP(B2784,Transaction!C2:F3001,4,FALSE)</f>
        <v>44278</v>
      </c>
      <c r="P2784" s="21" t="str">
        <f>VLOOKUP(B2784,Table3[[Account Number]:[Transaction type]],2,FALSE)</f>
        <v>Money Transfer</v>
      </c>
      <c r="Q2784" s="21" t="str">
        <f>VLOOKUP(B2784,Transaction!C2:E3001,3,FALSE)</f>
        <v>Internet Banking</v>
      </c>
      <c r="R2784" s="22">
        <f>Table4[[#This Row],[Bank Deposit2]] - Table4[[#This Row],[Saving Accounts]]</f>
        <v>99784.052599999995</v>
      </c>
      <c r="S2784" s="22">
        <f>IF(AND(Table4[[#This Row],[Account Type]]="Current",Table4[[#This Row],[Opening Balance]]&gt;= 500000),Table4[[#This Row],[Opening Balance]] * 0.02, 0)</f>
        <v>0</v>
      </c>
    </row>
    <row r="2785" spans="1:19" ht="15.75" x14ac:dyDescent="0.25">
      <c r="A2785" s="17" t="s">
        <v>8490</v>
      </c>
      <c r="B2785" s="19">
        <v>301759028</v>
      </c>
      <c r="C2785" s="17">
        <v>76</v>
      </c>
      <c r="D2785" s="24">
        <v>16947</v>
      </c>
      <c r="E2785" s="17" t="s">
        <v>12</v>
      </c>
      <c r="F2785" s="17" t="s">
        <v>514</v>
      </c>
      <c r="G2785" s="17" t="s">
        <v>2773</v>
      </c>
      <c r="H2785" s="17" t="s">
        <v>8491</v>
      </c>
      <c r="I2785" s="20">
        <f t="shared" si="43"/>
        <v>1997338.9987850001</v>
      </c>
      <c r="J2785" s="20">
        <v>641447.57486159995</v>
      </c>
      <c r="K2785" s="17" t="s">
        <v>8492</v>
      </c>
      <c r="L2785" s="21" t="str">
        <f>VLOOKUP(B2785,Accounts!B$2:E$3001,4,FALSE)</f>
        <v>Corporate</v>
      </c>
      <c r="M2785" s="26">
        <f>VALUE(VLOOKUP(B2785,Accounts!B$2:G$3001,6,FALSE))</f>
        <v>112495635</v>
      </c>
      <c r="N2785" s="22">
        <f>IFERROR(VLOOKUP(B2785,Loan!B2785:D3084,3,FALSE), 0)</f>
        <v>0</v>
      </c>
      <c r="O2785" s="25">
        <f>VLOOKUP(B2785,Transaction!C2:F3001,4,FALSE)</f>
        <v>44281</v>
      </c>
      <c r="P2785" s="21" t="str">
        <f>VLOOKUP(B2785,Table3[[Account Number]:[Transaction type]],2,FALSE)</f>
        <v>Money Transfer</v>
      </c>
      <c r="Q2785" s="21" t="str">
        <f>VLOOKUP(B2785,Transaction!C2:E3001,3,FALSE)</f>
        <v>Mobile</v>
      </c>
      <c r="R2785" s="22">
        <f>Table4[[#This Row],[Bank Deposit2]] - Table4[[#This Row],[Saving Accounts]]</f>
        <v>1355891.4239234002</v>
      </c>
      <c r="S2785" s="22">
        <f>IF(AND(Table4[[#This Row],[Account Type]]="Current",Table4[[#This Row],[Opening Balance]]&gt;= 500000),Table4[[#This Row],[Opening Balance]] * 0.02, 0)</f>
        <v>0</v>
      </c>
    </row>
    <row r="2786" spans="1:19" ht="15.75" x14ac:dyDescent="0.25">
      <c r="A2786" s="17" t="s">
        <v>8493</v>
      </c>
      <c r="B2786" s="19">
        <v>774327809</v>
      </c>
      <c r="C2786" s="17">
        <v>64</v>
      </c>
      <c r="D2786" s="24">
        <v>21330</v>
      </c>
      <c r="E2786" s="17" t="s">
        <v>12</v>
      </c>
      <c r="F2786" s="17" t="s">
        <v>993</v>
      </c>
      <c r="G2786" s="17" t="s">
        <v>2773</v>
      </c>
      <c r="H2786" s="17" t="s">
        <v>8494</v>
      </c>
      <c r="I2786" s="20">
        <f t="shared" si="43"/>
        <v>1201703.8319999999</v>
      </c>
      <c r="J2786" s="20">
        <v>202229.58772800001</v>
      </c>
      <c r="K2786" s="17" t="s">
        <v>8495</v>
      </c>
      <c r="L2786" s="21" t="str">
        <f>VLOOKUP(B2786,Accounts!B$2:E$3001,4,FALSE)</f>
        <v>Savings</v>
      </c>
      <c r="M2786" s="26">
        <f>VALUE(VLOOKUP(B2786,Accounts!B$2:G$3001,6,FALSE))</f>
        <v>588253566</v>
      </c>
      <c r="N2786" s="22">
        <f>IFERROR(VLOOKUP(B2786,Loan!B2786:D3085,3,FALSE), 0)</f>
        <v>0</v>
      </c>
      <c r="O2786" s="25">
        <f>VLOOKUP(B2786,Transaction!C2:F3001,4,FALSE)</f>
        <v>44517</v>
      </c>
      <c r="P2786" s="21" t="str">
        <f>VLOOKUP(B2786,Table3[[Account Number]:[Transaction type]],2,FALSE)</f>
        <v>Money Transfer</v>
      </c>
      <c r="Q2786" s="21" t="str">
        <f>VLOOKUP(B2786,Transaction!C2:E3001,3,FALSE)</f>
        <v>Bank</v>
      </c>
      <c r="R2786" s="22">
        <f>Table4[[#This Row],[Bank Deposit2]] - Table4[[#This Row],[Saving Accounts]]</f>
        <v>999474.24427199992</v>
      </c>
      <c r="S2786" s="22">
        <f>IF(AND(Table4[[#This Row],[Account Type]]="Current",Table4[[#This Row],[Opening Balance]]&gt;= 500000),Table4[[#This Row],[Opening Balance]] * 0.02, 0)</f>
        <v>0</v>
      </c>
    </row>
    <row r="2787" spans="1:19" ht="15.75" x14ac:dyDescent="0.25">
      <c r="A2787" s="17" t="s">
        <v>8496</v>
      </c>
      <c r="B2787" s="19">
        <v>191556823</v>
      </c>
      <c r="C2787" s="17">
        <v>61</v>
      </c>
      <c r="D2787" s="24">
        <v>22425.75</v>
      </c>
      <c r="E2787" s="17" t="s">
        <v>12</v>
      </c>
      <c r="F2787" s="17" t="s">
        <v>264</v>
      </c>
      <c r="G2787" s="17" t="s">
        <v>2773</v>
      </c>
      <c r="H2787" s="17" t="s">
        <v>8497</v>
      </c>
      <c r="I2787" s="20">
        <f t="shared" si="43"/>
        <v>989380.39048199996</v>
      </c>
      <c r="J2787" s="20">
        <v>227346.98334480001</v>
      </c>
      <c r="K2787" s="17" t="s">
        <v>8498</v>
      </c>
      <c r="L2787" s="21" t="str">
        <f>VLOOKUP(B2787,Accounts!B$2:E$3001,4,FALSE)</f>
        <v>Current</v>
      </c>
      <c r="M2787" s="26">
        <f>VALUE(VLOOKUP(B2787,Accounts!B$2:G$3001,6,FALSE))</f>
        <v>788621676</v>
      </c>
      <c r="N2787" s="22">
        <f>IFERROR(VLOOKUP(B2787,Loan!B2787:D3086,3,FALSE), 0)</f>
        <v>0</v>
      </c>
      <c r="O2787" s="25">
        <f>VLOOKUP(B2787,Transaction!C2:F3001,4,FALSE)</f>
        <v>44615</v>
      </c>
      <c r="P2787" s="21" t="str">
        <f>VLOOKUP(B2787,Table3[[Account Number]:[Transaction type]],2,FALSE)</f>
        <v>Cash Withdrawal</v>
      </c>
      <c r="Q2787" s="21" t="str">
        <f>VLOOKUP(B2787,Transaction!C2:E3001,3,FALSE)</f>
        <v>Bank</v>
      </c>
      <c r="R2787" s="22">
        <f>Table4[[#This Row],[Bank Deposit2]] - Table4[[#This Row],[Saving Accounts]]</f>
        <v>762033.4071372</v>
      </c>
      <c r="S2787" s="22">
        <f>IF(AND(Table4[[#This Row],[Account Type]]="Current",Table4[[#This Row],[Opening Balance]]&gt;= 500000),Table4[[#This Row],[Opening Balance]] * 0.02, 0)</f>
        <v>15772433.52</v>
      </c>
    </row>
    <row r="2788" spans="1:19" ht="15.75" x14ac:dyDescent="0.25">
      <c r="A2788" s="17" t="s">
        <v>8499</v>
      </c>
      <c r="B2788" s="19">
        <v>397908305</v>
      </c>
      <c r="C2788" s="17">
        <v>18</v>
      </c>
      <c r="D2788" s="24">
        <v>38131.5</v>
      </c>
      <c r="E2788" s="17" t="s">
        <v>12</v>
      </c>
      <c r="F2788" s="17" t="s">
        <v>1721</v>
      </c>
      <c r="G2788" s="17" t="s">
        <v>2773</v>
      </c>
      <c r="H2788" s="17" t="s">
        <v>8500</v>
      </c>
      <c r="I2788" s="20">
        <f t="shared" si="43"/>
        <v>1020976.755712</v>
      </c>
      <c r="J2788" s="20">
        <v>275337.8803968</v>
      </c>
      <c r="K2788" s="17" t="s">
        <v>8501</v>
      </c>
      <c r="L2788" s="21" t="str">
        <f>VLOOKUP(B2788,Accounts!B$2:E$3001,4,FALSE)</f>
        <v>Joint</v>
      </c>
      <c r="M2788" s="26">
        <f>VALUE(VLOOKUP(B2788,Accounts!B$2:G$3001,6,FALSE))</f>
        <v>2983161636</v>
      </c>
      <c r="N2788" s="22">
        <f>IFERROR(VLOOKUP(B2788,Loan!B2788:D3087,3,FALSE), 0)</f>
        <v>0</v>
      </c>
      <c r="O2788" s="25">
        <f>VLOOKUP(B2788,Transaction!C2:F3001,4,FALSE)</f>
        <v>44537</v>
      </c>
      <c r="P2788" s="21" t="str">
        <f>VLOOKUP(B2788,Table3[[Account Number]:[Transaction type]],2,FALSE)</f>
        <v>Online Payment</v>
      </c>
      <c r="Q2788" s="21" t="str">
        <f>VLOOKUP(B2788,Transaction!C2:E3001,3,FALSE)</f>
        <v>Mobile</v>
      </c>
      <c r="R2788" s="22">
        <f>Table4[[#This Row],[Bank Deposit2]] - Table4[[#This Row],[Saving Accounts]]</f>
        <v>745638.87531519996</v>
      </c>
      <c r="S2788" s="22">
        <f>IF(AND(Table4[[#This Row],[Account Type]]="Current",Table4[[#This Row],[Opening Balance]]&gt;= 500000),Table4[[#This Row],[Opening Balance]] * 0.02, 0)</f>
        <v>0</v>
      </c>
    </row>
    <row r="2789" spans="1:19" ht="15.75" x14ac:dyDescent="0.25">
      <c r="A2789" s="17" t="s">
        <v>8502</v>
      </c>
      <c r="B2789" s="19">
        <v>616952413</v>
      </c>
      <c r="C2789" s="17">
        <v>51</v>
      </c>
      <c r="D2789" s="24">
        <v>26078.25</v>
      </c>
      <c r="E2789" s="17" t="s">
        <v>12</v>
      </c>
      <c r="F2789" s="17" t="s">
        <v>1220</v>
      </c>
      <c r="G2789" s="17" t="s">
        <v>2773</v>
      </c>
      <c r="H2789" s="17" t="s">
        <v>8503</v>
      </c>
      <c r="I2789" s="20">
        <f t="shared" si="43"/>
        <v>215052.59447099999</v>
      </c>
      <c r="J2789" s="20">
        <v>96018.077315160001</v>
      </c>
      <c r="K2789" s="17" t="s">
        <v>8504</v>
      </c>
      <c r="L2789" s="21" t="str">
        <f>VLOOKUP(B2789,Accounts!B$2:E$3001,4,FALSE)</f>
        <v>Domiciliary</v>
      </c>
      <c r="M2789" s="26">
        <f>VALUE(VLOOKUP(B2789,Accounts!B$2:G$3001,6,FALSE))</f>
        <v>196620552</v>
      </c>
      <c r="N2789" s="22">
        <f>IFERROR(VLOOKUP(B2789,Loan!B2789:D3088,3,FALSE), 0)</f>
        <v>0</v>
      </c>
      <c r="O2789" s="25">
        <f>VLOOKUP(B2789,Transaction!C2:F3001,4,FALSE)</f>
        <v>44324</v>
      </c>
      <c r="P2789" s="21" t="str">
        <f>VLOOKUP(B2789,Table3[[Account Number]:[Transaction type]],2,FALSE)</f>
        <v>Money Deposit</v>
      </c>
      <c r="Q2789" s="21" t="str">
        <f>VLOOKUP(B2789,Transaction!C2:E3001,3,FALSE)</f>
        <v>Bank</v>
      </c>
      <c r="R2789" s="22">
        <f>Table4[[#This Row],[Bank Deposit2]] - Table4[[#This Row],[Saving Accounts]]</f>
        <v>119034.51715583999</v>
      </c>
      <c r="S2789" s="22">
        <f>IF(AND(Table4[[#This Row],[Account Type]]="Current",Table4[[#This Row],[Opening Balance]]&gt;= 500000),Table4[[#This Row],[Opening Balance]] * 0.02, 0)</f>
        <v>0</v>
      </c>
    </row>
    <row r="2790" spans="1:19" ht="15.75" x14ac:dyDescent="0.25">
      <c r="A2790" s="17" t="s">
        <v>8505</v>
      </c>
      <c r="B2790" s="19">
        <v>547978289</v>
      </c>
      <c r="C2790" s="17">
        <v>51</v>
      </c>
      <c r="D2790" s="24">
        <v>26078.25</v>
      </c>
      <c r="E2790" s="17" t="s">
        <v>12</v>
      </c>
      <c r="F2790" s="17" t="s">
        <v>885</v>
      </c>
      <c r="G2790" s="17" t="s">
        <v>2773</v>
      </c>
      <c r="H2790" s="17" t="s">
        <v>8506</v>
      </c>
      <c r="I2790" s="20">
        <f t="shared" si="43"/>
        <v>936493.671875</v>
      </c>
      <c r="J2790" s="20">
        <v>211947.24781875001</v>
      </c>
      <c r="K2790" s="17" t="s">
        <v>8507</v>
      </c>
      <c r="L2790" s="21" t="str">
        <f>VLOOKUP(B2790,Accounts!B$2:E$3001,4,FALSE)</f>
        <v>Savings</v>
      </c>
      <c r="M2790" s="26">
        <f>VALUE(VLOOKUP(B2790,Accounts!B$2:G$3001,6,FALSE))</f>
        <v>1030729728</v>
      </c>
      <c r="N2790" s="22">
        <f>IFERROR(VLOOKUP(B2790,Loan!B2790:D3089,3,FALSE), 0)</f>
        <v>0</v>
      </c>
      <c r="O2790" s="25">
        <f>VLOOKUP(B2790,Transaction!C2:F3001,4,FALSE)</f>
        <v>44500</v>
      </c>
      <c r="P2790" s="21" t="str">
        <f>VLOOKUP(B2790,Table3[[Account Number]:[Transaction type]],2,FALSE)</f>
        <v>Money Transfer</v>
      </c>
      <c r="Q2790" s="21" t="str">
        <f>VLOOKUP(B2790,Transaction!C2:E3001,3,FALSE)</f>
        <v>Mobile</v>
      </c>
      <c r="R2790" s="22">
        <f>Table4[[#This Row],[Bank Deposit2]] - Table4[[#This Row],[Saving Accounts]]</f>
        <v>724546.42405625002</v>
      </c>
      <c r="S2790" s="22">
        <f>IF(AND(Table4[[#This Row],[Account Type]]="Current",Table4[[#This Row],[Opening Balance]]&gt;= 500000),Table4[[#This Row],[Opening Balance]] * 0.02, 0)</f>
        <v>0</v>
      </c>
    </row>
    <row r="2791" spans="1:19" ht="15.75" x14ac:dyDescent="0.25">
      <c r="A2791" s="17" t="s">
        <v>8508</v>
      </c>
      <c r="B2791" s="19">
        <v>501707659</v>
      </c>
      <c r="C2791" s="17">
        <v>71</v>
      </c>
      <c r="D2791" s="24">
        <v>18773.25</v>
      </c>
      <c r="E2791" s="17" t="s">
        <v>12</v>
      </c>
      <c r="F2791" s="17" t="s">
        <v>168</v>
      </c>
      <c r="G2791" s="17" t="s">
        <v>2773</v>
      </c>
      <c r="H2791" s="17" t="s">
        <v>8509</v>
      </c>
      <c r="I2791" s="20">
        <f t="shared" si="43"/>
        <v>193381.28179199999</v>
      </c>
      <c r="J2791" s="20">
        <v>108414.38110463999</v>
      </c>
      <c r="K2791" s="17" t="s">
        <v>8510</v>
      </c>
      <c r="L2791" s="21" t="str">
        <f>VLOOKUP(B2791,Accounts!B$2:E$3001,4,FALSE)</f>
        <v>Current</v>
      </c>
      <c r="M2791" s="26">
        <f>VALUE(VLOOKUP(B2791,Accounts!B$2:G$3001,6,FALSE))</f>
        <v>2723796997</v>
      </c>
      <c r="N2791" s="22">
        <f>IFERROR(VLOOKUP(B2791,Loan!B2791:D3090,3,FALSE), 0)</f>
        <v>0</v>
      </c>
      <c r="O2791" s="25">
        <f>VLOOKUP(B2791,Transaction!C2:F3001,4,FALSE)</f>
        <v>44238</v>
      </c>
      <c r="P2791" s="21" t="str">
        <f>VLOOKUP(B2791,Table3[[Account Number]:[Transaction type]],2,FALSE)</f>
        <v>Cash Withdrawal</v>
      </c>
      <c r="Q2791" s="21" t="str">
        <f>VLOOKUP(B2791,Transaction!C2:E3001,3,FALSE)</f>
        <v>ATM</v>
      </c>
      <c r="R2791" s="22">
        <f>Table4[[#This Row],[Bank Deposit2]] - Table4[[#This Row],[Saving Accounts]]</f>
        <v>84966.900687360001</v>
      </c>
      <c r="S2791" s="22">
        <f>IF(AND(Table4[[#This Row],[Account Type]]="Current",Table4[[#This Row],[Opening Balance]]&gt;= 500000),Table4[[#This Row],[Opening Balance]] * 0.02, 0)</f>
        <v>54475939.939999998</v>
      </c>
    </row>
    <row r="2792" spans="1:19" ht="15.75" x14ac:dyDescent="0.25">
      <c r="A2792" s="17" t="s">
        <v>8511</v>
      </c>
      <c r="B2792" s="19">
        <v>406611418</v>
      </c>
      <c r="C2792" s="17">
        <v>54</v>
      </c>
      <c r="D2792" s="24">
        <v>24982.5</v>
      </c>
      <c r="E2792" s="17" t="s">
        <v>12</v>
      </c>
      <c r="F2792" s="17" t="s">
        <v>282</v>
      </c>
      <c r="G2792" s="17" t="s">
        <v>2773</v>
      </c>
      <c r="H2792" s="17" t="s">
        <v>8512</v>
      </c>
      <c r="I2792" s="20">
        <f t="shared" si="43"/>
        <v>448280.973</v>
      </c>
      <c r="J2792" s="20">
        <v>171841.03964999999</v>
      </c>
      <c r="K2792" s="17" t="s">
        <v>8312</v>
      </c>
      <c r="L2792" s="21" t="str">
        <f>VLOOKUP(B2792,Accounts!B$2:E$3001,4,FALSE)</f>
        <v>Current</v>
      </c>
      <c r="M2792" s="26">
        <f>VALUE(VLOOKUP(B2792,Accounts!B$2:G$3001,6,FALSE))</f>
        <v>2950975314</v>
      </c>
      <c r="N2792" s="22">
        <f>IFERROR(VLOOKUP(B2792,Loan!B2792:D3091,3,FALSE), 0)</f>
        <v>0</v>
      </c>
      <c r="O2792" s="25">
        <f>VLOOKUP(B2792,Transaction!C2:F3001,4,FALSE)</f>
        <v>44367</v>
      </c>
      <c r="P2792" s="21" t="str">
        <f>VLOOKUP(B2792,Table3[[Account Number]:[Transaction type]],2,FALSE)</f>
        <v>Checks</v>
      </c>
      <c r="Q2792" s="21" t="str">
        <f>VLOOKUP(B2792,Transaction!C2:E3001,3,FALSE)</f>
        <v>Informal Services</v>
      </c>
      <c r="R2792" s="22">
        <f>Table4[[#This Row],[Bank Deposit2]] - Table4[[#This Row],[Saving Accounts]]</f>
        <v>276439.93335000001</v>
      </c>
      <c r="S2792" s="22">
        <f>IF(AND(Table4[[#This Row],[Account Type]]="Current",Table4[[#This Row],[Opening Balance]]&gt;= 500000),Table4[[#This Row],[Opening Balance]] * 0.02, 0)</f>
        <v>59019506.280000001</v>
      </c>
    </row>
    <row r="2793" spans="1:19" ht="15.75" x14ac:dyDescent="0.25">
      <c r="A2793" s="17" t="s">
        <v>8513</v>
      </c>
      <c r="B2793" s="19">
        <v>16077370</v>
      </c>
      <c r="C2793" s="17">
        <v>75</v>
      </c>
      <c r="D2793" s="24">
        <v>17312.25</v>
      </c>
      <c r="E2793" s="17" t="s">
        <v>12</v>
      </c>
      <c r="F2793" s="17" t="s">
        <v>176</v>
      </c>
      <c r="G2793" s="17" t="s">
        <v>2773</v>
      </c>
      <c r="H2793" s="17" t="s">
        <v>8514</v>
      </c>
      <c r="I2793" s="20">
        <f t="shared" si="43"/>
        <v>570888.34261199995</v>
      </c>
      <c r="J2793" s="20">
        <v>258802.71531743999</v>
      </c>
      <c r="K2793" s="17" t="s">
        <v>8515</v>
      </c>
      <c r="L2793" s="21" t="str">
        <f>VLOOKUP(B2793,Accounts!B$2:E$3001,4,FALSE)</f>
        <v>Current</v>
      </c>
      <c r="M2793" s="26">
        <f>VALUE(VLOOKUP(B2793,Accounts!B$2:G$3001,6,FALSE))</f>
        <v>3723500892</v>
      </c>
      <c r="N2793" s="22">
        <f>IFERROR(VLOOKUP(B2793,Loan!B2793:D3092,3,FALSE), 0)</f>
        <v>0</v>
      </c>
      <c r="O2793" s="25">
        <f>VLOOKUP(B2793,Transaction!C2:F3001,4,FALSE)</f>
        <v>44497</v>
      </c>
      <c r="P2793" s="21" t="str">
        <f>VLOOKUP(B2793,Table3[[Account Number]:[Transaction type]],2,FALSE)</f>
        <v>Money Transfer</v>
      </c>
      <c r="Q2793" s="21" t="str">
        <f>VLOOKUP(B2793,Transaction!C2:E3001,3,FALSE)</f>
        <v>ATM</v>
      </c>
      <c r="R2793" s="22">
        <f>Table4[[#This Row],[Bank Deposit2]] - Table4[[#This Row],[Saving Accounts]]</f>
        <v>312085.62729455996</v>
      </c>
      <c r="S2793" s="22">
        <f>IF(AND(Table4[[#This Row],[Account Type]]="Current",Table4[[#This Row],[Opening Balance]]&gt;= 500000),Table4[[#This Row],[Opening Balance]] * 0.02, 0)</f>
        <v>74470017.840000004</v>
      </c>
    </row>
    <row r="2794" spans="1:19" ht="15.75" x14ac:dyDescent="0.25">
      <c r="A2794" s="17" t="s">
        <v>8516</v>
      </c>
      <c r="B2794" s="19">
        <v>412896275</v>
      </c>
      <c r="C2794" s="17">
        <v>70</v>
      </c>
      <c r="D2794" s="24">
        <v>19138.5</v>
      </c>
      <c r="E2794" s="17" t="s">
        <v>12</v>
      </c>
      <c r="F2794" s="17" t="s">
        <v>523</v>
      </c>
      <c r="G2794" s="17" t="s">
        <v>2773</v>
      </c>
      <c r="H2794" s="17" t="s">
        <v>8517</v>
      </c>
      <c r="I2794" s="20">
        <f t="shared" si="43"/>
        <v>683612.29656000005</v>
      </c>
      <c r="J2794" s="20">
        <v>196678.619748</v>
      </c>
      <c r="K2794" s="17" t="s">
        <v>8518</v>
      </c>
      <c r="L2794" s="21" t="str">
        <f>VLOOKUP(B2794,Accounts!B$2:E$3001,4,FALSE)</f>
        <v>Corporate</v>
      </c>
      <c r="M2794" s="26">
        <f>VALUE(VLOOKUP(B2794,Accounts!B$2:G$3001,6,FALSE))</f>
        <v>1339801416</v>
      </c>
      <c r="N2794" s="22">
        <f>IFERROR(VLOOKUP(B2794,Loan!B2794:D3093,3,FALSE), 0)</f>
        <v>0</v>
      </c>
      <c r="O2794" s="25">
        <f>VLOOKUP(B2794,Transaction!C2:F3001,4,FALSE)</f>
        <v>44565</v>
      </c>
      <c r="P2794" s="21" t="str">
        <f>VLOOKUP(B2794,Table3[[Account Number]:[Transaction type]],2,FALSE)</f>
        <v>Online Payment</v>
      </c>
      <c r="Q2794" s="21" t="str">
        <f>VLOOKUP(B2794,Transaction!C2:E3001,3,FALSE)</f>
        <v>Mobile</v>
      </c>
      <c r="R2794" s="22">
        <f>Table4[[#This Row],[Bank Deposit2]] - Table4[[#This Row],[Saving Accounts]]</f>
        <v>486933.67681200005</v>
      </c>
      <c r="S2794" s="22">
        <f>IF(AND(Table4[[#This Row],[Account Type]]="Current",Table4[[#This Row],[Opening Balance]]&gt;= 500000),Table4[[#This Row],[Opening Balance]] * 0.02, 0)</f>
        <v>0</v>
      </c>
    </row>
    <row r="2795" spans="1:19" ht="15.75" x14ac:dyDescent="0.25">
      <c r="A2795" s="17" t="s">
        <v>8519</v>
      </c>
      <c r="B2795" s="19">
        <v>306241973</v>
      </c>
      <c r="C2795" s="17">
        <v>78</v>
      </c>
      <c r="D2795" s="24">
        <v>16216.5</v>
      </c>
      <c r="E2795" s="17" t="s">
        <v>12</v>
      </c>
      <c r="F2795" s="17" t="s">
        <v>106</v>
      </c>
      <c r="G2795" s="17" t="s">
        <v>2773</v>
      </c>
      <c r="H2795" s="17" t="s">
        <v>8520</v>
      </c>
      <c r="I2795" s="20">
        <f t="shared" si="43"/>
        <v>1424891.0837920001</v>
      </c>
      <c r="J2795" s="20">
        <v>151478.35414272</v>
      </c>
      <c r="K2795" s="17" t="s">
        <v>8521</v>
      </c>
      <c r="L2795" s="21" t="str">
        <f>VLOOKUP(B2795,Accounts!B$2:E$3001,4,FALSE)</f>
        <v>Savings</v>
      </c>
      <c r="M2795" s="26">
        <f>VALUE(VLOOKUP(B2795,Accounts!B$2:G$3001,6,FALSE))</f>
        <v>4912948222</v>
      </c>
      <c r="N2795" s="22">
        <f>IFERROR(VLOOKUP(B2795,Loan!B2795:D3094,3,FALSE), 0)</f>
        <v>0</v>
      </c>
      <c r="O2795" s="25">
        <f>VLOOKUP(B2795,Transaction!C2:F3001,4,FALSE)</f>
        <v>44587</v>
      </c>
      <c r="P2795" s="21" t="str">
        <f>VLOOKUP(B2795,Table3[[Account Number]:[Transaction type]],2,FALSE)</f>
        <v>Cash Withdrawal</v>
      </c>
      <c r="Q2795" s="21" t="str">
        <f>VLOOKUP(B2795,Transaction!C2:E3001,3,FALSE)</f>
        <v>ATM</v>
      </c>
      <c r="R2795" s="22">
        <f>Table4[[#This Row],[Bank Deposit2]] - Table4[[#This Row],[Saving Accounts]]</f>
        <v>1273412.7296492802</v>
      </c>
      <c r="S2795" s="22">
        <f>IF(AND(Table4[[#This Row],[Account Type]]="Current",Table4[[#This Row],[Opening Balance]]&gt;= 500000),Table4[[#This Row],[Opening Balance]] * 0.02, 0)</f>
        <v>0</v>
      </c>
    </row>
    <row r="2796" spans="1:19" ht="15.75" x14ac:dyDescent="0.25">
      <c r="A2796" s="17" t="s">
        <v>8522</v>
      </c>
      <c r="B2796" s="19">
        <v>244618092</v>
      </c>
      <c r="C2796" s="17">
        <v>78</v>
      </c>
      <c r="D2796" s="24">
        <v>16216.5</v>
      </c>
      <c r="E2796" s="17" t="s">
        <v>12</v>
      </c>
      <c r="F2796" s="17" t="s">
        <v>1146</v>
      </c>
      <c r="G2796" s="17" t="s">
        <v>2773</v>
      </c>
      <c r="H2796" s="17" t="s">
        <v>903</v>
      </c>
      <c r="I2796" s="20">
        <f t="shared" si="43"/>
        <v>0</v>
      </c>
      <c r="J2796" s="20">
        <v>0</v>
      </c>
      <c r="K2796" s="17" t="s">
        <v>5354</v>
      </c>
      <c r="L2796" s="21" t="str">
        <f>VLOOKUP(B2796,Accounts!B$2:E$3001,4,FALSE)</f>
        <v>Corporate</v>
      </c>
      <c r="M2796" s="26">
        <f>VALUE(VLOOKUP(B2796,Accounts!B$2:G$3001,6,FALSE))</f>
        <v>2664522625</v>
      </c>
      <c r="N2796" s="22">
        <f>IFERROR(VLOOKUP(B2796,Loan!B2796:D3095,3,FALSE), 0)</f>
        <v>0</v>
      </c>
      <c r="O2796" s="25">
        <f>VLOOKUP(B2796,Transaction!C2:F3001,4,FALSE)</f>
        <v>44251</v>
      </c>
      <c r="P2796" s="21" t="str">
        <f>VLOOKUP(B2796,Table3[[Account Number]:[Transaction type]],2,FALSE)</f>
        <v>Cash Withdrawal</v>
      </c>
      <c r="Q2796" s="21" t="str">
        <f>VLOOKUP(B2796,Transaction!C2:E3001,3,FALSE)</f>
        <v>ATM</v>
      </c>
      <c r="R2796" s="22">
        <f>Table4[[#This Row],[Bank Deposit2]] - Table4[[#This Row],[Saving Accounts]]</f>
        <v>0</v>
      </c>
      <c r="S2796" s="22">
        <f>IF(AND(Table4[[#This Row],[Account Type]]="Current",Table4[[#This Row],[Opening Balance]]&gt;= 500000),Table4[[#This Row],[Opening Balance]] * 0.02, 0)</f>
        <v>0</v>
      </c>
    </row>
    <row r="2797" spans="1:19" ht="15.75" x14ac:dyDescent="0.25">
      <c r="A2797" s="17" t="s">
        <v>8523</v>
      </c>
      <c r="B2797" s="19">
        <v>266203436</v>
      </c>
      <c r="C2797" s="17">
        <v>70</v>
      </c>
      <c r="D2797" s="24">
        <v>19138.5</v>
      </c>
      <c r="E2797" s="17" t="s">
        <v>12</v>
      </c>
      <c r="F2797" s="17" t="s">
        <v>993</v>
      </c>
      <c r="G2797" s="17" t="s">
        <v>2773</v>
      </c>
      <c r="H2797" s="17" t="s">
        <v>8524</v>
      </c>
      <c r="I2797" s="20">
        <f t="shared" si="43"/>
        <v>41509.990458</v>
      </c>
      <c r="J2797" s="20">
        <v>7892.0228772</v>
      </c>
      <c r="K2797" s="17" t="s">
        <v>8525</v>
      </c>
      <c r="L2797" s="21" t="str">
        <f>VLOOKUP(B2797,Accounts!B$2:E$3001,4,FALSE)</f>
        <v>Savings</v>
      </c>
      <c r="M2797" s="26">
        <f>VALUE(VLOOKUP(B2797,Accounts!B$2:G$3001,6,FALSE))</f>
        <v>14661024</v>
      </c>
      <c r="N2797" s="22">
        <f>IFERROR(VLOOKUP(B2797,Loan!B2797:D3096,3,FALSE), 0)</f>
        <v>0</v>
      </c>
      <c r="O2797" s="25">
        <f>VLOOKUP(B2797,Transaction!C2:F3001,4,FALSE)</f>
        <v>44416</v>
      </c>
      <c r="P2797" s="21" t="str">
        <f>VLOOKUP(B2797,Table3[[Account Number]:[Transaction type]],2,FALSE)</f>
        <v>Online Payment</v>
      </c>
      <c r="Q2797" s="21" t="str">
        <f>VLOOKUP(B2797,Transaction!C2:E3001,3,FALSE)</f>
        <v>Internet Banking</v>
      </c>
      <c r="R2797" s="22">
        <f>Table4[[#This Row],[Bank Deposit2]] - Table4[[#This Row],[Saving Accounts]]</f>
        <v>33617.967580800003</v>
      </c>
      <c r="S2797" s="22">
        <f>IF(AND(Table4[[#This Row],[Account Type]]="Current",Table4[[#This Row],[Opening Balance]]&gt;= 500000),Table4[[#This Row],[Opening Balance]] * 0.02, 0)</f>
        <v>0</v>
      </c>
    </row>
    <row r="2798" spans="1:19" ht="15.75" x14ac:dyDescent="0.25">
      <c r="A2798" s="17" t="s">
        <v>8526</v>
      </c>
      <c r="B2798" s="19">
        <v>612790558</v>
      </c>
      <c r="C2798" s="17">
        <v>53</v>
      </c>
      <c r="D2798" s="24">
        <v>25347.75</v>
      </c>
      <c r="E2798" s="17" t="s">
        <v>12</v>
      </c>
      <c r="F2798" s="17" t="s">
        <v>418</v>
      </c>
      <c r="G2798" s="17" t="s">
        <v>2773</v>
      </c>
      <c r="H2798" s="17" t="s">
        <v>8527</v>
      </c>
      <c r="I2798" s="20">
        <f t="shared" si="43"/>
        <v>289365.40159999998</v>
      </c>
      <c r="J2798" s="20">
        <v>82390.221619200005</v>
      </c>
      <c r="K2798" s="17" t="s">
        <v>8528</v>
      </c>
      <c r="L2798" s="21" t="str">
        <f>VLOOKUP(B2798,Accounts!B$2:E$3001,4,FALSE)</f>
        <v>Domiciliary</v>
      </c>
      <c r="M2798" s="26">
        <f>VALUE(VLOOKUP(B2798,Accounts!B$2:G$3001,6,FALSE))</f>
        <v>3301121187</v>
      </c>
      <c r="N2798" s="22">
        <f>IFERROR(VLOOKUP(B2798,Loan!B2798:D3097,3,FALSE), 0)</f>
        <v>0</v>
      </c>
      <c r="O2798" s="25">
        <f>VLOOKUP(B2798,Transaction!C2:F3001,4,FALSE)</f>
        <v>44376</v>
      </c>
      <c r="P2798" s="21" t="str">
        <f>VLOOKUP(B2798,Table3[[Account Number]:[Transaction type]],2,FALSE)</f>
        <v>Money Deposit</v>
      </c>
      <c r="Q2798" s="21" t="str">
        <f>VLOOKUP(B2798,Transaction!C2:E3001,3,FALSE)</f>
        <v>Bank</v>
      </c>
      <c r="R2798" s="22">
        <f>Table4[[#This Row],[Bank Deposit2]] - Table4[[#This Row],[Saving Accounts]]</f>
        <v>206975.17998079996</v>
      </c>
      <c r="S2798" s="22">
        <f>IF(AND(Table4[[#This Row],[Account Type]]="Current",Table4[[#This Row],[Opening Balance]]&gt;= 500000),Table4[[#This Row],[Opening Balance]] * 0.02, 0)</f>
        <v>0</v>
      </c>
    </row>
    <row r="2799" spans="1:19" ht="15.75" x14ac:dyDescent="0.25">
      <c r="A2799" s="17" t="s">
        <v>8529</v>
      </c>
      <c r="B2799" s="19">
        <v>968411127</v>
      </c>
      <c r="C2799" s="17">
        <v>26</v>
      </c>
      <c r="D2799" s="24">
        <v>35209.5</v>
      </c>
      <c r="E2799" s="17" t="s">
        <v>12</v>
      </c>
      <c r="F2799" s="17" t="s">
        <v>993</v>
      </c>
      <c r="G2799" s="17" t="s">
        <v>2773</v>
      </c>
      <c r="H2799" s="17" t="s">
        <v>8530</v>
      </c>
      <c r="I2799" s="20">
        <f t="shared" si="43"/>
        <v>358461.90903600003</v>
      </c>
      <c r="J2799" s="20">
        <v>52535.618746380002</v>
      </c>
      <c r="K2799" s="17" t="s">
        <v>8531</v>
      </c>
      <c r="L2799" s="21" t="str">
        <f>VLOOKUP(B2799,Accounts!B$2:E$3001,4,FALSE)</f>
        <v>Current</v>
      </c>
      <c r="M2799" s="26">
        <f>VALUE(VLOOKUP(B2799,Accounts!B$2:G$3001,6,FALSE))</f>
        <v>967559296</v>
      </c>
      <c r="N2799" s="22">
        <f>IFERROR(VLOOKUP(B2799,Loan!B2799:D3098,3,FALSE), 0)</f>
        <v>0</v>
      </c>
      <c r="O2799" s="25">
        <f>VLOOKUP(B2799,Transaction!C2:F3001,4,FALSE)</f>
        <v>44202</v>
      </c>
      <c r="P2799" s="21" t="str">
        <f>VLOOKUP(B2799,Table3[[Account Number]:[Transaction type]],2,FALSE)</f>
        <v>Cash Withdrawal</v>
      </c>
      <c r="Q2799" s="21" t="str">
        <f>VLOOKUP(B2799,Transaction!C2:E3001,3,FALSE)</f>
        <v>ATM</v>
      </c>
      <c r="R2799" s="22">
        <f>Table4[[#This Row],[Bank Deposit2]] - Table4[[#This Row],[Saving Accounts]]</f>
        <v>305926.29028962005</v>
      </c>
      <c r="S2799" s="22">
        <f>IF(AND(Table4[[#This Row],[Account Type]]="Current",Table4[[#This Row],[Opening Balance]]&gt;= 500000),Table4[[#This Row],[Opening Balance]] * 0.02, 0)</f>
        <v>19351185.920000002</v>
      </c>
    </row>
    <row r="2800" spans="1:19" ht="15.75" x14ac:dyDescent="0.25">
      <c r="A2800" s="17" t="s">
        <v>8532</v>
      </c>
      <c r="B2800" s="19">
        <v>291292071</v>
      </c>
      <c r="C2800" s="17">
        <v>19</v>
      </c>
      <c r="D2800" s="24">
        <v>37766.25</v>
      </c>
      <c r="E2800" s="17" t="s">
        <v>12</v>
      </c>
      <c r="F2800" s="17" t="s">
        <v>1400</v>
      </c>
      <c r="G2800" s="17" t="s">
        <v>2773</v>
      </c>
      <c r="H2800" s="17" t="s">
        <v>8533</v>
      </c>
      <c r="I2800" s="20">
        <f t="shared" si="43"/>
        <v>169348.06823999999</v>
      </c>
      <c r="J2800" s="20">
        <v>115934.0217984</v>
      </c>
      <c r="K2800" s="17" t="s">
        <v>8534</v>
      </c>
      <c r="L2800" s="21" t="str">
        <f>VLOOKUP(B2800,Accounts!B$2:E$3001,4,FALSE)</f>
        <v>Fixed Deposit</v>
      </c>
      <c r="M2800" s="26">
        <f>VALUE(VLOOKUP(B2800,Accounts!B$2:G$3001,6,FALSE))</f>
        <v>2964410712</v>
      </c>
      <c r="N2800" s="22">
        <f>IFERROR(VLOOKUP(B2800,Loan!B2800:D3099,3,FALSE), 0)</f>
        <v>0</v>
      </c>
      <c r="O2800" s="25">
        <f>VLOOKUP(B2800,Transaction!C2:F3001,4,FALSE)</f>
        <v>44673</v>
      </c>
      <c r="P2800" s="21" t="str">
        <f>VLOOKUP(B2800,Table3[[Account Number]:[Transaction type]],2,FALSE)</f>
        <v>Cash Withdrawal</v>
      </c>
      <c r="Q2800" s="21" t="str">
        <f>VLOOKUP(B2800,Transaction!C2:E3001,3,FALSE)</f>
        <v>POS</v>
      </c>
      <c r="R2800" s="22">
        <f>Table4[[#This Row],[Bank Deposit2]] - Table4[[#This Row],[Saving Accounts]]</f>
        <v>53414.046441599989</v>
      </c>
      <c r="S2800" s="22">
        <f>IF(AND(Table4[[#This Row],[Account Type]]="Current",Table4[[#This Row],[Opening Balance]]&gt;= 500000),Table4[[#This Row],[Opening Balance]] * 0.02, 0)</f>
        <v>0</v>
      </c>
    </row>
    <row r="2801" spans="1:19" ht="15.75" x14ac:dyDescent="0.25">
      <c r="A2801" s="17" t="s">
        <v>8535</v>
      </c>
      <c r="B2801" s="19">
        <v>763927329</v>
      </c>
      <c r="C2801" s="17">
        <v>79</v>
      </c>
      <c r="D2801" s="24">
        <v>15851.25</v>
      </c>
      <c r="E2801" s="17" t="s">
        <v>12</v>
      </c>
      <c r="F2801" s="17" t="s">
        <v>199</v>
      </c>
      <c r="G2801" s="17" t="s">
        <v>2773</v>
      </c>
      <c r="H2801" s="17" t="s">
        <v>8536</v>
      </c>
      <c r="I2801" s="20">
        <f t="shared" si="43"/>
        <v>1523757.92022</v>
      </c>
      <c r="J2801" s="20">
        <v>197728.5868128</v>
      </c>
      <c r="K2801" s="17" t="s">
        <v>8537</v>
      </c>
      <c r="L2801" s="21" t="str">
        <f>VLOOKUP(B2801,Accounts!B$2:E$3001,4,FALSE)</f>
        <v>Current</v>
      </c>
      <c r="M2801" s="26">
        <f>VALUE(VLOOKUP(B2801,Accounts!B$2:G$3001,6,FALSE))</f>
        <v>2965133472</v>
      </c>
      <c r="N2801" s="22">
        <f>IFERROR(VLOOKUP(B2801,Loan!B2801:D3100,3,FALSE), 0)</f>
        <v>0</v>
      </c>
      <c r="O2801" s="25">
        <f>VLOOKUP(B2801,Transaction!C2:F3001,4,FALSE)</f>
        <v>44322</v>
      </c>
      <c r="P2801" s="21" t="str">
        <f>VLOOKUP(B2801,Table3[[Account Number]:[Transaction type]],2,FALSE)</f>
        <v>Money Deposit</v>
      </c>
      <c r="Q2801" s="21" t="str">
        <f>VLOOKUP(B2801,Transaction!C2:E3001,3,FALSE)</f>
        <v>ATM</v>
      </c>
      <c r="R2801" s="22">
        <f>Table4[[#This Row],[Bank Deposit2]] - Table4[[#This Row],[Saving Accounts]]</f>
        <v>1326029.3334071999</v>
      </c>
      <c r="S2801" s="22">
        <f>IF(AND(Table4[[#This Row],[Account Type]]="Current",Table4[[#This Row],[Opening Balance]]&gt;= 500000),Table4[[#This Row],[Opening Balance]] * 0.02, 0)</f>
        <v>59302669.439999998</v>
      </c>
    </row>
    <row r="2802" spans="1:19" ht="15.75" x14ac:dyDescent="0.25">
      <c r="A2802" s="17" t="s">
        <v>8538</v>
      </c>
      <c r="B2802" s="19">
        <v>598219243</v>
      </c>
      <c r="C2802" s="17">
        <v>25</v>
      </c>
      <c r="D2802" s="24">
        <v>35574.75</v>
      </c>
      <c r="E2802" s="17" t="s">
        <v>12</v>
      </c>
      <c r="F2802" s="17" t="s">
        <v>256</v>
      </c>
      <c r="G2802" s="17" t="s">
        <v>2773</v>
      </c>
      <c r="H2802" s="17" t="s">
        <v>8539</v>
      </c>
      <c r="I2802" s="20">
        <f t="shared" si="43"/>
        <v>611852.16708000004</v>
      </c>
      <c r="J2802" s="20">
        <v>457697.20550400001</v>
      </c>
      <c r="K2802" s="17" t="s">
        <v>8540</v>
      </c>
      <c r="L2802" s="21" t="str">
        <f>VLOOKUP(B2802,Accounts!B$2:E$3001,4,FALSE)</f>
        <v>Current</v>
      </c>
      <c r="M2802" s="26">
        <f>VALUE(VLOOKUP(B2802,Accounts!B$2:G$3001,6,FALSE))</f>
        <v>991513235</v>
      </c>
      <c r="N2802" s="22">
        <f>IFERROR(VLOOKUP(B2802,Loan!B2802:D3101,3,FALSE), 0)</f>
        <v>0</v>
      </c>
      <c r="O2802" s="25">
        <f>VLOOKUP(B2802,Transaction!C2:F3001,4,FALSE)</f>
        <v>44504</v>
      </c>
      <c r="P2802" s="21" t="str">
        <f>VLOOKUP(B2802,Table3[[Account Number]:[Transaction type]],2,FALSE)</f>
        <v>Checks</v>
      </c>
      <c r="Q2802" s="21" t="str">
        <f>VLOOKUP(B2802,Transaction!C2:E3001,3,FALSE)</f>
        <v>Bank</v>
      </c>
      <c r="R2802" s="22">
        <f>Table4[[#This Row],[Bank Deposit2]] - Table4[[#This Row],[Saving Accounts]]</f>
        <v>154154.96157600003</v>
      </c>
      <c r="S2802" s="22">
        <f>IF(AND(Table4[[#This Row],[Account Type]]="Current",Table4[[#This Row],[Opening Balance]]&gt;= 500000),Table4[[#This Row],[Opening Balance]] * 0.02, 0)</f>
        <v>19830264.699999999</v>
      </c>
    </row>
    <row r="2803" spans="1:19" ht="15.75" x14ac:dyDescent="0.25">
      <c r="A2803" s="17" t="s">
        <v>8541</v>
      </c>
      <c r="B2803" s="19">
        <v>21129169</v>
      </c>
      <c r="C2803" s="17">
        <v>48</v>
      </c>
      <c r="D2803" s="24">
        <v>27174</v>
      </c>
      <c r="E2803" s="17" t="s">
        <v>12</v>
      </c>
      <c r="F2803" s="17" t="s">
        <v>1517</v>
      </c>
      <c r="G2803" s="17" t="s">
        <v>2773</v>
      </c>
      <c r="H2803" s="17" t="s">
        <v>8542</v>
      </c>
      <c r="I2803" s="20">
        <f t="shared" si="43"/>
        <v>191303.258688</v>
      </c>
      <c r="J2803" s="20">
        <v>208032.91621247999</v>
      </c>
      <c r="K2803" s="17" t="s">
        <v>8543</v>
      </c>
      <c r="L2803" s="21" t="str">
        <f>VLOOKUP(B2803,Accounts!B$2:E$3001,4,FALSE)</f>
        <v>Domiciliary</v>
      </c>
      <c r="M2803" s="26">
        <f>VALUE(VLOOKUP(B2803,Accounts!B$2:G$3001,6,FALSE))</f>
        <v>2802866409</v>
      </c>
      <c r="N2803" s="22">
        <f>IFERROR(VLOOKUP(B2803,Loan!B2803:D3102,3,FALSE), 0)</f>
        <v>0</v>
      </c>
      <c r="O2803" s="25">
        <f>VLOOKUP(B2803,Transaction!C2:F3001,4,FALSE)</f>
        <v>44624</v>
      </c>
      <c r="P2803" s="21" t="str">
        <f>VLOOKUP(B2803,Table3[[Account Number]:[Transaction type]],2,FALSE)</f>
        <v>Money Deposit</v>
      </c>
      <c r="Q2803" s="21" t="str">
        <f>VLOOKUP(B2803,Transaction!C2:E3001,3,FALSE)</f>
        <v>Bank</v>
      </c>
      <c r="R2803" s="22">
        <f>Table4[[#This Row],[Bank Deposit2]] - Table4[[#This Row],[Saving Accounts]]</f>
        <v>-16729.65752447999</v>
      </c>
      <c r="S2803" s="22">
        <f>IF(AND(Table4[[#This Row],[Account Type]]="Current",Table4[[#This Row],[Opening Balance]]&gt;= 500000),Table4[[#This Row],[Opening Balance]] * 0.02, 0)</f>
        <v>0</v>
      </c>
    </row>
    <row r="2804" spans="1:19" ht="15.75" x14ac:dyDescent="0.25">
      <c r="A2804" s="17" t="s">
        <v>8544</v>
      </c>
      <c r="B2804" s="19">
        <v>478863350</v>
      </c>
      <c r="C2804" s="17">
        <v>77</v>
      </c>
      <c r="D2804" s="24">
        <v>16581.75</v>
      </c>
      <c r="E2804" s="17" t="s">
        <v>12</v>
      </c>
      <c r="F2804" s="17" t="s">
        <v>774</v>
      </c>
      <c r="G2804" s="17" t="s">
        <v>2773</v>
      </c>
      <c r="H2804" s="17" t="s">
        <v>8545</v>
      </c>
      <c r="I2804" s="20">
        <f t="shared" si="43"/>
        <v>116494.449632</v>
      </c>
      <c r="J2804" s="20">
        <v>60689.8503728</v>
      </c>
      <c r="K2804" s="17" t="s">
        <v>8546</v>
      </c>
      <c r="L2804" s="21" t="str">
        <f>VLOOKUP(B2804,Accounts!B$2:E$3001,4,FALSE)</f>
        <v>Corporate</v>
      </c>
      <c r="M2804" s="26">
        <f>VALUE(VLOOKUP(B2804,Accounts!B$2:G$3001,6,FALSE))</f>
        <v>15656648</v>
      </c>
      <c r="N2804" s="22">
        <f>IFERROR(VLOOKUP(B2804,Loan!B2804:D3103,3,FALSE), 0)</f>
        <v>0</v>
      </c>
      <c r="O2804" s="25">
        <f>VLOOKUP(B2804,Transaction!C2:F3001,4,FALSE)</f>
        <v>44426</v>
      </c>
      <c r="P2804" s="21" t="str">
        <f>VLOOKUP(B2804,Table3[[Account Number]:[Transaction type]],2,FALSE)</f>
        <v>Money Transfer</v>
      </c>
      <c r="Q2804" s="21" t="str">
        <f>VLOOKUP(B2804,Transaction!C2:E3001,3,FALSE)</f>
        <v>Mobile</v>
      </c>
      <c r="R2804" s="22">
        <f>Table4[[#This Row],[Bank Deposit2]] - Table4[[#This Row],[Saving Accounts]]</f>
        <v>55804.599259200004</v>
      </c>
      <c r="S2804" s="22">
        <f>IF(AND(Table4[[#This Row],[Account Type]]="Current",Table4[[#This Row],[Opening Balance]]&gt;= 500000),Table4[[#This Row],[Opening Balance]] * 0.02, 0)</f>
        <v>0</v>
      </c>
    </row>
    <row r="2805" spans="1:19" ht="15.75" x14ac:dyDescent="0.25">
      <c r="A2805" s="17" t="s">
        <v>8547</v>
      </c>
      <c r="B2805" s="19">
        <v>465801768</v>
      </c>
      <c r="C2805" s="17">
        <v>74</v>
      </c>
      <c r="D2805" s="24">
        <v>17677.5</v>
      </c>
      <c r="E2805" s="17" t="s">
        <v>12</v>
      </c>
      <c r="F2805" s="17" t="s">
        <v>2602</v>
      </c>
      <c r="G2805" s="17" t="s">
        <v>2773</v>
      </c>
      <c r="H2805" s="17" t="s">
        <v>8548</v>
      </c>
      <c r="I2805" s="20">
        <f t="shared" si="43"/>
        <v>502389.90364400001</v>
      </c>
      <c r="J2805" s="20">
        <v>116349.66176112001</v>
      </c>
      <c r="K2805" s="17" t="s">
        <v>8549</v>
      </c>
      <c r="L2805" s="21" t="str">
        <f>VLOOKUP(B2805,Accounts!B$2:E$3001,4,FALSE)</f>
        <v>Domiciliary</v>
      </c>
      <c r="M2805" s="26">
        <f>VALUE(VLOOKUP(B2805,Accounts!B$2:G$3001,6,FALSE))</f>
        <v>5027421696</v>
      </c>
      <c r="N2805" s="22">
        <f>IFERROR(VLOOKUP(B2805,Loan!B2805:D3104,3,FALSE), 0)</f>
        <v>0</v>
      </c>
      <c r="O2805" s="25">
        <f>VLOOKUP(B2805,Transaction!C2:F3001,4,FALSE)</f>
        <v>44631</v>
      </c>
      <c r="P2805" s="21" t="str">
        <f>VLOOKUP(B2805,Table3[[Account Number]:[Transaction type]],2,FALSE)</f>
        <v>Money Deposit</v>
      </c>
      <c r="Q2805" s="21" t="str">
        <f>VLOOKUP(B2805,Transaction!C2:E3001,3,FALSE)</f>
        <v>Bank</v>
      </c>
      <c r="R2805" s="22">
        <f>Table4[[#This Row],[Bank Deposit2]] - Table4[[#This Row],[Saving Accounts]]</f>
        <v>386040.24188287999</v>
      </c>
      <c r="S2805" s="22">
        <f>IF(AND(Table4[[#This Row],[Account Type]]="Current",Table4[[#This Row],[Opening Balance]]&gt;= 500000),Table4[[#This Row],[Opening Balance]] * 0.02, 0)</f>
        <v>0</v>
      </c>
    </row>
    <row r="2806" spans="1:19" ht="15.75" x14ac:dyDescent="0.25">
      <c r="A2806" s="17" t="s">
        <v>8550</v>
      </c>
      <c r="B2806" s="19">
        <v>540646135</v>
      </c>
      <c r="C2806" s="17">
        <v>43</v>
      </c>
      <c r="D2806" s="24">
        <v>29000.25</v>
      </c>
      <c r="E2806" s="17" t="s">
        <v>12</v>
      </c>
      <c r="F2806" s="17" t="s">
        <v>1469</v>
      </c>
      <c r="G2806" s="17" t="s">
        <v>2773</v>
      </c>
      <c r="H2806" s="17" t="s">
        <v>8551</v>
      </c>
      <c r="I2806" s="20">
        <f t="shared" si="43"/>
        <v>370594.474384</v>
      </c>
      <c r="J2806" s="20">
        <v>74588.001806400003</v>
      </c>
      <c r="K2806" s="17" t="s">
        <v>8552</v>
      </c>
      <c r="L2806" s="21" t="str">
        <f>VLOOKUP(B2806,Accounts!B$2:E$3001,4,FALSE)</f>
        <v>Savings</v>
      </c>
      <c r="M2806" s="26">
        <f>VALUE(VLOOKUP(B2806,Accounts!B$2:G$3001,6,FALSE))</f>
        <v>940548804</v>
      </c>
      <c r="N2806" s="22">
        <f>IFERROR(VLOOKUP(B2806,Loan!B2806:D3105,3,FALSE), 0)</f>
        <v>0</v>
      </c>
      <c r="O2806" s="25">
        <f>VLOOKUP(B2806,Transaction!C2:F3001,4,FALSE)</f>
        <v>44211</v>
      </c>
      <c r="P2806" s="21" t="str">
        <f>VLOOKUP(B2806,Table3[[Account Number]:[Transaction type]],2,FALSE)</f>
        <v>Money Deposit</v>
      </c>
      <c r="Q2806" s="21" t="str">
        <f>VLOOKUP(B2806,Transaction!C2:E3001,3,FALSE)</f>
        <v>Bank</v>
      </c>
      <c r="R2806" s="22">
        <f>Table4[[#This Row],[Bank Deposit2]] - Table4[[#This Row],[Saving Accounts]]</f>
        <v>296006.47257759998</v>
      </c>
      <c r="S2806" s="22">
        <f>IF(AND(Table4[[#This Row],[Account Type]]="Current",Table4[[#This Row],[Opening Balance]]&gt;= 500000),Table4[[#This Row],[Opening Balance]] * 0.02, 0)</f>
        <v>0</v>
      </c>
    </row>
    <row r="2807" spans="1:19" ht="15.75" x14ac:dyDescent="0.25">
      <c r="A2807" s="17" t="s">
        <v>8553</v>
      </c>
      <c r="B2807" s="19">
        <v>119419377</v>
      </c>
      <c r="C2807" s="17">
        <v>27</v>
      </c>
      <c r="D2807" s="24">
        <v>34844.25</v>
      </c>
      <c r="E2807" s="17" t="s">
        <v>12</v>
      </c>
      <c r="F2807" s="17" t="s">
        <v>2501</v>
      </c>
      <c r="G2807" s="17" t="s">
        <v>2773</v>
      </c>
      <c r="H2807" s="17" t="s">
        <v>8554</v>
      </c>
      <c r="I2807" s="20">
        <f t="shared" si="43"/>
        <v>222884.56108799999</v>
      </c>
      <c r="J2807" s="20">
        <v>125629.05974976</v>
      </c>
      <c r="K2807" s="17" t="s">
        <v>8555</v>
      </c>
      <c r="L2807" s="21" t="str">
        <f>VLOOKUP(B2807,Accounts!B$2:E$3001,4,FALSE)</f>
        <v>Joint</v>
      </c>
      <c r="M2807" s="26">
        <f>VALUE(VLOOKUP(B2807,Accounts!B$2:G$3001,6,FALSE))</f>
        <v>136956204</v>
      </c>
      <c r="N2807" s="22">
        <f>IFERROR(VLOOKUP(B2807,Loan!B2807:D3106,3,FALSE), 0)</f>
        <v>0</v>
      </c>
      <c r="O2807" s="25">
        <f>VLOOKUP(B2807,Transaction!C2:F3001,4,FALSE)</f>
        <v>44461</v>
      </c>
      <c r="P2807" s="21" t="str">
        <f>VLOOKUP(B2807,Table3[[Account Number]:[Transaction type]],2,FALSE)</f>
        <v>Money Transfer</v>
      </c>
      <c r="Q2807" s="21" t="str">
        <f>VLOOKUP(B2807,Transaction!C2:E3001,3,FALSE)</f>
        <v>ATM</v>
      </c>
      <c r="R2807" s="22">
        <f>Table4[[#This Row],[Bank Deposit2]] - Table4[[#This Row],[Saving Accounts]]</f>
        <v>97255.501338239992</v>
      </c>
      <c r="S2807" s="22">
        <f>IF(AND(Table4[[#This Row],[Account Type]]="Current",Table4[[#This Row],[Opening Balance]]&gt;= 500000),Table4[[#This Row],[Opening Balance]] * 0.02, 0)</f>
        <v>0</v>
      </c>
    </row>
    <row r="2808" spans="1:19" ht="15.75" x14ac:dyDescent="0.25">
      <c r="A2808" s="17" t="s">
        <v>8556</v>
      </c>
      <c r="B2808" s="19">
        <v>782716076</v>
      </c>
      <c r="C2808" s="17">
        <v>68</v>
      </c>
      <c r="D2808" s="24">
        <v>19869</v>
      </c>
      <c r="E2808" s="17" t="s">
        <v>12</v>
      </c>
      <c r="F2808" s="17" t="s">
        <v>2501</v>
      </c>
      <c r="G2808" s="17" t="s">
        <v>2773</v>
      </c>
      <c r="H2808" s="17" t="s">
        <v>8557</v>
      </c>
      <c r="I2808" s="20">
        <f t="shared" si="43"/>
        <v>421426.09171200002</v>
      </c>
      <c r="J2808" s="20">
        <v>69584.308166400006</v>
      </c>
      <c r="K2808" s="17" t="s">
        <v>8558</v>
      </c>
      <c r="L2808" s="21" t="str">
        <f>VLOOKUP(B2808,Accounts!B$2:E$3001,4,FALSE)</f>
        <v>Corporate</v>
      </c>
      <c r="M2808" s="26">
        <f>VALUE(VLOOKUP(B2808,Accounts!B$2:G$3001,6,FALSE))</f>
        <v>1244347776</v>
      </c>
      <c r="N2808" s="22">
        <f>IFERROR(VLOOKUP(B2808,Loan!B2808:D3107,3,FALSE), 0)</f>
        <v>0</v>
      </c>
      <c r="O2808" s="25">
        <f>VLOOKUP(B2808,Transaction!C2:F3001,4,FALSE)</f>
        <v>44213</v>
      </c>
      <c r="P2808" s="21" t="str">
        <f>VLOOKUP(B2808,Table3[[Account Number]:[Transaction type]],2,FALSE)</f>
        <v>Money Deposit</v>
      </c>
      <c r="Q2808" s="21" t="str">
        <f>VLOOKUP(B2808,Transaction!C2:E3001,3,FALSE)</f>
        <v>ATM</v>
      </c>
      <c r="R2808" s="22">
        <f>Table4[[#This Row],[Bank Deposit2]] - Table4[[#This Row],[Saving Accounts]]</f>
        <v>351841.78354560002</v>
      </c>
      <c r="S2808" s="22">
        <f>IF(AND(Table4[[#This Row],[Account Type]]="Current",Table4[[#This Row],[Opening Balance]]&gt;= 500000),Table4[[#This Row],[Opening Balance]] * 0.02, 0)</f>
        <v>0</v>
      </c>
    </row>
    <row r="2809" spans="1:19" ht="15.75" x14ac:dyDescent="0.25">
      <c r="A2809" s="17" t="s">
        <v>8559</v>
      </c>
      <c r="B2809" s="19">
        <v>321721952</v>
      </c>
      <c r="C2809" s="17">
        <v>80</v>
      </c>
      <c r="D2809" s="24">
        <v>15486</v>
      </c>
      <c r="E2809" s="17" t="s">
        <v>12</v>
      </c>
      <c r="F2809" s="17" t="s">
        <v>318</v>
      </c>
      <c r="G2809" s="17" t="s">
        <v>2773</v>
      </c>
      <c r="H2809" s="17" t="s">
        <v>8560</v>
      </c>
      <c r="I2809" s="20">
        <f t="shared" si="43"/>
        <v>1448756.0229420001</v>
      </c>
      <c r="J2809" s="20">
        <v>382206.16910592001</v>
      </c>
      <c r="K2809" s="17" t="s">
        <v>8561</v>
      </c>
      <c r="L2809" s="21" t="str">
        <f>VLOOKUP(B2809,Accounts!B$2:E$3001,4,FALSE)</f>
        <v>Domiciliary</v>
      </c>
      <c r="M2809" s="26">
        <f>VALUE(VLOOKUP(B2809,Accounts!B$2:G$3001,6,FALSE))</f>
        <v>1621005529</v>
      </c>
      <c r="N2809" s="22">
        <f>IFERROR(VLOOKUP(B2809,Loan!B2809:D3108,3,FALSE), 0)</f>
        <v>0</v>
      </c>
      <c r="O2809" s="25">
        <f>VLOOKUP(B2809,Transaction!C2:F3001,4,FALSE)</f>
        <v>44530</v>
      </c>
      <c r="P2809" s="21" t="str">
        <f>VLOOKUP(B2809,Table3[[Account Number]:[Transaction type]],2,FALSE)</f>
        <v>Money Transfer</v>
      </c>
      <c r="Q2809" s="21" t="str">
        <f>VLOOKUP(B2809,Transaction!C2:E3001,3,FALSE)</f>
        <v>Mobile</v>
      </c>
      <c r="R2809" s="22">
        <f>Table4[[#This Row],[Bank Deposit2]] - Table4[[#This Row],[Saving Accounts]]</f>
        <v>1066549.8538360801</v>
      </c>
      <c r="S2809" s="22">
        <f>IF(AND(Table4[[#This Row],[Account Type]]="Current",Table4[[#This Row],[Opening Balance]]&gt;= 500000),Table4[[#This Row],[Opening Balance]] * 0.02, 0)</f>
        <v>0</v>
      </c>
    </row>
    <row r="2810" spans="1:19" ht="15.75" x14ac:dyDescent="0.25">
      <c r="A2810" s="17" t="s">
        <v>8562</v>
      </c>
      <c r="B2810" s="19">
        <v>330818890</v>
      </c>
      <c r="C2810" s="17">
        <v>34</v>
      </c>
      <c r="D2810" s="24">
        <v>32287.5</v>
      </c>
      <c r="E2810" s="17" t="s">
        <v>12</v>
      </c>
      <c r="F2810" s="17" t="s">
        <v>336</v>
      </c>
      <c r="G2810" s="17" t="s">
        <v>2773</v>
      </c>
      <c r="H2810" s="17" t="s">
        <v>8563</v>
      </c>
      <c r="I2810" s="20">
        <f t="shared" si="43"/>
        <v>168183.13094999999</v>
      </c>
      <c r="J2810" s="20">
        <v>117451.1841552</v>
      </c>
      <c r="K2810" s="17" t="s">
        <v>8564</v>
      </c>
      <c r="L2810" s="21" t="str">
        <f>VLOOKUP(B2810,Accounts!B$2:E$3001,4,FALSE)</f>
        <v>Domiciliary</v>
      </c>
      <c r="M2810" s="26">
        <f>VALUE(VLOOKUP(B2810,Accounts!B$2:G$3001,6,FALSE))</f>
        <v>1895565516</v>
      </c>
      <c r="N2810" s="22">
        <f>IFERROR(VLOOKUP(B2810,Loan!B2810:D3109,3,FALSE), 0)</f>
        <v>0</v>
      </c>
      <c r="O2810" s="25">
        <f>VLOOKUP(B2810,Transaction!C2:F3001,4,FALSE)</f>
        <v>44413</v>
      </c>
      <c r="P2810" s="21" t="str">
        <f>VLOOKUP(B2810,Table3[[Account Number]:[Transaction type]],2,FALSE)</f>
        <v>Cash Withdrawal</v>
      </c>
      <c r="Q2810" s="21" t="str">
        <f>VLOOKUP(B2810,Transaction!C2:E3001,3,FALSE)</f>
        <v>ATM</v>
      </c>
      <c r="R2810" s="22">
        <f>Table4[[#This Row],[Bank Deposit2]] - Table4[[#This Row],[Saving Accounts]]</f>
        <v>50731.946794799995</v>
      </c>
      <c r="S2810" s="22">
        <f>IF(AND(Table4[[#This Row],[Account Type]]="Current",Table4[[#This Row],[Opening Balance]]&gt;= 500000),Table4[[#This Row],[Opening Balance]] * 0.02, 0)</f>
        <v>0</v>
      </c>
    </row>
    <row r="2811" spans="1:19" ht="15.75" x14ac:dyDescent="0.25">
      <c r="A2811" s="17" t="s">
        <v>8565</v>
      </c>
      <c r="B2811" s="19">
        <v>571268682</v>
      </c>
      <c r="C2811" s="17">
        <v>29</v>
      </c>
      <c r="D2811" s="24">
        <v>34113.75</v>
      </c>
      <c r="E2811" s="17" t="s">
        <v>12</v>
      </c>
      <c r="F2811" s="17" t="s">
        <v>721</v>
      </c>
      <c r="G2811" s="17" t="s">
        <v>2773</v>
      </c>
      <c r="H2811" s="17" t="s">
        <v>8566</v>
      </c>
      <c r="I2811" s="20">
        <f t="shared" si="43"/>
        <v>77377.408500000005</v>
      </c>
      <c r="J2811" s="20">
        <v>32105.06712</v>
      </c>
      <c r="K2811" s="17" t="s">
        <v>8567</v>
      </c>
      <c r="L2811" s="21" t="str">
        <f>VLOOKUP(B2811,Accounts!B$2:E$3001,4,FALSE)</f>
        <v>Current</v>
      </c>
      <c r="M2811" s="26">
        <f>VALUE(VLOOKUP(B2811,Accounts!B$2:G$3001,6,FALSE))</f>
        <v>2389974528</v>
      </c>
      <c r="N2811" s="22">
        <f>IFERROR(VLOOKUP(B2811,Loan!B2811:D3110,3,FALSE), 0)</f>
        <v>0</v>
      </c>
      <c r="O2811" s="25">
        <f>VLOOKUP(B2811,Transaction!C2:F3001,4,FALSE)</f>
        <v>44218</v>
      </c>
      <c r="P2811" s="21" t="str">
        <f>VLOOKUP(B2811,Table3[[Account Number]:[Transaction type]],2,FALSE)</f>
        <v>Money Transfer</v>
      </c>
      <c r="Q2811" s="21" t="str">
        <f>VLOOKUP(B2811,Transaction!C2:E3001,3,FALSE)</f>
        <v>Mobile</v>
      </c>
      <c r="R2811" s="22">
        <f>Table4[[#This Row],[Bank Deposit2]] - Table4[[#This Row],[Saving Accounts]]</f>
        <v>45272.341380000005</v>
      </c>
      <c r="S2811" s="22">
        <f>IF(AND(Table4[[#This Row],[Account Type]]="Current",Table4[[#This Row],[Opening Balance]]&gt;= 500000),Table4[[#This Row],[Opening Balance]] * 0.02, 0)</f>
        <v>47799490.560000002</v>
      </c>
    </row>
    <row r="2812" spans="1:19" ht="15.75" x14ac:dyDescent="0.25">
      <c r="A2812" s="17" t="s">
        <v>8568</v>
      </c>
      <c r="B2812" s="19">
        <v>995229677</v>
      </c>
      <c r="C2812" s="17">
        <v>83</v>
      </c>
      <c r="D2812" s="24">
        <v>14390.25</v>
      </c>
      <c r="E2812" s="17" t="s">
        <v>12</v>
      </c>
      <c r="F2812" s="17" t="s">
        <v>1090</v>
      </c>
      <c r="G2812" s="17" t="s">
        <v>2773</v>
      </c>
      <c r="H2812" s="17" t="s">
        <v>8569</v>
      </c>
      <c r="I2812" s="20">
        <f t="shared" si="43"/>
        <v>1118146.5284</v>
      </c>
      <c r="J2812" s="20">
        <v>657266.85933040001</v>
      </c>
      <c r="K2812" s="17" t="s">
        <v>8570</v>
      </c>
      <c r="L2812" s="21" t="str">
        <f>VLOOKUP(B2812,Accounts!B$2:E$3001,4,FALSE)</f>
        <v>Domiciliary</v>
      </c>
      <c r="M2812" s="26">
        <f>VALUE(VLOOKUP(B2812,Accounts!B$2:G$3001,6,FALSE))</f>
        <v>11003772</v>
      </c>
      <c r="N2812" s="22">
        <f>IFERROR(VLOOKUP(B2812,Loan!B2812:D3111,3,FALSE), 0)</f>
        <v>0</v>
      </c>
      <c r="O2812" s="25">
        <f>VLOOKUP(B2812,Transaction!C2:F3001,4,FALSE)</f>
        <v>44608</v>
      </c>
      <c r="P2812" s="21" t="str">
        <f>VLOOKUP(B2812,Table3[[Account Number]:[Transaction type]],2,FALSE)</f>
        <v>Checks</v>
      </c>
      <c r="Q2812" s="21" t="str">
        <f>VLOOKUP(B2812,Transaction!C2:E3001,3,FALSE)</f>
        <v>Informal Services</v>
      </c>
      <c r="R2812" s="22">
        <f>Table4[[#This Row],[Bank Deposit2]] - Table4[[#This Row],[Saving Accounts]]</f>
        <v>460879.66906959994</v>
      </c>
      <c r="S2812" s="22">
        <f>IF(AND(Table4[[#This Row],[Account Type]]="Current",Table4[[#This Row],[Opening Balance]]&gt;= 500000),Table4[[#This Row],[Opening Balance]] * 0.02, 0)</f>
        <v>0</v>
      </c>
    </row>
    <row r="2813" spans="1:19" ht="15.75" x14ac:dyDescent="0.25">
      <c r="A2813" s="17" t="s">
        <v>8571</v>
      </c>
      <c r="B2813" s="19">
        <v>241445901</v>
      </c>
      <c r="C2813" s="17">
        <v>19</v>
      </c>
      <c r="D2813" s="24">
        <v>37766.25</v>
      </c>
      <c r="E2813" s="17" t="s">
        <v>12</v>
      </c>
      <c r="F2813" s="17" t="s">
        <v>83</v>
      </c>
      <c r="G2813" s="17" t="s">
        <v>2773</v>
      </c>
      <c r="H2813" s="17" t="s">
        <v>8572</v>
      </c>
      <c r="I2813" s="20">
        <f t="shared" si="43"/>
        <v>25861.372875000001</v>
      </c>
      <c r="J2813" s="20">
        <v>34813.386562500003</v>
      </c>
      <c r="K2813" s="17" t="s">
        <v>8573</v>
      </c>
      <c r="L2813" s="21" t="str">
        <f>VLOOKUP(B2813,Accounts!B$2:E$3001,4,FALSE)</f>
        <v>Domiciliary</v>
      </c>
      <c r="M2813" s="26">
        <f>VALUE(VLOOKUP(B2813,Accounts!B$2:G$3001,6,FALSE))</f>
        <v>4664020224</v>
      </c>
      <c r="N2813" s="22">
        <f>IFERROR(VLOOKUP(B2813,Loan!B2813:D3112,3,FALSE), 0)</f>
        <v>0</v>
      </c>
      <c r="O2813" s="25">
        <f>VLOOKUP(B2813,Transaction!C2:F3001,4,FALSE)</f>
        <v>44632</v>
      </c>
      <c r="P2813" s="21" t="str">
        <f>VLOOKUP(B2813,Table3[[Account Number]:[Transaction type]],2,FALSE)</f>
        <v>Money Deposit</v>
      </c>
      <c r="Q2813" s="21" t="str">
        <f>VLOOKUP(B2813,Transaction!C2:E3001,3,FALSE)</f>
        <v>Bank</v>
      </c>
      <c r="R2813" s="22">
        <f>Table4[[#This Row],[Bank Deposit2]] - Table4[[#This Row],[Saving Accounts]]</f>
        <v>-8952.0136875000026</v>
      </c>
      <c r="S2813" s="22">
        <f>IF(AND(Table4[[#This Row],[Account Type]]="Current",Table4[[#This Row],[Opening Balance]]&gt;= 500000),Table4[[#This Row],[Opening Balance]] * 0.02, 0)</f>
        <v>0</v>
      </c>
    </row>
    <row r="2814" spans="1:19" ht="15.75" x14ac:dyDescent="0.25">
      <c r="A2814" s="17" t="s">
        <v>8574</v>
      </c>
      <c r="B2814" s="19">
        <v>277879148</v>
      </c>
      <c r="C2814" s="17">
        <v>76</v>
      </c>
      <c r="D2814" s="24">
        <v>16947</v>
      </c>
      <c r="E2814" s="17" t="s">
        <v>12</v>
      </c>
      <c r="F2814" s="17" t="s">
        <v>1517</v>
      </c>
      <c r="G2814" s="17" t="s">
        <v>2773</v>
      </c>
      <c r="H2814" s="17" t="s">
        <v>8575</v>
      </c>
      <c r="I2814" s="20">
        <f t="shared" si="43"/>
        <v>95070.793999999994</v>
      </c>
      <c r="J2814" s="20">
        <v>47565.419355999999</v>
      </c>
      <c r="K2814" s="17" t="s">
        <v>8576</v>
      </c>
      <c r="L2814" s="21" t="str">
        <f>VLOOKUP(B2814,Accounts!B$2:E$3001,4,FALSE)</f>
        <v>Savings</v>
      </c>
      <c r="M2814" s="26">
        <f>VALUE(VLOOKUP(B2814,Accounts!B$2:G$3001,6,FALSE))</f>
        <v>529289475</v>
      </c>
      <c r="N2814" s="22">
        <f>IFERROR(VLOOKUP(B2814,Loan!B2814:D3113,3,FALSE), 0)</f>
        <v>0</v>
      </c>
      <c r="O2814" s="25">
        <f>VLOOKUP(B2814,Transaction!C2:F3001,4,FALSE)</f>
        <v>44259</v>
      </c>
      <c r="P2814" s="21" t="str">
        <f>VLOOKUP(B2814,Table3[[Account Number]:[Transaction type]],2,FALSE)</f>
        <v>Money Deposit</v>
      </c>
      <c r="Q2814" s="21" t="str">
        <f>VLOOKUP(B2814,Transaction!C2:E3001,3,FALSE)</f>
        <v>Bank</v>
      </c>
      <c r="R2814" s="22">
        <f>Table4[[#This Row],[Bank Deposit2]] - Table4[[#This Row],[Saving Accounts]]</f>
        <v>47505.374643999996</v>
      </c>
      <c r="S2814" s="22">
        <f>IF(AND(Table4[[#This Row],[Account Type]]="Current",Table4[[#This Row],[Opening Balance]]&gt;= 500000),Table4[[#This Row],[Opening Balance]] * 0.02, 0)</f>
        <v>0</v>
      </c>
    </row>
    <row r="2815" spans="1:19" ht="15.75" x14ac:dyDescent="0.25">
      <c r="A2815" s="17" t="s">
        <v>8577</v>
      </c>
      <c r="B2815" s="19">
        <v>814266527</v>
      </c>
      <c r="C2815" s="17">
        <v>18</v>
      </c>
      <c r="D2815" s="24">
        <v>38131.5</v>
      </c>
      <c r="E2815" s="17" t="s">
        <v>12</v>
      </c>
      <c r="F2815" s="17" t="s">
        <v>1426</v>
      </c>
      <c r="G2815" s="17" t="s">
        <v>2773</v>
      </c>
      <c r="H2815" s="17" t="s">
        <v>8578</v>
      </c>
      <c r="I2815" s="20">
        <f t="shared" si="43"/>
        <v>994183.24717600003</v>
      </c>
      <c r="J2815" s="20">
        <v>277555.18863324</v>
      </c>
      <c r="K2815" s="17" t="s">
        <v>8579</v>
      </c>
      <c r="L2815" s="21" t="str">
        <f>VLOOKUP(B2815,Accounts!B$2:E$3001,4,FALSE)</f>
        <v>Domiciliary</v>
      </c>
      <c r="M2815" s="26">
        <f>VALUE(VLOOKUP(B2815,Accounts!B$2:G$3001,6,FALSE))</f>
        <v>844105087</v>
      </c>
      <c r="N2815" s="22">
        <f>IFERROR(VLOOKUP(B2815,Loan!B2815:D3114,3,FALSE), 0)</f>
        <v>0</v>
      </c>
      <c r="O2815" s="25">
        <f>VLOOKUP(B2815,Transaction!C2:F3001,4,FALSE)</f>
        <v>44681</v>
      </c>
      <c r="P2815" s="21" t="str">
        <f>VLOOKUP(B2815,Table3[[Account Number]:[Transaction type]],2,FALSE)</f>
        <v>Cash Withdrawal</v>
      </c>
      <c r="Q2815" s="21" t="str">
        <f>VLOOKUP(B2815,Transaction!C2:E3001,3,FALSE)</f>
        <v>ATM</v>
      </c>
      <c r="R2815" s="22">
        <f>Table4[[#This Row],[Bank Deposit2]] - Table4[[#This Row],[Saving Accounts]]</f>
        <v>716628.05854276009</v>
      </c>
      <c r="S2815" s="22">
        <f>IF(AND(Table4[[#This Row],[Account Type]]="Current",Table4[[#This Row],[Opening Balance]]&gt;= 500000),Table4[[#This Row],[Opening Balance]] * 0.02, 0)</f>
        <v>0</v>
      </c>
    </row>
    <row r="2816" spans="1:19" ht="15.75" x14ac:dyDescent="0.25">
      <c r="A2816" s="17" t="s">
        <v>8580</v>
      </c>
      <c r="B2816" s="19">
        <v>926400808</v>
      </c>
      <c r="C2816" s="17">
        <v>52</v>
      </c>
      <c r="D2816" s="24">
        <v>25713</v>
      </c>
      <c r="E2816" s="17" t="s">
        <v>12</v>
      </c>
      <c r="F2816" s="17" t="s">
        <v>88</v>
      </c>
      <c r="G2816" s="17" t="s">
        <v>2773</v>
      </c>
      <c r="H2816" s="17" t="s">
        <v>8581</v>
      </c>
      <c r="I2816" s="20">
        <f t="shared" si="43"/>
        <v>976917.76</v>
      </c>
      <c r="J2816" s="20">
        <v>226400.69088000001</v>
      </c>
      <c r="K2816" s="17" t="s">
        <v>2430</v>
      </c>
      <c r="L2816" s="21" t="str">
        <f>VLOOKUP(B2816,Accounts!B$2:E$3001,4,FALSE)</f>
        <v>Joint</v>
      </c>
      <c r="M2816" s="26">
        <f>VALUE(VLOOKUP(B2816,Accounts!B$2:G$3001,6,FALSE))</f>
        <v>1949128192</v>
      </c>
      <c r="N2816" s="22">
        <f>IFERROR(VLOOKUP(B2816,Loan!B2816:D3115,3,FALSE), 0)</f>
        <v>0</v>
      </c>
      <c r="O2816" s="25">
        <f>VLOOKUP(B2816,Transaction!C2:F3001,4,FALSE)</f>
        <v>44316</v>
      </c>
      <c r="P2816" s="21" t="str">
        <f>VLOOKUP(B2816,Table3[[Account Number]:[Transaction type]],2,FALSE)</f>
        <v>Money Deposit</v>
      </c>
      <c r="Q2816" s="21" t="str">
        <f>VLOOKUP(B2816,Transaction!C2:E3001,3,FALSE)</f>
        <v>Bank</v>
      </c>
      <c r="R2816" s="22">
        <f>Table4[[#This Row],[Bank Deposit2]] - Table4[[#This Row],[Saving Accounts]]</f>
        <v>750517.06912</v>
      </c>
      <c r="S2816" s="22">
        <f>IF(AND(Table4[[#This Row],[Account Type]]="Current",Table4[[#This Row],[Opening Balance]]&gt;= 500000),Table4[[#This Row],[Opening Balance]] * 0.02, 0)</f>
        <v>0</v>
      </c>
    </row>
    <row r="2817" spans="1:19" ht="15.75" x14ac:dyDescent="0.25">
      <c r="A2817" s="17" t="s">
        <v>8582</v>
      </c>
      <c r="B2817" s="19">
        <v>87238732</v>
      </c>
      <c r="C2817" s="17">
        <v>70</v>
      </c>
      <c r="D2817" s="24">
        <v>19138.5</v>
      </c>
      <c r="E2817" s="17" t="s">
        <v>12</v>
      </c>
      <c r="F2817" s="17" t="s">
        <v>1626</v>
      </c>
      <c r="G2817" s="17" t="s">
        <v>2773</v>
      </c>
      <c r="H2817" s="17" t="s">
        <v>8583</v>
      </c>
      <c r="I2817" s="20">
        <f t="shared" si="43"/>
        <v>934525.89401599998</v>
      </c>
      <c r="J2817" s="20">
        <v>161495.34251136001</v>
      </c>
      <c r="K2817" s="17" t="s">
        <v>8584</v>
      </c>
      <c r="L2817" s="21" t="str">
        <f>VLOOKUP(B2817,Accounts!B$2:E$3001,4,FALSE)</f>
        <v>Savings</v>
      </c>
      <c r="M2817" s="26">
        <f>VALUE(VLOOKUP(B2817,Accounts!B$2:G$3001,6,FALSE))</f>
        <v>228548883</v>
      </c>
      <c r="N2817" s="22">
        <f>IFERROR(VLOOKUP(B2817,Loan!B2817:D3116,3,FALSE), 0)</f>
        <v>0</v>
      </c>
      <c r="O2817" s="25">
        <f>VLOOKUP(B2817,Transaction!C2:F3001,4,FALSE)</f>
        <v>44490</v>
      </c>
      <c r="P2817" s="21" t="str">
        <f>VLOOKUP(B2817,Table3[[Account Number]:[Transaction type]],2,FALSE)</f>
        <v>Money Deposit</v>
      </c>
      <c r="Q2817" s="21" t="str">
        <f>VLOOKUP(B2817,Transaction!C2:E3001,3,FALSE)</f>
        <v>Bank</v>
      </c>
      <c r="R2817" s="22">
        <f>Table4[[#This Row],[Bank Deposit2]] - Table4[[#This Row],[Saving Accounts]]</f>
        <v>773030.55150463991</v>
      </c>
      <c r="S2817" s="22">
        <f>IF(AND(Table4[[#This Row],[Account Type]]="Current",Table4[[#This Row],[Opening Balance]]&gt;= 500000),Table4[[#This Row],[Opening Balance]] * 0.02, 0)</f>
        <v>0</v>
      </c>
    </row>
    <row r="2818" spans="1:19" ht="15.75" x14ac:dyDescent="0.25">
      <c r="A2818" s="17" t="s">
        <v>8585</v>
      </c>
      <c r="B2818" s="19">
        <v>500212612</v>
      </c>
      <c r="C2818" s="17">
        <v>24</v>
      </c>
      <c r="D2818" s="24">
        <v>35940</v>
      </c>
      <c r="E2818" s="17" t="s">
        <v>12</v>
      </c>
      <c r="F2818" s="17" t="s">
        <v>24</v>
      </c>
      <c r="G2818" s="17" t="s">
        <v>2773</v>
      </c>
      <c r="H2818" s="17" t="s">
        <v>8586</v>
      </c>
      <c r="I2818" s="20">
        <f t="shared" si="43"/>
        <v>437316.134976</v>
      </c>
      <c r="J2818" s="20">
        <v>163640.87631359999</v>
      </c>
      <c r="K2818" s="17" t="s">
        <v>8587</v>
      </c>
      <c r="L2818" s="21" t="str">
        <f>VLOOKUP(B2818,Accounts!B$2:E$3001,4,FALSE)</f>
        <v>Savings</v>
      </c>
      <c r="M2818" s="26">
        <f>VALUE(VLOOKUP(B2818,Accounts!B$2:G$3001,6,FALSE))</f>
        <v>962956143</v>
      </c>
      <c r="N2818" s="22">
        <f>IFERROR(VLOOKUP(B2818,Loan!B2818:D3117,3,FALSE), 0)</f>
        <v>0</v>
      </c>
      <c r="O2818" s="25">
        <f>VLOOKUP(B2818,Transaction!C2:F3001,4,FALSE)</f>
        <v>44252</v>
      </c>
      <c r="P2818" s="21" t="str">
        <f>VLOOKUP(B2818,Table3[[Account Number]:[Transaction type]],2,FALSE)</f>
        <v>Money Transfer</v>
      </c>
      <c r="Q2818" s="21" t="str">
        <f>VLOOKUP(B2818,Transaction!C2:E3001,3,FALSE)</f>
        <v>Internet Banking</v>
      </c>
      <c r="R2818" s="22">
        <f>Table4[[#This Row],[Bank Deposit2]] - Table4[[#This Row],[Saving Accounts]]</f>
        <v>273675.25866240001</v>
      </c>
      <c r="S2818" s="22">
        <f>IF(AND(Table4[[#This Row],[Account Type]]="Current",Table4[[#This Row],[Opening Balance]]&gt;= 500000),Table4[[#This Row],[Opening Balance]] * 0.02, 0)</f>
        <v>0</v>
      </c>
    </row>
    <row r="2819" spans="1:19" ht="15.75" x14ac:dyDescent="0.25">
      <c r="A2819" s="17" t="s">
        <v>8588</v>
      </c>
      <c r="B2819" s="19">
        <v>387078888</v>
      </c>
      <c r="C2819" s="17">
        <v>36</v>
      </c>
      <c r="D2819" s="24">
        <v>31557</v>
      </c>
      <c r="E2819" s="17" t="s">
        <v>12</v>
      </c>
      <c r="F2819" s="17" t="s">
        <v>1242</v>
      </c>
      <c r="G2819" s="17" t="s">
        <v>2773</v>
      </c>
      <c r="H2819" s="17" t="s">
        <v>8589</v>
      </c>
      <c r="I2819" s="20">
        <f t="shared" ref="I2819:I2882" si="44">VALUE(CLEAN(H2819))</f>
        <v>678567.86995199998</v>
      </c>
      <c r="J2819" s="20">
        <v>75959.089919999999</v>
      </c>
      <c r="K2819" s="17" t="s">
        <v>8590</v>
      </c>
      <c r="L2819" s="21" t="str">
        <f>VLOOKUP(B2819,Accounts!B$2:E$3001,4,FALSE)</f>
        <v>Domiciliary</v>
      </c>
      <c r="M2819" s="26">
        <f>VALUE(VLOOKUP(B2819,Accounts!B$2:G$3001,6,FALSE))</f>
        <v>1093164396</v>
      </c>
      <c r="N2819" s="22">
        <f>IFERROR(VLOOKUP(B2819,Loan!B2819:D3118,3,FALSE), 0)</f>
        <v>0</v>
      </c>
      <c r="O2819" s="25">
        <f>VLOOKUP(B2819,Transaction!C2:F3001,4,FALSE)</f>
        <v>44586</v>
      </c>
      <c r="P2819" s="21" t="str">
        <f>VLOOKUP(B2819,Table3[[Account Number]:[Transaction type]],2,FALSE)</f>
        <v>Money Transfer</v>
      </c>
      <c r="Q2819" s="21" t="str">
        <f>VLOOKUP(B2819,Transaction!C2:E3001,3,FALSE)</f>
        <v>Mobile</v>
      </c>
      <c r="R2819" s="22">
        <f>Table4[[#This Row],[Bank Deposit2]] - Table4[[#This Row],[Saving Accounts]]</f>
        <v>602608.78003200004</v>
      </c>
      <c r="S2819" s="22">
        <f>IF(AND(Table4[[#This Row],[Account Type]]="Current",Table4[[#This Row],[Opening Balance]]&gt;= 500000),Table4[[#This Row],[Opening Balance]] * 0.02, 0)</f>
        <v>0</v>
      </c>
    </row>
    <row r="2820" spans="1:19" ht="15.75" x14ac:dyDescent="0.25">
      <c r="A2820" s="17" t="s">
        <v>8591</v>
      </c>
      <c r="B2820" s="19">
        <v>980718499</v>
      </c>
      <c r="C2820" s="17">
        <v>50</v>
      </c>
      <c r="D2820" s="24">
        <v>26443.5</v>
      </c>
      <c r="E2820" s="17" t="s">
        <v>12</v>
      </c>
      <c r="F2820" s="17" t="s">
        <v>227</v>
      </c>
      <c r="G2820" s="17" t="s">
        <v>2773</v>
      </c>
      <c r="H2820" s="17" t="s">
        <v>8592</v>
      </c>
      <c r="I2820" s="20">
        <f t="shared" si="44"/>
        <v>958002.58761299995</v>
      </c>
      <c r="J2820" s="20">
        <v>271735.32516569999</v>
      </c>
      <c r="K2820" s="17" t="s">
        <v>8593</v>
      </c>
      <c r="L2820" s="21" t="str">
        <f>VLOOKUP(B2820,Accounts!B$2:E$3001,4,FALSE)</f>
        <v>Domiciliary</v>
      </c>
      <c r="M2820" s="26">
        <f>VALUE(VLOOKUP(B2820,Accounts!B$2:G$3001,6,FALSE))</f>
        <v>545999232</v>
      </c>
      <c r="N2820" s="22">
        <f>IFERROR(VLOOKUP(B2820,Loan!B2820:D3119,3,FALSE), 0)</f>
        <v>0</v>
      </c>
      <c r="O2820" s="25">
        <f>VLOOKUP(B2820,Transaction!C2:F3001,4,FALSE)</f>
        <v>44542</v>
      </c>
      <c r="P2820" s="21" t="str">
        <f>VLOOKUP(B2820,Table3[[Account Number]:[Transaction type]],2,FALSE)</f>
        <v>Online Payment</v>
      </c>
      <c r="Q2820" s="21" t="str">
        <f>VLOOKUP(B2820,Transaction!C2:E3001,3,FALSE)</f>
        <v>Internet Banking</v>
      </c>
      <c r="R2820" s="22">
        <f>Table4[[#This Row],[Bank Deposit2]] - Table4[[#This Row],[Saving Accounts]]</f>
        <v>686267.2624472999</v>
      </c>
      <c r="S2820" s="22">
        <f>IF(AND(Table4[[#This Row],[Account Type]]="Current",Table4[[#This Row],[Opening Balance]]&gt;= 500000),Table4[[#This Row],[Opening Balance]] * 0.02, 0)</f>
        <v>0</v>
      </c>
    </row>
    <row r="2821" spans="1:19" ht="15.75" x14ac:dyDescent="0.25">
      <c r="A2821" s="17" t="s">
        <v>8594</v>
      </c>
      <c r="B2821" s="19">
        <v>694139298</v>
      </c>
      <c r="C2821" s="17">
        <v>81</v>
      </c>
      <c r="D2821" s="24">
        <v>15120.75</v>
      </c>
      <c r="E2821" s="17" t="s">
        <v>12</v>
      </c>
      <c r="F2821" s="17" t="s">
        <v>208</v>
      </c>
      <c r="G2821" s="17" t="s">
        <v>2773</v>
      </c>
      <c r="H2821" s="17" t="s">
        <v>8595</v>
      </c>
      <c r="I2821" s="20">
        <f t="shared" si="44"/>
        <v>1024647.731919</v>
      </c>
      <c r="J2821" s="20">
        <v>413930.54070900002</v>
      </c>
      <c r="K2821" s="17" t="s">
        <v>1059</v>
      </c>
      <c r="L2821" s="21" t="str">
        <f>VLOOKUP(B2821,Accounts!B$2:E$3001,4,FALSE)</f>
        <v>Joint</v>
      </c>
      <c r="M2821" s="26">
        <f>VALUE(VLOOKUP(B2821,Accounts!B$2:G$3001,6,FALSE))</f>
        <v>24307773</v>
      </c>
      <c r="N2821" s="22">
        <f>IFERROR(VLOOKUP(B2821,Loan!B2821:D3120,3,FALSE), 0)</f>
        <v>0</v>
      </c>
      <c r="O2821" s="25">
        <f>VLOOKUP(B2821,Transaction!C2:F3001,4,FALSE)</f>
        <v>44387</v>
      </c>
      <c r="P2821" s="21" t="str">
        <f>VLOOKUP(B2821,Table3[[Account Number]:[Transaction type]],2,FALSE)</f>
        <v>Online Payment</v>
      </c>
      <c r="Q2821" s="21" t="str">
        <f>VLOOKUP(B2821,Transaction!C2:E3001,3,FALSE)</f>
        <v>Mobile</v>
      </c>
      <c r="R2821" s="22">
        <f>Table4[[#This Row],[Bank Deposit2]] - Table4[[#This Row],[Saving Accounts]]</f>
        <v>610717.19121000008</v>
      </c>
      <c r="S2821" s="22">
        <f>IF(AND(Table4[[#This Row],[Account Type]]="Current",Table4[[#This Row],[Opening Balance]]&gt;= 500000),Table4[[#This Row],[Opening Balance]] * 0.02, 0)</f>
        <v>0</v>
      </c>
    </row>
    <row r="2822" spans="1:19" ht="15.75" x14ac:dyDescent="0.25">
      <c r="A2822" s="17" t="s">
        <v>8596</v>
      </c>
      <c r="B2822" s="19">
        <v>499863915</v>
      </c>
      <c r="C2822" s="17">
        <v>63</v>
      </c>
      <c r="D2822" s="24">
        <v>21695.25</v>
      </c>
      <c r="E2822" s="17" t="s">
        <v>12</v>
      </c>
      <c r="F2822" s="17" t="s">
        <v>598</v>
      </c>
      <c r="G2822" s="17" t="s">
        <v>2773</v>
      </c>
      <c r="H2822" s="17" t="s">
        <v>8597</v>
      </c>
      <c r="I2822" s="20">
        <f t="shared" si="44"/>
        <v>127045.875988</v>
      </c>
      <c r="J2822" s="20">
        <v>23471.187258800001</v>
      </c>
      <c r="K2822" s="17" t="s">
        <v>8598</v>
      </c>
      <c r="L2822" s="21" t="str">
        <f>VLOOKUP(B2822,Accounts!B$2:E$3001,4,FALSE)</f>
        <v>Domiciliary</v>
      </c>
      <c r="M2822" s="26">
        <f>VALUE(VLOOKUP(B2822,Accounts!B$2:G$3001,6,FALSE))</f>
        <v>309043</v>
      </c>
      <c r="N2822" s="22">
        <f>IFERROR(VLOOKUP(B2822,Loan!B2822:D3121,3,FALSE), 0)</f>
        <v>0</v>
      </c>
      <c r="O2822" s="25">
        <f>VLOOKUP(B2822,Transaction!C2:F3001,4,FALSE)</f>
        <v>44650</v>
      </c>
      <c r="P2822" s="21" t="str">
        <f>VLOOKUP(B2822,Table3[[Account Number]:[Transaction type]],2,FALSE)</f>
        <v>Money Transfer</v>
      </c>
      <c r="Q2822" s="21" t="str">
        <f>VLOOKUP(B2822,Transaction!C2:E3001,3,FALSE)</f>
        <v>Mobile</v>
      </c>
      <c r="R2822" s="22">
        <f>Table4[[#This Row],[Bank Deposit2]] - Table4[[#This Row],[Saving Accounts]]</f>
        <v>103574.6887292</v>
      </c>
      <c r="S2822" s="22">
        <f>IF(AND(Table4[[#This Row],[Account Type]]="Current",Table4[[#This Row],[Opening Balance]]&gt;= 500000),Table4[[#This Row],[Opening Balance]] * 0.02, 0)</f>
        <v>0</v>
      </c>
    </row>
    <row r="2823" spans="1:19" ht="15.75" x14ac:dyDescent="0.25">
      <c r="A2823" s="17" t="s">
        <v>8599</v>
      </c>
      <c r="B2823" s="19">
        <v>934597374</v>
      </c>
      <c r="C2823" s="17">
        <v>20</v>
      </c>
      <c r="D2823" s="24">
        <v>37401</v>
      </c>
      <c r="E2823" s="17" t="s">
        <v>12</v>
      </c>
      <c r="F2823" s="17" t="s">
        <v>1400</v>
      </c>
      <c r="G2823" s="17" t="s">
        <v>2773</v>
      </c>
      <c r="H2823" s="17" t="s">
        <v>8600</v>
      </c>
      <c r="I2823" s="20">
        <f t="shared" si="44"/>
        <v>87378.659280000007</v>
      </c>
      <c r="J2823" s="20">
        <v>75066.211836000002</v>
      </c>
      <c r="K2823" s="17" t="s">
        <v>8601</v>
      </c>
      <c r="L2823" s="21" t="str">
        <f>VLOOKUP(B2823,Accounts!B$2:E$3001,4,FALSE)</f>
        <v>Joint</v>
      </c>
      <c r="M2823" s="26">
        <f>VALUE(VLOOKUP(B2823,Accounts!B$2:G$3001,6,FALSE))</f>
        <v>1702208734</v>
      </c>
      <c r="N2823" s="22">
        <f>IFERROR(VLOOKUP(B2823,Loan!B2823:D3122,3,FALSE), 0)</f>
        <v>0</v>
      </c>
      <c r="O2823" s="25">
        <f>VLOOKUP(B2823,Transaction!C2:F3001,4,FALSE)</f>
        <v>44382</v>
      </c>
      <c r="P2823" s="21" t="str">
        <f>VLOOKUP(B2823,Table3[[Account Number]:[Transaction type]],2,FALSE)</f>
        <v>Money Deposit</v>
      </c>
      <c r="Q2823" s="21" t="str">
        <f>VLOOKUP(B2823,Transaction!C2:E3001,3,FALSE)</f>
        <v>Bank</v>
      </c>
      <c r="R2823" s="22">
        <f>Table4[[#This Row],[Bank Deposit2]] - Table4[[#This Row],[Saving Accounts]]</f>
        <v>12312.447444000005</v>
      </c>
      <c r="S2823" s="22">
        <f>IF(AND(Table4[[#This Row],[Account Type]]="Current",Table4[[#This Row],[Opening Balance]]&gt;= 500000),Table4[[#This Row],[Opening Balance]] * 0.02, 0)</f>
        <v>0</v>
      </c>
    </row>
    <row r="2824" spans="1:19" ht="15.75" x14ac:dyDescent="0.25">
      <c r="A2824" s="17" t="s">
        <v>8602</v>
      </c>
      <c r="B2824" s="19">
        <v>619053523</v>
      </c>
      <c r="C2824" s="17">
        <v>28</v>
      </c>
      <c r="D2824" s="24">
        <v>34479</v>
      </c>
      <c r="E2824" s="17" t="s">
        <v>12</v>
      </c>
      <c r="F2824" s="17" t="s">
        <v>353</v>
      </c>
      <c r="G2824" s="17" t="s">
        <v>2773</v>
      </c>
      <c r="H2824" s="17" t="s">
        <v>8603</v>
      </c>
      <c r="I2824" s="20">
        <f t="shared" si="44"/>
        <v>390050.10135000001</v>
      </c>
      <c r="J2824" s="20">
        <v>135217.368468</v>
      </c>
      <c r="K2824" s="17" t="s">
        <v>8604</v>
      </c>
      <c r="L2824" s="21" t="str">
        <f>VLOOKUP(B2824,Accounts!B$2:E$3001,4,FALSE)</f>
        <v>Domiciliary</v>
      </c>
      <c r="M2824" s="26">
        <f>VALUE(VLOOKUP(B2824,Accounts!B$2:G$3001,6,FALSE))</f>
        <v>157737216</v>
      </c>
      <c r="N2824" s="22">
        <f>IFERROR(VLOOKUP(B2824,Loan!B2824:D3123,3,FALSE), 0)</f>
        <v>0</v>
      </c>
      <c r="O2824" s="25">
        <f>VLOOKUP(B2824,Transaction!C2:F3001,4,FALSE)</f>
        <v>44225</v>
      </c>
      <c r="P2824" s="21" t="str">
        <f>VLOOKUP(B2824,Table3[[Account Number]:[Transaction type]],2,FALSE)</f>
        <v>Money Deposit</v>
      </c>
      <c r="Q2824" s="21" t="str">
        <f>VLOOKUP(B2824,Transaction!C2:E3001,3,FALSE)</f>
        <v>Bank</v>
      </c>
      <c r="R2824" s="22">
        <f>Table4[[#This Row],[Bank Deposit2]] - Table4[[#This Row],[Saving Accounts]]</f>
        <v>254832.73288200001</v>
      </c>
      <c r="S2824" s="22">
        <f>IF(AND(Table4[[#This Row],[Account Type]]="Current",Table4[[#This Row],[Opening Balance]]&gt;= 500000),Table4[[#This Row],[Opening Balance]] * 0.02, 0)</f>
        <v>0</v>
      </c>
    </row>
    <row r="2825" spans="1:19" ht="15.75" x14ac:dyDescent="0.25">
      <c r="A2825" s="17" t="s">
        <v>8605</v>
      </c>
      <c r="B2825" s="19">
        <v>308158521</v>
      </c>
      <c r="C2825" s="17">
        <v>56</v>
      </c>
      <c r="D2825" s="24">
        <v>24252</v>
      </c>
      <c r="E2825" s="17" t="s">
        <v>12</v>
      </c>
      <c r="F2825" s="17" t="s">
        <v>1815</v>
      </c>
      <c r="G2825" s="17" t="s">
        <v>2773</v>
      </c>
      <c r="H2825" s="17" t="s">
        <v>8606</v>
      </c>
      <c r="I2825" s="20">
        <f t="shared" si="44"/>
        <v>244609.51923199999</v>
      </c>
      <c r="J2825" s="20">
        <v>139343.07785216</v>
      </c>
      <c r="K2825" s="17" t="s">
        <v>8607</v>
      </c>
      <c r="L2825" s="21" t="str">
        <f>VLOOKUP(B2825,Accounts!B$2:E$3001,4,FALSE)</f>
        <v>Domiciliary</v>
      </c>
      <c r="M2825" s="26">
        <f>VALUE(VLOOKUP(B2825,Accounts!B$2:G$3001,6,FALSE))</f>
        <v>2732776011</v>
      </c>
      <c r="N2825" s="22">
        <f>IFERROR(VLOOKUP(B2825,Loan!B2825:D3124,3,FALSE), 0)</f>
        <v>0</v>
      </c>
      <c r="O2825" s="25">
        <f>VLOOKUP(B2825,Transaction!C2:F3001,4,FALSE)</f>
        <v>44389</v>
      </c>
      <c r="P2825" s="21" t="str">
        <f>VLOOKUP(B2825,Table3[[Account Number]:[Transaction type]],2,FALSE)</f>
        <v>Online Payment</v>
      </c>
      <c r="Q2825" s="21" t="str">
        <f>VLOOKUP(B2825,Transaction!C2:E3001,3,FALSE)</f>
        <v>Internet Banking</v>
      </c>
      <c r="R2825" s="22">
        <f>Table4[[#This Row],[Bank Deposit2]] - Table4[[#This Row],[Saving Accounts]]</f>
        <v>105266.44137983999</v>
      </c>
      <c r="S2825" s="22">
        <f>IF(AND(Table4[[#This Row],[Account Type]]="Current",Table4[[#This Row],[Opening Balance]]&gt;= 500000),Table4[[#This Row],[Opening Balance]] * 0.02, 0)</f>
        <v>0</v>
      </c>
    </row>
    <row r="2826" spans="1:19" ht="15.75" x14ac:dyDescent="0.25">
      <c r="A2826" s="17" t="s">
        <v>8608</v>
      </c>
      <c r="B2826" s="19">
        <v>456255247</v>
      </c>
      <c r="C2826" s="17">
        <v>81</v>
      </c>
      <c r="D2826" s="24">
        <v>15120.75</v>
      </c>
      <c r="E2826" s="17" t="s">
        <v>12</v>
      </c>
      <c r="F2826" s="17" t="s">
        <v>1277</v>
      </c>
      <c r="G2826" s="17" t="s">
        <v>2773</v>
      </c>
      <c r="H2826" s="17" t="s">
        <v>8609</v>
      </c>
      <c r="I2826" s="20">
        <f t="shared" si="44"/>
        <v>342667.57297500002</v>
      </c>
      <c r="J2826" s="20">
        <v>177132.77618399999</v>
      </c>
      <c r="K2826" s="17" t="s">
        <v>8610</v>
      </c>
      <c r="L2826" s="21" t="str">
        <f>VLOOKUP(B2826,Accounts!B$2:E$3001,4,FALSE)</f>
        <v>Domiciliary</v>
      </c>
      <c r="M2826" s="26">
        <f>VALUE(VLOOKUP(B2826,Accounts!B$2:G$3001,6,FALSE))</f>
        <v>433576044</v>
      </c>
      <c r="N2826" s="22">
        <f>IFERROR(VLOOKUP(B2826,Loan!B2826:D3125,3,FALSE), 0)</f>
        <v>0</v>
      </c>
      <c r="O2826" s="25">
        <f>VLOOKUP(B2826,Transaction!C2:F3001,4,FALSE)</f>
        <v>44397</v>
      </c>
      <c r="P2826" s="21" t="str">
        <f>VLOOKUP(B2826,Table3[[Account Number]:[Transaction type]],2,FALSE)</f>
        <v>Cash Withdrawal</v>
      </c>
      <c r="Q2826" s="21" t="str">
        <f>VLOOKUP(B2826,Transaction!C2:E3001,3,FALSE)</f>
        <v>ATM</v>
      </c>
      <c r="R2826" s="22">
        <f>Table4[[#This Row],[Bank Deposit2]] - Table4[[#This Row],[Saving Accounts]]</f>
        <v>165534.79679100003</v>
      </c>
      <c r="S2826" s="22">
        <f>IF(AND(Table4[[#This Row],[Account Type]]="Current",Table4[[#This Row],[Opening Balance]]&gt;= 500000),Table4[[#This Row],[Opening Balance]] * 0.02, 0)</f>
        <v>0</v>
      </c>
    </row>
    <row r="2827" spans="1:19" ht="15.75" x14ac:dyDescent="0.25">
      <c r="A2827" s="17" t="s">
        <v>8611</v>
      </c>
      <c r="B2827" s="19">
        <v>489162349</v>
      </c>
      <c r="C2827" s="17">
        <v>82</v>
      </c>
      <c r="D2827" s="24">
        <v>14755.5</v>
      </c>
      <c r="E2827" s="17" t="s">
        <v>12</v>
      </c>
      <c r="F2827" s="17" t="s">
        <v>731</v>
      </c>
      <c r="G2827" s="17" t="s">
        <v>2773</v>
      </c>
      <c r="H2827" s="17" t="s">
        <v>8612</v>
      </c>
      <c r="I2827" s="20">
        <f t="shared" si="44"/>
        <v>1089957.0275999999</v>
      </c>
      <c r="J2827" s="20">
        <v>657849.61932479998</v>
      </c>
      <c r="K2827" s="17" t="s">
        <v>8613</v>
      </c>
      <c r="L2827" s="21" t="str">
        <f>VLOOKUP(B2827,Accounts!B$2:E$3001,4,FALSE)</f>
        <v>Savings</v>
      </c>
      <c r="M2827" s="26">
        <f>VALUE(VLOOKUP(B2827,Accounts!B$2:G$3001,6,FALSE))</f>
        <v>1842908672</v>
      </c>
      <c r="N2827" s="22">
        <f>IFERROR(VLOOKUP(B2827,Loan!B2827:D3126,3,FALSE), 0)</f>
        <v>0</v>
      </c>
      <c r="O2827" s="25">
        <f>VLOOKUP(B2827,Transaction!C2:F3001,4,FALSE)</f>
        <v>44538</v>
      </c>
      <c r="P2827" s="21" t="str">
        <f>VLOOKUP(B2827,Table3[[Account Number]:[Transaction type]],2,FALSE)</f>
        <v>Money Transfer</v>
      </c>
      <c r="Q2827" s="21" t="str">
        <f>VLOOKUP(B2827,Transaction!C2:E3001,3,FALSE)</f>
        <v>ATM</v>
      </c>
      <c r="R2827" s="22">
        <f>Table4[[#This Row],[Bank Deposit2]] - Table4[[#This Row],[Saving Accounts]]</f>
        <v>432107.40827519994</v>
      </c>
      <c r="S2827" s="22">
        <f>IF(AND(Table4[[#This Row],[Account Type]]="Current",Table4[[#This Row],[Opening Balance]]&gt;= 500000),Table4[[#This Row],[Opening Balance]] * 0.02, 0)</f>
        <v>0</v>
      </c>
    </row>
    <row r="2828" spans="1:19" ht="15.75" x14ac:dyDescent="0.25">
      <c r="A2828" s="17" t="s">
        <v>8614</v>
      </c>
      <c r="B2828" s="19">
        <v>245645227</v>
      </c>
      <c r="C2828" s="17">
        <v>72</v>
      </c>
      <c r="D2828" s="24">
        <v>18408</v>
      </c>
      <c r="E2828" s="17" t="s">
        <v>12</v>
      </c>
      <c r="F2828" s="17" t="s">
        <v>290</v>
      </c>
      <c r="G2828" s="17" t="s">
        <v>2773</v>
      </c>
      <c r="H2828" s="17" t="s">
        <v>8615</v>
      </c>
      <c r="I2828" s="20">
        <f t="shared" si="44"/>
        <v>669180.32987899997</v>
      </c>
      <c r="J2828" s="20">
        <v>144437.68693231</v>
      </c>
      <c r="K2828" s="17" t="s">
        <v>8616</v>
      </c>
      <c r="L2828" s="21" t="str">
        <f>VLOOKUP(B2828,Accounts!B$2:E$3001,4,FALSE)</f>
        <v>Domiciliary</v>
      </c>
      <c r="M2828" s="26">
        <f>VALUE(VLOOKUP(B2828,Accounts!B$2:G$3001,6,FALSE))</f>
        <v>1670717664</v>
      </c>
      <c r="N2828" s="22">
        <f>IFERROR(VLOOKUP(B2828,Loan!B2828:D3127,3,FALSE), 0)</f>
        <v>0</v>
      </c>
      <c r="O2828" s="25">
        <f>VLOOKUP(B2828,Transaction!C2:F3001,4,FALSE)</f>
        <v>44396</v>
      </c>
      <c r="P2828" s="21" t="str">
        <f>VLOOKUP(B2828,Table3[[Account Number]:[Transaction type]],2,FALSE)</f>
        <v>Checks</v>
      </c>
      <c r="Q2828" s="21" t="str">
        <f>VLOOKUP(B2828,Transaction!C2:E3001,3,FALSE)</f>
        <v>Informal Services</v>
      </c>
      <c r="R2828" s="22">
        <f>Table4[[#This Row],[Bank Deposit2]] - Table4[[#This Row],[Saving Accounts]]</f>
        <v>524742.64294668997</v>
      </c>
      <c r="S2828" s="22">
        <f>IF(AND(Table4[[#This Row],[Account Type]]="Current",Table4[[#This Row],[Opening Balance]]&gt;= 500000),Table4[[#This Row],[Opening Balance]] * 0.02, 0)</f>
        <v>0</v>
      </c>
    </row>
    <row r="2829" spans="1:19" ht="15.75" x14ac:dyDescent="0.25">
      <c r="A2829" s="17" t="s">
        <v>8617</v>
      </c>
      <c r="B2829" s="19">
        <v>219307348</v>
      </c>
      <c r="C2829" s="17">
        <v>38</v>
      </c>
      <c r="D2829" s="24">
        <v>30826.5</v>
      </c>
      <c r="E2829" s="17" t="s">
        <v>12</v>
      </c>
      <c r="F2829" s="17" t="s">
        <v>602</v>
      </c>
      <c r="G2829" s="17" t="s">
        <v>2773</v>
      </c>
      <c r="H2829" s="17" t="s">
        <v>8618</v>
      </c>
      <c r="I2829" s="20">
        <f t="shared" si="44"/>
        <v>818115.37919999997</v>
      </c>
      <c r="J2829" s="20">
        <v>310202.08127999998</v>
      </c>
      <c r="K2829" s="17" t="s">
        <v>8619</v>
      </c>
      <c r="L2829" s="21" t="str">
        <f>VLOOKUP(B2829,Accounts!B$2:E$3001,4,FALSE)</f>
        <v>Corporate</v>
      </c>
      <c r="M2829" s="26">
        <f>VALUE(VLOOKUP(B2829,Accounts!B$2:G$3001,6,FALSE))</f>
        <v>2829526752</v>
      </c>
      <c r="N2829" s="22">
        <f>IFERROR(VLOOKUP(B2829,Loan!B2829:D3128,3,FALSE), 0)</f>
        <v>0</v>
      </c>
      <c r="O2829" s="25">
        <f>VLOOKUP(B2829,Transaction!C2:F3001,4,FALSE)</f>
        <v>44567</v>
      </c>
      <c r="P2829" s="21" t="str">
        <f>VLOOKUP(B2829,Table3[[Account Number]:[Transaction type]],2,FALSE)</f>
        <v>Cash Withdrawal</v>
      </c>
      <c r="Q2829" s="21" t="str">
        <f>VLOOKUP(B2829,Transaction!C2:E3001,3,FALSE)</f>
        <v>POS</v>
      </c>
      <c r="R2829" s="22">
        <f>Table4[[#This Row],[Bank Deposit2]] - Table4[[#This Row],[Saving Accounts]]</f>
        <v>507913.29791999998</v>
      </c>
      <c r="S2829" s="22">
        <f>IF(AND(Table4[[#This Row],[Account Type]]="Current",Table4[[#This Row],[Opening Balance]]&gt;= 500000),Table4[[#This Row],[Opening Balance]] * 0.02, 0)</f>
        <v>0</v>
      </c>
    </row>
    <row r="2830" spans="1:19" ht="15.75" x14ac:dyDescent="0.25">
      <c r="A2830" s="17" t="s">
        <v>8620</v>
      </c>
      <c r="B2830" s="19">
        <v>120932057</v>
      </c>
      <c r="C2830" s="17">
        <v>83</v>
      </c>
      <c r="D2830" s="24">
        <v>14390.25</v>
      </c>
      <c r="E2830" s="17" t="s">
        <v>12</v>
      </c>
      <c r="F2830" s="17" t="s">
        <v>1840</v>
      </c>
      <c r="G2830" s="17" t="s">
        <v>2773</v>
      </c>
      <c r="H2830" s="17" t="s">
        <v>8621</v>
      </c>
      <c r="I2830" s="20">
        <f t="shared" si="44"/>
        <v>244910.008512</v>
      </c>
      <c r="J2830" s="20">
        <v>253073.67546239999</v>
      </c>
      <c r="K2830" s="17" t="s">
        <v>8622</v>
      </c>
      <c r="L2830" s="21" t="str">
        <f>VLOOKUP(B2830,Accounts!B$2:E$3001,4,FALSE)</f>
        <v>Current</v>
      </c>
      <c r="M2830" s="26">
        <f>VALUE(VLOOKUP(B2830,Accounts!B$2:G$3001,6,FALSE))</f>
        <v>250725561</v>
      </c>
      <c r="N2830" s="22">
        <f>IFERROR(VLOOKUP(B2830,Loan!B2830:D3129,3,FALSE), 0)</f>
        <v>0</v>
      </c>
      <c r="O2830" s="25">
        <f>VLOOKUP(B2830,Transaction!C2:F3001,4,FALSE)</f>
        <v>44374</v>
      </c>
      <c r="P2830" s="21" t="str">
        <f>VLOOKUP(B2830,Table3[[Account Number]:[Transaction type]],2,FALSE)</f>
        <v>Online Payment</v>
      </c>
      <c r="Q2830" s="21" t="str">
        <f>VLOOKUP(B2830,Transaction!C2:E3001,3,FALSE)</f>
        <v>Mobile</v>
      </c>
      <c r="R2830" s="22">
        <f>Table4[[#This Row],[Bank Deposit2]] - Table4[[#This Row],[Saving Accounts]]</f>
        <v>-8163.6669503999874</v>
      </c>
      <c r="S2830" s="22">
        <f>IF(AND(Table4[[#This Row],[Account Type]]="Current",Table4[[#This Row],[Opening Balance]]&gt;= 500000),Table4[[#This Row],[Opening Balance]] * 0.02, 0)</f>
        <v>5014511.22</v>
      </c>
    </row>
    <row r="2831" spans="1:19" ht="15.75" x14ac:dyDescent="0.25">
      <c r="A2831" s="17" t="s">
        <v>8623</v>
      </c>
      <c r="B2831" s="19">
        <v>415890182</v>
      </c>
      <c r="C2831" s="17">
        <v>56</v>
      </c>
      <c r="D2831" s="24">
        <v>24252</v>
      </c>
      <c r="E2831" s="17" t="s">
        <v>12</v>
      </c>
      <c r="F2831" s="17" t="s">
        <v>557</v>
      </c>
      <c r="G2831" s="17" t="s">
        <v>2773</v>
      </c>
      <c r="H2831" s="17" t="s">
        <v>8624</v>
      </c>
      <c r="I2831" s="20">
        <f t="shared" si="44"/>
        <v>2438133.21</v>
      </c>
      <c r="J2831" s="20">
        <v>1422244.3725000001</v>
      </c>
      <c r="K2831" s="17" t="s">
        <v>8625</v>
      </c>
      <c r="L2831" s="21" t="str">
        <f>VLOOKUP(B2831,Accounts!B$2:E$3001,4,FALSE)</f>
        <v>Current</v>
      </c>
      <c r="M2831" s="26">
        <f>VALUE(VLOOKUP(B2831,Accounts!B$2:G$3001,6,FALSE))</f>
        <v>532962753</v>
      </c>
      <c r="N2831" s="22">
        <f>IFERROR(VLOOKUP(B2831,Loan!B2831:D3130,3,FALSE), 0)</f>
        <v>0</v>
      </c>
      <c r="O2831" s="25">
        <f>VLOOKUP(B2831,Transaction!C2:F3001,4,FALSE)</f>
        <v>44489</v>
      </c>
      <c r="P2831" s="21" t="str">
        <f>VLOOKUP(B2831,Table3[[Account Number]:[Transaction type]],2,FALSE)</f>
        <v>Money Transfer</v>
      </c>
      <c r="Q2831" s="21" t="str">
        <f>VLOOKUP(B2831,Transaction!C2:E3001,3,FALSE)</f>
        <v>Internet Banking</v>
      </c>
      <c r="R2831" s="22">
        <f>Table4[[#This Row],[Bank Deposit2]] - Table4[[#This Row],[Saving Accounts]]</f>
        <v>1015888.8374999999</v>
      </c>
      <c r="S2831" s="22">
        <f>IF(AND(Table4[[#This Row],[Account Type]]="Current",Table4[[#This Row],[Opening Balance]]&gt;= 500000),Table4[[#This Row],[Opening Balance]] * 0.02, 0)</f>
        <v>10659255.060000001</v>
      </c>
    </row>
    <row r="2832" spans="1:19" ht="15.75" x14ac:dyDescent="0.25">
      <c r="A2832" s="17" t="s">
        <v>8626</v>
      </c>
      <c r="B2832" s="19">
        <v>955631691</v>
      </c>
      <c r="C2832" s="17">
        <v>84</v>
      </c>
      <c r="D2832" s="24">
        <v>14025</v>
      </c>
      <c r="E2832" s="17" t="s">
        <v>12</v>
      </c>
      <c r="F2832" s="17" t="s">
        <v>408</v>
      </c>
      <c r="G2832" s="17" t="s">
        <v>2773</v>
      </c>
      <c r="H2832" s="17" t="s">
        <v>8627</v>
      </c>
      <c r="I2832" s="20">
        <f t="shared" si="44"/>
        <v>694986.09373199998</v>
      </c>
      <c r="J2832" s="20">
        <v>151194.93386088</v>
      </c>
      <c r="K2832" s="17" t="s">
        <v>8628</v>
      </c>
      <c r="L2832" s="21" t="str">
        <f>VLOOKUP(B2832,Accounts!B$2:E$3001,4,FALSE)</f>
        <v>Joint</v>
      </c>
      <c r="M2832" s="26">
        <f>VALUE(VLOOKUP(B2832,Accounts!B$2:G$3001,6,FALSE))</f>
        <v>584212388</v>
      </c>
      <c r="N2832" s="22">
        <f>IFERROR(VLOOKUP(B2832,Loan!B2832:D3131,3,FALSE), 0)</f>
        <v>0</v>
      </c>
      <c r="O2832" s="25">
        <f>VLOOKUP(B2832,Transaction!C2:F3001,4,FALSE)</f>
        <v>44449</v>
      </c>
      <c r="P2832" s="21" t="str">
        <f>VLOOKUP(B2832,Table3[[Account Number]:[Transaction type]],2,FALSE)</f>
        <v>Cash Withdrawal</v>
      </c>
      <c r="Q2832" s="21" t="str">
        <f>VLOOKUP(B2832,Transaction!C2:E3001,3,FALSE)</f>
        <v>ATM</v>
      </c>
      <c r="R2832" s="22">
        <f>Table4[[#This Row],[Bank Deposit2]] - Table4[[#This Row],[Saving Accounts]]</f>
        <v>543791.15987112001</v>
      </c>
      <c r="S2832" s="22">
        <f>IF(AND(Table4[[#This Row],[Account Type]]="Current",Table4[[#This Row],[Opening Balance]]&gt;= 500000),Table4[[#This Row],[Opening Balance]] * 0.02, 0)</f>
        <v>0</v>
      </c>
    </row>
    <row r="2833" spans="1:19" ht="15.75" x14ac:dyDescent="0.25">
      <c r="A2833" s="17" t="s">
        <v>8629</v>
      </c>
      <c r="B2833" s="19">
        <v>607842215</v>
      </c>
      <c r="C2833" s="17">
        <v>24</v>
      </c>
      <c r="D2833" s="24">
        <v>35940</v>
      </c>
      <c r="E2833" s="17" t="s">
        <v>12</v>
      </c>
      <c r="F2833" s="17" t="s">
        <v>947</v>
      </c>
      <c r="G2833" s="17" t="s">
        <v>3820</v>
      </c>
      <c r="H2833" s="17" t="s">
        <v>8630</v>
      </c>
      <c r="I2833" s="20">
        <f t="shared" si="44"/>
        <v>774143.80817199999</v>
      </c>
      <c r="J2833" s="20">
        <v>358651.99381284002</v>
      </c>
      <c r="K2833" s="17" t="s">
        <v>8631</v>
      </c>
      <c r="L2833" s="21" t="str">
        <f>VLOOKUP(B2833,Accounts!B$2:E$3001,4,FALSE)</f>
        <v>Savings</v>
      </c>
      <c r="M2833" s="26">
        <f>VALUE(VLOOKUP(B2833,Accounts!B$2:G$3001,6,FALSE))</f>
        <v>2221857857</v>
      </c>
      <c r="N2833" s="22">
        <f>IFERROR(VLOOKUP(B2833,Loan!B2833:D3132,3,FALSE), 0)</f>
        <v>0</v>
      </c>
      <c r="O2833" s="25">
        <f>VLOOKUP(B2833,Transaction!C2:F3001,4,FALSE)</f>
        <v>44355</v>
      </c>
      <c r="P2833" s="21" t="str">
        <f>VLOOKUP(B2833,Table3[[Account Number]:[Transaction type]],2,FALSE)</f>
        <v>Online Payment</v>
      </c>
      <c r="Q2833" s="21" t="str">
        <f>VLOOKUP(B2833,Transaction!C2:E3001,3,FALSE)</f>
        <v>Mobile</v>
      </c>
      <c r="R2833" s="22">
        <f>Table4[[#This Row],[Bank Deposit2]] - Table4[[#This Row],[Saving Accounts]]</f>
        <v>415491.81435915997</v>
      </c>
      <c r="S2833" s="22">
        <f>IF(AND(Table4[[#This Row],[Account Type]]="Current",Table4[[#This Row],[Opening Balance]]&gt;= 500000),Table4[[#This Row],[Opening Balance]] * 0.02, 0)</f>
        <v>0</v>
      </c>
    </row>
    <row r="2834" spans="1:19" ht="15.75" x14ac:dyDescent="0.25">
      <c r="A2834" s="17" t="s">
        <v>8632</v>
      </c>
      <c r="B2834" s="19">
        <v>156058632</v>
      </c>
      <c r="C2834" s="17">
        <v>18</v>
      </c>
      <c r="D2834" s="24">
        <v>38131.5</v>
      </c>
      <c r="E2834" s="17" t="s">
        <v>12</v>
      </c>
      <c r="F2834" s="17" t="s">
        <v>731</v>
      </c>
      <c r="G2834" s="17" t="s">
        <v>3820</v>
      </c>
      <c r="H2834" s="17" t="s">
        <v>8633</v>
      </c>
      <c r="I2834" s="20">
        <f t="shared" si="44"/>
        <v>280502.976792</v>
      </c>
      <c r="J2834" s="20">
        <v>198801.54636864</v>
      </c>
      <c r="K2834" s="17" t="s">
        <v>8634</v>
      </c>
      <c r="L2834" s="21" t="str">
        <f>VLOOKUP(B2834,Accounts!B$2:E$3001,4,FALSE)</f>
        <v>Savings</v>
      </c>
      <c r="M2834" s="26">
        <f>VALUE(VLOOKUP(B2834,Accounts!B$2:G$3001,6,FALSE))</f>
        <v>42453408</v>
      </c>
      <c r="N2834" s="22">
        <f>IFERROR(VLOOKUP(B2834,Loan!B2834:D3133,3,FALSE), 0)</f>
        <v>0</v>
      </c>
      <c r="O2834" s="25">
        <f>VLOOKUP(B2834,Transaction!C2:F3001,4,FALSE)</f>
        <v>44301</v>
      </c>
      <c r="P2834" s="21" t="str">
        <f>VLOOKUP(B2834,Table3[[Account Number]:[Transaction type]],2,FALSE)</f>
        <v>Checks</v>
      </c>
      <c r="Q2834" s="21" t="str">
        <f>VLOOKUP(B2834,Transaction!C2:E3001,3,FALSE)</f>
        <v>Bank</v>
      </c>
      <c r="R2834" s="22">
        <f>Table4[[#This Row],[Bank Deposit2]] - Table4[[#This Row],[Saving Accounts]]</f>
        <v>81701.430423359998</v>
      </c>
      <c r="S2834" s="22">
        <f>IF(AND(Table4[[#This Row],[Account Type]]="Current",Table4[[#This Row],[Opening Balance]]&gt;= 500000),Table4[[#This Row],[Opening Balance]] * 0.02, 0)</f>
        <v>0</v>
      </c>
    </row>
    <row r="2835" spans="1:19" ht="15.75" x14ac:dyDescent="0.25">
      <c r="A2835" s="17" t="s">
        <v>8635</v>
      </c>
      <c r="B2835" s="19">
        <v>158449315</v>
      </c>
      <c r="C2835" s="17">
        <v>85</v>
      </c>
      <c r="D2835" s="24">
        <v>13659.75</v>
      </c>
      <c r="E2835" s="17" t="s">
        <v>12</v>
      </c>
      <c r="F2835" s="17" t="s">
        <v>344</v>
      </c>
      <c r="G2835" s="17" t="s">
        <v>3820</v>
      </c>
      <c r="H2835" s="17" t="s">
        <v>8636</v>
      </c>
      <c r="I2835" s="20">
        <f t="shared" si="44"/>
        <v>584228.50896000001</v>
      </c>
      <c r="J2835" s="20">
        <v>333930.29500320001</v>
      </c>
      <c r="K2835" s="17" t="s">
        <v>8637</v>
      </c>
      <c r="L2835" s="21" t="str">
        <f>VLOOKUP(B2835,Accounts!B$2:E$3001,4,FALSE)</f>
        <v>Domiciliary</v>
      </c>
      <c r="M2835" s="26">
        <f>VALUE(VLOOKUP(B2835,Accounts!B$2:G$3001,6,FALSE))</f>
        <v>1269354429</v>
      </c>
      <c r="N2835" s="22">
        <f>IFERROR(VLOOKUP(B2835,Loan!B2835:D3134,3,FALSE), 0)</f>
        <v>0</v>
      </c>
      <c r="O2835" s="25">
        <f>VLOOKUP(B2835,Transaction!C2:F3001,4,FALSE)</f>
        <v>44581</v>
      </c>
      <c r="P2835" s="21" t="str">
        <f>VLOOKUP(B2835,Table3[[Account Number]:[Transaction type]],2,FALSE)</f>
        <v>Loan Payment</v>
      </c>
      <c r="Q2835" s="21" t="str">
        <f>VLOOKUP(B2835,Transaction!C2:E3001,3,FALSE)</f>
        <v>Mobile</v>
      </c>
      <c r="R2835" s="22">
        <f>Table4[[#This Row],[Bank Deposit2]] - Table4[[#This Row],[Saving Accounts]]</f>
        <v>250298.2139568</v>
      </c>
      <c r="S2835" s="22">
        <f>IF(AND(Table4[[#This Row],[Account Type]]="Current",Table4[[#This Row],[Opening Balance]]&gt;= 500000),Table4[[#This Row],[Opening Balance]] * 0.02, 0)</f>
        <v>0</v>
      </c>
    </row>
    <row r="2836" spans="1:19" ht="15.75" x14ac:dyDescent="0.25">
      <c r="A2836" s="17" t="s">
        <v>8638</v>
      </c>
      <c r="B2836" s="19">
        <v>735065</v>
      </c>
      <c r="C2836" s="17">
        <v>30</v>
      </c>
      <c r="D2836" s="24">
        <v>33748.5</v>
      </c>
      <c r="E2836" s="17" t="s">
        <v>12</v>
      </c>
      <c r="F2836" s="17" t="s">
        <v>176</v>
      </c>
      <c r="G2836" s="17" t="s">
        <v>3820</v>
      </c>
      <c r="H2836" s="17" t="s">
        <v>8639</v>
      </c>
      <c r="I2836" s="20">
        <f t="shared" si="44"/>
        <v>455937.82037500001</v>
      </c>
      <c r="J2836" s="20">
        <v>108104.13554125</v>
      </c>
      <c r="K2836" s="17" t="s">
        <v>8640</v>
      </c>
      <c r="L2836" s="21" t="str">
        <f>VLOOKUP(B2836,Accounts!B$2:E$3001,4,FALSE)</f>
        <v>Current</v>
      </c>
      <c r="M2836" s="26">
        <f>VALUE(VLOOKUP(B2836,Accounts!B$2:G$3001,6,FALSE))</f>
        <v>990931407</v>
      </c>
      <c r="N2836" s="22">
        <f>IFERROR(VLOOKUP(B2836,Loan!B2836:D3135,3,FALSE), 0)</f>
        <v>0</v>
      </c>
      <c r="O2836" s="25">
        <f>VLOOKUP(B2836,Transaction!C2:F3001,4,FALSE)</f>
        <v>44626</v>
      </c>
      <c r="P2836" s="21" t="str">
        <f>VLOOKUP(B2836,Table3[[Account Number]:[Transaction type]],2,FALSE)</f>
        <v>Cash Withdrawal</v>
      </c>
      <c r="Q2836" s="21" t="str">
        <f>VLOOKUP(B2836,Transaction!C2:E3001,3,FALSE)</f>
        <v>ATM</v>
      </c>
      <c r="R2836" s="22">
        <f>Table4[[#This Row],[Bank Deposit2]] - Table4[[#This Row],[Saving Accounts]]</f>
        <v>347833.68483375001</v>
      </c>
      <c r="S2836" s="22">
        <f>IF(AND(Table4[[#This Row],[Account Type]]="Current",Table4[[#This Row],[Opening Balance]]&gt;= 500000),Table4[[#This Row],[Opening Balance]] * 0.02, 0)</f>
        <v>19818628.140000001</v>
      </c>
    </row>
    <row r="2837" spans="1:19" ht="15.75" x14ac:dyDescent="0.25">
      <c r="A2837" s="17" t="s">
        <v>8641</v>
      </c>
      <c r="B2837" s="19">
        <v>713828928</v>
      </c>
      <c r="C2837" s="17">
        <v>29</v>
      </c>
      <c r="D2837" s="24">
        <v>34113.75</v>
      </c>
      <c r="E2837" s="17" t="s">
        <v>12</v>
      </c>
      <c r="F2837" s="17" t="s">
        <v>940</v>
      </c>
      <c r="G2837" s="17" t="s">
        <v>3820</v>
      </c>
      <c r="H2837" s="17" t="s">
        <v>8642</v>
      </c>
      <c r="I2837" s="20">
        <f t="shared" si="44"/>
        <v>1901203.1530919999</v>
      </c>
      <c r="J2837" s="20">
        <v>914432.34582864004</v>
      </c>
      <c r="K2837" s="17" t="s">
        <v>8643</v>
      </c>
      <c r="L2837" s="21" t="str">
        <f>VLOOKUP(B2837,Accounts!B$2:E$3001,4,FALSE)</f>
        <v>Joint</v>
      </c>
      <c r="M2837" s="26">
        <f>VALUE(VLOOKUP(B2837,Accounts!B$2:G$3001,6,FALSE))</f>
        <v>1518860448</v>
      </c>
      <c r="N2837" s="22">
        <f>IFERROR(VLOOKUP(B2837,Loan!B2837:D3136,3,FALSE), 0)</f>
        <v>0</v>
      </c>
      <c r="O2837" s="25">
        <f>VLOOKUP(B2837,Transaction!C2:F3001,4,FALSE)</f>
        <v>44624</v>
      </c>
      <c r="P2837" s="21" t="str">
        <f>VLOOKUP(B2837,Table3[[Account Number]:[Transaction type]],2,FALSE)</f>
        <v>Online Payment</v>
      </c>
      <c r="Q2837" s="21" t="str">
        <f>VLOOKUP(B2837,Transaction!C2:E3001,3,FALSE)</f>
        <v>Card</v>
      </c>
      <c r="R2837" s="22">
        <f>Table4[[#This Row],[Bank Deposit2]] - Table4[[#This Row],[Saving Accounts]]</f>
        <v>986770.80726335989</v>
      </c>
      <c r="S2837" s="22">
        <f>IF(AND(Table4[[#This Row],[Account Type]]="Current",Table4[[#This Row],[Opening Balance]]&gt;= 500000),Table4[[#This Row],[Opening Balance]] * 0.02, 0)</f>
        <v>0</v>
      </c>
    </row>
    <row r="2838" spans="1:19" ht="15.75" x14ac:dyDescent="0.25">
      <c r="A2838" s="17" t="s">
        <v>8644</v>
      </c>
      <c r="B2838" s="19">
        <v>172877992</v>
      </c>
      <c r="C2838" s="17">
        <v>59</v>
      </c>
      <c r="D2838" s="24">
        <v>23156.25</v>
      </c>
      <c r="E2838" s="17" t="s">
        <v>12</v>
      </c>
      <c r="F2838" s="17" t="s">
        <v>1815</v>
      </c>
      <c r="G2838" s="17" t="s">
        <v>3820</v>
      </c>
      <c r="H2838" s="17" t="s">
        <v>8645</v>
      </c>
      <c r="I2838" s="20">
        <f t="shared" si="44"/>
        <v>523535.69648400001</v>
      </c>
      <c r="J2838" s="20">
        <v>390292.17485771998</v>
      </c>
      <c r="K2838" s="17" t="s">
        <v>8646</v>
      </c>
      <c r="L2838" s="21" t="str">
        <f>VLOOKUP(B2838,Accounts!B$2:E$3001,4,FALSE)</f>
        <v>Current</v>
      </c>
      <c r="M2838" s="26">
        <f>VALUE(VLOOKUP(B2838,Accounts!B$2:G$3001,6,FALSE))</f>
        <v>2830762809</v>
      </c>
      <c r="N2838" s="22">
        <f>IFERROR(VLOOKUP(B2838,Loan!B2838:D3137,3,FALSE), 0)</f>
        <v>0</v>
      </c>
      <c r="O2838" s="25">
        <f>VLOOKUP(B2838,Transaction!C2:F3001,4,FALSE)</f>
        <v>44627</v>
      </c>
      <c r="P2838" s="21" t="str">
        <f>VLOOKUP(B2838,Table3[[Account Number]:[Transaction type]],2,FALSE)</f>
        <v>Money Transfer</v>
      </c>
      <c r="Q2838" s="21" t="str">
        <f>VLOOKUP(B2838,Transaction!C2:E3001,3,FALSE)</f>
        <v>Bank</v>
      </c>
      <c r="R2838" s="22">
        <f>Table4[[#This Row],[Bank Deposit2]] - Table4[[#This Row],[Saving Accounts]]</f>
        <v>133243.52162628004</v>
      </c>
      <c r="S2838" s="22">
        <f>IF(AND(Table4[[#This Row],[Account Type]]="Current",Table4[[#This Row],[Opening Balance]]&gt;= 500000),Table4[[#This Row],[Opening Balance]] * 0.02, 0)</f>
        <v>56615256.18</v>
      </c>
    </row>
    <row r="2839" spans="1:19" ht="15.75" x14ac:dyDescent="0.25">
      <c r="A2839" s="17" t="s">
        <v>8647</v>
      </c>
      <c r="B2839" s="19">
        <v>369381575</v>
      </c>
      <c r="C2839" s="17">
        <v>73</v>
      </c>
      <c r="D2839" s="24">
        <v>18042.75</v>
      </c>
      <c r="E2839" s="17" t="s">
        <v>12</v>
      </c>
      <c r="F2839" s="17" t="s">
        <v>519</v>
      </c>
      <c r="G2839" s="17" t="s">
        <v>3820</v>
      </c>
      <c r="H2839" s="17" t="s">
        <v>8648</v>
      </c>
      <c r="I2839" s="20">
        <f t="shared" si="44"/>
        <v>167595.37502400001</v>
      </c>
      <c r="J2839" s="20">
        <v>24123.576708000001</v>
      </c>
      <c r="K2839" s="17" t="s">
        <v>8649</v>
      </c>
      <c r="L2839" s="21" t="str">
        <f>VLOOKUP(B2839,Accounts!B$2:E$3001,4,FALSE)</f>
        <v>Savings</v>
      </c>
      <c r="M2839" s="26">
        <f>VALUE(VLOOKUP(B2839,Accounts!B$2:G$3001,6,FALSE))</f>
        <v>947638536</v>
      </c>
      <c r="N2839" s="22">
        <f>IFERROR(VLOOKUP(B2839,Loan!B2839:D3138,3,FALSE), 0)</f>
        <v>0</v>
      </c>
      <c r="O2839" s="25">
        <f>VLOOKUP(B2839,Transaction!C2:F3001,4,FALSE)</f>
        <v>44433</v>
      </c>
      <c r="P2839" s="21" t="str">
        <f>VLOOKUP(B2839,Table3[[Account Number]:[Transaction type]],2,FALSE)</f>
        <v>Cash Withdrawal</v>
      </c>
      <c r="Q2839" s="21" t="str">
        <f>VLOOKUP(B2839,Transaction!C2:E3001,3,FALSE)</f>
        <v>ATM</v>
      </c>
      <c r="R2839" s="22">
        <f>Table4[[#This Row],[Bank Deposit2]] - Table4[[#This Row],[Saving Accounts]]</f>
        <v>143471.798316</v>
      </c>
      <c r="S2839" s="22">
        <f>IF(AND(Table4[[#This Row],[Account Type]]="Current",Table4[[#This Row],[Opening Balance]]&gt;= 500000),Table4[[#This Row],[Opening Balance]] * 0.02, 0)</f>
        <v>0</v>
      </c>
    </row>
    <row r="2840" spans="1:19" ht="15.75" x14ac:dyDescent="0.25">
      <c r="A2840" s="17" t="s">
        <v>8650</v>
      </c>
      <c r="B2840" s="19">
        <v>210406263</v>
      </c>
      <c r="C2840" s="17">
        <v>72</v>
      </c>
      <c r="D2840" s="24">
        <v>18408</v>
      </c>
      <c r="E2840" s="17" t="s">
        <v>12</v>
      </c>
      <c r="F2840" s="17" t="s">
        <v>422</v>
      </c>
      <c r="G2840" s="17" t="s">
        <v>3820</v>
      </c>
      <c r="H2840" s="17" t="s">
        <v>8651</v>
      </c>
      <c r="I2840" s="20">
        <f t="shared" si="44"/>
        <v>476404.092</v>
      </c>
      <c r="J2840" s="20">
        <v>157107.48278399999</v>
      </c>
      <c r="K2840" s="17" t="s">
        <v>8652</v>
      </c>
      <c r="L2840" s="21" t="str">
        <f>VLOOKUP(B2840,Accounts!B$2:E$3001,4,FALSE)</f>
        <v>Domiciliary</v>
      </c>
      <c r="M2840" s="26">
        <f>VALUE(VLOOKUP(B2840,Accounts!B$2:G$3001,6,FALSE))</f>
        <v>711860448</v>
      </c>
      <c r="N2840" s="22">
        <f>IFERROR(VLOOKUP(B2840,Loan!B2840:D3139,3,FALSE), 0)</f>
        <v>0</v>
      </c>
      <c r="O2840" s="25">
        <f>VLOOKUP(B2840,Transaction!C2:F3001,4,FALSE)</f>
        <v>44254</v>
      </c>
      <c r="P2840" s="21" t="str">
        <f>VLOOKUP(B2840,Table3[[Account Number]:[Transaction type]],2,FALSE)</f>
        <v>Money Transfer</v>
      </c>
      <c r="Q2840" s="21" t="str">
        <f>VLOOKUP(B2840,Transaction!C2:E3001,3,FALSE)</f>
        <v>Mobile</v>
      </c>
      <c r="R2840" s="22">
        <f>Table4[[#This Row],[Bank Deposit2]] - Table4[[#This Row],[Saving Accounts]]</f>
        <v>319296.60921600001</v>
      </c>
      <c r="S2840" s="22">
        <f>IF(AND(Table4[[#This Row],[Account Type]]="Current",Table4[[#This Row],[Opening Balance]]&gt;= 500000),Table4[[#This Row],[Opening Balance]] * 0.02, 0)</f>
        <v>0</v>
      </c>
    </row>
    <row r="2841" spans="1:19" ht="15.75" x14ac:dyDescent="0.25">
      <c r="A2841" s="17" t="s">
        <v>8653</v>
      </c>
      <c r="B2841" s="19">
        <v>876216916</v>
      </c>
      <c r="C2841" s="17">
        <v>40</v>
      </c>
      <c r="D2841" s="24">
        <v>30096</v>
      </c>
      <c r="E2841" s="17" t="s">
        <v>12</v>
      </c>
      <c r="F2841" s="17" t="s">
        <v>1388</v>
      </c>
      <c r="G2841" s="17" t="s">
        <v>3820</v>
      </c>
      <c r="H2841" s="17" t="s">
        <v>8654</v>
      </c>
      <c r="I2841" s="20">
        <f t="shared" si="44"/>
        <v>178785.09580499999</v>
      </c>
      <c r="J2841" s="20">
        <v>45084.937203000001</v>
      </c>
      <c r="K2841" s="17" t="s">
        <v>8655</v>
      </c>
      <c r="L2841" s="21" t="str">
        <f>VLOOKUP(B2841,Accounts!B$2:E$3001,4,FALSE)</f>
        <v>Domiciliary</v>
      </c>
      <c r="M2841" s="26">
        <f>VALUE(VLOOKUP(B2841,Accounts!B$2:G$3001,6,FALSE))</f>
        <v>1259545584</v>
      </c>
      <c r="N2841" s="22">
        <f>IFERROR(VLOOKUP(B2841,Loan!B2841:D3140,3,FALSE), 0)</f>
        <v>0</v>
      </c>
      <c r="O2841" s="25">
        <f>VLOOKUP(B2841,Transaction!C2:F3001,4,FALSE)</f>
        <v>44669</v>
      </c>
      <c r="P2841" s="21" t="str">
        <f>VLOOKUP(B2841,Table3[[Account Number]:[Transaction type]],2,FALSE)</f>
        <v>Money Deposit</v>
      </c>
      <c r="Q2841" s="21" t="str">
        <f>VLOOKUP(B2841,Transaction!C2:E3001,3,FALSE)</f>
        <v>Bank</v>
      </c>
      <c r="R2841" s="22">
        <f>Table4[[#This Row],[Bank Deposit2]] - Table4[[#This Row],[Saving Accounts]]</f>
        <v>133700.15860199998</v>
      </c>
      <c r="S2841" s="22">
        <f>IF(AND(Table4[[#This Row],[Account Type]]="Current",Table4[[#This Row],[Opening Balance]]&gt;= 500000),Table4[[#This Row],[Opening Balance]] * 0.02, 0)</f>
        <v>0</v>
      </c>
    </row>
    <row r="2842" spans="1:19" ht="15.75" x14ac:dyDescent="0.25">
      <c r="A2842" s="17" t="s">
        <v>8656</v>
      </c>
      <c r="B2842" s="19">
        <v>295682322</v>
      </c>
      <c r="C2842" s="17">
        <v>18</v>
      </c>
      <c r="D2842" s="24">
        <v>38131.5</v>
      </c>
      <c r="E2842" s="17" t="s">
        <v>12</v>
      </c>
      <c r="F2842" s="17" t="s">
        <v>557</v>
      </c>
      <c r="G2842" s="17" t="s">
        <v>3820</v>
      </c>
      <c r="H2842" s="17" t="s">
        <v>8657</v>
      </c>
      <c r="I2842" s="20">
        <f t="shared" si="44"/>
        <v>687309.2352</v>
      </c>
      <c r="J2842" s="20">
        <v>70105.541990400001</v>
      </c>
      <c r="K2842" s="17" t="s">
        <v>8658</v>
      </c>
      <c r="L2842" s="21" t="str">
        <f>VLOOKUP(B2842,Accounts!B$2:E$3001,4,FALSE)</f>
        <v>Current</v>
      </c>
      <c r="M2842" s="26">
        <f>VALUE(VLOOKUP(B2842,Accounts!B$2:G$3001,6,FALSE))</f>
        <v>261715038</v>
      </c>
      <c r="N2842" s="22">
        <f>IFERROR(VLOOKUP(B2842,Loan!B2842:D3141,3,FALSE), 0)</f>
        <v>0</v>
      </c>
      <c r="O2842" s="25">
        <f>VLOOKUP(B2842,Transaction!C2:F3001,4,FALSE)</f>
        <v>44361</v>
      </c>
      <c r="P2842" s="21" t="str">
        <f>VLOOKUP(B2842,Table3[[Account Number]:[Transaction type]],2,FALSE)</f>
        <v>Cash Withdrawal</v>
      </c>
      <c r="Q2842" s="21" t="str">
        <f>VLOOKUP(B2842,Transaction!C2:E3001,3,FALSE)</f>
        <v>Bank</v>
      </c>
      <c r="R2842" s="22">
        <f>Table4[[#This Row],[Bank Deposit2]] - Table4[[#This Row],[Saving Accounts]]</f>
        <v>617203.69320959994</v>
      </c>
      <c r="S2842" s="22">
        <f>IF(AND(Table4[[#This Row],[Account Type]]="Current",Table4[[#This Row],[Opening Balance]]&gt;= 500000),Table4[[#This Row],[Opening Balance]] * 0.02, 0)</f>
        <v>5234300.76</v>
      </c>
    </row>
    <row r="2843" spans="1:19" ht="15.75" x14ac:dyDescent="0.25">
      <c r="A2843" s="17" t="s">
        <v>8659</v>
      </c>
      <c r="B2843" s="19">
        <v>371142420</v>
      </c>
      <c r="C2843" s="17">
        <v>38</v>
      </c>
      <c r="D2843" s="24">
        <v>30826.5</v>
      </c>
      <c r="E2843" s="17" t="s">
        <v>12</v>
      </c>
      <c r="F2843" s="17" t="s">
        <v>48</v>
      </c>
      <c r="G2843" s="17" t="s">
        <v>3820</v>
      </c>
      <c r="H2843" s="17" t="s">
        <v>8660</v>
      </c>
      <c r="I2843" s="20">
        <f t="shared" si="44"/>
        <v>32563.931400000001</v>
      </c>
      <c r="J2843" s="20">
        <v>9544.1922575999997</v>
      </c>
      <c r="K2843" s="17" t="s">
        <v>8661</v>
      </c>
      <c r="L2843" s="21" t="str">
        <f>VLOOKUP(B2843,Accounts!B$2:E$3001,4,FALSE)</f>
        <v>Domiciliary</v>
      </c>
      <c r="M2843" s="26">
        <f>VALUE(VLOOKUP(B2843,Accounts!B$2:G$3001,6,FALSE))</f>
        <v>47528208</v>
      </c>
      <c r="N2843" s="22">
        <f>IFERROR(VLOOKUP(B2843,Loan!B2843:D3142,3,FALSE), 0)</f>
        <v>0</v>
      </c>
      <c r="O2843" s="25">
        <f>VLOOKUP(B2843,Transaction!C2:F3001,4,FALSE)</f>
        <v>44598</v>
      </c>
      <c r="P2843" s="21" t="str">
        <f>VLOOKUP(B2843,Table3[[Account Number]:[Transaction type]],2,FALSE)</f>
        <v>Money Deposit</v>
      </c>
      <c r="Q2843" s="21" t="str">
        <f>VLOOKUP(B2843,Transaction!C2:E3001,3,FALSE)</f>
        <v>Bank</v>
      </c>
      <c r="R2843" s="22">
        <f>Table4[[#This Row],[Bank Deposit2]] - Table4[[#This Row],[Saving Accounts]]</f>
        <v>23019.739142400002</v>
      </c>
      <c r="S2843" s="22">
        <f>IF(AND(Table4[[#This Row],[Account Type]]="Current",Table4[[#This Row],[Opening Balance]]&gt;= 500000),Table4[[#This Row],[Opening Balance]] * 0.02, 0)</f>
        <v>0</v>
      </c>
    </row>
    <row r="2844" spans="1:19" ht="15.75" x14ac:dyDescent="0.25">
      <c r="A2844" s="17" t="s">
        <v>8662</v>
      </c>
      <c r="B2844" s="19">
        <v>518915884</v>
      </c>
      <c r="C2844" s="17">
        <v>51</v>
      </c>
      <c r="D2844" s="24">
        <v>26078.25</v>
      </c>
      <c r="E2844" s="17" t="s">
        <v>12</v>
      </c>
      <c r="F2844" s="17" t="s">
        <v>251</v>
      </c>
      <c r="G2844" s="17" t="s">
        <v>3820</v>
      </c>
      <c r="H2844" s="17" t="s">
        <v>8663</v>
      </c>
      <c r="I2844" s="20">
        <f t="shared" si="44"/>
        <v>239453.66016</v>
      </c>
      <c r="J2844" s="20">
        <v>44548.358025599999</v>
      </c>
      <c r="K2844" s="17" t="s">
        <v>8664</v>
      </c>
      <c r="L2844" s="21" t="str">
        <f>VLOOKUP(B2844,Accounts!B$2:E$3001,4,FALSE)</f>
        <v>Domiciliary</v>
      </c>
      <c r="M2844" s="26">
        <f>VALUE(VLOOKUP(B2844,Accounts!B$2:G$3001,6,FALSE))</f>
        <v>2151321795</v>
      </c>
      <c r="N2844" s="22">
        <f>IFERROR(VLOOKUP(B2844,Loan!B2844:D3143,3,FALSE), 0)</f>
        <v>0</v>
      </c>
      <c r="O2844" s="25">
        <f>VLOOKUP(B2844,Transaction!C2:F3001,4,FALSE)</f>
        <v>44465</v>
      </c>
      <c r="P2844" s="21" t="str">
        <f>VLOOKUP(B2844,Table3[[Account Number]:[Transaction type]],2,FALSE)</f>
        <v>Cash Withdrawal</v>
      </c>
      <c r="Q2844" s="21" t="str">
        <f>VLOOKUP(B2844,Transaction!C2:E3001,3,FALSE)</f>
        <v>POS</v>
      </c>
      <c r="R2844" s="22">
        <f>Table4[[#This Row],[Bank Deposit2]] - Table4[[#This Row],[Saving Accounts]]</f>
        <v>194905.3021344</v>
      </c>
      <c r="S2844" s="22">
        <f>IF(AND(Table4[[#This Row],[Account Type]]="Current",Table4[[#This Row],[Opening Balance]]&gt;= 500000),Table4[[#This Row],[Opening Balance]] * 0.02, 0)</f>
        <v>0</v>
      </c>
    </row>
    <row r="2845" spans="1:19" ht="15.75" x14ac:dyDescent="0.25">
      <c r="A2845" s="17" t="s">
        <v>8665</v>
      </c>
      <c r="B2845" s="19">
        <v>926002607</v>
      </c>
      <c r="C2845" s="17">
        <v>75</v>
      </c>
      <c r="D2845" s="24">
        <v>17312.25</v>
      </c>
      <c r="E2845" s="17" t="s">
        <v>12</v>
      </c>
      <c r="F2845" s="17" t="s">
        <v>63</v>
      </c>
      <c r="G2845" s="17" t="s">
        <v>3820</v>
      </c>
      <c r="H2845" s="17" t="s">
        <v>8666</v>
      </c>
      <c r="I2845" s="20">
        <f t="shared" si="44"/>
        <v>1112280.6620159999</v>
      </c>
      <c r="J2845" s="20">
        <v>677796.02841599996</v>
      </c>
      <c r="K2845" s="17" t="s">
        <v>8667</v>
      </c>
      <c r="L2845" s="21" t="str">
        <f>VLOOKUP(B2845,Accounts!B$2:E$3001,4,FALSE)</f>
        <v>Corporate</v>
      </c>
      <c r="M2845" s="26">
        <f>VALUE(VLOOKUP(B2845,Accounts!B$2:G$3001,6,FALSE))</f>
        <v>468818091</v>
      </c>
      <c r="N2845" s="22">
        <f>IFERROR(VLOOKUP(B2845,Loan!B2845:D3144,3,FALSE), 0)</f>
        <v>0</v>
      </c>
      <c r="O2845" s="25">
        <f>VLOOKUP(B2845,Transaction!C2:F3001,4,FALSE)</f>
        <v>44358</v>
      </c>
      <c r="P2845" s="21" t="str">
        <f>VLOOKUP(B2845,Table3[[Account Number]:[Transaction type]],2,FALSE)</f>
        <v>Checks</v>
      </c>
      <c r="Q2845" s="21" t="str">
        <f>VLOOKUP(B2845,Transaction!C2:E3001,3,FALSE)</f>
        <v>Informal Services</v>
      </c>
      <c r="R2845" s="22">
        <f>Table4[[#This Row],[Bank Deposit2]] - Table4[[#This Row],[Saving Accounts]]</f>
        <v>434484.63359999994</v>
      </c>
      <c r="S2845" s="22">
        <f>IF(AND(Table4[[#This Row],[Account Type]]="Current",Table4[[#This Row],[Opening Balance]]&gt;= 500000),Table4[[#This Row],[Opening Balance]] * 0.02, 0)</f>
        <v>0</v>
      </c>
    </row>
    <row r="2846" spans="1:19" ht="15.75" x14ac:dyDescent="0.25">
      <c r="A2846" s="17" t="s">
        <v>8668</v>
      </c>
      <c r="B2846" s="19">
        <v>834478667</v>
      </c>
      <c r="C2846" s="17">
        <v>31</v>
      </c>
      <c r="D2846" s="24">
        <v>33383.25</v>
      </c>
      <c r="E2846" s="17" t="s">
        <v>12</v>
      </c>
      <c r="F2846" s="17" t="s">
        <v>53</v>
      </c>
      <c r="G2846" s="17" t="s">
        <v>3820</v>
      </c>
      <c r="H2846" s="17" t="s">
        <v>8669</v>
      </c>
      <c r="I2846" s="20">
        <f t="shared" si="44"/>
        <v>1205689.4959100001</v>
      </c>
      <c r="J2846" s="20">
        <v>121695.762204</v>
      </c>
      <c r="K2846" s="17" t="s">
        <v>8670</v>
      </c>
      <c r="L2846" s="21" t="str">
        <f>VLOOKUP(B2846,Accounts!B$2:E$3001,4,FALSE)</f>
        <v>Joint</v>
      </c>
      <c r="M2846" s="26">
        <f>VALUE(VLOOKUP(B2846,Accounts!B$2:G$3001,6,FALSE))</f>
        <v>7801716</v>
      </c>
      <c r="N2846" s="22">
        <f>IFERROR(VLOOKUP(B2846,Loan!B2846:D3145,3,FALSE), 0)</f>
        <v>0</v>
      </c>
      <c r="O2846" s="25">
        <f>VLOOKUP(B2846,Transaction!C2:F3001,4,FALSE)</f>
        <v>44231</v>
      </c>
      <c r="P2846" s="21" t="str">
        <f>VLOOKUP(B2846,Table3[[Account Number]:[Transaction type]],2,FALSE)</f>
        <v>Online Payment</v>
      </c>
      <c r="Q2846" s="21" t="str">
        <f>VLOOKUP(B2846,Transaction!C2:E3001,3,FALSE)</f>
        <v>Mobile</v>
      </c>
      <c r="R2846" s="22">
        <f>Table4[[#This Row],[Bank Deposit2]] - Table4[[#This Row],[Saving Accounts]]</f>
        <v>1083993.733706</v>
      </c>
      <c r="S2846" s="22">
        <f>IF(AND(Table4[[#This Row],[Account Type]]="Current",Table4[[#This Row],[Opening Balance]]&gt;= 500000),Table4[[#This Row],[Opening Balance]] * 0.02, 0)</f>
        <v>0</v>
      </c>
    </row>
    <row r="2847" spans="1:19" ht="15.75" x14ac:dyDescent="0.25">
      <c r="A2847" s="17" t="s">
        <v>8671</v>
      </c>
      <c r="B2847" s="19">
        <v>723431746</v>
      </c>
      <c r="C2847" s="17">
        <v>85</v>
      </c>
      <c r="D2847" s="24">
        <v>13659.75</v>
      </c>
      <c r="E2847" s="17" t="s">
        <v>12</v>
      </c>
      <c r="F2847" s="17" t="s">
        <v>794</v>
      </c>
      <c r="G2847" s="17" t="s">
        <v>3820</v>
      </c>
      <c r="H2847" s="17" t="s">
        <v>8672</v>
      </c>
      <c r="I2847" s="20">
        <f t="shared" si="44"/>
        <v>991525.199808</v>
      </c>
      <c r="J2847" s="20">
        <v>309851.62494000001</v>
      </c>
      <c r="K2847" s="17" t="s">
        <v>8673</v>
      </c>
      <c r="L2847" s="21" t="str">
        <f>VLOOKUP(B2847,Accounts!B$2:E$3001,4,FALSE)</f>
        <v>Domiciliary</v>
      </c>
      <c r="M2847" s="26">
        <f>VALUE(VLOOKUP(B2847,Accounts!B$2:G$3001,6,FALSE))</f>
        <v>4927485123</v>
      </c>
      <c r="N2847" s="22">
        <f>IFERROR(VLOOKUP(B2847,Loan!B2847:D3146,3,FALSE), 0)</f>
        <v>0</v>
      </c>
      <c r="O2847" s="25">
        <f>VLOOKUP(B2847,Transaction!C2:F3001,4,FALSE)</f>
        <v>44404</v>
      </c>
      <c r="P2847" s="21" t="str">
        <f>VLOOKUP(B2847,Table3[[Account Number]:[Transaction type]],2,FALSE)</f>
        <v>Loan Payment</v>
      </c>
      <c r="Q2847" s="21" t="str">
        <f>VLOOKUP(B2847,Transaction!C2:E3001,3,FALSE)</f>
        <v>Mobile</v>
      </c>
      <c r="R2847" s="22">
        <f>Table4[[#This Row],[Bank Deposit2]] - Table4[[#This Row],[Saving Accounts]]</f>
        <v>681673.574868</v>
      </c>
      <c r="S2847" s="22">
        <f>IF(AND(Table4[[#This Row],[Account Type]]="Current",Table4[[#This Row],[Opening Balance]]&gt;= 500000),Table4[[#This Row],[Opening Balance]] * 0.02, 0)</f>
        <v>0</v>
      </c>
    </row>
    <row r="2848" spans="1:19" ht="15.75" x14ac:dyDescent="0.25">
      <c r="A2848" s="17" t="s">
        <v>8674</v>
      </c>
      <c r="B2848" s="19">
        <v>436593969</v>
      </c>
      <c r="C2848" s="17">
        <v>30</v>
      </c>
      <c r="D2848" s="24">
        <v>33748.5</v>
      </c>
      <c r="E2848" s="17" t="s">
        <v>12</v>
      </c>
      <c r="F2848" s="17" t="s">
        <v>336</v>
      </c>
      <c r="G2848" s="17" t="s">
        <v>3820</v>
      </c>
      <c r="H2848" s="17" t="s">
        <v>8675</v>
      </c>
      <c r="I2848" s="20">
        <f t="shared" si="44"/>
        <v>1719422.7484500001</v>
      </c>
      <c r="J2848" s="20">
        <v>274783.22036550002</v>
      </c>
      <c r="K2848" s="17" t="s">
        <v>8676</v>
      </c>
      <c r="L2848" s="21" t="str">
        <f>VLOOKUP(B2848,Accounts!B$2:E$3001,4,FALSE)</f>
        <v>Domiciliary</v>
      </c>
      <c r="M2848" s="26">
        <f>VALUE(VLOOKUP(B2848,Accounts!B$2:G$3001,6,FALSE))</f>
        <v>216752382</v>
      </c>
      <c r="N2848" s="22">
        <f>IFERROR(VLOOKUP(B2848,Loan!B2848:D3147,3,FALSE), 0)</f>
        <v>0</v>
      </c>
      <c r="O2848" s="25">
        <f>VLOOKUP(B2848,Transaction!C2:F3001,4,FALSE)</f>
        <v>44438</v>
      </c>
      <c r="P2848" s="21" t="str">
        <f>VLOOKUP(B2848,Table3[[Account Number]:[Transaction type]],2,FALSE)</f>
        <v>Money Transfer</v>
      </c>
      <c r="Q2848" s="21" t="str">
        <f>VLOOKUP(B2848,Transaction!C2:E3001,3,FALSE)</f>
        <v>Mobile</v>
      </c>
      <c r="R2848" s="22">
        <f>Table4[[#This Row],[Bank Deposit2]] - Table4[[#This Row],[Saving Accounts]]</f>
        <v>1444639.5280845</v>
      </c>
      <c r="S2848" s="22">
        <f>IF(AND(Table4[[#This Row],[Account Type]]="Current",Table4[[#This Row],[Opening Balance]]&gt;= 500000),Table4[[#This Row],[Opening Balance]] * 0.02, 0)</f>
        <v>0</v>
      </c>
    </row>
    <row r="2849" spans="1:19" ht="15.75" x14ac:dyDescent="0.25">
      <c r="A2849" s="17" t="s">
        <v>8677</v>
      </c>
      <c r="B2849" s="19">
        <v>337682362</v>
      </c>
      <c r="C2849" s="17">
        <v>57</v>
      </c>
      <c r="D2849" s="24">
        <v>23886.75</v>
      </c>
      <c r="E2849" s="17" t="s">
        <v>12</v>
      </c>
      <c r="F2849" s="17" t="s">
        <v>569</v>
      </c>
      <c r="G2849" s="17" t="s">
        <v>3820</v>
      </c>
      <c r="H2849" s="17" t="s">
        <v>8678</v>
      </c>
      <c r="I2849" s="20">
        <f t="shared" si="44"/>
        <v>284911.57915000001</v>
      </c>
      <c r="J2849" s="20">
        <v>73869.802157800004</v>
      </c>
      <c r="K2849" s="17" t="s">
        <v>8679</v>
      </c>
      <c r="L2849" s="21" t="str">
        <f>VLOOKUP(B2849,Accounts!B$2:E$3001,4,FALSE)</f>
        <v>Savings</v>
      </c>
      <c r="M2849" s="26">
        <f>VALUE(VLOOKUP(B2849,Accounts!B$2:G$3001,6,FALSE))</f>
        <v>1319627958</v>
      </c>
      <c r="N2849" s="22">
        <f>IFERROR(VLOOKUP(B2849,Loan!B2849:D3148,3,FALSE), 0)</f>
        <v>0</v>
      </c>
      <c r="O2849" s="25">
        <f>VLOOKUP(B2849,Transaction!C2:F3001,4,FALSE)</f>
        <v>44598</v>
      </c>
      <c r="P2849" s="21" t="str">
        <f>VLOOKUP(B2849,Table3[[Account Number]:[Transaction type]],2,FALSE)</f>
        <v>Online Payment</v>
      </c>
      <c r="Q2849" s="21" t="str">
        <f>VLOOKUP(B2849,Transaction!C2:E3001,3,FALSE)</f>
        <v>Card</v>
      </c>
      <c r="R2849" s="22">
        <f>Table4[[#This Row],[Bank Deposit2]] - Table4[[#This Row],[Saving Accounts]]</f>
        <v>211041.7769922</v>
      </c>
      <c r="S2849" s="22">
        <f>IF(AND(Table4[[#This Row],[Account Type]]="Current",Table4[[#This Row],[Opening Balance]]&gt;= 500000),Table4[[#This Row],[Opening Balance]] * 0.02, 0)</f>
        <v>0</v>
      </c>
    </row>
    <row r="2850" spans="1:19" ht="15.75" x14ac:dyDescent="0.25">
      <c r="A2850" s="17" t="s">
        <v>8680</v>
      </c>
      <c r="B2850" s="19">
        <v>741568626</v>
      </c>
      <c r="C2850" s="17">
        <v>36</v>
      </c>
      <c r="D2850" s="24">
        <v>31557</v>
      </c>
      <c r="E2850" s="17" t="s">
        <v>12</v>
      </c>
      <c r="F2850" s="17" t="s">
        <v>523</v>
      </c>
      <c r="G2850" s="17" t="s">
        <v>3820</v>
      </c>
      <c r="H2850" s="17" t="s">
        <v>8681</v>
      </c>
      <c r="I2850" s="20">
        <f t="shared" si="44"/>
        <v>531230.56999999995</v>
      </c>
      <c r="J2850" s="20">
        <v>306891.90028900001</v>
      </c>
      <c r="K2850" s="17" t="s">
        <v>8682</v>
      </c>
      <c r="L2850" s="21" t="str">
        <f>VLOOKUP(B2850,Accounts!B$2:E$3001,4,FALSE)</f>
        <v>Current</v>
      </c>
      <c r="M2850" s="26">
        <f>VALUE(VLOOKUP(B2850,Accounts!B$2:G$3001,6,FALSE))</f>
        <v>45600399</v>
      </c>
      <c r="N2850" s="22">
        <f>IFERROR(VLOOKUP(B2850,Loan!B2850:D3149,3,FALSE), 0)</f>
        <v>0</v>
      </c>
      <c r="O2850" s="25">
        <f>VLOOKUP(B2850,Transaction!C2:F3001,4,FALSE)</f>
        <v>44466</v>
      </c>
      <c r="P2850" s="21" t="str">
        <f>VLOOKUP(B2850,Table3[[Account Number]:[Transaction type]],2,FALSE)</f>
        <v>Money Transfer</v>
      </c>
      <c r="Q2850" s="21" t="str">
        <f>VLOOKUP(B2850,Transaction!C2:E3001,3,FALSE)</f>
        <v>Mobile</v>
      </c>
      <c r="R2850" s="22">
        <f>Table4[[#This Row],[Bank Deposit2]] - Table4[[#This Row],[Saving Accounts]]</f>
        <v>224338.66971099994</v>
      </c>
      <c r="S2850" s="22">
        <f>IF(AND(Table4[[#This Row],[Account Type]]="Current",Table4[[#This Row],[Opening Balance]]&gt;= 500000),Table4[[#This Row],[Opening Balance]] * 0.02, 0)</f>
        <v>912007.98</v>
      </c>
    </row>
    <row r="2851" spans="1:19" ht="15.75" x14ac:dyDescent="0.25">
      <c r="A2851" s="17" t="s">
        <v>8683</v>
      </c>
      <c r="B2851" s="19">
        <v>652862459</v>
      </c>
      <c r="C2851" s="17">
        <v>75</v>
      </c>
      <c r="D2851" s="24">
        <v>17312.25</v>
      </c>
      <c r="E2851" s="17" t="s">
        <v>12</v>
      </c>
      <c r="F2851" s="17" t="s">
        <v>2278</v>
      </c>
      <c r="G2851" s="17" t="s">
        <v>3820</v>
      </c>
      <c r="H2851" s="17" t="s">
        <v>8684</v>
      </c>
      <c r="I2851" s="20">
        <f t="shared" si="44"/>
        <v>70177.954868000001</v>
      </c>
      <c r="J2851" s="20">
        <v>42305.389774199997</v>
      </c>
      <c r="K2851" s="17" t="s">
        <v>8685</v>
      </c>
      <c r="L2851" s="21" t="str">
        <f>VLOOKUP(B2851,Accounts!B$2:E$3001,4,FALSE)</f>
        <v>Current</v>
      </c>
      <c r="M2851" s="26">
        <f>VALUE(VLOOKUP(B2851,Accounts!B$2:G$3001,6,FALSE))</f>
        <v>1644566275</v>
      </c>
      <c r="N2851" s="22">
        <f>IFERROR(VLOOKUP(B2851,Loan!B2851:D3150,3,FALSE), 0)</f>
        <v>0</v>
      </c>
      <c r="O2851" s="25">
        <f>VLOOKUP(B2851,Transaction!C2:F3001,4,FALSE)</f>
        <v>44251</v>
      </c>
      <c r="P2851" s="21" t="str">
        <f>VLOOKUP(B2851,Table3[[Account Number]:[Transaction type]],2,FALSE)</f>
        <v>Cash Withdrawal</v>
      </c>
      <c r="Q2851" s="21" t="str">
        <f>VLOOKUP(B2851,Transaction!C2:E3001,3,FALSE)</f>
        <v>ATM</v>
      </c>
      <c r="R2851" s="22">
        <f>Table4[[#This Row],[Bank Deposit2]] - Table4[[#This Row],[Saving Accounts]]</f>
        <v>27872.565093800004</v>
      </c>
      <c r="S2851" s="22">
        <f>IF(AND(Table4[[#This Row],[Account Type]]="Current",Table4[[#This Row],[Opening Balance]]&gt;= 500000),Table4[[#This Row],[Opening Balance]] * 0.02, 0)</f>
        <v>32891325.5</v>
      </c>
    </row>
    <row r="2852" spans="1:19" ht="15.75" x14ac:dyDescent="0.25">
      <c r="A2852" s="17" t="s">
        <v>8686</v>
      </c>
      <c r="B2852" s="19">
        <v>998752321</v>
      </c>
      <c r="C2852" s="17">
        <v>61</v>
      </c>
      <c r="D2852" s="24">
        <v>22425.75</v>
      </c>
      <c r="E2852" s="17" t="s">
        <v>12</v>
      </c>
      <c r="F2852" s="17" t="s">
        <v>399</v>
      </c>
      <c r="G2852" s="17" t="s">
        <v>3820</v>
      </c>
      <c r="H2852" s="17" t="s">
        <v>8687</v>
      </c>
      <c r="I2852" s="20">
        <f t="shared" si="44"/>
        <v>1457194.6137600001</v>
      </c>
      <c r="J2852" s="20">
        <v>145258.32384</v>
      </c>
      <c r="K2852" s="17" t="s">
        <v>8688</v>
      </c>
      <c r="L2852" s="21" t="str">
        <f>VLOOKUP(B2852,Accounts!B$2:E$3001,4,FALSE)</f>
        <v>Current</v>
      </c>
      <c r="M2852" s="26">
        <f>VALUE(VLOOKUP(B2852,Accounts!B$2:G$3001,6,FALSE))</f>
        <v>1135856925</v>
      </c>
      <c r="N2852" s="22">
        <f>IFERROR(VLOOKUP(B2852,Loan!B2852:D3151,3,FALSE), 0)</f>
        <v>0</v>
      </c>
      <c r="O2852" s="25">
        <f>VLOOKUP(B2852,Transaction!C2:F3001,4,FALSE)</f>
        <v>44654</v>
      </c>
      <c r="P2852" s="21" t="str">
        <f>VLOOKUP(B2852,Table3[[Account Number]:[Transaction type]],2,FALSE)</f>
        <v>Money Transfer</v>
      </c>
      <c r="Q2852" s="21" t="str">
        <f>VLOOKUP(B2852,Transaction!C2:E3001,3,FALSE)</f>
        <v>Mobile</v>
      </c>
      <c r="R2852" s="22">
        <f>Table4[[#This Row],[Bank Deposit2]] - Table4[[#This Row],[Saving Accounts]]</f>
        <v>1311936.2899200001</v>
      </c>
      <c r="S2852" s="22">
        <f>IF(AND(Table4[[#This Row],[Account Type]]="Current",Table4[[#This Row],[Opening Balance]]&gt;= 500000),Table4[[#This Row],[Opening Balance]] * 0.02, 0)</f>
        <v>22717138.5</v>
      </c>
    </row>
    <row r="2853" spans="1:19" ht="15.75" x14ac:dyDescent="0.25">
      <c r="A2853" s="17" t="s">
        <v>8689</v>
      </c>
      <c r="B2853" s="19">
        <v>710131099</v>
      </c>
      <c r="C2853" s="17">
        <v>48</v>
      </c>
      <c r="D2853" s="24">
        <v>27174</v>
      </c>
      <c r="E2853" s="17" t="s">
        <v>12</v>
      </c>
      <c r="F2853" s="17" t="s">
        <v>318</v>
      </c>
      <c r="G2853" s="17" t="s">
        <v>3820</v>
      </c>
      <c r="H2853" s="17" t="s">
        <v>903</v>
      </c>
      <c r="I2853" s="20">
        <f t="shared" si="44"/>
        <v>0</v>
      </c>
      <c r="J2853" s="20">
        <v>0</v>
      </c>
      <c r="K2853" s="17" t="s">
        <v>8690</v>
      </c>
      <c r="L2853" s="21" t="str">
        <f>VLOOKUP(B2853,Accounts!B$2:E$3001,4,FALSE)</f>
        <v>Corporate</v>
      </c>
      <c r="M2853" s="26">
        <f>VALUE(VLOOKUP(B2853,Accounts!B$2:G$3001,6,FALSE))</f>
        <v>203317086</v>
      </c>
      <c r="N2853" s="22">
        <f>IFERROR(VLOOKUP(B2853,Loan!B2853:D3152,3,FALSE), 0)</f>
        <v>0</v>
      </c>
      <c r="O2853" s="25">
        <f>VLOOKUP(B2853,Transaction!C2:F3001,4,FALSE)</f>
        <v>44335</v>
      </c>
      <c r="P2853" s="21" t="str">
        <f>VLOOKUP(B2853,Table3[[Account Number]:[Transaction type]],2,FALSE)</f>
        <v>Money Transfer</v>
      </c>
      <c r="Q2853" s="21" t="str">
        <f>VLOOKUP(B2853,Transaction!C2:E3001,3,FALSE)</f>
        <v>Bank</v>
      </c>
      <c r="R2853" s="22">
        <f>Table4[[#This Row],[Bank Deposit2]] - Table4[[#This Row],[Saving Accounts]]</f>
        <v>0</v>
      </c>
      <c r="S2853" s="22">
        <f>IF(AND(Table4[[#This Row],[Account Type]]="Current",Table4[[#This Row],[Opening Balance]]&gt;= 500000),Table4[[#This Row],[Opening Balance]] * 0.02, 0)</f>
        <v>0</v>
      </c>
    </row>
    <row r="2854" spans="1:19" ht="15.75" x14ac:dyDescent="0.25">
      <c r="A2854" s="17" t="s">
        <v>8691</v>
      </c>
      <c r="B2854" s="19">
        <v>183697653</v>
      </c>
      <c r="C2854" s="17">
        <v>23</v>
      </c>
      <c r="D2854" s="24">
        <v>36305.25</v>
      </c>
      <c r="E2854" s="17" t="s">
        <v>12</v>
      </c>
      <c r="F2854" s="17" t="s">
        <v>767</v>
      </c>
      <c r="G2854" s="17" t="s">
        <v>3820</v>
      </c>
      <c r="H2854" s="17" t="s">
        <v>8692</v>
      </c>
      <c r="I2854" s="20">
        <f t="shared" si="44"/>
        <v>112112.53584</v>
      </c>
      <c r="J2854" s="20">
        <v>30733.458194399998</v>
      </c>
      <c r="K2854" s="17" t="s">
        <v>8693</v>
      </c>
      <c r="L2854" s="21" t="str">
        <f>VLOOKUP(B2854,Accounts!B$2:E$3001,4,FALSE)</f>
        <v>Domiciliary</v>
      </c>
      <c r="M2854" s="26">
        <f>VALUE(VLOOKUP(B2854,Accounts!B$2:G$3001,6,FALSE))</f>
        <v>3038296872</v>
      </c>
      <c r="N2854" s="22">
        <f>IFERROR(VLOOKUP(B2854,Loan!B2854:D3153,3,FALSE), 0)</f>
        <v>0</v>
      </c>
      <c r="O2854" s="25">
        <f>VLOOKUP(B2854,Transaction!C2:F3001,4,FALSE)</f>
        <v>44578</v>
      </c>
      <c r="P2854" s="21" t="str">
        <f>VLOOKUP(B2854,Table3[[Account Number]:[Transaction type]],2,FALSE)</f>
        <v>Money Transfer</v>
      </c>
      <c r="Q2854" s="21" t="str">
        <f>VLOOKUP(B2854,Transaction!C2:E3001,3,FALSE)</f>
        <v>Bank</v>
      </c>
      <c r="R2854" s="22">
        <f>Table4[[#This Row],[Bank Deposit2]] - Table4[[#This Row],[Saving Accounts]]</f>
        <v>81379.077645600002</v>
      </c>
      <c r="S2854" s="22">
        <f>IF(AND(Table4[[#This Row],[Account Type]]="Current",Table4[[#This Row],[Opening Balance]]&gt;= 500000),Table4[[#This Row],[Opening Balance]] * 0.02, 0)</f>
        <v>0</v>
      </c>
    </row>
    <row r="2855" spans="1:19" ht="15.75" x14ac:dyDescent="0.25">
      <c r="A2855" s="17" t="s">
        <v>8694</v>
      </c>
      <c r="B2855" s="19">
        <v>388129904</v>
      </c>
      <c r="C2855" s="17">
        <v>42</v>
      </c>
      <c r="D2855" s="24">
        <v>29365.5</v>
      </c>
      <c r="E2855" s="17" t="s">
        <v>12</v>
      </c>
      <c r="F2855" s="17" t="s">
        <v>1146</v>
      </c>
      <c r="G2855" s="17" t="s">
        <v>3820</v>
      </c>
      <c r="H2855" s="17" t="s">
        <v>8695</v>
      </c>
      <c r="I2855" s="20">
        <f t="shared" si="44"/>
        <v>729015.72640000004</v>
      </c>
      <c r="J2855" s="20">
        <v>190842.336048</v>
      </c>
      <c r="K2855" s="17" t="s">
        <v>8696</v>
      </c>
      <c r="L2855" s="21" t="str">
        <f>VLOOKUP(B2855,Accounts!B$2:E$3001,4,FALSE)</f>
        <v>Current</v>
      </c>
      <c r="M2855" s="26">
        <f>VALUE(VLOOKUP(B2855,Accounts!B$2:G$3001,6,FALSE))</f>
        <v>226527</v>
      </c>
      <c r="N2855" s="22">
        <f>IFERROR(VLOOKUP(B2855,Loan!B2855:D3154,3,FALSE), 0)</f>
        <v>0</v>
      </c>
      <c r="O2855" s="25">
        <f>VLOOKUP(B2855,Transaction!C2:F3001,4,FALSE)</f>
        <v>44365</v>
      </c>
      <c r="P2855" s="21" t="str">
        <f>VLOOKUP(B2855,Table3[[Account Number]:[Transaction type]],2,FALSE)</f>
        <v>Checks</v>
      </c>
      <c r="Q2855" s="21" t="str">
        <f>VLOOKUP(B2855,Transaction!C2:E3001,3,FALSE)</f>
        <v>Bank</v>
      </c>
      <c r="R2855" s="22">
        <f>Table4[[#This Row],[Bank Deposit2]] - Table4[[#This Row],[Saving Accounts]]</f>
        <v>538173.39035200002</v>
      </c>
      <c r="S2855" s="22">
        <f>IF(AND(Table4[[#This Row],[Account Type]]="Current",Table4[[#This Row],[Opening Balance]]&gt;= 500000),Table4[[#This Row],[Opening Balance]] * 0.02, 0)</f>
        <v>0</v>
      </c>
    </row>
    <row r="2856" spans="1:19" ht="15.75" x14ac:dyDescent="0.25">
      <c r="A2856" s="17" t="s">
        <v>8697</v>
      </c>
      <c r="B2856" s="19">
        <v>126238837</v>
      </c>
      <c r="C2856" s="17">
        <v>36</v>
      </c>
      <c r="D2856" s="24">
        <v>31557</v>
      </c>
      <c r="E2856" s="17" t="s">
        <v>12</v>
      </c>
      <c r="F2856" s="17" t="s">
        <v>251</v>
      </c>
      <c r="G2856" s="17" t="s">
        <v>3820</v>
      </c>
      <c r="H2856" s="17" t="s">
        <v>8698</v>
      </c>
      <c r="I2856" s="20">
        <f t="shared" si="44"/>
        <v>955530.72</v>
      </c>
      <c r="J2856" s="20">
        <v>186089.60772</v>
      </c>
      <c r="K2856" s="17" t="s">
        <v>8699</v>
      </c>
      <c r="L2856" s="21" t="str">
        <f>VLOOKUP(B2856,Accounts!B$2:E$3001,4,FALSE)</f>
        <v>Domiciliary</v>
      </c>
      <c r="M2856" s="26">
        <f>VALUE(VLOOKUP(B2856,Accounts!B$2:G$3001,6,FALSE))</f>
        <v>773704017</v>
      </c>
      <c r="N2856" s="22">
        <f>IFERROR(VLOOKUP(B2856,Loan!B2856:D3155,3,FALSE), 0)</f>
        <v>0</v>
      </c>
      <c r="O2856" s="25">
        <f>VLOOKUP(B2856,Transaction!C2:F3001,4,FALSE)</f>
        <v>44311</v>
      </c>
      <c r="P2856" s="21" t="str">
        <f>VLOOKUP(B2856,Table3[[Account Number]:[Transaction type]],2,FALSE)</f>
        <v>Cash Withdrawal</v>
      </c>
      <c r="Q2856" s="21" t="str">
        <f>VLOOKUP(B2856,Transaction!C2:E3001,3,FALSE)</f>
        <v>POS</v>
      </c>
      <c r="R2856" s="22">
        <f>Table4[[#This Row],[Bank Deposit2]] - Table4[[#This Row],[Saving Accounts]]</f>
        <v>769441.11228</v>
      </c>
      <c r="S2856" s="22">
        <f>IF(AND(Table4[[#This Row],[Account Type]]="Current",Table4[[#This Row],[Opening Balance]]&gt;= 500000),Table4[[#This Row],[Opening Balance]] * 0.02, 0)</f>
        <v>0</v>
      </c>
    </row>
    <row r="2857" spans="1:19" ht="15.75" x14ac:dyDescent="0.25">
      <c r="A2857" s="17" t="s">
        <v>8700</v>
      </c>
      <c r="B2857" s="19">
        <v>290965816</v>
      </c>
      <c r="C2857" s="17">
        <v>56</v>
      </c>
      <c r="D2857" s="24">
        <v>24252</v>
      </c>
      <c r="E2857" s="17" t="s">
        <v>12</v>
      </c>
      <c r="F2857" s="17" t="s">
        <v>1090</v>
      </c>
      <c r="G2857" s="17" t="s">
        <v>3820</v>
      </c>
      <c r="H2857" s="17" t="s">
        <v>8701</v>
      </c>
      <c r="I2857" s="20">
        <f t="shared" si="44"/>
        <v>129367.967544</v>
      </c>
      <c r="J2857" s="20">
        <v>27178.236571320002</v>
      </c>
      <c r="K2857" s="17" t="s">
        <v>8702</v>
      </c>
      <c r="L2857" s="21" t="str">
        <f>VLOOKUP(B2857,Accounts!B$2:E$3001,4,FALSE)</f>
        <v>Domiciliary</v>
      </c>
      <c r="M2857" s="26">
        <f>VALUE(VLOOKUP(B2857,Accounts!B$2:G$3001,6,FALSE))</f>
        <v>1473178434</v>
      </c>
      <c r="N2857" s="22">
        <f>IFERROR(VLOOKUP(B2857,Loan!B2857:D3156,3,FALSE), 0)</f>
        <v>0</v>
      </c>
      <c r="O2857" s="25">
        <f>VLOOKUP(B2857,Transaction!C2:F3001,4,FALSE)</f>
        <v>44523</v>
      </c>
      <c r="P2857" s="21" t="str">
        <f>VLOOKUP(B2857,Table3[[Account Number]:[Transaction type]],2,FALSE)</f>
        <v>Cash Withdrawal</v>
      </c>
      <c r="Q2857" s="21" t="str">
        <f>VLOOKUP(B2857,Transaction!C2:E3001,3,FALSE)</f>
        <v>POS</v>
      </c>
      <c r="R2857" s="22">
        <f>Table4[[#This Row],[Bank Deposit2]] - Table4[[#This Row],[Saving Accounts]]</f>
        <v>102189.73097268</v>
      </c>
      <c r="S2857" s="22">
        <f>IF(AND(Table4[[#This Row],[Account Type]]="Current",Table4[[#This Row],[Opening Balance]]&gt;= 500000),Table4[[#This Row],[Opening Balance]] * 0.02, 0)</f>
        <v>0</v>
      </c>
    </row>
    <row r="2858" spans="1:19" ht="15.75" x14ac:dyDescent="0.25">
      <c r="A2858" s="17" t="s">
        <v>8703</v>
      </c>
      <c r="B2858" s="19">
        <v>27198565</v>
      </c>
      <c r="C2858" s="17">
        <v>44</v>
      </c>
      <c r="D2858" s="24">
        <v>28635</v>
      </c>
      <c r="E2858" s="17" t="s">
        <v>12</v>
      </c>
      <c r="F2858" s="17" t="s">
        <v>256</v>
      </c>
      <c r="G2858" s="17" t="s">
        <v>3820</v>
      </c>
      <c r="H2858" s="17" t="s">
        <v>8704</v>
      </c>
      <c r="I2858" s="20">
        <f t="shared" si="44"/>
        <v>136148.509976</v>
      </c>
      <c r="J2858" s="20">
        <v>109541.86048408</v>
      </c>
      <c r="K2858" s="17" t="s">
        <v>4540</v>
      </c>
      <c r="L2858" s="21" t="str">
        <f>VLOOKUP(B2858,Accounts!B$2:E$3001,4,FALSE)</f>
        <v>Domiciliary</v>
      </c>
      <c r="M2858" s="26">
        <f>VALUE(VLOOKUP(B2858,Accounts!B$2:G$3001,6,FALSE))</f>
        <v>3128625545</v>
      </c>
      <c r="N2858" s="22">
        <f>IFERROR(VLOOKUP(B2858,Loan!B2858:D3157,3,FALSE), 0)</f>
        <v>0</v>
      </c>
      <c r="O2858" s="25">
        <f>VLOOKUP(B2858,Transaction!C2:F3001,4,FALSE)</f>
        <v>44264</v>
      </c>
      <c r="P2858" s="21" t="str">
        <f>VLOOKUP(B2858,Table3[[Account Number]:[Transaction type]],2,FALSE)</f>
        <v>Money Deposit</v>
      </c>
      <c r="Q2858" s="21" t="str">
        <f>VLOOKUP(B2858,Transaction!C2:E3001,3,FALSE)</f>
        <v>Bank</v>
      </c>
      <c r="R2858" s="22">
        <f>Table4[[#This Row],[Bank Deposit2]] - Table4[[#This Row],[Saving Accounts]]</f>
        <v>26606.649491920005</v>
      </c>
      <c r="S2858" s="22">
        <f>IF(AND(Table4[[#This Row],[Account Type]]="Current",Table4[[#This Row],[Opening Balance]]&gt;= 500000),Table4[[#This Row],[Opening Balance]] * 0.02, 0)</f>
        <v>0</v>
      </c>
    </row>
    <row r="2859" spans="1:19" ht="15.75" x14ac:dyDescent="0.25">
      <c r="A2859" s="17" t="s">
        <v>8705</v>
      </c>
      <c r="B2859" s="19">
        <v>171703363</v>
      </c>
      <c r="C2859" s="17">
        <v>82</v>
      </c>
      <c r="D2859" s="24">
        <v>14755.5</v>
      </c>
      <c r="E2859" s="17" t="s">
        <v>12</v>
      </c>
      <c r="F2859" s="17" t="s">
        <v>93</v>
      </c>
      <c r="G2859" s="17" t="s">
        <v>3820</v>
      </c>
      <c r="H2859" s="17" t="s">
        <v>8706</v>
      </c>
      <c r="I2859" s="20">
        <f t="shared" si="44"/>
        <v>2059977.75192</v>
      </c>
      <c r="J2859" s="20">
        <v>252191.21568960001</v>
      </c>
      <c r="K2859" s="17" t="s">
        <v>8707</v>
      </c>
      <c r="L2859" s="21" t="str">
        <f>VLOOKUP(B2859,Accounts!B$2:E$3001,4,FALSE)</f>
        <v>Domiciliary</v>
      </c>
      <c r="M2859" s="26">
        <f>VALUE(VLOOKUP(B2859,Accounts!B$2:G$3001,6,FALSE))</f>
        <v>997910982</v>
      </c>
      <c r="N2859" s="22">
        <f>IFERROR(VLOOKUP(B2859,Loan!B2859:D3158,3,FALSE), 0)</f>
        <v>0</v>
      </c>
      <c r="O2859" s="25">
        <f>VLOOKUP(B2859,Transaction!C2:F3001,4,FALSE)</f>
        <v>44225</v>
      </c>
      <c r="P2859" s="21" t="str">
        <f>VLOOKUP(B2859,Table3[[Account Number]:[Transaction type]],2,FALSE)</f>
        <v>Money Transfer</v>
      </c>
      <c r="Q2859" s="21" t="str">
        <f>VLOOKUP(B2859,Transaction!C2:E3001,3,FALSE)</f>
        <v>Bank</v>
      </c>
      <c r="R2859" s="22">
        <f>Table4[[#This Row],[Bank Deposit2]] - Table4[[#This Row],[Saving Accounts]]</f>
        <v>1807786.5362304</v>
      </c>
      <c r="S2859" s="22">
        <f>IF(AND(Table4[[#This Row],[Account Type]]="Current",Table4[[#This Row],[Opening Balance]]&gt;= 500000),Table4[[#This Row],[Opening Balance]] * 0.02, 0)</f>
        <v>0</v>
      </c>
    </row>
    <row r="2860" spans="1:19" ht="15.75" x14ac:dyDescent="0.25">
      <c r="A2860" s="17" t="s">
        <v>8708</v>
      </c>
      <c r="B2860" s="19">
        <v>409989446</v>
      </c>
      <c r="C2860" s="17">
        <v>66</v>
      </c>
      <c r="D2860" s="24">
        <v>20599.5</v>
      </c>
      <c r="E2860" s="17" t="s">
        <v>12</v>
      </c>
      <c r="F2860" s="17" t="s">
        <v>422</v>
      </c>
      <c r="G2860" s="17" t="s">
        <v>3820</v>
      </c>
      <c r="H2860" s="17" t="s">
        <v>8709</v>
      </c>
      <c r="I2860" s="20">
        <f t="shared" si="44"/>
        <v>443300.08817300003</v>
      </c>
      <c r="J2860" s="20">
        <v>93271.528618950004</v>
      </c>
      <c r="K2860" s="17" t="s">
        <v>8710</v>
      </c>
      <c r="L2860" s="21" t="str">
        <f>VLOOKUP(B2860,Accounts!B$2:E$3001,4,FALSE)</f>
        <v>Corporate</v>
      </c>
      <c r="M2860" s="26">
        <f>VALUE(VLOOKUP(B2860,Accounts!B$2:G$3001,6,FALSE))</f>
        <v>2793424704</v>
      </c>
      <c r="N2860" s="22">
        <f>IFERROR(VLOOKUP(B2860,Loan!B2860:D3159,3,FALSE), 0)</f>
        <v>0</v>
      </c>
      <c r="O2860" s="25">
        <f>VLOOKUP(B2860,Transaction!C2:F3001,4,FALSE)</f>
        <v>44257</v>
      </c>
      <c r="P2860" s="21" t="str">
        <f>VLOOKUP(B2860,Table3[[Account Number]:[Transaction type]],2,FALSE)</f>
        <v>Loan Payment</v>
      </c>
      <c r="Q2860" s="21" t="str">
        <f>VLOOKUP(B2860,Transaction!C2:E3001,3,FALSE)</f>
        <v>AFT</v>
      </c>
      <c r="R2860" s="22">
        <f>Table4[[#This Row],[Bank Deposit2]] - Table4[[#This Row],[Saving Accounts]]</f>
        <v>350028.55955405004</v>
      </c>
      <c r="S2860" s="22">
        <f>IF(AND(Table4[[#This Row],[Account Type]]="Current",Table4[[#This Row],[Opening Balance]]&gt;= 500000),Table4[[#This Row],[Opening Balance]] * 0.02, 0)</f>
        <v>0</v>
      </c>
    </row>
    <row r="2861" spans="1:19" ht="15.75" x14ac:dyDescent="0.25">
      <c r="A2861" s="17" t="s">
        <v>8711</v>
      </c>
      <c r="B2861" s="19">
        <v>599797239</v>
      </c>
      <c r="C2861" s="17">
        <v>65</v>
      </c>
      <c r="D2861" s="24">
        <v>20964.75</v>
      </c>
      <c r="E2861" s="17" t="s">
        <v>12</v>
      </c>
      <c r="F2861" s="17" t="s">
        <v>2602</v>
      </c>
      <c r="G2861" s="17" t="s">
        <v>3820</v>
      </c>
      <c r="H2861" s="17" t="s">
        <v>8712</v>
      </c>
      <c r="I2861" s="20">
        <f t="shared" si="44"/>
        <v>1021773.491712</v>
      </c>
      <c r="J2861" s="20">
        <v>280987.71022080001</v>
      </c>
      <c r="K2861" s="17" t="s">
        <v>8713</v>
      </c>
      <c r="L2861" s="21" t="str">
        <f>VLOOKUP(B2861,Accounts!B$2:E$3001,4,FALSE)</f>
        <v>Current</v>
      </c>
      <c r="M2861" s="26">
        <f>VALUE(VLOOKUP(B2861,Accounts!B$2:G$3001,6,FALSE))</f>
        <v>283534125</v>
      </c>
      <c r="N2861" s="22">
        <f>IFERROR(VLOOKUP(B2861,Loan!B2861:D3160,3,FALSE), 0)</f>
        <v>0</v>
      </c>
      <c r="O2861" s="25">
        <f>VLOOKUP(B2861,Transaction!C2:F3001,4,FALSE)</f>
        <v>44634</v>
      </c>
      <c r="P2861" s="21" t="str">
        <f>VLOOKUP(B2861,Table3[[Account Number]:[Transaction type]],2,FALSE)</f>
        <v>Loan Payment</v>
      </c>
      <c r="Q2861" s="21" t="str">
        <f>VLOOKUP(B2861,Transaction!C2:E3001,3,FALSE)</f>
        <v>AFT</v>
      </c>
      <c r="R2861" s="22">
        <f>Table4[[#This Row],[Bank Deposit2]] - Table4[[#This Row],[Saving Accounts]]</f>
        <v>740785.78149119997</v>
      </c>
      <c r="S2861" s="22">
        <f>IF(AND(Table4[[#This Row],[Account Type]]="Current",Table4[[#This Row],[Opening Balance]]&gt;= 500000),Table4[[#This Row],[Opening Balance]] * 0.02, 0)</f>
        <v>5670682.5</v>
      </c>
    </row>
    <row r="2862" spans="1:19" ht="15.75" x14ac:dyDescent="0.25">
      <c r="A2862" s="17" t="s">
        <v>8714</v>
      </c>
      <c r="B2862" s="19">
        <v>24757395</v>
      </c>
      <c r="C2862" s="17">
        <v>84</v>
      </c>
      <c r="D2862" s="24">
        <v>14025</v>
      </c>
      <c r="E2862" s="17" t="s">
        <v>12</v>
      </c>
      <c r="F2862" s="17" t="s">
        <v>509</v>
      </c>
      <c r="G2862" s="17" t="s">
        <v>3820</v>
      </c>
      <c r="H2862" s="17" t="s">
        <v>8715</v>
      </c>
      <c r="I2862" s="20">
        <f t="shared" si="44"/>
        <v>921518.11620000005</v>
      </c>
      <c r="J2862" s="20">
        <v>421301.32785180002</v>
      </c>
      <c r="K2862" s="17" t="s">
        <v>8716</v>
      </c>
      <c r="L2862" s="21" t="str">
        <f>VLOOKUP(B2862,Accounts!B$2:E$3001,4,FALSE)</f>
        <v>Current</v>
      </c>
      <c r="M2862" s="26">
        <f>VALUE(VLOOKUP(B2862,Accounts!B$2:G$3001,6,FALSE))</f>
        <v>221165776</v>
      </c>
      <c r="N2862" s="22">
        <f>IFERROR(VLOOKUP(B2862,Loan!B2862:D3161,3,FALSE), 0)</f>
        <v>0</v>
      </c>
      <c r="O2862" s="25">
        <f>VLOOKUP(B2862,Transaction!C2:F3001,4,FALSE)</f>
        <v>44430</v>
      </c>
      <c r="P2862" s="21" t="str">
        <f>VLOOKUP(B2862,Table3[[Account Number]:[Transaction type]],2,FALSE)</f>
        <v>Online Payment</v>
      </c>
      <c r="Q2862" s="21" t="str">
        <f>VLOOKUP(B2862,Transaction!C2:E3001,3,FALSE)</f>
        <v>Internet Banking</v>
      </c>
      <c r="R2862" s="22">
        <f>Table4[[#This Row],[Bank Deposit2]] - Table4[[#This Row],[Saving Accounts]]</f>
        <v>500216.78834820003</v>
      </c>
      <c r="S2862" s="22">
        <f>IF(AND(Table4[[#This Row],[Account Type]]="Current",Table4[[#This Row],[Opening Balance]]&gt;= 500000),Table4[[#This Row],[Opening Balance]] * 0.02, 0)</f>
        <v>4423315.5200000005</v>
      </c>
    </row>
    <row r="2863" spans="1:19" ht="15.75" x14ac:dyDescent="0.25">
      <c r="A2863" s="17" t="s">
        <v>8717</v>
      </c>
      <c r="B2863" s="19">
        <v>574901635</v>
      </c>
      <c r="C2863" s="17">
        <v>53</v>
      </c>
      <c r="D2863" s="24">
        <v>25347.75</v>
      </c>
      <c r="E2863" s="17" t="s">
        <v>12</v>
      </c>
      <c r="F2863" s="17" t="s">
        <v>190</v>
      </c>
      <c r="G2863" s="17" t="s">
        <v>3820</v>
      </c>
      <c r="H2863" s="17" t="s">
        <v>8718</v>
      </c>
      <c r="I2863" s="20">
        <f t="shared" si="44"/>
        <v>870565.34073599998</v>
      </c>
      <c r="J2863" s="20">
        <v>783508.80666240002</v>
      </c>
      <c r="K2863" s="17" t="s">
        <v>8719</v>
      </c>
      <c r="L2863" s="21" t="str">
        <f>VLOOKUP(B2863,Accounts!B$2:E$3001,4,FALSE)</f>
        <v>Joint</v>
      </c>
      <c r="M2863" s="26">
        <f>VALUE(VLOOKUP(B2863,Accounts!B$2:G$3001,6,FALSE))</f>
        <v>530677068</v>
      </c>
      <c r="N2863" s="22">
        <f>IFERROR(VLOOKUP(B2863,Loan!B2863:D3162,3,FALSE), 0)</f>
        <v>0</v>
      </c>
      <c r="O2863" s="25">
        <f>VLOOKUP(B2863,Transaction!C2:F3001,4,FALSE)</f>
        <v>44352</v>
      </c>
      <c r="P2863" s="21" t="str">
        <f>VLOOKUP(B2863,Table3[[Account Number]:[Transaction type]],2,FALSE)</f>
        <v>Money Deposit</v>
      </c>
      <c r="Q2863" s="21" t="str">
        <f>VLOOKUP(B2863,Transaction!C2:E3001,3,FALSE)</f>
        <v>Bank</v>
      </c>
      <c r="R2863" s="22">
        <f>Table4[[#This Row],[Bank Deposit2]] - Table4[[#This Row],[Saving Accounts]]</f>
        <v>87056.534073599963</v>
      </c>
      <c r="S2863" s="22">
        <f>IF(AND(Table4[[#This Row],[Account Type]]="Current",Table4[[#This Row],[Opening Balance]]&gt;= 500000),Table4[[#This Row],[Opening Balance]] * 0.02, 0)</f>
        <v>0</v>
      </c>
    </row>
    <row r="2864" spans="1:19" ht="15.75" x14ac:dyDescent="0.25">
      <c r="A2864" s="17" t="s">
        <v>8720</v>
      </c>
      <c r="B2864" s="19">
        <v>589094059</v>
      </c>
      <c r="C2864" s="17">
        <v>42</v>
      </c>
      <c r="D2864" s="24">
        <v>29365.5</v>
      </c>
      <c r="E2864" s="17" t="s">
        <v>12</v>
      </c>
      <c r="F2864" s="17" t="s">
        <v>598</v>
      </c>
      <c r="G2864" s="17" t="s">
        <v>3820</v>
      </c>
      <c r="H2864" s="17" t="s">
        <v>8721</v>
      </c>
      <c r="I2864" s="20">
        <f t="shared" si="44"/>
        <v>232227.41078000001</v>
      </c>
      <c r="J2864" s="20">
        <v>56868.712453799999</v>
      </c>
      <c r="K2864" s="17" t="s">
        <v>8722</v>
      </c>
      <c r="L2864" s="21" t="str">
        <f>VLOOKUP(B2864,Accounts!B$2:E$3001,4,FALSE)</f>
        <v>Domiciliary</v>
      </c>
      <c r="M2864" s="26">
        <f>VALUE(VLOOKUP(B2864,Accounts!B$2:G$3001,6,FALSE))</f>
        <v>23729314</v>
      </c>
      <c r="N2864" s="22">
        <f>IFERROR(VLOOKUP(B2864,Loan!B2864:D3163,3,FALSE), 0)</f>
        <v>0</v>
      </c>
      <c r="O2864" s="25">
        <f>VLOOKUP(B2864,Transaction!C2:F3001,4,FALSE)</f>
        <v>44663</v>
      </c>
      <c r="P2864" s="21" t="str">
        <f>VLOOKUP(B2864,Table3[[Account Number]:[Transaction type]],2,FALSE)</f>
        <v>Money Deposit</v>
      </c>
      <c r="Q2864" s="21" t="str">
        <f>VLOOKUP(B2864,Transaction!C2:E3001,3,FALSE)</f>
        <v>Bank</v>
      </c>
      <c r="R2864" s="22">
        <f>Table4[[#This Row],[Bank Deposit2]] - Table4[[#This Row],[Saving Accounts]]</f>
        <v>175358.69832620001</v>
      </c>
      <c r="S2864" s="22">
        <f>IF(AND(Table4[[#This Row],[Account Type]]="Current",Table4[[#This Row],[Opening Balance]]&gt;= 500000),Table4[[#This Row],[Opening Balance]] * 0.02, 0)</f>
        <v>0</v>
      </c>
    </row>
    <row r="2865" spans="1:19" ht="15.75" x14ac:dyDescent="0.25">
      <c r="A2865" s="17" t="s">
        <v>8723</v>
      </c>
      <c r="B2865" s="19">
        <v>805420729</v>
      </c>
      <c r="C2865" s="17">
        <v>27</v>
      </c>
      <c r="D2865" s="24">
        <v>34844.25</v>
      </c>
      <c r="E2865" s="17" t="s">
        <v>12</v>
      </c>
      <c r="F2865" s="17" t="s">
        <v>97</v>
      </c>
      <c r="G2865" s="17" t="s">
        <v>3820</v>
      </c>
      <c r="H2865" s="17" t="s">
        <v>8724</v>
      </c>
      <c r="I2865" s="20">
        <f t="shared" si="44"/>
        <v>649525.86540400004</v>
      </c>
      <c r="J2865" s="20">
        <v>61203.64530384</v>
      </c>
      <c r="K2865" s="17" t="s">
        <v>8725</v>
      </c>
      <c r="L2865" s="21" t="str">
        <f>VLOOKUP(B2865,Accounts!B$2:E$3001,4,FALSE)</f>
        <v>Corporate</v>
      </c>
      <c r="M2865" s="26">
        <f>VALUE(VLOOKUP(B2865,Accounts!B$2:G$3001,6,FALSE))</f>
        <v>2672688312</v>
      </c>
      <c r="N2865" s="22">
        <f>IFERROR(VLOOKUP(B2865,Loan!B2865:D3164,3,FALSE), 0)</f>
        <v>0</v>
      </c>
      <c r="O2865" s="25">
        <f>VLOOKUP(B2865,Transaction!C2:F3001,4,FALSE)</f>
        <v>44304</v>
      </c>
      <c r="P2865" s="21" t="str">
        <f>VLOOKUP(B2865,Table3[[Account Number]:[Transaction type]],2,FALSE)</f>
        <v>Online Payment</v>
      </c>
      <c r="Q2865" s="21" t="str">
        <f>VLOOKUP(B2865,Transaction!C2:E3001,3,FALSE)</f>
        <v>Card</v>
      </c>
      <c r="R2865" s="22">
        <f>Table4[[#This Row],[Bank Deposit2]] - Table4[[#This Row],[Saving Accounts]]</f>
        <v>588322.22010015999</v>
      </c>
      <c r="S2865" s="22">
        <f>IF(AND(Table4[[#This Row],[Account Type]]="Current",Table4[[#This Row],[Opening Balance]]&gt;= 500000),Table4[[#This Row],[Opening Balance]] * 0.02, 0)</f>
        <v>0</v>
      </c>
    </row>
    <row r="2866" spans="1:19" ht="15.75" x14ac:dyDescent="0.25">
      <c r="A2866" s="17" t="s">
        <v>8726</v>
      </c>
      <c r="B2866" s="19">
        <v>847601515</v>
      </c>
      <c r="C2866" s="17">
        <v>73</v>
      </c>
      <c r="D2866" s="24">
        <v>18042.75</v>
      </c>
      <c r="E2866" s="17" t="s">
        <v>12</v>
      </c>
      <c r="F2866" s="17" t="s">
        <v>602</v>
      </c>
      <c r="G2866" s="17" t="s">
        <v>3820</v>
      </c>
      <c r="H2866" s="17" t="s">
        <v>8727</v>
      </c>
      <c r="I2866" s="20">
        <f t="shared" si="44"/>
        <v>1067459.0355</v>
      </c>
      <c r="J2866" s="20">
        <v>414853.3978875</v>
      </c>
      <c r="K2866" s="17" t="s">
        <v>8728</v>
      </c>
      <c r="L2866" s="21" t="str">
        <f>VLOOKUP(B2866,Accounts!B$2:E$3001,4,FALSE)</f>
        <v>Joint</v>
      </c>
      <c r="M2866" s="26">
        <f>VALUE(VLOOKUP(B2866,Accounts!B$2:G$3001,6,FALSE))</f>
        <v>36451386</v>
      </c>
      <c r="N2866" s="22">
        <f>IFERROR(VLOOKUP(B2866,Loan!B2866:D3165,3,FALSE), 0)</f>
        <v>0</v>
      </c>
      <c r="O2866" s="25">
        <f>VLOOKUP(B2866,Transaction!C2:F3001,4,FALSE)</f>
        <v>44197</v>
      </c>
      <c r="P2866" s="21" t="str">
        <f>VLOOKUP(B2866,Table3[[Account Number]:[Transaction type]],2,FALSE)</f>
        <v>Loan Payment</v>
      </c>
      <c r="Q2866" s="21" t="str">
        <f>VLOOKUP(B2866,Transaction!C2:E3001,3,FALSE)</f>
        <v>ACH</v>
      </c>
      <c r="R2866" s="22">
        <f>Table4[[#This Row],[Bank Deposit2]] - Table4[[#This Row],[Saving Accounts]]</f>
        <v>652605.6376125</v>
      </c>
      <c r="S2866" s="22">
        <f>IF(AND(Table4[[#This Row],[Account Type]]="Current",Table4[[#This Row],[Opening Balance]]&gt;= 500000),Table4[[#This Row],[Opening Balance]] * 0.02, 0)</f>
        <v>0</v>
      </c>
    </row>
    <row r="2867" spans="1:19" ht="15.75" x14ac:dyDescent="0.25">
      <c r="A2867" s="17" t="s">
        <v>8729</v>
      </c>
      <c r="B2867" s="19">
        <v>668226973</v>
      </c>
      <c r="C2867" s="17">
        <v>28</v>
      </c>
      <c r="D2867" s="24">
        <v>34479</v>
      </c>
      <c r="E2867" s="17" t="s">
        <v>12</v>
      </c>
      <c r="F2867" s="17" t="s">
        <v>519</v>
      </c>
      <c r="G2867" s="17" t="s">
        <v>3820</v>
      </c>
      <c r="H2867" s="17" t="s">
        <v>8730</v>
      </c>
      <c r="I2867" s="20">
        <f t="shared" si="44"/>
        <v>94039.357099999994</v>
      </c>
      <c r="J2867" s="20">
        <v>62876.160916399996</v>
      </c>
      <c r="K2867" s="17" t="s">
        <v>8731</v>
      </c>
      <c r="L2867" s="21" t="str">
        <f>VLOOKUP(B2867,Accounts!B$2:E$3001,4,FALSE)</f>
        <v>Domiciliary</v>
      </c>
      <c r="M2867" s="26">
        <f>VALUE(VLOOKUP(B2867,Accounts!B$2:G$3001,6,FALSE))</f>
        <v>10579548</v>
      </c>
      <c r="N2867" s="22">
        <f>IFERROR(VLOOKUP(B2867,Loan!B2867:D3166,3,FALSE), 0)</f>
        <v>0</v>
      </c>
      <c r="O2867" s="25">
        <f>VLOOKUP(B2867,Transaction!C2:F3001,4,FALSE)</f>
        <v>44511</v>
      </c>
      <c r="P2867" s="21" t="str">
        <f>VLOOKUP(B2867,Table3[[Account Number]:[Transaction type]],2,FALSE)</f>
        <v>Checks</v>
      </c>
      <c r="Q2867" s="21" t="str">
        <f>VLOOKUP(B2867,Transaction!C2:E3001,3,FALSE)</f>
        <v>Informal Services</v>
      </c>
      <c r="R2867" s="22">
        <f>Table4[[#This Row],[Bank Deposit2]] - Table4[[#This Row],[Saving Accounts]]</f>
        <v>31163.196183599997</v>
      </c>
      <c r="S2867" s="22">
        <f>IF(AND(Table4[[#This Row],[Account Type]]="Current",Table4[[#This Row],[Opening Balance]]&gt;= 500000),Table4[[#This Row],[Opening Balance]] * 0.02, 0)</f>
        <v>0</v>
      </c>
    </row>
    <row r="2868" spans="1:19" ht="15.75" x14ac:dyDescent="0.25">
      <c r="A2868" s="17" t="s">
        <v>8732</v>
      </c>
      <c r="B2868" s="19">
        <v>913730367</v>
      </c>
      <c r="C2868" s="17">
        <v>61</v>
      </c>
      <c r="D2868" s="24">
        <v>22425.75</v>
      </c>
      <c r="E2868" s="17" t="s">
        <v>12</v>
      </c>
      <c r="F2868" s="17" t="s">
        <v>1626</v>
      </c>
      <c r="G2868" s="17" t="s">
        <v>3820</v>
      </c>
      <c r="H2868" s="17" t="s">
        <v>8733</v>
      </c>
      <c r="I2868" s="20">
        <f t="shared" si="44"/>
        <v>636611.625</v>
      </c>
      <c r="J2868" s="20">
        <v>98089.119180000096</v>
      </c>
      <c r="K2868" s="17" t="s">
        <v>8734</v>
      </c>
      <c r="L2868" s="21" t="str">
        <f>VLOOKUP(B2868,Accounts!B$2:E$3001,4,FALSE)</f>
        <v>Current</v>
      </c>
      <c r="M2868" s="26">
        <f>VALUE(VLOOKUP(B2868,Accounts!B$2:G$3001,6,FALSE))</f>
        <v>1564178559</v>
      </c>
      <c r="N2868" s="22">
        <f>IFERROR(VLOOKUP(B2868,Loan!B2868:D3167,3,FALSE), 0)</f>
        <v>0</v>
      </c>
      <c r="O2868" s="25">
        <f>VLOOKUP(B2868,Transaction!C2:F3001,4,FALSE)</f>
        <v>44203</v>
      </c>
      <c r="P2868" s="21" t="str">
        <f>VLOOKUP(B2868,Table3[[Account Number]:[Transaction type]],2,FALSE)</f>
        <v>Money Deposit</v>
      </c>
      <c r="Q2868" s="21" t="str">
        <f>VLOOKUP(B2868,Transaction!C2:E3001,3,FALSE)</f>
        <v>Bank</v>
      </c>
      <c r="R2868" s="22">
        <f>Table4[[#This Row],[Bank Deposit2]] - Table4[[#This Row],[Saving Accounts]]</f>
        <v>538522.50581999985</v>
      </c>
      <c r="S2868" s="22">
        <f>IF(AND(Table4[[#This Row],[Account Type]]="Current",Table4[[#This Row],[Opening Balance]]&gt;= 500000),Table4[[#This Row],[Opening Balance]] * 0.02, 0)</f>
        <v>31283571.18</v>
      </c>
    </row>
    <row r="2869" spans="1:19" ht="15.75" x14ac:dyDescent="0.25">
      <c r="A2869" s="17" t="s">
        <v>8735</v>
      </c>
      <c r="B2869" s="19">
        <v>921708705</v>
      </c>
      <c r="C2869" s="17">
        <v>81</v>
      </c>
      <c r="D2869" s="24">
        <v>15120.75</v>
      </c>
      <c r="E2869" s="17" t="s">
        <v>12</v>
      </c>
      <c r="F2869" s="17" t="s">
        <v>794</v>
      </c>
      <c r="G2869" s="17" t="s">
        <v>3820</v>
      </c>
      <c r="H2869" s="17" t="s">
        <v>8736</v>
      </c>
      <c r="I2869" s="20">
        <f t="shared" si="44"/>
        <v>346514.66279999999</v>
      </c>
      <c r="J2869" s="20">
        <v>142071.01174799999</v>
      </c>
      <c r="K2869" s="17" t="s">
        <v>8737</v>
      </c>
      <c r="L2869" s="21" t="str">
        <f>VLOOKUP(B2869,Accounts!B$2:E$3001,4,FALSE)</f>
        <v>Corporate</v>
      </c>
      <c r="M2869" s="26">
        <f>VALUE(VLOOKUP(B2869,Accounts!B$2:G$3001,6,FALSE))</f>
        <v>48808704</v>
      </c>
      <c r="N2869" s="22">
        <f>IFERROR(VLOOKUP(B2869,Loan!B2869:D3168,3,FALSE), 0)</f>
        <v>0</v>
      </c>
      <c r="O2869" s="25">
        <f>VLOOKUP(B2869,Transaction!C2:F3001,4,FALSE)</f>
        <v>44656</v>
      </c>
      <c r="P2869" s="21" t="str">
        <f>VLOOKUP(B2869,Table3[[Account Number]:[Transaction type]],2,FALSE)</f>
        <v>Money Deposit</v>
      </c>
      <c r="Q2869" s="21" t="str">
        <f>VLOOKUP(B2869,Transaction!C2:E3001,3,FALSE)</f>
        <v>Bank</v>
      </c>
      <c r="R2869" s="22">
        <f>Table4[[#This Row],[Bank Deposit2]] - Table4[[#This Row],[Saving Accounts]]</f>
        <v>204443.651052</v>
      </c>
      <c r="S2869" s="22">
        <f>IF(AND(Table4[[#This Row],[Account Type]]="Current",Table4[[#This Row],[Opening Balance]]&gt;= 500000),Table4[[#This Row],[Opening Balance]] * 0.02, 0)</f>
        <v>0</v>
      </c>
    </row>
    <row r="2870" spans="1:19" ht="15.75" x14ac:dyDescent="0.25">
      <c r="A2870" s="17" t="s">
        <v>8738</v>
      </c>
      <c r="B2870" s="19">
        <v>549894138</v>
      </c>
      <c r="C2870" s="17">
        <v>24</v>
      </c>
      <c r="D2870" s="24">
        <v>35940</v>
      </c>
      <c r="E2870" s="17" t="s">
        <v>12</v>
      </c>
      <c r="F2870" s="17" t="s">
        <v>231</v>
      </c>
      <c r="G2870" s="17" t="s">
        <v>3820</v>
      </c>
      <c r="H2870" s="17" t="s">
        <v>8739</v>
      </c>
      <c r="I2870" s="20">
        <f t="shared" si="44"/>
        <v>147575.12918399999</v>
      </c>
      <c r="J2870" s="20">
        <v>139270.90157568001</v>
      </c>
      <c r="K2870" s="17" t="s">
        <v>8740</v>
      </c>
      <c r="L2870" s="21" t="str">
        <f>VLOOKUP(B2870,Accounts!B$2:E$3001,4,FALSE)</f>
        <v>Savings</v>
      </c>
      <c r="M2870" s="26">
        <f>VALUE(VLOOKUP(B2870,Accounts!B$2:G$3001,6,FALSE))</f>
        <v>1308861696</v>
      </c>
      <c r="N2870" s="22">
        <f>IFERROR(VLOOKUP(B2870,Loan!B2870:D3169,3,FALSE), 0)</f>
        <v>0</v>
      </c>
      <c r="O2870" s="25">
        <f>VLOOKUP(B2870,Transaction!C2:F3001,4,FALSE)</f>
        <v>44327</v>
      </c>
      <c r="P2870" s="21" t="str">
        <f>VLOOKUP(B2870,Table3[[Account Number]:[Transaction type]],2,FALSE)</f>
        <v>Loan Payment</v>
      </c>
      <c r="Q2870" s="21" t="str">
        <f>VLOOKUP(B2870,Transaction!C2:E3001,3,FALSE)</f>
        <v>ACH</v>
      </c>
      <c r="R2870" s="22">
        <f>Table4[[#This Row],[Bank Deposit2]] - Table4[[#This Row],[Saving Accounts]]</f>
        <v>8304.2276083199831</v>
      </c>
      <c r="S2870" s="22">
        <f>IF(AND(Table4[[#This Row],[Account Type]]="Current",Table4[[#This Row],[Opening Balance]]&gt;= 500000),Table4[[#This Row],[Opening Balance]] * 0.02, 0)</f>
        <v>0</v>
      </c>
    </row>
    <row r="2871" spans="1:19" ht="15.75" x14ac:dyDescent="0.25">
      <c r="A2871" s="17" t="s">
        <v>4814</v>
      </c>
      <c r="B2871" s="19">
        <v>157826546</v>
      </c>
      <c r="C2871" s="17">
        <v>66</v>
      </c>
      <c r="D2871" s="24">
        <v>20599.5</v>
      </c>
      <c r="E2871" s="17" t="s">
        <v>12</v>
      </c>
      <c r="F2871" s="17" t="s">
        <v>58</v>
      </c>
      <c r="G2871" s="17" t="s">
        <v>3820</v>
      </c>
      <c r="H2871" s="17" t="s">
        <v>8741</v>
      </c>
      <c r="I2871" s="20">
        <f t="shared" si="44"/>
        <v>97134.304799999998</v>
      </c>
      <c r="J2871" s="20">
        <v>38076.647481599997</v>
      </c>
      <c r="K2871" s="17" t="s">
        <v>8742</v>
      </c>
      <c r="L2871" s="21" t="str">
        <f>VLOOKUP(B2871,Accounts!B$2:E$3001,4,FALSE)</f>
        <v>Corporate</v>
      </c>
      <c r="M2871" s="26">
        <f>VALUE(VLOOKUP(B2871,Accounts!B$2:G$3001,6,FALSE))</f>
        <v>225213912</v>
      </c>
      <c r="N2871" s="22">
        <f>IFERROR(VLOOKUP(B2871,Loan!B2871:D3170,3,FALSE), 0)</f>
        <v>0</v>
      </c>
      <c r="O2871" s="25">
        <f>VLOOKUP(B2871,Transaction!C2:F3001,4,FALSE)</f>
        <v>44449</v>
      </c>
      <c r="P2871" s="21" t="str">
        <f>VLOOKUP(B2871,Table3[[Account Number]:[Transaction type]],2,FALSE)</f>
        <v>Online Payment</v>
      </c>
      <c r="Q2871" s="21" t="str">
        <f>VLOOKUP(B2871,Transaction!C2:E3001,3,FALSE)</f>
        <v>Mobile</v>
      </c>
      <c r="R2871" s="22">
        <f>Table4[[#This Row],[Bank Deposit2]] - Table4[[#This Row],[Saving Accounts]]</f>
        <v>59057.657318400001</v>
      </c>
      <c r="S2871" s="22">
        <f>IF(AND(Table4[[#This Row],[Account Type]]="Current",Table4[[#This Row],[Opening Balance]]&gt;= 500000),Table4[[#This Row],[Opening Balance]] * 0.02, 0)</f>
        <v>0</v>
      </c>
    </row>
    <row r="2872" spans="1:19" ht="15.75" x14ac:dyDescent="0.25">
      <c r="A2872" s="17" t="s">
        <v>8743</v>
      </c>
      <c r="B2872" s="19">
        <v>600471343</v>
      </c>
      <c r="C2872" s="17">
        <v>80</v>
      </c>
      <c r="D2872" s="24">
        <v>15486</v>
      </c>
      <c r="E2872" s="17" t="s">
        <v>12</v>
      </c>
      <c r="F2872" s="17" t="s">
        <v>39</v>
      </c>
      <c r="G2872" s="17" t="s">
        <v>3820</v>
      </c>
      <c r="H2872" s="17" t="s">
        <v>8744</v>
      </c>
      <c r="I2872" s="20">
        <f t="shared" si="44"/>
        <v>483785.82</v>
      </c>
      <c r="J2872" s="20">
        <v>258272.51561999999</v>
      </c>
      <c r="K2872" s="17" t="s">
        <v>8745</v>
      </c>
      <c r="L2872" s="21" t="str">
        <f>VLOOKUP(B2872,Accounts!B$2:E$3001,4,FALSE)</f>
        <v>Corporate</v>
      </c>
      <c r="M2872" s="26">
        <f>VALUE(VLOOKUP(B2872,Accounts!B$2:G$3001,6,FALSE))</f>
        <v>1586672672</v>
      </c>
      <c r="N2872" s="22">
        <f>IFERROR(VLOOKUP(B2872,Loan!B2872:D3171,3,FALSE), 0)</f>
        <v>0</v>
      </c>
      <c r="O2872" s="25">
        <f>VLOOKUP(B2872,Transaction!C2:F3001,4,FALSE)</f>
        <v>44293</v>
      </c>
      <c r="P2872" s="21" t="str">
        <f>VLOOKUP(B2872,Table3[[Account Number]:[Transaction type]],2,FALSE)</f>
        <v>Checks</v>
      </c>
      <c r="Q2872" s="21" t="str">
        <f>VLOOKUP(B2872,Transaction!C2:E3001,3,FALSE)</f>
        <v>Informal Services</v>
      </c>
      <c r="R2872" s="22">
        <f>Table4[[#This Row],[Bank Deposit2]] - Table4[[#This Row],[Saving Accounts]]</f>
        <v>225513.30438000002</v>
      </c>
      <c r="S2872" s="22">
        <f>IF(AND(Table4[[#This Row],[Account Type]]="Current",Table4[[#This Row],[Opening Balance]]&gt;= 500000),Table4[[#This Row],[Opening Balance]] * 0.02, 0)</f>
        <v>0</v>
      </c>
    </row>
    <row r="2873" spans="1:19" ht="15.75" x14ac:dyDescent="0.25">
      <c r="A2873" s="17" t="s">
        <v>8746</v>
      </c>
      <c r="B2873" s="19">
        <v>409183764</v>
      </c>
      <c r="C2873" s="17">
        <v>78</v>
      </c>
      <c r="D2873" s="24">
        <v>16216.5</v>
      </c>
      <c r="E2873" s="17" t="s">
        <v>12</v>
      </c>
      <c r="F2873" s="17" t="s">
        <v>241</v>
      </c>
      <c r="G2873" s="17" t="s">
        <v>3820</v>
      </c>
      <c r="H2873" s="17" t="s">
        <v>8747</v>
      </c>
      <c r="I2873" s="20">
        <f t="shared" si="44"/>
        <v>54702.285012</v>
      </c>
      <c r="J2873" s="20">
        <v>27114.774607799998</v>
      </c>
      <c r="K2873" s="17" t="s">
        <v>8748</v>
      </c>
      <c r="L2873" s="21" t="str">
        <f>VLOOKUP(B2873,Accounts!B$2:E$3001,4,FALSE)</f>
        <v>Domiciliary</v>
      </c>
      <c r="M2873" s="26">
        <f>VALUE(VLOOKUP(B2873,Accounts!B$2:G$3001,6,FALSE))</f>
        <v>2828047552</v>
      </c>
      <c r="N2873" s="22">
        <f>IFERROR(VLOOKUP(B2873,Loan!B2873:D3172,3,FALSE), 0)</f>
        <v>0</v>
      </c>
      <c r="O2873" s="25">
        <f>VLOOKUP(B2873,Transaction!C2:F3001,4,FALSE)</f>
        <v>44543</v>
      </c>
      <c r="P2873" s="21" t="str">
        <f>VLOOKUP(B2873,Table3[[Account Number]:[Transaction type]],2,FALSE)</f>
        <v>Checks</v>
      </c>
      <c r="Q2873" s="21" t="str">
        <f>VLOOKUP(B2873,Transaction!C2:E3001,3,FALSE)</f>
        <v>Informal Services</v>
      </c>
      <c r="R2873" s="22">
        <f>Table4[[#This Row],[Bank Deposit2]] - Table4[[#This Row],[Saving Accounts]]</f>
        <v>27587.510404200002</v>
      </c>
      <c r="S2873" s="22">
        <f>IF(AND(Table4[[#This Row],[Account Type]]="Current",Table4[[#This Row],[Opening Balance]]&gt;= 500000),Table4[[#This Row],[Opening Balance]] * 0.02, 0)</f>
        <v>0</v>
      </c>
    </row>
    <row r="2874" spans="1:19" ht="15.75" x14ac:dyDescent="0.25">
      <c r="A2874" s="17" t="s">
        <v>8749</v>
      </c>
      <c r="B2874" s="19">
        <v>707708220</v>
      </c>
      <c r="C2874" s="17">
        <v>64</v>
      </c>
      <c r="D2874" s="24">
        <v>21330</v>
      </c>
      <c r="E2874" s="17" t="s">
        <v>12</v>
      </c>
      <c r="F2874" s="17" t="s">
        <v>993</v>
      </c>
      <c r="G2874" s="17" t="s">
        <v>3820</v>
      </c>
      <c r="H2874" s="17" t="s">
        <v>8750</v>
      </c>
      <c r="I2874" s="20">
        <f t="shared" si="44"/>
        <v>343016.513676</v>
      </c>
      <c r="J2874" s="20">
        <v>290972.62884239998</v>
      </c>
      <c r="K2874" s="17" t="s">
        <v>8751</v>
      </c>
      <c r="L2874" s="21" t="str">
        <f>VLOOKUP(B2874,Accounts!B$2:E$3001,4,FALSE)</f>
        <v>Current</v>
      </c>
      <c r="M2874" s="26">
        <f>VALUE(VLOOKUP(B2874,Accounts!B$2:G$3001,6,FALSE))</f>
        <v>1906600696</v>
      </c>
      <c r="N2874" s="22">
        <f>IFERROR(VLOOKUP(B2874,Loan!B2874:D3173,3,FALSE), 0)</f>
        <v>0</v>
      </c>
      <c r="O2874" s="25">
        <f>VLOOKUP(B2874,Transaction!C2:F3001,4,FALSE)</f>
        <v>44400</v>
      </c>
      <c r="P2874" s="21" t="str">
        <f>VLOOKUP(B2874,Table3[[Account Number]:[Transaction type]],2,FALSE)</f>
        <v>Money Deposit</v>
      </c>
      <c r="Q2874" s="21" t="str">
        <f>VLOOKUP(B2874,Transaction!C2:E3001,3,FALSE)</f>
        <v>Bank</v>
      </c>
      <c r="R2874" s="22">
        <f>Table4[[#This Row],[Bank Deposit2]] - Table4[[#This Row],[Saving Accounts]]</f>
        <v>52043.884833600023</v>
      </c>
      <c r="S2874" s="22">
        <f>IF(AND(Table4[[#This Row],[Account Type]]="Current",Table4[[#This Row],[Opening Balance]]&gt;= 500000),Table4[[#This Row],[Opening Balance]] * 0.02, 0)</f>
        <v>38132013.920000002</v>
      </c>
    </row>
    <row r="2875" spans="1:19" ht="15.75" x14ac:dyDescent="0.25">
      <c r="A2875" s="17" t="s">
        <v>8752</v>
      </c>
      <c r="B2875" s="19">
        <v>850215093</v>
      </c>
      <c r="C2875" s="17">
        <v>49</v>
      </c>
      <c r="D2875" s="24">
        <v>26808.75</v>
      </c>
      <c r="E2875" s="17" t="s">
        <v>12</v>
      </c>
      <c r="F2875" s="17" t="s">
        <v>282</v>
      </c>
      <c r="G2875" s="17" t="s">
        <v>3820</v>
      </c>
      <c r="H2875" s="17" t="s">
        <v>8753</v>
      </c>
      <c r="I2875" s="20">
        <f t="shared" si="44"/>
        <v>3000645.9155049999</v>
      </c>
      <c r="J2875" s="20">
        <v>1132694.153535</v>
      </c>
      <c r="K2875" s="17" t="s">
        <v>8754</v>
      </c>
      <c r="L2875" s="21" t="str">
        <f>VLOOKUP(B2875,Accounts!B$2:E$3001,4,FALSE)</f>
        <v>Joint</v>
      </c>
      <c r="M2875" s="26">
        <f>VALUE(VLOOKUP(B2875,Accounts!B$2:G$3001,6,FALSE))</f>
        <v>90295857</v>
      </c>
      <c r="N2875" s="22">
        <f>IFERROR(VLOOKUP(B2875,Loan!B2875:D3174,3,FALSE), 0)</f>
        <v>0</v>
      </c>
      <c r="O2875" s="25">
        <f>VLOOKUP(B2875,Transaction!C2:F3001,4,FALSE)</f>
        <v>44668</v>
      </c>
      <c r="P2875" s="21" t="str">
        <f>VLOOKUP(B2875,Table3[[Account Number]:[Transaction type]],2,FALSE)</f>
        <v>Money Transfer</v>
      </c>
      <c r="Q2875" s="21" t="str">
        <f>VLOOKUP(B2875,Transaction!C2:E3001,3,FALSE)</f>
        <v>Internet Banking</v>
      </c>
      <c r="R2875" s="22">
        <f>Table4[[#This Row],[Bank Deposit2]] - Table4[[#This Row],[Saving Accounts]]</f>
        <v>1867951.7619699999</v>
      </c>
      <c r="S2875" s="22">
        <f>IF(AND(Table4[[#This Row],[Account Type]]="Current",Table4[[#This Row],[Opening Balance]]&gt;= 500000),Table4[[#This Row],[Opening Balance]] * 0.02, 0)</f>
        <v>0</v>
      </c>
    </row>
    <row r="2876" spans="1:19" ht="15.75" x14ac:dyDescent="0.25">
      <c r="A2876" s="17" t="s">
        <v>8755</v>
      </c>
      <c r="B2876" s="19">
        <v>971077105</v>
      </c>
      <c r="C2876" s="17">
        <v>68</v>
      </c>
      <c r="D2876" s="24">
        <v>19869</v>
      </c>
      <c r="E2876" s="17" t="s">
        <v>12</v>
      </c>
      <c r="F2876" s="17" t="s">
        <v>222</v>
      </c>
      <c r="G2876" s="17" t="s">
        <v>3820</v>
      </c>
      <c r="H2876" s="17" t="s">
        <v>8756</v>
      </c>
      <c r="I2876" s="20">
        <f t="shared" si="44"/>
        <v>917482.58531200001</v>
      </c>
      <c r="J2876" s="20">
        <v>388664.60553648003</v>
      </c>
      <c r="K2876" s="17" t="s">
        <v>8757</v>
      </c>
      <c r="L2876" s="21" t="str">
        <f>VLOOKUP(B2876,Accounts!B$2:E$3001,4,FALSE)</f>
        <v>Current</v>
      </c>
      <c r="M2876" s="26">
        <f>VALUE(VLOOKUP(B2876,Accounts!B$2:G$3001,6,FALSE))</f>
        <v>236893508</v>
      </c>
      <c r="N2876" s="22">
        <f>IFERROR(VLOOKUP(B2876,Loan!B2876:D3175,3,FALSE), 0)</f>
        <v>0</v>
      </c>
      <c r="O2876" s="25">
        <f>VLOOKUP(B2876,Transaction!C2:F3001,4,FALSE)</f>
        <v>44543</v>
      </c>
      <c r="P2876" s="21" t="str">
        <f>VLOOKUP(B2876,Table3[[Account Number]:[Transaction type]],2,FALSE)</f>
        <v>Loan Payment</v>
      </c>
      <c r="Q2876" s="21" t="str">
        <f>VLOOKUP(B2876,Transaction!C2:E3001,3,FALSE)</f>
        <v>AFT</v>
      </c>
      <c r="R2876" s="22">
        <f>Table4[[#This Row],[Bank Deposit2]] - Table4[[#This Row],[Saving Accounts]]</f>
        <v>528817.97977552004</v>
      </c>
      <c r="S2876" s="22">
        <f>IF(AND(Table4[[#This Row],[Account Type]]="Current",Table4[[#This Row],[Opening Balance]]&gt;= 500000),Table4[[#This Row],[Opening Balance]] * 0.02, 0)</f>
        <v>4737870.16</v>
      </c>
    </row>
    <row r="2877" spans="1:19" ht="15.75" x14ac:dyDescent="0.25">
      <c r="A2877" s="17" t="s">
        <v>8758</v>
      </c>
      <c r="B2877" s="19">
        <v>744442646</v>
      </c>
      <c r="C2877" s="17">
        <v>47</v>
      </c>
      <c r="D2877" s="24">
        <v>27539.25</v>
      </c>
      <c r="E2877" s="17" t="s">
        <v>12</v>
      </c>
      <c r="F2877" s="17" t="s">
        <v>115</v>
      </c>
      <c r="G2877" s="17" t="s">
        <v>3820</v>
      </c>
      <c r="H2877" s="17" t="s">
        <v>8759</v>
      </c>
      <c r="I2877" s="20">
        <f t="shared" si="44"/>
        <v>204193.22131200001</v>
      </c>
      <c r="J2877" s="20">
        <v>119291.8292928</v>
      </c>
      <c r="K2877" s="17" t="s">
        <v>8760</v>
      </c>
      <c r="L2877" s="21" t="str">
        <f>VLOOKUP(B2877,Accounts!B$2:E$3001,4,FALSE)</f>
        <v>Joint</v>
      </c>
      <c r="M2877" s="26">
        <f>VALUE(VLOOKUP(B2877,Accounts!B$2:G$3001,6,FALSE))</f>
        <v>3755895052</v>
      </c>
      <c r="N2877" s="22">
        <f>IFERROR(VLOOKUP(B2877,Loan!B2877:D3176,3,FALSE), 0)</f>
        <v>0</v>
      </c>
      <c r="O2877" s="25">
        <f>VLOOKUP(B2877,Transaction!C2:F3001,4,FALSE)</f>
        <v>44216</v>
      </c>
      <c r="P2877" s="21" t="str">
        <f>VLOOKUP(B2877,Table3[[Account Number]:[Transaction type]],2,FALSE)</f>
        <v>Online Payment</v>
      </c>
      <c r="Q2877" s="21" t="str">
        <f>VLOOKUP(B2877,Transaction!C2:E3001,3,FALSE)</f>
        <v>Card</v>
      </c>
      <c r="R2877" s="22">
        <f>Table4[[#This Row],[Bank Deposit2]] - Table4[[#This Row],[Saving Accounts]]</f>
        <v>84901.392019200008</v>
      </c>
      <c r="S2877" s="22">
        <f>IF(AND(Table4[[#This Row],[Account Type]]="Current",Table4[[#This Row],[Opening Balance]]&gt;= 500000),Table4[[#This Row],[Opening Balance]] * 0.02, 0)</f>
        <v>0</v>
      </c>
    </row>
    <row r="2878" spans="1:19" ht="15.75" x14ac:dyDescent="0.25">
      <c r="A2878" s="17" t="s">
        <v>8761</v>
      </c>
      <c r="B2878" s="19">
        <v>54474771</v>
      </c>
      <c r="C2878" s="17">
        <v>73</v>
      </c>
      <c r="D2878" s="24">
        <v>18042.75</v>
      </c>
      <c r="E2878" s="17" t="s">
        <v>12</v>
      </c>
      <c r="F2878" s="17" t="s">
        <v>34</v>
      </c>
      <c r="G2878" s="17" t="s">
        <v>3820</v>
      </c>
      <c r="H2878" s="17" t="s">
        <v>8762</v>
      </c>
      <c r="I2878" s="20">
        <f t="shared" si="44"/>
        <v>221793.11472400001</v>
      </c>
      <c r="J2878" s="20">
        <v>220004.46057299999</v>
      </c>
      <c r="K2878" s="17" t="s">
        <v>8763</v>
      </c>
      <c r="L2878" s="21" t="str">
        <f>VLOOKUP(B2878,Accounts!B$2:E$3001,4,FALSE)</f>
        <v>Domiciliary</v>
      </c>
      <c r="M2878" s="26">
        <f>VALUE(VLOOKUP(B2878,Accounts!B$2:G$3001,6,FALSE))</f>
        <v>3806451324</v>
      </c>
      <c r="N2878" s="22">
        <f>IFERROR(VLOOKUP(B2878,Loan!B2878:D3177,3,FALSE), 0)</f>
        <v>0</v>
      </c>
      <c r="O2878" s="25">
        <f>VLOOKUP(B2878,Transaction!C2:F3001,4,FALSE)</f>
        <v>44285</v>
      </c>
      <c r="P2878" s="21" t="str">
        <f>VLOOKUP(B2878,Table3[[Account Number]:[Transaction type]],2,FALSE)</f>
        <v>Checks</v>
      </c>
      <c r="Q2878" s="21" t="str">
        <f>VLOOKUP(B2878,Transaction!C2:E3001,3,FALSE)</f>
        <v>Informal Services</v>
      </c>
      <c r="R2878" s="22">
        <f>Table4[[#This Row],[Bank Deposit2]] - Table4[[#This Row],[Saving Accounts]]</f>
        <v>1788.6541510000243</v>
      </c>
      <c r="S2878" s="22">
        <f>IF(AND(Table4[[#This Row],[Account Type]]="Current",Table4[[#This Row],[Opening Balance]]&gt;= 500000),Table4[[#This Row],[Opening Balance]] * 0.02, 0)</f>
        <v>0</v>
      </c>
    </row>
    <row r="2879" spans="1:19" ht="15.75" x14ac:dyDescent="0.25">
      <c r="A2879" s="17" t="s">
        <v>8764</v>
      </c>
      <c r="B2879" s="19">
        <v>930899737</v>
      </c>
      <c r="C2879" s="17">
        <v>18</v>
      </c>
      <c r="D2879" s="24">
        <v>38131.5</v>
      </c>
      <c r="E2879" s="17" t="s">
        <v>12</v>
      </c>
      <c r="F2879" s="17" t="s">
        <v>774</v>
      </c>
      <c r="G2879" s="17" t="s">
        <v>3820</v>
      </c>
      <c r="H2879" s="17" t="s">
        <v>8765</v>
      </c>
      <c r="I2879" s="20">
        <f t="shared" si="44"/>
        <v>447626.9056</v>
      </c>
      <c r="J2879" s="20">
        <v>84937.205337599997</v>
      </c>
      <c r="K2879" s="17" t="s">
        <v>8766</v>
      </c>
      <c r="L2879" s="21" t="str">
        <f>VLOOKUP(B2879,Accounts!B$2:E$3001,4,FALSE)</f>
        <v>Domiciliary</v>
      </c>
      <c r="M2879" s="26">
        <f>VALUE(VLOOKUP(B2879,Accounts!B$2:G$3001,6,FALSE))</f>
        <v>1876014666</v>
      </c>
      <c r="N2879" s="22">
        <f>IFERROR(VLOOKUP(B2879,Loan!B2879:D3178,3,FALSE), 0)</f>
        <v>0</v>
      </c>
      <c r="O2879" s="25">
        <f>VLOOKUP(B2879,Transaction!C2:F3001,4,FALSE)</f>
        <v>44403</v>
      </c>
      <c r="P2879" s="21" t="str">
        <f>VLOOKUP(B2879,Table3[[Account Number]:[Transaction type]],2,FALSE)</f>
        <v>Money Transfer</v>
      </c>
      <c r="Q2879" s="21" t="str">
        <f>VLOOKUP(B2879,Transaction!C2:E3001,3,FALSE)</f>
        <v>Mobile</v>
      </c>
      <c r="R2879" s="22">
        <f>Table4[[#This Row],[Bank Deposit2]] - Table4[[#This Row],[Saving Accounts]]</f>
        <v>362689.70026239997</v>
      </c>
      <c r="S2879" s="22">
        <f>IF(AND(Table4[[#This Row],[Account Type]]="Current",Table4[[#This Row],[Opening Balance]]&gt;= 500000),Table4[[#This Row],[Opening Balance]] * 0.02, 0)</f>
        <v>0</v>
      </c>
    </row>
    <row r="2880" spans="1:19" ht="15.75" x14ac:dyDescent="0.25">
      <c r="A2880" s="17" t="s">
        <v>8767</v>
      </c>
      <c r="B2880" s="19">
        <v>663702178</v>
      </c>
      <c r="C2880" s="17">
        <v>43</v>
      </c>
      <c r="D2880" s="24">
        <v>29000.25</v>
      </c>
      <c r="E2880" s="17" t="s">
        <v>12</v>
      </c>
      <c r="F2880" s="17" t="s">
        <v>1610</v>
      </c>
      <c r="G2880" s="17" t="s">
        <v>3820</v>
      </c>
      <c r="H2880" s="17" t="s">
        <v>8768</v>
      </c>
      <c r="I2880" s="20">
        <f t="shared" si="44"/>
        <v>154216.53576</v>
      </c>
      <c r="J2880" s="20">
        <v>87132.342704399998</v>
      </c>
      <c r="K2880" s="17" t="s">
        <v>8769</v>
      </c>
      <c r="L2880" s="21" t="str">
        <f>VLOOKUP(B2880,Accounts!B$2:E$3001,4,FALSE)</f>
        <v>Domiciliary</v>
      </c>
      <c r="M2880" s="26">
        <f>VALUE(VLOOKUP(B2880,Accounts!B$2:G$3001,6,FALSE))</f>
        <v>145351008</v>
      </c>
      <c r="N2880" s="22">
        <f>IFERROR(VLOOKUP(B2880,Loan!B2880:D3179,3,FALSE), 0)</f>
        <v>0</v>
      </c>
      <c r="O2880" s="25">
        <f>VLOOKUP(B2880,Transaction!C2:F3001,4,FALSE)</f>
        <v>44275</v>
      </c>
      <c r="P2880" s="21" t="str">
        <f>VLOOKUP(B2880,Table3[[Account Number]:[Transaction type]],2,FALSE)</f>
        <v>Cash Withdrawal</v>
      </c>
      <c r="Q2880" s="21" t="str">
        <f>VLOOKUP(B2880,Transaction!C2:E3001,3,FALSE)</f>
        <v>ATM</v>
      </c>
      <c r="R2880" s="22">
        <f>Table4[[#This Row],[Bank Deposit2]] - Table4[[#This Row],[Saving Accounts]]</f>
        <v>67084.193055600001</v>
      </c>
      <c r="S2880" s="22">
        <f>IF(AND(Table4[[#This Row],[Account Type]]="Current",Table4[[#This Row],[Opening Balance]]&gt;= 500000),Table4[[#This Row],[Opening Balance]] * 0.02, 0)</f>
        <v>0</v>
      </c>
    </row>
    <row r="2881" spans="1:19" ht="15.75" x14ac:dyDescent="0.25">
      <c r="A2881" s="17" t="s">
        <v>8770</v>
      </c>
      <c r="B2881" s="19">
        <v>934424206</v>
      </c>
      <c r="C2881" s="17">
        <v>79</v>
      </c>
      <c r="D2881" s="24">
        <v>15851.25</v>
      </c>
      <c r="E2881" s="17" t="s">
        <v>12</v>
      </c>
      <c r="F2881" s="17" t="s">
        <v>1277</v>
      </c>
      <c r="G2881" s="17" t="s">
        <v>3820</v>
      </c>
      <c r="H2881" s="17" t="s">
        <v>8771</v>
      </c>
      <c r="I2881" s="20">
        <f t="shared" si="44"/>
        <v>32106.068684999998</v>
      </c>
      <c r="J2881" s="20">
        <v>17078.511760199999</v>
      </c>
      <c r="K2881" s="17" t="s">
        <v>8772</v>
      </c>
      <c r="L2881" s="21" t="str">
        <f>VLOOKUP(B2881,Accounts!B$2:E$3001,4,FALSE)</f>
        <v>Savings</v>
      </c>
      <c r="M2881" s="26">
        <f>VALUE(VLOOKUP(B2881,Accounts!B$2:G$3001,6,FALSE))</f>
        <v>2226088773</v>
      </c>
      <c r="N2881" s="22">
        <f>IFERROR(VLOOKUP(B2881,Loan!B2881:D3180,3,FALSE), 0)</f>
        <v>0</v>
      </c>
      <c r="O2881" s="25">
        <f>VLOOKUP(B2881,Transaction!C2:F3001,4,FALSE)</f>
        <v>44304</v>
      </c>
      <c r="P2881" s="21" t="str">
        <f>VLOOKUP(B2881,Table3[[Account Number]:[Transaction type]],2,FALSE)</f>
        <v>Money Deposit</v>
      </c>
      <c r="Q2881" s="21" t="str">
        <f>VLOOKUP(B2881,Transaction!C2:E3001,3,FALSE)</f>
        <v>Bank</v>
      </c>
      <c r="R2881" s="22">
        <f>Table4[[#This Row],[Bank Deposit2]] - Table4[[#This Row],[Saving Accounts]]</f>
        <v>15027.556924799999</v>
      </c>
      <c r="S2881" s="22">
        <f>IF(AND(Table4[[#This Row],[Account Type]]="Current",Table4[[#This Row],[Opening Balance]]&gt;= 500000),Table4[[#This Row],[Opening Balance]] * 0.02, 0)</f>
        <v>0</v>
      </c>
    </row>
    <row r="2882" spans="1:19" ht="15.75" x14ac:dyDescent="0.25">
      <c r="A2882" s="17" t="s">
        <v>8773</v>
      </c>
      <c r="B2882" s="19">
        <v>948883528</v>
      </c>
      <c r="C2882" s="17">
        <v>36</v>
      </c>
      <c r="D2882" s="24">
        <v>31557</v>
      </c>
      <c r="E2882" s="17" t="s">
        <v>12</v>
      </c>
      <c r="F2882" s="17" t="s">
        <v>199</v>
      </c>
      <c r="G2882" s="17" t="s">
        <v>3820</v>
      </c>
      <c r="H2882" s="17" t="s">
        <v>8774</v>
      </c>
      <c r="I2882" s="20">
        <f t="shared" si="44"/>
        <v>858197.39718600002</v>
      </c>
      <c r="J2882" s="20">
        <v>168820.58287710001</v>
      </c>
      <c r="K2882" s="17" t="s">
        <v>8775</v>
      </c>
      <c r="L2882" s="21" t="str">
        <f>VLOOKUP(B2882,Accounts!B$2:E$3001,4,FALSE)</f>
        <v>Current</v>
      </c>
      <c r="M2882" s="26">
        <f>VALUE(VLOOKUP(B2882,Accounts!B$2:G$3001,6,FALSE))</f>
        <v>2609440275</v>
      </c>
      <c r="N2882" s="22">
        <f>IFERROR(VLOOKUP(B2882,Loan!B2882:D3181,3,FALSE), 0)</f>
        <v>0</v>
      </c>
      <c r="O2882" s="25">
        <f>VLOOKUP(B2882,Transaction!C2:F3001,4,FALSE)</f>
        <v>44420</v>
      </c>
      <c r="P2882" s="21" t="str">
        <f>VLOOKUP(B2882,Table3[[Account Number]:[Transaction type]],2,FALSE)</f>
        <v>Money Transfer</v>
      </c>
      <c r="Q2882" s="21" t="str">
        <f>VLOOKUP(B2882,Transaction!C2:E3001,3,FALSE)</f>
        <v>Mobile</v>
      </c>
      <c r="R2882" s="22">
        <f>Table4[[#This Row],[Bank Deposit2]] - Table4[[#This Row],[Saving Accounts]]</f>
        <v>689376.81430890004</v>
      </c>
      <c r="S2882" s="22">
        <f>IF(AND(Table4[[#This Row],[Account Type]]="Current",Table4[[#This Row],[Opening Balance]]&gt;= 500000),Table4[[#This Row],[Opening Balance]] * 0.02, 0)</f>
        <v>52188805.5</v>
      </c>
    </row>
    <row r="2883" spans="1:19" ht="15.75" x14ac:dyDescent="0.25">
      <c r="A2883" s="17" t="s">
        <v>8776</v>
      </c>
      <c r="B2883" s="19">
        <v>382079662</v>
      </c>
      <c r="C2883" s="17">
        <v>17</v>
      </c>
      <c r="D2883" s="24">
        <v>38496.75</v>
      </c>
      <c r="E2883" s="17" t="s">
        <v>12</v>
      </c>
      <c r="F2883" s="17" t="s">
        <v>654</v>
      </c>
      <c r="G2883" s="17" t="s">
        <v>3820</v>
      </c>
      <c r="H2883" s="17" t="s">
        <v>8777</v>
      </c>
      <c r="I2883" s="20">
        <f t="shared" ref="I2883:I2946" si="45">VALUE(CLEAN(H2883))</f>
        <v>970917.69139199995</v>
      </c>
      <c r="J2883" s="20">
        <v>271856.95358976</v>
      </c>
      <c r="K2883" s="17" t="s">
        <v>8778</v>
      </c>
      <c r="L2883" s="21" t="str">
        <f>VLOOKUP(B2883,Accounts!B$2:E$3001,4,FALSE)</f>
        <v>Domiciliary</v>
      </c>
      <c r="M2883" s="26">
        <f>VALUE(VLOOKUP(B2883,Accounts!B$2:G$3001,6,FALSE))</f>
        <v>292770144</v>
      </c>
      <c r="N2883" s="22">
        <f>IFERROR(VLOOKUP(B2883,Loan!B2883:D3182,3,FALSE), 0)</f>
        <v>0</v>
      </c>
      <c r="O2883" s="25">
        <f>VLOOKUP(B2883,Transaction!C2:F3001,4,FALSE)</f>
        <v>44253</v>
      </c>
      <c r="P2883" s="21" t="str">
        <f>VLOOKUP(B2883,Table3[[Account Number]:[Transaction type]],2,FALSE)</f>
        <v>Money Deposit</v>
      </c>
      <c r="Q2883" s="21" t="str">
        <f>VLOOKUP(B2883,Transaction!C2:E3001,3,FALSE)</f>
        <v>Bank</v>
      </c>
      <c r="R2883" s="22">
        <f>Table4[[#This Row],[Bank Deposit2]] - Table4[[#This Row],[Saving Accounts]]</f>
        <v>699060.73780223995</v>
      </c>
      <c r="S2883" s="22">
        <f>IF(AND(Table4[[#This Row],[Account Type]]="Current",Table4[[#This Row],[Opening Balance]]&gt;= 500000),Table4[[#This Row],[Opening Balance]] * 0.02, 0)</f>
        <v>0</v>
      </c>
    </row>
    <row r="2884" spans="1:19" ht="15.75" x14ac:dyDescent="0.25">
      <c r="A2884" s="17" t="s">
        <v>8779</v>
      </c>
      <c r="B2884" s="19">
        <v>200545516</v>
      </c>
      <c r="C2884" s="17">
        <v>80</v>
      </c>
      <c r="D2884" s="24">
        <v>15486</v>
      </c>
      <c r="E2884" s="17" t="s">
        <v>12</v>
      </c>
      <c r="F2884" s="17" t="s">
        <v>48</v>
      </c>
      <c r="G2884" s="17" t="s">
        <v>3820</v>
      </c>
      <c r="H2884" s="17" t="s">
        <v>8780</v>
      </c>
      <c r="I2884" s="20">
        <f t="shared" si="45"/>
        <v>1312296.504434</v>
      </c>
      <c r="J2884" s="20">
        <v>499085.9934186</v>
      </c>
      <c r="K2884" s="17" t="s">
        <v>8781</v>
      </c>
      <c r="L2884" s="21" t="str">
        <f>VLOOKUP(B2884,Accounts!B$2:E$3001,4,FALSE)</f>
        <v>Current</v>
      </c>
      <c r="M2884" s="26">
        <f>VALUE(VLOOKUP(B2884,Accounts!B$2:G$3001,6,FALSE))</f>
        <v>42638023</v>
      </c>
      <c r="N2884" s="22">
        <f>IFERROR(VLOOKUP(B2884,Loan!B2884:D3183,3,FALSE), 0)</f>
        <v>0</v>
      </c>
      <c r="O2884" s="25">
        <f>VLOOKUP(B2884,Transaction!C2:F3001,4,FALSE)</f>
        <v>44398</v>
      </c>
      <c r="P2884" s="21" t="str">
        <f>VLOOKUP(B2884,Table3[[Account Number]:[Transaction type]],2,FALSE)</f>
        <v>Online Payment</v>
      </c>
      <c r="Q2884" s="21" t="str">
        <f>VLOOKUP(B2884,Transaction!C2:E3001,3,FALSE)</f>
        <v>Internet Banking</v>
      </c>
      <c r="R2884" s="22">
        <f>Table4[[#This Row],[Bank Deposit2]] - Table4[[#This Row],[Saving Accounts]]</f>
        <v>813210.51101540006</v>
      </c>
      <c r="S2884" s="22">
        <f>IF(AND(Table4[[#This Row],[Account Type]]="Current",Table4[[#This Row],[Opening Balance]]&gt;= 500000),Table4[[#This Row],[Opening Balance]] * 0.02, 0)</f>
        <v>852760.46</v>
      </c>
    </row>
    <row r="2885" spans="1:19" ht="15.75" x14ac:dyDescent="0.25">
      <c r="A2885" s="17" t="s">
        <v>8782</v>
      </c>
      <c r="B2885" s="19">
        <v>840468399</v>
      </c>
      <c r="C2885" s="17">
        <v>41</v>
      </c>
      <c r="D2885" s="24">
        <v>29730.75</v>
      </c>
      <c r="E2885" s="17" t="s">
        <v>12</v>
      </c>
      <c r="F2885" s="17" t="s">
        <v>487</v>
      </c>
      <c r="G2885" s="17" t="s">
        <v>3820</v>
      </c>
      <c r="H2885" s="17" t="s">
        <v>4658</v>
      </c>
      <c r="I2885" s="20" t="e">
        <f t="shared" si="45"/>
        <v>#VALUE!</v>
      </c>
      <c r="J2885" s="20" t="s">
        <v>4658</v>
      </c>
      <c r="K2885" s="17" t="s">
        <v>8783</v>
      </c>
      <c r="L2885" s="21" t="str">
        <f>VLOOKUP(B2885,Accounts!B$2:E$3001,4,FALSE)</f>
        <v>Domiciliary</v>
      </c>
      <c r="M2885" s="26">
        <f>VALUE(VLOOKUP(B2885,Accounts!B$2:G$3001,6,FALSE))</f>
        <v>11405946</v>
      </c>
      <c r="N2885" s="22">
        <f>IFERROR(VLOOKUP(B2885,Loan!B2885:D3184,3,FALSE), 0)</f>
        <v>0</v>
      </c>
      <c r="O2885" s="25">
        <f>VLOOKUP(B2885,Transaction!C2:F3001,4,FALSE)</f>
        <v>44636</v>
      </c>
      <c r="P2885" s="21" t="str">
        <f>VLOOKUP(B2885,Table3[[Account Number]:[Transaction type]],2,FALSE)</f>
        <v>Online Payment</v>
      </c>
      <c r="Q2885" s="21" t="str">
        <f>VLOOKUP(B2885,Transaction!C2:E3001,3,FALSE)</f>
        <v>Mobile</v>
      </c>
      <c r="R2885" s="22" t="e">
        <f>Table4[[#This Row],[Bank Deposit2]] - Table4[[#This Row],[Saving Accounts]]</f>
        <v>#VALUE!</v>
      </c>
      <c r="S2885" s="22">
        <f>IF(AND(Table4[[#This Row],[Account Type]]="Current",Table4[[#This Row],[Opening Balance]]&gt;= 500000),Table4[[#This Row],[Opening Balance]] * 0.02, 0)</f>
        <v>0</v>
      </c>
    </row>
    <row r="2886" spans="1:19" ht="15.75" x14ac:dyDescent="0.25">
      <c r="A2886" s="17" t="s">
        <v>8784</v>
      </c>
      <c r="B2886" s="19">
        <v>969029741</v>
      </c>
      <c r="C2886" s="17">
        <v>46</v>
      </c>
      <c r="D2886" s="24">
        <v>27904.5</v>
      </c>
      <c r="E2886" s="17" t="s">
        <v>12</v>
      </c>
      <c r="F2886" s="17" t="s">
        <v>1840</v>
      </c>
      <c r="G2886" s="17" t="s">
        <v>3820</v>
      </c>
      <c r="H2886" s="17" t="s">
        <v>8785</v>
      </c>
      <c r="I2886" s="20">
        <f t="shared" si="45"/>
        <v>137624.61229399999</v>
      </c>
      <c r="J2886" s="20">
        <v>102569.286521</v>
      </c>
      <c r="K2886" s="17" t="s">
        <v>8786</v>
      </c>
      <c r="L2886" s="21" t="str">
        <f>VLOOKUP(B2886,Accounts!B$2:E$3001,4,FALSE)</f>
        <v>Joint</v>
      </c>
      <c r="M2886" s="26">
        <f>VALUE(VLOOKUP(B2886,Accounts!B$2:G$3001,6,FALSE))</f>
        <v>679824639</v>
      </c>
      <c r="N2886" s="22">
        <f>IFERROR(VLOOKUP(B2886,Loan!B2886:D3185,3,FALSE), 0)</f>
        <v>0</v>
      </c>
      <c r="O2886" s="25">
        <f>VLOOKUP(B2886,Transaction!C2:F3001,4,FALSE)</f>
        <v>44525</v>
      </c>
      <c r="P2886" s="21" t="str">
        <f>VLOOKUP(B2886,Table3[[Account Number]:[Transaction type]],2,FALSE)</f>
        <v>Money Transfer</v>
      </c>
      <c r="Q2886" s="21" t="str">
        <f>VLOOKUP(B2886,Transaction!C2:E3001,3,FALSE)</f>
        <v>Bank</v>
      </c>
      <c r="R2886" s="22">
        <f>Table4[[#This Row],[Bank Deposit2]] - Table4[[#This Row],[Saving Accounts]]</f>
        <v>35055.32577299999</v>
      </c>
      <c r="S2886" s="22">
        <f>IF(AND(Table4[[#This Row],[Account Type]]="Current",Table4[[#This Row],[Opening Balance]]&gt;= 500000),Table4[[#This Row],[Opening Balance]] * 0.02, 0)</f>
        <v>0</v>
      </c>
    </row>
    <row r="2887" spans="1:19" ht="15.75" x14ac:dyDescent="0.25">
      <c r="A2887" s="17" t="s">
        <v>8787</v>
      </c>
      <c r="B2887" s="19">
        <v>508746778</v>
      </c>
      <c r="C2887" s="17">
        <v>33</v>
      </c>
      <c r="D2887" s="24">
        <v>32652.75</v>
      </c>
      <c r="E2887" s="17" t="s">
        <v>12</v>
      </c>
      <c r="F2887" s="17" t="s">
        <v>557</v>
      </c>
      <c r="G2887" s="17" t="s">
        <v>3820</v>
      </c>
      <c r="H2887" s="17" t="s">
        <v>8788</v>
      </c>
      <c r="I2887" s="20">
        <f t="shared" si="45"/>
        <v>1435680.23976</v>
      </c>
      <c r="J2887" s="20">
        <v>526487.51478960004</v>
      </c>
      <c r="K2887" s="17" t="s">
        <v>8789</v>
      </c>
      <c r="L2887" s="21" t="str">
        <f>VLOOKUP(B2887,Accounts!B$2:E$3001,4,FALSE)</f>
        <v>Joint</v>
      </c>
      <c r="M2887" s="26">
        <f>VALUE(VLOOKUP(B2887,Accounts!B$2:G$3001,6,FALSE))</f>
        <v>681039168</v>
      </c>
      <c r="N2887" s="22">
        <f>IFERROR(VLOOKUP(B2887,Loan!B2887:D3186,3,FALSE), 0)</f>
        <v>0</v>
      </c>
      <c r="O2887" s="25">
        <f>VLOOKUP(B2887,Transaction!C2:F3001,4,FALSE)</f>
        <v>44436</v>
      </c>
      <c r="P2887" s="21" t="str">
        <f>VLOOKUP(B2887,Table3[[Account Number]:[Transaction type]],2,FALSE)</f>
        <v>Money Deposit</v>
      </c>
      <c r="Q2887" s="21" t="str">
        <f>VLOOKUP(B2887,Transaction!C2:E3001,3,FALSE)</f>
        <v>Bank</v>
      </c>
      <c r="R2887" s="22">
        <f>Table4[[#This Row],[Bank Deposit2]] - Table4[[#This Row],[Saving Accounts]]</f>
        <v>909192.72497039998</v>
      </c>
      <c r="S2887" s="22">
        <f>IF(AND(Table4[[#This Row],[Account Type]]="Current",Table4[[#This Row],[Opening Balance]]&gt;= 500000),Table4[[#This Row],[Opening Balance]] * 0.02, 0)</f>
        <v>0</v>
      </c>
    </row>
    <row r="2888" spans="1:19" ht="15.75" x14ac:dyDescent="0.25">
      <c r="A2888" s="17" t="s">
        <v>8790</v>
      </c>
      <c r="B2888" s="19">
        <v>739411332</v>
      </c>
      <c r="C2888" s="17">
        <v>47</v>
      </c>
      <c r="D2888" s="24">
        <v>27539.25</v>
      </c>
      <c r="E2888" s="17" t="s">
        <v>12</v>
      </c>
      <c r="F2888" s="17" t="s">
        <v>1799</v>
      </c>
      <c r="G2888" s="17" t="s">
        <v>3820</v>
      </c>
      <c r="H2888" s="17" t="s">
        <v>8791</v>
      </c>
      <c r="I2888" s="20">
        <f t="shared" si="45"/>
        <v>223771.21171199999</v>
      </c>
      <c r="J2888" s="20">
        <v>46246.050420480002</v>
      </c>
      <c r="K2888" s="17" t="s">
        <v>8792</v>
      </c>
      <c r="L2888" s="21" t="str">
        <f>VLOOKUP(B2888,Accounts!B$2:E$3001,4,FALSE)</f>
        <v>Corporate</v>
      </c>
      <c r="M2888" s="26">
        <f>VALUE(VLOOKUP(B2888,Accounts!B$2:G$3001,6,FALSE))</f>
        <v>1748203264</v>
      </c>
      <c r="N2888" s="22">
        <f>IFERROR(VLOOKUP(B2888,Loan!B2888:D3187,3,FALSE), 0)</f>
        <v>0</v>
      </c>
      <c r="O2888" s="25">
        <f>VLOOKUP(B2888,Transaction!C2:F3001,4,FALSE)</f>
        <v>44491</v>
      </c>
      <c r="P2888" s="21" t="str">
        <f>VLOOKUP(B2888,Table3[[Account Number]:[Transaction type]],2,FALSE)</f>
        <v>Money Transfer</v>
      </c>
      <c r="Q2888" s="21" t="str">
        <f>VLOOKUP(B2888,Transaction!C2:E3001,3,FALSE)</f>
        <v>Mobile</v>
      </c>
      <c r="R2888" s="22">
        <f>Table4[[#This Row],[Bank Deposit2]] - Table4[[#This Row],[Saving Accounts]]</f>
        <v>177525.16129151999</v>
      </c>
      <c r="S2888" s="22">
        <f>IF(AND(Table4[[#This Row],[Account Type]]="Current",Table4[[#This Row],[Opening Balance]]&gt;= 500000),Table4[[#This Row],[Opening Balance]] * 0.02, 0)</f>
        <v>0</v>
      </c>
    </row>
    <row r="2889" spans="1:19" ht="15.75" x14ac:dyDescent="0.25">
      <c r="A2889" s="17" t="s">
        <v>8793</v>
      </c>
      <c r="B2889" s="19">
        <v>3816115</v>
      </c>
      <c r="C2889" s="17">
        <v>32</v>
      </c>
      <c r="D2889" s="24">
        <v>33018</v>
      </c>
      <c r="E2889" s="17" t="s">
        <v>12</v>
      </c>
      <c r="F2889" s="17" t="s">
        <v>1789</v>
      </c>
      <c r="G2889" s="17" t="s">
        <v>3820</v>
      </c>
      <c r="H2889" s="17" t="s">
        <v>8794</v>
      </c>
      <c r="I2889" s="20">
        <f t="shared" si="45"/>
        <v>288457.57630399999</v>
      </c>
      <c r="J2889" s="20">
        <v>79108.502432959998</v>
      </c>
      <c r="K2889" s="17" t="s">
        <v>8795</v>
      </c>
      <c r="L2889" s="21" t="str">
        <f>VLOOKUP(B2889,Accounts!B$2:E$3001,4,FALSE)</f>
        <v>Domiciliary</v>
      </c>
      <c r="M2889" s="26">
        <f>VALUE(VLOOKUP(B2889,Accounts!B$2:G$3001,6,FALSE))</f>
        <v>35841087</v>
      </c>
      <c r="N2889" s="22">
        <f>IFERROR(VLOOKUP(B2889,Loan!B2889:D3188,3,FALSE), 0)</f>
        <v>0</v>
      </c>
      <c r="O2889" s="25">
        <f>VLOOKUP(B2889,Transaction!C2:F3001,4,FALSE)</f>
        <v>44376</v>
      </c>
      <c r="P2889" s="21" t="str">
        <f>VLOOKUP(B2889,Table3[[Account Number]:[Transaction type]],2,FALSE)</f>
        <v>Online Payment</v>
      </c>
      <c r="Q2889" s="21" t="str">
        <f>VLOOKUP(B2889,Transaction!C2:E3001,3,FALSE)</f>
        <v>Mobile</v>
      </c>
      <c r="R2889" s="22">
        <f>Table4[[#This Row],[Bank Deposit2]] - Table4[[#This Row],[Saving Accounts]]</f>
        <v>209349.07387103999</v>
      </c>
      <c r="S2889" s="22">
        <f>IF(AND(Table4[[#This Row],[Account Type]]="Current",Table4[[#This Row],[Opening Balance]]&gt;= 500000),Table4[[#This Row],[Opening Balance]] * 0.02, 0)</f>
        <v>0</v>
      </c>
    </row>
    <row r="2890" spans="1:19" ht="15.75" x14ac:dyDescent="0.25">
      <c r="A2890" s="17" t="s">
        <v>8796</v>
      </c>
      <c r="B2890" s="19">
        <v>156648886</v>
      </c>
      <c r="C2890" s="17">
        <v>79</v>
      </c>
      <c r="D2890" s="24">
        <v>15851.25</v>
      </c>
      <c r="E2890" s="17" t="s">
        <v>12</v>
      </c>
      <c r="F2890" s="17" t="s">
        <v>399</v>
      </c>
      <c r="G2890" s="17" t="s">
        <v>3820</v>
      </c>
      <c r="H2890" s="17" t="s">
        <v>8797</v>
      </c>
      <c r="I2890" s="20">
        <f t="shared" si="45"/>
        <v>413227.37962800002</v>
      </c>
      <c r="J2890" s="20">
        <v>63034.685028</v>
      </c>
      <c r="K2890" s="17" t="s">
        <v>8798</v>
      </c>
      <c r="L2890" s="21" t="str">
        <f>VLOOKUP(B2890,Accounts!B$2:E$3001,4,FALSE)</f>
        <v>Domiciliary</v>
      </c>
      <c r="M2890" s="26">
        <f>VALUE(VLOOKUP(B2890,Accounts!B$2:G$3001,6,FALSE))</f>
        <v>3054748446</v>
      </c>
      <c r="N2890" s="22">
        <f>IFERROR(VLOOKUP(B2890,Loan!B2890:D3189,3,FALSE), 0)</f>
        <v>0</v>
      </c>
      <c r="O2890" s="25">
        <f>VLOOKUP(B2890,Transaction!C2:F3001,4,FALSE)</f>
        <v>44484</v>
      </c>
      <c r="P2890" s="21" t="str">
        <f>VLOOKUP(B2890,Table3[[Account Number]:[Transaction type]],2,FALSE)</f>
        <v>Online Payment</v>
      </c>
      <c r="Q2890" s="21" t="str">
        <f>VLOOKUP(B2890,Transaction!C2:E3001,3,FALSE)</f>
        <v>Internet Banking</v>
      </c>
      <c r="R2890" s="22">
        <f>Table4[[#This Row],[Bank Deposit2]] - Table4[[#This Row],[Saving Accounts]]</f>
        <v>350192.69460000005</v>
      </c>
      <c r="S2890" s="22">
        <f>IF(AND(Table4[[#This Row],[Account Type]]="Current",Table4[[#This Row],[Opening Balance]]&gt;= 500000),Table4[[#This Row],[Opening Balance]] * 0.02, 0)</f>
        <v>0</v>
      </c>
    </row>
    <row r="2891" spans="1:19" ht="15.75" x14ac:dyDescent="0.25">
      <c r="A2891" s="17" t="s">
        <v>8799</v>
      </c>
      <c r="B2891" s="19">
        <v>43787692</v>
      </c>
      <c r="C2891" s="17">
        <v>43</v>
      </c>
      <c r="D2891" s="24">
        <v>29000.25</v>
      </c>
      <c r="E2891" s="17" t="s">
        <v>12</v>
      </c>
      <c r="F2891" s="17" t="s">
        <v>102</v>
      </c>
      <c r="G2891" s="17" t="s">
        <v>3820</v>
      </c>
      <c r="H2891" s="17" t="s">
        <v>8800</v>
      </c>
      <c r="I2891" s="20">
        <f t="shared" si="45"/>
        <v>120211.371</v>
      </c>
      <c r="J2891" s="20">
        <v>31254.956460000001</v>
      </c>
      <c r="K2891" s="17" t="s">
        <v>8801</v>
      </c>
      <c r="L2891" s="21" t="str">
        <f>VLOOKUP(B2891,Accounts!B$2:E$3001,4,FALSE)</f>
        <v>Domiciliary</v>
      </c>
      <c r="M2891" s="26">
        <f>VALUE(VLOOKUP(B2891,Accounts!B$2:G$3001,6,FALSE))</f>
        <v>15770475</v>
      </c>
      <c r="N2891" s="22">
        <f>IFERROR(VLOOKUP(B2891,Loan!B2891:D3190,3,FALSE), 0)</f>
        <v>0</v>
      </c>
      <c r="O2891" s="25">
        <f>VLOOKUP(B2891,Transaction!C2:F3001,4,FALSE)</f>
        <v>44269</v>
      </c>
      <c r="P2891" s="21" t="str">
        <f>VLOOKUP(B2891,Table3[[Account Number]:[Transaction type]],2,FALSE)</f>
        <v>Money Deposit</v>
      </c>
      <c r="Q2891" s="21" t="str">
        <f>VLOOKUP(B2891,Transaction!C2:E3001,3,FALSE)</f>
        <v>Bank</v>
      </c>
      <c r="R2891" s="22">
        <f>Table4[[#This Row],[Bank Deposit2]] - Table4[[#This Row],[Saving Accounts]]</f>
        <v>88956.414539999998</v>
      </c>
      <c r="S2891" s="22">
        <f>IF(AND(Table4[[#This Row],[Account Type]]="Current",Table4[[#This Row],[Opening Balance]]&gt;= 500000),Table4[[#This Row],[Opening Balance]] * 0.02, 0)</f>
        <v>0</v>
      </c>
    </row>
    <row r="2892" spans="1:19" ht="15.75" x14ac:dyDescent="0.25">
      <c r="A2892" s="17" t="s">
        <v>8052</v>
      </c>
      <c r="B2892" s="19">
        <v>523976534</v>
      </c>
      <c r="C2892" s="17">
        <v>83</v>
      </c>
      <c r="D2892" s="24">
        <v>14390.25</v>
      </c>
      <c r="E2892" s="17" t="s">
        <v>12</v>
      </c>
      <c r="F2892" s="17" t="s">
        <v>115</v>
      </c>
      <c r="G2892" s="17" t="s">
        <v>3820</v>
      </c>
      <c r="H2892" s="17" t="s">
        <v>8802</v>
      </c>
      <c r="I2892" s="20">
        <f t="shared" si="45"/>
        <v>382718.68684799998</v>
      </c>
      <c r="J2892" s="20">
        <v>155041.78292736001</v>
      </c>
      <c r="K2892" s="17" t="s">
        <v>8803</v>
      </c>
      <c r="L2892" s="21" t="str">
        <f>VLOOKUP(B2892,Accounts!B$2:E$3001,4,FALSE)</f>
        <v>Domiciliary</v>
      </c>
      <c r="M2892" s="26">
        <f>VALUE(VLOOKUP(B2892,Accounts!B$2:G$3001,6,FALSE))</f>
        <v>669598632</v>
      </c>
      <c r="N2892" s="22">
        <f>IFERROR(VLOOKUP(B2892,Loan!B2892:D3191,3,FALSE), 0)</f>
        <v>0</v>
      </c>
      <c r="O2892" s="25">
        <f>VLOOKUP(B2892,Transaction!C2:F3001,4,FALSE)</f>
        <v>44672</v>
      </c>
      <c r="P2892" s="21" t="str">
        <f>VLOOKUP(B2892,Table3[[Account Number]:[Transaction type]],2,FALSE)</f>
        <v>Money Transfer</v>
      </c>
      <c r="Q2892" s="21" t="str">
        <f>VLOOKUP(B2892,Transaction!C2:E3001,3,FALSE)</f>
        <v>ATM</v>
      </c>
      <c r="R2892" s="22">
        <f>Table4[[#This Row],[Bank Deposit2]] - Table4[[#This Row],[Saving Accounts]]</f>
        <v>227676.90392063998</v>
      </c>
      <c r="S2892" s="22">
        <f>IF(AND(Table4[[#This Row],[Account Type]]="Current",Table4[[#This Row],[Opening Balance]]&gt;= 500000),Table4[[#This Row],[Opening Balance]] * 0.02, 0)</f>
        <v>0</v>
      </c>
    </row>
    <row r="2893" spans="1:19" ht="15.75" x14ac:dyDescent="0.25">
      <c r="A2893" s="17" t="s">
        <v>8804</v>
      </c>
      <c r="B2893" s="19">
        <v>44902450</v>
      </c>
      <c r="C2893" s="17">
        <v>80</v>
      </c>
      <c r="D2893" s="24">
        <v>15486</v>
      </c>
      <c r="E2893" s="17" t="s">
        <v>12</v>
      </c>
      <c r="F2893" s="17" t="s">
        <v>366</v>
      </c>
      <c r="G2893" s="17" t="s">
        <v>3820</v>
      </c>
      <c r="H2893" s="17" t="s">
        <v>8805</v>
      </c>
      <c r="I2893" s="20">
        <f t="shared" si="45"/>
        <v>1013124.647988</v>
      </c>
      <c r="J2893" s="20">
        <v>240473.73720167999</v>
      </c>
      <c r="K2893" s="17" t="s">
        <v>8806</v>
      </c>
      <c r="L2893" s="21" t="str">
        <f>VLOOKUP(B2893,Accounts!B$2:E$3001,4,FALSE)</f>
        <v>Current</v>
      </c>
      <c r="M2893" s="26">
        <f>VALUE(VLOOKUP(B2893,Accounts!B$2:G$3001,6,FALSE))</f>
        <v>1147331328</v>
      </c>
      <c r="N2893" s="22">
        <f>IFERROR(VLOOKUP(B2893,Loan!B2893:D3192,3,FALSE), 0)</f>
        <v>0</v>
      </c>
      <c r="O2893" s="25">
        <f>VLOOKUP(B2893,Transaction!C2:F3001,4,FALSE)</f>
        <v>44401</v>
      </c>
      <c r="P2893" s="21" t="str">
        <f>VLOOKUP(B2893,Table3[[Account Number]:[Transaction type]],2,FALSE)</f>
        <v>Money Deposit</v>
      </c>
      <c r="Q2893" s="21" t="str">
        <f>VLOOKUP(B2893,Transaction!C2:E3001,3,FALSE)</f>
        <v>Bank</v>
      </c>
      <c r="R2893" s="22">
        <f>Table4[[#This Row],[Bank Deposit2]] - Table4[[#This Row],[Saving Accounts]]</f>
        <v>772650.91078631999</v>
      </c>
      <c r="S2893" s="22">
        <f>IF(AND(Table4[[#This Row],[Account Type]]="Current",Table4[[#This Row],[Opening Balance]]&gt;= 500000),Table4[[#This Row],[Opening Balance]] * 0.02, 0)</f>
        <v>22946626.559999999</v>
      </c>
    </row>
    <row r="2894" spans="1:19" ht="15.75" x14ac:dyDescent="0.25">
      <c r="A2894" s="17" t="s">
        <v>8807</v>
      </c>
      <c r="B2894" s="19">
        <v>790391249</v>
      </c>
      <c r="C2894" s="17">
        <v>30</v>
      </c>
      <c r="D2894" s="24">
        <v>33748.5</v>
      </c>
      <c r="E2894" s="17" t="s">
        <v>12</v>
      </c>
      <c r="F2894" s="17" t="s">
        <v>885</v>
      </c>
      <c r="G2894" s="17" t="s">
        <v>3820</v>
      </c>
      <c r="H2894" s="17" t="s">
        <v>8808</v>
      </c>
      <c r="I2894" s="20">
        <f t="shared" si="45"/>
        <v>585623.39528000006</v>
      </c>
      <c r="J2894" s="20">
        <v>144412.23726160001</v>
      </c>
      <c r="K2894" s="17" t="s">
        <v>8809</v>
      </c>
      <c r="L2894" s="21" t="str">
        <f>VLOOKUP(B2894,Accounts!B$2:E$3001,4,FALSE)</f>
        <v>Corporate</v>
      </c>
      <c r="M2894" s="26">
        <f>VALUE(VLOOKUP(B2894,Accounts!B$2:G$3001,6,FALSE))</f>
        <v>1410769293</v>
      </c>
      <c r="N2894" s="22">
        <f>IFERROR(VLOOKUP(B2894,Loan!B2894:D3193,3,FALSE), 0)</f>
        <v>0</v>
      </c>
      <c r="O2894" s="25">
        <f>VLOOKUP(B2894,Transaction!C2:F3001,4,FALSE)</f>
        <v>44624</v>
      </c>
      <c r="P2894" s="21" t="str">
        <f>VLOOKUP(B2894,Table3[[Account Number]:[Transaction type]],2,FALSE)</f>
        <v>Money Deposit</v>
      </c>
      <c r="Q2894" s="21" t="str">
        <f>VLOOKUP(B2894,Transaction!C2:E3001,3,FALSE)</f>
        <v>Bank</v>
      </c>
      <c r="R2894" s="22">
        <f>Table4[[#This Row],[Bank Deposit2]] - Table4[[#This Row],[Saving Accounts]]</f>
        <v>441211.15801840008</v>
      </c>
      <c r="S2894" s="22">
        <f>IF(AND(Table4[[#This Row],[Account Type]]="Current",Table4[[#This Row],[Opening Balance]]&gt;= 500000),Table4[[#This Row],[Opening Balance]] * 0.02, 0)</f>
        <v>0</v>
      </c>
    </row>
    <row r="2895" spans="1:19" ht="15.75" x14ac:dyDescent="0.25">
      <c r="A2895" s="17" t="s">
        <v>8810</v>
      </c>
      <c r="B2895" s="19">
        <v>930170526</v>
      </c>
      <c r="C2895" s="17">
        <v>76</v>
      </c>
      <c r="D2895" s="24">
        <v>16947</v>
      </c>
      <c r="E2895" s="17" t="s">
        <v>12</v>
      </c>
      <c r="F2895" s="17" t="s">
        <v>574</v>
      </c>
      <c r="G2895" s="17" t="s">
        <v>3820</v>
      </c>
      <c r="H2895" s="17" t="s">
        <v>8811</v>
      </c>
      <c r="I2895" s="20">
        <f t="shared" si="45"/>
        <v>98876.791572999995</v>
      </c>
      <c r="J2895" s="20">
        <v>90388.312296450007</v>
      </c>
      <c r="K2895" s="17" t="s">
        <v>8812</v>
      </c>
      <c r="L2895" s="21" t="str">
        <f>VLOOKUP(B2895,Accounts!B$2:E$3001,4,FALSE)</f>
        <v>Domiciliary</v>
      </c>
      <c r="M2895" s="26">
        <f>VALUE(VLOOKUP(B2895,Accounts!B$2:G$3001,6,FALSE))</f>
        <v>827650032</v>
      </c>
      <c r="N2895" s="22">
        <f>IFERROR(VLOOKUP(B2895,Loan!B2895:D3194,3,FALSE), 0)</f>
        <v>0</v>
      </c>
      <c r="O2895" s="25">
        <f>VLOOKUP(B2895,Transaction!C2:F3001,4,FALSE)</f>
        <v>44385</v>
      </c>
      <c r="P2895" s="21" t="str">
        <f>VLOOKUP(B2895,Table3[[Account Number]:[Transaction type]],2,FALSE)</f>
        <v>Cash Withdrawal</v>
      </c>
      <c r="Q2895" s="21" t="str">
        <f>VLOOKUP(B2895,Transaction!C2:E3001,3,FALSE)</f>
        <v>POS</v>
      </c>
      <c r="R2895" s="22">
        <f>Table4[[#This Row],[Bank Deposit2]] - Table4[[#This Row],[Saving Accounts]]</f>
        <v>8488.4792765499878</v>
      </c>
      <c r="S2895" s="22">
        <f>IF(AND(Table4[[#This Row],[Account Type]]="Current",Table4[[#This Row],[Opening Balance]]&gt;= 500000),Table4[[#This Row],[Opening Balance]] * 0.02, 0)</f>
        <v>0</v>
      </c>
    </row>
    <row r="2896" spans="1:19" ht="15.75" x14ac:dyDescent="0.25">
      <c r="A2896" s="17" t="s">
        <v>8813</v>
      </c>
      <c r="B2896" s="19">
        <v>934687474</v>
      </c>
      <c r="C2896" s="17">
        <v>22</v>
      </c>
      <c r="D2896" s="24">
        <v>36670.5</v>
      </c>
      <c r="E2896" s="17" t="s">
        <v>12</v>
      </c>
      <c r="F2896" s="17" t="s">
        <v>251</v>
      </c>
      <c r="G2896" s="17" t="s">
        <v>3820</v>
      </c>
      <c r="H2896" s="17" t="s">
        <v>8814</v>
      </c>
      <c r="I2896" s="20">
        <f t="shared" si="45"/>
        <v>704059.56610000005</v>
      </c>
      <c r="J2896" s="20">
        <v>200144.93301770001</v>
      </c>
      <c r="K2896" s="17" t="s">
        <v>8815</v>
      </c>
      <c r="L2896" s="21" t="str">
        <f>VLOOKUP(B2896,Accounts!B$2:E$3001,4,FALSE)</f>
        <v>Domiciliary</v>
      </c>
      <c r="M2896" s="26">
        <f>VALUE(VLOOKUP(B2896,Accounts!B$2:G$3001,6,FALSE))</f>
        <v>1084473621</v>
      </c>
      <c r="N2896" s="22">
        <f>IFERROR(VLOOKUP(B2896,Loan!B2896:D3195,3,FALSE), 0)</f>
        <v>0</v>
      </c>
      <c r="O2896" s="25">
        <f>VLOOKUP(B2896,Transaction!C2:F3001,4,FALSE)</f>
        <v>44476</v>
      </c>
      <c r="P2896" s="21" t="str">
        <f>VLOOKUP(B2896,Table3[[Account Number]:[Transaction type]],2,FALSE)</f>
        <v>Online Payment</v>
      </c>
      <c r="Q2896" s="21" t="str">
        <f>VLOOKUP(B2896,Transaction!C2:E3001,3,FALSE)</f>
        <v>Mobile</v>
      </c>
      <c r="R2896" s="22">
        <f>Table4[[#This Row],[Bank Deposit2]] - Table4[[#This Row],[Saving Accounts]]</f>
        <v>503914.63308230008</v>
      </c>
      <c r="S2896" s="22">
        <f>IF(AND(Table4[[#This Row],[Account Type]]="Current",Table4[[#This Row],[Opening Balance]]&gt;= 500000),Table4[[#This Row],[Opening Balance]] * 0.02, 0)</f>
        <v>0</v>
      </c>
    </row>
    <row r="2897" spans="1:19" ht="15.75" x14ac:dyDescent="0.25">
      <c r="A2897" s="17" t="s">
        <v>8816</v>
      </c>
      <c r="B2897" s="19">
        <v>776956544</v>
      </c>
      <c r="C2897" s="17">
        <v>47</v>
      </c>
      <c r="D2897" s="24">
        <v>27539.25</v>
      </c>
      <c r="E2897" s="17" t="s">
        <v>12</v>
      </c>
      <c r="F2897" s="17" t="s">
        <v>48</v>
      </c>
      <c r="G2897" s="17" t="s">
        <v>3820</v>
      </c>
      <c r="H2897" s="17" t="s">
        <v>8817</v>
      </c>
      <c r="I2897" s="20">
        <f t="shared" si="45"/>
        <v>1292689.0423679999</v>
      </c>
      <c r="J2897" s="20">
        <v>722446.37609759998</v>
      </c>
      <c r="K2897" s="17" t="s">
        <v>8818</v>
      </c>
      <c r="L2897" s="21" t="str">
        <f>VLOOKUP(B2897,Accounts!B$2:E$3001,4,FALSE)</f>
        <v>Domiciliary</v>
      </c>
      <c r="M2897" s="26">
        <f>VALUE(VLOOKUP(B2897,Accounts!B$2:G$3001,6,FALSE))</f>
        <v>2387563904</v>
      </c>
      <c r="N2897" s="22">
        <f>IFERROR(VLOOKUP(B2897,Loan!B2897:D3196,3,FALSE), 0)</f>
        <v>0</v>
      </c>
      <c r="O2897" s="25">
        <f>VLOOKUP(B2897,Transaction!C2:F3001,4,FALSE)</f>
        <v>44297</v>
      </c>
      <c r="P2897" s="21" t="str">
        <f>VLOOKUP(B2897,Table3[[Account Number]:[Transaction type]],2,FALSE)</f>
        <v>Money Deposit</v>
      </c>
      <c r="Q2897" s="21" t="str">
        <f>VLOOKUP(B2897,Transaction!C2:E3001,3,FALSE)</f>
        <v>Bank</v>
      </c>
      <c r="R2897" s="22">
        <f>Table4[[#This Row],[Bank Deposit2]] - Table4[[#This Row],[Saving Accounts]]</f>
        <v>570242.66627039993</v>
      </c>
      <c r="S2897" s="22">
        <f>IF(AND(Table4[[#This Row],[Account Type]]="Current",Table4[[#This Row],[Opening Balance]]&gt;= 500000),Table4[[#This Row],[Opening Balance]] * 0.02, 0)</f>
        <v>0</v>
      </c>
    </row>
    <row r="2898" spans="1:19" ht="15.75" x14ac:dyDescent="0.25">
      <c r="A2898" s="17" t="s">
        <v>8819</v>
      </c>
      <c r="B2898" s="19">
        <v>743758298</v>
      </c>
      <c r="C2898" s="17">
        <v>77</v>
      </c>
      <c r="D2898" s="24">
        <v>16581.75</v>
      </c>
      <c r="E2898" s="17" t="s">
        <v>12</v>
      </c>
      <c r="F2898" s="17" t="s">
        <v>574</v>
      </c>
      <c r="G2898" s="17" t="s">
        <v>3820</v>
      </c>
      <c r="H2898" s="17" t="s">
        <v>8820</v>
      </c>
      <c r="I2898" s="20">
        <f t="shared" si="45"/>
        <v>1917355.4107019999</v>
      </c>
      <c r="J2898" s="20">
        <v>789564.19934231997</v>
      </c>
      <c r="K2898" s="17" t="s">
        <v>8821</v>
      </c>
      <c r="L2898" s="21" t="str">
        <f>VLOOKUP(B2898,Accounts!B$2:E$3001,4,FALSE)</f>
        <v>Corporate</v>
      </c>
      <c r="M2898" s="26">
        <f>VALUE(VLOOKUP(B2898,Accounts!B$2:G$3001,6,FALSE))</f>
        <v>2472803457</v>
      </c>
      <c r="N2898" s="22">
        <f>IFERROR(VLOOKUP(B2898,Loan!B2898:D3197,3,FALSE), 0)</f>
        <v>0</v>
      </c>
      <c r="O2898" s="25">
        <f>VLOOKUP(B2898,Transaction!C2:F3001,4,FALSE)</f>
        <v>44437</v>
      </c>
      <c r="P2898" s="21" t="str">
        <f>VLOOKUP(B2898,Table3[[Account Number]:[Transaction type]],2,FALSE)</f>
        <v>Online Payment</v>
      </c>
      <c r="Q2898" s="21" t="str">
        <f>VLOOKUP(B2898,Transaction!C2:E3001,3,FALSE)</f>
        <v>Mobile</v>
      </c>
      <c r="R2898" s="22">
        <f>Table4[[#This Row],[Bank Deposit2]] - Table4[[#This Row],[Saving Accounts]]</f>
        <v>1127791.2113596799</v>
      </c>
      <c r="S2898" s="22">
        <f>IF(AND(Table4[[#This Row],[Account Type]]="Current",Table4[[#This Row],[Opening Balance]]&gt;= 500000),Table4[[#This Row],[Opening Balance]] * 0.02, 0)</f>
        <v>0</v>
      </c>
    </row>
    <row r="2899" spans="1:19" ht="15.75" x14ac:dyDescent="0.25">
      <c r="A2899" s="17" t="s">
        <v>8822</v>
      </c>
      <c r="B2899" s="19">
        <v>406401047</v>
      </c>
      <c r="C2899" s="17">
        <v>20</v>
      </c>
      <c r="D2899" s="24">
        <v>37401</v>
      </c>
      <c r="E2899" s="17" t="s">
        <v>12</v>
      </c>
      <c r="F2899" s="17" t="s">
        <v>39</v>
      </c>
      <c r="G2899" s="17" t="s">
        <v>3820</v>
      </c>
      <c r="H2899" s="17" t="s">
        <v>8823</v>
      </c>
      <c r="I2899" s="20">
        <f t="shared" si="45"/>
        <v>465096.92832000001</v>
      </c>
      <c r="J2899" s="20">
        <v>52068.168316800002</v>
      </c>
      <c r="K2899" s="17" t="s">
        <v>8824</v>
      </c>
      <c r="L2899" s="21" t="str">
        <f>VLOOKUP(B2899,Accounts!B$2:E$3001,4,FALSE)</f>
        <v>Corporate</v>
      </c>
      <c r="M2899" s="26">
        <f>VALUE(VLOOKUP(B2899,Accounts!B$2:G$3001,6,FALSE))</f>
        <v>44231616</v>
      </c>
      <c r="N2899" s="22">
        <f>IFERROR(VLOOKUP(B2899,Loan!B2899:D3198,3,FALSE), 0)</f>
        <v>0</v>
      </c>
      <c r="O2899" s="25">
        <f>VLOOKUP(B2899,Transaction!C2:F3001,4,FALSE)</f>
        <v>44374</v>
      </c>
      <c r="P2899" s="21" t="str">
        <f>VLOOKUP(B2899,Table3[[Account Number]:[Transaction type]],2,FALSE)</f>
        <v>Cash Withdrawal</v>
      </c>
      <c r="Q2899" s="21" t="str">
        <f>VLOOKUP(B2899,Transaction!C2:E3001,3,FALSE)</f>
        <v>Bank</v>
      </c>
      <c r="R2899" s="22">
        <f>Table4[[#This Row],[Bank Deposit2]] - Table4[[#This Row],[Saving Accounts]]</f>
        <v>413028.76000320003</v>
      </c>
      <c r="S2899" s="22">
        <f>IF(AND(Table4[[#This Row],[Account Type]]="Current",Table4[[#This Row],[Opening Balance]]&gt;= 500000),Table4[[#This Row],[Opening Balance]] * 0.02, 0)</f>
        <v>0</v>
      </c>
    </row>
    <row r="2900" spans="1:19" ht="15.75" x14ac:dyDescent="0.25">
      <c r="A2900" s="17" t="s">
        <v>8825</v>
      </c>
      <c r="B2900" s="19">
        <v>932995365</v>
      </c>
      <c r="C2900" s="17">
        <v>55</v>
      </c>
      <c r="D2900" s="24">
        <v>24617.25</v>
      </c>
      <c r="E2900" s="17" t="s">
        <v>12</v>
      </c>
      <c r="F2900" s="17" t="s">
        <v>208</v>
      </c>
      <c r="G2900" s="17" t="s">
        <v>3820</v>
      </c>
      <c r="H2900" s="17" t="s">
        <v>8826</v>
      </c>
      <c r="I2900" s="20">
        <f t="shared" si="45"/>
        <v>1800941.064</v>
      </c>
      <c r="J2900" s="20">
        <v>343841.20929600002</v>
      </c>
      <c r="K2900" s="17" t="s">
        <v>8827</v>
      </c>
      <c r="L2900" s="21" t="str">
        <f>VLOOKUP(B2900,Accounts!B$2:E$3001,4,FALSE)</f>
        <v>Joint</v>
      </c>
      <c r="M2900" s="26">
        <f>VALUE(VLOOKUP(B2900,Accounts!B$2:G$3001,6,FALSE))</f>
        <v>710317416</v>
      </c>
      <c r="N2900" s="22">
        <f>IFERROR(VLOOKUP(B2900,Loan!B2900:D3199,3,FALSE), 0)</f>
        <v>0</v>
      </c>
      <c r="O2900" s="25">
        <f>VLOOKUP(B2900,Transaction!C2:F3001,4,FALSE)</f>
        <v>44446</v>
      </c>
      <c r="P2900" s="21" t="str">
        <f>VLOOKUP(B2900,Table3[[Account Number]:[Transaction type]],2,FALSE)</f>
        <v>Money Transfer</v>
      </c>
      <c r="Q2900" s="21" t="str">
        <f>VLOOKUP(B2900,Transaction!C2:E3001,3,FALSE)</f>
        <v>Mobile</v>
      </c>
      <c r="R2900" s="22">
        <f>Table4[[#This Row],[Bank Deposit2]] - Table4[[#This Row],[Saving Accounts]]</f>
        <v>1457099.8547040001</v>
      </c>
      <c r="S2900" s="22">
        <f>IF(AND(Table4[[#This Row],[Account Type]]="Current",Table4[[#This Row],[Opening Balance]]&gt;= 500000),Table4[[#This Row],[Opening Balance]] * 0.02, 0)</f>
        <v>0</v>
      </c>
    </row>
    <row r="2901" spans="1:19" ht="15.75" x14ac:dyDescent="0.25">
      <c r="A2901" s="17" t="s">
        <v>8828</v>
      </c>
      <c r="B2901" s="19">
        <v>212106903</v>
      </c>
      <c r="C2901" s="17">
        <v>19</v>
      </c>
      <c r="D2901" s="24">
        <v>37766.25</v>
      </c>
      <c r="E2901" s="17" t="s">
        <v>12</v>
      </c>
      <c r="F2901" s="17" t="s">
        <v>870</v>
      </c>
      <c r="G2901" s="17" t="s">
        <v>3820</v>
      </c>
      <c r="H2901" s="17" t="s">
        <v>8829</v>
      </c>
      <c r="I2901" s="20">
        <f t="shared" si="45"/>
        <v>610078.86247000005</v>
      </c>
      <c r="J2901" s="20">
        <v>598986.51951599994</v>
      </c>
      <c r="K2901" s="17" t="s">
        <v>8830</v>
      </c>
      <c r="L2901" s="21" t="str">
        <f>VLOOKUP(B2901,Accounts!B$2:E$3001,4,FALSE)</f>
        <v>Joint</v>
      </c>
      <c r="M2901" s="26">
        <f>VALUE(VLOOKUP(B2901,Accounts!B$2:G$3001,6,FALSE))</f>
        <v>14304768</v>
      </c>
      <c r="N2901" s="22">
        <f>IFERROR(VLOOKUP(B2901,Loan!B2901:D3200,3,FALSE), 0)</f>
        <v>0</v>
      </c>
      <c r="O2901" s="25">
        <f>VLOOKUP(B2901,Transaction!C2:F3001,4,FALSE)</f>
        <v>44291</v>
      </c>
      <c r="P2901" s="21" t="str">
        <f>VLOOKUP(B2901,Table3[[Account Number]:[Transaction type]],2,FALSE)</f>
        <v>Money Transfer</v>
      </c>
      <c r="Q2901" s="21" t="str">
        <f>VLOOKUP(B2901,Transaction!C2:E3001,3,FALSE)</f>
        <v>Mobile</v>
      </c>
      <c r="R2901" s="22">
        <f>Table4[[#This Row],[Bank Deposit2]] - Table4[[#This Row],[Saving Accounts]]</f>
        <v>11092.342954000109</v>
      </c>
      <c r="S2901" s="22">
        <f>IF(AND(Table4[[#This Row],[Account Type]]="Current",Table4[[#This Row],[Opening Balance]]&gt;= 500000),Table4[[#This Row],[Opening Balance]] * 0.02, 0)</f>
        <v>0</v>
      </c>
    </row>
    <row r="2902" spans="1:19" ht="15.75" x14ac:dyDescent="0.25">
      <c r="A2902" s="17" t="s">
        <v>8831</v>
      </c>
      <c r="B2902" s="19">
        <v>704101225</v>
      </c>
      <c r="C2902" s="17">
        <v>20</v>
      </c>
      <c r="D2902" s="24">
        <v>37401</v>
      </c>
      <c r="E2902" s="17" t="s">
        <v>12</v>
      </c>
      <c r="F2902" s="17" t="s">
        <v>58</v>
      </c>
      <c r="G2902" s="17" t="s">
        <v>3820</v>
      </c>
      <c r="H2902" s="17" t="s">
        <v>8832</v>
      </c>
      <c r="I2902" s="20">
        <f t="shared" si="45"/>
        <v>2604860.9231039998</v>
      </c>
      <c r="J2902" s="20">
        <v>948406.18154831999</v>
      </c>
      <c r="K2902" s="17" t="s">
        <v>8833</v>
      </c>
      <c r="L2902" s="21" t="str">
        <f>VLOOKUP(B2902,Accounts!B$2:E$3001,4,FALSE)</f>
        <v>Domiciliary</v>
      </c>
      <c r="M2902" s="26">
        <f>VALUE(VLOOKUP(B2902,Accounts!B$2:G$3001,6,FALSE))</f>
        <v>2314712544</v>
      </c>
      <c r="N2902" s="22">
        <f>IFERROR(VLOOKUP(B2902,Loan!B2902:D3201,3,FALSE), 0)</f>
        <v>0</v>
      </c>
      <c r="O2902" s="25">
        <f>VLOOKUP(B2902,Transaction!C2:F3001,4,FALSE)</f>
        <v>44465</v>
      </c>
      <c r="P2902" s="21" t="str">
        <f>VLOOKUP(B2902,Table3[[Account Number]:[Transaction type]],2,FALSE)</f>
        <v>Money Deposit</v>
      </c>
      <c r="Q2902" s="21" t="str">
        <f>VLOOKUP(B2902,Transaction!C2:E3001,3,FALSE)</f>
        <v>ATM</v>
      </c>
      <c r="R2902" s="22">
        <f>Table4[[#This Row],[Bank Deposit2]] - Table4[[#This Row],[Saving Accounts]]</f>
        <v>1656454.7415556798</v>
      </c>
      <c r="S2902" s="22">
        <f>IF(AND(Table4[[#This Row],[Account Type]]="Current",Table4[[#This Row],[Opening Balance]]&gt;= 500000),Table4[[#This Row],[Opening Balance]] * 0.02, 0)</f>
        <v>0</v>
      </c>
    </row>
    <row r="2903" spans="1:19" ht="15.75" x14ac:dyDescent="0.25">
      <c r="A2903" s="17" t="s">
        <v>8834</v>
      </c>
      <c r="B2903" s="19">
        <v>911205536</v>
      </c>
      <c r="C2903" s="17">
        <v>66</v>
      </c>
      <c r="D2903" s="24">
        <v>20599.5</v>
      </c>
      <c r="E2903" s="17" t="s">
        <v>12</v>
      </c>
      <c r="F2903" s="17" t="s">
        <v>204</v>
      </c>
      <c r="G2903" s="17" t="s">
        <v>3820</v>
      </c>
      <c r="H2903" s="17" t="s">
        <v>8835</v>
      </c>
      <c r="I2903" s="20">
        <f t="shared" si="45"/>
        <v>1628718.419976</v>
      </c>
      <c r="J2903" s="20">
        <v>138505.1884704</v>
      </c>
      <c r="K2903" s="17" t="s">
        <v>8836</v>
      </c>
      <c r="L2903" s="21" t="str">
        <f>VLOOKUP(B2903,Accounts!B$2:E$3001,4,FALSE)</f>
        <v>Domiciliary</v>
      </c>
      <c r="M2903" s="26">
        <f>VALUE(VLOOKUP(B2903,Accounts!B$2:G$3001,6,FALSE))</f>
        <v>1297279728</v>
      </c>
      <c r="N2903" s="22">
        <f>IFERROR(VLOOKUP(B2903,Loan!B2903:D3202,3,FALSE), 0)</f>
        <v>0</v>
      </c>
      <c r="O2903" s="25">
        <f>VLOOKUP(B2903,Transaction!C2:F3001,4,FALSE)</f>
        <v>44552</v>
      </c>
      <c r="P2903" s="21" t="str">
        <f>VLOOKUP(B2903,Table3[[Account Number]:[Transaction type]],2,FALSE)</f>
        <v>Online Payment</v>
      </c>
      <c r="Q2903" s="21" t="str">
        <f>VLOOKUP(B2903,Transaction!C2:E3001,3,FALSE)</f>
        <v>Internet Banking</v>
      </c>
      <c r="R2903" s="22">
        <f>Table4[[#This Row],[Bank Deposit2]] - Table4[[#This Row],[Saving Accounts]]</f>
        <v>1490213.2315056</v>
      </c>
      <c r="S2903" s="22">
        <f>IF(AND(Table4[[#This Row],[Account Type]]="Current",Table4[[#This Row],[Opening Balance]]&gt;= 500000),Table4[[#This Row],[Opening Balance]] * 0.02, 0)</f>
        <v>0</v>
      </c>
    </row>
    <row r="2904" spans="1:19" ht="15.75" x14ac:dyDescent="0.25">
      <c r="A2904" s="17" t="s">
        <v>8837</v>
      </c>
      <c r="B2904" s="19">
        <v>417089165</v>
      </c>
      <c r="C2904" s="17">
        <v>50</v>
      </c>
      <c r="D2904" s="24">
        <v>26443.5</v>
      </c>
      <c r="E2904" s="17" t="s">
        <v>12</v>
      </c>
      <c r="F2904" s="17" t="s">
        <v>569</v>
      </c>
      <c r="G2904" s="17" t="s">
        <v>3820</v>
      </c>
      <c r="H2904" s="17" t="s">
        <v>8838</v>
      </c>
      <c r="I2904" s="20">
        <f t="shared" si="45"/>
        <v>385630.11414999998</v>
      </c>
      <c r="J2904" s="20">
        <v>223033.285692</v>
      </c>
      <c r="K2904" s="17" t="s">
        <v>8839</v>
      </c>
      <c r="L2904" s="21" t="str">
        <f>VLOOKUP(B2904,Accounts!B$2:E$3001,4,FALSE)</f>
        <v>Savings</v>
      </c>
      <c r="M2904" s="26">
        <f>VALUE(VLOOKUP(B2904,Accounts!B$2:G$3001,6,FALSE))</f>
        <v>1415150244</v>
      </c>
      <c r="N2904" s="22">
        <f>IFERROR(VLOOKUP(B2904,Loan!B2904:D3203,3,FALSE), 0)</f>
        <v>0</v>
      </c>
      <c r="O2904" s="25">
        <f>VLOOKUP(B2904,Transaction!C2:F3001,4,FALSE)</f>
        <v>44248</v>
      </c>
      <c r="P2904" s="21" t="str">
        <f>VLOOKUP(B2904,Table3[[Account Number]:[Transaction type]],2,FALSE)</f>
        <v>Cash Withdrawal</v>
      </c>
      <c r="Q2904" s="21" t="str">
        <f>VLOOKUP(B2904,Transaction!C2:E3001,3,FALSE)</f>
        <v>POS</v>
      </c>
      <c r="R2904" s="22">
        <f>Table4[[#This Row],[Bank Deposit2]] - Table4[[#This Row],[Saving Accounts]]</f>
        <v>162596.82845799997</v>
      </c>
      <c r="S2904" s="22">
        <f>IF(AND(Table4[[#This Row],[Account Type]]="Current",Table4[[#This Row],[Opening Balance]]&gt;= 500000),Table4[[#This Row],[Opening Balance]] * 0.02, 0)</f>
        <v>0</v>
      </c>
    </row>
    <row r="2905" spans="1:19" ht="15.75" x14ac:dyDescent="0.25">
      <c r="A2905" s="17" t="s">
        <v>8840</v>
      </c>
      <c r="B2905" s="19">
        <v>760479632</v>
      </c>
      <c r="C2905" s="17">
        <v>70</v>
      </c>
      <c r="D2905" s="24">
        <v>19138.5</v>
      </c>
      <c r="E2905" s="17" t="s">
        <v>12</v>
      </c>
      <c r="F2905" s="17" t="s">
        <v>1536</v>
      </c>
      <c r="G2905" s="17" t="s">
        <v>3820</v>
      </c>
      <c r="H2905" s="17" t="s">
        <v>8841</v>
      </c>
      <c r="I2905" s="20">
        <f t="shared" si="45"/>
        <v>969928.76904000004</v>
      </c>
      <c r="J2905" s="20">
        <v>237592.46871360001</v>
      </c>
      <c r="K2905" s="17" t="s">
        <v>8842</v>
      </c>
      <c r="L2905" s="21" t="str">
        <f>VLOOKUP(B2905,Accounts!B$2:E$3001,4,FALSE)</f>
        <v>Domiciliary</v>
      </c>
      <c r="M2905" s="26">
        <f>VALUE(VLOOKUP(B2905,Accounts!B$2:G$3001,6,FALSE))</f>
        <v>2102234076</v>
      </c>
      <c r="N2905" s="22">
        <f>IFERROR(VLOOKUP(B2905,Loan!B2905:D3204,3,FALSE), 0)</f>
        <v>0</v>
      </c>
      <c r="O2905" s="25">
        <f>VLOOKUP(B2905,Transaction!C2:F3001,4,FALSE)</f>
        <v>44668</v>
      </c>
      <c r="P2905" s="21" t="str">
        <f>VLOOKUP(B2905,Table3[[Account Number]:[Transaction type]],2,FALSE)</f>
        <v>Money Transfer</v>
      </c>
      <c r="Q2905" s="21" t="str">
        <f>VLOOKUP(B2905,Transaction!C2:E3001,3,FALSE)</f>
        <v>Mobile</v>
      </c>
      <c r="R2905" s="22">
        <f>Table4[[#This Row],[Bank Deposit2]] - Table4[[#This Row],[Saving Accounts]]</f>
        <v>732336.30032639997</v>
      </c>
      <c r="S2905" s="22">
        <f>IF(AND(Table4[[#This Row],[Account Type]]="Current",Table4[[#This Row],[Opening Balance]]&gt;= 500000),Table4[[#This Row],[Opening Balance]] * 0.02, 0)</f>
        <v>0</v>
      </c>
    </row>
    <row r="2906" spans="1:19" ht="15.75" x14ac:dyDescent="0.25">
      <c r="A2906" s="17" t="s">
        <v>8843</v>
      </c>
      <c r="B2906" s="19">
        <v>700293659</v>
      </c>
      <c r="C2906" s="17">
        <v>57</v>
      </c>
      <c r="D2906" s="24">
        <v>23886.75</v>
      </c>
      <c r="E2906" s="17" t="s">
        <v>12</v>
      </c>
      <c r="F2906" s="17" t="s">
        <v>336</v>
      </c>
      <c r="G2906" s="17" t="s">
        <v>3820</v>
      </c>
      <c r="H2906" s="17" t="s">
        <v>8844</v>
      </c>
      <c r="I2906" s="20">
        <f t="shared" si="45"/>
        <v>1200953.26131</v>
      </c>
      <c r="J2906" s="20">
        <v>692422.22429160005</v>
      </c>
      <c r="K2906" s="17" t="s">
        <v>8845</v>
      </c>
      <c r="L2906" s="21" t="str">
        <f>VLOOKUP(B2906,Accounts!B$2:E$3001,4,FALSE)</f>
        <v>Domiciliary</v>
      </c>
      <c r="M2906" s="26">
        <f>VALUE(VLOOKUP(B2906,Accounts!B$2:G$3001,6,FALSE))</f>
        <v>521091276</v>
      </c>
      <c r="N2906" s="22">
        <f>IFERROR(VLOOKUP(B2906,Loan!B2906:D3205,3,FALSE), 0)</f>
        <v>0</v>
      </c>
      <c r="O2906" s="25">
        <f>VLOOKUP(B2906,Transaction!C2:F3001,4,FALSE)</f>
        <v>44567</v>
      </c>
      <c r="P2906" s="21" t="str">
        <f>VLOOKUP(B2906,Table3[[Account Number]:[Transaction type]],2,FALSE)</f>
        <v>Loan Payment</v>
      </c>
      <c r="Q2906" s="21" t="str">
        <f>VLOOKUP(B2906,Transaction!C2:E3001,3,FALSE)</f>
        <v>ACH</v>
      </c>
      <c r="R2906" s="22">
        <f>Table4[[#This Row],[Bank Deposit2]] - Table4[[#This Row],[Saving Accounts]]</f>
        <v>508531.03701839992</v>
      </c>
      <c r="S2906" s="22">
        <f>IF(AND(Table4[[#This Row],[Account Type]]="Current",Table4[[#This Row],[Opening Balance]]&gt;= 500000),Table4[[#This Row],[Opening Balance]] * 0.02, 0)</f>
        <v>0</v>
      </c>
    </row>
    <row r="2907" spans="1:19" ht="15.75" x14ac:dyDescent="0.25">
      <c r="A2907" s="17" t="s">
        <v>8846</v>
      </c>
      <c r="B2907" s="19">
        <v>859532110</v>
      </c>
      <c r="C2907" s="17">
        <v>24</v>
      </c>
      <c r="D2907" s="24">
        <v>35940</v>
      </c>
      <c r="E2907" s="17" t="s">
        <v>12</v>
      </c>
      <c r="F2907" s="17" t="s">
        <v>204</v>
      </c>
      <c r="G2907" s="17" t="s">
        <v>3820</v>
      </c>
      <c r="H2907" s="17" t="s">
        <v>8847</v>
      </c>
      <c r="I2907" s="20">
        <f t="shared" si="45"/>
        <v>306455.37119999999</v>
      </c>
      <c r="J2907" s="20">
        <v>58711.741532400003</v>
      </c>
      <c r="K2907" s="17" t="s">
        <v>8848</v>
      </c>
      <c r="L2907" s="21" t="str">
        <f>VLOOKUP(B2907,Accounts!B$2:E$3001,4,FALSE)</f>
        <v>Current</v>
      </c>
      <c r="M2907" s="26">
        <f>VALUE(VLOOKUP(B2907,Accounts!B$2:G$3001,6,FALSE))</f>
        <v>4330156065</v>
      </c>
      <c r="N2907" s="22">
        <f>IFERROR(VLOOKUP(B2907,Loan!B2907:D3206,3,FALSE), 0)</f>
        <v>0</v>
      </c>
      <c r="O2907" s="25">
        <f>VLOOKUP(B2907,Transaction!C2:F3001,4,FALSE)</f>
        <v>44333</v>
      </c>
      <c r="P2907" s="21" t="str">
        <f>VLOOKUP(B2907,Table3[[Account Number]:[Transaction type]],2,FALSE)</f>
        <v>Money Deposit</v>
      </c>
      <c r="Q2907" s="21" t="str">
        <f>VLOOKUP(B2907,Transaction!C2:E3001,3,FALSE)</f>
        <v>Bank</v>
      </c>
      <c r="R2907" s="22">
        <f>Table4[[#This Row],[Bank Deposit2]] - Table4[[#This Row],[Saving Accounts]]</f>
        <v>247743.62966759998</v>
      </c>
      <c r="S2907" s="22">
        <f>IF(AND(Table4[[#This Row],[Account Type]]="Current",Table4[[#This Row],[Opening Balance]]&gt;= 500000),Table4[[#This Row],[Opening Balance]] * 0.02, 0)</f>
        <v>86603121.299999997</v>
      </c>
    </row>
    <row r="2908" spans="1:19" ht="15.75" x14ac:dyDescent="0.25">
      <c r="A2908" s="17" t="s">
        <v>8849</v>
      </c>
      <c r="B2908" s="19">
        <v>785496028</v>
      </c>
      <c r="C2908" s="17">
        <v>33</v>
      </c>
      <c r="D2908" s="24">
        <v>32652.75</v>
      </c>
      <c r="E2908" s="17" t="s">
        <v>12</v>
      </c>
      <c r="F2908" s="17" t="s">
        <v>509</v>
      </c>
      <c r="G2908" s="17" t="s">
        <v>3820</v>
      </c>
      <c r="H2908" s="17" t="s">
        <v>8850</v>
      </c>
      <c r="I2908" s="20">
        <f t="shared" si="45"/>
        <v>24720.143759999999</v>
      </c>
      <c r="J2908" s="20">
        <v>35397.344314800001</v>
      </c>
      <c r="K2908" s="17" t="s">
        <v>8851</v>
      </c>
      <c r="L2908" s="21" t="str">
        <f>VLOOKUP(B2908,Accounts!B$2:E$3001,4,FALSE)</f>
        <v>Domiciliary</v>
      </c>
      <c r="M2908" s="26">
        <f>VALUE(VLOOKUP(B2908,Accounts!B$2:G$3001,6,FALSE))</f>
        <v>2226096</v>
      </c>
      <c r="N2908" s="22">
        <f>IFERROR(VLOOKUP(B2908,Loan!B2908:D3207,3,FALSE), 0)</f>
        <v>0</v>
      </c>
      <c r="O2908" s="25">
        <f>VLOOKUP(B2908,Transaction!C2:F3001,4,FALSE)</f>
        <v>44501</v>
      </c>
      <c r="P2908" s="21" t="str">
        <f>VLOOKUP(B2908,Table3[[Account Number]:[Transaction type]],2,FALSE)</f>
        <v>Cash Withdrawal</v>
      </c>
      <c r="Q2908" s="21" t="str">
        <f>VLOOKUP(B2908,Transaction!C2:E3001,3,FALSE)</f>
        <v>ATM</v>
      </c>
      <c r="R2908" s="22">
        <f>Table4[[#This Row],[Bank Deposit2]] - Table4[[#This Row],[Saving Accounts]]</f>
        <v>-10677.200554800002</v>
      </c>
      <c r="S2908" s="22">
        <f>IF(AND(Table4[[#This Row],[Account Type]]="Current",Table4[[#This Row],[Opening Balance]]&gt;= 500000),Table4[[#This Row],[Opening Balance]] * 0.02, 0)</f>
        <v>0</v>
      </c>
    </row>
    <row r="2909" spans="1:19" ht="15.75" x14ac:dyDescent="0.25">
      <c r="A2909" s="17" t="s">
        <v>8852</v>
      </c>
      <c r="B2909" s="19">
        <v>467301386</v>
      </c>
      <c r="C2909" s="17">
        <v>30</v>
      </c>
      <c r="D2909" s="24">
        <v>33748.5</v>
      </c>
      <c r="E2909" s="17" t="s">
        <v>12</v>
      </c>
      <c r="F2909" s="17" t="s">
        <v>1469</v>
      </c>
      <c r="G2909" s="17" t="s">
        <v>3820</v>
      </c>
      <c r="H2909" s="17" t="s">
        <v>8853</v>
      </c>
      <c r="I2909" s="20">
        <f t="shared" si="45"/>
        <v>2735303.7266099998</v>
      </c>
      <c r="J2909" s="20">
        <v>518543.74902330001</v>
      </c>
      <c r="K2909" s="17" t="s">
        <v>6879</v>
      </c>
      <c r="L2909" s="21" t="str">
        <f>VLOOKUP(B2909,Accounts!B$2:E$3001,4,FALSE)</f>
        <v>Joint</v>
      </c>
      <c r="M2909" s="26">
        <f>VALUE(VLOOKUP(B2909,Accounts!B$2:G$3001,6,FALSE))</f>
        <v>921360384</v>
      </c>
      <c r="N2909" s="22">
        <f>IFERROR(VLOOKUP(B2909,Loan!B2909:D3208,3,FALSE), 0)</f>
        <v>0</v>
      </c>
      <c r="O2909" s="25">
        <f>VLOOKUP(B2909,Transaction!C2:F3001,4,FALSE)</f>
        <v>44660</v>
      </c>
      <c r="P2909" s="21" t="str">
        <f>VLOOKUP(B2909,Table3[[Account Number]:[Transaction type]],2,FALSE)</f>
        <v>Money Transfer</v>
      </c>
      <c r="Q2909" s="21" t="str">
        <f>VLOOKUP(B2909,Transaction!C2:E3001,3,FALSE)</f>
        <v>Bank</v>
      </c>
      <c r="R2909" s="22">
        <f>Table4[[#This Row],[Bank Deposit2]] - Table4[[#This Row],[Saving Accounts]]</f>
        <v>2216759.9775866996</v>
      </c>
      <c r="S2909" s="22">
        <f>IF(AND(Table4[[#This Row],[Account Type]]="Current",Table4[[#This Row],[Opening Balance]]&gt;= 500000),Table4[[#This Row],[Opening Balance]] * 0.02, 0)</f>
        <v>0</v>
      </c>
    </row>
    <row r="2910" spans="1:19" ht="15.75" x14ac:dyDescent="0.25">
      <c r="A2910" s="17" t="s">
        <v>8854</v>
      </c>
      <c r="B2910" s="19">
        <v>176770758</v>
      </c>
      <c r="C2910" s="17">
        <v>36</v>
      </c>
      <c r="D2910" s="24">
        <v>31557</v>
      </c>
      <c r="E2910" s="17" t="s">
        <v>12</v>
      </c>
      <c r="F2910" s="17" t="s">
        <v>1576</v>
      </c>
      <c r="G2910" s="17" t="s">
        <v>3820</v>
      </c>
      <c r="H2910" s="17" t="s">
        <v>8855</v>
      </c>
      <c r="I2910" s="20">
        <f t="shared" si="45"/>
        <v>592813.19876000006</v>
      </c>
      <c r="J2910" s="20">
        <v>203354.36367300001</v>
      </c>
      <c r="K2910" s="17" t="s">
        <v>8856</v>
      </c>
      <c r="L2910" s="21" t="str">
        <f>VLOOKUP(B2910,Accounts!B$2:E$3001,4,FALSE)</f>
        <v>Fixed Deposit</v>
      </c>
      <c r="M2910" s="26">
        <f>VALUE(VLOOKUP(B2910,Accounts!B$2:G$3001,6,FALSE))</f>
        <v>4404393312</v>
      </c>
      <c r="N2910" s="22">
        <f>IFERROR(VLOOKUP(B2910,Loan!B2910:D3209,3,FALSE), 0)</f>
        <v>0</v>
      </c>
      <c r="O2910" s="25">
        <f>VLOOKUP(B2910,Transaction!C2:F3001,4,FALSE)</f>
        <v>44524</v>
      </c>
      <c r="P2910" s="21" t="str">
        <f>VLOOKUP(B2910,Table3[[Account Number]:[Transaction type]],2,FALSE)</f>
        <v>Online Payment</v>
      </c>
      <c r="Q2910" s="21" t="str">
        <f>VLOOKUP(B2910,Transaction!C2:E3001,3,FALSE)</f>
        <v>Card</v>
      </c>
      <c r="R2910" s="22">
        <f>Table4[[#This Row],[Bank Deposit2]] - Table4[[#This Row],[Saving Accounts]]</f>
        <v>389458.83508700004</v>
      </c>
      <c r="S2910" s="22">
        <f>IF(AND(Table4[[#This Row],[Account Type]]="Current",Table4[[#This Row],[Opening Balance]]&gt;= 500000),Table4[[#This Row],[Opening Balance]] * 0.02, 0)</f>
        <v>0</v>
      </c>
    </row>
    <row r="2911" spans="1:19" ht="15.75" x14ac:dyDescent="0.25">
      <c r="A2911" s="17" t="s">
        <v>8857</v>
      </c>
      <c r="B2911" s="19">
        <v>595680202</v>
      </c>
      <c r="C2911" s="17">
        <v>77</v>
      </c>
      <c r="D2911" s="24">
        <v>16581.75</v>
      </c>
      <c r="E2911" s="17" t="s">
        <v>12</v>
      </c>
      <c r="F2911" s="17" t="s">
        <v>83</v>
      </c>
      <c r="G2911" s="17" t="s">
        <v>3820</v>
      </c>
      <c r="H2911" s="17" t="s">
        <v>8858</v>
      </c>
      <c r="I2911" s="20">
        <f t="shared" si="45"/>
        <v>2034622.233</v>
      </c>
      <c r="J2911" s="20">
        <v>859062.7206</v>
      </c>
      <c r="K2911" s="17" t="s">
        <v>8859</v>
      </c>
      <c r="L2911" s="21" t="str">
        <f>VLOOKUP(B2911,Accounts!B$2:E$3001,4,FALSE)</f>
        <v>Domiciliary</v>
      </c>
      <c r="M2911" s="26">
        <f>VALUE(VLOOKUP(B2911,Accounts!B$2:G$3001,6,FALSE))</f>
        <v>2140888644</v>
      </c>
      <c r="N2911" s="22">
        <f>IFERROR(VLOOKUP(B2911,Loan!B2911:D3210,3,FALSE), 0)</f>
        <v>0</v>
      </c>
      <c r="O2911" s="25">
        <f>VLOOKUP(B2911,Transaction!C2:F3001,4,FALSE)</f>
        <v>44295</v>
      </c>
      <c r="P2911" s="21" t="str">
        <f>VLOOKUP(B2911,Table3[[Account Number]:[Transaction type]],2,FALSE)</f>
        <v>Money Transfer</v>
      </c>
      <c r="Q2911" s="21" t="str">
        <f>VLOOKUP(B2911,Transaction!C2:E3001,3,FALSE)</f>
        <v>Mobile</v>
      </c>
      <c r="R2911" s="22">
        <f>Table4[[#This Row],[Bank Deposit2]] - Table4[[#This Row],[Saving Accounts]]</f>
        <v>1175559.5123999999</v>
      </c>
      <c r="S2911" s="22">
        <f>IF(AND(Table4[[#This Row],[Account Type]]="Current",Table4[[#This Row],[Opening Balance]]&gt;= 500000),Table4[[#This Row],[Opening Balance]] * 0.02, 0)</f>
        <v>0</v>
      </c>
    </row>
    <row r="2912" spans="1:19" ht="15.75" x14ac:dyDescent="0.25">
      <c r="A2912" s="17" t="s">
        <v>8860</v>
      </c>
      <c r="B2912" s="19">
        <v>147534688</v>
      </c>
      <c r="C2912" s="17">
        <v>63</v>
      </c>
      <c r="D2912" s="24">
        <v>21695.25</v>
      </c>
      <c r="E2912" s="17" t="s">
        <v>12</v>
      </c>
      <c r="F2912" s="17" t="s">
        <v>1695</v>
      </c>
      <c r="G2912" s="17" t="s">
        <v>3820</v>
      </c>
      <c r="H2912" s="17" t="s">
        <v>8861</v>
      </c>
      <c r="I2912" s="20">
        <f t="shared" si="45"/>
        <v>126741.668888</v>
      </c>
      <c r="J2912" s="20">
        <v>138701.7982056</v>
      </c>
      <c r="K2912" s="17" t="s">
        <v>8862</v>
      </c>
      <c r="L2912" s="21" t="str">
        <f>VLOOKUP(B2912,Accounts!B$2:E$3001,4,FALSE)</f>
        <v>Domiciliary</v>
      </c>
      <c r="M2912" s="26">
        <f>VALUE(VLOOKUP(B2912,Accounts!B$2:G$3001,6,FALSE))</f>
        <v>19415682</v>
      </c>
      <c r="N2912" s="22">
        <f>IFERROR(VLOOKUP(B2912,Loan!B2912:D3211,3,FALSE), 0)</f>
        <v>0</v>
      </c>
      <c r="O2912" s="25">
        <f>VLOOKUP(B2912,Transaction!C2:F3001,4,FALSE)</f>
        <v>44536</v>
      </c>
      <c r="P2912" s="21" t="str">
        <f>VLOOKUP(B2912,Table3[[Account Number]:[Transaction type]],2,FALSE)</f>
        <v>Money Deposit</v>
      </c>
      <c r="Q2912" s="21" t="str">
        <f>VLOOKUP(B2912,Transaction!C2:E3001,3,FALSE)</f>
        <v>ATM</v>
      </c>
      <c r="R2912" s="22">
        <f>Table4[[#This Row],[Bank Deposit2]] - Table4[[#This Row],[Saving Accounts]]</f>
        <v>-11960.129317600004</v>
      </c>
      <c r="S2912" s="22">
        <f>IF(AND(Table4[[#This Row],[Account Type]]="Current",Table4[[#This Row],[Opening Balance]]&gt;= 500000),Table4[[#This Row],[Opening Balance]] * 0.02, 0)</f>
        <v>0</v>
      </c>
    </row>
    <row r="2913" spans="1:19" ht="15.75" x14ac:dyDescent="0.25">
      <c r="A2913" s="17" t="s">
        <v>8863</v>
      </c>
      <c r="B2913" s="19">
        <v>900456904</v>
      </c>
      <c r="C2913" s="17">
        <v>48</v>
      </c>
      <c r="D2913" s="24">
        <v>27174</v>
      </c>
      <c r="E2913" s="17" t="s">
        <v>12</v>
      </c>
      <c r="F2913" s="17" t="s">
        <v>870</v>
      </c>
      <c r="G2913" s="17" t="s">
        <v>3820</v>
      </c>
      <c r="H2913" s="17" t="s">
        <v>8864</v>
      </c>
      <c r="I2913" s="20">
        <f t="shared" si="45"/>
        <v>71222.105112000005</v>
      </c>
      <c r="J2913" s="20">
        <v>14849.1370092</v>
      </c>
      <c r="K2913" s="17" t="s">
        <v>8865</v>
      </c>
      <c r="L2913" s="21" t="str">
        <f>VLOOKUP(B2913,Accounts!B$2:E$3001,4,FALSE)</f>
        <v>Joint</v>
      </c>
      <c r="M2913" s="26">
        <f>VALUE(VLOOKUP(B2913,Accounts!B$2:G$3001,6,FALSE))</f>
        <v>806190625</v>
      </c>
      <c r="N2913" s="22">
        <f>IFERROR(VLOOKUP(B2913,Loan!B2913:D3212,3,FALSE), 0)</f>
        <v>0</v>
      </c>
      <c r="O2913" s="25">
        <f>VLOOKUP(B2913,Transaction!C2:F3001,4,FALSE)</f>
        <v>44348</v>
      </c>
      <c r="P2913" s="21" t="str">
        <f>VLOOKUP(B2913,Table3[[Account Number]:[Transaction type]],2,FALSE)</f>
        <v>Online Payment</v>
      </c>
      <c r="Q2913" s="21" t="str">
        <f>VLOOKUP(B2913,Transaction!C2:E3001,3,FALSE)</f>
        <v>Mobile</v>
      </c>
      <c r="R2913" s="22">
        <f>Table4[[#This Row],[Bank Deposit2]] - Table4[[#This Row],[Saving Accounts]]</f>
        <v>56372.968102800005</v>
      </c>
      <c r="S2913" s="22">
        <f>IF(AND(Table4[[#This Row],[Account Type]]="Current",Table4[[#This Row],[Opening Balance]]&gt;= 500000),Table4[[#This Row],[Opening Balance]] * 0.02, 0)</f>
        <v>0</v>
      </c>
    </row>
    <row r="2914" spans="1:19" ht="15.75" x14ac:dyDescent="0.25">
      <c r="A2914" s="17" t="s">
        <v>8866</v>
      </c>
      <c r="B2914" s="19">
        <v>543580109</v>
      </c>
      <c r="C2914" s="17">
        <v>50</v>
      </c>
      <c r="D2914" s="24">
        <v>26443.5</v>
      </c>
      <c r="E2914" s="17" t="s">
        <v>12</v>
      </c>
      <c r="F2914" s="17" t="s">
        <v>208</v>
      </c>
      <c r="G2914" s="17" t="s">
        <v>3820</v>
      </c>
      <c r="H2914" s="17" t="s">
        <v>8867</v>
      </c>
      <c r="I2914" s="20">
        <f t="shared" si="45"/>
        <v>223021.79407199999</v>
      </c>
      <c r="J2914" s="20">
        <v>95313.466737719995</v>
      </c>
      <c r="K2914" s="17" t="s">
        <v>8868</v>
      </c>
      <c r="L2914" s="21" t="str">
        <f>VLOOKUP(B2914,Accounts!B$2:E$3001,4,FALSE)</f>
        <v>Domiciliary</v>
      </c>
      <c r="M2914" s="26">
        <f>VALUE(VLOOKUP(B2914,Accounts!B$2:G$3001,6,FALSE))</f>
        <v>810568836</v>
      </c>
      <c r="N2914" s="22">
        <f>IFERROR(VLOOKUP(B2914,Loan!B2914:D3213,3,FALSE), 0)</f>
        <v>0</v>
      </c>
      <c r="O2914" s="25">
        <f>VLOOKUP(B2914,Transaction!C2:F3001,4,FALSE)</f>
        <v>44358</v>
      </c>
      <c r="P2914" s="21" t="str">
        <f>VLOOKUP(B2914,Table3[[Account Number]:[Transaction type]],2,FALSE)</f>
        <v>Money Deposit</v>
      </c>
      <c r="Q2914" s="21" t="str">
        <f>VLOOKUP(B2914,Transaction!C2:E3001,3,FALSE)</f>
        <v>Bank</v>
      </c>
      <c r="R2914" s="22">
        <f>Table4[[#This Row],[Bank Deposit2]] - Table4[[#This Row],[Saving Accounts]]</f>
        <v>127708.32733427999</v>
      </c>
      <c r="S2914" s="22">
        <f>IF(AND(Table4[[#This Row],[Account Type]]="Current",Table4[[#This Row],[Opening Balance]]&gt;= 500000),Table4[[#This Row],[Opening Balance]] * 0.02, 0)</f>
        <v>0</v>
      </c>
    </row>
    <row r="2915" spans="1:19" ht="15.75" x14ac:dyDescent="0.25">
      <c r="A2915" s="17" t="s">
        <v>8869</v>
      </c>
      <c r="B2915" s="19">
        <v>475998423</v>
      </c>
      <c r="C2915" s="17">
        <v>73</v>
      </c>
      <c r="D2915" s="24">
        <v>18042.75</v>
      </c>
      <c r="E2915" s="17" t="s">
        <v>12</v>
      </c>
      <c r="F2915" s="17" t="s">
        <v>1304</v>
      </c>
      <c r="G2915" s="17" t="s">
        <v>3820</v>
      </c>
      <c r="H2915" s="17" t="s">
        <v>8870</v>
      </c>
      <c r="I2915" s="20">
        <f t="shared" si="45"/>
        <v>609009.51988799998</v>
      </c>
      <c r="J2915" s="20">
        <v>109621.71357984</v>
      </c>
      <c r="K2915" s="17" t="s">
        <v>8871</v>
      </c>
      <c r="L2915" s="21" t="str">
        <f>VLOOKUP(B2915,Accounts!B$2:E$3001,4,FALSE)</f>
        <v>Domiciliary</v>
      </c>
      <c r="M2915" s="26">
        <f>VALUE(VLOOKUP(B2915,Accounts!B$2:G$3001,6,FALSE))</f>
        <v>158091856</v>
      </c>
      <c r="N2915" s="22">
        <f>IFERROR(VLOOKUP(B2915,Loan!B2915:D3214,3,FALSE), 0)</f>
        <v>0</v>
      </c>
      <c r="O2915" s="25">
        <f>VLOOKUP(B2915,Transaction!C2:F3001,4,FALSE)</f>
        <v>44277</v>
      </c>
      <c r="P2915" s="21" t="str">
        <f>VLOOKUP(B2915,Table3[[Account Number]:[Transaction type]],2,FALSE)</f>
        <v>Cash Withdrawal</v>
      </c>
      <c r="Q2915" s="21" t="str">
        <f>VLOOKUP(B2915,Transaction!C2:E3001,3,FALSE)</f>
        <v>Bank</v>
      </c>
      <c r="R2915" s="22">
        <f>Table4[[#This Row],[Bank Deposit2]] - Table4[[#This Row],[Saving Accounts]]</f>
        <v>499387.80630815995</v>
      </c>
      <c r="S2915" s="22">
        <f>IF(AND(Table4[[#This Row],[Account Type]]="Current",Table4[[#This Row],[Opening Balance]]&gt;= 500000),Table4[[#This Row],[Opening Balance]] * 0.02, 0)</f>
        <v>0</v>
      </c>
    </row>
    <row r="2916" spans="1:19" ht="15.75" x14ac:dyDescent="0.25">
      <c r="A2916" s="17" t="s">
        <v>5293</v>
      </c>
      <c r="B2916" s="19">
        <v>661870122</v>
      </c>
      <c r="C2916" s="17">
        <v>34</v>
      </c>
      <c r="D2916" s="24">
        <v>32287.5</v>
      </c>
      <c r="E2916" s="17" t="s">
        <v>12</v>
      </c>
      <c r="F2916" s="17" t="s">
        <v>807</v>
      </c>
      <c r="G2916" s="17" t="s">
        <v>3820</v>
      </c>
      <c r="H2916" s="17" t="s">
        <v>8872</v>
      </c>
      <c r="I2916" s="20">
        <f t="shared" si="45"/>
        <v>251158.74660000001</v>
      </c>
      <c r="J2916" s="20">
        <v>166293.528012</v>
      </c>
      <c r="K2916" s="17" t="s">
        <v>8873</v>
      </c>
      <c r="L2916" s="21" t="str">
        <f>VLOOKUP(B2916,Accounts!B$2:E$3001,4,FALSE)</f>
        <v>Domiciliary</v>
      </c>
      <c r="M2916" s="26">
        <f>VALUE(VLOOKUP(B2916,Accounts!B$2:G$3001,6,FALSE))</f>
        <v>18333936</v>
      </c>
      <c r="N2916" s="22">
        <f>IFERROR(VLOOKUP(B2916,Loan!B2916:D3215,3,FALSE), 0)</f>
        <v>0</v>
      </c>
      <c r="O2916" s="25">
        <f>VLOOKUP(B2916,Transaction!C2:F3001,4,FALSE)</f>
        <v>44431</v>
      </c>
      <c r="P2916" s="21" t="str">
        <f>VLOOKUP(B2916,Table3[[Account Number]:[Transaction type]],2,FALSE)</f>
        <v>Money Transfer</v>
      </c>
      <c r="Q2916" s="21" t="str">
        <f>VLOOKUP(B2916,Transaction!C2:E3001,3,FALSE)</f>
        <v>Mobile</v>
      </c>
      <c r="R2916" s="22">
        <f>Table4[[#This Row],[Bank Deposit2]] - Table4[[#This Row],[Saving Accounts]]</f>
        <v>84865.218588000018</v>
      </c>
      <c r="S2916" s="22">
        <f>IF(AND(Table4[[#This Row],[Account Type]]="Current",Table4[[#This Row],[Opening Balance]]&gt;= 500000),Table4[[#This Row],[Opening Balance]] * 0.02, 0)</f>
        <v>0</v>
      </c>
    </row>
    <row r="2917" spans="1:19" ht="15.75" x14ac:dyDescent="0.25">
      <c r="A2917" s="17" t="s">
        <v>8874</v>
      </c>
      <c r="B2917" s="19">
        <v>964074906</v>
      </c>
      <c r="C2917" s="17">
        <v>65</v>
      </c>
      <c r="D2917" s="24">
        <v>20964.75</v>
      </c>
      <c r="E2917" s="17" t="s">
        <v>12</v>
      </c>
      <c r="F2917" s="17" t="s">
        <v>1336</v>
      </c>
      <c r="G2917" s="17" t="s">
        <v>3820</v>
      </c>
      <c r="H2917" s="17" t="s">
        <v>8875</v>
      </c>
      <c r="I2917" s="20">
        <f t="shared" si="45"/>
        <v>348082.7328</v>
      </c>
      <c r="J2917" s="20">
        <v>45883.632960000003</v>
      </c>
      <c r="K2917" s="17" t="s">
        <v>8876</v>
      </c>
      <c r="L2917" s="21" t="str">
        <f>VLOOKUP(B2917,Accounts!B$2:E$3001,4,FALSE)</f>
        <v>Corporate</v>
      </c>
      <c r="M2917" s="26">
        <f>VALUE(VLOOKUP(B2917,Accounts!B$2:G$3001,6,FALSE))</f>
        <v>5875968</v>
      </c>
      <c r="N2917" s="22">
        <f>IFERROR(VLOOKUP(B2917,Loan!B2917:D3216,3,FALSE), 0)</f>
        <v>0</v>
      </c>
      <c r="O2917" s="25">
        <f>VLOOKUP(B2917,Transaction!C2:F3001,4,FALSE)</f>
        <v>44635</v>
      </c>
      <c r="P2917" s="21" t="str">
        <f>VLOOKUP(B2917,Table3[[Account Number]:[Transaction type]],2,FALSE)</f>
        <v>Cash Withdrawal</v>
      </c>
      <c r="Q2917" s="21" t="str">
        <f>VLOOKUP(B2917,Transaction!C2:E3001,3,FALSE)</f>
        <v>Bank</v>
      </c>
      <c r="R2917" s="22">
        <f>Table4[[#This Row],[Bank Deposit2]] - Table4[[#This Row],[Saving Accounts]]</f>
        <v>302199.09983999998</v>
      </c>
      <c r="S2917" s="22">
        <f>IF(AND(Table4[[#This Row],[Account Type]]="Current",Table4[[#This Row],[Opening Balance]]&gt;= 500000),Table4[[#This Row],[Opening Balance]] * 0.02, 0)</f>
        <v>0</v>
      </c>
    </row>
    <row r="2918" spans="1:19" ht="15.75" x14ac:dyDescent="0.25">
      <c r="A2918" s="17" t="s">
        <v>8877</v>
      </c>
      <c r="B2918" s="19">
        <v>518406085</v>
      </c>
      <c r="C2918" s="17">
        <v>18</v>
      </c>
      <c r="D2918" s="24">
        <v>38131.5</v>
      </c>
      <c r="E2918" s="17" t="s">
        <v>12</v>
      </c>
      <c r="F2918" s="17" t="s">
        <v>1400</v>
      </c>
      <c r="G2918" s="17" t="s">
        <v>3820</v>
      </c>
      <c r="H2918" s="17" t="s">
        <v>8878</v>
      </c>
      <c r="I2918" s="20">
        <f t="shared" si="45"/>
        <v>150704.23377600001</v>
      </c>
      <c r="J2918" s="20">
        <v>21098.59272864</v>
      </c>
      <c r="K2918" s="17" t="s">
        <v>157</v>
      </c>
      <c r="L2918" s="21" t="str">
        <f>VLOOKUP(B2918,Accounts!B$2:E$3001,4,FALSE)</f>
        <v>Fixed Deposit</v>
      </c>
      <c r="M2918" s="26">
        <f>VALUE(VLOOKUP(B2918,Accounts!B$2:G$3001,6,FALSE))</f>
        <v>40206607</v>
      </c>
      <c r="N2918" s="22">
        <f>IFERROR(VLOOKUP(B2918,Loan!B2918:D3217,3,FALSE), 0)</f>
        <v>0</v>
      </c>
      <c r="O2918" s="25">
        <f>VLOOKUP(B2918,Transaction!C2:F3001,4,FALSE)</f>
        <v>44505</v>
      </c>
      <c r="P2918" s="21" t="str">
        <f>VLOOKUP(B2918,Table3[[Account Number]:[Transaction type]],2,FALSE)</f>
        <v>Money Deposit</v>
      </c>
      <c r="Q2918" s="21" t="str">
        <f>VLOOKUP(B2918,Transaction!C2:E3001,3,FALSE)</f>
        <v>Bank</v>
      </c>
      <c r="R2918" s="22">
        <f>Table4[[#This Row],[Bank Deposit2]] - Table4[[#This Row],[Saving Accounts]]</f>
        <v>129605.64104736001</v>
      </c>
      <c r="S2918" s="22">
        <f>IF(AND(Table4[[#This Row],[Account Type]]="Current",Table4[[#This Row],[Opening Balance]]&gt;= 500000),Table4[[#This Row],[Opening Balance]] * 0.02, 0)</f>
        <v>0</v>
      </c>
    </row>
    <row r="2919" spans="1:19" ht="15.75" x14ac:dyDescent="0.25">
      <c r="A2919" s="17" t="s">
        <v>8879</v>
      </c>
      <c r="B2919" s="19">
        <v>695447801</v>
      </c>
      <c r="C2919" s="17">
        <v>64</v>
      </c>
      <c r="D2919" s="24">
        <v>21330</v>
      </c>
      <c r="E2919" s="17" t="s">
        <v>12</v>
      </c>
      <c r="F2919" s="17" t="s">
        <v>569</v>
      </c>
      <c r="G2919" s="17" t="s">
        <v>3820</v>
      </c>
      <c r="H2919" s="17" t="s">
        <v>8880</v>
      </c>
      <c r="I2919" s="20">
        <f t="shared" si="45"/>
        <v>149993.13991200001</v>
      </c>
      <c r="J2919" s="20">
        <v>18320.590660680002</v>
      </c>
      <c r="K2919" s="17" t="s">
        <v>8881</v>
      </c>
      <c r="L2919" s="21" t="str">
        <f>VLOOKUP(B2919,Accounts!B$2:E$3001,4,FALSE)</f>
        <v>Domiciliary</v>
      </c>
      <c r="M2919" s="26">
        <f>VALUE(VLOOKUP(B2919,Accounts!B$2:G$3001,6,FALSE))</f>
        <v>1635053217</v>
      </c>
      <c r="N2919" s="22">
        <f>IFERROR(VLOOKUP(B2919,Loan!B2919:D3218,3,FALSE), 0)</f>
        <v>0</v>
      </c>
      <c r="O2919" s="25">
        <f>VLOOKUP(B2919,Transaction!C2:F3001,4,FALSE)</f>
        <v>44347</v>
      </c>
      <c r="P2919" s="21" t="str">
        <f>VLOOKUP(B2919,Table3[[Account Number]:[Transaction type]],2,FALSE)</f>
        <v>Online Payment</v>
      </c>
      <c r="Q2919" s="21" t="str">
        <f>VLOOKUP(B2919,Transaction!C2:E3001,3,FALSE)</f>
        <v>Internet Banking</v>
      </c>
      <c r="R2919" s="22">
        <f>Table4[[#This Row],[Bank Deposit2]] - Table4[[#This Row],[Saving Accounts]]</f>
        <v>131672.54925132002</v>
      </c>
      <c r="S2919" s="22">
        <f>IF(AND(Table4[[#This Row],[Account Type]]="Current",Table4[[#This Row],[Opening Balance]]&gt;= 500000),Table4[[#This Row],[Opening Balance]] * 0.02, 0)</f>
        <v>0</v>
      </c>
    </row>
    <row r="2920" spans="1:19" ht="15.75" x14ac:dyDescent="0.25">
      <c r="A2920" s="17" t="s">
        <v>8882</v>
      </c>
      <c r="B2920" s="19">
        <v>70992498</v>
      </c>
      <c r="C2920" s="17">
        <v>81</v>
      </c>
      <c r="D2920" s="24">
        <v>15120.75</v>
      </c>
      <c r="E2920" s="17" t="s">
        <v>12</v>
      </c>
      <c r="F2920" s="17" t="s">
        <v>190</v>
      </c>
      <c r="G2920" s="17" t="s">
        <v>3820</v>
      </c>
      <c r="H2920" s="17" t="s">
        <v>8883</v>
      </c>
      <c r="I2920" s="20">
        <f t="shared" si="45"/>
        <v>581539.74840000004</v>
      </c>
      <c r="J2920" s="20">
        <v>292022.42135040002</v>
      </c>
      <c r="K2920" s="17" t="s">
        <v>8884</v>
      </c>
      <c r="L2920" s="21" t="str">
        <f>VLOOKUP(B2920,Accounts!B$2:E$3001,4,FALSE)</f>
        <v>Domiciliary</v>
      </c>
      <c r="M2920" s="26">
        <f>VALUE(VLOOKUP(B2920,Accounts!B$2:G$3001,6,FALSE))</f>
        <v>26695984</v>
      </c>
      <c r="N2920" s="22">
        <f>IFERROR(VLOOKUP(B2920,Loan!B2920:D3219,3,FALSE), 0)</f>
        <v>0</v>
      </c>
      <c r="O2920" s="25">
        <f>VLOOKUP(B2920,Transaction!C2:F3001,4,FALSE)</f>
        <v>44669</v>
      </c>
      <c r="P2920" s="21" t="str">
        <f>VLOOKUP(B2920,Table3[[Account Number]:[Transaction type]],2,FALSE)</f>
        <v>Money Deposit</v>
      </c>
      <c r="Q2920" s="21" t="str">
        <f>VLOOKUP(B2920,Transaction!C2:E3001,3,FALSE)</f>
        <v>Bank</v>
      </c>
      <c r="R2920" s="22">
        <f>Table4[[#This Row],[Bank Deposit2]] - Table4[[#This Row],[Saving Accounts]]</f>
        <v>289517.32704960002</v>
      </c>
      <c r="S2920" s="22">
        <f>IF(AND(Table4[[#This Row],[Account Type]]="Current",Table4[[#This Row],[Opening Balance]]&gt;= 500000),Table4[[#This Row],[Opening Balance]] * 0.02, 0)</f>
        <v>0</v>
      </c>
    </row>
    <row r="2921" spans="1:19" ht="15.75" x14ac:dyDescent="0.25">
      <c r="A2921" s="17" t="s">
        <v>8885</v>
      </c>
      <c r="B2921" s="19">
        <v>992552173</v>
      </c>
      <c r="C2921" s="17">
        <v>31</v>
      </c>
      <c r="D2921" s="24">
        <v>33383.25</v>
      </c>
      <c r="E2921" s="17" t="s">
        <v>12</v>
      </c>
      <c r="F2921" s="17" t="s">
        <v>951</v>
      </c>
      <c r="G2921" s="17" t="s">
        <v>3820</v>
      </c>
      <c r="H2921" s="17" t="s">
        <v>8886</v>
      </c>
      <c r="I2921" s="20">
        <f t="shared" si="45"/>
        <v>399326.74041600002</v>
      </c>
      <c r="J2921" s="20">
        <v>80390.778004799999</v>
      </c>
      <c r="K2921" s="17" t="s">
        <v>8887</v>
      </c>
      <c r="L2921" s="21" t="str">
        <f>VLOOKUP(B2921,Accounts!B$2:E$3001,4,FALSE)</f>
        <v>Domiciliary</v>
      </c>
      <c r="M2921" s="26">
        <f>VALUE(VLOOKUP(B2921,Accounts!B$2:G$3001,6,FALSE))</f>
        <v>981736</v>
      </c>
      <c r="N2921" s="22">
        <f>IFERROR(VLOOKUP(B2921,Loan!B2921:D3220,3,FALSE), 0)</f>
        <v>0</v>
      </c>
      <c r="O2921" s="25">
        <f>VLOOKUP(B2921,Transaction!C2:F3001,4,FALSE)</f>
        <v>44653</v>
      </c>
      <c r="P2921" s="21" t="str">
        <f>VLOOKUP(B2921,Table3[[Account Number]:[Transaction type]],2,FALSE)</f>
        <v>Money Deposit</v>
      </c>
      <c r="Q2921" s="21" t="str">
        <f>VLOOKUP(B2921,Transaction!C2:E3001,3,FALSE)</f>
        <v>ATM</v>
      </c>
      <c r="R2921" s="22">
        <f>Table4[[#This Row],[Bank Deposit2]] - Table4[[#This Row],[Saving Accounts]]</f>
        <v>318935.96241120005</v>
      </c>
      <c r="S2921" s="22">
        <f>IF(AND(Table4[[#This Row],[Account Type]]="Current",Table4[[#This Row],[Opening Balance]]&gt;= 500000),Table4[[#This Row],[Opening Balance]] * 0.02, 0)</f>
        <v>0</v>
      </c>
    </row>
    <row r="2922" spans="1:19" ht="15.75" x14ac:dyDescent="0.25">
      <c r="A2922" s="17" t="s">
        <v>8888</v>
      </c>
      <c r="B2922" s="19">
        <v>498794082</v>
      </c>
      <c r="C2922" s="17">
        <v>59</v>
      </c>
      <c r="D2922" s="24">
        <v>23156.25</v>
      </c>
      <c r="E2922" s="17" t="s">
        <v>12</v>
      </c>
      <c r="F2922" s="17" t="s">
        <v>130</v>
      </c>
      <c r="G2922" s="17" t="s">
        <v>3820</v>
      </c>
      <c r="H2922" s="17" t="s">
        <v>8889</v>
      </c>
      <c r="I2922" s="20">
        <f t="shared" si="45"/>
        <v>281809.653888</v>
      </c>
      <c r="J2922" s="20">
        <v>60248.960486399999</v>
      </c>
      <c r="K2922" s="17" t="s">
        <v>1981</v>
      </c>
      <c r="L2922" s="21" t="str">
        <f>VLOOKUP(B2922,Accounts!B$2:E$3001,4,FALSE)</f>
        <v>Domiciliary</v>
      </c>
      <c r="M2922" s="26">
        <f>VALUE(VLOOKUP(B2922,Accounts!B$2:G$3001,6,FALSE))</f>
        <v>1819822368</v>
      </c>
      <c r="N2922" s="22">
        <f>IFERROR(VLOOKUP(B2922,Loan!B2922:D3221,3,FALSE), 0)</f>
        <v>0</v>
      </c>
      <c r="O2922" s="25">
        <f>VLOOKUP(B2922,Transaction!C2:F3001,4,FALSE)</f>
        <v>44458</v>
      </c>
      <c r="P2922" s="21" t="str">
        <f>VLOOKUP(B2922,Table3[[Account Number]:[Transaction type]],2,FALSE)</f>
        <v>Cash Withdrawal</v>
      </c>
      <c r="Q2922" s="21" t="str">
        <f>VLOOKUP(B2922,Transaction!C2:E3001,3,FALSE)</f>
        <v>Bank</v>
      </c>
      <c r="R2922" s="22">
        <f>Table4[[#This Row],[Bank Deposit2]] - Table4[[#This Row],[Saving Accounts]]</f>
        <v>221560.6934016</v>
      </c>
      <c r="S2922" s="22">
        <f>IF(AND(Table4[[#This Row],[Account Type]]="Current",Table4[[#This Row],[Opening Balance]]&gt;= 500000),Table4[[#This Row],[Opening Balance]] * 0.02, 0)</f>
        <v>0</v>
      </c>
    </row>
    <row r="2923" spans="1:19" ht="15.75" x14ac:dyDescent="0.25">
      <c r="A2923" s="17" t="s">
        <v>8890</v>
      </c>
      <c r="B2923" s="19">
        <v>46729591</v>
      </c>
      <c r="C2923" s="17">
        <v>71</v>
      </c>
      <c r="D2923" s="24">
        <v>18773.25</v>
      </c>
      <c r="E2923" s="17" t="s">
        <v>12</v>
      </c>
      <c r="F2923" s="17" t="s">
        <v>794</v>
      </c>
      <c r="G2923" s="17" t="s">
        <v>3820</v>
      </c>
      <c r="H2923" s="17" t="s">
        <v>8891</v>
      </c>
      <c r="I2923" s="20">
        <f t="shared" si="45"/>
        <v>1059118.668447</v>
      </c>
      <c r="J2923" s="20">
        <v>333264.03213915002</v>
      </c>
      <c r="K2923" s="17" t="s">
        <v>8892</v>
      </c>
      <c r="L2923" s="21" t="str">
        <f>VLOOKUP(B2923,Accounts!B$2:E$3001,4,FALSE)</f>
        <v>Domiciliary</v>
      </c>
      <c r="M2923" s="26">
        <f>VALUE(VLOOKUP(B2923,Accounts!B$2:G$3001,6,FALSE))</f>
        <v>27417792</v>
      </c>
      <c r="N2923" s="22">
        <f>IFERROR(VLOOKUP(B2923,Loan!B2923:D3222,3,FALSE), 0)</f>
        <v>0</v>
      </c>
      <c r="O2923" s="25">
        <f>VLOOKUP(B2923,Transaction!C2:F3001,4,FALSE)</f>
        <v>44507</v>
      </c>
      <c r="P2923" s="21" t="str">
        <f>VLOOKUP(B2923,Table3[[Account Number]:[Transaction type]],2,FALSE)</f>
        <v>Checks</v>
      </c>
      <c r="Q2923" s="21" t="str">
        <f>VLOOKUP(B2923,Transaction!C2:E3001,3,FALSE)</f>
        <v>Informal Services</v>
      </c>
      <c r="R2923" s="22">
        <f>Table4[[#This Row],[Bank Deposit2]] - Table4[[#This Row],[Saving Accounts]]</f>
        <v>725854.63630785001</v>
      </c>
      <c r="S2923" s="22">
        <f>IF(AND(Table4[[#This Row],[Account Type]]="Current",Table4[[#This Row],[Opening Balance]]&gt;= 500000),Table4[[#This Row],[Opening Balance]] * 0.02, 0)</f>
        <v>0</v>
      </c>
    </row>
    <row r="2924" spans="1:19" ht="15.75" x14ac:dyDescent="0.25">
      <c r="A2924" s="17" t="s">
        <v>8893</v>
      </c>
      <c r="B2924" s="19">
        <v>414415630</v>
      </c>
      <c r="C2924" s="17">
        <v>67</v>
      </c>
      <c r="D2924" s="24">
        <v>20234.25</v>
      </c>
      <c r="E2924" s="17" t="s">
        <v>12</v>
      </c>
      <c r="F2924" s="17" t="s">
        <v>1197</v>
      </c>
      <c r="G2924" s="17" t="s">
        <v>3820</v>
      </c>
      <c r="H2924" s="17" t="s">
        <v>8894</v>
      </c>
      <c r="I2924" s="20">
        <f t="shared" si="45"/>
        <v>39648.524948999999</v>
      </c>
      <c r="J2924" s="20">
        <v>21104.14468338</v>
      </c>
      <c r="K2924" s="17" t="s">
        <v>8895</v>
      </c>
      <c r="L2924" s="21" t="str">
        <f>VLOOKUP(B2924,Accounts!B$2:E$3001,4,FALSE)</f>
        <v>Domiciliary</v>
      </c>
      <c r="M2924" s="26">
        <f>VALUE(VLOOKUP(B2924,Accounts!B$2:G$3001,6,FALSE))</f>
        <v>3874781092</v>
      </c>
      <c r="N2924" s="22">
        <f>IFERROR(VLOOKUP(B2924,Loan!B2924:D3223,3,FALSE), 0)</f>
        <v>0</v>
      </c>
      <c r="O2924" s="25">
        <f>VLOOKUP(B2924,Transaction!C2:F3001,4,FALSE)</f>
        <v>44313</v>
      </c>
      <c r="P2924" s="21" t="str">
        <f>VLOOKUP(B2924,Table3[[Account Number]:[Transaction type]],2,FALSE)</f>
        <v>Online Payment</v>
      </c>
      <c r="Q2924" s="21" t="str">
        <f>VLOOKUP(B2924,Transaction!C2:E3001,3,FALSE)</f>
        <v>Mobile</v>
      </c>
      <c r="R2924" s="22">
        <f>Table4[[#This Row],[Bank Deposit2]] - Table4[[#This Row],[Saving Accounts]]</f>
        <v>18544.380265619999</v>
      </c>
      <c r="S2924" s="22">
        <f>IF(AND(Table4[[#This Row],[Account Type]]="Current",Table4[[#This Row],[Opening Balance]]&gt;= 500000),Table4[[#This Row],[Opening Balance]] * 0.02, 0)</f>
        <v>0</v>
      </c>
    </row>
    <row r="2925" spans="1:19" ht="15.75" x14ac:dyDescent="0.25">
      <c r="A2925" s="17" t="s">
        <v>8896</v>
      </c>
      <c r="B2925" s="19">
        <v>893095503</v>
      </c>
      <c r="C2925" s="17">
        <v>71</v>
      </c>
      <c r="D2925" s="24">
        <v>18773.25</v>
      </c>
      <c r="E2925" s="17" t="s">
        <v>12</v>
      </c>
      <c r="F2925" s="17" t="s">
        <v>1197</v>
      </c>
      <c r="G2925" s="17" t="s">
        <v>3820</v>
      </c>
      <c r="H2925" s="17" t="s">
        <v>8897</v>
      </c>
      <c r="I2925" s="20">
        <f t="shared" si="45"/>
        <v>300310.90551000001</v>
      </c>
      <c r="J2925" s="20">
        <v>144149.23464479999</v>
      </c>
      <c r="K2925" s="17" t="s">
        <v>8898</v>
      </c>
      <c r="L2925" s="21" t="str">
        <f>VLOOKUP(B2925,Accounts!B$2:E$3001,4,FALSE)</f>
        <v>Domiciliary</v>
      </c>
      <c r="M2925" s="26">
        <f>VALUE(VLOOKUP(B2925,Accounts!B$2:G$3001,6,FALSE))</f>
        <v>33838313</v>
      </c>
      <c r="N2925" s="22">
        <f>IFERROR(VLOOKUP(B2925,Loan!B2925:D3224,3,FALSE), 0)</f>
        <v>0</v>
      </c>
      <c r="O2925" s="25">
        <f>VLOOKUP(B2925,Transaction!C2:F3001,4,FALSE)</f>
        <v>44245</v>
      </c>
      <c r="P2925" s="21" t="str">
        <f>VLOOKUP(B2925,Table3[[Account Number]:[Transaction type]],2,FALSE)</f>
        <v>Cash Withdrawal</v>
      </c>
      <c r="Q2925" s="21" t="str">
        <f>VLOOKUP(B2925,Transaction!C2:E3001,3,FALSE)</f>
        <v>Bank</v>
      </c>
      <c r="R2925" s="22">
        <f>Table4[[#This Row],[Bank Deposit2]] - Table4[[#This Row],[Saving Accounts]]</f>
        <v>156161.67086520002</v>
      </c>
      <c r="S2925" s="22">
        <f>IF(AND(Table4[[#This Row],[Account Type]]="Current",Table4[[#This Row],[Opening Balance]]&gt;= 500000),Table4[[#This Row],[Opening Balance]] * 0.02, 0)</f>
        <v>0</v>
      </c>
    </row>
    <row r="2926" spans="1:19" ht="15.75" x14ac:dyDescent="0.25">
      <c r="A2926" s="17" t="s">
        <v>8899</v>
      </c>
      <c r="B2926" s="19">
        <v>900259264</v>
      </c>
      <c r="C2926" s="17">
        <v>27</v>
      </c>
      <c r="D2926" s="24">
        <v>34844.25</v>
      </c>
      <c r="E2926" s="17" t="s">
        <v>12</v>
      </c>
      <c r="F2926" s="17" t="s">
        <v>19</v>
      </c>
      <c r="G2926" s="17" t="s">
        <v>3820</v>
      </c>
      <c r="H2926" s="17" t="s">
        <v>8900</v>
      </c>
      <c r="I2926" s="20">
        <f t="shared" si="45"/>
        <v>1033401.593412</v>
      </c>
      <c r="J2926" s="20">
        <v>203054.34817919999</v>
      </c>
      <c r="K2926" s="17" t="s">
        <v>8901</v>
      </c>
      <c r="L2926" s="21" t="str">
        <f>VLOOKUP(B2926,Accounts!B$2:E$3001,4,FALSE)</f>
        <v>Domiciliary</v>
      </c>
      <c r="M2926" s="26">
        <f>VALUE(VLOOKUP(B2926,Accounts!B$2:G$3001,6,FALSE))</f>
        <v>800856379</v>
      </c>
      <c r="N2926" s="22">
        <f>IFERROR(VLOOKUP(B2926,Loan!B2926:D3225,3,FALSE), 0)</f>
        <v>0</v>
      </c>
      <c r="O2926" s="25">
        <f>VLOOKUP(B2926,Transaction!C2:F3001,4,FALSE)</f>
        <v>44518</v>
      </c>
      <c r="P2926" s="21" t="str">
        <f>VLOOKUP(B2926,Table3[[Account Number]:[Transaction type]],2,FALSE)</f>
        <v>Online Payment</v>
      </c>
      <c r="Q2926" s="21" t="str">
        <f>VLOOKUP(B2926,Transaction!C2:E3001,3,FALSE)</f>
        <v>Mobile</v>
      </c>
      <c r="R2926" s="22">
        <f>Table4[[#This Row],[Bank Deposit2]] - Table4[[#This Row],[Saving Accounts]]</f>
        <v>830347.24523280002</v>
      </c>
      <c r="S2926" s="22">
        <f>IF(AND(Table4[[#This Row],[Account Type]]="Current",Table4[[#This Row],[Opening Balance]]&gt;= 500000),Table4[[#This Row],[Opening Balance]] * 0.02, 0)</f>
        <v>0</v>
      </c>
    </row>
    <row r="2927" spans="1:19" ht="15.75" x14ac:dyDescent="0.25">
      <c r="A2927" s="17" t="s">
        <v>8902</v>
      </c>
      <c r="B2927" s="19">
        <v>935349309</v>
      </c>
      <c r="C2927" s="17">
        <v>79</v>
      </c>
      <c r="D2927" s="24">
        <v>15851.25</v>
      </c>
      <c r="E2927" s="17" t="s">
        <v>12</v>
      </c>
      <c r="F2927" s="17" t="s">
        <v>870</v>
      </c>
      <c r="G2927" s="17" t="s">
        <v>3820</v>
      </c>
      <c r="H2927" s="17" t="s">
        <v>8903</v>
      </c>
      <c r="I2927" s="20">
        <f t="shared" si="45"/>
        <v>26915.600471999998</v>
      </c>
      <c r="J2927" s="20">
        <v>10655.930350799999</v>
      </c>
      <c r="K2927" s="17" t="s">
        <v>8904</v>
      </c>
      <c r="L2927" s="21" t="str">
        <f>VLOOKUP(B2927,Accounts!B$2:E$3001,4,FALSE)</f>
        <v>Domiciliary</v>
      </c>
      <c r="M2927" s="26">
        <f>VALUE(VLOOKUP(B2927,Accounts!B$2:G$3001,6,FALSE))</f>
        <v>1239555018</v>
      </c>
      <c r="N2927" s="22">
        <f>IFERROR(VLOOKUP(B2927,Loan!B2927:D3226,3,FALSE), 0)</f>
        <v>0</v>
      </c>
      <c r="O2927" s="25">
        <f>VLOOKUP(B2927,Transaction!C2:F3001,4,FALSE)</f>
        <v>44569</v>
      </c>
      <c r="P2927" s="21" t="str">
        <f>VLOOKUP(B2927,Table3[[Account Number]:[Transaction type]],2,FALSE)</f>
        <v>Online Payment</v>
      </c>
      <c r="Q2927" s="21" t="str">
        <f>VLOOKUP(B2927,Transaction!C2:E3001,3,FALSE)</f>
        <v>Card</v>
      </c>
      <c r="R2927" s="22">
        <f>Table4[[#This Row],[Bank Deposit2]] - Table4[[#This Row],[Saving Accounts]]</f>
        <v>16259.670121199999</v>
      </c>
      <c r="S2927" s="22">
        <f>IF(AND(Table4[[#This Row],[Account Type]]="Current",Table4[[#This Row],[Opening Balance]]&gt;= 500000),Table4[[#This Row],[Opening Balance]] * 0.02, 0)</f>
        <v>0</v>
      </c>
    </row>
    <row r="2928" spans="1:19" ht="15.75" x14ac:dyDescent="0.25">
      <c r="A2928" s="17" t="s">
        <v>8905</v>
      </c>
      <c r="B2928" s="19">
        <v>133479094</v>
      </c>
      <c r="C2928" s="17">
        <v>31</v>
      </c>
      <c r="D2928" s="24">
        <v>33383.25</v>
      </c>
      <c r="E2928" s="17" t="s">
        <v>12</v>
      </c>
      <c r="F2928" s="17" t="s">
        <v>475</v>
      </c>
      <c r="G2928" s="17" t="s">
        <v>3820</v>
      </c>
      <c r="H2928" s="17" t="s">
        <v>8906</v>
      </c>
      <c r="I2928" s="20">
        <f t="shared" si="45"/>
        <v>620849.96767200006</v>
      </c>
      <c r="J2928" s="20">
        <v>204564.80290752</v>
      </c>
      <c r="K2928" s="17" t="s">
        <v>8907</v>
      </c>
      <c r="L2928" s="21" t="str">
        <f>VLOOKUP(B2928,Accounts!B$2:E$3001,4,FALSE)</f>
        <v>Savings</v>
      </c>
      <c r="M2928" s="26">
        <f>VALUE(VLOOKUP(B2928,Accounts!B$2:G$3001,6,FALSE))</f>
        <v>430630965</v>
      </c>
      <c r="N2928" s="22">
        <f>IFERROR(VLOOKUP(B2928,Loan!B2928:D3227,3,FALSE), 0)</f>
        <v>0</v>
      </c>
      <c r="O2928" s="25">
        <f>VLOOKUP(B2928,Transaction!C2:F3001,4,FALSE)</f>
        <v>44434</v>
      </c>
      <c r="P2928" s="21" t="str">
        <f>VLOOKUP(B2928,Table3[[Account Number]:[Transaction type]],2,FALSE)</f>
        <v>Money Transfer</v>
      </c>
      <c r="Q2928" s="21" t="str">
        <f>VLOOKUP(B2928,Transaction!C2:E3001,3,FALSE)</f>
        <v>ATM</v>
      </c>
      <c r="R2928" s="22">
        <f>Table4[[#This Row],[Bank Deposit2]] - Table4[[#This Row],[Saving Accounts]]</f>
        <v>416285.16476448008</v>
      </c>
      <c r="S2928" s="22">
        <f>IF(AND(Table4[[#This Row],[Account Type]]="Current",Table4[[#This Row],[Opening Balance]]&gt;= 500000),Table4[[#This Row],[Opening Balance]] * 0.02, 0)</f>
        <v>0</v>
      </c>
    </row>
    <row r="2929" spans="1:19" ht="15.75" x14ac:dyDescent="0.25">
      <c r="A2929" s="17" t="s">
        <v>1705</v>
      </c>
      <c r="B2929" s="19">
        <v>117450995</v>
      </c>
      <c r="C2929" s="17">
        <v>78</v>
      </c>
      <c r="D2929" s="24">
        <v>16216.5</v>
      </c>
      <c r="E2929" s="17" t="s">
        <v>12</v>
      </c>
      <c r="F2929" s="17" t="s">
        <v>3765</v>
      </c>
      <c r="G2929" s="17" t="s">
        <v>3820</v>
      </c>
      <c r="H2929" s="17" t="s">
        <v>8908</v>
      </c>
      <c r="I2929" s="20">
        <f t="shared" si="45"/>
        <v>227737.07812799999</v>
      </c>
      <c r="J2929" s="20">
        <v>101668.33845</v>
      </c>
      <c r="K2929" s="17" t="s">
        <v>8909</v>
      </c>
      <c r="L2929" s="21" t="str">
        <f>VLOOKUP(B2929,Accounts!B$2:E$3001,4,FALSE)</f>
        <v>Domiciliary</v>
      </c>
      <c r="M2929" s="26">
        <f>VALUE(VLOOKUP(B2929,Accounts!B$2:G$3001,6,FALSE))</f>
        <v>1234682872</v>
      </c>
      <c r="N2929" s="22">
        <f>IFERROR(VLOOKUP(B2929,Loan!B2929:D3228,3,FALSE), 0)</f>
        <v>0</v>
      </c>
      <c r="O2929" s="25">
        <f>VLOOKUP(B2929,Transaction!C2:F3001,4,FALSE)</f>
        <v>44643</v>
      </c>
      <c r="P2929" s="21" t="str">
        <f>VLOOKUP(B2929,Table3[[Account Number]:[Transaction type]],2,FALSE)</f>
        <v>Loan Payment</v>
      </c>
      <c r="Q2929" s="21" t="str">
        <f>VLOOKUP(B2929,Transaction!C2:E3001,3,FALSE)</f>
        <v>AFT</v>
      </c>
      <c r="R2929" s="22">
        <f>Table4[[#This Row],[Bank Deposit2]] - Table4[[#This Row],[Saving Accounts]]</f>
        <v>126068.739678</v>
      </c>
      <c r="S2929" s="22">
        <f>IF(AND(Table4[[#This Row],[Account Type]]="Current",Table4[[#This Row],[Opening Balance]]&gt;= 500000),Table4[[#This Row],[Opening Balance]] * 0.02, 0)</f>
        <v>0</v>
      </c>
    </row>
    <row r="2930" spans="1:19" ht="15.75" x14ac:dyDescent="0.25">
      <c r="A2930" s="17" t="s">
        <v>8910</v>
      </c>
      <c r="B2930" s="19">
        <v>511778205</v>
      </c>
      <c r="C2930" s="17">
        <v>79</v>
      </c>
      <c r="D2930" s="24">
        <v>15851.25</v>
      </c>
      <c r="E2930" s="17" t="s">
        <v>12</v>
      </c>
      <c r="F2930" s="17" t="s">
        <v>487</v>
      </c>
      <c r="G2930" s="17" t="s">
        <v>3820</v>
      </c>
      <c r="H2930" s="17" t="s">
        <v>8911</v>
      </c>
      <c r="I2930" s="20">
        <f t="shared" si="45"/>
        <v>187826.40298799999</v>
      </c>
      <c r="J2930" s="20">
        <v>70287.238853999996</v>
      </c>
      <c r="K2930" s="17" t="s">
        <v>8912</v>
      </c>
      <c r="L2930" s="21" t="str">
        <f>VLOOKUP(B2930,Accounts!B$2:E$3001,4,FALSE)</f>
        <v>Domiciliary</v>
      </c>
      <c r="M2930" s="26">
        <f>VALUE(VLOOKUP(B2930,Accounts!B$2:G$3001,6,FALSE))</f>
        <v>2536016175</v>
      </c>
      <c r="N2930" s="22">
        <f>IFERROR(VLOOKUP(B2930,Loan!B2930:D3229,3,FALSE), 0)</f>
        <v>0</v>
      </c>
      <c r="O2930" s="25">
        <f>VLOOKUP(B2930,Transaction!C2:F3001,4,FALSE)</f>
        <v>44627</v>
      </c>
      <c r="P2930" s="21" t="str">
        <f>VLOOKUP(B2930,Table3[[Account Number]:[Transaction type]],2,FALSE)</f>
        <v>Money Transfer</v>
      </c>
      <c r="Q2930" s="21" t="str">
        <f>VLOOKUP(B2930,Transaction!C2:E3001,3,FALSE)</f>
        <v>Bank</v>
      </c>
      <c r="R2930" s="22">
        <f>Table4[[#This Row],[Bank Deposit2]] - Table4[[#This Row],[Saving Accounts]]</f>
        <v>117539.16413399999</v>
      </c>
      <c r="S2930" s="22">
        <f>IF(AND(Table4[[#This Row],[Account Type]]="Current",Table4[[#This Row],[Opening Balance]]&gt;= 500000),Table4[[#This Row],[Opening Balance]] * 0.02, 0)</f>
        <v>0</v>
      </c>
    </row>
    <row r="2931" spans="1:19" ht="15.75" x14ac:dyDescent="0.25">
      <c r="A2931" s="17" t="s">
        <v>8913</v>
      </c>
      <c r="B2931" s="19">
        <v>576280999</v>
      </c>
      <c r="C2931" s="17">
        <v>45</v>
      </c>
      <c r="D2931" s="24">
        <v>28269.75</v>
      </c>
      <c r="E2931" s="17" t="s">
        <v>12</v>
      </c>
      <c r="F2931" s="17" t="s">
        <v>731</v>
      </c>
      <c r="G2931" s="17" t="s">
        <v>3820</v>
      </c>
      <c r="H2931" s="17" t="s">
        <v>8914</v>
      </c>
      <c r="I2931" s="20">
        <f t="shared" si="45"/>
        <v>284516.14967100002</v>
      </c>
      <c r="J2931" s="20">
        <v>130625.32593123001</v>
      </c>
      <c r="K2931" s="17" t="s">
        <v>8915</v>
      </c>
      <c r="L2931" s="21" t="str">
        <f>VLOOKUP(B2931,Accounts!B$2:E$3001,4,FALSE)</f>
        <v>Domiciliary</v>
      </c>
      <c r="M2931" s="26">
        <f>VALUE(VLOOKUP(B2931,Accounts!B$2:G$3001,6,FALSE))</f>
        <v>3474620512</v>
      </c>
      <c r="N2931" s="22">
        <f>IFERROR(VLOOKUP(B2931,Loan!B2931:D3230,3,FALSE), 0)</f>
        <v>0</v>
      </c>
      <c r="O2931" s="25">
        <f>VLOOKUP(B2931,Transaction!C2:F3001,4,FALSE)</f>
        <v>44341</v>
      </c>
      <c r="P2931" s="21" t="str">
        <f>VLOOKUP(B2931,Table3[[Account Number]:[Transaction type]],2,FALSE)</f>
        <v>Online Payment</v>
      </c>
      <c r="Q2931" s="21" t="str">
        <f>VLOOKUP(B2931,Transaction!C2:E3001,3,FALSE)</f>
        <v>Mobile</v>
      </c>
      <c r="R2931" s="22">
        <f>Table4[[#This Row],[Bank Deposit2]] - Table4[[#This Row],[Saving Accounts]]</f>
        <v>153890.82373977001</v>
      </c>
      <c r="S2931" s="22">
        <f>IF(AND(Table4[[#This Row],[Account Type]]="Current",Table4[[#This Row],[Opening Balance]]&gt;= 500000),Table4[[#This Row],[Opening Balance]] * 0.02, 0)</f>
        <v>0</v>
      </c>
    </row>
    <row r="2932" spans="1:19" ht="15.75" x14ac:dyDescent="0.25">
      <c r="A2932" s="17" t="s">
        <v>8916</v>
      </c>
      <c r="B2932" s="19">
        <v>523429584</v>
      </c>
      <c r="C2932" s="17">
        <v>18</v>
      </c>
      <c r="D2932" s="24">
        <v>38131.5</v>
      </c>
      <c r="E2932" s="17" t="s">
        <v>12</v>
      </c>
      <c r="F2932" s="17" t="s">
        <v>893</v>
      </c>
      <c r="G2932" s="17" t="s">
        <v>3820</v>
      </c>
      <c r="H2932" s="17" t="s">
        <v>8917</v>
      </c>
      <c r="I2932" s="20">
        <f t="shared" si="45"/>
        <v>246783.28320000001</v>
      </c>
      <c r="J2932" s="20">
        <v>170306.17199999999</v>
      </c>
      <c r="K2932" s="17" t="s">
        <v>8918</v>
      </c>
      <c r="L2932" s="21" t="str">
        <f>VLOOKUP(B2932,Accounts!B$2:E$3001,4,FALSE)</f>
        <v>Corporate</v>
      </c>
      <c r="M2932" s="26">
        <f>VALUE(VLOOKUP(B2932,Accounts!B$2:G$3001,6,FALSE))</f>
        <v>1970793088</v>
      </c>
      <c r="N2932" s="22">
        <f>IFERROR(VLOOKUP(B2932,Loan!B2932:D3231,3,FALSE), 0)</f>
        <v>0</v>
      </c>
      <c r="O2932" s="25">
        <f>VLOOKUP(B2932,Transaction!C2:F3001,4,FALSE)</f>
        <v>44218</v>
      </c>
      <c r="P2932" s="21" t="str">
        <f>VLOOKUP(B2932,Table3[[Account Number]:[Transaction type]],2,FALSE)</f>
        <v>Money Transfer</v>
      </c>
      <c r="Q2932" s="21" t="str">
        <f>VLOOKUP(B2932,Transaction!C2:E3001,3,FALSE)</f>
        <v>ATM</v>
      </c>
      <c r="R2932" s="22">
        <f>Table4[[#This Row],[Bank Deposit2]] - Table4[[#This Row],[Saving Accounts]]</f>
        <v>76477.111200000014</v>
      </c>
      <c r="S2932" s="22">
        <f>IF(AND(Table4[[#This Row],[Account Type]]="Current",Table4[[#This Row],[Opening Balance]]&gt;= 500000),Table4[[#This Row],[Opening Balance]] * 0.02, 0)</f>
        <v>0</v>
      </c>
    </row>
    <row r="2933" spans="1:19" ht="15.75" x14ac:dyDescent="0.25">
      <c r="A2933" s="17" t="s">
        <v>8919</v>
      </c>
      <c r="B2933" s="19">
        <v>387908126</v>
      </c>
      <c r="C2933" s="17">
        <v>85</v>
      </c>
      <c r="D2933" s="24">
        <v>13659.75</v>
      </c>
      <c r="E2933" s="17" t="s">
        <v>12</v>
      </c>
      <c r="F2933" s="17" t="s">
        <v>807</v>
      </c>
      <c r="G2933" s="17" t="s">
        <v>3820</v>
      </c>
      <c r="H2933" s="17" t="s">
        <v>8920</v>
      </c>
      <c r="I2933" s="20">
        <f t="shared" si="45"/>
        <v>93106.147568</v>
      </c>
      <c r="J2933" s="20">
        <v>32480.308528639998</v>
      </c>
      <c r="K2933" s="17" t="s">
        <v>8921</v>
      </c>
      <c r="L2933" s="21" t="str">
        <f>VLOOKUP(B2933,Accounts!B$2:E$3001,4,FALSE)</f>
        <v>Current</v>
      </c>
      <c r="M2933" s="26">
        <f>VALUE(VLOOKUP(B2933,Accounts!B$2:G$3001,6,FALSE))</f>
        <v>1904919264</v>
      </c>
      <c r="N2933" s="22">
        <f>IFERROR(VLOOKUP(B2933,Loan!B2933:D3232,3,FALSE), 0)</f>
        <v>0</v>
      </c>
      <c r="O2933" s="25">
        <f>VLOOKUP(B2933,Transaction!C2:F3001,4,FALSE)</f>
        <v>44464</v>
      </c>
      <c r="P2933" s="21" t="str">
        <f>VLOOKUP(B2933,Table3[[Account Number]:[Transaction type]],2,FALSE)</f>
        <v>Loan Payment</v>
      </c>
      <c r="Q2933" s="21" t="str">
        <f>VLOOKUP(B2933,Transaction!C2:E3001,3,FALSE)</f>
        <v>Mobile</v>
      </c>
      <c r="R2933" s="22">
        <f>Table4[[#This Row],[Bank Deposit2]] - Table4[[#This Row],[Saving Accounts]]</f>
        <v>60625.839039359998</v>
      </c>
      <c r="S2933" s="22">
        <f>IF(AND(Table4[[#This Row],[Account Type]]="Current",Table4[[#This Row],[Opening Balance]]&gt;= 500000),Table4[[#This Row],[Opening Balance]] * 0.02, 0)</f>
        <v>38098385.280000001</v>
      </c>
    </row>
    <row r="2934" spans="1:19" ht="15.75" x14ac:dyDescent="0.25">
      <c r="A2934" s="17" t="s">
        <v>8922</v>
      </c>
      <c r="B2934" s="19">
        <v>785578700</v>
      </c>
      <c r="C2934" s="17">
        <v>26</v>
      </c>
      <c r="D2934" s="24">
        <v>35209.5</v>
      </c>
      <c r="E2934" s="17" t="s">
        <v>12</v>
      </c>
      <c r="F2934" s="17" t="s">
        <v>2364</v>
      </c>
      <c r="G2934" s="17" t="s">
        <v>3820</v>
      </c>
      <c r="H2934" s="17" t="s">
        <v>8923</v>
      </c>
      <c r="I2934" s="20">
        <f t="shared" si="45"/>
        <v>118416.322816</v>
      </c>
      <c r="J2934" s="20">
        <v>51955.161635520002</v>
      </c>
      <c r="K2934" s="17" t="s">
        <v>8924</v>
      </c>
      <c r="L2934" s="21" t="str">
        <f>VLOOKUP(B2934,Accounts!B$2:E$3001,4,FALSE)</f>
        <v>Domiciliary</v>
      </c>
      <c r="M2934" s="26">
        <f>VALUE(VLOOKUP(B2934,Accounts!B$2:G$3001,6,FALSE))</f>
        <v>208231542</v>
      </c>
      <c r="N2934" s="22">
        <f>IFERROR(VLOOKUP(B2934,Loan!B2934:D3233,3,FALSE), 0)</f>
        <v>0</v>
      </c>
      <c r="O2934" s="25">
        <f>VLOOKUP(B2934,Transaction!C2:F3001,4,FALSE)</f>
        <v>44292</v>
      </c>
      <c r="P2934" s="21" t="str">
        <f>VLOOKUP(B2934,Table3[[Account Number]:[Transaction type]],2,FALSE)</f>
        <v>Money Transfer</v>
      </c>
      <c r="Q2934" s="21" t="str">
        <f>VLOOKUP(B2934,Transaction!C2:E3001,3,FALSE)</f>
        <v>Mobile</v>
      </c>
      <c r="R2934" s="22">
        <f>Table4[[#This Row],[Bank Deposit2]] - Table4[[#This Row],[Saving Accounts]]</f>
        <v>66461.161180480005</v>
      </c>
      <c r="S2934" s="22">
        <f>IF(AND(Table4[[#This Row],[Account Type]]="Current",Table4[[#This Row],[Opening Balance]]&gt;= 500000),Table4[[#This Row],[Opening Balance]] * 0.02, 0)</f>
        <v>0</v>
      </c>
    </row>
    <row r="2935" spans="1:19" ht="15.75" x14ac:dyDescent="0.25">
      <c r="A2935" s="17" t="s">
        <v>6693</v>
      </c>
      <c r="B2935" s="19">
        <v>919543217</v>
      </c>
      <c r="C2935" s="17">
        <v>29</v>
      </c>
      <c r="D2935" s="24">
        <v>34113.75</v>
      </c>
      <c r="E2935" s="17" t="s">
        <v>12</v>
      </c>
      <c r="F2935" s="17" t="s">
        <v>241</v>
      </c>
      <c r="G2935" s="17" t="s">
        <v>3820</v>
      </c>
      <c r="H2935" s="17" t="s">
        <v>8925</v>
      </c>
      <c r="I2935" s="20">
        <f t="shared" si="45"/>
        <v>35563.311629999997</v>
      </c>
      <c r="J2935" s="20">
        <v>15534.9577152</v>
      </c>
      <c r="K2935" s="17" t="s">
        <v>8926</v>
      </c>
      <c r="L2935" s="21" t="str">
        <f>VLOOKUP(B2935,Accounts!B$2:E$3001,4,FALSE)</f>
        <v>Current</v>
      </c>
      <c r="M2935" s="26">
        <f>VALUE(VLOOKUP(B2935,Accounts!B$2:G$3001,6,FALSE))</f>
        <v>5197125</v>
      </c>
      <c r="N2935" s="22">
        <f>IFERROR(VLOOKUP(B2935,Loan!B2935:D3234,3,FALSE), 0)</f>
        <v>0</v>
      </c>
      <c r="O2935" s="25">
        <f>VLOOKUP(B2935,Transaction!C2:F3001,4,FALSE)</f>
        <v>44385</v>
      </c>
      <c r="P2935" s="21" t="str">
        <f>VLOOKUP(B2935,Table3[[Account Number]:[Transaction type]],2,FALSE)</f>
        <v>Cash Withdrawal</v>
      </c>
      <c r="Q2935" s="21" t="str">
        <f>VLOOKUP(B2935,Transaction!C2:E3001,3,FALSE)</f>
        <v>ATM</v>
      </c>
      <c r="R2935" s="22">
        <f>Table4[[#This Row],[Bank Deposit2]] - Table4[[#This Row],[Saving Accounts]]</f>
        <v>20028.353914799998</v>
      </c>
      <c r="S2935" s="22">
        <f>IF(AND(Table4[[#This Row],[Account Type]]="Current",Table4[[#This Row],[Opening Balance]]&gt;= 500000),Table4[[#This Row],[Opening Balance]] * 0.02, 0)</f>
        <v>103942.5</v>
      </c>
    </row>
    <row r="2936" spans="1:19" ht="15.75" x14ac:dyDescent="0.25">
      <c r="A2936" s="17" t="s">
        <v>8927</v>
      </c>
      <c r="B2936" s="19">
        <v>476788440</v>
      </c>
      <c r="C2936" s="17">
        <v>53</v>
      </c>
      <c r="D2936" s="24">
        <v>25347.75</v>
      </c>
      <c r="E2936" s="17" t="s">
        <v>12</v>
      </c>
      <c r="F2936" s="17" t="s">
        <v>349</v>
      </c>
      <c r="G2936" s="17" t="s">
        <v>3820</v>
      </c>
      <c r="H2936" s="17" t="s">
        <v>8928</v>
      </c>
      <c r="I2936" s="20">
        <f t="shared" si="45"/>
        <v>628718.29859999998</v>
      </c>
      <c r="J2936" s="20">
        <v>329776.41540479998</v>
      </c>
      <c r="K2936" s="17" t="s">
        <v>8929</v>
      </c>
      <c r="L2936" s="21" t="str">
        <f>VLOOKUP(B2936,Accounts!B$2:E$3001,4,FALSE)</f>
        <v>Domiciliary</v>
      </c>
      <c r="M2936" s="26">
        <f>VALUE(VLOOKUP(B2936,Accounts!B$2:G$3001,6,FALSE))</f>
        <v>3133025168</v>
      </c>
      <c r="N2936" s="22">
        <f>IFERROR(VLOOKUP(B2936,Loan!B2936:D3235,3,FALSE), 0)</f>
        <v>0</v>
      </c>
      <c r="O2936" s="25">
        <f>VLOOKUP(B2936,Transaction!C2:F3001,4,FALSE)</f>
        <v>44235</v>
      </c>
      <c r="P2936" s="21" t="str">
        <f>VLOOKUP(B2936,Table3[[Account Number]:[Transaction type]],2,FALSE)</f>
        <v>Online Payment</v>
      </c>
      <c r="Q2936" s="21" t="str">
        <f>VLOOKUP(B2936,Transaction!C2:E3001,3,FALSE)</f>
        <v>Internet Banking</v>
      </c>
      <c r="R2936" s="22">
        <f>Table4[[#This Row],[Bank Deposit2]] - Table4[[#This Row],[Saving Accounts]]</f>
        <v>298941.8831952</v>
      </c>
      <c r="S2936" s="22">
        <f>IF(AND(Table4[[#This Row],[Account Type]]="Current",Table4[[#This Row],[Opening Balance]]&gt;= 500000),Table4[[#This Row],[Opening Balance]] * 0.02, 0)</f>
        <v>0</v>
      </c>
    </row>
    <row r="2937" spans="1:19" ht="15.75" x14ac:dyDescent="0.25">
      <c r="A2937" s="17" t="s">
        <v>8930</v>
      </c>
      <c r="B2937" s="19">
        <v>157500690</v>
      </c>
      <c r="C2937" s="17">
        <v>60</v>
      </c>
      <c r="D2937" s="24">
        <v>22791</v>
      </c>
      <c r="E2937" s="17" t="s">
        <v>12</v>
      </c>
      <c r="F2937" s="17" t="s">
        <v>774</v>
      </c>
      <c r="G2937" s="17" t="s">
        <v>3820</v>
      </c>
      <c r="H2937" s="17" t="s">
        <v>8931</v>
      </c>
      <c r="I2937" s="20">
        <f t="shared" si="45"/>
        <v>292495.85157599999</v>
      </c>
      <c r="J2937" s="20">
        <v>118537.7924808</v>
      </c>
      <c r="K2937" s="17" t="s">
        <v>8932</v>
      </c>
      <c r="L2937" s="21" t="str">
        <f>VLOOKUP(B2937,Accounts!B$2:E$3001,4,FALSE)</f>
        <v>Fixed Deposit</v>
      </c>
      <c r="M2937" s="26">
        <f>VALUE(VLOOKUP(B2937,Accounts!B$2:G$3001,6,FALSE))</f>
        <v>1974060396</v>
      </c>
      <c r="N2937" s="22">
        <f>IFERROR(VLOOKUP(B2937,Loan!B2937:D3236,3,FALSE), 0)</f>
        <v>0</v>
      </c>
      <c r="O2937" s="25">
        <f>VLOOKUP(B2937,Transaction!C2:F3001,4,FALSE)</f>
        <v>44540</v>
      </c>
      <c r="P2937" s="21" t="str">
        <f>VLOOKUP(B2937,Table3[[Account Number]:[Transaction type]],2,FALSE)</f>
        <v>Money Deposit</v>
      </c>
      <c r="Q2937" s="21" t="str">
        <f>VLOOKUP(B2937,Transaction!C2:E3001,3,FALSE)</f>
        <v>ATM</v>
      </c>
      <c r="R2937" s="22">
        <f>Table4[[#This Row],[Bank Deposit2]] - Table4[[#This Row],[Saving Accounts]]</f>
        <v>173958.05909519998</v>
      </c>
      <c r="S2937" s="22">
        <f>IF(AND(Table4[[#This Row],[Account Type]]="Current",Table4[[#This Row],[Opening Balance]]&gt;= 500000),Table4[[#This Row],[Opening Balance]] * 0.02, 0)</f>
        <v>0</v>
      </c>
    </row>
    <row r="2938" spans="1:19" ht="15.75" x14ac:dyDescent="0.25">
      <c r="A2938" s="17" t="s">
        <v>8933</v>
      </c>
      <c r="B2938" s="19">
        <v>853740203</v>
      </c>
      <c r="C2938" s="17">
        <v>73</v>
      </c>
      <c r="D2938" s="24">
        <v>18042.75</v>
      </c>
      <c r="E2938" s="17" t="s">
        <v>12</v>
      </c>
      <c r="F2938" s="17" t="s">
        <v>97</v>
      </c>
      <c r="G2938" s="17" t="s">
        <v>3820</v>
      </c>
      <c r="H2938" s="17" t="s">
        <v>8934</v>
      </c>
      <c r="I2938" s="20">
        <f t="shared" si="45"/>
        <v>917669.16313600005</v>
      </c>
      <c r="J2938" s="20">
        <v>78946.538299200096</v>
      </c>
      <c r="K2938" s="17" t="s">
        <v>8935</v>
      </c>
      <c r="L2938" s="21" t="str">
        <f>VLOOKUP(B2938,Accounts!B$2:E$3001,4,FALSE)</f>
        <v>Domiciliary</v>
      </c>
      <c r="M2938" s="26">
        <f>VALUE(VLOOKUP(B2938,Accounts!B$2:G$3001,6,FALSE))</f>
        <v>198017127</v>
      </c>
      <c r="N2938" s="22">
        <f>IFERROR(VLOOKUP(B2938,Loan!B2938:D3237,3,FALSE), 0)</f>
        <v>0</v>
      </c>
      <c r="O2938" s="25">
        <f>VLOOKUP(B2938,Transaction!C2:F3001,4,FALSE)</f>
        <v>44459</v>
      </c>
      <c r="P2938" s="21" t="str">
        <f>VLOOKUP(B2938,Table3[[Account Number]:[Transaction type]],2,FALSE)</f>
        <v>Money Deposit</v>
      </c>
      <c r="Q2938" s="21" t="str">
        <f>VLOOKUP(B2938,Transaction!C2:E3001,3,FALSE)</f>
        <v>ATM</v>
      </c>
      <c r="R2938" s="22">
        <f>Table4[[#This Row],[Bank Deposit2]] - Table4[[#This Row],[Saving Accounts]]</f>
        <v>838722.62483679992</v>
      </c>
      <c r="S2938" s="22">
        <f>IF(AND(Table4[[#This Row],[Account Type]]="Current",Table4[[#This Row],[Opening Balance]]&gt;= 500000),Table4[[#This Row],[Opening Balance]] * 0.02, 0)</f>
        <v>0</v>
      </c>
    </row>
    <row r="2939" spans="1:19" ht="15.75" x14ac:dyDescent="0.25">
      <c r="A2939" s="17" t="s">
        <v>8936</v>
      </c>
      <c r="B2939" s="19">
        <v>200706423</v>
      </c>
      <c r="C2939" s="17">
        <v>47</v>
      </c>
      <c r="D2939" s="24">
        <v>27539.25</v>
      </c>
      <c r="E2939" s="17" t="s">
        <v>12</v>
      </c>
      <c r="F2939" s="17" t="s">
        <v>549</v>
      </c>
      <c r="G2939" s="17" t="s">
        <v>3820</v>
      </c>
      <c r="H2939" s="17" t="s">
        <v>8937</v>
      </c>
      <c r="I2939" s="20">
        <f t="shared" si="45"/>
        <v>1658877.6378240001</v>
      </c>
      <c r="J2939" s="20">
        <v>226210.58697599999</v>
      </c>
      <c r="K2939" s="17" t="s">
        <v>8938</v>
      </c>
      <c r="L2939" s="21" t="str">
        <f>VLOOKUP(B2939,Accounts!B$2:E$3001,4,FALSE)</f>
        <v>Current</v>
      </c>
      <c r="M2939" s="26">
        <f>VALUE(VLOOKUP(B2939,Accounts!B$2:G$3001,6,FALSE))</f>
        <v>676465625</v>
      </c>
      <c r="N2939" s="22">
        <f>IFERROR(VLOOKUP(B2939,Loan!B2939:D3238,3,FALSE), 0)</f>
        <v>0</v>
      </c>
      <c r="O2939" s="25">
        <f>VLOOKUP(B2939,Transaction!C2:F3001,4,FALSE)</f>
        <v>44347</v>
      </c>
      <c r="P2939" s="21" t="str">
        <f>VLOOKUP(B2939,Table3[[Account Number]:[Transaction type]],2,FALSE)</f>
        <v>Money Transfer</v>
      </c>
      <c r="Q2939" s="21" t="str">
        <f>VLOOKUP(B2939,Transaction!C2:E3001,3,FALSE)</f>
        <v>Mobile</v>
      </c>
      <c r="R2939" s="22">
        <f>Table4[[#This Row],[Bank Deposit2]] - Table4[[#This Row],[Saving Accounts]]</f>
        <v>1432667.0508480002</v>
      </c>
      <c r="S2939" s="22">
        <f>IF(AND(Table4[[#This Row],[Account Type]]="Current",Table4[[#This Row],[Opening Balance]]&gt;= 500000),Table4[[#This Row],[Opening Balance]] * 0.02, 0)</f>
        <v>13529312.5</v>
      </c>
    </row>
    <row r="2940" spans="1:19" ht="15.75" x14ac:dyDescent="0.25">
      <c r="A2940" s="17" t="s">
        <v>8939</v>
      </c>
      <c r="B2940" s="19">
        <v>129117923</v>
      </c>
      <c r="C2940" s="17">
        <v>55</v>
      </c>
      <c r="D2940" s="24">
        <v>24617.25</v>
      </c>
      <c r="E2940" s="17" t="s">
        <v>12</v>
      </c>
      <c r="F2940" s="17" t="s">
        <v>264</v>
      </c>
      <c r="G2940" s="17" t="s">
        <v>3820</v>
      </c>
      <c r="H2940" s="17" t="s">
        <v>8940</v>
      </c>
      <c r="I2940" s="20">
        <f t="shared" si="45"/>
        <v>517758.22080000001</v>
      </c>
      <c r="J2940" s="20">
        <v>47820.724560000002</v>
      </c>
      <c r="K2940" s="17" t="s">
        <v>8941</v>
      </c>
      <c r="L2940" s="21" t="str">
        <f>VLOOKUP(B2940,Accounts!B$2:E$3001,4,FALSE)</f>
        <v>Fixed Deposit</v>
      </c>
      <c r="M2940" s="26">
        <f>VALUE(VLOOKUP(B2940,Accounts!B$2:G$3001,6,FALSE))</f>
        <v>328563105</v>
      </c>
      <c r="N2940" s="22">
        <f>IFERROR(VLOOKUP(B2940,Loan!B2940:D3239,3,FALSE), 0)</f>
        <v>0</v>
      </c>
      <c r="O2940" s="25">
        <f>VLOOKUP(B2940,Transaction!C2:F3001,4,FALSE)</f>
        <v>44504</v>
      </c>
      <c r="P2940" s="21" t="str">
        <f>VLOOKUP(B2940,Table3[[Account Number]:[Transaction type]],2,FALSE)</f>
        <v>Money Transfer</v>
      </c>
      <c r="Q2940" s="21" t="str">
        <f>VLOOKUP(B2940,Transaction!C2:E3001,3,FALSE)</f>
        <v>ATM</v>
      </c>
      <c r="R2940" s="22">
        <f>Table4[[#This Row],[Bank Deposit2]] - Table4[[#This Row],[Saving Accounts]]</f>
        <v>469937.49624000001</v>
      </c>
      <c r="S2940" s="22">
        <f>IF(AND(Table4[[#This Row],[Account Type]]="Current",Table4[[#This Row],[Opening Balance]]&gt;= 500000),Table4[[#This Row],[Opening Balance]] * 0.02, 0)</f>
        <v>0</v>
      </c>
    </row>
    <row r="2941" spans="1:19" ht="15.75" x14ac:dyDescent="0.25">
      <c r="A2941" s="17" t="s">
        <v>8942</v>
      </c>
      <c r="B2941" s="19">
        <v>518813959</v>
      </c>
      <c r="C2941" s="17">
        <v>65</v>
      </c>
      <c r="D2941" s="24">
        <v>20964.75</v>
      </c>
      <c r="E2941" s="17" t="s">
        <v>12</v>
      </c>
      <c r="F2941" s="17" t="s">
        <v>561</v>
      </c>
      <c r="G2941" s="17" t="s">
        <v>3820</v>
      </c>
      <c r="H2941" s="17" t="s">
        <v>8943</v>
      </c>
      <c r="I2941" s="20">
        <f t="shared" si="45"/>
        <v>532843.85115</v>
      </c>
      <c r="J2941" s="20">
        <v>243687.25459259999</v>
      </c>
      <c r="K2941" s="17" t="s">
        <v>8944</v>
      </c>
      <c r="L2941" s="21" t="str">
        <f>VLOOKUP(B2941,Accounts!B$2:E$3001,4,FALSE)</f>
        <v>Current</v>
      </c>
      <c r="M2941" s="26">
        <f>VALUE(VLOOKUP(B2941,Accounts!B$2:G$3001,6,FALSE))</f>
        <v>936506571</v>
      </c>
      <c r="N2941" s="22">
        <f>IFERROR(VLOOKUP(B2941,Loan!B2941:D3240,3,FALSE), 0)</f>
        <v>0</v>
      </c>
      <c r="O2941" s="25">
        <f>VLOOKUP(B2941,Transaction!C2:F3001,4,FALSE)</f>
        <v>44221</v>
      </c>
      <c r="P2941" s="21" t="str">
        <f>VLOOKUP(B2941,Table3[[Account Number]:[Transaction type]],2,FALSE)</f>
        <v>Money Transfer</v>
      </c>
      <c r="Q2941" s="21" t="str">
        <f>VLOOKUP(B2941,Transaction!C2:E3001,3,FALSE)</f>
        <v>Mobile</v>
      </c>
      <c r="R2941" s="22">
        <f>Table4[[#This Row],[Bank Deposit2]] - Table4[[#This Row],[Saving Accounts]]</f>
        <v>289156.59655740001</v>
      </c>
      <c r="S2941" s="22">
        <f>IF(AND(Table4[[#This Row],[Account Type]]="Current",Table4[[#This Row],[Opening Balance]]&gt;= 500000),Table4[[#This Row],[Opening Balance]] * 0.02, 0)</f>
        <v>18730131.420000002</v>
      </c>
    </row>
    <row r="2942" spans="1:19" ht="15.75" x14ac:dyDescent="0.25">
      <c r="A2942" s="17" t="s">
        <v>8945</v>
      </c>
      <c r="B2942" s="19">
        <v>166902456</v>
      </c>
      <c r="C2942" s="17">
        <v>72</v>
      </c>
      <c r="D2942" s="25">
        <v>38511.25</v>
      </c>
      <c r="E2942" s="17" t="str">
        <f ca="1">CHOOSE(RANDBETWEEN(1, 2), "Male","Female")</f>
        <v>Male</v>
      </c>
      <c r="F2942" s="17" t="str">
        <f ca="1">CHOOSE(RANDBETWEEN(1, 5), "Farmer","Tailor","Student","Professor","Welder")</f>
        <v>Tailor</v>
      </c>
      <c r="G2942" s="17" t="str">
        <f ca="1">CHOOSE(RANDBETWEEN(1, 22), "Kano","Kwara","Imo","Lagos","Adamawa","Delta","Sokoto","Oyo","Osun","Abia","Cross River","Kaduna","Plateau","River","Abuja","Kogi","Edo","Anambra","Bayelsa","Benue","Ogun","Enugu")</f>
        <v>Kano</v>
      </c>
      <c r="H2942" s="23" t="s">
        <v>8946</v>
      </c>
      <c r="I2942" s="20">
        <f t="shared" si="45"/>
        <v>455654.83276792598</v>
      </c>
      <c r="J2942" s="22">
        <v>519036.25996480894</v>
      </c>
      <c r="K2942" s="21" t="s">
        <v>8947</v>
      </c>
      <c r="L2942" s="21" t="str">
        <f>VLOOKUP(B2942,Accounts!B$2:E$3001,4,FALSE)</f>
        <v>Domiciliary</v>
      </c>
      <c r="M2942" s="26">
        <f>VALUE(VLOOKUP(B2942,Accounts!B$2:G$3001,6,FALSE))</f>
        <v>940944033</v>
      </c>
      <c r="N2942" s="22">
        <f>IFERROR(VLOOKUP(B2942,Loan!B2942:D3241,3,FALSE), 0)</f>
        <v>0</v>
      </c>
      <c r="O2942" s="25">
        <f>VLOOKUP(B2942,Transaction!C2:F3001,4,FALSE)</f>
        <v>44206</v>
      </c>
      <c r="P2942" s="21" t="str">
        <f>VLOOKUP(B2942,Table3[[Account Number]:[Transaction type]],2,FALSE)</f>
        <v>Money Deposit</v>
      </c>
      <c r="Q2942" s="21" t="str">
        <f>VLOOKUP(B2942,Transaction!C2:E3001,3,FALSE)</f>
        <v>Bank</v>
      </c>
      <c r="R2942" s="22">
        <f>Table4[[#This Row],[Bank Deposit2]] - Table4[[#This Row],[Saving Accounts]]</f>
        <v>-63381.427196882956</v>
      </c>
      <c r="S2942" s="22">
        <f>IF(AND(Table4[[#This Row],[Account Type]]="Current",Table4[[#This Row],[Opening Balance]]&gt;= 500000),Table4[[#This Row],[Opening Balance]] * 0.02, 0)</f>
        <v>0</v>
      </c>
    </row>
    <row r="2943" spans="1:19" ht="15.75" x14ac:dyDescent="0.25">
      <c r="A2943" s="17" t="s">
        <v>8948</v>
      </c>
      <c r="B2943" s="19">
        <v>565277281</v>
      </c>
      <c r="C2943" s="17">
        <v>31</v>
      </c>
      <c r="D2943" s="25">
        <v>39033</v>
      </c>
      <c r="E2943" s="17" t="str">
        <f t="shared" ref="E2943:E3001" ca="1" si="46">CHOOSE(RANDBETWEEN(1, 2), "Male","Female")</f>
        <v>Female</v>
      </c>
      <c r="F2943" s="17" t="str">
        <f ca="1">CHOOSE(RANDBETWEEN(1, 5), "Farmer","Tailor","Student","Professor","Welder")</f>
        <v>Welder</v>
      </c>
      <c r="G2943" s="17" t="str">
        <f t="shared" ref="G2943:G3001" ca="1" si="47">CHOOSE(RANDBETWEEN(1, 22), "Kano","Kwara","Imo","Lagos","Adamawa","Delta","Sokoto","Oyo","Osun","Abia","Cross River","Kaduna","Plateau","River","Abuja","Kogi","Edo","Anambra","Bayelsa","Benue","Ogun","Enugu")</f>
        <v>Abia</v>
      </c>
      <c r="H2943" s="23" t="s">
        <v>8949</v>
      </c>
      <c r="I2943" s="20">
        <f t="shared" si="45"/>
        <v>772856.98572357104</v>
      </c>
      <c r="J2943" s="22">
        <v>801353.93403653649</v>
      </c>
      <c r="K2943" s="21" t="s">
        <v>8950</v>
      </c>
      <c r="L2943" s="21" t="str">
        <f>VLOOKUP(B2943,Accounts!B$2:E$3001,4,FALSE)</f>
        <v>Domiciliary</v>
      </c>
      <c r="M2943" s="26">
        <f>VALUE(VLOOKUP(B2943,Accounts!B$2:G$3001,6,FALSE))</f>
        <v>543398676</v>
      </c>
      <c r="N2943" s="22">
        <f>IFERROR(VLOOKUP(B2943,Loan!B2943:D3242,3,FALSE), 0)</f>
        <v>0</v>
      </c>
      <c r="O2943" s="25">
        <f>VLOOKUP(B2943,Transaction!C2:F3001,4,FALSE)</f>
        <v>44442</v>
      </c>
      <c r="P2943" s="21" t="str">
        <f>VLOOKUP(B2943,Table3[[Account Number]:[Transaction type]],2,FALSE)</f>
        <v>Loan Payment</v>
      </c>
      <c r="Q2943" s="21" t="str">
        <f>VLOOKUP(B2943,Transaction!C2:E3001,3,FALSE)</f>
        <v>ACH</v>
      </c>
      <c r="R2943" s="22">
        <f>Table4[[#This Row],[Bank Deposit2]] - Table4[[#This Row],[Saving Accounts]]</f>
        <v>-28496.948312965455</v>
      </c>
      <c r="S2943" s="22">
        <f>IF(AND(Table4[[#This Row],[Account Type]]="Current",Table4[[#This Row],[Opening Balance]]&gt;= 500000),Table4[[#This Row],[Opening Balance]] * 0.02, 0)</f>
        <v>0</v>
      </c>
    </row>
    <row r="2944" spans="1:19" ht="15.75" x14ac:dyDescent="0.25">
      <c r="A2944" s="17" t="s">
        <v>8951</v>
      </c>
      <c r="B2944" s="19">
        <v>806393261</v>
      </c>
      <c r="C2944" s="17">
        <v>64</v>
      </c>
      <c r="D2944" s="25">
        <v>37983</v>
      </c>
      <c r="E2944" s="17" t="str">
        <f t="shared" ca="1" si="46"/>
        <v>Female</v>
      </c>
      <c r="F2944" s="17" t="str">
        <f t="shared" ref="F2944:F3001" ca="1" si="48">CHOOSE(RANDBETWEEN(1, 5), "Farmer","Tailor","Student","Professor","Welder")</f>
        <v>Tailor</v>
      </c>
      <c r="G2944" s="17" t="str">
        <f t="shared" ca="1" si="47"/>
        <v>Kogi</v>
      </c>
      <c r="H2944" s="23" t="s">
        <v>8952</v>
      </c>
      <c r="I2944" s="20">
        <f t="shared" si="45"/>
        <v>745845.739505384</v>
      </c>
      <c r="J2944" s="22">
        <v>183616.92471378177</v>
      </c>
      <c r="K2944" s="21" t="s">
        <v>8953</v>
      </c>
      <c r="L2944" s="21" t="str">
        <f>VLOOKUP(B2944,Accounts!B$2:E$3001,4,FALSE)</f>
        <v>Current</v>
      </c>
      <c r="M2944" s="26">
        <f>VALUE(VLOOKUP(B2944,Accounts!B$2:G$3001,6,FALSE))</f>
        <v>722561008</v>
      </c>
      <c r="N2944" s="22">
        <f>IFERROR(VLOOKUP(B2944,Loan!B2944:D3243,3,FALSE), 0)</f>
        <v>0</v>
      </c>
      <c r="O2944" s="25">
        <f>VLOOKUP(B2944,Transaction!C2:F3001,4,FALSE)</f>
        <v>44393</v>
      </c>
      <c r="P2944" s="21" t="str">
        <f>VLOOKUP(B2944,Table3[[Account Number]:[Transaction type]],2,FALSE)</f>
        <v>Money Deposit</v>
      </c>
      <c r="Q2944" s="21" t="str">
        <f>VLOOKUP(B2944,Transaction!C2:E3001,3,FALSE)</f>
        <v>Bank</v>
      </c>
      <c r="R2944" s="22">
        <f>Table4[[#This Row],[Bank Deposit2]] - Table4[[#This Row],[Saving Accounts]]</f>
        <v>562228.8147916022</v>
      </c>
      <c r="S2944" s="22">
        <f>IF(AND(Table4[[#This Row],[Account Type]]="Current",Table4[[#This Row],[Opening Balance]]&gt;= 500000),Table4[[#This Row],[Opening Balance]] * 0.02, 0)</f>
        <v>14451220.16</v>
      </c>
    </row>
    <row r="2945" spans="1:19" ht="15.75" x14ac:dyDescent="0.25">
      <c r="A2945" s="17" t="s">
        <v>8954</v>
      </c>
      <c r="B2945" s="19">
        <v>54519301</v>
      </c>
      <c r="C2945" s="17">
        <v>57</v>
      </c>
      <c r="D2945" s="25">
        <v>37437.75</v>
      </c>
      <c r="E2945" s="17" t="str">
        <f t="shared" ca="1" si="46"/>
        <v>Female</v>
      </c>
      <c r="F2945" s="17" t="str">
        <f t="shared" ca="1" si="48"/>
        <v>Tailor</v>
      </c>
      <c r="G2945" s="17" t="str">
        <f t="shared" ca="1" si="47"/>
        <v>Lagos</v>
      </c>
      <c r="H2945" s="23" t="s">
        <v>8955</v>
      </c>
      <c r="I2945" s="20">
        <f t="shared" si="45"/>
        <v>516853.23986020399</v>
      </c>
      <c r="J2945" s="22">
        <v>368844.68904796062</v>
      </c>
      <c r="K2945" s="21" t="s">
        <v>8956</v>
      </c>
      <c r="L2945" s="21" t="str">
        <f>VLOOKUP(B2945,Accounts!B$2:E$3001,4,FALSE)</f>
        <v>Domiciliary</v>
      </c>
      <c r="M2945" s="26">
        <f>VALUE(VLOOKUP(B2945,Accounts!B$2:G$3001,6,FALSE))</f>
        <v>4224987</v>
      </c>
      <c r="N2945" s="22">
        <f>IFERROR(VLOOKUP(B2945,Loan!B2945:D3244,3,FALSE), 0)</f>
        <v>0</v>
      </c>
      <c r="O2945" s="25">
        <f>VLOOKUP(B2945,Transaction!C2:F3001,4,FALSE)</f>
        <v>44539</v>
      </c>
      <c r="P2945" s="21" t="str">
        <f>VLOOKUP(B2945,Table3[[Account Number]:[Transaction type]],2,FALSE)</f>
        <v>Online Payment</v>
      </c>
      <c r="Q2945" s="21" t="str">
        <f>VLOOKUP(B2945,Transaction!C2:E3001,3,FALSE)</f>
        <v>Card</v>
      </c>
      <c r="R2945" s="22">
        <f>Table4[[#This Row],[Bank Deposit2]] - Table4[[#This Row],[Saving Accounts]]</f>
        <v>148008.55081224337</v>
      </c>
      <c r="S2945" s="22">
        <f>IF(AND(Table4[[#This Row],[Account Type]]="Current",Table4[[#This Row],[Opening Balance]]&gt;= 500000),Table4[[#This Row],[Opening Balance]] * 0.02, 0)</f>
        <v>0</v>
      </c>
    </row>
    <row r="2946" spans="1:19" ht="15.75" x14ac:dyDescent="0.25">
      <c r="A2946" s="17" t="s">
        <v>8957</v>
      </c>
      <c r="B2946" s="19">
        <v>887871306</v>
      </c>
      <c r="C2946" s="17">
        <v>32</v>
      </c>
      <c r="D2946" s="25">
        <v>33388.75</v>
      </c>
      <c r="E2946" s="17" t="str">
        <f t="shared" ca="1" si="46"/>
        <v>Male</v>
      </c>
      <c r="F2946" s="17" t="str">
        <f t="shared" ca="1" si="48"/>
        <v>Tailor</v>
      </c>
      <c r="G2946" s="17" t="str">
        <f t="shared" ca="1" si="47"/>
        <v>Imo</v>
      </c>
      <c r="H2946" s="23" t="s">
        <v>8958</v>
      </c>
      <c r="I2946" s="20">
        <f t="shared" si="45"/>
        <v>557613.156096761</v>
      </c>
      <c r="J2946" s="22">
        <v>800854.83660954284</v>
      </c>
      <c r="K2946" s="21" t="s">
        <v>8959</v>
      </c>
      <c r="L2946" s="21" t="str">
        <f>VLOOKUP(B2946,Accounts!B$2:E$3001,4,FALSE)</f>
        <v>Savings</v>
      </c>
      <c r="M2946" s="26">
        <f>VALUE(VLOOKUP(B2946,Accounts!B$2:G$3001,6,FALSE))</f>
        <v>2820117267</v>
      </c>
      <c r="N2946" s="22">
        <f>IFERROR(VLOOKUP(B2946,Loan!B2946:D3245,3,FALSE), 0)</f>
        <v>0</v>
      </c>
      <c r="O2946" s="25">
        <f>VLOOKUP(B2946,Transaction!C2:F3001,4,FALSE)</f>
        <v>44414</v>
      </c>
      <c r="P2946" s="21" t="str">
        <f>VLOOKUP(B2946,Table3[[Account Number]:[Transaction type]],2,FALSE)</f>
        <v>Checks</v>
      </c>
      <c r="Q2946" s="21" t="str">
        <f>VLOOKUP(B2946,Transaction!C2:E3001,3,FALSE)</f>
        <v>Informal Services</v>
      </c>
      <c r="R2946" s="22">
        <f>Table4[[#This Row],[Bank Deposit2]] - Table4[[#This Row],[Saving Accounts]]</f>
        <v>-243241.68051278184</v>
      </c>
      <c r="S2946" s="22">
        <f>IF(AND(Table4[[#This Row],[Account Type]]="Current",Table4[[#This Row],[Opening Balance]]&gt;= 500000),Table4[[#This Row],[Opening Balance]] * 0.02, 0)</f>
        <v>0</v>
      </c>
    </row>
    <row r="2947" spans="1:19" ht="15.75" x14ac:dyDescent="0.25">
      <c r="A2947" s="17" t="s">
        <v>8960</v>
      </c>
      <c r="B2947" s="19">
        <v>753052435</v>
      </c>
      <c r="C2947" s="17">
        <v>28</v>
      </c>
      <c r="D2947" s="25">
        <v>33356</v>
      </c>
      <c r="E2947" s="17" t="str">
        <f t="shared" ca="1" si="46"/>
        <v>Female</v>
      </c>
      <c r="F2947" s="17" t="str">
        <f t="shared" ca="1" si="48"/>
        <v>Welder</v>
      </c>
      <c r="G2947" s="17" t="str">
        <f t="shared" ca="1" si="47"/>
        <v>Edo</v>
      </c>
      <c r="H2947" s="23" t="s">
        <v>8961</v>
      </c>
      <c r="I2947" s="20">
        <f t="shared" ref="I2947:I3010" si="49">VALUE(CLEAN(H2947))</f>
        <v>717894.24279201101</v>
      </c>
      <c r="J2947" s="22">
        <v>838560.42215111351</v>
      </c>
      <c r="K2947" s="21" t="s">
        <v>8962</v>
      </c>
      <c r="L2947" s="21" t="str">
        <f>VLOOKUP(B2947,Accounts!B$2:E$3001,4,FALSE)</f>
        <v>Current</v>
      </c>
      <c r="M2947" s="26">
        <f>VALUE(VLOOKUP(B2947,Accounts!B$2:G$3001,6,FALSE))</f>
        <v>333079296</v>
      </c>
      <c r="N2947" s="22">
        <f>IFERROR(VLOOKUP(B2947,Loan!B2947:D3246,3,FALSE), 0)</f>
        <v>0</v>
      </c>
      <c r="O2947" s="25">
        <f>VLOOKUP(B2947,Transaction!C2:F3001,4,FALSE)</f>
        <v>44332</v>
      </c>
      <c r="P2947" s="21" t="str">
        <f>VLOOKUP(B2947,Table3[[Account Number]:[Transaction type]],2,FALSE)</f>
        <v>Money Deposit</v>
      </c>
      <c r="Q2947" s="21" t="str">
        <f>VLOOKUP(B2947,Transaction!C2:E3001,3,FALSE)</f>
        <v>Bank</v>
      </c>
      <c r="R2947" s="22">
        <f>Table4[[#This Row],[Bank Deposit2]] - Table4[[#This Row],[Saving Accounts]]</f>
        <v>-120666.17935910251</v>
      </c>
      <c r="S2947" s="22">
        <f>IF(AND(Table4[[#This Row],[Account Type]]="Current",Table4[[#This Row],[Opening Balance]]&gt;= 500000),Table4[[#This Row],[Opening Balance]] * 0.02, 0)</f>
        <v>6661585.9199999999</v>
      </c>
    </row>
    <row r="2948" spans="1:19" ht="15.75" x14ac:dyDescent="0.25">
      <c r="A2948" s="17" t="s">
        <v>8963</v>
      </c>
      <c r="B2948" s="19">
        <v>268424217</v>
      </c>
      <c r="C2948" s="17">
        <v>30</v>
      </c>
      <c r="D2948" s="25">
        <v>36685.5</v>
      </c>
      <c r="E2948" s="17" t="str">
        <f t="shared" ca="1" si="46"/>
        <v>Male</v>
      </c>
      <c r="F2948" s="17" t="str">
        <f t="shared" ca="1" si="48"/>
        <v>Welder</v>
      </c>
      <c r="G2948" s="17" t="str">
        <f t="shared" ca="1" si="47"/>
        <v>Abuja</v>
      </c>
      <c r="H2948" s="23" t="s">
        <v>8964</v>
      </c>
      <c r="I2948" s="20">
        <f t="shared" si="49"/>
        <v>539798.339798967</v>
      </c>
      <c r="J2948" s="22">
        <v>587185.79420699319</v>
      </c>
      <c r="K2948" s="21" t="s">
        <v>8965</v>
      </c>
      <c r="L2948" s="21" t="str">
        <f>VLOOKUP(B2948,Accounts!B$2:E$3001,4,FALSE)</f>
        <v>Joint</v>
      </c>
      <c r="M2948" s="26">
        <f>VALUE(VLOOKUP(B2948,Accounts!B$2:G$3001,6,FALSE))</f>
        <v>4462867227</v>
      </c>
      <c r="N2948" s="22">
        <f>IFERROR(VLOOKUP(B2948,Loan!B2948:D3247,3,FALSE), 0)</f>
        <v>0</v>
      </c>
      <c r="O2948" s="25">
        <f>VLOOKUP(B2948,Transaction!C2:F3001,4,FALSE)</f>
        <v>44209</v>
      </c>
      <c r="P2948" s="21" t="str">
        <f>VLOOKUP(B2948,Table3[[Account Number]:[Transaction type]],2,FALSE)</f>
        <v>Online Payment</v>
      </c>
      <c r="Q2948" s="21" t="str">
        <f>VLOOKUP(B2948,Transaction!C2:E3001,3,FALSE)</f>
        <v>Card</v>
      </c>
      <c r="R2948" s="22">
        <f>Table4[[#This Row],[Bank Deposit2]] - Table4[[#This Row],[Saving Accounts]]</f>
        <v>-47387.454408026184</v>
      </c>
      <c r="S2948" s="22">
        <f>IF(AND(Table4[[#This Row],[Account Type]]="Current",Table4[[#This Row],[Opening Balance]]&gt;= 500000),Table4[[#This Row],[Opening Balance]] * 0.02, 0)</f>
        <v>0</v>
      </c>
    </row>
    <row r="2949" spans="1:19" ht="15.75" x14ac:dyDescent="0.25">
      <c r="A2949" s="17" t="s">
        <v>8966</v>
      </c>
      <c r="B2949" s="19">
        <v>632742319</v>
      </c>
      <c r="C2949" s="17">
        <v>45</v>
      </c>
      <c r="D2949" s="25">
        <v>36599.75</v>
      </c>
      <c r="E2949" s="17" t="str">
        <f t="shared" ca="1" si="46"/>
        <v>Male</v>
      </c>
      <c r="F2949" s="17" t="str">
        <f t="shared" ca="1" si="48"/>
        <v>Welder</v>
      </c>
      <c r="G2949" s="17" t="str">
        <f t="shared" ca="1" si="47"/>
        <v>Enugu</v>
      </c>
      <c r="H2949" s="23" t="s">
        <v>8967</v>
      </c>
      <c r="I2949" s="20">
        <f t="shared" si="49"/>
        <v>947121.27484013303</v>
      </c>
      <c r="J2949" s="22">
        <v>328364.20801755355</v>
      </c>
      <c r="K2949" s="21" t="s">
        <v>8968</v>
      </c>
      <c r="L2949" s="21" t="str">
        <f>VLOOKUP(B2949,Accounts!B$2:E$3001,4,FALSE)</f>
        <v>Domiciliary</v>
      </c>
      <c r="M2949" s="26">
        <f>VALUE(VLOOKUP(B2949,Accounts!B$2:G$3001,6,FALSE))</f>
        <v>1283803059</v>
      </c>
      <c r="N2949" s="22">
        <f>IFERROR(VLOOKUP(B2949,Loan!B2949:D3248,3,FALSE), 0)</f>
        <v>0</v>
      </c>
      <c r="O2949" s="25">
        <f>VLOOKUP(B2949,Transaction!C2:F3001,4,FALSE)</f>
        <v>44320</v>
      </c>
      <c r="P2949" s="21" t="str">
        <f>VLOOKUP(B2949,Table3[[Account Number]:[Transaction type]],2,FALSE)</f>
        <v>Money Transfer</v>
      </c>
      <c r="Q2949" s="21" t="str">
        <f>VLOOKUP(B2949,Transaction!C2:E3001,3,FALSE)</f>
        <v>Mobile</v>
      </c>
      <c r="R2949" s="22">
        <f>Table4[[#This Row],[Bank Deposit2]] - Table4[[#This Row],[Saving Accounts]]</f>
        <v>618757.06682257948</v>
      </c>
      <c r="S2949" s="22">
        <f>IF(AND(Table4[[#This Row],[Account Type]]="Current",Table4[[#This Row],[Opening Balance]]&gt;= 500000),Table4[[#This Row],[Opening Balance]] * 0.02, 0)</f>
        <v>0</v>
      </c>
    </row>
    <row r="2950" spans="1:19" ht="15.75" x14ac:dyDescent="0.25">
      <c r="A2950" s="17" t="s">
        <v>8969</v>
      </c>
      <c r="B2950" s="19">
        <v>860663910</v>
      </c>
      <c r="C2950" s="17">
        <v>88</v>
      </c>
      <c r="D2950" s="25">
        <v>38173.25</v>
      </c>
      <c r="E2950" s="17" t="str">
        <f t="shared" ca="1" si="46"/>
        <v>Female</v>
      </c>
      <c r="F2950" s="17" t="str">
        <f t="shared" ca="1" si="48"/>
        <v>Tailor</v>
      </c>
      <c r="G2950" s="17" t="str">
        <f t="shared" ca="1" si="47"/>
        <v>Lagos</v>
      </c>
      <c r="H2950" s="23" t="s">
        <v>8971</v>
      </c>
      <c r="I2950" s="20">
        <f t="shared" si="49"/>
        <v>868111.54761009698</v>
      </c>
      <c r="J2950" s="22">
        <v>197222.04922918777</v>
      </c>
      <c r="K2950" s="21" t="s">
        <v>8972</v>
      </c>
      <c r="L2950" s="21" t="str">
        <f>VLOOKUP(B2950,Accounts!B$2:E$3001,4,FALSE)</f>
        <v>Joint</v>
      </c>
      <c r="M2950" s="26">
        <f>VALUE(VLOOKUP(B2950,Accounts!B$2:G$3001,6,FALSE))</f>
        <v>24162768</v>
      </c>
      <c r="N2950" s="22">
        <f>IFERROR(VLOOKUP(B2950,Loan!B2950:D3249,3,FALSE), 0)</f>
        <v>0</v>
      </c>
      <c r="O2950" s="25">
        <f>VLOOKUP(B2950,Transaction!C2:F3001,4,FALSE)</f>
        <v>44357</v>
      </c>
      <c r="P2950" s="21" t="str">
        <f>VLOOKUP(B2950,Table3[[Account Number]:[Transaction type]],2,FALSE)</f>
        <v>Money Deposit</v>
      </c>
      <c r="Q2950" s="21" t="str">
        <f>VLOOKUP(B2950,Transaction!C2:E3001,3,FALSE)</f>
        <v>Bank</v>
      </c>
      <c r="R2950" s="22">
        <f>Table4[[#This Row],[Bank Deposit2]] - Table4[[#This Row],[Saving Accounts]]</f>
        <v>670889.49838090921</v>
      </c>
      <c r="S2950" s="22">
        <f>IF(AND(Table4[[#This Row],[Account Type]]="Current",Table4[[#This Row],[Opening Balance]]&gt;= 500000),Table4[[#This Row],[Opening Balance]] * 0.02, 0)</f>
        <v>0</v>
      </c>
    </row>
    <row r="2951" spans="1:19" ht="15.75" x14ac:dyDescent="0.25">
      <c r="A2951" s="17" t="s">
        <v>8973</v>
      </c>
      <c r="B2951" s="19">
        <v>114607143</v>
      </c>
      <c r="C2951" s="17">
        <v>68</v>
      </c>
      <c r="D2951" s="25">
        <v>36305.75</v>
      </c>
      <c r="E2951" s="17" t="str">
        <f t="shared" ca="1" si="46"/>
        <v>Male</v>
      </c>
      <c r="F2951" s="17" t="str">
        <f t="shared" ca="1" si="48"/>
        <v>Tailor</v>
      </c>
      <c r="G2951" s="17" t="str">
        <f t="shared" ca="1" si="47"/>
        <v>Abia</v>
      </c>
      <c r="H2951" s="23" t="s">
        <v>8974</v>
      </c>
      <c r="I2951" s="20">
        <f t="shared" si="49"/>
        <v>53289.887414855999</v>
      </c>
      <c r="J2951" s="22">
        <v>583454.13945630542</v>
      </c>
      <c r="K2951" s="21" t="s">
        <v>8975</v>
      </c>
      <c r="L2951" s="21" t="str">
        <f>VLOOKUP(B2951,Accounts!B$2:E$3001,4,FALSE)</f>
        <v>Current</v>
      </c>
      <c r="M2951" s="26">
        <f>VALUE(VLOOKUP(B2951,Accounts!B$2:G$3001,6,FALSE))</f>
        <v>826308621</v>
      </c>
      <c r="N2951" s="22">
        <f>IFERROR(VLOOKUP(B2951,Loan!B2951:D3250,3,FALSE), 0)</f>
        <v>0</v>
      </c>
      <c r="O2951" s="25">
        <f>VLOOKUP(B2951,Transaction!C2:F3001,4,FALSE)</f>
        <v>44494</v>
      </c>
      <c r="P2951" s="21" t="str">
        <f>VLOOKUP(B2951,Table3[[Account Number]:[Transaction type]],2,FALSE)</f>
        <v>Money Deposit</v>
      </c>
      <c r="Q2951" s="21" t="str">
        <f>VLOOKUP(B2951,Transaction!C2:E3001,3,FALSE)</f>
        <v>Bank</v>
      </c>
      <c r="R2951" s="22">
        <f>Table4[[#This Row],[Bank Deposit2]] - Table4[[#This Row],[Saving Accounts]]</f>
        <v>-530164.25204144942</v>
      </c>
      <c r="S2951" s="22">
        <f>IF(AND(Table4[[#This Row],[Account Type]]="Current",Table4[[#This Row],[Opening Balance]]&gt;= 500000),Table4[[#This Row],[Opening Balance]] * 0.02, 0)</f>
        <v>16526172.42</v>
      </c>
    </row>
    <row r="2952" spans="1:19" ht="15.75" x14ac:dyDescent="0.25">
      <c r="A2952" s="17" t="s">
        <v>8976</v>
      </c>
      <c r="B2952" s="19">
        <v>128877972</v>
      </c>
      <c r="C2952" s="17">
        <v>33</v>
      </c>
      <c r="D2952" s="25">
        <v>33241</v>
      </c>
      <c r="E2952" s="17" t="str">
        <f t="shared" ca="1" si="46"/>
        <v>Male</v>
      </c>
      <c r="F2952" s="17" t="str">
        <f t="shared" ca="1" si="48"/>
        <v>Tailor</v>
      </c>
      <c r="G2952" s="17" t="str">
        <f t="shared" ca="1" si="47"/>
        <v>Adamawa</v>
      </c>
      <c r="H2952" s="23" t="s">
        <v>8977</v>
      </c>
      <c r="I2952" s="20">
        <f t="shared" si="49"/>
        <v>319052.35741678701</v>
      </c>
      <c r="J2952" s="22">
        <v>702430.25258699676</v>
      </c>
      <c r="K2952" s="21" t="s">
        <v>8978</v>
      </c>
      <c r="L2952" s="21" t="str">
        <f>VLOOKUP(B2952,Accounts!B$2:E$3001,4,FALSE)</f>
        <v>Savings</v>
      </c>
      <c r="M2952" s="26">
        <f>VALUE(VLOOKUP(B2952,Accounts!B$2:G$3001,6,FALSE))</f>
        <v>3741916473</v>
      </c>
      <c r="N2952" s="22">
        <f>IFERROR(VLOOKUP(B2952,Loan!B2952:D3251,3,FALSE), 0)</f>
        <v>0</v>
      </c>
      <c r="O2952" s="25">
        <f>VLOOKUP(B2952,Transaction!C2:F3001,4,FALSE)</f>
        <v>44496</v>
      </c>
      <c r="P2952" s="21" t="str">
        <f>VLOOKUP(B2952,Table3[[Account Number]:[Transaction type]],2,FALSE)</f>
        <v>Money Deposit</v>
      </c>
      <c r="Q2952" s="21" t="str">
        <f>VLOOKUP(B2952,Transaction!C2:E3001,3,FALSE)</f>
        <v>Bank</v>
      </c>
      <c r="R2952" s="22">
        <f>Table4[[#This Row],[Bank Deposit2]] - Table4[[#This Row],[Saving Accounts]]</f>
        <v>-383377.89517020975</v>
      </c>
      <c r="S2952" s="22">
        <f>IF(AND(Table4[[#This Row],[Account Type]]="Current",Table4[[#This Row],[Opening Balance]]&gt;= 500000),Table4[[#This Row],[Opening Balance]] * 0.02, 0)</f>
        <v>0</v>
      </c>
    </row>
    <row r="2953" spans="1:19" ht="15.75" x14ac:dyDescent="0.25">
      <c r="A2953" s="17" t="s">
        <v>8979</v>
      </c>
      <c r="B2953" s="19">
        <v>532704877</v>
      </c>
      <c r="C2953" s="17">
        <v>40</v>
      </c>
      <c r="D2953" s="25">
        <v>38063.25</v>
      </c>
      <c r="E2953" s="17" t="str">
        <f t="shared" ca="1" si="46"/>
        <v>Female</v>
      </c>
      <c r="F2953" s="17" t="str">
        <f t="shared" ca="1" si="48"/>
        <v>Tailor</v>
      </c>
      <c r="G2953" s="17" t="str">
        <f t="shared" ca="1" si="47"/>
        <v>Lagos</v>
      </c>
      <c r="H2953" s="23" t="s">
        <v>8980</v>
      </c>
      <c r="I2953" s="20">
        <f t="shared" si="49"/>
        <v>633522.63011292904</v>
      </c>
      <c r="J2953" s="22">
        <v>606383.92167307227</v>
      </c>
      <c r="K2953" s="21" t="s">
        <v>8981</v>
      </c>
      <c r="L2953" s="21" t="str">
        <f>VLOOKUP(B2953,Accounts!B$2:E$3001,4,FALSE)</f>
        <v>Domiciliary</v>
      </c>
      <c r="M2953" s="26">
        <f>VALUE(VLOOKUP(B2953,Accounts!B$2:G$3001,6,FALSE))</f>
        <v>153473229</v>
      </c>
      <c r="N2953" s="22">
        <f>IFERROR(VLOOKUP(B2953,Loan!B2953:D3252,3,FALSE), 0)</f>
        <v>0</v>
      </c>
      <c r="O2953" s="25">
        <f>VLOOKUP(B2953,Transaction!C2:F3001,4,FALSE)</f>
        <v>44594</v>
      </c>
      <c r="P2953" s="21" t="str">
        <f>VLOOKUP(B2953,Table3[[Account Number]:[Transaction type]],2,FALSE)</f>
        <v>Money Transfer</v>
      </c>
      <c r="Q2953" s="21" t="str">
        <f>VLOOKUP(B2953,Transaction!C2:E3001,3,FALSE)</f>
        <v>ATM</v>
      </c>
      <c r="R2953" s="22">
        <f>Table4[[#This Row],[Bank Deposit2]] - Table4[[#This Row],[Saving Accounts]]</f>
        <v>27138.708439856768</v>
      </c>
      <c r="S2953" s="22">
        <f>IF(AND(Table4[[#This Row],[Account Type]]="Current",Table4[[#This Row],[Opening Balance]]&gt;= 500000),Table4[[#This Row],[Opening Balance]] * 0.02, 0)</f>
        <v>0</v>
      </c>
    </row>
    <row r="2954" spans="1:19" ht="15.75" x14ac:dyDescent="0.25">
      <c r="A2954" s="17" t="s">
        <v>8982</v>
      </c>
      <c r="B2954" s="19">
        <v>886640959</v>
      </c>
      <c r="C2954" s="17">
        <v>81</v>
      </c>
      <c r="D2954" s="25">
        <v>38502.25</v>
      </c>
      <c r="E2954" s="17" t="str">
        <f t="shared" ca="1" si="46"/>
        <v>Female</v>
      </c>
      <c r="F2954" s="17" t="str">
        <f t="shared" ca="1" si="48"/>
        <v>Tailor</v>
      </c>
      <c r="G2954" s="17" t="str">
        <f t="shared" ca="1" si="47"/>
        <v>Anambra</v>
      </c>
      <c r="H2954" s="23" t="s">
        <v>8983</v>
      </c>
      <c r="I2954" s="20">
        <f t="shared" si="49"/>
        <v>761403.27722856903</v>
      </c>
      <c r="J2954" s="22">
        <v>419969.94741943938</v>
      </c>
      <c r="K2954" s="21" t="s">
        <v>8984</v>
      </c>
      <c r="L2954" s="21" t="str">
        <f>VLOOKUP(B2954,Accounts!B$2:E$3001,4,FALSE)</f>
        <v>Joint</v>
      </c>
      <c r="M2954" s="26">
        <f>VALUE(VLOOKUP(B2954,Accounts!B$2:G$3001,6,FALSE))</f>
        <v>1187790032</v>
      </c>
      <c r="N2954" s="22">
        <f>IFERROR(VLOOKUP(B2954,Loan!B2954:D3253,3,FALSE), 0)</f>
        <v>0</v>
      </c>
      <c r="O2954" s="25">
        <f>VLOOKUP(B2954,Transaction!C2:F3001,4,FALSE)</f>
        <v>44550</v>
      </c>
      <c r="P2954" s="21" t="str">
        <f>VLOOKUP(B2954,Table3[[Account Number]:[Transaction type]],2,FALSE)</f>
        <v>Online Payment</v>
      </c>
      <c r="Q2954" s="21" t="str">
        <f>VLOOKUP(B2954,Transaction!C2:E3001,3,FALSE)</f>
        <v>Mobile</v>
      </c>
      <c r="R2954" s="22">
        <f>Table4[[#This Row],[Bank Deposit2]] - Table4[[#This Row],[Saving Accounts]]</f>
        <v>341433.32980912965</v>
      </c>
      <c r="S2954" s="22">
        <f>IF(AND(Table4[[#This Row],[Account Type]]="Current",Table4[[#This Row],[Opening Balance]]&gt;= 500000),Table4[[#This Row],[Opening Balance]] * 0.02, 0)</f>
        <v>0</v>
      </c>
    </row>
    <row r="2955" spans="1:19" ht="15.75" x14ac:dyDescent="0.25">
      <c r="A2955" s="17" t="s">
        <v>8985</v>
      </c>
      <c r="B2955" s="19">
        <v>623575342</v>
      </c>
      <c r="C2955" s="17">
        <v>23</v>
      </c>
      <c r="D2955" s="25">
        <v>32613.5</v>
      </c>
      <c r="E2955" s="17" t="str">
        <f t="shared" ca="1" si="46"/>
        <v>Male</v>
      </c>
      <c r="F2955" s="17" t="str">
        <f t="shared" ca="1" si="48"/>
        <v>Professor</v>
      </c>
      <c r="G2955" s="17" t="str">
        <f t="shared" ca="1" si="47"/>
        <v>Ogun</v>
      </c>
      <c r="H2955" s="23" t="s">
        <v>8986</v>
      </c>
      <c r="I2955" s="20">
        <f t="shared" si="49"/>
        <v>773273.39345366706</v>
      </c>
      <c r="J2955" s="22">
        <v>485560.66863397229</v>
      </c>
      <c r="K2955" s="21" t="s">
        <v>8987</v>
      </c>
      <c r="L2955" s="21" t="str">
        <f>VLOOKUP(B2955,Accounts!B$2:E$3001,4,FALSE)</f>
        <v>Domiciliary</v>
      </c>
      <c r="M2955" s="26">
        <f>VALUE(VLOOKUP(B2955,Accounts!B$2:G$3001,6,FALSE))</f>
        <v>2853754887</v>
      </c>
      <c r="N2955" s="22">
        <f>IFERROR(VLOOKUP(B2955,Loan!B2955:D3254,3,FALSE), 0)</f>
        <v>0</v>
      </c>
      <c r="O2955" s="25">
        <f>VLOOKUP(B2955,Transaction!C2:F3001,4,FALSE)</f>
        <v>44590</v>
      </c>
      <c r="P2955" s="21" t="str">
        <f>VLOOKUP(B2955,Table3[[Account Number]:[Transaction type]],2,FALSE)</f>
        <v>Online Payment</v>
      </c>
      <c r="Q2955" s="21" t="str">
        <f>VLOOKUP(B2955,Transaction!C2:E3001,3,FALSE)</f>
        <v>Mobile</v>
      </c>
      <c r="R2955" s="22">
        <f>Table4[[#This Row],[Bank Deposit2]] - Table4[[#This Row],[Saving Accounts]]</f>
        <v>287712.72481969476</v>
      </c>
      <c r="S2955" s="22">
        <f>IF(AND(Table4[[#This Row],[Account Type]]="Current",Table4[[#This Row],[Opening Balance]]&gt;= 500000),Table4[[#This Row],[Opening Balance]] * 0.02, 0)</f>
        <v>0</v>
      </c>
    </row>
    <row r="2956" spans="1:19" ht="15.75" x14ac:dyDescent="0.25">
      <c r="A2956" s="17" t="s">
        <v>8988</v>
      </c>
      <c r="B2956" s="19">
        <v>800954188</v>
      </c>
      <c r="C2956" s="17">
        <v>30</v>
      </c>
      <c r="D2956" s="25">
        <v>38531</v>
      </c>
      <c r="E2956" s="17" t="str">
        <f t="shared" ca="1" si="46"/>
        <v>Male</v>
      </c>
      <c r="F2956" s="17" t="str">
        <f t="shared" ca="1" si="48"/>
        <v>Farmer</v>
      </c>
      <c r="G2956" s="17" t="str">
        <f t="shared" ca="1" si="47"/>
        <v>Abuja</v>
      </c>
      <c r="H2956" s="23" t="s">
        <v>8989</v>
      </c>
      <c r="I2956" s="20">
        <f t="shared" si="49"/>
        <v>853812.49693233799</v>
      </c>
      <c r="J2956" s="22">
        <v>166195.89076950945</v>
      </c>
      <c r="K2956" s="21" t="s">
        <v>8990</v>
      </c>
      <c r="L2956" s="21" t="str">
        <f>VLOOKUP(B2956,Accounts!B$2:E$3001,4,FALSE)</f>
        <v>Joint</v>
      </c>
      <c r="M2956" s="26">
        <f>VALUE(VLOOKUP(B2956,Accounts!B$2:G$3001,6,FALSE))</f>
        <v>999276306</v>
      </c>
      <c r="N2956" s="22">
        <f>IFERROR(VLOOKUP(B2956,Loan!B2956:D3255,3,FALSE), 0)</f>
        <v>0</v>
      </c>
      <c r="O2956" s="25">
        <f>VLOOKUP(B2956,Transaction!C2:F3001,4,FALSE)</f>
        <v>44429</v>
      </c>
      <c r="P2956" s="21" t="str">
        <f>VLOOKUP(B2956,Table3[[Account Number]:[Transaction type]],2,FALSE)</f>
        <v>Money Deposit</v>
      </c>
      <c r="Q2956" s="21" t="str">
        <f>VLOOKUP(B2956,Transaction!C2:E3001,3,FALSE)</f>
        <v>Bank</v>
      </c>
      <c r="R2956" s="22">
        <f>Table4[[#This Row],[Bank Deposit2]] - Table4[[#This Row],[Saving Accounts]]</f>
        <v>687616.60616282851</v>
      </c>
      <c r="S2956" s="22">
        <f>IF(AND(Table4[[#This Row],[Account Type]]="Current",Table4[[#This Row],[Opening Balance]]&gt;= 500000),Table4[[#This Row],[Opening Balance]] * 0.02, 0)</f>
        <v>0</v>
      </c>
    </row>
    <row r="2957" spans="1:19" ht="15.75" x14ac:dyDescent="0.25">
      <c r="A2957" s="17" t="s">
        <v>8991</v>
      </c>
      <c r="B2957" s="19">
        <v>802418265</v>
      </c>
      <c r="C2957" s="17">
        <v>77</v>
      </c>
      <c r="D2957" s="25">
        <v>34461.75</v>
      </c>
      <c r="E2957" s="17" t="str">
        <f t="shared" ca="1" si="46"/>
        <v>Female</v>
      </c>
      <c r="F2957" s="17" t="str">
        <f t="shared" ca="1" si="48"/>
        <v>Welder</v>
      </c>
      <c r="G2957" s="17" t="str">
        <f t="shared" ca="1" si="47"/>
        <v>Bayelsa</v>
      </c>
      <c r="H2957" s="23" t="s">
        <v>8992</v>
      </c>
      <c r="I2957" s="20">
        <f t="shared" si="49"/>
        <v>499900.050930347</v>
      </c>
      <c r="J2957" s="22">
        <v>939701.55139518133</v>
      </c>
      <c r="K2957" s="21" t="s">
        <v>8993</v>
      </c>
      <c r="L2957" s="21" t="str">
        <f>VLOOKUP(B2957,Accounts!B$2:E$3001,4,FALSE)</f>
        <v>Domiciliary</v>
      </c>
      <c r="M2957" s="26">
        <f>VALUE(VLOOKUP(B2957,Accounts!B$2:G$3001,6,FALSE))</f>
        <v>1406520402</v>
      </c>
      <c r="N2957" s="22">
        <f>IFERROR(VLOOKUP(B2957,Loan!B2957:D3256,3,FALSE), 0)</f>
        <v>0</v>
      </c>
      <c r="O2957" s="25">
        <f>VLOOKUP(B2957,Transaction!C2:F3001,4,FALSE)</f>
        <v>44643</v>
      </c>
      <c r="P2957" s="21" t="str">
        <f>VLOOKUP(B2957,Table3[[Account Number]:[Transaction type]],2,FALSE)</f>
        <v>Checks</v>
      </c>
      <c r="Q2957" s="21" t="str">
        <f>VLOOKUP(B2957,Transaction!C2:E3001,3,FALSE)</f>
        <v>Informal Services</v>
      </c>
      <c r="R2957" s="22">
        <f>Table4[[#This Row],[Bank Deposit2]] - Table4[[#This Row],[Saving Accounts]]</f>
        <v>-439801.50046483433</v>
      </c>
      <c r="S2957" s="22">
        <f>IF(AND(Table4[[#This Row],[Account Type]]="Current",Table4[[#This Row],[Opening Balance]]&gt;= 500000),Table4[[#This Row],[Opening Balance]] * 0.02, 0)</f>
        <v>0</v>
      </c>
    </row>
    <row r="2958" spans="1:19" ht="15.75" x14ac:dyDescent="0.25">
      <c r="A2958" s="17" t="s">
        <v>8994</v>
      </c>
      <c r="B2958" s="19">
        <v>376092417</v>
      </c>
      <c r="C2958" s="17">
        <v>38</v>
      </c>
      <c r="D2958" s="25">
        <v>36435.25</v>
      </c>
      <c r="E2958" s="17" t="str">
        <f t="shared" ca="1" si="46"/>
        <v>Female</v>
      </c>
      <c r="F2958" s="17" t="str">
        <f t="shared" ca="1" si="48"/>
        <v>Student</v>
      </c>
      <c r="G2958" s="17" t="str">
        <f t="shared" ca="1" si="47"/>
        <v>Kaduna</v>
      </c>
      <c r="H2958" s="23" t="s">
        <v>8995</v>
      </c>
      <c r="I2958" s="20">
        <f t="shared" si="49"/>
        <v>483614.49834187003</v>
      </c>
      <c r="J2958" s="22">
        <v>682296.80609738559</v>
      </c>
      <c r="K2958" s="21" t="s">
        <v>8996</v>
      </c>
      <c r="L2958" s="21" t="str">
        <f>VLOOKUP(B2958,Accounts!B$2:E$3001,4,FALSE)</f>
        <v>Current</v>
      </c>
      <c r="M2958" s="26">
        <f>VALUE(VLOOKUP(B2958,Accounts!B$2:G$3001,6,FALSE))</f>
        <v>1009454781</v>
      </c>
      <c r="N2958" s="22">
        <f>IFERROR(VLOOKUP(B2958,Loan!B2958:D3257,3,FALSE), 0)</f>
        <v>0</v>
      </c>
      <c r="O2958" s="25">
        <f>VLOOKUP(B2958,Transaction!C2:F3001,4,FALSE)</f>
        <v>44410</v>
      </c>
      <c r="P2958" s="21" t="str">
        <f>VLOOKUP(B2958,Table3[[Account Number]:[Transaction type]],2,FALSE)</f>
        <v>Money Transfer</v>
      </c>
      <c r="Q2958" s="21" t="str">
        <f>VLOOKUP(B2958,Transaction!C2:E3001,3,FALSE)</f>
        <v>ATM</v>
      </c>
      <c r="R2958" s="22">
        <f>Table4[[#This Row],[Bank Deposit2]] - Table4[[#This Row],[Saving Accounts]]</f>
        <v>-198682.30775551556</v>
      </c>
      <c r="S2958" s="22">
        <f>IF(AND(Table4[[#This Row],[Account Type]]="Current",Table4[[#This Row],[Opening Balance]]&gt;= 500000),Table4[[#This Row],[Opening Balance]] * 0.02, 0)</f>
        <v>20189095.620000001</v>
      </c>
    </row>
    <row r="2959" spans="1:19" ht="15.75" x14ac:dyDescent="0.25">
      <c r="A2959" s="17" t="s">
        <v>8997</v>
      </c>
      <c r="B2959" s="19">
        <v>23435974</v>
      </c>
      <c r="C2959" s="17">
        <v>18</v>
      </c>
      <c r="D2959" s="25">
        <v>32617.75</v>
      </c>
      <c r="E2959" s="17" t="str">
        <f t="shared" ca="1" si="46"/>
        <v>Male</v>
      </c>
      <c r="F2959" s="17" t="str">
        <f t="shared" ca="1" si="48"/>
        <v>Tailor</v>
      </c>
      <c r="G2959" s="17" t="str">
        <f t="shared" ca="1" si="47"/>
        <v>Adamawa</v>
      </c>
      <c r="H2959" s="23" t="s">
        <v>8998</v>
      </c>
      <c r="I2959" s="20">
        <f t="shared" si="49"/>
        <v>758526.63882595196</v>
      </c>
      <c r="J2959" s="22">
        <v>857334.64516153559</v>
      </c>
      <c r="K2959" s="21" t="s">
        <v>8999</v>
      </c>
      <c r="L2959" s="21" t="str">
        <f>VLOOKUP(B2959,Accounts!B$2:E$3001,4,FALSE)</f>
        <v>Joint</v>
      </c>
      <c r="M2959" s="26">
        <f>VALUE(VLOOKUP(B2959,Accounts!B$2:G$3001,6,FALSE))</f>
        <v>1812166884</v>
      </c>
      <c r="N2959" s="22">
        <f>IFERROR(VLOOKUP(B2959,Loan!B2959:D3258,3,FALSE), 0)</f>
        <v>0</v>
      </c>
      <c r="O2959" s="25">
        <f>VLOOKUP(B2959,Transaction!C2:F3001,4,FALSE)</f>
        <v>44617</v>
      </c>
      <c r="P2959" s="21" t="str">
        <f>VLOOKUP(B2959,Table3[[Account Number]:[Transaction type]],2,FALSE)</f>
        <v>Loan Payment</v>
      </c>
      <c r="Q2959" s="21" t="str">
        <f>VLOOKUP(B2959,Transaction!C2:E3001,3,FALSE)</f>
        <v>AFT</v>
      </c>
      <c r="R2959" s="22">
        <f>Table4[[#This Row],[Bank Deposit2]] - Table4[[#This Row],[Saving Accounts]]</f>
        <v>-98808.006335583632</v>
      </c>
      <c r="S2959" s="22">
        <f>IF(AND(Table4[[#This Row],[Account Type]]="Current",Table4[[#This Row],[Opening Balance]]&gt;= 500000),Table4[[#This Row],[Opening Balance]] * 0.02, 0)</f>
        <v>0</v>
      </c>
    </row>
    <row r="2960" spans="1:19" ht="15.75" x14ac:dyDescent="0.25">
      <c r="A2960" s="17" t="s">
        <v>9000</v>
      </c>
      <c r="B2960" s="19">
        <v>524608847</v>
      </c>
      <c r="C2960" s="17">
        <v>27</v>
      </c>
      <c r="D2960" s="25">
        <v>33790.5</v>
      </c>
      <c r="E2960" s="17" t="str">
        <f t="shared" ca="1" si="46"/>
        <v>Female</v>
      </c>
      <c r="F2960" s="17" t="str">
        <f t="shared" ca="1" si="48"/>
        <v>Professor</v>
      </c>
      <c r="G2960" s="17" t="str">
        <f t="shared" ca="1" si="47"/>
        <v>Edo</v>
      </c>
      <c r="H2960" s="23" t="s">
        <v>9001</v>
      </c>
      <c r="I2960" s="20">
        <f t="shared" si="49"/>
        <v>384041.12198942702</v>
      </c>
      <c r="J2960" s="22">
        <v>372250.36213035637</v>
      </c>
      <c r="K2960" s="21" t="s">
        <v>9002</v>
      </c>
      <c r="L2960" s="21" t="str">
        <f>VLOOKUP(B2960,Accounts!B$2:E$3001,4,FALSE)</f>
        <v>Domiciliary</v>
      </c>
      <c r="M2960" s="26">
        <f>VALUE(VLOOKUP(B2960,Accounts!B$2:G$3001,6,FALSE))</f>
        <v>3562678656</v>
      </c>
      <c r="N2960" s="22">
        <f>IFERROR(VLOOKUP(B2960,Loan!B2960:D3259,3,FALSE), 0)</f>
        <v>0</v>
      </c>
      <c r="O2960" s="25">
        <f>VLOOKUP(B2960,Transaction!C2:F3001,4,FALSE)</f>
        <v>44424</v>
      </c>
      <c r="P2960" s="21" t="str">
        <f>VLOOKUP(B2960,Table3[[Account Number]:[Transaction type]],2,FALSE)</f>
        <v>Loan Payment</v>
      </c>
      <c r="Q2960" s="21" t="str">
        <f>VLOOKUP(B2960,Transaction!C2:E3001,3,FALSE)</f>
        <v>AFT</v>
      </c>
      <c r="R2960" s="22">
        <f>Table4[[#This Row],[Bank Deposit2]] - Table4[[#This Row],[Saving Accounts]]</f>
        <v>11790.759859070648</v>
      </c>
      <c r="S2960" s="22">
        <f>IF(AND(Table4[[#This Row],[Account Type]]="Current",Table4[[#This Row],[Opening Balance]]&gt;= 500000),Table4[[#This Row],[Opening Balance]] * 0.02, 0)</f>
        <v>0</v>
      </c>
    </row>
    <row r="2961" spans="1:19" ht="15.75" x14ac:dyDescent="0.25">
      <c r="A2961" s="17" t="s">
        <v>9003</v>
      </c>
      <c r="B2961" s="19">
        <v>688516629</v>
      </c>
      <c r="C2961" s="17">
        <v>62</v>
      </c>
      <c r="D2961" s="25">
        <v>35037.5</v>
      </c>
      <c r="E2961" s="17" t="str">
        <f t="shared" ca="1" si="46"/>
        <v>Female</v>
      </c>
      <c r="F2961" s="17" t="str">
        <f t="shared" ca="1" si="48"/>
        <v>Tailor</v>
      </c>
      <c r="G2961" s="17" t="str">
        <f t="shared" ca="1" si="47"/>
        <v>Kogi</v>
      </c>
      <c r="H2961" s="23" t="s">
        <v>9004</v>
      </c>
      <c r="I2961" s="20">
        <f t="shared" si="49"/>
        <v>828094.07524933398</v>
      </c>
      <c r="J2961" s="22">
        <v>781501.40242873563</v>
      </c>
      <c r="K2961" s="21" t="s">
        <v>9005</v>
      </c>
      <c r="L2961" s="21" t="str">
        <f>VLOOKUP(B2961,Accounts!B$2:E$3001,4,FALSE)</f>
        <v>Domiciliary</v>
      </c>
      <c r="M2961" s="26">
        <f>VALUE(VLOOKUP(B2961,Accounts!B$2:G$3001,6,FALSE))</f>
        <v>161007264</v>
      </c>
      <c r="N2961" s="22">
        <f>IFERROR(VLOOKUP(B2961,Loan!B2961:D3260,3,FALSE), 0)</f>
        <v>0</v>
      </c>
      <c r="O2961" s="25">
        <f>VLOOKUP(B2961,Transaction!C2:F3001,4,FALSE)</f>
        <v>44588</v>
      </c>
      <c r="P2961" s="21" t="str">
        <f>VLOOKUP(B2961,Table3[[Account Number]:[Transaction type]],2,FALSE)</f>
        <v>Money Deposit</v>
      </c>
      <c r="Q2961" s="21" t="str">
        <f>VLOOKUP(B2961,Transaction!C2:E3001,3,FALSE)</f>
        <v>Bank</v>
      </c>
      <c r="R2961" s="22">
        <f>Table4[[#This Row],[Bank Deposit2]] - Table4[[#This Row],[Saving Accounts]]</f>
        <v>46592.672820598353</v>
      </c>
      <c r="S2961" s="22">
        <f>IF(AND(Table4[[#This Row],[Account Type]]="Current",Table4[[#This Row],[Opening Balance]]&gt;= 500000),Table4[[#This Row],[Opening Balance]] * 0.02, 0)</f>
        <v>0</v>
      </c>
    </row>
    <row r="2962" spans="1:19" ht="15.75" x14ac:dyDescent="0.25">
      <c r="A2962" s="17" t="s">
        <v>9006</v>
      </c>
      <c r="B2962" s="19">
        <v>453656191</v>
      </c>
      <c r="C2962" s="17">
        <v>18</v>
      </c>
      <c r="D2962" s="25">
        <v>37419</v>
      </c>
      <c r="E2962" s="17" t="str">
        <f t="shared" ca="1" si="46"/>
        <v>Female</v>
      </c>
      <c r="F2962" s="17" t="str">
        <f t="shared" ca="1" si="48"/>
        <v>Welder</v>
      </c>
      <c r="G2962" s="17" t="str">
        <f t="shared" ca="1" si="47"/>
        <v>Kwara</v>
      </c>
      <c r="H2962" s="23" t="s">
        <v>9007</v>
      </c>
      <c r="I2962" s="20">
        <f t="shared" si="49"/>
        <v>776868.441056101</v>
      </c>
      <c r="J2962" s="22">
        <v>376088.38841226848</v>
      </c>
      <c r="K2962" s="21" t="s">
        <v>9008</v>
      </c>
      <c r="L2962" s="21" t="str">
        <f>VLOOKUP(B2962,Accounts!B$2:E$3001,4,FALSE)</f>
        <v>Domiciliary</v>
      </c>
      <c r="M2962" s="26">
        <f>VALUE(VLOOKUP(B2962,Accounts!B$2:G$3001,6,FALSE))</f>
        <v>552316128</v>
      </c>
      <c r="N2962" s="22">
        <f>IFERROR(VLOOKUP(B2962,Loan!B2962:D3261,3,FALSE), 0)</f>
        <v>0</v>
      </c>
      <c r="O2962" s="25">
        <f>VLOOKUP(B2962,Transaction!C2:F3001,4,FALSE)</f>
        <v>44602</v>
      </c>
      <c r="P2962" s="21" t="str">
        <f>VLOOKUP(B2962,Table3[[Account Number]:[Transaction type]],2,FALSE)</f>
        <v>Cash Withdrawal</v>
      </c>
      <c r="Q2962" s="21" t="str">
        <f>VLOOKUP(B2962,Transaction!C2:E3001,3,FALSE)</f>
        <v>ATM</v>
      </c>
      <c r="R2962" s="22">
        <f>Table4[[#This Row],[Bank Deposit2]] - Table4[[#This Row],[Saving Accounts]]</f>
        <v>400780.05264383252</v>
      </c>
      <c r="S2962" s="22">
        <f>IF(AND(Table4[[#This Row],[Account Type]]="Current",Table4[[#This Row],[Opening Balance]]&gt;= 500000),Table4[[#This Row],[Opening Balance]] * 0.02, 0)</f>
        <v>0</v>
      </c>
    </row>
    <row r="2963" spans="1:19" ht="15.75" x14ac:dyDescent="0.25">
      <c r="A2963" s="17" t="s">
        <v>9009</v>
      </c>
      <c r="B2963" s="19">
        <v>99404141</v>
      </c>
      <c r="C2963" s="17">
        <v>25</v>
      </c>
      <c r="D2963" s="25">
        <v>36634.5</v>
      </c>
      <c r="E2963" s="17" t="str">
        <f t="shared" ca="1" si="46"/>
        <v>Female</v>
      </c>
      <c r="F2963" s="17" t="str">
        <f t="shared" ca="1" si="48"/>
        <v>Welder</v>
      </c>
      <c r="G2963" s="17" t="str">
        <f t="shared" ca="1" si="47"/>
        <v>Kwara</v>
      </c>
      <c r="H2963" s="23" t="s">
        <v>9010</v>
      </c>
      <c r="I2963" s="20">
        <f t="shared" si="49"/>
        <v>623909.29050782102</v>
      </c>
      <c r="J2963" s="22">
        <v>424797.65457712789</v>
      </c>
      <c r="K2963" s="21" t="s">
        <v>9011</v>
      </c>
      <c r="L2963" s="21" t="str">
        <f>VLOOKUP(B2963,Accounts!B$2:E$3001,4,FALSE)</f>
        <v>Domiciliary</v>
      </c>
      <c r="M2963" s="26">
        <f>VALUE(VLOOKUP(B2963,Accounts!B$2:G$3001,6,FALSE))</f>
        <v>2635822035</v>
      </c>
      <c r="N2963" s="22">
        <f>IFERROR(VLOOKUP(B2963,Loan!B2963:D3262,3,FALSE), 0)</f>
        <v>0</v>
      </c>
      <c r="O2963" s="25">
        <f>VLOOKUP(B2963,Transaction!C2:F3001,4,FALSE)</f>
        <v>44436</v>
      </c>
      <c r="P2963" s="21" t="str">
        <f>VLOOKUP(B2963,Table3[[Account Number]:[Transaction type]],2,FALSE)</f>
        <v>Online Payment</v>
      </c>
      <c r="Q2963" s="21" t="str">
        <f>VLOOKUP(B2963,Transaction!C2:E3001,3,FALSE)</f>
        <v>Mobile</v>
      </c>
      <c r="R2963" s="22">
        <f>Table4[[#This Row],[Bank Deposit2]] - Table4[[#This Row],[Saving Accounts]]</f>
        <v>199111.63593069313</v>
      </c>
      <c r="S2963" s="22">
        <f>IF(AND(Table4[[#This Row],[Account Type]]="Current",Table4[[#This Row],[Opening Balance]]&gt;= 500000),Table4[[#This Row],[Opening Balance]] * 0.02, 0)</f>
        <v>0</v>
      </c>
    </row>
    <row r="2964" spans="1:19" ht="15.75" x14ac:dyDescent="0.25">
      <c r="A2964" s="17" t="s">
        <v>9012</v>
      </c>
      <c r="B2964" s="19">
        <v>466150363</v>
      </c>
      <c r="C2964" s="17">
        <v>22</v>
      </c>
      <c r="D2964" s="25">
        <v>39010.5</v>
      </c>
      <c r="E2964" s="17" t="str">
        <f t="shared" ca="1" si="46"/>
        <v>Male</v>
      </c>
      <c r="F2964" s="17" t="str">
        <f t="shared" ca="1" si="48"/>
        <v>Farmer</v>
      </c>
      <c r="G2964" s="17" t="str">
        <f t="shared" ca="1" si="47"/>
        <v>Abuja</v>
      </c>
      <c r="H2964" s="23" t="s">
        <v>9013</v>
      </c>
      <c r="I2964" s="20">
        <f t="shared" si="49"/>
        <v>921185.86964102997</v>
      </c>
      <c r="J2964" s="22">
        <v>348546.97312778822</v>
      </c>
      <c r="K2964" s="21" t="s">
        <v>9014</v>
      </c>
      <c r="L2964" s="21" t="str">
        <f>VLOOKUP(B2964,Accounts!B$2:E$3001,4,FALSE)</f>
        <v>Joint</v>
      </c>
      <c r="M2964" s="26">
        <f>VALUE(VLOOKUP(B2964,Accounts!B$2:G$3001,6,FALSE))</f>
        <v>2318176476</v>
      </c>
      <c r="N2964" s="22">
        <f>IFERROR(VLOOKUP(B2964,Loan!B2964:D3263,3,FALSE), 0)</f>
        <v>0</v>
      </c>
      <c r="O2964" s="25">
        <f>VLOOKUP(B2964,Transaction!C2:F3001,4,FALSE)</f>
        <v>44377</v>
      </c>
      <c r="P2964" s="21" t="str">
        <f>VLOOKUP(B2964,Table3[[Account Number]:[Transaction type]],2,FALSE)</f>
        <v>Online Payment</v>
      </c>
      <c r="Q2964" s="21" t="str">
        <f>VLOOKUP(B2964,Transaction!C2:E3001,3,FALSE)</f>
        <v>Internet Banking</v>
      </c>
      <c r="R2964" s="22">
        <f>Table4[[#This Row],[Bank Deposit2]] - Table4[[#This Row],[Saving Accounts]]</f>
        <v>572638.89651324181</v>
      </c>
      <c r="S2964" s="22">
        <f>IF(AND(Table4[[#This Row],[Account Type]]="Current",Table4[[#This Row],[Opening Balance]]&gt;= 500000),Table4[[#This Row],[Opening Balance]] * 0.02, 0)</f>
        <v>0</v>
      </c>
    </row>
    <row r="2965" spans="1:19" ht="15.75" x14ac:dyDescent="0.25">
      <c r="A2965" s="17" t="s">
        <v>9015</v>
      </c>
      <c r="B2965" s="19">
        <v>365348550</v>
      </c>
      <c r="C2965" s="17">
        <v>54</v>
      </c>
      <c r="D2965" s="25">
        <v>32839</v>
      </c>
      <c r="E2965" s="17" t="str">
        <f t="shared" ca="1" si="46"/>
        <v>Female</v>
      </c>
      <c r="F2965" s="17" t="str">
        <f t="shared" ca="1" si="48"/>
        <v>Farmer</v>
      </c>
      <c r="G2965" s="17" t="str">
        <f t="shared" ca="1" si="47"/>
        <v>Adamawa</v>
      </c>
      <c r="H2965" s="23" t="s">
        <v>9016</v>
      </c>
      <c r="I2965" s="20">
        <f t="shared" si="49"/>
        <v>968587.12173755001</v>
      </c>
      <c r="J2965" s="22">
        <v>586426.59258849593</v>
      </c>
      <c r="K2965" s="21" t="s">
        <v>9017</v>
      </c>
      <c r="L2965" s="21" t="str">
        <f>VLOOKUP(B2965,Accounts!B$2:E$3001,4,FALSE)</f>
        <v>Fixed Deposit</v>
      </c>
      <c r="M2965" s="26">
        <f>VALUE(VLOOKUP(B2965,Accounts!B$2:G$3001,6,FALSE))</f>
        <v>61488504</v>
      </c>
      <c r="N2965" s="22">
        <f>IFERROR(VLOOKUP(B2965,Loan!B2965:D3264,3,FALSE), 0)</f>
        <v>0</v>
      </c>
      <c r="O2965" s="25">
        <f>VLOOKUP(B2965,Transaction!C2:F3001,4,FALSE)</f>
        <v>44398</v>
      </c>
      <c r="P2965" s="21" t="str">
        <f>VLOOKUP(B2965,Table3[[Account Number]:[Transaction type]],2,FALSE)</f>
        <v>Online Payment</v>
      </c>
      <c r="Q2965" s="21" t="str">
        <f>VLOOKUP(B2965,Transaction!C2:E3001,3,FALSE)</f>
        <v>Mobile</v>
      </c>
      <c r="R2965" s="22">
        <f>Table4[[#This Row],[Bank Deposit2]] - Table4[[#This Row],[Saving Accounts]]</f>
        <v>382160.52914905408</v>
      </c>
      <c r="S2965" s="22">
        <f>IF(AND(Table4[[#This Row],[Account Type]]="Current",Table4[[#This Row],[Opening Balance]]&gt;= 500000),Table4[[#This Row],[Opening Balance]] * 0.02, 0)</f>
        <v>0</v>
      </c>
    </row>
    <row r="2966" spans="1:19" ht="15.75" x14ac:dyDescent="0.25">
      <c r="A2966" s="17" t="s">
        <v>9018</v>
      </c>
      <c r="B2966" s="19">
        <v>436456283</v>
      </c>
      <c r="C2966" s="17">
        <v>80</v>
      </c>
      <c r="D2966" s="25">
        <v>34980.75</v>
      </c>
      <c r="E2966" s="17" t="str">
        <f t="shared" ca="1" si="46"/>
        <v>Female</v>
      </c>
      <c r="F2966" s="17" t="str">
        <f t="shared" ca="1" si="48"/>
        <v>Welder</v>
      </c>
      <c r="G2966" s="17" t="str">
        <f t="shared" ca="1" si="47"/>
        <v>Kano</v>
      </c>
      <c r="H2966" s="23" t="s">
        <v>9019</v>
      </c>
      <c r="I2966" s="20">
        <f t="shared" si="49"/>
        <v>74749.571444006302</v>
      </c>
      <c r="J2966" s="22">
        <v>441222.59088224504</v>
      </c>
      <c r="K2966" s="21" t="s">
        <v>9020</v>
      </c>
      <c r="L2966" s="21" t="str">
        <f>VLOOKUP(B2966,Accounts!B$2:E$3001,4,FALSE)</f>
        <v>Domiciliary</v>
      </c>
      <c r="M2966" s="26">
        <f>VALUE(VLOOKUP(B2966,Accounts!B$2:G$3001,6,FALSE))</f>
        <v>4356321697</v>
      </c>
      <c r="N2966" s="22">
        <f>IFERROR(VLOOKUP(B2966,Loan!B2966:D3265,3,FALSE), 0)</f>
        <v>0</v>
      </c>
      <c r="O2966" s="25">
        <f>VLOOKUP(B2966,Transaction!C2:F3001,4,FALSE)</f>
        <v>44540</v>
      </c>
      <c r="P2966" s="21" t="str">
        <f>VLOOKUP(B2966,Table3[[Account Number]:[Transaction type]],2,FALSE)</f>
        <v>Cash Withdrawal</v>
      </c>
      <c r="Q2966" s="21" t="str">
        <f>VLOOKUP(B2966,Transaction!C2:E3001,3,FALSE)</f>
        <v>ATM</v>
      </c>
      <c r="R2966" s="22">
        <f>Table4[[#This Row],[Bank Deposit2]] - Table4[[#This Row],[Saving Accounts]]</f>
        <v>-366473.01943823876</v>
      </c>
      <c r="S2966" s="22">
        <f>IF(AND(Table4[[#This Row],[Account Type]]="Current",Table4[[#This Row],[Opening Balance]]&gt;= 500000),Table4[[#This Row],[Opening Balance]] * 0.02, 0)</f>
        <v>0</v>
      </c>
    </row>
    <row r="2967" spans="1:19" ht="15.75" x14ac:dyDescent="0.25">
      <c r="A2967" s="17" t="s">
        <v>9021</v>
      </c>
      <c r="B2967" s="19">
        <v>948586012</v>
      </c>
      <c r="C2967" s="17">
        <v>77</v>
      </c>
      <c r="D2967" s="25">
        <v>32526</v>
      </c>
      <c r="E2967" s="17" t="str">
        <f t="shared" ca="1" si="46"/>
        <v>Female</v>
      </c>
      <c r="F2967" s="17" t="str">
        <f t="shared" ca="1" si="48"/>
        <v>Welder</v>
      </c>
      <c r="G2967" s="17" t="str">
        <f t="shared" ca="1" si="47"/>
        <v>Delta</v>
      </c>
      <c r="H2967" s="23" t="s">
        <v>9022</v>
      </c>
      <c r="I2967" s="20">
        <f t="shared" si="49"/>
        <v>572032.87794151995</v>
      </c>
      <c r="J2967" s="22">
        <v>938814.7692275187</v>
      </c>
      <c r="K2967" s="21" t="s">
        <v>9023</v>
      </c>
      <c r="L2967" s="21" t="str">
        <f>VLOOKUP(B2967,Accounts!B$2:E$3001,4,FALSE)</f>
        <v>Savings</v>
      </c>
      <c r="M2967" s="26">
        <f>VALUE(VLOOKUP(B2967,Accounts!B$2:G$3001,6,FALSE))</f>
        <v>264956796</v>
      </c>
      <c r="N2967" s="22">
        <f>IFERROR(VLOOKUP(B2967,Loan!B2967:D3266,3,FALSE), 0)</f>
        <v>0</v>
      </c>
      <c r="O2967" s="25">
        <f>VLOOKUP(B2967,Transaction!C2:F3001,4,FALSE)</f>
        <v>44576</v>
      </c>
      <c r="P2967" s="21" t="str">
        <f>VLOOKUP(B2967,Table3[[Account Number]:[Transaction type]],2,FALSE)</f>
        <v>Cash Withdrawal</v>
      </c>
      <c r="Q2967" s="21" t="str">
        <f>VLOOKUP(B2967,Transaction!C2:E3001,3,FALSE)</f>
        <v>POS</v>
      </c>
      <c r="R2967" s="22">
        <f>Table4[[#This Row],[Bank Deposit2]] - Table4[[#This Row],[Saving Accounts]]</f>
        <v>-366781.89128599875</v>
      </c>
      <c r="S2967" s="22">
        <f>IF(AND(Table4[[#This Row],[Account Type]]="Current",Table4[[#This Row],[Opening Balance]]&gt;= 500000),Table4[[#This Row],[Opening Balance]] * 0.02, 0)</f>
        <v>0</v>
      </c>
    </row>
    <row r="2968" spans="1:19" ht="15.75" x14ac:dyDescent="0.25">
      <c r="A2968" s="17" t="s">
        <v>9024</v>
      </c>
      <c r="B2968" s="19">
        <v>402738667</v>
      </c>
      <c r="C2968" s="17">
        <v>64</v>
      </c>
      <c r="D2968" s="25">
        <v>37409.25</v>
      </c>
      <c r="E2968" s="17" t="str">
        <f t="shared" ca="1" si="46"/>
        <v>Male</v>
      </c>
      <c r="F2968" s="17" t="str">
        <f t="shared" ca="1" si="48"/>
        <v>Welder</v>
      </c>
      <c r="G2968" s="17" t="str">
        <f t="shared" ca="1" si="47"/>
        <v>Kaduna</v>
      </c>
      <c r="H2968" s="23" t="s">
        <v>9025</v>
      </c>
      <c r="I2968" s="20">
        <f t="shared" si="49"/>
        <v>73107.456109025094</v>
      </c>
      <c r="J2968" s="22">
        <v>564745.32290745096</v>
      </c>
      <c r="K2968" s="21" t="s">
        <v>9026</v>
      </c>
      <c r="L2968" s="21" t="str">
        <f>VLOOKUP(B2968,Accounts!B$2:E$3001,4,FALSE)</f>
        <v>Corporate</v>
      </c>
      <c r="M2968" s="26">
        <f>VALUE(VLOOKUP(B2968,Accounts!B$2:G$3001,6,FALSE))</f>
        <v>1774897488</v>
      </c>
      <c r="N2968" s="22">
        <f>IFERROR(VLOOKUP(B2968,Loan!B2968:D3267,3,FALSE), 0)</f>
        <v>0</v>
      </c>
      <c r="O2968" s="25">
        <f>VLOOKUP(B2968,Transaction!C2:F3001,4,FALSE)</f>
        <v>44278</v>
      </c>
      <c r="P2968" s="21" t="str">
        <f>VLOOKUP(B2968,Table3[[Account Number]:[Transaction type]],2,FALSE)</f>
        <v>Money Transfer</v>
      </c>
      <c r="Q2968" s="21" t="str">
        <f>VLOOKUP(B2968,Transaction!C2:E3001,3,FALSE)</f>
        <v>Mobile</v>
      </c>
      <c r="R2968" s="22">
        <f>Table4[[#This Row],[Bank Deposit2]] - Table4[[#This Row],[Saving Accounts]]</f>
        <v>-491637.86679842585</v>
      </c>
      <c r="S2968" s="22">
        <f>IF(AND(Table4[[#This Row],[Account Type]]="Current",Table4[[#This Row],[Opening Balance]]&gt;= 500000),Table4[[#This Row],[Opening Balance]] * 0.02, 0)</f>
        <v>0</v>
      </c>
    </row>
    <row r="2969" spans="1:19" ht="15.75" x14ac:dyDescent="0.25">
      <c r="A2969" s="17" t="s">
        <v>9027</v>
      </c>
      <c r="B2969" s="19">
        <v>519478706</v>
      </c>
      <c r="C2969" s="17">
        <v>73</v>
      </c>
      <c r="D2969" s="25">
        <v>35436</v>
      </c>
      <c r="E2969" s="17" t="str">
        <f t="shared" ca="1" si="46"/>
        <v>Male</v>
      </c>
      <c r="F2969" s="17" t="str">
        <f t="shared" ca="1" si="48"/>
        <v>Tailor</v>
      </c>
      <c r="G2969" s="17" t="str">
        <f t="shared" ca="1" si="47"/>
        <v>Bayelsa</v>
      </c>
      <c r="H2969" s="23" t="s">
        <v>9028</v>
      </c>
      <c r="I2969" s="20">
        <f t="shared" si="49"/>
        <v>296104.036228774</v>
      </c>
      <c r="J2969" s="22">
        <v>239341.27758769313</v>
      </c>
      <c r="K2969" s="21" t="s">
        <v>9029</v>
      </c>
      <c r="L2969" s="21" t="str">
        <f>VLOOKUP(B2969,Accounts!B$2:E$3001,4,FALSE)</f>
        <v>Savings</v>
      </c>
      <c r="M2969" s="26">
        <f>VALUE(VLOOKUP(B2969,Accounts!B$2:G$3001,6,FALSE))</f>
        <v>2945104239</v>
      </c>
      <c r="N2969" s="22">
        <f>IFERROR(VLOOKUP(B2969,Loan!B2969:D3268,3,FALSE), 0)</f>
        <v>0</v>
      </c>
      <c r="O2969" s="25">
        <f>VLOOKUP(B2969,Transaction!C2:F3001,4,FALSE)</f>
        <v>44368</v>
      </c>
      <c r="P2969" s="21" t="str">
        <f>VLOOKUP(B2969,Table3[[Account Number]:[Transaction type]],2,FALSE)</f>
        <v>Checks</v>
      </c>
      <c r="Q2969" s="21" t="str">
        <f>VLOOKUP(B2969,Transaction!C2:E3001,3,FALSE)</f>
        <v>Informal Services</v>
      </c>
      <c r="R2969" s="22">
        <f>Table4[[#This Row],[Bank Deposit2]] - Table4[[#This Row],[Saving Accounts]]</f>
        <v>56762.758641080873</v>
      </c>
      <c r="S2969" s="22">
        <f>IF(AND(Table4[[#This Row],[Account Type]]="Current",Table4[[#This Row],[Opening Balance]]&gt;= 500000),Table4[[#This Row],[Opening Balance]] * 0.02, 0)</f>
        <v>0</v>
      </c>
    </row>
    <row r="2970" spans="1:19" ht="15.75" x14ac:dyDescent="0.25">
      <c r="A2970" s="17" t="s">
        <v>9030</v>
      </c>
      <c r="B2970" s="19">
        <v>188446916</v>
      </c>
      <c r="C2970" s="17">
        <v>80</v>
      </c>
      <c r="D2970" s="25">
        <v>39047.25</v>
      </c>
      <c r="E2970" s="17" t="str">
        <f t="shared" ca="1" si="46"/>
        <v>Male</v>
      </c>
      <c r="F2970" s="17" t="str">
        <f t="shared" ca="1" si="48"/>
        <v>Student</v>
      </c>
      <c r="G2970" s="17" t="str">
        <f t="shared" ca="1" si="47"/>
        <v>Osun</v>
      </c>
      <c r="H2970" s="23" t="s">
        <v>9031</v>
      </c>
      <c r="I2970" s="20">
        <f t="shared" si="49"/>
        <v>591721.32129059697</v>
      </c>
      <c r="J2970" s="22">
        <v>674317.81270841532</v>
      </c>
      <c r="K2970" s="21" t="s">
        <v>9032</v>
      </c>
      <c r="L2970" s="21" t="str">
        <f>VLOOKUP(B2970,Accounts!B$2:E$3001,4,FALSE)</f>
        <v>Domiciliary</v>
      </c>
      <c r="M2970" s="26">
        <f>VALUE(VLOOKUP(B2970,Accounts!B$2:G$3001,6,FALSE))</f>
        <v>796434153</v>
      </c>
      <c r="N2970" s="22">
        <f>IFERROR(VLOOKUP(B2970,Loan!B2970:D3269,3,FALSE), 0)</f>
        <v>0</v>
      </c>
      <c r="O2970" s="25">
        <f>VLOOKUP(B2970,Transaction!C2:F3001,4,FALSE)</f>
        <v>44558</v>
      </c>
      <c r="P2970" s="21" t="str">
        <f>VLOOKUP(B2970,Table3[[Account Number]:[Transaction type]],2,FALSE)</f>
        <v>Money Deposit</v>
      </c>
      <c r="Q2970" s="21" t="str">
        <f>VLOOKUP(B2970,Transaction!C2:E3001,3,FALSE)</f>
        <v>Bank</v>
      </c>
      <c r="R2970" s="22">
        <f>Table4[[#This Row],[Bank Deposit2]] - Table4[[#This Row],[Saving Accounts]]</f>
        <v>-82596.491417818354</v>
      </c>
      <c r="S2970" s="22">
        <f>IF(AND(Table4[[#This Row],[Account Type]]="Current",Table4[[#This Row],[Opening Balance]]&gt;= 500000),Table4[[#This Row],[Opening Balance]] * 0.02, 0)</f>
        <v>0</v>
      </c>
    </row>
    <row r="2971" spans="1:19" ht="15.75" x14ac:dyDescent="0.25">
      <c r="A2971" s="17" t="s">
        <v>9033</v>
      </c>
      <c r="B2971" s="19">
        <v>781083636</v>
      </c>
      <c r="C2971" s="17">
        <v>20</v>
      </c>
      <c r="D2971" s="25">
        <v>37782.25</v>
      </c>
      <c r="E2971" s="17" t="str">
        <f t="shared" ca="1" si="46"/>
        <v>Female</v>
      </c>
      <c r="F2971" s="17" t="str">
        <f t="shared" ca="1" si="48"/>
        <v>Professor</v>
      </c>
      <c r="G2971" s="17" t="str">
        <f t="shared" ca="1" si="47"/>
        <v>River</v>
      </c>
      <c r="H2971" s="23" t="s">
        <v>9034</v>
      </c>
      <c r="I2971" s="20">
        <f t="shared" si="49"/>
        <v>213426.368641601</v>
      </c>
      <c r="J2971" s="22">
        <v>945855.81121432793</v>
      </c>
      <c r="K2971" s="21" t="s">
        <v>9035</v>
      </c>
      <c r="L2971" s="21" t="str">
        <f>VLOOKUP(B2971,Accounts!B$2:E$3001,4,FALSE)</f>
        <v>Current</v>
      </c>
      <c r="M2971" s="26">
        <f>VALUE(VLOOKUP(B2971,Accounts!B$2:G$3001,6,FALSE))</f>
        <v>1734172818</v>
      </c>
      <c r="N2971" s="22">
        <f>IFERROR(VLOOKUP(B2971,Loan!B2971:D3270,3,FALSE), 0)</f>
        <v>0</v>
      </c>
      <c r="O2971" s="25">
        <f>VLOOKUP(B2971,Transaction!C2:F3001,4,FALSE)</f>
        <v>44334</v>
      </c>
      <c r="P2971" s="21" t="str">
        <f>VLOOKUP(B2971,Table3[[Account Number]:[Transaction type]],2,FALSE)</f>
        <v>Online Payment</v>
      </c>
      <c r="Q2971" s="21" t="str">
        <f>VLOOKUP(B2971,Transaction!C2:E3001,3,FALSE)</f>
        <v>Internet Banking</v>
      </c>
      <c r="R2971" s="22">
        <f>Table4[[#This Row],[Bank Deposit2]] - Table4[[#This Row],[Saving Accounts]]</f>
        <v>-732429.44257272687</v>
      </c>
      <c r="S2971" s="22">
        <f>IF(AND(Table4[[#This Row],[Account Type]]="Current",Table4[[#This Row],[Opening Balance]]&gt;= 500000),Table4[[#This Row],[Opening Balance]] * 0.02, 0)</f>
        <v>34683456.359999999</v>
      </c>
    </row>
    <row r="2972" spans="1:19" ht="15.75" x14ac:dyDescent="0.25">
      <c r="A2972" s="17" t="s">
        <v>9036</v>
      </c>
      <c r="B2972" s="19">
        <v>603175786</v>
      </c>
      <c r="C2972" s="17">
        <v>48</v>
      </c>
      <c r="D2972" s="25">
        <v>35822.75</v>
      </c>
      <c r="E2972" s="17" t="str">
        <f t="shared" ca="1" si="46"/>
        <v>Female</v>
      </c>
      <c r="F2972" s="17" t="str">
        <f t="shared" ca="1" si="48"/>
        <v>Professor</v>
      </c>
      <c r="G2972" s="17" t="str">
        <f t="shared" ca="1" si="47"/>
        <v>Anambra</v>
      </c>
      <c r="H2972" s="23" t="s">
        <v>9037</v>
      </c>
      <c r="I2972" s="20">
        <f t="shared" si="49"/>
        <v>813793.20170005201</v>
      </c>
      <c r="J2972" s="22">
        <v>195926.00309018724</v>
      </c>
      <c r="K2972" s="21" t="s">
        <v>9038</v>
      </c>
      <c r="L2972" s="21" t="str">
        <f>VLOOKUP(B2972,Accounts!B$2:E$3001,4,FALSE)</f>
        <v>Joint</v>
      </c>
      <c r="M2972" s="26">
        <f>VALUE(VLOOKUP(B2972,Accounts!B$2:G$3001,6,FALSE))</f>
        <v>5193075</v>
      </c>
      <c r="N2972" s="22">
        <f>IFERROR(VLOOKUP(B2972,Loan!B2972:D3271,3,FALSE), 0)</f>
        <v>0</v>
      </c>
      <c r="O2972" s="25">
        <f>VLOOKUP(B2972,Transaction!C2:F3001,4,FALSE)</f>
        <v>44360</v>
      </c>
      <c r="P2972" s="21" t="str">
        <f>VLOOKUP(B2972,Table3[[Account Number]:[Transaction type]],2,FALSE)</f>
        <v>Money Deposit</v>
      </c>
      <c r="Q2972" s="21" t="str">
        <f>VLOOKUP(B2972,Transaction!C2:E3001,3,FALSE)</f>
        <v>Bank</v>
      </c>
      <c r="R2972" s="22">
        <f>Table4[[#This Row],[Bank Deposit2]] - Table4[[#This Row],[Saving Accounts]]</f>
        <v>617867.1986098648</v>
      </c>
      <c r="S2972" s="22">
        <f>IF(AND(Table4[[#This Row],[Account Type]]="Current",Table4[[#This Row],[Opening Balance]]&gt;= 500000),Table4[[#This Row],[Opening Balance]] * 0.02, 0)</f>
        <v>0</v>
      </c>
    </row>
    <row r="2973" spans="1:19" ht="15.75" x14ac:dyDescent="0.25">
      <c r="A2973" s="17" t="s">
        <v>9039</v>
      </c>
      <c r="B2973" s="19">
        <v>227936833</v>
      </c>
      <c r="C2973" s="17">
        <v>77</v>
      </c>
      <c r="D2973" s="25">
        <v>36630.5</v>
      </c>
      <c r="E2973" s="17" t="str">
        <f t="shared" ca="1" si="46"/>
        <v>Female</v>
      </c>
      <c r="F2973" s="17" t="str">
        <f t="shared" ca="1" si="48"/>
        <v>Tailor</v>
      </c>
      <c r="G2973" s="17" t="str">
        <f t="shared" ca="1" si="47"/>
        <v>Delta</v>
      </c>
      <c r="H2973" s="23" t="s">
        <v>9040</v>
      </c>
      <c r="I2973" s="20">
        <f t="shared" si="49"/>
        <v>693032.68035466096</v>
      </c>
      <c r="J2973" s="22">
        <v>812105.49935769674</v>
      </c>
      <c r="K2973" s="21" t="s">
        <v>9041</v>
      </c>
      <c r="L2973" s="21" t="str">
        <f>VLOOKUP(B2973,Accounts!B$2:E$3001,4,FALSE)</f>
        <v>Corporate</v>
      </c>
      <c r="M2973" s="26">
        <f>VALUE(VLOOKUP(B2973,Accounts!B$2:G$3001,6,FALSE))</f>
        <v>27189888</v>
      </c>
      <c r="N2973" s="22">
        <f>IFERROR(VLOOKUP(B2973,Loan!B2973:D3272,3,FALSE), 0)</f>
        <v>0</v>
      </c>
      <c r="O2973" s="25">
        <f>VLOOKUP(B2973,Transaction!C2:F3001,4,FALSE)</f>
        <v>44637</v>
      </c>
      <c r="P2973" s="21" t="str">
        <f>VLOOKUP(B2973,Table3[[Account Number]:[Transaction type]],2,FALSE)</f>
        <v>Cash Withdrawal</v>
      </c>
      <c r="Q2973" s="21" t="str">
        <f>VLOOKUP(B2973,Transaction!C2:E3001,3,FALSE)</f>
        <v>ATM</v>
      </c>
      <c r="R2973" s="22">
        <f>Table4[[#This Row],[Bank Deposit2]] - Table4[[#This Row],[Saving Accounts]]</f>
        <v>-119072.81900303578</v>
      </c>
      <c r="S2973" s="22">
        <f>IF(AND(Table4[[#This Row],[Account Type]]="Current",Table4[[#This Row],[Opening Balance]]&gt;= 500000),Table4[[#This Row],[Opening Balance]] * 0.02, 0)</f>
        <v>0</v>
      </c>
    </row>
    <row r="2974" spans="1:19" ht="15.75" x14ac:dyDescent="0.25">
      <c r="A2974" s="17" t="s">
        <v>9042</v>
      </c>
      <c r="B2974" s="19">
        <v>206373963</v>
      </c>
      <c r="C2974" s="17">
        <v>27</v>
      </c>
      <c r="D2974" s="25">
        <v>36123.25</v>
      </c>
      <c r="E2974" s="17" t="str">
        <f t="shared" ca="1" si="46"/>
        <v>Female</v>
      </c>
      <c r="F2974" s="17" t="str">
        <f t="shared" ca="1" si="48"/>
        <v>Student</v>
      </c>
      <c r="G2974" s="17" t="str">
        <f t="shared" ca="1" si="47"/>
        <v>Edo</v>
      </c>
      <c r="H2974" s="23" t="s">
        <v>9043</v>
      </c>
      <c r="I2974" s="20">
        <f t="shared" si="49"/>
        <v>422389.50614028698</v>
      </c>
      <c r="J2974" s="22">
        <v>467526.55314990575</v>
      </c>
      <c r="K2974" s="21" t="s">
        <v>9044</v>
      </c>
      <c r="L2974" s="21" t="str">
        <f>VLOOKUP(B2974,Accounts!B$2:E$3001,4,FALSE)</f>
        <v>Domiciliary</v>
      </c>
      <c r="M2974" s="26">
        <f>VALUE(VLOOKUP(B2974,Accounts!B$2:G$3001,6,FALSE))</f>
        <v>2918150055</v>
      </c>
      <c r="N2974" s="22">
        <f>IFERROR(VLOOKUP(B2974,Loan!B2974:D3273,3,FALSE), 0)</f>
        <v>0</v>
      </c>
      <c r="O2974" s="25">
        <f>VLOOKUP(B2974,Transaction!C2:F3001,4,FALSE)</f>
        <v>44257</v>
      </c>
      <c r="P2974" s="21" t="str">
        <f>VLOOKUP(B2974,Table3[[Account Number]:[Transaction type]],2,FALSE)</f>
        <v>Money Transfer</v>
      </c>
      <c r="Q2974" s="21" t="str">
        <f>VLOOKUP(B2974,Transaction!C2:E3001,3,FALSE)</f>
        <v>Mobile</v>
      </c>
      <c r="R2974" s="22">
        <f>Table4[[#This Row],[Bank Deposit2]] - Table4[[#This Row],[Saving Accounts]]</f>
        <v>-45137.047009618778</v>
      </c>
      <c r="S2974" s="22">
        <f>IF(AND(Table4[[#This Row],[Account Type]]="Current",Table4[[#This Row],[Opening Balance]]&gt;= 500000),Table4[[#This Row],[Opening Balance]] * 0.02, 0)</f>
        <v>0</v>
      </c>
    </row>
    <row r="2975" spans="1:19" ht="15.75" x14ac:dyDescent="0.25">
      <c r="A2975" s="17" t="s">
        <v>9045</v>
      </c>
      <c r="B2975" s="19">
        <v>305720354</v>
      </c>
      <c r="C2975" s="17">
        <v>65</v>
      </c>
      <c r="D2975" s="25">
        <v>38054.25</v>
      </c>
      <c r="E2975" s="17" t="str">
        <f t="shared" ca="1" si="46"/>
        <v>Female</v>
      </c>
      <c r="F2975" s="17" t="str">
        <f t="shared" ca="1" si="48"/>
        <v>Student</v>
      </c>
      <c r="G2975" s="17" t="str">
        <f t="shared" ca="1" si="47"/>
        <v>Abuja</v>
      </c>
      <c r="H2975" s="23" t="s">
        <v>9046</v>
      </c>
      <c r="I2975" s="20">
        <f t="shared" si="49"/>
        <v>804974.99254332995</v>
      </c>
      <c r="J2975" s="22">
        <v>531122.91536748072</v>
      </c>
      <c r="K2975" s="21" t="s">
        <v>9047</v>
      </c>
      <c r="L2975" s="21" t="str">
        <f>VLOOKUP(B2975,Accounts!B$2:E$3001,4,FALSE)</f>
        <v>Joint</v>
      </c>
      <c r="M2975" s="26">
        <f>VALUE(VLOOKUP(B2975,Accounts!B$2:G$3001,6,FALSE))</f>
        <v>1393580304</v>
      </c>
      <c r="N2975" s="22">
        <f>IFERROR(VLOOKUP(B2975,Loan!B2975:D3274,3,FALSE), 0)</f>
        <v>0</v>
      </c>
      <c r="O2975" s="25">
        <f>VLOOKUP(B2975,Transaction!C2:F3001,4,FALSE)</f>
        <v>44578</v>
      </c>
      <c r="P2975" s="21" t="str">
        <f>VLOOKUP(B2975,Table3[[Account Number]:[Transaction type]],2,FALSE)</f>
        <v>Money Transfer</v>
      </c>
      <c r="Q2975" s="21" t="str">
        <f>VLOOKUP(B2975,Transaction!C2:E3001,3,FALSE)</f>
        <v>Mobile</v>
      </c>
      <c r="R2975" s="22">
        <f>Table4[[#This Row],[Bank Deposit2]] - Table4[[#This Row],[Saving Accounts]]</f>
        <v>273852.07717584923</v>
      </c>
      <c r="S2975" s="22">
        <f>IF(AND(Table4[[#This Row],[Account Type]]="Current",Table4[[#This Row],[Opening Balance]]&gt;= 500000),Table4[[#This Row],[Opening Balance]] * 0.02, 0)</f>
        <v>0</v>
      </c>
    </row>
    <row r="2976" spans="1:19" ht="15.75" x14ac:dyDescent="0.25">
      <c r="A2976" s="17" t="s">
        <v>9048</v>
      </c>
      <c r="B2976" s="19">
        <v>73607638</v>
      </c>
      <c r="C2976" s="17">
        <v>41</v>
      </c>
      <c r="D2976" s="25">
        <v>36352.25</v>
      </c>
      <c r="E2976" s="17" t="str">
        <f t="shared" ca="1" si="46"/>
        <v>Male</v>
      </c>
      <c r="F2976" s="17" t="str">
        <f t="shared" ca="1" si="48"/>
        <v>Student</v>
      </c>
      <c r="G2976" s="17" t="str">
        <f t="shared" ca="1" si="47"/>
        <v>Osun</v>
      </c>
      <c r="H2976" s="23" t="s">
        <v>9049</v>
      </c>
      <c r="I2976" s="20">
        <f t="shared" si="49"/>
        <v>466850.91857042903</v>
      </c>
      <c r="J2976" s="22">
        <v>743853.58405940898</v>
      </c>
      <c r="K2976" s="21" t="s">
        <v>9050</v>
      </c>
      <c r="L2976" s="21" t="str">
        <f>VLOOKUP(B2976,Accounts!B$2:E$3001,4,FALSE)</f>
        <v>Current</v>
      </c>
      <c r="M2976" s="26">
        <f>VALUE(VLOOKUP(B2976,Accounts!B$2:G$3001,6,FALSE))</f>
        <v>4702626825</v>
      </c>
      <c r="N2976" s="22">
        <f>IFERROR(VLOOKUP(B2976,Loan!B2976:D3275,3,FALSE), 0)</f>
        <v>0</v>
      </c>
      <c r="O2976" s="25">
        <f>VLOOKUP(B2976,Transaction!C2:F3001,4,FALSE)</f>
        <v>44578</v>
      </c>
      <c r="P2976" s="21" t="str">
        <f>VLOOKUP(B2976,Table3[[Account Number]:[Transaction type]],2,FALSE)</f>
        <v>Money Transfer</v>
      </c>
      <c r="Q2976" s="21" t="str">
        <f>VLOOKUP(B2976,Transaction!C2:E3001,3,FALSE)</f>
        <v>Mobile</v>
      </c>
      <c r="R2976" s="22">
        <f>Table4[[#This Row],[Bank Deposit2]] - Table4[[#This Row],[Saving Accounts]]</f>
        <v>-277002.66548897995</v>
      </c>
      <c r="S2976" s="22">
        <f>IF(AND(Table4[[#This Row],[Account Type]]="Current",Table4[[#This Row],[Opening Balance]]&gt;= 500000),Table4[[#This Row],[Opening Balance]] * 0.02, 0)</f>
        <v>94052536.5</v>
      </c>
    </row>
    <row r="2977" spans="1:19" ht="15.75" x14ac:dyDescent="0.25">
      <c r="A2977" s="17" t="s">
        <v>9051</v>
      </c>
      <c r="B2977" s="19">
        <v>718195068</v>
      </c>
      <c r="C2977" s="17">
        <v>32</v>
      </c>
      <c r="D2977" s="25">
        <v>37995</v>
      </c>
      <c r="E2977" s="17" t="str">
        <f t="shared" ca="1" si="46"/>
        <v>Female</v>
      </c>
      <c r="F2977" s="17" t="str">
        <f t="shared" ca="1" si="48"/>
        <v>Student</v>
      </c>
      <c r="G2977" s="17" t="str">
        <f t="shared" ca="1" si="47"/>
        <v>Osun</v>
      </c>
      <c r="H2977" s="23" t="s">
        <v>9052</v>
      </c>
      <c r="I2977" s="20">
        <f t="shared" si="49"/>
        <v>933509.27438759105</v>
      </c>
      <c r="J2977" s="22">
        <v>223311.49346936576</v>
      </c>
      <c r="K2977" s="21" t="s">
        <v>9053</v>
      </c>
      <c r="L2977" s="21" t="str">
        <f>VLOOKUP(B2977,Accounts!B$2:E$3001,4,FALSE)</f>
        <v>Fixed Deposit</v>
      </c>
      <c r="M2977" s="26">
        <f>VALUE(VLOOKUP(B2977,Accounts!B$2:G$3001,6,FALSE))</f>
        <v>2126369988</v>
      </c>
      <c r="N2977" s="22">
        <f>IFERROR(VLOOKUP(B2977,Loan!B2977:D3276,3,FALSE), 0)</f>
        <v>0</v>
      </c>
      <c r="O2977" s="25">
        <f>VLOOKUP(B2977,Transaction!C2:F3001,4,FALSE)</f>
        <v>44647</v>
      </c>
      <c r="P2977" s="21" t="str">
        <f>VLOOKUP(B2977,Table3[[Account Number]:[Transaction type]],2,FALSE)</f>
        <v>Money Transfer</v>
      </c>
      <c r="Q2977" s="21" t="str">
        <f>VLOOKUP(B2977,Transaction!C2:E3001,3,FALSE)</f>
        <v>Mobile</v>
      </c>
      <c r="R2977" s="22">
        <f>Table4[[#This Row],[Bank Deposit2]] - Table4[[#This Row],[Saving Accounts]]</f>
        <v>710197.7809182253</v>
      </c>
      <c r="S2977" s="22">
        <f>IF(AND(Table4[[#This Row],[Account Type]]="Current",Table4[[#This Row],[Opening Balance]]&gt;= 500000),Table4[[#This Row],[Opening Balance]] * 0.02, 0)</f>
        <v>0</v>
      </c>
    </row>
    <row r="2978" spans="1:19" ht="15.75" x14ac:dyDescent="0.25">
      <c r="A2978" s="17" t="s">
        <v>9054</v>
      </c>
      <c r="B2978" s="19">
        <v>267895724</v>
      </c>
      <c r="C2978" s="17">
        <v>24</v>
      </c>
      <c r="D2978" s="25">
        <v>34211</v>
      </c>
      <c r="E2978" s="17" t="str">
        <f t="shared" ca="1" si="46"/>
        <v>Female</v>
      </c>
      <c r="F2978" s="17" t="str">
        <f t="shared" ca="1" si="48"/>
        <v>Welder</v>
      </c>
      <c r="G2978" s="17" t="str">
        <f t="shared" ca="1" si="47"/>
        <v>Cross River</v>
      </c>
      <c r="H2978" s="23" t="s">
        <v>9055</v>
      </c>
      <c r="I2978" s="20">
        <f t="shared" si="49"/>
        <v>764031.08291048801</v>
      </c>
      <c r="J2978" s="22">
        <v>195542.95894175454</v>
      </c>
      <c r="K2978" s="21" t="s">
        <v>9056</v>
      </c>
      <c r="L2978" s="21" t="str">
        <f>VLOOKUP(B2978,Accounts!B$2:E$3001,4,FALSE)</f>
        <v>Current</v>
      </c>
      <c r="M2978" s="26">
        <f>VALUE(VLOOKUP(B2978,Accounts!B$2:G$3001,6,FALSE))</f>
        <v>689741568</v>
      </c>
      <c r="N2978" s="22">
        <f>IFERROR(VLOOKUP(B2978,Loan!B2978:D3277,3,FALSE), 0)</f>
        <v>0</v>
      </c>
      <c r="O2978" s="25">
        <f>VLOOKUP(B2978,Transaction!C2:F3001,4,FALSE)</f>
        <v>44674</v>
      </c>
      <c r="P2978" s="21" t="str">
        <f>VLOOKUP(B2978,Table3[[Account Number]:[Transaction type]],2,FALSE)</f>
        <v>Loan Payment</v>
      </c>
      <c r="Q2978" s="21" t="str">
        <f>VLOOKUP(B2978,Transaction!C2:E3001,3,FALSE)</f>
        <v>AFT</v>
      </c>
      <c r="R2978" s="22">
        <f>Table4[[#This Row],[Bank Deposit2]] - Table4[[#This Row],[Saving Accounts]]</f>
        <v>568488.12396873347</v>
      </c>
      <c r="S2978" s="22">
        <f>IF(AND(Table4[[#This Row],[Account Type]]="Current",Table4[[#This Row],[Opening Balance]]&gt;= 500000),Table4[[#This Row],[Opening Balance]] * 0.02, 0)</f>
        <v>13794831.359999999</v>
      </c>
    </row>
    <row r="2979" spans="1:19" ht="15.75" x14ac:dyDescent="0.25">
      <c r="A2979" s="17" t="s">
        <v>9057</v>
      </c>
      <c r="B2979" s="19">
        <v>497837231</v>
      </c>
      <c r="C2979" s="17">
        <v>51</v>
      </c>
      <c r="D2979" s="25">
        <v>35887.25</v>
      </c>
      <c r="E2979" s="17" t="str">
        <f t="shared" ca="1" si="46"/>
        <v>Female</v>
      </c>
      <c r="F2979" s="17" t="str">
        <f t="shared" ca="1" si="48"/>
        <v>Welder</v>
      </c>
      <c r="G2979" s="17" t="str">
        <f t="shared" ca="1" si="47"/>
        <v>Sokoto</v>
      </c>
      <c r="H2979" s="23" t="s">
        <v>9058</v>
      </c>
      <c r="I2979" s="20">
        <f t="shared" si="49"/>
        <v>834678.01741978398</v>
      </c>
      <c r="J2979" s="22">
        <v>904789.52055840101</v>
      </c>
      <c r="K2979" s="21" t="s">
        <v>9059</v>
      </c>
      <c r="L2979" s="21" t="str">
        <f>VLOOKUP(B2979,Accounts!B$2:E$3001,4,FALSE)</f>
        <v>Domiciliary</v>
      </c>
      <c r="M2979" s="26">
        <f>VALUE(VLOOKUP(B2979,Accounts!B$2:G$3001,6,FALSE))</f>
        <v>2178085707</v>
      </c>
      <c r="N2979" s="22">
        <f>IFERROR(VLOOKUP(B2979,Loan!B2979:D3278,3,FALSE), 0)</f>
        <v>0</v>
      </c>
      <c r="O2979" s="25">
        <f>VLOOKUP(B2979,Transaction!C2:F3001,4,FALSE)</f>
        <v>44566</v>
      </c>
      <c r="P2979" s="21" t="str">
        <f>VLOOKUP(B2979,Table3[[Account Number]:[Transaction type]],2,FALSE)</f>
        <v>Cash Withdrawal</v>
      </c>
      <c r="Q2979" s="21" t="str">
        <f>VLOOKUP(B2979,Transaction!C2:E3001,3,FALSE)</f>
        <v>Bank</v>
      </c>
      <c r="R2979" s="22">
        <f>Table4[[#This Row],[Bank Deposit2]] - Table4[[#This Row],[Saving Accounts]]</f>
        <v>-70111.50313861703</v>
      </c>
      <c r="S2979" s="22">
        <f>IF(AND(Table4[[#This Row],[Account Type]]="Current",Table4[[#This Row],[Opening Balance]]&gt;= 500000),Table4[[#This Row],[Opening Balance]] * 0.02, 0)</f>
        <v>0</v>
      </c>
    </row>
    <row r="2980" spans="1:19" ht="15.75" x14ac:dyDescent="0.25">
      <c r="A2980" s="17" t="s">
        <v>9060</v>
      </c>
      <c r="B2980" s="19">
        <v>306590052</v>
      </c>
      <c r="C2980" s="17">
        <v>40</v>
      </c>
      <c r="D2980" s="25">
        <v>38725.75</v>
      </c>
      <c r="E2980" s="17" t="str">
        <f t="shared" ca="1" si="46"/>
        <v>Male</v>
      </c>
      <c r="F2980" s="17" t="str">
        <f t="shared" ca="1" si="48"/>
        <v>Farmer</v>
      </c>
      <c r="G2980" s="17" t="str">
        <f t="shared" ca="1" si="47"/>
        <v>Kaduna</v>
      </c>
      <c r="H2980" s="23" t="s">
        <v>9061</v>
      </c>
      <c r="I2980" s="20">
        <f t="shared" si="49"/>
        <v>317498.14152109501</v>
      </c>
      <c r="J2980" s="22">
        <v>929787.42426895304</v>
      </c>
      <c r="K2980" s="21" t="s">
        <v>9062</v>
      </c>
      <c r="L2980" s="21" t="str">
        <f>VLOOKUP(B2980,Accounts!B$2:E$3001,4,FALSE)</f>
        <v>Current</v>
      </c>
      <c r="M2980" s="26">
        <f>VALUE(VLOOKUP(B2980,Accounts!B$2:G$3001,6,FALSE))</f>
        <v>301311498</v>
      </c>
      <c r="N2980" s="22">
        <f>IFERROR(VLOOKUP(B2980,Loan!B2980:D3279,3,FALSE), 0)</f>
        <v>0</v>
      </c>
      <c r="O2980" s="25">
        <f>VLOOKUP(B2980,Transaction!C2:F3001,4,FALSE)</f>
        <v>44409</v>
      </c>
      <c r="P2980" s="21" t="str">
        <f>VLOOKUP(B2980,Table3[[Account Number]:[Transaction type]],2,FALSE)</f>
        <v>Money Transfer</v>
      </c>
      <c r="Q2980" s="21" t="str">
        <f>VLOOKUP(B2980,Transaction!C2:E3001,3,FALSE)</f>
        <v>ATM</v>
      </c>
      <c r="R2980" s="22">
        <f>Table4[[#This Row],[Bank Deposit2]] - Table4[[#This Row],[Saving Accounts]]</f>
        <v>-612289.28274785797</v>
      </c>
      <c r="S2980" s="22">
        <f>IF(AND(Table4[[#This Row],[Account Type]]="Current",Table4[[#This Row],[Opening Balance]]&gt;= 500000),Table4[[#This Row],[Opening Balance]] * 0.02, 0)</f>
        <v>6026229.96</v>
      </c>
    </row>
    <row r="2981" spans="1:19" ht="15.75" x14ac:dyDescent="0.25">
      <c r="A2981" s="17" t="s">
        <v>9063</v>
      </c>
      <c r="B2981" s="19">
        <v>811940504</v>
      </c>
      <c r="C2981" s="17">
        <v>38</v>
      </c>
      <c r="D2981" s="25">
        <v>35286.5</v>
      </c>
      <c r="E2981" s="17" t="str">
        <f t="shared" ca="1" si="46"/>
        <v>Male</v>
      </c>
      <c r="F2981" s="17" t="str">
        <f t="shared" ca="1" si="48"/>
        <v>Student</v>
      </c>
      <c r="G2981" s="17" t="str">
        <f t="shared" ca="1" si="47"/>
        <v>Abia</v>
      </c>
      <c r="H2981" s="23" t="s">
        <v>9064</v>
      </c>
      <c r="I2981" s="20">
        <f t="shared" si="49"/>
        <v>502154.06409529701</v>
      </c>
      <c r="J2981" s="22">
        <v>811785.19340700144</v>
      </c>
      <c r="K2981" s="21" t="s">
        <v>9065</v>
      </c>
      <c r="L2981" s="21" t="str">
        <f>VLOOKUP(B2981,Accounts!B$2:E$3001,4,FALSE)</f>
        <v>Savings</v>
      </c>
      <c r="M2981" s="26">
        <f>VALUE(VLOOKUP(B2981,Accounts!B$2:G$3001,6,FALSE))</f>
        <v>57704976</v>
      </c>
      <c r="N2981" s="22">
        <f>IFERROR(VLOOKUP(B2981,Loan!B2981:D3280,3,FALSE), 0)</f>
        <v>0</v>
      </c>
      <c r="O2981" s="25">
        <f>VLOOKUP(B2981,Transaction!C2:F3001,4,FALSE)</f>
        <v>44478</v>
      </c>
      <c r="P2981" s="21" t="str">
        <f>VLOOKUP(B2981,Table3[[Account Number]:[Transaction type]],2,FALSE)</f>
        <v>Money Transfer</v>
      </c>
      <c r="Q2981" s="21" t="str">
        <f>VLOOKUP(B2981,Transaction!C2:E3001,3,FALSE)</f>
        <v>Mobile</v>
      </c>
      <c r="R2981" s="22">
        <f>Table4[[#This Row],[Bank Deposit2]] - Table4[[#This Row],[Saving Accounts]]</f>
        <v>-309631.12931170443</v>
      </c>
      <c r="S2981" s="22">
        <f>IF(AND(Table4[[#This Row],[Account Type]]="Current",Table4[[#This Row],[Opening Balance]]&gt;= 500000),Table4[[#This Row],[Opening Balance]] * 0.02, 0)</f>
        <v>0</v>
      </c>
    </row>
    <row r="2982" spans="1:19" ht="15.75" x14ac:dyDescent="0.25">
      <c r="A2982" s="17" t="s">
        <v>9066</v>
      </c>
      <c r="B2982" s="19">
        <v>474173583</v>
      </c>
      <c r="C2982" s="17">
        <v>40</v>
      </c>
      <c r="D2982" s="25">
        <v>38659.25</v>
      </c>
      <c r="E2982" s="17" t="str">
        <f t="shared" ca="1" si="46"/>
        <v>Female</v>
      </c>
      <c r="F2982" s="17" t="str">
        <f t="shared" ca="1" si="48"/>
        <v>Student</v>
      </c>
      <c r="G2982" s="17" t="str">
        <f t="shared" ca="1" si="47"/>
        <v>Kaduna</v>
      </c>
      <c r="H2982" s="23" t="s">
        <v>9067</v>
      </c>
      <c r="I2982" s="20">
        <f t="shared" si="49"/>
        <v>675231.01236306597</v>
      </c>
      <c r="J2982" s="22">
        <v>512709.47447198653</v>
      </c>
      <c r="K2982" s="21" t="s">
        <v>9068</v>
      </c>
      <c r="L2982" s="21" t="str">
        <f>VLOOKUP(B2982,Accounts!B$2:E$3001,4,FALSE)</f>
        <v>Domiciliary</v>
      </c>
      <c r="M2982" s="26">
        <f>VALUE(VLOOKUP(B2982,Accounts!B$2:G$3001,6,FALSE))</f>
        <v>634976892</v>
      </c>
      <c r="N2982" s="22">
        <f>IFERROR(VLOOKUP(B2982,Loan!B2982:D3281,3,FALSE), 0)</f>
        <v>0</v>
      </c>
      <c r="O2982" s="25">
        <f>VLOOKUP(B2982,Transaction!C2:F3001,4,FALSE)</f>
        <v>44229</v>
      </c>
      <c r="P2982" s="21" t="str">
        <f>VLOOKUP(B2982,Table3[[Account Number]:[Transaction type]],2,FALSE)</f>
        <v>Cash Withdrawal</v>
      </c>
      <c r="Q2982" s="21" t="str">
        <f>VLOOKUP(B2982,Transaction!C2:E3001,3,FALSE)</f>
        <v>ATM</v>
      </c>
      <c r="R2982" s="22">
        <f>Table4[[#This Row],[Bank Deposit2]] - Table4[[#This Row],[Saving Accounts]]</f>
        <v>162521.53789107944</v>
      </c>
      <c r="S2982" s="22">
        <f>IF(AND(Table4[[#This Row],[Account Type]]="Current",Table4[[#This Row],[Opening Balance]]&gt;= 500000),Table4[[#This Row],[Opening Balance]] * 0.02, 0)</f>
        <v>0</v>
      </c>
    </row>
    <row r="2983" spans="1:19" ht="15.75" x14ac:dyDescent="0.25">
      <c r="A2983" s="17" t="s">
        <v>9069</v>
      </c>
      <c r="B2983" s="19">
        <v>337589890</v>
      </c>
      <c r="C2983" s="17">
        <v>36</v>
      </c>
      <c r="D2983" s="25">
        <v>37718.25</v>
      </c>
      <c r="E2983" s="17" t="str">
        <f t="shared" ca="1" si="46"/>
        <v>Female</v>
      </c>
      <c r="F2983" s="17" t="str">
        <f t="shared" ca="1" si="48"/>
        <v>Professor</v>
      </c>
      <c r="G2983" s="17" t="str">
        <f t="shared" ca="1" si="47"/>
        <v>Kwara</v>
      </c>
      <c r="H2983" s="23" t="s">
        <v>9070</v>
      </c>
      <c r="I2983" s="20">
        <f t="shared" si="49"/>
        <v>251356.25472338201</v>
      </c>
      <c r="J2983" s="22">
        <v>281327.25879665045</v>
      </c>
      <c r="K2983" s="21" t="s">
        <v>9071</v>
      </c>
      <c r="L2983" s="21" t="str">
        <f>VLOOKUP(B2983,Accounts!B$2:E$3001,4,FALSE)</f>
        <v>Current</v>
      </c>
      <c r="M2983" s="26">
        <f>VALUE(VLOOKUP(B2983,Accounts!B$2:G$3001,6,FALSE))</f>
        <v>522962607</v>
      </c>
      <c r="N2983" s="22">
        <f>IFERROR(VLOOKUP(B2983,Loan!B2983:D3282,3,FALSE), 0)</f>
        <v>0</v>
      </c>
      <c r="O2983" s="25">
        <f>VLOOKUP(B2983,Transaction!C2:F3001,4,FALSE)</f>
        <v>44422</v>
      </c>
      <c r="P2983" s="21" t="str">
        <f>VLOOKUP(B2983,Table3[[Account Number]:[Transaction type]],2,FALSE)</f>
        <v>Money Transfer</v>
      </c>
      <c r="Q2983" s="21" t="str">
        <f>VLOOKUP(B2983,Transaction!C2:E3001,3,FALSE)</f>
        <v>Mobile</v>
      </c>
      <c r="R2983" s="22">
        <f>Table4[[#This Row],[Bank Deposit2]] - Table4[[#This Row],[Saving Accounts]]</f>
        <v>-29971.004073268443</v>
      </c>
      <c r="S2983" s="22">
        <f>IF(AND(Table4[[#This Row],[Account Type]]="Current",Table4[[#This Row],[Opening Balance]]&gt;= 500000),Table4[[#This Row],[Opening Balance]] * 0.02, 0)</f>
        <v>10459252.140000001</v>
      </c>
    </row>
    <row r="2984" spans="1:19" ht="15.75" x14ac:dyDescent="0.25">
      <c r="A2984" s="17" t="s">
        <v>9072</v>
      </c>
      <c r="B2984" s="19">
        <v>710960755</v>
      </c>
      <c r="C2984" s="17">
        <v>48</v>
      </c>
      <c r="D2984" s="25">
        <v>35803.25</v>
      </c>
      <c r="E2984" s="17" t="str">
        <f t="shared" ca="1" si="46"/>
        <v>Male</v>
      </c>
      <c r="F2984" s="17" t="str">
        <f t="shared" ca="1" si="48"/>
        <v>Welder</v>
      </c>
      <c r="G2984" s="17" t="str">
        <f t="shared" ca="1" si="47"/>
        <v>River</v>
      </c>
      <c r="H2984" s="23" t="s">
        <v>9073</v>
      </c>
      <c r="I2984" s="20">
        <f t="shared" si="49"/>
        <v>102677.76603884999</v>
      </c>
      <c r="J2984" s="22">
        <v>416380.84497666435</v>
      </c>
      <c r="K2984" s="21" t="s">
        <v>9074</v>
      </c>
      <c r="L2984" s="21" t="str">
        <f>VLOOKUP(B2984,Accounts!B$2:E$3001,4,FALSE)</f>
        <v>Corporate</v>
      </c>
      <c r="M2984" s="26">
        <f>VALUE(VLOOKUP(B2984,Accounts!B$2:G$3001,6,FALSE))</f>
        <v>2734345442</v>
      </c>
      <c r="N2984" s="22">
        <f>IFERROR(VLOOKUP(B2984,Loan!B2984:D3283,3,FALSE), 0)</f>
        <v>0</v>
      </c>
      <c r="O2984" s="25">
        <f>VLOOKUP(B2984,Transaction!C2:F3001,4,FALSE)</f>
        <v>44668</v>
      </c>
      <c r="P2984" s="21" t="str">
        <f>VLOOKUP(B2984,Table3[[Account Number]:[Transaction type]],2,FALSE)</f>
        <v>Online Payment</v>
      </c>
      <c r="Q2984" s="21" t="str">
        <f>VLOOKUP(B2984,Transaction!C2:E3001,3,FALSE)</f>
        <v>Mobile</v>
      </c>
      <c r="R2984" s="22">
        <f>Table4[[#This Row],[Bank Deposit2]] - Table4[[#This Row],[Saving Accounts]]</f>
        <v>-313703.07893781434</v>
      </c>
      <c r="S2984" s="22">
        <f>IF(AND(Table4[[#This Row],[Account Type]]="Current",Table4[[#This Row],[Opening Balance]]&gt;= 500000),Table4[[#This Row],[Opening Balance]] * 0.02, 0)</f>
        <v>0</v>
      </c>
    </row>
    <row r="2985" spans="1:19" ht="15.75" x14ac:dyDescent="0.25">
      <c r="A2985" s="17" t="s">
        <v>9075</v>
      </c>
      <c r="B2985" s="19">
        <v>63506705</v>
      </c>
      <c r="C2985" s="17">
        <v>20</v>
      </c>
      <c r="D2985" s="25">
        <v>36707</v>
      </c>
      <c r="E2985" s="17" t="str">
        <f t="shared" ca="1" si="46"/>
        <v>Female</v>
      </c>
      <c r="F2985" s="17" t="str">
        <f t="shared" ca="1" si="48"/>
        <v>Professor</v>
      </c>
      <c r="G2985" s="17" t="str">
        <f t="shared" ca="1" si="47"/>
        <v>Imo</v>
      </c>
      <c r="H2985" s="23" t="s">
        <v>9076</v>
      </c>
      <c r="I2985" s="20">
        <f t="shared" si="49"/>
        <v>950404.40172923298</v>
      </c>
      <c r="J2985" s="22">
        <v>367675.54486488982</v>
      </c>
      <c r="K2985" s="21" t="s">
        <v>9077</v>
      </c>
      <c r="L2985" s="21" t="str">
        <f>VLOOKUP(B2985,Accounts!B$2:E$3001,4,FALSE)</f>
        <v>Joint</v>
      </c>
      <c r="M2985" s="26">
        <f>VALUE(VLOOKUP(B2985,Accounts!B$2:G$3001,6,FALSE))</f>
        <v>258230368</v>
      </c>
      <c r="N2985" s="22">
        <f>IFERROR(VLOOKUP(B2985,Loan!B2985:D3284,3,FALSE), 0)</f>
        <v>0</v>
      </c>
      <c r="O2985" s="25">
        <f>VLOOKUP(B2985,Transaction!C2:F3001,4,FALSE)</f>
        <v>44272</v>
      </c>
      <c r="P2985" s="21" t="str">
        <f>VLOOKUP(B2985,Table3[[Account Number]:[Transaction type]],2,FALSE)</f>
        <v>Money Deposit</v>
      </c>
      <c r="Q2985" s="21" t="str">
        <f>VLOOKUP(B2985,Transaction!C2:E3001,3,FALSE)</f>
        <v>ATM</v>
      </c>
      <c r="R2985" s="22">
        <f>Table4[[#This Row],[Bank Deposit2]] - Table4[[#This Row],[Saving Accounts]]</f>
        <v>582728.85686434316</v>
      </c>
      <c r="S2985" s="22">
        <f>IF(AND(Table4[[#This Row],[Account Type]]="Current",Table4[[#This Row],[Opening Balance]]&gt;= 500000),Table4[[#This Row],[Opening Balance]] * 0.02, 0)</f>
        <v>0</v>
      </c>
    </row>
    <row r="2986" spans="1:19" ht="15.75" x14ac:dyDescent="0.25">
      <c r="A2986" s="17" t="s">
        <v>9078</v>
      </c>
      <c r="B2986" s="19">
        <v>260853016</v>
      </c>
      <c r="C2986" s="17">
        <v>22</v>
      </c>
      <c r="D2986" s="25">
        <v>32843.75</v>
      </c>
      <c r="E2986" s="17" t="str">
        <f t="shared" ca="1" si="46"/>
        <v>Female</v>
      </c>
      <c r="F2986" s="17" t="str">
        <f t="shared" ca="1" si="48"/>
        <v>Tailor</v>
      </c>
      <c r="G2986" s="17" t="str">
        <f t="shared" ca="1" si="47"/>
        <v>Kwara</v>
      </c>
      <c r="H2986" s="23" t="s">
        <v>9079</v>
      </c>
      <c r="I2986" s="20">
        <f t="shared" si="49"/>
        <v>820166.86882897501</v>
      </c>
      <c r="J2986" s="22">
        <v>229263.24269529578</v>
      </c>
      <c r="K2986" s="21" t="s">
        <v>9080</v>
      </c>
      <c r="L2986" s="21" t="str">
        <f>VLOOKUP(B2986,Accounts!B$2:E$3001,4,FALSE)</f>
        <v>Domiciliary</v>
      </c>
      <c r="M2986" s="26">
        <f>VALUE(VLOOKUP(B2986,Accounts!B$2:G$3001,6,FALSE))</f>
        <v>12700521</v>
      </c>
      <c r="N2986" s="22">
        <f>IFERROR(VLOOKUP(B2986,Loan!B2986:D3285,3,FALSE), 0)</f>
        <v>0</v>
      </c>
      <c r="O2986" s="25">
        <f>VLOOKUP(B2986,Transaction!C2:F3001,4,FALSE)</f>
        <v>44245</v>
      </c>
      <c r="P2986" s="21" t="str">
        <f>VLOOKUP(B2986,Table3[[Account Number]:[Transaction type]],2,FALSE)</f>
        <v>Money Deposit</v>
      </c>
      <c r="Q2986" s="21" t="str">
        <f>VLOOKUP(B2986,Transaction!C2:E3001,3,FALSE)</f>
        <v>ATM</v>
      </c>
      <c r="R2986" s="22">
        <f>Table4[[#This Row],[Bank Deposit2]] - Table4[[#This Row],[Saving Accounts]]</f>
        <v>590903.62613367918</v>
      </c>
      <c r="S2986" s="22">
        <f>IF(AND(Table4[[#This Row],[Account Type]]="Current",Table4[[#This Row],[Opening Balance]]&gt;= 500000),Table4[[#This Row],[Opening Balance]] * 0.02, 0)</f>
        <v>0</v>
      </c>
    </row>
    <row r="2987" spans="1:19" ht="15.75" x14ac:dyDescent="0.25">
      <c r="A2987" s="17" t="s">
        <v>7455</v>
      </c>
      <c r="B2987" s="19">
        <v>994777450</v>
      </c>
      <c r="C2987" s="17">
        <v>75</v>
      </c>
      <c r="D2987" s="25">
        <v>37778.5</v>
      </c>
      <c r="E2987" s="17" t="str">
        <f t="shared" ca="1" si="46"/>
        <v>Female</v>
      </c>
      <c r="F2987" s="17" t="str">
        <f t="shared" ca="1" si="48"/>
        <v>Professor</v>
      </c>
      <c r="G2987" s="17" t="str">
        <f t="shared" ca="1" si="47"/>
        <v>Kano</v>
      </c>
      <c r="H2987" s="23" t="s">
        <v>9081</v>
      </c>
      <c r="I2987" s="20">
        <f t="shared" si="49"/>
        <v>879406.47758177202</v>
      </c>
      <c r="J2987" s="22">
        <v>227263.85127902956</v>
      </c>
      <c r="K2987" s="21" t="s">
        <v>9082</v>
      </c>
      <c r="L2987" s="21" t="str">
        <f>VLOOKUP(B2987,Accounts!B$2:E$3001,4,FALSE)</f>
        <v>Domiciliary</v>
      </c>
      <c r="M2987" s="26">
        <f>VALUE(VLOOKUP(B2987,Accounts!B$2:G$3001,6,FALSE))</f>
        <v>1148613099</v>
      </c>
      <c r="N2987" s="22">
        <f>IFERROR(VLOOKUP(B2987,Loan!B2987:D3286,3,FALSE), 0)</f>
        <v>0</v>
      </c>
      <c r="O2987" s="25">
        <f>VLOOKUP(B2987,Transaction!C2:F3001,4,FALSE)</f>
        <v>44232</v>
      </c>
      <c r="P2987" s="21" t="str">
        <f>VLOOKUP(B2987,Table3[[Account Number]:[Transaction type]],2,FALSE)</f>
        <v>Online Payment</v>
      </c>
      <c r="Q2987" s="21" t="str">
        <f>VLOOKUP(B2987,Transaction!C2:E3001,3,FALSE)</f>
        <v>Internet Banking</v>
      </c>
      <c r="R2987" s="22">
        <f>Table4[[#This Row],[Bank Deposit2]] - Table4[[#This Row],[Saving Accounts]]</f>
        <v>652142.6263027424</v>
      </c>
      <c r="S2987" s="22">
        <f>IF(AND(Table4[[#This Row],[Account Type]]="Current",Table4[[#This Row],[Opening Balance]]&gt;= 500000),Table4[[#This Row],[Opening Balance]] * 0.02, 0)</f>
        <v>0</v>
      </c>
    </row>
    <row r="2988" spans="1:19" ht="15.75" x14ac:dyDescent="0.25">
      <c r="A2988" s="17" t="s">
        <v>9083</v>
      </c>
      <c r="B2988" s="19">
        <v>254207692</v>
      </c>
      <c r="C2988" s="17">
        <v>47</v>
      </c>
      <c r="D2988" s="25">
        <v>38052</v>
      </c>
      <c r="E2988" s="17" t="str">
        <f t="shared" ca="1" si="46"/>
        <v>Female</v>
      </c>
      <c r="F2988" s="17" t="str">
        <f t="shared" ca="1" si="48"/>
        <v>Farmer</v>
      </c>
      <c r="G2988" s="17" t="str">
        <f t="shared" ca="1" si="47"/>
        <v>Kaduna</v>
      </c>
      <c r="H2988" s="23" t="s">
        <v>9084</v>
      </c>
      <c r="I2988" s="20">
        <f t="shared" si="49"/>
        <v>712363.39406436298</v>
      </c>
      <c r="J2988" s="22">
        <v>279325.01499897102</v>
      </c>
      <c r="K2988" s="21" t="s">
        <v>9085</v>
      </c>
      <c r="L2988" s="21" t="str">
        <f>VLOOKUP(B2988,Accounts!B$2:E$3001,4,FALSE)</f>
        <v>Joint</v>
      </c>
      <c r="M2988" s="26">
        <f>VALUE(VLOOKUP(B2988,Accounts!B$2:G$3001,6,FALSE))</f>
        <v>1703894395</v>
      </c>
      <c r="N2988" s="22">
        <f>IFERROR(VLOOKUP(B2988,Loan!B2988:D3287,3,FALSE), 0)</f>
        <v>0</v>
      </c>
      <c r="O2988" s="25">
        <f>VLOOKUP(B2988,Transaction!C2:F3001,4,FALSE)</f>
        <v>44307</v>
      </c>
      <c r="P2988" s="21" t="str">
        <f>VLOOKUP(B2988,Table3[[Account Number]:[Transaction type]],2,FALSE)</f>
        <v>Loan Payment</v>
      </c>
      <c r="Q2988" s="21" t="str">
        <f>VLOOKUP(B2988,Transaction!C2:E3001,3,FALSE)</f>
        <v>ACH</v>
      </c>
      <c r="R2988" s="22">
        <f>Table4[[#This Row],[Bank Deposit2]] - Table4[[#This Row],[Saving Accounts]]</f>
        <v>433038.37906539196</v>
      </c>
      <c r="S2988" s="22">
        <f>IF(AND(Table4[[#This Row],[Account Type]]="Current",Table4[[#This Row],[Opening Balance]]&gt;= 500000),Table4[[#This Row],[Opening Balance]] * 0.02, 0)</f>
        <v>0</v>
      </c>
    </row>
    <row r="2989" spans="1:19" ht="15.75" x14ac:dyDescent="0.25">
      <c r="A2989" s="17" t="s">
        <v>9086</v>
      </c>
      <c r="B2989" s="19">
        <v>825826622</v>
      </c>
      <c r="C2989" s="17">
        <v>19</v>
      </c>
      <c r="D2989" s="25">
        <v>33790</v>
      </c>
      <c r="E2989" s="17" t="str">
        <f t="shared" ca="1" si="46"/>
        <v>Male</v>
      </c>
      <c r="F2989" s="17" t="str">
        <f t="shared" ca="1" si="48"/>
        <v>Professor</v>
      </c>
      <c r="G2989" s="17" t="str">
        <f t="shared" ca="1" si="47"/>
        <v>Osun</v>
      </c>
      <c r="H2989" s="23" t="s">
        <v>9087</v>
      </c>
      <c r="I2989" s="20">
        <f t="shared" si="49"/>
        <v>80334.912183480497</v>
      </c>
      <c r="J2989" s="22">
        <v>331031.86792591057</v>
      </c>
      <c r="K2989" s="21" t="s">
        <v>9088</v>
      </c>
      <c r="L2989" s="21" t="str">
        <f>VLOOKUP(B2989,Accounts!B$2:E$3001,4,FALSE)</f>
        <v>Domiciliary</v>
      </c>
      <c r="M2989" s="26">
        <f>VALUE(VLOOKUP(B2989,Accounts!B$2:G$3001,6,FALSE))</f>
        <v>668022317</v>
      </c>
      <c r="N2989" s="22">
        <f>IFERROR(VLOOKUP(B2989,Loan!B2989:D3288,3,FALSE), 0)</f>
        <v>0</v>
      </c>
      <c r="O2989" s="25">
        <f>VLOOKUP(B2989,Transaction!C2:F3001,4,FALSE)</f>
        <v>44484</v>
      </c>
      <c r="P2989" s="21" t="str">
        <f>VLOOKUP(B2989,Table3[[Account Number]:[Transaction type]],2,FALSE)</f>
        <v>Loan Payment</v>
      </c>
      <c r="Q2989" s="21" t="str">
        <f>VLOOKUP(B2989,Transaction!C2:E3001,3,FALSE)</f>
        <v>Mobile</v>
      </c>
      <c r="R2989" s="22">
        <f>Table4[[#This Row],[Bank Deposit2]] - Table4[[#This Row],[Saving Accounts]]</f>
        <v>-250696.95574243006</v>
      </c>
      <c r="S2989" s="22">
        <f>IF(AND(Table4[[#This Row],[Account Type]]="Current",Table4[[#This Row],[Opening Balance]]&gt;= 500000),Table4[[#This Row],[Opening Balance]] * 0.02, 0)</f>
        <v>0</v>
      </c>
    </row>
    <row r="2990" spans="1:19" ht="15.75" x14ac:dyDescent="0.25">
      <c r="A2990" s="17" t="s">
        <v>9089</v>
      </c>
      <c r="B2990" s="19">
        <v>318126840</v>
      </c>
      <c r="C2990" s="17">
        <v>48</v>
      </c>
      <c r="D2990" s="25">
        <v>36262.25</v>
      </c>
      <c r="E2990" s="17" t="str">
        <f t="shared" ca="1" si="46"/>
        <v>Female</v>
      </c>
      <c r="F2990" s="17" t="str">
        <f t="shared" ca="1" si="48"/>
        <v>Professor</v>
      </c>
      <c r="G2990" s="17" t="str">
        <f t="shared" ca="1" si="47"/>
        <v>Ogun</v>
      </c>
      <c r="H2990" s="23" t="s">
        <v>9090</v>
      </c>
      <c r="I2990" s="20">
        <f t="shared" si="49"/>
        <v>977166.184492709</v>
      </c>
      <c r="J2990" s="22">
        <v>201883.66450866198</v>
      </c>
      <c r="K2990" s="21" t="s">
        <v>9091</v>
      </c>
      <c r="L2990" s="21" t="str">
        <f>VLOOKUP(B2990,Accounts!B$2:E$3001,4,FALSE)</f>
        <v>Corporate</v>
      </c>
      <c r="M2990" s="26">
        <f>VALUE(VLOOKUP(B2990,Accounts!B$2:G$3001,6,FALSE))</f>
        <v>3578207643</v>
      </c>
      <c r="N2990" s="22">
        <f>IFERROR(VLOOKUP(B2990,Loan!B2990:D3289,3,FALSE), 0)</f>
        <v>0</v>
      </c>
      <c r="O2990" s="25">
        <f>VLOOKUP(B2990,Transaction!C2:F3001,4,FALSE)</f>
        <v>44513</v>
      </c>
      <c r="P2990" s="21" t="str">
        <f>VLOOKUP(B2990,Table3[[Account Number]:[Transaction type]],2,FALSE)</f>
        <v>Online Payment</v>
      </c>
      <c r="Q2990" s="21" t="str">
        <f>VLOOKUP(B2990,Transaction!C2:E3001,3,FALSE)</f>
        <v>Mobile</v>
      </c>
      <c r="R2990" s="22">
        <f>Table4[[#This Row],[Bank Deposit2]] - Table4[[#This Row],[Saving Accounts]]</f>
        <v>775282.51998404704</v>
      </c>
      <c r="S2990" s="22">
        <f>IF(AND(Table4[[#This Row],[Account Type]]="Current",Table4[[#This Row],[Opening Balance]]&gt;= 500000),Table4[[#This Row],[Opening Balance]] * 0.02, 0)</f>
        <v>0</v>
      </c>
    </row>
    <row r="2991" spans="1:19" ht="15.75" x14ac:dyDescent="0.25">
      <c r="A2991" s="17" t="s">
        <v>9092</v>
      </c>
      <c r="B2991" s="19">
        <v>403033646</v>
      </c>
      <c r="C2991" s="17">
        <v>42</v>
      </c>
      <c r="D2991" s="25">
        <v>36152</v>
      </c>
      <c r="E2991" s="17" t="str">
        <f t="shared" ca="1" si="46"/>
        <v>Male</v>
      </c>
      <c r="F2991" s="17" t="str">
        <f t="shared" ca="1" si="48"/>
        <v>Welder</v>
      </c>
      <c r="G2991" s="17" t="str">
        <f t="shared" ca="1" si="47"/>
        <v>Enugu</v>
      </c>
      <c r="H2991" s="23" t="s">
        <v>9093</v>
      </c>
      <c r="I2991" s="20">
        <f t="shared" si="49"/>
        <v>314739.71625964501</v>
      </c>
      <c r="J2991" s="22">
        <v>477754.81896827213</v>
      </c>
      <c r="K2991" s="21" t="s">
        <v>9094</v>
      </c>
      <c r="L2991" s="21" t="str">
        <f>VLOOKUP(B2991,Accounts!B$2:E$3001,4,FALSE)</f>
        <v>Domiciliary</v>
      </c>
      <c r="M2991" s="26">
        <f>VALUE(VLOOKUP(B2991,Accounts!B$2:G$3001,6,FALSE))</f>
        <v>1654205796</v>
      </c>
      <c r="N2991" s="22">
        <f>IFERROR(VLOOKUP(B2991,Loan!B2991:D3290,3,FALSE), 0)</f>
        <v>0</v>
      </c>
      <c r="O2991" s="25">
        <f>VLOOKUP(B2991,Transaction!C2:F3001,4,FALSE)</f>
        <v>44281</v>
      </c>
      <c r="P2991" s="21" t="str">
        <f>VLOOKUP(B2991,Table3[[Account Number]:[Transaction type]],2,FALSE)</f>
        <v>Money Deposit</v>
      </c>
      <c r="Q2991" s="21" t="str">
        <f>VLOOKUP(B2991,Transaction!C2:E3001,3,FALSE)</f>
        <v>Bank</v>
      </c>
      <c r="R2991" s="22">
        <f>Table4[[#This Row],[Bank Deposit2]] - Table4[[#This Row],[Saving Accounts]]</f>
        <v>-163015.10270862712</v>
      </c>
      <c r="S2991" s="22">
        <f>IF(AND(Table4[[#This Row],[Account Type]]="Current",Table4[[#This Row],[Opening Balance]]&gt;= 500000),Table4[[#This Row],[Opening Balance]] * 0.02, 0)</f>
        <v>0</v>
      </c>
    </row>
    <row r="2992" spans="1:19" ht="15.75" x14ac:dyDescent="0.25">
      <c r="A2992" s="17" t="s">
        <v>9095</v>
      </c>
      <c r="B2992" s="19">
        <v>558451073</v>
      </c>
      <c r="C2992" s="17">
        <v>22</v>
      </c>
      <c r="D2992" s="25">
        <v>37949.5</v>
      </c>
      <c r="E2992" s="17" t="str">
        <f t="shared" ca="1" si="46"/>
        <v>Female</v>
      </c>
      <c r="F2992" s="17" t="str">
        <f t="shared" ca="1" si="48"/>
        <v>Farmer</v>
      </c>
      <c r="G2992" s="17" t="str">
        <f t="shared" ca="1" si="47"/>
        <v>Benue</v>
      </c>
      <c r="H2992" s="23" t="s">
        <v>9096</v>
      </c>
      <c r="I2992" s="20">
        <f t="shared" si="49"/>
        <v>157483.816929719</v>
      </c>
      <c r="J2992" s="22">
        <v>992719.45172781125</v>
      </c>
      <c r="K2992" s="21" t="s">
        <v>9097</v>
      </c>
      <c r="L2992" s="21" t="str">
        <f>VLOOKUP(B2992,Accounts!B$2:E$3001,4,FALSE)</f>
        <v>Domiciliary</v>
      </c>
      <c r="M2992" s="26">
        <f>VALUE(VLOOKUP(B2992,Accounts!B$2:G$3001,6,FALSE))</f>
        <v>2505587616</v>
      </c>
      <c r="N2992" s="22">
        <f>IFERROR(VLOOKUP(B2992,Loan!B2992:D3291,3,FALSE), 0)</f>
        <v>0</v>
      </c>
      <c r="O2992" s="25">
        <f>VLOOKUP(B2992,Transaction!C2:F3001,4,FALSE)</f>
        <v>44285</v>
      </c>
      <c r="P2992" s="21" t="str">
        <f>VLOOKUP(B2992,Table3[[Account Number]:[Transaction type]],2,FALSE)</f>
        <v>Money Transfer</v>
      </c>
      <c r="Q2992" s="21" t="str">
        <f>VLOOKUP(B2992,Transaction!C2:E3001,3,FALSE)</f>
        <v>Internet Banking</v>
      </c>
      <c r="R2992" s="22">
        <f>Table4[[#This Row],[Bank Deposit2]] - Table4[[#This Row],[Saving Accounts]]</f>
        <v>-835235.6347980923</v>
      </c>
      <c r="S2992" s="22">
        <f>IF(AND(Table4[[#This Row],[Account Type]]="Current",Table4[[#This Row],[Opening Balance]]&gt;= 500000),Table4[[#This Row],[Opening Balance]] * 0.02, 0)</f>
        <v>0</v>
      </c>
    </row>
    <row r="2993" spans="1:19" ht="15.75" x14ac:dyDescent="0.25">
      <c r="A2993" s="17" t="s">
        <v>9098</v>
      </c>
      <c r="B2993" s="19">
        <v>343407440</v>
      </c>
      <c r="C2993" s="17">
        <v>81</v>
      </c>
      <c r="D2993" s="25">
        <v>33474.75</v>
      </c>
      <c r="E2993" s="17" t="str">
        <f t="shared" ca="1" si="46"/>
        <v>Female</v>
      </c>
      <c r="F2993" s="17" t="str">
        <f t="shared" ca="1" si="48"/>
        <v>Professor</v>
      </c>
      <c r="G2993" s="17" t="str">
        <f t="shared" ca="1" si="47"/>
        <v>Plateau</v>
      </c>
      <c r="H2993" s="23" t="s">
        <v>9099</v>
      </c>
      <c r="I2993" s="20">
        <f t="shared" si="49"/>
        <v>924993.89791469404</v>
      </c>
      <c r="J2993" s="22">
        <v>375717.97826925432</v>
      </c>
      <c r="K2993" s="21" t="s">
        <v>9100</v>
      </c>
      <c r="L2993" s="21" t="str">
        <f>VLOOKUP(B2993,Accounts!B$2:E$3001,4,FALSE)</f>
        <v>Domiciliary</v>
      </c>
      <c r="M2993" s="26">
        <f>VALUE(VLOOKUP(B2993,Accounts!B$2:G$3001,6,FALSE))</f>
        <v>28616328</v>
      </c>
      <c r="N2993" s="22">
        <f>IFERROR(VLOOKUP(B2993,Loan!B2993:D3292,3,FALSE), 0)</f>
        <v>0</v>
      </c>
      <c r="O2993" s="25">
        <f>VLOOKUP(B2993,Transaction!C2:F3001,4,FALSE)</f>
        <v>44635</v>
      </c>
      <c r="P2993" s="21" t="str">
        <f>VLOOKUP(B2993,Table3[[Account Number]:[Transaction type]],2,FALSE)</f>
        <v>Checks</v>
      </c>
      <c r="Q2993" s="21" t="str">
        <f>VLOOKUP(B2993,Transaction!C2:E3001,3,FALSE)</f>
        <v>Bank</v>
      </c>
      <c r="R2993" s="22">
        <f>Table4[[#This Row],[Bank Deposit2]] - Table4[[#This Row],[Saving Accounts]]</f>
        <v>549275.91964543972</v>
      </c>
      <c r="S2993" s="22">
        <f>IF(AND(Table4[[#This Row],[Account Type]]="Current",Table4[[#This Row],[Opening Balance]]&gt;= 500000),Table4[[#This Row],[Opening Balance]] * 0.02, 0)</f>
        <v>0</v>
      </c>
    </row>
    <row r="2994" spans="1:19" ht="15.75" x14ac:dyDescent="0.25">
      <c r="A2994" s="17" t="s">
        <v>9101</v>
      </c>
      <c r="B2994" s="19">
        <v>304071750</v>
      </c>
      <c r="C2994" s="17">
        <v>61</v>
      </c>
      <c r="D2994" s="25">
        <v>36713.75</v>
      </c>
      <c r="E2994" s="17" t="str">
        <f t="shared" ca="1" si="46"/>
        <v>Male</v>
      </c>
      <c r="F2994" s="17" t="str">
        <f t="shared" ca="1" si="48"/>
        <v>Professor</v>
      </c>
      <c r="G2994" s="17" t="str">
        <f t="shared" ca="1" si="47"/>
        <v>Lagos</v>
      </c>
      <c r="H2994" s="23" t="s">
        <v>9102</v>
      </c>
      <c r="I2994" s="20">
        <f t="shared" si="49"/>
        <v>184502.839462515</v>
      </c>
      <c r="J2994" s="22">
        <v>401667.09571443353</v>
      </c>
      <c r="K2994" s="21" t="s">
        <v>9103</v>
      </c>
      <c r="L2994" s="21" t="str">
        <f>VLOOKUP(B2994,Accounts!B$2:E$3001,4,FALSE)</f>
        <v>Domiciliary</v>
      </c>
      <c r="M2994" s="26">
        <f>VALUE(VLOOKUP(B2994,Accounts!B$2:G$3001,6,FALSE))</f>
        <v>16255904</v>
      </c>
      <c r="N2994" s="22">
        <f>IFERROR(VLOOKUP(B2994,Loan!B2994:D3293,3,FALSE), 0)</f>
        <v>0</v>
      </c>
      <c r="O2994" s="25">
        <f>VLOOKUP(B2994,Transaction!C2:F3001,4,FALSE)</f>
        <v>44541</v>
      </c>
      <c r="P2994" s="21" t="str">
        <f>VLOOKUP(B2994,Table3[[Account Number]:[Transaction type]],2,FALSE)</f>
        <v>Money Deposit</v>
      </c>
      <c r="Q2994" s="21" t="str">
        <f>VLOOKUP(B2994,Transaction!C2:E3001,3,FALSE)</f>
        <v>Bank</v>
      </c>
      <c r="R2994" s="22">
        <f>Table4[[#This Row],[Bank Deposit2]] - Table4[[#This Row],[Saving Accounts]]</f>
        <v>-217164.25625191853</v>
      </c>
      <c r="S2994" s="22">
        <f>IF(AND(Table4[[#This Row],[Account Type]]="Current",Table4[[#This Row],[Opening Balance]]&gt;= 500000),Table4[[#This Row],[Opening Balance]] * 0.02, 0)</f>
        <v>0</v>
      </c>
    </row>
    <row r="2995" spans="1:19" ht="15.75" x14ac:dyDescent="0.25">
      <c r="A2995" s="17" t="s">
        <v>9104</v>
      </c>
      <c r="B2995" s="19">
        <v>720504346</v>
      </c>
      <c r="C2995" s="17">
        <v>65</v>
      </c>
      <c r="D2995" s="25">
        <v>32959.75</v>
      </c>
      <c r="E2995" s="17" t="str">
        <f t="shared" ca="1" si="46"/>
        <v>Male</v>
      </c>
      <c r="F2995" s="17" t="str">
        <f t="shared" ca="1" si="48"/>
        <v>Tailor</v>
      </c>
      <c r="G2995" s="17" t="str">
        <f t="shared" ca="1" si="47"/>
        <v>Cross River</v>
      </c>
      <c r="H2995" s="23" t="s">
        <v>9105</v>
      </c>
      <c r="I2995" s="20">
        <f t="shared" si="49"/>
        <v>440661.49970715999</v>
      </c>
      <c r="J2995" s="22">
        <v>654039.50958084827</v>
      </c>
      <c r="K2995" s="21" t="s">
        <v>9106</v>
      </c>
      <c r="L2995" s="21" t="str">
        <f>VLOOKUP(B2995,Accounts!B$2:E$3001,4,FALSE)</f>
        <v>Current</v>
      </c>
      <c r="M2995" s="26">
        <f>VALUE(VLOOKUP(B2995,Accounts!B$2:G$3001,6,FALSE))</f>
        <v>1331398656</v>
      </c>
      <c r="N2995" s="22">
        <f>IFERROR(VLOOKUP(B2995,Loan!B2995:D3294,3,FALSE), 0)</f>
        <v>0</v>
      </c>
      <c r="O2995" s="25">
        <f>VLOOKUP(B2995,Transaction!C2:F3001,4,FALSE)</f>
        <v>44442</v>
      </c>
      <c r="P2995" s="21" t="str">
        <f>VLOOKUP(B2995,Table3[[Account Number]:[Transaction type]],2,FALSE)</f>
        <v>Money Deposit</v>
      </c>
      <c r="Q2995" s="21" t="str">
        <f>VLOOKUP(B2995,Transaction!C2:E3001,3,FALSE)</f>
        <v>Bank</v>
      </c>
      <c r="R2995" s="22">
        <f>Table4[[#This Row],[Bank Deposit2]] - Table4[[#This Row],[Saving Accounts]]</f>
        <v>-213378.00987368828</v>
      </c>
      <c r="S2995" s="22">
        <f>IF(AND(Table4[[#This Row],[Account Type]]="Current",Table4[[#This Row],[Opening Balance]]&gt;= 500000),Table4[[#This Row],[Opening Balance]] * 0.02, 0)</f>
        <v>26627973.120000001</v>
      </c>
    </row>
    <row r="2996" spans="1:19" ht="15.75" x14ac:dyDescent="0.25">
      <c r="A2996" s="17" t="s">
        <v>9107</v>
      </c>
      <c r="B2996" s="19">
        <v>585230250</v>
      </c>
      <c r="C2996" s="17">
        <v>82</v>
      </c>
      <c r="D2996" s="25">
        <v>38049.25</v>
      </c>
      <c r="E2996" s="17" t="str">
        <f t="shared" ca="1" si="46"/>
        <v>Female</v>
      </c>
      <c r="F2996" s="17" t="str">
        <f t="shared" ca="1" si="48"/>
        <v>Tailor</v>
      </c>
      <c r="G2996" s="17" t="str">
        <f t="shared" ca="1" si="47"/>
        <v>Cross River</v>
      </c>
      <c r="H2996" s="23" t="s">
        <v>9108</v>
      </c>
      <c r="I2996" s="20">
        <f t="shared" si="49"/>
        <v>876029.03707529104</v>
      </c>
      <c r="J2996" s="22">
        <v>664850.51298486791</v>
      </c>
      <c r="K2996" s="21" t="s">
        <v>9109</v>
      </c>
      <c r="L2996" s="21" t="str">
        <f>VLOOKUP(B2996,Accounts!B$2:E$3001,4,FALSE)</f>
        <v>Current</v>
      </c>
      <c r="M2996" s="26">
        <f>VALUE(VLOOKUP(B2996,Accounts!B$2:G$3001,6,FALSE))</f>
        <v>9669135</v>
      </c>
      <c r="N2996" s="22">
        <f>IFERROR(VLOOKUP(B2996,Loan!B2996:D3295,3,FALSE), 0)</f>
        <v>0</v>
      </c>
      <c r="O2996" s="25">
        <f>VLOOKUP(B2996,Transaction!C2:F3001,4,FALSE)</f>
        <v>44354</v>
      </c>
      <c r="P2996" s="21" t="str">
        <f>VLOOKUP(B2996,Table3[[Account Number]:[Transaction type]],2,FALSE)</f>
        <v>Money Transfer</v>
      </c>
      <c r="Q2996" s="21" t="str">
        <f>VLOOKUP(B2996,Transaction!C2:E3001,3,FALSE)</f>
        <v>Mobile</v>
      </c>
      <c r="R2996" s="22">
        <f>Table4[[#This Row],[Bank Deposit2]] - Table4[[#This Row],[Saving Accounts]]</f>
        <v>211178.52409042313</v>
      </c>
      <c r="S2996" s="22">
        <f>IF(AND(Table4[[#This Row],[Account Type]]="Current",Table4[[#This Row],[Opening Balance]]&gt;= 500000),Table4[[#This Row],[Opening Balance]] * 0.02, 0)</f>
        <v>193382.7</v>
      </c>
    </row>
    <row r="2997" spans="1:19" ht="15.75" x14ac:dyDescent="0.25">
      <c r="A2997" s="17" t="s">
        <v>9110</v>
      </c>
      <c r="B2997" s="19">
        <v>157315900</v>
      </c>
      <c r="C2997" s="17">
        <v>66</v>
      </c>
      <c r="D2997" s="25">
        <v>36971.25</v>
      </c>
      <c r="E2997" s="17" t="str">
        <f t="shared" ca="1" si="46"/>
        <v>Male</v>
      </c>
      <c r="F2997" s="17" t="str">
        <f t="shared" ca="1" si="48"/>
        <v>Welder</v>
      </c>
      <c r="G2997" s="17" t="str">
        <f t="shared" ca="1" si="47"/>
        <v>Abuja</v>
      </c>
      <c r="H2997" s="23" t="s">
        <v>9111</v>
      </c>
      <c r="I2997" s="20">
        <f t="shared" si="49"/>
        <v>603390.76361608901</v>
      </c>
      <c r="J2997" s="22">
        <v>640495.93434169376</v>
      </c>
      <c r="K2997" s="21" t="s">
        <v>9112</v>
      </c>
      <c r="L2997" s="21" t="str">
        <f>VLOOKUP(B2997,Accounts!B$2:E$3001,4,FALSE)</f>
        <v>Corporate</v>
      </c>
      <c r="M2997" s="26">
        <f>VALUE(VLOOKUP(B2997,Accounts!B$2:G$3001,6,FALSE))</f>
        <v>1100149248</v>
      </c>
      <c r="N2997" s="22">
        <f>IFERROR(VLOOKUP(B2997,Loan!B2997:D3296,3,FALSE), 0)</f>
        <v>0</v>
      </c>
      <c r="O2997" s="25">
        <f>VLOOKUP(B2997,Transaction!C2:F3001,4,FALSE)</f>
        <v>44346</v>
      </c>
      <c r="P2997" s="21" t="str">
        <f>VLOOKUP(B2997,Table3[[Account Number]:[Transaction type]],2,FALSE)</f>
        <v>Money Deposit</v>
      </c>
      <c r="Q2997" s="21" t="str">
        <f>VLOOKUP(B2997,Transaction!C2:E3001,3,FALSE)</f>
        <v>ATM</v>
      </c>
      <c r="R2997" s="22">
        <f>Table4[[#This Row],[Bank Deposit2]] - Table4[[#This Row],[Saving Accounts]]</f>
        <v>-37105.170725604752</v>
      </c>
      <c r="S2997" s="22">
        <f>IF(AND(Table4[[#This Row],[Account Type]]="Current",Table4[[#This Row],[Opening Balance]]&gt;= 500000),Table4[[#This Row],[Opening Balance]] * 0.02, 0)</f>
        <v>0</v>
      </c>
    </row>
    <row r="2998" spans="1:19" ht="15.75" x14ac:dyDescent="0.25">
      <c r="A2998" s="17" t="s">
        <v>9113</v>
      </c>
      <c r="B2998" s="19">
        <v>225736476</v>
      </c>
      <c r="C2998" s="17">
        <v>25</v>
      </c>
      <c r="D2998" s="25">
        <v>34899.5</v>
      </c>
      <c r="E2998" s="17" t="str">
        <f t="shared" ca="1" si="46"/>
        <v>Female</v>
      </c>
      <c r="F2998" s="17" t="str">
        <f t="shared" ca="1" si="48"/>
        <v>Welder</v>
      </c>
      <c r="G2998" s="17" t="str">
        <f t="shared" ca="1" si="47"/>
        <v>Enugu</v>
      </c>
      <c r="H2998" s="23" t="s">
        <v>9114</v>
      </c>
      <c r="I2998" s="20">
        <f t="shared" si="49"/>
        <v>645771.71381187602</v>
      </c>
      <c r="J2998" s="22">
        <v>811498.19892957492</v>
      </c>
      <c r="K2998" s="21" t="s">
        <v>9115</v>
      </c>
      <c r="L2998" s="21" t="str">
        <f>VLOOKUP(B2998,Accounts!B$2:E$3001,4,FALSE)</f>
        <v>Savings</v>
      </c>
      <c r="M2998" s="26">
        <f>VALUE(VLOOKUP(B2998,Accounts!B$2:G$3001,6,FALSE))</f>
        <v>18152544</v>
      </c>
      <c r="N2998" s="22">
        <f>IFERROR(VLOOKUP(B2998,Loan!B2998:D3297,3,FALSE), 0)</f>
        <v>0</v>
      </c>
      <c r="O2998" s="25">
        <f>VLOOKUP(B2998,Transaction!C2:F3001,4,FALSE)</f>
        <v>44350</v>
      </c>
      <c r="P2998" s="21" t="str">
        <f>VLOOKUP(B2998,Table3[[Account Number]:[Transaction type]],2,FALSE)</f>
        <v>Money Transfer</v>
      </c>
      <c r="Q2998" s="21" t="str">
        <f>VLOOKUP(B2998,Transaction!C2:E3001,3,FALSE)</f>
        <v>ATM</v>
      </c>
      <c r="R2998" s="22">
        <f>Table4[[#This Row],[Bank Deposit2]] - Table4[[#This Row],[Saving Accounts]]</f>
        <v>-165726.4851176989</v>
      </c>
      <c r="S2998" s="22">
        <f>IF(AND(Table4[[#This Row],[Account Type]]="Current",Table4[[#This Row],[Opening Balance]]&gt;= 500000),Table4[[#This Row],[Opening Balance]] * 0.02, 0)</f>
        <v>0</v>
      </c>
    </row>
    <row r="2999" spans="1:19" ht="15.75" x14ac:dyDescent="0.25">
      <c r="A2999" s="17" t="s">
        <v>9116</v>
      </c>
      <c r="B2999" s="19">
        <v>135044117</v>
      </c>
      <c r="C2999" s="17">
        <v>26</v>
      </c>
      <c r="D2999" s="25">
        <v>35320.75</v>
      </c>
      <c r="E2999" s="17" t="str">
        <f t="shared" ca="1" si="46"/>
        <v>Male</v>
      </c>
      <c r="F2999" s="17" t="str">
        <f t="shared" ca="1" si="48"/>
        <v>Tailor</v>
      </c>
      <c r="G2999" s="17" t="str">
        <f t="shared" ca="1" si="47"/>
        <v>Kogi</v>
      </c>
      <c r="H2999" s="23" t="s">
        <v>9117</v>
      </c>
      <c r="I2999" s="20">
        <f t="shared" si="49"/>
        <v>314807.99320618901</v>
      </c>
      <c r="J2999" s="22">
        <v>104681.16541182392</v>
      </c>
      <c r="K2999" s="21" t="s">
        <v>9118</v>
      </c>
      <c r="L2999" s="21" t="str">
        <f>VLOOKUP(B2999,Accounts!B$2:E$3001,4,FALSE)</f>
        <v>Savings</v>
      </c>
      <c r="M2999" s="26">
        <f>VALUE(VLOOKUP(B2999,Accounts!B$2:G$3001,6,FALSE))</f>
        <v>2713681152</v>
      </c>
      <c r="N2999" s="22">
        <f>IFERROR(VLOOKUP(B2999,Loan!B2999:D3298,3,FALSE), 0)</f>
        <v>0</v>
      </c>
      <c r="O2999" s="25">
        <f>VLOOKUP(B2999,Transaction!C2:F3001,4,FALSE)</f>
        <v>44253</v>
      </c>
      <c r="P2999" s="21" t="str">
        <f>VLOOKUP(B2999,Table3[[Account Number]:[Transaction type]],2,FALSE)</f>
        <v>Online Payment</v>
      </c>
      <c r="Q2999" s="21" t="str">
        <f>VLOOKUP(B2999,Transaction!C2:E3001,3,FALSE)</f>
        <v>Internet Banking</v>
      </c>
      <c r="R2999" s="22">
        <f>Table4[[#This Row],[Bank Deposit2]] - Table4[[#This Row],[Saving Accounts]]</f>
        <v>210126.82779436509</v>
      </c>
      <c r="S2999" s="22">
        <f>IF(AND(Table4[[#This Row],[Account Type]]="Current",Table4[[#This Row],[Opening Balance]]&gt;= 500000),Table4[[#This Row],[Opening Balance]] * 0.02, 0)</f>
        <v>0</v>
      </c>
    </row>
    <row r="3000" spans="1:19" ht="15.75" x14ac:dyDescent="0.25">
      <c r="A3000" s="17" t="s">
        <v>9119</v>
      </c>
      <c r="B3000" s="19">
        <v>935902253</v>
      </c>
      <c r="C3000" s="17">
        <v>32</v>
      </c>
      <c r="D3000" s="25">
        <v>35427.75</v>
      </c>
      <c r="E3000" s="17" t="str">
        <f t="shared" ca="1" si="46"/>
        <v>Male</v>
      </c>
      <c r="F3000" s="17" t="str">
        <f t="shared" ca="1" si="48"/>
        <v>Welder</v>
      </c>
      <c r="G3000" s="17" t="str">
        <f t="shared" ca="1" si="47"/>
        <v>Bayelsa</v>
      </c>
      <c r="H3000" s="23" t="s">
        <v>9120</v>
      </c>
      <c r="I3000" s="20">
        <f t="shared" si="49"/>
        <v>567856.63483156997</v>
      </c>
      <c r="J3000" s="22">
        <v>768763.86719936994</v>
      </c>
      <c r="K3000" s="21" t="s">
        <v>9121</v>
      </c>
      <c r="L3000" s="21" t="str">
        <f>VLOOKUP(B3000,Accounts!B$2:E$3001,4,FALSE)</f>
        <v>Domiciliary</v>
      </c>
      <c r="M3000" s="26">
        <f>VALUE(VLOOKUP(B3000,Accounts!B$2:G$3001,6,FALSE))</f>
        <v>14671488</v>
      </c>
      <c r="N3000" s="22">
        <f>IFERROR(VLOOKUP(B3000,Loan!B3000:D3299,3,FALSE), 0)</f>
        <v>0</v>
      </c>
      <c r="O3000" s="25">
        <f>VLOOKUP(B3000,Transaction!C2:F3001,4,FALSE)</f>
        <v>44319</v>
      </c>
      <c r="P3000" s="21" t="str">
        <f>VLOOKUP(B3000,Table3[[Account Number]:[Transaction type]],2,FALSE)</f>
        <v>Money Transfer</v>
      </c>
      <c r="Q3000" s="21" t="str">
        <f>VLOOKUP(B3000,Transaction!C2:E3001,3,FALSE)</f>
        <v>ATM</v>
      </c>
      <c r="R3000" s="22">
        <f>Table4[[#This Row],[Bank Deposit2]] - Table4[[#This Row],[Saving Accounts]]</f>
        <v>-200907.23236779997</v>
      </c>
      <c r="S3000" s="22">
        <f>IF(AND(Table4[[#This Row],[Account Type]]="Current",Table4[[#This Row],[Opening Balance]]&gt;= 500000),Table4[[#This Row],[Opening Balance]] * 0.02, 0)</f>
        <v>0</v>
      </c>
    </row>
    <row r="3001" spans="1:19" ht="15.75" x14ac:dyDescent="0.25">
      <c r="A3001" s="17" t="s">
        <v>9122</v>
      </c>
      <c r="B3001" s="19">
        <v>898544861</v>
      </c>
      <c r="C3001" s="17">
        <v>46</v>
      </c>
      <c r="D3001" s="25">
        <v>32526.25</v>
      </c>
      <c r="E3001" s="17" t="str">
        <f t="shared" ca="1" si="46"/>
        <v>Male</v>
      </c>
      <c r="F3001" s="17" t="str">
        <f t="shared" ca="1" si="48"/>
        <v>Professor</v>
      </c>
      <c r="G3001" s="17" t="str">
        <f t="shared" ca="1" si="47"/>
        <v>Imo</v>
      </c>
      <c r="H3001" s="23" t="s">
        <v>9123</v>
      </c>
      <c r="I3001" s="20">
        <f t="shared" si="49"/>
        <v>599115.207738903</v>
      </c>
      <c r="J3001" s="22">
        <v>882908.96317357896</v>
      </c>
      <c r="K3001" s="21" t="s">
        <v>9124</v>
      </c>
      <c r="L3001" s="21" t="str">
        <f>VLOOKUP(B3001,Accounts!B$2:E$3001,4,FALSE)</f>
        <v>Joint</v>
      </c>
      <c r="M3001" s="26">
        <f>VALUE(VLOOKUP(B3001,Accounts!B$2:G$3001,6,FALSE))</f>
        <v>779156224</v>
      </c>
      <c r="N3001" s="22">
        <f>IFERROR(VLOOKUP(B3001,Loan!B3001:D3300,3,FALSE), 0)</f>
        <v>0</v>
      </c>
      <c r="O3001" s="25">
        <f>VLOOKUP(B3001,Transaction!C2:F3001,4,FALSE)</f>
        <v>44476</v>
      </c>
      <c r="P3001" s="21" t="str">
        <f>VLOOKUP(B3001,Table3[[Account Number]:[Transaction type]],2,FALSE)</f>
        <v>Checks</v>
      </c>
      <c r="Q3001" s="21" t="str">
        <f>VLOOKUP(B3001,Transaction!C2:E3001,3,FALSE)</f>
        <v>Informal Services</v>
      </c>
      <c r="R3001" s="22">
        <f>Table4[[#This Row],[Bank Deposit2]] - Table4[[#This Row],[Saving Accounts]]</f>
        <v>-283793.75543467596</v>
      </c>
      <c r="S3001" s="22">
        <f>IF(AND(Table4[[#This Row],[Account Type]]="Current",Table4[[#This Row],[Opening Balance]]&gt;= 500000),Table4[[#This Row],[Opening Balance]] * 0.02, 0)</f>
        <v>0</v>
      </c>
    </row>
    <row r="3002" spans="1:19" ht="15.75" x14ac:dyDescent="0.25">
      <c r="A3002" s="17" t="s">
        <v>71</v>
      </c>
      <c r="B3002" s="19">
        <v>734600374</v>
      </c>
      <c r="C3002" s="17">
        <v>27</v>
      </c>
      <c r="D3002" s="24">
        <v>34844.25</v>
      </c>
      <c r="E3002" s="17" t="s">
        <v>12</v>
      </c>
      <c r="F3002" s="17" t="s">
        <v>73</v>
      </c>
      <c r="G3002" s="17" t="s">
        <v>14</v>
      </c>
      <c r="H3002" s="17" t="s">
        <v>74</v>
      </c>
      <c r="I3002" s="20">
        <f t="shared" si="49"/>
        <v>866277.31937499996</v>
      </c>
      <c r="J3002" s="20">
        <v>199549.52839250001</v>
      </c>
      <c r="K3002" s="17" t="s">
        <v>75</v>
      </c>
      <c r="L3002" s="21" t="str">
        <f>VLOOKUP(B3002,Accounts!B$2:E$3001,4,FALSE)</f>
        <v>Domiciliary</v>
      </c>
      <c r="M3002" s="26">
        <f>VALUE(VLOOKUP(B3002,Accounts!B$2:G$3001,6,FALSE))</f>
        <v>8936475</v>
      </c>
      <c r="N3002" s="22">
        <f>IFERROR(VLOOKUP(B3002,Loan!B3002:D3301,3,FALSE), 0)</f>
        <v>0</v>
      </c>
      <c r="O3002" s="25">
        <f>VLOOKUP(B3002,Transaction!C2:F3001,4,FALSE)</f>
        <v>44678</v>
      </c>
      <c r="P3002" s="21" t="str">
        <f>VLOOKUP(B3002,Table3[[Account Number]:[Transaction type]],2,FALSE)</f>
        <v>Money Transfer</v>
      </c>
      <c r="Q3002" s="21" t="str">
        <f>VLOOKUP(B3002,Transaction!C2:E3001,3,FALSE)</f>
        <v>Mobile</v>
      </c>
      <c r="R3002" s="22">
        <f>Table4[[#This Row],[Bank Deposit2]] - Table4[[#This Row],[Saving Accounts]]</f>
        <v>666727.79098249995</v>
      </c>
      <c r="S3002" s="22">
        <f>IF(AND(Table4[[#This Row],[Account Type]]="Current",Table4[[#This Row],[Opening Balance]]&gt;= 500000),Table4[[#This Row],[Opening Balance]] * 0.02, 0)</f>
        <v>0</v>
      </c>
    </row>
    <row r="3003" spans="1:19" ht="15.75" x14ac:dyDescent="0.25">
      <c r="A3003" s="17" t="s">
        <v>76</v>
      </c>
      <c r="B3003" s="19">
        <v>747666123</v>
      </c>
      <c r="C3003" s="17">
        <v>58</v>
      </c>
      <c r="D3003" s="24">
        <v>23521.5</v>
      </c>
      <c r="E3003" s="17" t="s">
        <v>12</v>
      </c>
      <c r="F3003" s="17" t="s">
        <v>78</v>
      </c>
      <c r="G3003" s="17" t="s">
        <v>14</v>
      </c>
      <c r="H3003" s="17" t="s">
        <v>79</v>
      </c>
      <c r="I3003" s="20">
        <f t="shared" si="49"/>
        <v>349786.12703999999</v>
      </c>
      <c r="J3003" s="20">
        <v>60476.180385599997</v>
      </c>
      <c r="K3003" s="17" t="s">
        <v>80</v>
      </c>
      <c r="L3003" s="21" t="str">
        <f>VLOOKUP(B3003,Accounts!B$2:E$3001,4,FALSE)</f>
        <v>Domiciliary</v>
      </c>
      <c r="M3003" s="26">
        <f>VALUE(VLOOKUP(B3003,Accounts!B$2:G$3001,6,FALSE))</f>
        <v>682365</v>
      </c>
      <c r="N3003" s="22">
        <f>IFERROR(VLOOKUP(B3003,Loan!B3003:D3302,3,FALSE), 0)</f>
        <v>0</v>
      </c>
      <c r="O3003" s="25">
        <f>VLOOKUP(B3003,Transaction!C2:F3001,4,FALSE)</f>
        <v>44334</v>
      </c>
      <c r="P3003" s="21" t="str">
        <f>VLOOKUP(B3003,Table3[[Account Number]:[Transaction type]],2,FALSE)</f>
        <v>Online Payment</v>
      </c>
      <c r="Q3003" s="21" t="str">
        <f>VLOOKUP(B3003,Transaction!C2:E3001,3,FALSE)</f>
        <v>Internet Banking</v>
      </c>
      <c r="R3003" s="22">
        <f>Table4[[#This Row],[Bank Deposit2]] - Table4[[#This Row],[Saving Accounts]]</f>
        <v>289309.94665439997</v>
      </c>
      <c r="S3003" s="22">
        <f>IF(AND(Table4[[#This Row],[Account Type]]="Current",Table4[[#This Row],[Opening Balance]]&gt;= 500000),Table4[[#This Row],[Opening Balance]] * 0.02, 0)</f>
        <v>0</v>
      </c>
    </row>
    <row r="3004" spans="1:19" ht="15.75" x14ac:dyDescent="0.25">
      <c r="A3004" s="17" t="s">
        <v>81</v>
      </c>
      <c r="B3004" s="19">
        <v>766319894</v>
      </c>
      <c r="C3004" s="17">
        <v>76</v>
      </c>
      <c r="D3004" s="24">
        <v>16947</v>
      </c>
      <c r="E3004" s="17" t="s">
        <v>12</v>
      </c>
      <c r="F3004" s="17" t="s">
        <v>83</v>
      </c>
      <c r="G3004" s="17" t="s">
        <v>14</v>
      </c>
      <c r="H3004" s="17" t="s">
        <v>84</v>
      </c>
      <c r="I3004" s="20">
        <f t="shared" si="49"/>
        <v>682905.64913999999</v>
      </c>
      <c r="J3004" s="20">
        <v>251640.38465280001</v>
      </c>
      <c r="K3004" s="17" t="s">
        <v>85</v>
      </c>
      <c r="L3004" s="21" t="str">
        <f>VLOOKUP(B3004,Accounts!B$2:E$3001,4,FALSE)</f>
        <v>Domiciliary</v>
      </c>
      <c r="M3004" s="26">
        <f>VALUE(VLOOKUP(B3004,Accounts!B$2:G$3001,6,FALSE))</f>
        <v>2809815912</v>
      </c>
      <c r="N3004" s="22">
        <f>IFERROR(VLOOKUP(B3004,Loan!B3004:D3303,3,FALSE), 0)</f>
        <v>0</v>
      </c>
      <c r="O3004" s="25">
        <f>VLOOKUP(B3004,Transaction!C2:F3001,4,FALSE)</f>
        <v>44235</v>
      </c>
      <c r="P3004" s="21" t="str">
        <f>VLOOKUP(B3004,Table3[[Account Number]:[Transaction type]],2,FALSE)</f>
        <v>Cash Withdrawal</v>
      </c>
      <c r="Q3004" s="21" t="str">
        <f>VLOOKUP(B3004,Transaction!C2:E3001,3,FALSE)</f>
        <v>POS</v>
      </c>
      <c r="R3004" s="22">
        <f>Table4[[#This Row],[Bank Deposit2]] - Table4[[#This Row],[Saving Accounts]]</f>
        <v>431265.26448719995</v>
      </c>
      <c r="S3004" s="22">
        <f>IF(AND(Table4[[#This Row],[Account Type]]="Current",Table4[[#This Row],[Opening Balance]]&gt;= 500000),Table4[[#This Row],[Opening Balance]] * 0.02, 0)</f>
        <v>0</v>
      </c>
    </row>
    <row r="3005" spans="1:19" ht="15.75" x14ac:dyDescent="0.25">
      <c r="A3005" s="17" t="s">
        <v>86</v>
      </c>
      <c r="B3005" s="19">
        <v>349872023</v>
      </c>
      <c r="C3005" s="17">
        <v>77</v>
      </c>
      <c r="D3005" s="24">
        <v>16581.75</v>
      </c>
      <c r="E3005" s="17" t="s">
        <v>12</v>
      </c>
      <c r="F3005" s="17" t="s">
        <v>88</v>
      </c>
      <c r="G3005" s="17" t="s">
        <v>14</v>
      </c>
      <c r="H3005" s="17" t="s">
        <v>89</v>
      </c>
      <c r="I3005" s="20">
        <f t="shared" si="49"/>
        <v>2092998.2566500001</v>
      </c>
      <c r="J3005" s="20">
        <v>599062.61212559999</v>
      </c>
      <c r="K3005" s="17" t="s">
        <v>90</v>
      </c>
      <c r="L3005" s="21" t="str">
        <f>VLOOKUP(B3005,Accounts!B$2:E$3001,4,FALSE)</f>
        <v>Savings</v>
      </c>
      <c r="M3005" s="26">
        <f>VALUE(VLOOKUP(B3005,Accounts!B$2:G$3001,6,FALSE))</f>
        <v>191841</v>
      </c>
      <c r="N3005" s="22">
        <f>IFERROR(VLOOKUP(B3005,Loan!B3005:D3304,3,FALSE), 0)</f>
        <v>0</v>
      </c>
      <c r="O3005" s="25">
        <f>VLOOKUP(B3005,Transaction!C2:F3001,4,FALSE)</f>
        <v>44222</v>
      </c>
      <c r="P3005" s="21" t="str">
        <f>VLOOKUP(B3005,Table3[[Account Number]:[Transaction type]],2,FALSE)</f>
        <v>Money Deposit</v>
      </c>
      <c r="Q3005" s="21" t="str">
        <f>VLOOKUP(B3005,Transaction!C2:E3001,3,FALSE)</f>
        <v>ATM</v>
      </c>
      <c r="R3005" s="22">
        <f>Table4[[#This Row],[Bank Deposit2]] - Table4[[#This Row],[Saving Accounts]]</f>
        <v>1493935.6445244001</v>
      </c>
      <c r="S3005" s="22">
        <f>IF(AND(Table4[[#This Row],[Account Type]]="Current",Table4[[#This Row],[Opening Balance]]&gt;= 500000),Table4[[#This Row],[Opening Balance]] * 0.02, 0)</f>
        <v>0</v>
      </c>
    </row>
    <row r="3006" spans="1:19" ht="15.75" x14ac:dyDescent="0.25">
      <c r="A3006" s="17" t="s">
        <v>91</v>
      </c>
      <c r="B3006" s="19">
        <v>25045676</v>
      </c>
      <c r="C3006" s="17">
        <v>43</v>
      </c>
      <c r="D3006" s="24">
        <v>29000.25</v>
      </c>
      <c r="E3006" s="17" t="s">
        <v>12</v>
      </c>
      <c r="F3006" s="17" t="s">
        <v>93</v>
      </c>
      <c r="G3006" s="17" t="s">
        <v>14</v>
      </c>
      <c r="H3006" s="17" t="s">
        <v>94</v>
      </c>
      <c r="I3006" s="20">
        <f t="shared" si="49"/>
        <v>257445.07425000001</v>
      </c>
      <c r="J3006" s="20">
        <v>46827.904031999999</v>
      </c>
      <c r="K3006" s="17" t="s">
        <v>95</v>
      </c>
      <c r="L3006" s="21" t="str">
        <f>VLOOKUP(B3006,Accounts!B$2:E$3001,4,FALSE)</f>
        <v>Domiciliary</v>
      </c>
      <c r="M3006" s="26">
        <f>VALUE(VLOOKUP(B3006,Accounts!B$2:G$3001,6,FALSE))</f>
        <v>1541727</v>
      </c>
      <c r="N3006" s="22">
        <f>IFERROR(VLOOKUP(B3006,Loan!B3006:D3305,3,FALSE), 0)</f>
        <v>0</v>
      </c>
      <c r="O3006" s="25">
        <f>VLOOKUP(B3006,Transaction!C2:F3001,4,FALSE)</f>
        <v>44551</v>
      </c>
      <c r="P3006" s="21" t="str">
        <f>VLOOKUP(B3006,Table3[[Account Number]:[Transaction type]],2,FALSE)</f>
        <v>Online Payment</v>
      </c>
      <c r="Q3006" s="21" t="str">
        <f>VLOOKUP(B3006,Transaction!C2:E3001,3,FALSE)</f>
        <v>Card</v>
      </c>
      <c r="R3006" s="22">
        <f>Table4[[#This Row],[Bank Deposit2]] - Table4[[#This Row],[Saving Accounts]]</f>
        <v>210617.17021800001</v>
      </c>
      <c r="S3006" s="22">
        <f>IF(AND(Table4[[#This Row],[Account Type]]="Current",Table4[[#This Row],[Opening Balance]]&gt;= 500000),Table4[[#This Row],[Opening Balance]] * 0.02, 0)</f>
        <v>0</v>
      </c>
    </row>
    <row r="3007" spans="1:19" ht="15.75" x14ac:dyDescent="0.25">
      <c r="A3007" s="17" t="s">
        <v>96</v>
      </c>
      <c r="B3007" s="19">
        <v>66154412</v>
      </c>
      <c r="C3007" s="17">
        <v>33</v>
      </c>
      <c r="D3007" s="24">
        <v>32652.75</v>
      </c>
      <c r="E3007" s="17" t="s">
        <v>12</v>
      </c>
      <c r="F3007" s="17" t="s">
        <v>97</v>
      </c>
      <c r="G3007" s="17" t="s">
        <v>14</v>
      </c>
      <c r="H3007" s="17" t="s">
        <v>98</v>
      </c>
      <c r="I3007" s="20">
        <f t="shared" si="49"/>
        <v>87804.104024</v>
      </c>
      <c r="J3007" s="20">
        <v>43935.18563616</v>
      </c>
      <c r="K3007" s="17" t="s">
        <v>99</v>
      </c>
      <c r="L3007" s="21" t="str">
        <f>VLOOKUP(B3007,Accounts!B$2:E$3001,4,FALSE)</f>
        <v>Domiciliary</v>
      </c>
      <c r="M3007" s="26">
        <f>VALUE(VLOOKUP(B3007,Accounts!B$2:G$3001,6,FALSE))</f>
        <v>9260775</v>
      </c>
      <c r="N3007" s="22">
        <f>IFERROR(VLOOKUP(B3007,Loan!B3007:D3306,3,FALSE), 0)</f>
        <v>0</v>
      </c>
      <c r="O3007" s="25">
        <f>VLOOKUP(B3007,Transaction!C2:F3001,4,FALSE)</f>
        <v>44624</v>
      </c>
      <c r="P3007" s="21" t="str">
        <f>VLOOKUP(B3007,Table3[[Account Number]:[Transaction type]],2,FALSE)</f>
        <v>Online Payment</v>
      </c>
      <c r="Q3007" s="21" t="str">
        <f>VLOOKUP(B3007,Transaction!C2:E3001,3,FALSE)</f>
        <v>Mobile</v>
      </c>
      <c r="R3007" s="22">
        <f>Table4[[#This Row],[Bank Deposit2]] - Table4[[#This Row],[Saving Accounts]]</f>
        <v>43868.91838784</v>
      </c>
      <c r="S3007" s="22">
        <f>IF(AND(Table4[[#This Row],[Account Type]]="Current",Table4[[#This Row],[Opening Balance]]&gt;= 500000),Table4[[#This Row],[Opening Balance]] * 0.02, 0)</f>
        <v>0</v>
      </c>
    </row>
    <row r="3008" spans="1:19" ht="15.75" x14ac:dyDescent="0.25">
      <c r="A3008" s="17" t="s">
        <v>8617</v>
      </c>
      <c r="B3008" s="19">
        <v>219307348</v>
      </c>
      <c r="C3008" s="17">
        <v>38</v>
      </c>
      <c r="D3008" s="24">
        <v>30826.5</v>
      </c>
      <c r="E3008" s="17" t="s">
        <v>12</v>
      </c>
      <c r="F3008" s="17" t="s">
        <v>602</v>
      </c>
      <c r="G3008" s="17" t="s">
        <v>2773</v>
      </c>
      <c r="H3008" s="17" t="s">
        <v>8618</v>
      </c>
      <c r="I3008" s="20">
        <f t="shared" si="49"/>
        <v>818115.37919999997</v>
      </c>
      <c r="J3008" s="20">
        <v>310202.08127999998</v>
      </c>
      <c r="K3008" s="17" t="s">
        <v>8619</v>
      </c>
      <c r="L3008" s="21" t="str">
        <f>VLOOKUP(B3008,Accounts!B$2:E$3001,4,FALSE)</f>
        <v>Corporate</v>
      </c>
      <c r="M3008" s="26">
        <f>VALUE(VLOOKUP(B3008,Accounts!B$2:G$3001,6,FALSE))</f>
        <v>2829526752</v>
      </c>
      <c r="N3008" s="22">
        <f>IFERROR(VLOOKUP(B3008,Loan!B3008:D3307,3,FALSE), 0)</f>
        <v>0</v>
      </c>
      <c r="O3008" s="25">
        <f>VLOOKUP(B3008,Transaction!C2:F3001,4,FALSE)</f>
        <v>44567</v>
      </c>
      <c r="P3008" s="21" t="str">
        <f>VLOOKUP(B3008,Table3[[Account Number]:[Transaction type]],2,FALSE)</f>
        <v>Cash Withdrawal</v>
      </c>
      <c r="Q3008" s="21" t="str">
        <f>VLOOKUP(B3008,Transaction!C2:E3001,3,FALSE)</f>
        <v>POS</v>
      </c>
      <c r="R3008" s="22">
        <f>Table4[[#This Row],[Bank Deposit2]] - Table4[[#This Row],[Saving Accounts]]</f>
        <v>507913.29791999998</v>
      </c>
      <c r="S3008" s="22">
        <f>IF(AND(Table4[[#This Row],[Account Type]]="Current",Table4[[#This Row],[Opening Balance]]&gt;= 500000),Table4[[#This Row],[Opening Balance]] * 0.02, 0)</f>
        <v>0</v>
      </c>
    </row>
    <row r="3009" spans="1:19" ht="15.75" x14ac:dyDescent="0.25">
      <c r="A3009" s="17" t="s">
        <v>8620</v>
      </c>
      <c r="B3009" s="19">
        <v>120932057</v>
      </c>
      <c r="C3009" s="17">
        <v>83</v>
      </c>
      <c r="D3009" s="24">
        <v>14390.25</v>
      </c>
      <c r="E3009" s="17" t="s">
        <v>12</v>
      </c>
      <c r="F3009" s="17" t="s">
        <v>1840</v>
      </c>
      <c r="G3009" s="17" t="s">
        <v>2773</v>
      </c>
      <c r="H3009" s="17" t="s">
        <v>8621</v>
      </c>
      <c r="I3009" s="20">
        <f t="shared" si="49"/>
        <v>244910.008512</v>
      </c>
      <c r="J3009" s="20">
        <v>253073.67546239999</v>
      </c>
      <c r="K3009" s="17" t="s">
        <v>8622</v>
      </c>
      <c r="L3009" s="21" t="str">
        <f>VLOOKUP(B3009,Accounts!B$2:E$3001,4,FALSE)</f>
        <v>Current</v>
      </c>
      <c r="M3009" s="26">
        <f>VALUE(VLOOKUP(B3009,Accounts!B$2:G$3001,6,FALSE))</f>
        <v>250725561</v>
      </c>
      <c r="N3009" s="22">
        <f>IFERROR(VLOOKUP(B3009,Loan!B3009:D3308,3,FALSE), 0)</f>
        <v>0</v>
      </c>
      <c r="O3009" s="25">
        <f>VLOOKUP(B3009,Transaction!C2:F3001,4,FALSE)</f>
        <v>44374</v>
      </c>
      <c r="P3009" s="21" t="str">
        <f>VLOOKUP(B3009,Table3[[Account Number]:[Transaction type]],2,FALSE)</f>
        <v>Online Payment</v>
      </c>
      <c r="Q3009" s="21" t="str">
        <f>VLOOKUP(B3009,Transaction!C2:E3001,3,FALSE)</f>
        <v>Mobile</v>
      </c>
      <c r="R3009" s="22">
        <f>Table4[[#This Row],[Bank Deposit2]] - Table4[[#This Row],[Saving Accounts]]</f>
        <v>-8163.6669503999874</v>
      </c>
      <c r="S3009" s="22">
        <f>IF(AND(Table4[[#This Row],[Account Type]]="Current",Table4[[#This Row],[Opening Balance]]&gt;= 500000),Table4[[#This Row],[Opening Balance]] * 0.02, 0)</f>
        <v>5014511.22</v>
      </c>
    </row>
    <row r="3010" spans="1:19" ht="15.75" x14ac:dyDescent="0.25">
      <c r="A3010" s="17" t="s">
        <v>8623</v>
      </c>
      <c r="B3010" s="19">
        <v>415890182</v>
      </c>
      <c r="C3010" s="17">
        <v>56</v>
      </c>
      <c r="D3010" s="24">
        <v>24252</v>
      </c>
      <c r="E3010" s="17" t="s">
        <v>12</v>
      </c>
      <c r="F3010" s="17" t="s">
        <v>557</v>
      </c>
      <c r="G3010" s="17" t="s">
        <v>2773</v>
      </c>
      <c r="H3010" s="17" t="s">
        <v>8624</v>
      </c>
      <c r="I3010" s="20">
        <f t="shared" si="49"/>
        <v>2438133.21</v>
      </c>
      <c r="J3010" s="20">
        <v>1422244.3725000001</v>
      </c>
      <c r="K3010" s="17" t="s">
        <v>8625</v>
      </c>
      <c r="L3010" s="21" t="str">
        <f>VLOOKUP(B3010,Accounts!B$2:E$3001,4,FALSE)</f>
        <v>Current</v>
      </c>
      <c r="M3010" s="26">
        <f>VALUE(VLOOKUP(B3010,Accounts!B$2:G$3001,6,FALSE))</f>
        <v>532962753</v>
      </c>
      <c r="N3010" s="22">
        <f>IFERROR(VLOOKUP(B3010,Loan!B3010:D3309,3,FALSE), 0)</f>
        <v>0</v>
      </c>
      <c r="O3010" s="25">
        <f>VLOOKUP(B3010,Transaction!C2:F3001,4,FALSE)</f>
        <v>44489</v>
      </c>
      <c r="P3010" s="21" t="str">
        <f>VLOOKUP(B3010,Table3[[Account Number]:[Transaction type]],2,FALSE)</f>
        <v>Money Transfer</v>
      </c>
      <c r="Q3010" s="21" t="str">
        <f>VLOOKUP(B3010,Transaction!C2:E3001,3,FALSE)</f>
        <v>Internet Banking</v>
      </c>
      <c r="R3010" s="22">
        <f>Table4[[#This Row],[Bank Deposit2]] - Table4[[#This Row],[Saving Accounts]]</f>
        <v>1015888.8374999999</v>
      </c>
      <c r="S3010" s="22">
        <f>IF(AND(Table4[[#This Row],[Account Type]]="Current",Table4[[#This Row],[Opening Balance]]&gt;= 500000),Table4[[#This Row],[Opening Balance]] * 0.02, 0)</f>
        <v>10659255.060000001</v>
      </c>
    </row>
    <row r="3011" spans="1:19" ht="15.75" x14ac:dyDescent="0.25">
      <c r="A3011" s="17" t="s">
        <v>8626</v>
      </c>
      <c r="B3011" s="19">
        <v>955631691</v>
      </c>
      <c r="C3011" s="17">
        <v>84</v>
      </c>
      <c r="D3011" s="24">
        <v>14025</v>
      </c>
      <c r="E3011" s="17" t="s">
        <v>12</v>
      </c>
      <c r="F3011" s="17" t="s">
        <v>408</v>
      </c>
      <c r="G3011" s="17" t="s">
        <v>2773</v>
      </c>
      <c r="H3011" s="17" t="s">
        <v>8627</v>
      </c>
      <c r="I3011" s="20">
        <f t="shared" ref="I3011:I3012" si="50">VALUE(CLEAN(H3011))</f>
        <v>694986.09373199998</v>
      </c>
      <c r="J3011" s="20">
        <v>151194.93386088</v>
      </c>
      <c r="K3011" s="17" t="s">
        <v>8628</v>
      </c>
      <c r="L3011" s="21" t="str">
        <f>VLOOKUP(B3011,Accounts!B$2:E$3001,4,FALSE)</f>
        <v>Joint</v>
      </c>
      <c r="M3011" s="26">
        <f>VALUE(VLOOKUP(B3011,Accounts!B$2:G$3001,6,FALSE))</f>
        <v>584212388</v>
      </c>
      <c r="N3011" s="22">
        <f>IFERROR(VLOOKUP(B3011,Loan!B3011:D3310,3,FALSE), 0)</f>
        <v>0</v>
      </c>
      <c r="O3011" s="25">
        <f>VLOOKUP(B3011,Transaction!C2:F3001,4,FALSE)</f>
        <v>44449</v>
      </c>
      <c r="P3011" s="21" t="str">
        <f>VLOOKUP(B3011,Table3[[Account Number]:[Transaction type]],2,FALSE)</f>
        <v>Cash Withdrawal</v>
      </c>
      <c r="Q3011" s="21" t="str">
        <f>VLOOKUP(B3011,Transaction!C2:E3001,3,FALSE)</f>
        <v>ATM</v>
      </c>
      <c r="R3011" s="22">
        <f>Table4[[#This Row],[Bank Deposit2]] - Table4[[#This Row],[Saving Accounts]]</f>
        <v>543791.15987112001</v>
      </c>
      <c r="S3011" s="22">
        <f>IF(AND(Table4[[#This Row],[Account Type]]="Current",Table4[[#This Row],[Opening Balance]]&gt;= 500000),Table4[[#This Row],[Opening Balance]] * 0.02, 0)</f>
        <v>0</v>
      </c>
    </row>
    <row r="3012" spans="1:19" ht="15.75" x14ac:dyDescent="0.25">
      <c r="A3012" s="17" t="s">
        <v>8629</v>
      </c>
      <c r="B3012" s="19">
        <v>607842215</v>
      </c>
      <c r="C3012" s="17">
        <v>24</v>
      </c>
      <c r="D3012" s="24">
        <v>35940</v>
      </c>
      <c r="E3012" s="17" t="s">
        <v>12</v>
      </c>
      <c r="F3012" s="17" t="s">
        <v>947</v>
      </c>
      <c r="G3012" s="17" t="s">
        <v>3820</v>
      </c>
      <c r="H3012" s="17" t="s">
        <v>8630</v>
      </c>
      <c r="I3012" s="20">
        <f t="shared" si="50"/>
        <v>774143.80817199999</v>
      </c>
      <c r="J3012" s="20">
        <v>358651.99381284002</v>
      </c>
      <c r="K3012" s="17" t="s">
        <v>8631</v>
      </c>
      <c r="L3012" s="21" t="str">
        <f>VLOOKUP(B3012,Accounts!B$2:E$3001,4,FALSE)</f>
        <v>Savings</v>
      </c>
      <c r="M3012" s="26">
        <f>VALUE(VLOOKUP(B3012,Accounts!B$2:G$3001,6,FALSE))</f>
        <v>2221857857</v>
      </c>
      <c r="N3012" s="22">
        <f>IFERROR(VLOOKUP(B3012,Loan!B3012:D3311,3,FALSE), 0)</f>
        <v>0</v>
      </c>
      <c r="O3012" s="25">
        <f>VLOOKUP(B3012,Transaction!C2:F3001,4,FALSE)</f>
        <v>44355</v>
      </c>
      <c r="P3012" s="21" t="str">
        <f>VLOOKUP(B3012,Table3[[Account Number]:[Transaction type]],2,FALSE)</f>
        <v>Online Payment</v>
      </c>
      <c r="Q3012" s="21" t="str">
        <f>VLOOKUP(B3012,Transaction!C2:E3001,3,FALSE)</f>
        <v>Mobile</v>
      </c>
      <c r="R3012" s="22">
        <f>Table4[[#This Row],[Bank Deposit2]] - Table4[[#This Row],[Saving Accounts]]</f>
        <v>415491.81435915997</v>
      </c>
      <c r="S3012" s="22">
        <f>IF(AND(Table4[[#This Row],[Account Type]]="Current",Table4[[#This Row],[Opening Balance]]&gt;= 500000),Table4[[#This Row],[Opening Balance]] * 0.02, 0)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8A67E-2B62-48B8-975E-3D15C3525BA5}">
  <dimension ref="A1:D301"/>
  <sheetViews>
    <sheetView workbookViewId="0">
      <selection sqref="A1:A1048576"/>
    </sheetView>
  </sheetViews>
  <sheetFormatPr defaultRowHeight="15" x14ac:dyDescent="0.25"/>
  <cols>
    <col min="1" max="1" width="14.5703125" bestFit="1" customWidth="1"/>
    <col min="2" max="2" width="24" customWidth="1"/>
    <col min="3" max="3" width="10.28515625" bestFit="1" customWidth="1"/>
    <col min="4" max="4" width="22.7109375" style="14" customWidth="1"/>
  </cols>
  <sheetData>
    <row r="1" spans="1:4" x14ac:dyDescent="0.25">
      <c r="A1" s="1" t="s">
        <v>0</v>
      </c>
      <c r="B1" s="1" t="s">
        <v>1</v>
      </c>
      <c r="C1" s="1" t="s">
        <v>9125</v>
      </c>
      <c r="D1" s="13" t="s">
        <v>9219</v>
      </c>
    </row>
    <row r="2" spans="1:4" x14ac:dyDescent="0.25">
      <c r="A2" s="1" t="s">
        <v>817</v>
      </c>
      <c r="B2" s="2">
        <v>285351921</v>
      </c>
      <c r="C2" s="1" t="s">
        <v>9137</v>
      </c>
      <c r="D2" s="13">
        <v>4116633003</v>
      </c>
    </row>
    <row r="3" spans="1:4" x14ac:dyDescent="0.25">
      <c r="A3" s="1" t="s">
        <v>2287</v>
      </c>
      <c r="B3" s="2">
        <v>919496575</v>
      </c>
      <c r="C3" s="1" t="s">
        <v>9150</v>
      </c>
      <c r="D3" s="13">
        <v>2660428992</v>
      </c>
    </row>
    <row r="4" spans="1:4" x14ac:dyDescent="0.25">
      <c r="A4" s="1" t="s">
        <v>2049</v>
      </c>
      <c r="B4" s="2">
        <v>238274446</v>
      </c>
      <c r="C4" s="1" t="s">
        <v>9150</v>
      </c>
      <c r="D4" s="13">
        <v>9237412968</v>
      </c>
    </row>
    <row r="5" spans="1:4" x14ac:dyDescent="0.25">
      <c r="A5" s="1" t="s">
        <v>3255</v>
      </c>
      <c r="B5" s="2">
        <v>206071219</v>
      </c>
      <c r="C5" s="1" t="s">
        <v>9140</v>
      </c>
      <c r="D5" s="13">
        <v>15030108</v>
      </c>
    </row>
    <row r="6" spans="1:4" x14ac:dyDescent="0.25">
      <c r="A6" s="1" t="s">
        <v>4817</v>
      </c>
      <c r="B6" s="2">
        <v>46822267</v>
      </c>
      <c r="C6" s="1" t="s">
        <v>9130</v>
      </c>
      <c r="D6" s="13">
        <v>224641419</v>
      </c>
    </row>
    <row r="7" spans="1:4" x14ac:dyDescent="0.25">
      <c r="A7" s="1" t="s">
        <v>1954</v>
      </c>
      <c r="B7" s="2">
        <v>80693210</v>
      </c>
      <c r="C7" s="1" t="s">
        <v>9153</v>
      </c>
      <c r="D7" s="13">
        <v>92587068</v>
      </c>
    </row>
    <row r="8" spans="1:4" x14ac:dyDescent="0.25">
      <c r="A8" s="1" t="s">
        <v>5643</v>
      </c>
      <c r="B8" s="2">
        <v>5209569</v>
      </c>
      <c r="C8" s="1" t="s">
        <v>9146</v>
      </c>
      <c r="D8" s="13">
        <v>243312676</v>
      </c>
    </row>
    <row r="9" spans="1:4" x14ac:dyDescent="0.25">
      <c r="A9" s="1" t="s">
        <v>5793</v>
      </c>
      <c r="B9" s="2">
        <v>398267060</v>
      </c>
      <c r="C9" s="1" t="s">
        <v>9150</v>
      </c>
      <c r="D9" s="13">
        <v>17472947184</v>
      </c>
    </row>
    <row r="10" spans="1:4" x14ac:dyDescent="0.25">
      <c r="A10" s="1" t="s">
        <v>999</v>
      </c>
      <c r="B10" s="2">
        <v>767521408</v>
      </c>
      <c r="C10" s="1" t="s">
        <v>9153</v>
      </c>
      <c r="D10" s="13">
        <v>5225742522</v>
      </c>
    </row>
    <row r="11" spans="1:4" x14ac:dyDescent="0.25">
      <c r="A11" s="1" t="s">
        <v>2893</v>
      </c>
      <c r="B11" s="2">
        <v>366489606</v>
      </c>
      <c r="C11" s="1" t="s">
        <v>9176</v>
      </c>
      <c r="D11" s="13">
        <v>4385540984</v>
      </c>
    </row>
    <row r="12" spans="1:4" x14ac:dyDescent="0.25">
      <c r="A12" s="1" t="s">
        <v>4835</v>
      </c>
      <c r="B12" s="2">
        <v>850570265</v>
      </c>
      <c r="C12" s="1" t="s">
        <v>9133</v>
      </c>
      <c r="D12" s="13">
        <v>1724888697</v>
      </c>
    </row>
    <row r="13" spans="1:4" x14ac:dyDescent="0.25">
      <c r="A13" s="1" t="s">
        <v>2950</v>
      </c>
      <c r="B13" s="2">
        <v>834782830</v>
      </c>
      <c r="C13" s="1" t="s">
        <v>9182</v>
      </c>
      <c r="D13" s="13">
        <v>445105269</v>
      </c>
    </row>
    <row r="14" spans="1:4" x14ac:dyDescent="0.25">
      <c r="A14" s="1" t="s">
        <v>6474</v>
      </c>
      <c r="B14" s="2">
        <v>652428018</v>
      </c>
      <c r="C14" s="1" t="s">
        <v>9133</v>
      </c>
      <c r="D14" s="13">
        <v>1936000094</v>
      </c>
    </row>
    <row r="15" spans="1:4" x14ac:dyDescent="0.25">
      <c r="A15" s="1" t="s">
        <v>717</v>
      </c>
      <c r="B15" s="2">
        <v>85427274</v>
      </c>
      <c r="C15" s="1" t="s">
        <v>9133</v>
      </c>
      <c r="D15" s="13">
        <v>1444612728</v>
      </c>
    </row>
    <row r="16" spans="1:4" x14ac:dyDescent="0.25">
      <c r="A16" s="1" t="s">
        <v>4705</v>
      </c>
      <c r="B16" s="2">
        <v>555382110</v>
      </c>
      <c r="C16" s="1" t="s">
        <v>9133</v>
      </c>
      <c r="D16" s="13">
        <v>1716121056</v>
      </c>
    </row>
    <row r="17" spans="1:4" x14ac:dyDescent="0.25">
      <c r="A17" s="1" t="s">
        <v>4283</v>
      </c>
      <c r="B17" s="2">
        <v>993487260</v>
      </c>
      <c r="C17" s="1" t="s">
        <v>9133</v>
      </c>
      <c r="D17" s="13">
        <v>3904154694</v>
      </c>
    </row>
    <row r="18" spans="1:4" x14ac:dyDescent="0.25">
      <c r="A18" s="1" t="s">
        <v>3932</v>
      </c>
      <c r="B18" s="2">
        <v>423463338</v>
      </c>
      <c r="C18" s="1" t="s">
        <v>9148</v>
      </c>
      <c r="D18" s="13">
        <v>28392273</v>
      </c>
    </row>
    <row r="19" spans="1:4" x14ac:dyDescent="0.25">
      <c r="A19" s="1" t="s">
        <v>4521</v>
      </c>
      <c r="B19" s="2">
        <v>491931973</v>
      </c>
      <c r="C19" s="1" t="s">
        <v>9143</v>
      </c>
      <c r="D19" s="13">
        <v>479366238</v>
      </c>
    </row>
    <row r="20" spans="1:4" x14ac:dyDescent="0.25">
      <c r="A20" s="1" t="s">
        <v>4397</v>
      </c>
      <c r="B20" s="2">
        <v>936214169</v>
      </c>
      <c r="C20" s="1" t="s">
        <v>9133</v>
      </c>
      <c r="D20" s="13">
        <v>17552016</v>
      </c>
    </row>
    <row r="21" spans="1:4" x14ac:dyDescent="0.25">
      <c r="A21" s="1" t="s">
        <v>7551</v>
      </c>
      <c r="B21" s="2">
        <v>298370602</v>
      </c>
      <c r="C21" s="1" t="s">
        <v>9156</v>
      </c>
      <c r="D21" s="13">
        <v>5663541888</v>
      </c>
    </row>
    <row r="22" spans="1:4" x14ac:dyDescent="0.25">
      <c r="A22" s="1" t="s">
        <v>4806</v>
      </c>
      <c r="B22" s="2">
        <v>247030328</v>
      </c>
      <c r="C22" s="1" t="s">
        <v>9165</v>
      </c>
      <c r="D22" s="13">
        <v>5740046647</v>
      </c>
    </row>
    <row r="23" spans="1:4" x14ac:dyDescent="0.25">
      <c r="A23" s="1" t="s">
        <v>8635</v>
      </c>
      <c r="B23" s="2">
        <v>158449315</v>
      </c>
      <c r="C23" s="1" t="s">
        <v>9176</v>
      </c>
      <c r="D23" s="13">
        <v>7484371149</v>
      </c>
    </row>
    <row r="24" spans="1:4" x14ac:dyDescent="0.25">
      <c r="A24" s="1" t="s">
        <v>7508</v>
      </c>
      <c r="B24" s="2">
        <v>468039144</v>
      </c>
      <c r="C24" s="1" t="s">
        <v>9170</v>
      </c>
      <c r="D24" s="13">
        <v>214211088</v>
      </c>
    </row>
    <row r="25" spans="1:4" x14ac:dyDescent="0.25">
      <c r="A25" s="1" t="s">
        <v>6542</v>
      </c>
      <c r="B25" s="2">
        <v>704149278</v>
      </c>
      <c r="C25" s="1" t="s">
        <v>9196</v>
      </c>
      <c r="D25" s="13">
        <v>363645436</v>
      </c>
    </row>
    <row r="26" spans="1:4" x14ac:dyDescent="0.25">
      <c r="A26" s="1" t="s">
        <v>8843</v>
      </c>
      <c r="B26" s="2">
        <v>700293659</v>
      </c>
      <c r="C26" s="1" t="s">
        <v>9150</v>
      </c>
      <c r="D26" s="13">
        <v>2055520472</v>
      </c>
    </row>
    <row r="27" spans="1:4" x14ac:dyDescent="0.25">
      <c r="A27" s="1" t="s">
        <v>3644</v>
      </c>
      <c r="B27" s="2">
        <v>301903886</v>
      </c>
      <c r="C27" s="1" t="s">
        <v>9176</v>
      </c>
      <c r="D27" s="13">
        <v>514321281</v>
      </c>
    </row>
    <row r="28" spans="1:4" x14ac:dyDescent="0.25">
      <c r="A28" s="1" t="s">
        <v>211</v>
      </c>
      <c r="B28" s="2">
        <v>939238656</v>
      </c>
      <c r="C28" s="1" t="s">
        <v>9153</v>
      </c>
      <c r="D28" s="13">
        <v>774853233</v>
      </c>
    </row>
    <row r="29" spans="1:4" x14ac:dyDescent="0.25">
      <c r="A29" s="1" t="s">
        <v>1485</v>
      </c>
      <c r="B29" s="2">
        <v>286598152</v>
      </c>
      <c r="C29" s="1" t="s">
        <v>9130</v>
      </c>
      <c r="D29" s="13">
        <v>865089008</v>
      </c>
    </row>
    <row r="30" spans="1:4" x14ac:dyDescent="0.25">
      <c r="A30" s="1" t="s">
        <v>9054</v>
      </c>
      <c r="B30" s="2">
        <v>267895724</v>
      </c>
      <c r="C30" s="1" t="s">
        <v>9143</v>
      </c>
      <c r="D30" s="13">
        <v>488280256</v>
      </c>
    </row>
    <row r="31" spans="1:4" x14ac:dyDescent="0.25">
      <c r="A31" s="1" t="s">
        <v>6504</v>
      </c>
      <c r="B31" s="2">
        <v>174453542</v>
      </c>
      <c r="C31" s="1" t="s">
        <v>9133</v>
      </c>
      <c r="D31" s="13">
        <v>6084897</v>
      </c>
    </row>
    <row r="32" spans="1:4" x14ac:dyDescent="0.25">
      <c r="A32" s="1" t="s">
        <v>5184</v>
      </c>
      <c r="B32" s="2">
        <v>969042217</v>
      </c>
      <c r="C32" s="1" t="s">
        <v>9133</v>
      </c>
      <c r="D32" s="13">
        <v>459902124</v>
      </c>
    </row>
    <row r="33" spans="1:4" x14ac:dyDescent="0.25">
      <c r="A33" s="1" t="s">
        <v>1007</v>
      </c>
      <c r="B33" s="2">
        <v>547781025</v>
      </c>
      <c r="C33" s="1" t="s">
        <v>9133</v>
      </c>
      <c r="D33" s="13">
        <v>22665436158</v>
      </c>
    </row>
    <row r="34" spans="1:4" x14ac:dyDescent="0.25">
      <c r="A34" s="1" t="s">
        <v>7956</v>
      </c>
      <c r="B34" s="2">
        <v>898907904</v>
      </c>
      <c r="C34" s="1" t="s">
        <v>9153</v>
      </c>
      <c r="D34" s="13">
        <v>418199085</v>
      </c>
    </row>
    <row r="35" spans="1:4" x14ac:dyDescent="0.25">
      <c r="A35" s="1" t="s">
        <v>32</v>
      </c>
      <c r="B35" s="2">
        <v>600576973</v>
      </c>
      <c r="C35" s="1" t="s">
        <v>9130</v>
      </c>
      <c r="D35" s="13">
        <v>1955655615</v>
      </c>
    </row>
    <row r="36" spans="1:4" x14ac:dyDescent="0.25">
      <c r="A36" s="1" t="s">
        <v>6633</v>
      </c>
      <c r="B36" s="2">
        <v>672710860</v>
      </c>
      <c r="C36" s="1" t="s">
        <v>9165</v>
      </c>
      <c r="D36" s="13">
        <v>530725888</v>
      </c>
    </row>
    <row r="37" spans="1:4" x14ac:dyDescent="0.25">
      <c r="A37" s="1" t="s">
        <v>1830</v>
      </c>
      <c r="B37" s="2">
        <v>280454740</v>
      </c>
      <c r="C37" s="1" t="s">
        <v>9166</v>
      </c>
      <c r="D37" s="13">
        <v>13215385756</v>
      </c>
    </row>
    <row r="38" spans="1:4" x14ac:dyDescent="0.25">
      <c r="A38" s="1" t="s">
        <v>6457</v>
      </c>
      <c r="B38" s="2">
        <v>986854271</v>
      </c>
      <c r="C38" s="1" t="s">
        <v>9133</v>
      </c>
      <c r="D38" s="13">
        <v>5833559368</v>
      </c>
    </row>
    <row r="39" spans="1:4" x14ac:dyDescent="0.25">
      <c r="A39" s="1" t="s">
        <v>5801</v>
      </c>
      <c r="B39" s="2">
        <v>836838522</v>
      </c>
      <c r="C39" s="1" t="s">
        <v>9150</v>
      </c>
      <c r="D39" s="13">
        <v>780104619</v>
      </c>
    </row>
    <row r="40" spans="1:4" x14ac:dyDescent="0.25">
      <c r="A40" s="1" t="s">
        <v>3294</v>
      </c>
      <c r="B40" s="2">
        <v>737911540</v>
      </c>
      <c r="C40" s="1" t="s">
        <v>9133</v>
      </c>
      <c r="D40" s="13">
        <v>18748735488</v>
      </c>
    </row>
    <row r="41" spans="1:4" x14ac:dyDescent="0.25">
      <c r="A41" s="1" t="s">
        <v>6462</v>
      </c>
      <c r="B41" s="2">
        <v>625651230</v>
      </c>
      <c r="C41" s="1" t="s">
        <v>9146</v>
      </c>
      <c r="D41" s="13">
        <v>73509156</v>
      </c>
    </row>
    <row r="42" spans="1:4" x14ac:dyDescent="0.25">
      <c r="A42" s="1" t="s">
        <v>5846</v>
      </c>
      <c r="B42" s="2">
        <v>841889132</v>
      </c>
      <c r="C42" s="1" t="s">
        <v>9130</v>
      </c>
      <c r="D42" s="13">
        <v>7379551296</v>
      </c>
    </row>
    <row r="43" spans="1:4" x14ac:dyDescent="0.25">
      <c r="A43" s="1" t="s">
        <v>4732</v>
      </c>
      <c r="B43" s="2">
        <v>579536924</v>
      </c>
      <c r="C43" s="1" t="s">
        <v>9143</v>
      </c>
      <c r="D43" s="13">
        <v>4786899444</v>
      </c>
    </row>
    <row r="44" spans="1:4" x14ac:dyDescent="0.25">
      <c r="A44" s="1" t="s">
        <v>392</v>
      </c>
      <c r="B44" s="2">
        <v>465242193</v>
      </c>
      <c r="C44" s="1" t="s">
        <v>9156</v>
      </c>
      <c r="D44" s="13">
        <v>841410801</v>
      </c>
    </row>
    <row r="45" spans="1:4" x14ac:dyDescent="0.25">
      <c r="A45" s="1" t="s">
        <v>8382</v>
      </c>
      <c r="B45" s="2">
        <v>405162073</v>
      </c>
      <c r="C45" s="1" t="s">
        <v>9150</v>
      </c>
      <c r="D45" s="13">
        <v>12540402056</v>
      </c>
    </row>
    <row r="46" spans="1:4" x14ac:dyDescent="0.25">
      <c r="A46" s="1" t="s">
        <v>5379</v>
      </c>
      <c r="B46" s="2">
        <v>822729697</v>
      </c>
      <c r="C46" s="1" t="s">
        <v>9168</v>
      </c>
      <c r="D46" s="13">
        <v>352774026</v>
      </c>
    </row>
    <row r="47" spans="1:4" x14ac:dyDescent="0.25">
      <c r="A47" s="1" t="s">
        <v>2232</v>
      </c>
      <c r="B47" s="2">
        <v>31819356</v>
      </c>
      <c r="C47" s="1" t="s">
        <v>9180</v>
      </c>
      <c r="D47" s="13">
        <v>3187466184</v>
      </c>
    </row>
    <row r="48" spans="1:4" x14ac:dyDescent="0.25">
      <c r="A48" s="1" t="s">
        <v>4729</v>
      </c>
      <c r="B48" s="2">
        <v>666267875</v>
      </c>
      <c r="C48" s="1" t="s">
        <v>9156</v>
      </c>
      <c r="D48" s="13">
        <v>1886976729</v>
      </c>
    </row>
    <row r="49" spans="1:4" x14ac:dyDescent="0.25">
      <c r="A49" s="1" t="s">
        <v>927</v>
      </c>
      <c r="B49" s="2">
        <v>511307260</v>
      </c>
      <c r="C49" s="1" t="s">
        <v>9133</v>
      </c>
      <c r="D49" s="13">
        <v>8075816396</v>
      </c>
    </row>
    <row r="50" spans="1:4" x14ac:dyDescent="0.25">
      <c r="A50" s="1" t="s">
        <v>5278</v>
      </c>
      <c r="B50" s="2">
        <v>9358210</v>
      </c>
      <c r="C50" s="1" t="s">
        <v>9165</v>
      </c>
      <c r="D50" s="13">
        <v>2271164904</v>
      </c>
    </row>
    <row r="51" spans="1:4" x14ac:dyDescent="0.25">
      <c r="A51" s="1" t="s">
        <v>8449</v>
      </c>
      <c r="B51" s="2">
        <v>644201182</v>
      </c>
      <c r="C51" s="1" t="s">
        <v>9150</v>
      </c>
      <c r="D51" s="13">
        <v>528083556</v>
      </c>
    </row>
    <row r="52" spans="1:4" x14ac:dyDescent="0.25">
      <c r="A52" s="1" t="s">
        <v>4687</v>
      </c>
      <c r="B52" s="2">
        <v>290971192</v>
      </c>
      <c r="C52" s="1" t="s">
        <v>9150</v>
      </c>
      <c r="D52" s="13">
        <v>782160252</v>
      </c>
    </row>
    <row r="53" spans="1:4" x14ac:dyDescent="0.25">
      <c r="A53" s="1" t="s">
        <v>2865</v>
      </c>
      <c r="B53" s="2">
        <v>567668389</v>
      </c>
      <c r="C53" s="1" t="s">
        <v>9168</v>
      </c>
      <c r="D53" s="13">
        <v>6475207348</v>
      </c>
    </row>
    <row r="54" spans="1:4" x14ac:dyDescent="0.25">
      <c r="A54" s="1" t="s">
        <v>2754</v>
      </c>
      <c r="B54" s="2">
        <v>735527609</v>
      </c>
      <c r="C54" s="1" t="s">
        <v>9156</v>
      </c>
      <c r="D54" s="13">
        <v>1098051012</v>
      </c>
    </row>
    <row r="55" spans="1:4" x14ac:dyDescent="0.25">
      <c r="A55" s="1" t="s">
        <v>3070</v>
      </c>
      <c r="B55" s="2">
        <v>266596220</v>
      </c>
      <c r="C55" s="1" t="s">
        <v>9193</v>
      </c>
      <c r="D55" s="13">
        <v>794809057</v>
      </c>
    </row>
    <row r="56" spans="1:4" x14ac:dyDescent="0.25">
      <c r="A56" s="1" t="s">
        <v>4271</v>
      </c>
      <c r="B56" s="2">
        <v>279173198</v>
      </c>
      <c r="C56" s="1" t="s">
        <v>9150</v>
      </c>
      <c r="D56" s="13">
        <v>9858129456</v>
      </c>
    </row>
    <row r="57" spans="1:4" x14ac:dyDescent="0.25">
      <c r="A57" s="1" t="s">
        <v>1557</v>
      </c>
      <c r="B57" s="2">
        <v>704858168</v>
      </c>
      <c r="C57" s="1" t="s">
        <v>9143</v>
      </c>
      <c r="D57" s="13">
        <v>1525409886</v>
      </c>
    </row>
    <row r="58" spans="1:4" x14ac:dyDescent="0.25">
      <c r="A58" s="1" t="s">
        <v>4684</v>
      </c>
      <c r="B58" s="2">
        <v>804038273</v>
      </c>
      <c r="C58" s="1" t="s">
        <v>9148</v>
      </c>
      <c r="D58" s="13">
        <v>5411343168</v>
      </c>
    </row>
    <row r="59" spans="1:4" x14ac:dyDescent="0.25">
      <c r="A59" s="1" t="s">
        <v>8671</v>
      </c>
      <c r="B59" s="2">
        <v>723431746</v>
      </c>
      <c r="C59" s="1" t="s">
        <v>9133</v>
      </c>
      <c r="D59" s="13">
        <v>5920035528</v>
      </c>
    </row>
    <row r="60" spans="1:4" x14ac:dyDescent="0.25">
      <c r="A60" s="1" t="s">
        <v>4357</v>
      </c>
      <c r="B60" s="2">
        <v>15764858</v>
      </c>
      <c r="C60" s="1" t="s">
        <v>9170</v>
      </c>
      <c r="D60" s="13">
        <v>9895652532</v>
      </c>
    </row>
    <row r="61" spans="1:4" x14ac:dyDescent="0.25">
      <c r="A61" s="1" t="s">
        <v>6189</v>
      </c>
      <c r="B61" s="2">
        <v>354728422</v>
      </c>
      <c r="C61" s="1" t="s">
        <v>9133</v>
      </c>
      <c r="D61" s="13">
        <v>5921858812</v>
      </c>
    </row>
    <row r="62" spans="1:4" x14ac:dyDescent="0.25">
      <c r="A62" s="1" t="s">
        <v>2417</v>
      </c>
      <c r="B62" s="2">
        <v>764436046</v>
      </c>
      <c r="C62" s="1" t="s">
        <v>9156</v>
      </c>
      <c r="D62" s="13">
        <v>164253285</v>
      </c>
    </row>
    <row r="63" spans="1:4" x14ac:dyDescent="0.25">
      <c r="A63" s="1" t="s">
        <v>4038</v>
      </c>
      <c r="B63" s="2">
        <v>721613645</v>
      </c>
      <c r="C63" s="1" t="s">
        <v>9180</v>
      </c>
      <c r="D63" s="13">
        <v>994804785</v>
      </c>
    </row>
    <row r="64" spans="1:4" x14ac:dyDescent="0.25">
      <c r="A64" s="1" t="s">
        <v>5864</v>
      </c>
      <c r="B64" s="2">
        <v>165383586</v>
      </c>
      <c r="C64" s="1" t="s">
        <v>9150</v>
      </c>
      <c r="D64" s="13">
        <v>3530715825</v>
      </c>
    </row>
    <row r="65" spans="1:4" x14ac:dyDescent="0.25">
      <c r="A65" s="1" t="s">
        <v>5884</v>
      </c>
      <c r="B65" s="2">
        <v>741467211</v>
      </c>
      <c r="C65" s="1" t="s">
        <v>9133</v>
      </c>
      <c r="D65" s="13">
        <v>57479058</v>
      </c>
    </row>
    <row r="66" spans="1:4" x14ac:dyDescent="0.25">
      <c r="A66" s="1" t="s">
        <v>6898</v>
      </c>
      <c r="B66" s="2">
        <v>319128070</v>
      </c>
      <c r="C66" s="1" t="s">
        <v>9143</v>
      </c>
      <c r="D66" s="13">
        <v>6295182894</v>
      </c>
    </row>
    <row r="67" spans="1:4" x14ac:dyDescent="0.25">
      <c r="A67" s="1" t="s">
        <v>5938</v>
      </c>
      <c r="B67" s="2">
        <v>9114300</v>
      </c>
      <c r="C67" s="1" t="s">
        <v>9137</v>
      </c>
      <c r="D67" s="13">
        <v>0</v>
      </c>
    </row>
    <row r="68" spans="1:4" x14ac:dyDescent="0.25">
      <c r="A68" s="1" t="s">
        <v>3051</v>
      </c>
      <c r="B68" s="2">
        <v>298078818</v>
      </c>
      <c r="C68" s="1" t="s">
        <v>9133</v>
      </c>
      <c r="D68" s="13">
        <v>1369673318</v>
      </c>
    </row>
    <row r="69" spans="1:4" x14ac:dyDescent="0.25">
      <c r="A69" s="1" t="s">
        <v>7350</v>
      </c>
      <c r="B69" s="2">
        <v>714271057</v>
      </c>
      <c r="C69" s="1" t="s">
        <v>9170</v>
      </c>
      <c r="D69" s="13">
        <v>327201138</v>
      </c>
    </row>
    <row r="70" spans="1:4" x14ac:dyDescent="0.25">
      <c r="A70" s="1" t="s">
        <v>1270</v>
      </c>
      <c r="B70" s="2">
        <v>812442483</v>
      </c>
      <c r="C70" s="1" t="s">
        <v>9146</v>
      </c>
      <c r="D70" s="13">
        <v>833551236</v>
      </c>
    </row>
    <row r="71" spans="1:4" x14ac:dyDescent="0.25">
      <c r="A71" s="1" t="s">
        <v>5911</v>
      </c>
      <c r="B71" s="2">
        <v>394919381</v>
      </c>
      <c r="C71" s="1" t="s">
        <v>9147</v>
      </c>
      <c r="D71" s="13">
        <v>1589129496</v>
      </c>
    </row>
    <row r="72" spans="1:4" x14ac:dyDescent="0.25">
      <c r="A72" s="1" t="s">
        <v>803</v>
      </c>
      <c r="B72" s="2">
        <v>392257730</v>
      </c>
      <c r="C72" s="1" t="s">
        <v>9133</v>
      </c>
      <c r="D72" s="13">
        <v>4699422</v>
      </c>
    </row>
    <row r="73" spans="1:4" x14ac:dyDescent="0.25">
      <c r="A73" s="1" t="s">
        <v>2085</v>
      </c>
      <c r="B73" s="2">
        <v>507007205</v>
      </c>
      <c r="C73" s="1" t="s">
        <v>9150</v>
      </c>
      <c r="D73" s="13">
        <v>2096196048</v>
      </c>
    </row>
    <row r="74" spans="1:4" x14ac:dyDescent="0.25">
      <c r="A74" s="1" t="s">
        <v>2824</v>
      </c>
      <c r="B74" s="2">
        <v>102351529</v>
      </c>
      <c r="C74" s="1" t="s">
        <v>9133</v>
      </c>
      <c r="D74" s="13">
        <v>64634085</v>
      </c>
    </row>
    <row r="75" spans="1:4" x14ac:dyDescent="0.25">
      <c r="A75" s="1" t="s">
        <v>474</v>
      </c>
      <c r="B75" s="2">
        <v>428368106</v>
      </c>
      <c r="C75" s="1" t="s">
        <v>9137</v>
      </c>
      <c r="D75" s="13">
        <v>62218188</v>
      </c>
    </row>
    <row r="76" spans="1:4" x14ac:dyDescent="0.25">
      <c r="A76" s="1" t="s">
        <v>8919</v>
      </c>
      <c r="B76" s="2">
        <v>387908126</v>
      </c>
      <c r="C76" s="1" t="s">
        <v>9137</v>
      </c>
      <c r="D76" s="13">
        <v>13665945168</v>
      </c>
    </row>
    <row r="77" spans="1:4" x14ac:dyDescent="0.25">
      <c r="A77" s="1" t="s">
        <v>657</v>
      </c>
      <c r="B77" s="2">
        <v>610960498</v>
      </c>
      <c r="C77" s="1" t="s">
        <v>9193</v>
      </c>
      <c r="D77" s="13">
        <v>15036057054</v>
      </c>
    </row>
    <row r="78" spans="1:4" x14ac:dyDescent="0.25">
      <c r="A78" s="1" t="s">
        <v>7413</v>
      </c>
      <c r="B78" s="2">
        <v>643055435</v>
      </c>
      <c r="C78" s="1" t="s">
        <v>9160</v>
      </c>
      <c r="D78" s="13">
        <v>2484743976</v>
      </c>
    </row>
    <row r="79" spans="1:4" x14ac:dyDescent="0.25">
      <c r="A79" s="1" t="s">
        <v>4286</v>
      </c>
      <c r="B79" s="2">
        <v>723847813</v>
      </c>
      <c r="C79" s="1" t="s">
        <v>9156</v>
      </c>
      <c r="D79" s="13">
        <v>364573407</v>
      </c>
    </row>
    <row r="80" spans="1:4" x14ac:dyDescent="0.25">
      <c r="A80" s="1" t="s">
        <v>7345</v>
      </c>
      <c r="B80" s="2">
        <v>559254783</v>
      </c>
      <c r="C80" s="1" t="s">
        <v>9143</v>
      </c>
      <c r="D80" s="13">
        <v>10927485288</v>
      </c>
    </row>
    <row r="81" spans="1:4" x14ac:dyDescent="0.25">
      <c r="A81" s="1" t="s">
        <v>3189</v>
      </c>
      <c r="B81" s="2">
        <v>561087774</v>
      </c>
      <c r="C81" s="1" t="s">
        <v>9150</v>
      </c>
      <c r="D81" s="13">
        <v>15463784144</v>
      </c>
    </row>
    <row r="82" spans="1:4" x14ac:dyDescent="0.25">
      <c r="A82" s="1" t="s">
        <v>5893</v>
      </c>
      <c r="B82" s="2">
        <v>492918400</v>
      </c>
      <c r="C82" s="1" t="s">
        <v>9133</v>
      </c>
      <c r="D82" s="13">
        <v>5152019544</v>
      </c>
    </row>
    <row r="83" spans="1:4" x14ac:dyDescent="0.25">
      <c r="A83" s="1" t="s">
        <v>3334</v>
      </c>
      <c r="B83" s="2">
        <v>391831896</v>
      </c>
      <c r="C83" s="1" t="s">
        <v>9150</v>
      </c>
      <c r="D83" s="13">
        <v>140675535</v>
      </c>
    </row>
    <row r="84" spans="1:4" x14ac:dyDescent="0.25">
      <c r="A84" s="1" t="s">
        <v>7407</v>
      </c>
      <c r="B84" s="2">
        <v>961710120</v>
      </c>
      <c r="C84" s="1" t="s">
        <v>9150</v>
      </c>
      <c r="D84" s="13">
        <v>689264796</v>
      </c>
    </row>
    <row r="85" spans="1:4" x14ac:dyDescent="0.25">
      <c r="A85" s="1" t="s">
        <v>8059</v>
      </c>
      <c r="B85" s="2">
        <v>235521377</v>
      </c>
      <c r="C85" s="1" t="s">
        <v>9168</v>
      </c>
      <c r="D85" s="13">
        <v>5799787104</v>
      </c>
    </row>
    <row r="86" spans="1:4" x14ac:dyDescent="0.25">
      <c r="A86" s="1" t="s">
        <v>6141</v>
      </c>
      <c r="B86" s="2">
        <v>552405583</v>
      </c>
      <c r="C86" s="1" t="s">
        <v>9150</v>
      </c>
      <c r="D86" s="13">
        <v>6653772216</v>
      </c>
    </row>
    <row r="87" spans="1:4" x14ac:dyDescent="0.25">
      <c r="A87" s="1" t="s">
        <v>3073</v>
      </c>
      <c r="B87" s="2">
        <v>364056266</v>
      </c>
      <c r="C87" s="1" t="s">
        <v>9196</v>
      </c>
      <c r="D87" s="13">
        <v>3496661548</v>
      </c>
    </row>
    <row r="88" spans="1:4" x14ac:dyDescent="0.25">
      <c r="A88" s="1" t="s">
        <v>4776</v>
      </c>
      <c r="B88" s="2">
        <v>168980799</v>
      </c>
      <c r="C88" s="1" t="s">
        <v>9182</v>
      </c>
      <c r="D88" s="13">
        <v>4664507904</v>
      </c>
    </row>
    <row r="89" spans="1:4" x14ac:dyDescent="0.25">
      <c r="A89" s="1" t="s">
        <v>7878</v>
      </c>
      <c r="B89" s="2">
        <v>776827984</v>
      </c>
      <c r="C89" s="1" t="s">
        <v>9150</v>
      </c>
      <c r="D89" s="13">
        <v>2489959944</v>
      </c>
    </row>
    <row r="90" spans="1:4" x14ac:dyDescent="0.25">
      <c r="A90" s="1" t="s">
        <v>8125</v>
      </c>
      <c r="B90" s="2">
        <v>20886327</v>
      </c>
      <c r="C90" s="1" t="s">
        <v>9136</v>
      </c>
      <c r="D90" s="13">
        <v>1622899728</v>
      </c>
    </row>
    <row r="91" spans="1:4" x14ac:dyDescent="0.25">
      <c r="A91" s="1" t="s">
        <v>1368</v>
      </c>
      <c r="B91" s="2">
        <v>894934302</v>
      </c>
      <c r="C91" s="1" t="s">
        <v>9168</v>
      </c>
      <c r="D91" s="13">
        <v>1687860504</v>
      </c>
    </row>
    <row r="92" spans="1:4" x14ac:dyDescent="0.25">
      <c r="A92" s="1" t="s">
        <v>1970</v>
      </c>
      <c r="B92" s="2">
        <v>560038029</v>
      </c>
      <c r="C92" s="1" t="s">
        <v>9166</v>
      </c>
      <c r="D92" s="13">
        <v>5089393632</v>
      </c>
    </row>
    <row r="93" spans="1:4" x14ac:dyDescent="0.25">
      <c r="A93" s="1" t="s">
        <v>2016</v>
      </c>
      <c r="B93" s="2">
        <v>96082534</v>
      </c>
      <c r="C93" s="1" t="s">
        <v>9150</v>
      </c>
      <c r="D93" s="13">
        <v>68106864</v>
      </c>
    </row>
    <row r="94" spans="1:4" x14ac:dyDescent="0.25">
      <c r="A94" s="1" t="s">
        <v>915</v>
      </c>
      <c r="B94" s="2">
        <v>361894531</v>
      </c>
      <c r="C94" s="1" t="s">
        <v>9165</v>
      </c>
      <c r="D94" s="13">
        <v>446679548</v>
      </c>
    </row>
    <row r="95" spans="1:4" x14ac:dyDescent="0.25">
      <c r="A95" s="1" t="s">
        <v>6486</v>
      </c>
      <c r="B95" s="2">
        <v>556345845</v>
      </c>
      <c r="C95" s="1" t="s">
        <v>9133</v>
      </c>
      <c r="D95" s="13">
        <v>2895792375</v>
      </c>
    </row>
    <row r="96" spans="1:4" x14ac:dyDescent="0.25">
      <c r="A96" s="1" t="s">
        <v>3653</v>
      </c>
      <c r="B96" s="2">
        <v>422111244</v>
      </c>
      <c r="C96" s="1" t="s">
        <v>9143</v>
      </c>
      <c r="D96" s="13">
        <v>2153253564</v>
      </c>
    </row>
    <row r="97" spans="1:4" x14ac:dyDescent="0.25">
      <c r="A97" s="1" t="s">
        <v>4696</v>
      </c>
      <c r="B97" s="2">
        <v>396810464</v>
      </c>
      <c r="C97" s="1" t="s">
        <v>9165</v>
      </c>
      <c r="D97" s="13">
        <v>8752689792</v>
      </c>
    </row>
    <row r="98" spans="1:4" x14ac:dyDescent="0.25">
      <c r="A98" s="1" t="s">
        <v>4880</v>
      </c>
      <c r="B98" s="2">
        <v>265615429</v>
      </c>
      <c r="C98" s="1" t="s">
        <v>9147</v>
      </c>
      <c r="D98" s="13">
        <v>756748224</v>
      </c>
    </row>
    <row r="99" spans="1:4" x14ac:dyDescent="0.25">
      <c r="A99" s="1" t="s">
        <v>6489</v>
      </c>
      <c r="B99" s="2">
        <v>413993051</v>
      </c>
      <c r="C99" s="1" t="s">
        <v>9193</v>
      </c>
      <c r="D99" s="13">
        <v>1364888448</v>
      </c>
    </row>
    <row r="100" spans="1:4" x14ac:dyDescent="0.25">
      <c r="A100" s="1" t="s">
        <v>8711</v>
      </c>
      <c r="B100" s="2">
        <v>599797239</v>
      </c>
      <c r="C100" s="1" t="s">
        <v>9133</v>
      </c>
      <c r="D100" s="13">
        <v>3077448</v>
      </c>
    </row>
    <row r="101" spans="1:4" x14ac:dyDescent="0.25">
      <c r="A101" s="1" t="s">
        <v>8738</v>
      </c>
      <c r="B101" s="2">
        <v>549894138</v>
      </c>
      <c r="C101" s="1" t="s">
        <v>9143</v>
      </c>
      <c r="D101" s="13">
        <v>765990528</v>
      </c>
    </row>
    <row r="102" spans="1:4" x14ac:dyDescent="0.25">
      <c r="A102" s="1" t="s">
        <v>4886</v>
      </c>
      <c r="B102" s="2">
        <v>265889402</v>
      </c>
      <c r="C102" s="1" t="s">
        <v>9156</v>
      </c>
      <c r="D102" s="13">
        <v>165029704</v>
      </c>
    </row>
    <row r="103" spans="1:4" x14ac:dyDescent="0.25">
      <c r="A103" s="1" t="s">
        <v>4717</v>
      </c>
      <c r="B103" s="2">
        <v>381094998</v>
      </c>
      <c r="C103" s="1" t="s">
        <v>9133</v>
      </c>
      <c r="D103" s="13">
        <v>953558424</v>
      </c>
    </row>
    <row r="104" spans="1:4" x14ac:dyDescent="0.25">
      <c r="A104" s="1" t="s">
        <v>5416</v>
      </c>
      <c r="B104" s="2">
        <v>482854885</v>
      </c>
      <c r="C104" s="1" t="s">
        <v>9156</v>
      </c>
      <c r="D104" s="13">
        <v>4797114995</v>
      </c>
    </row>
    <row r="105" spans="1:4" x14ac:dyDescent="0.25">
      <c r="A105" s="1" t="s">
        <v>821</v>
      </c>
      <c r="B105" s="2">
        <v>233445574</v>
      </c>
      <c r="C105" s="1" t="s">
        <v>9160</v>
      </c>
      <c r="D105" s="13">
        <v>159233186</v>
      </c>
    </row>
    <row r="106" spans="1:4" x14ac:dyDescent="0.25">
      <c r="A106" s="1" t="s">
        <v>6465</v>
      </c>
      <c r="B106" s="2">
        <v>54043829</v>
      </c>
      <c r="C106" s="1" t="s">
        <v>9133</v>
      </c>
      <c r="D106" s="13">
        <v>10009549935</v>
      </c>
    </row>
    <row r="107" spans="1:4" x14ac:dyDescent="0.25">
      <c r="A107" s="1" t="s">
        <v>4406</v>
      </c>
      <c r="B107" s="2">
        <v>884381934</v>
      </c>
      <c r="C107" s="1" t="s">
        <v>9165</v>
      </c>
      <c r="D107" s="13">
        <v>1603655328</v>
      </c>
    </row>
    <row r="108" spans="1:4" x14ac:dyDescent="0.25">
      <c r="A108" s="1" t="s">
        <v>207</v>
      </c>
      <c r="B108" s="2">
        <v>738124493</v>
      </c>
      <c r="C108" s="1" t="s">
        <v>9140</v>
      </c>
      <c r="D108" s="13">
        <v>4263476272</v>
      </c>
    </row>
    <row r="109" spans="1:4" x14ac:dyDescent="0.25">
      <c r="A109" s="1" t="s">
        <v>780</v>
      </c>
      <c r="B109" s="2">
        <v>340309780</v>
      </c>
      <c r="C109" s="1" t="s">
        <v>9148</v>
      </c>
      <c r="D109" s="13">
        <v>8165904204</v>
      </c>
    </row>
    <row r="110" spans="1:4" x14ac:dyDescent="0.25">
      <c r="A110" s="1" t="s">
        <v>1403</v>
      </c>
      <c r="B110" s="2">
        <v>467194584</v>
      </c>
      <c r="C110" s="1" t="s">
        <v>9140</v>
      </c>
      <c r="D110" s="13">
        <v>10562101524</v>
      </c>
    </row>
    <row r="111" spans="1:4" x14ac:dyDescent="0.25">
      <c r="A111" s="1" t="s">
        <v>8065</v>
      </c>
      <c r="B111" s="2">
        <v>407267787</v>
      </c>
      <c r="C111" s="1" t="s">
        <v>9143</v>
      </c>
      <c r="D111" s="13">
        <v>491536416</v>
      </c>
    </row>
    <row r="112" spans="1:4" x14ac:dyDescent="0.25">
      <c r="A112" s="1" t="s">
        <v>8043</v>
      </c>
      <c r="B112" s="2">
        <v>329863838</v>
      </c>
      <c r="C112" s="1" t="s">
        <v>9133</v>
      </c>
      <c r="D112" s="13">
        <v>5146602048</v>
      </c>
    </row>
    <row r="113" spans="1:4" x14ac:dyDescent="0.25">
      <c r="A113" s="1" t="s">
        <v>5219</v>
      </c>
      <c r="B113" s="2">
        <v>86614487</v>
      </c>
      <c r="C113" s="1" t="s">
        <v>9150</v>
      </c>
      <c r="D113" s="13">
        <v>2604046934</v>
      </c>
    </row>
    <row r="114" spans="1:4" x14ac:dyDescent="0.25">
      <c r="A114" s="1" t="s">
        <v>954</v>
      </c>
      <c r="B114" s="2">
        <v>453799879</v>
      </c>
      <c r="C114" s="1" t="s">
        <v>9165</v>
      </c>
      <c r="D114" s="13">
        <v>4648825188</v>
      </c>
    </row>
    <row r="115" spans="1:4" x14ac:dyDescent="0.25">
      <c r="A115" s="1" t="s">
        <v>4481</v>
      </c>
      <c r="B115" s="2">
        <v>404379161</v>
      </c>
      <c r="C115" s="1" t="s">
        <v>9150</v>
      </c>
      <c r="D115" s="13">
        <v>238560062</v>
      </c>
    </row>
    <row r="116" spans="1:4" x14ac:dyDescent="0.25">
      <c r="A116" s="1" t="s">
        <v>800</v>
      </c>
      <c r="B116" s="2">
        <v>173356018</v>
      </c>
      <c r="C116" s="1" t="s">
        <v>9133</v>
      </c>
      <c r="D116" s="13">
        <v>11443091814</v>
      </c>
    </row>
    <row r="117" spans="1:4" x14ac:dyDescent="0.25">
      <c r="A117" s="1" t="s">
        <v>4997</v>
      </c>
      <c r="B117" s="2">
        <v>602325417</v>
      </c>
      <c r="C117" s="1" t="s">
        <v>9130</v>
      </c>
      <c r="D117" s="13">
        <v>16615824</v>
      </c>
    </row>
    <row r="118" spans="1:4" x14ac:dyDescent="0.25">
      <c r="A118" s="1" t="s">
        <v>5076</v>
      </c>
      <c r="B118" s="2">
        <v>28995362</v>
      </c>
      <c r="C118" s="1" t="s">
        <v>9165</v>
      </c>
      <c r="D118" s="13">
        <v>4049603376</v>
      </c>
    </row>
    <row r="119" spans="1:4" x14ac:dyDescent="0.25">
      <c r="A119" s="1" t="s">
        <v>1456</v>
      </c>
      <c r="B119" s="2">
        <v>468672741</v>
      </c>
      <c r="C119" s="1" t="s">
        <v>9140</v>
      </c>
      <c r="D119" s="13">
        <v>3924892608</v>
      </c>
    </row>
    <row r="120" spans="1:4" x14ac:dyDescent="0.25">
      <c r="A120" s="1" t="s">
        <v>3437</v>
      </c>
      <c r="B120" s="2">
        <v>863428067</v>
      </c>
      <c r="C120" s="1" t="s">
        <v>9137</v>
      </c>
      <c r="D120" s="13">
        <v>610026255</v>
      </c>
    </row>
    <row r="121" spans="1:4" x14ac:dyDescent="0.25">
      <c r="A121" s="1" t="s">
        <v>9083</v>
      </c>
      <c r="B121" s="2">
        <v>254207692</v>
      </c>
      <c r="C121" s="1" t="s">
        <v>9150</v>
      </c>
      <c r="D121" s="13">
        <v>5667882222</v>
      </c>
    </row>
    <row r="122" spans="1:4" x14ac:dyDescent="0.25">
      <c r="A122" s="1" t="s">
        <v>398</v>
      </c>
      <c r="B122" s="2">
        <v>400445051</v>
      </c>
      <c r="C122" s="1" t="s">
        <v>9165</v>
      </c>
      <c r="D122" s="13">
        <v>1186715376</v>
      </c>
    </row>
    <row r="123" spans="1:4" x14ac:dyDescent="0.25">
      <c r="A123" s="1" t="s">
        <v>2476</v>
      </c>
      <c r="B123" s="2">
        <v>15136507</v>
      </c>
      <c r="C123" s="1" t="s">
        <v>9133</v>
      </c>
      <c r="D123" s="13">
        <v>8060292702</v>
      </c>
    </row>
    <row r="124" spans="1:4" x14ac:dyDescent="0.25">
      <c r="A124" s="1" t="s">
        <v>3174</v>
      </c>
      <c r="B124" s="2">
        <v>965515907</v>
      </c>
      <c r="C124" s="1" t="s">
        <v>9196</v>
      </c>
      <c r="D124" s="13">
        <v>14240139552</v>
      </c>
    </row>
    <row r="125" spans="1:4" x14ac:dyDescent="0.25">
      <c r="A125" s="1" t="s">
        <v>2040</v>
      </c>
      <c r="B125" s="2">
        <v>56426361</v>
      </c>
      <c r="C125" s="1" t="s">
        <v>9182</v>
      </c>
      <c r="D125" s="13">
        <v>1076621574</v>
      </c>
    </row>
    <row r="126" spans="1:4" x14ac:dyDescent="0.25">
      <c r="A126" s="1" t="s">
        <v>6636</v>
      </c>
      <c r="B126" s="2">
        <v>746114879</v>
      </c>
      <c r="C126" s="1" t="s">
        <v>9133</v>
      </c>
      <c r="D126" s="13">
        <v>273325675</v>
      </c>
    </row>
    <row r="127" spans="1:4" x14ac:dyDescent="0.25">
      <c r="A127" s="1" t="s">
        <v>6126</v>
      </c>
      <c r="B127" s="2">
        <v>809614065</v>
      </c>
      <c r="C127" s="1" t="s">
        <v>9133</v>
      </c>
      <c r="D127" s="13">
        <v>1449724224</v>
      </c>
    </row>
    <row r="128" spans="1:4" x14ac:dyDescent="0.25">
      <c r="A128" s="1" t="s">
        <v>5367</v>
      </c>
      <c r="B128" s="2">
        <v>8507311</v>
      </c>
      <c r="C128" s="1" t="s">
        <v>9165</v>
      </c>
      <c r="D128" s="13">
        <v>2196210608</v>
      </c>
    </row>
    <row r="129" spans="1:4" x14ac:dyDescent="0.25">
      <c r="A129" s="1" t="s">
        <v>4307</v>
      </c>
      <c r="B129" s="2">
        <v>345882308</v>
      </c>
      <c r="C129" s="1" t="s">
        <v>9156</v>
      </c>
      <c r="D129" s="13">
        <v>1103688855</v>
      </c>
    </row>
    <row r="130" spans="1:4" x14ac:dyDescent="0.25">
      <c r="A130" s="1" t="s">
        <v>150</v>
      </c>
      <c r="B130" s="2">
        <v>809692533</v>
      </c>
      <c r="C130" s="1" t="s">
        <v>9176</v>
      </c>
      <c r="D130" s="13">
        <v>1447905654</v>
      </c>
    </row>
    <row r="131" spans="1:4" x14ac:dyDescent="0.25">
      <c r="A131" s="1" t="s">
        <v>6024</v>
      </c>
      <c r="B131" s="2">
        <v>629836594</v>
      </c>
      <c r="C131" s="1" t="s">
        <v>9150</v>
      </c>
      <c r="D131" s="13">
        <v>113185116</v>
      </c>
    </row>
    <row r="132" spans="1:4" x14ac:dyDescent="0.25">
      <c r="A132" s="1" t="s">
        <v>3121</v>
      </c>
      <c r="B132" s="2">
        <v>791457586</v>
      </c>
      <c r="C132" s="1" t="s">
        <v>9170</v>
      </c>
      <c r="D132" s="13">
        <v>1176441072</v>
      </c>
    </row>
    <row r="133" spans="1:4" x14ac:dyDescent="0.25">
      <c r="A133" s="1" t="s">
        <v>5521</v>
      </c>
      <c r="B133" s="2">
        <v>844190003</v>
      </c>
      <c r="C133" s="1" t="s">
        <v>9196</v>
      </c>
      <c r="D133" s="13">
        <v>13970290516</v>
      </c>
    </row>
    <row r="134" spans="1:4" x14ac:dyDescent="0.25">
      <c r="A134" s="1" t="s">
        <v>5935</v>
      </c>
      <c r="B134" s="2">
        <v>363285002</v>
      </c>
      <c r="C134" s="1" t="s">
        <v>9130</v>
      </c>
      <c r="D134" s="13">
        <v>3108766206</v>
      </c>
    </row>
    <row r="135" spans="1:4" x14ac:dyDescent="0.25">
      <c r="A135" s="1" t="s">
        <v>118</v>
      </c>
      <c r="B135" s="2">
        <v>225023213</v>
      </c>
      <c r="C135" s="1" t="s">
        <v>9170</v>
      </c>
      <c r="D135" s="13">
        <v>144620706</v>
      </c>
    </row>
    <row r="136" spans="1:4" x14ac:dyDescent="0.25">
      <c r="A136" s="1" t="s">
        <v>6246</v>
      </c>
      <c r="B136" s="2">
        <v>144352360</v>
      </c>
      <c r="C136" s="1" t="s">
        <v>9133</v>
      </c>
      <c r="D136" s="13">
        <v>57099328</v>
      </c>
    </row>
    <row r="137" spans="1:4" x14ac:dyDescent="0.25">
      <c r="A137" s="1" t="s">
        <v>5962</v>
      </c>
      <c r="B137" s="2">
        <v>687926099</v>
      </c>
      <c r="C137" s="1" t="s">
        <v>9133</v>
      </c>
      <c r="D137" s="13">
        <v>985822425</v>
      </c>
    </row>
    <row r="138" spans="1:4" x14ac:dyDescent="0.25">
      <c r="A138" s="1" t="s">
        <v>6960</v>
      </c>
      <c r="B138" s="2">
        <v>212687695</v>
      </c>
      <c r="C138" s="1" t="s">
        <v>9165</v>
      </c>
      <c r="D138" s="13">
        <v>57183065</v>
      </c>
    </row>
    <row r="139" spans="1:4" x14ac:dyDescent="0.25">
      <c r="A139" s="1" t="s">
        <v>5754</v>
      </c>
      <c r="B139" s="2">
        <v>768412649</v>
      </c>
      <c r="C139" s="1" t="s">
        <v>9146</v>
      </c>
      <c r="D139" s="13">
        <v>197453585</v>
      </c>
    </row>
    <row r="140" spans="1:4" x14ac:dyDescent="0.25">
      <c r="A140" s="1" t="s">
        <v>1600</v>
      </c>
      <c r="B140" s="2">
        <v>872703743</v>
      </c>
      <c r="C140" s="1" t="s">
        <v>9133</v>
      </c>
      <c r="D140" s="13">
        <v>124510614</v>
      </c>
    </row>
    <row r="141" spans="1:4" x14ac:dyDescent="0.25">
      <c r="A141" s="1" t="s">
        <v>2974</v>
      </c>
      <c r="B141" s="2">
        <v>551030874</v>
      </c>
      <c r="C141" s="1" t="s">
        <v>9140</v>
      </c>
      <c r="D141" s="13">
        <v>1339052736</v>
      </c>
    </row>
    <row r="142" spans="1:4" x14ac:dyDescent="0.25">
      <c r="A142" s="1" t="s">
        <v>3007</v>
      </c>
      <c r="B142" s="2">
        <v>679264656</v>
      </c>
      <c r="C142" s="1" t="s">
        <v>9196</v>
      </c>
      <c r="D142" s="13">
        <v>19256600128</v>
      </c>
    </row>
    <row r="143" spans="1:4" x14ac:dyDescent="0.25">
      <c r="A143" s="1" t="s">
        <v>2983</v>
      </c>
      <c r="B143" s="2">
        <v>921471761</v>
      </c>
      <c r="C143" s="1" t="s">
        <v>9165</v>
      </c>
      <c r="D143" s="13">
        <v>921744224</v>
      </c>
    </row>
    <row r="144" spans="1:4" x14ac:dyDescent="0.25">
      <c r="A144" s="1" t="s">
        <v>3888</v>
      </c>
      <c r="B144" s="2">
        <v>759284715</v>
      </c>
      <c r="C144" s="1" t="s">
        <v>9133</v>
      </c>
      <c r="D144" s="13">
        <v>4314616368</v>
      </c>
    </row>
    <row r="145" spans="1:4" x14ac:dyDescent="0.25">
      <c r="A145" s="1" t="s">
        <v>1115</v>
      </c>
      <c r="B145" s="2">
        <v>135610632</v>
      </c>
      <c r="C145" s="1" t="s">
        <v>9153</v>
      </c>
      <c r="D145" s="13">
        <v>552877731</v>
      </c>
    </row>
    <row r="146" spans="1:4" x14ac:dyDescent="0.25">
      <c r="A146" s="1" t="s">
        <v>9000</v>
      </c>
      <c r="B146" s="2">
        <v>524608847</v>
      </c>
      <c r="C146" s="1" t="s">
        <v>9165</v>
      </c>
      <c r="D146" s="13">
        <v>2308525056</v>
      </c>
    </row>
    <row r="147" spans="1:4" x14ac:dyDescent="0.25">
      <c r="A147" s="1" t="s">
        <v>2367</v>
      </c>
      <c r="B147" s="2">
        <v>8487509</v>
      </c>
      <c r="C147" s="1" t="s">
        <v>9168</v>
      </c>
      <c r="D147" s="13">
        <v>3986979264</v>
      </c>
    </row>
    <row r="148" spans="1:4" x14ac:dyDescent="0.25">
      <c r="A148" s="1" t="s">
        <v>2145</v>
      </c>
      <c r="B148" s="2">
        <v>227174666</v>
      </c>
      <c r="C148" s="1" t="s">
        <v>9166</v>
      </c>
      <c r="D148" s="13">
        <v>2569850892</v>
      </c>
    </row>
    <row r="149" spans="1:4" x14ac:dyDescent="0.25">
      <c r="A149" s="1" t="s">
        <v>918</v>
      </c>
      <c r="B149" s="2">
        <v>439747446</v>
      </c>
      <c r="C149" s="1" t="s">
        <v>9160</v>
      </c>
      <c r="D149" s="13">
        <v>1095186906</v>
      </c>
    </row>
    <row r="150" spans="1:4" x14ac:dyDescent="0.25">
      <c r="A150" s="1" t="s">
        <v>3252</v>
      </c>
      <c r="B150" s="2">
        <v>557921020</v>
      </c>
      <c r="C150" s="1" t="s">
        <v>9180</v>
      </c>
      <c r="D150" s="13">
        <v>1976426928</v>
      </c>
    </row>
    <row r="151" spans="1:4" x14ac:dyDescent="0.25">
      <c r="A151" s="1" t="s">
        <v>459</v>
      </c>
      <c r="B151" s="2">
        <v>62940595</v>
      </c>
      <c r="C151" s="1" t="s">
        <v>9133</v>
      </c>
      <c r="D151" s="13">
        <v>7467446735</v>
      </c>
    </row>
    <row r="152" spans="1:4" x14ac:dyDescent="0.25">
      <c r="A152" s="1" t="s">
        <v>1317</v>
      </c>
      <c r="B152" s="2">
        <v>900757172</v>
      </c>
      <c r="C152" s="1" t="s">
        <v>9150</v>
      </c>
      <c r="D152" s="13">
        <v>77234031</v>
      </c>
    </row>
    <row r="153" spans="1:4" x14ac:dyDescent="0.25">
      <c r="A153" s="1" t="s">
        <v>5439</v>
      </c>
      <c r="B153" s="2">
        <v>896649727</v>
      </c>
      <c r="C153" s="1" t="s">
        <v>9133</v>
      </c>
      <c r="D153" s="13">
        <v>183537816</v>
      </c>
    </row>
    <row r="154" spans="1:4" x14ac:dyDescent="0.25">
      <c r="A154" s="1" t="s">
        <v>317</v>
      </c>
      <c r="B154" s="2">
        <v>299454838</v>
      </c>
      <c r="C154" s="1" t="s">
        <v>9160</v>
      </c>
      <c r="D154" s="13">
        <v>3694697145</v>
      </c>
    </row>
    <row r="155" spans="1:4" x14ac:dyDescent="0.25">
      <c r="A155" s="1" t="s">
        <v>4108</v>
      </c>
      <c r="B155" s="2">
        <v>923681663</v>
      </c>
      <c r="C155" s="1" t="s">
        <v>9153</v>
      </c>
      <c r="D155" s="13">
        <v>10723530202</v>
      </c>
    </row>
    <row r="156" spans="1:4" x14ac:dyDescent="0.25">
      <c r="A156" s="1" t="s">
        <v>7431</v>
      </c>
      <c r="B156" s="2">
        <v>438195116</v>
      </c>
      <c r="C156" s="1" t="s">
        <v>9160</v>
      </c>
      <c r="D156" s="13">
        <v>1914982944</v>
      </c>
    </row>
    <row r="157" spans="1:4" x14ac:dyDescent="0.25">
      <c r="A157" s="1" t="s">
        <v>5914</v>
      </c>
      <c r="B157" s="2">
        <v>592106617</v>
      </c>
      <c r="C157" s="1" t="s">
        <v>9137</v>
      </c>
      <c r="D157" s="13">
        <v>1178373768</v>
      </c>
    </row>
    <row r="158" spans="1:4" x14ac:dyDescent="0.25">
      <c r="A158" s="1" t="s">
        <v>8098</v>
      </c>
      <c r="B158" s="2">
        <v>962644542</v>
      </c>
      <c r="C158" s="1" t="s">
        <v>9170</v>
      </c>
      <c r="D158" s="13">
        <v>1022752848</v>
      </c>
    </row>
    <row r="159" spans="1:4" x14ac:dyDescent="0.25">
      <c r="A159" s="1" t="s">
        <v>5941</v>
      </c>
      <c r="B159" s="2">
        <v>217919187</v>
      </c>
      <c r="C159" s="1" t="s">
        <v>9153</v>
      </c>
      <c r="D159" s="13">
        <v>69727056</v>
      </c>
    </row>
    <row r="160" spans="1:4" x14ac:dyDescent="0.25">
      <c r="A160" s="1" t="s">
        <v>705</v>
      </c>
      <c r="B160" s="2">
        <v>99604138</v>
      </c>
      <c r="C160" s="1" t="s">
        <v>9156</v>
      </c>
      <c r="D160" s="13">
        <v>11530581986</v>
      </c>
    </row>
    <row r="161" spans="1:4" x14ac:dyDescent="0.25">
      <c r="A161" s="1" t="s">
        <v>5137</v>
      </c>
      <c r="B161" s="2">
        <v>588324879</v>
      </c>
      <c r="C161" s="1" t="s">
        <v>9133</v>
      </c>
      <c r="D161" s="13">
        <v>413468341</v>
      </c>
    </row>
    <row r="162" spans="1:4" x14ac:dyDescent="0.25">
      <c r="A162" s="1" t="s">
        <v>1755</v>
      </c>
      <c r="B162" s="2">
        <v>842344844</v>
      </c>
      <c r="C162" s="1" t="s">
        <v>9130</v>
      </c>
      <c r="D162" s="13">
        <v>19885789</v>
      </c>
    </row>
    <row r="163" spans="1:4" x14ac:dyDescent="0.25">
      <c r="A163" s="1" t="s">
        <v>4256</v>
      </c>
      <c r="B163" s="2">
        <v>581124558</v>
      </c>
      <c r="C163" s="1" t="s">
        <v>9150</v>
      </c>
      <c r="D163" s="13">
        <v>283138004</v>
      </c>
    </row>
    <row r="164" spans="1:4" x14ac:dyDescent="0.25">
      <c r="A164" s="1" t="s">
        <v>6606</v>
      </c>
      <c r="B164" s="2">
        <v>325802789</v>
      </c>
      <c r="C164" s="1" t="s">
        <v>9170</v>
      </c>
      <c r="D164" s="13">
        <v>319085725</v>
      </c>
    </row>
    <row r="165" spans="1:4" x14ac:dyDescent="0.25">
      <c r="A165" s="1" t="s">
        <v>5879</v>
      </c>
      <c r="B165" s="2">
        <v>444190604</v>
      </c>
      <c r="C165" s="1" t="s">
        <v>9165</v>
      </c>
      <c r="D165" s="13">
        <v>8605368</v>
      </c>
    </row>
    <row r="166" spans="1:4" x14ac:dyDescent="0.25">
      <c r="A166" s="1" t="s">
        <v>1705</v>
      </c>
      <c r="B166" s="2">
        <v>117450995</v>
      </c>
      <c r="C166" s="1" t="s">
        <v>9180</v>
      </c>
      <c r="D166" s="13">
        <v>4120415178</v>
      </c>
    </row>
    <row r="167" spans="1:4" x14ac:dyDescent="0.25">
      <c r="A167" s="1" t="s">
        <v>542</v>
      </c>
      <c r="B167" s="2">
        <v>601592292</v>
      </c>
      <c r="C167" s="1" t="s">
        <v>9143</v>
      </c>
      <c r="D167" s="13">
        <v>5721867072</v>
      </c>
    </row>
    <row r="168" spans="1:4" x14ac:dyDescent="0.25">
      <c r="A168" s="1" t="s">
        <v>810</v>
      </c>
      <c r="B168" s="2">
        <v>986276311</v>
      </c>
      <c r="C168" s="1" t="s">
        <v>9136</v>
      </c>
      <c r="D168" s="13">
        <v>11325110181</v>
      </c>
    </row>
    <row r="169" spans="1:4" x14ac:dyDescent="0.25">
      <c r="A169" s="1" t="s">
        <v>5649</v>
      </c>
      <c r="B169" s="2">
        <v>831453431</v>
      </c>
      <c r="C169" s="1" t="s">
        <v>9130</v>
      </c>
      <c r="D169" s="13">
        <v>2508489264</v>
      </c>
    </row>
    <row r="170" spans="1:4" x14ac:dyDescent="0.25">
      <c r="A170" s="1" t="s">
        <v>1679</v>
      </c>
      <c r="B170" s="2">
        <v>156279764</v>
      </c>
      <c r="C170" s="1" t="s">
        <v>9133</v>
      </c>
      <c r="D170" s="13">
        <v>404115075</v>
      </c>
    </row>
    <row r="171" spans="1:4" x14ac:dyDescent="0.25">
      <c r="A171" s="1" t="s">
        <v>4098</v>
      </c>
      <c r="B171" s="2">
        <v>967533698</v>
      </c>
      <c r="C171" s="1" t="s">
        <v>9148</v>
      </c>
      <c r="D171" s="13">
        <v>325697115</v>
      </c>
    </row>
    <row r="172" spans="1:4" x14ac:dyDescent="0.25">
      <c r="A172" s="1" t="s">
        <v>138</v>
      </c>
      <c r="B172" s="2">
        <v>833820639</v>
      </c>
      <c r="C172" s="1" t="s">
        <v>9166</v>
      </c>
      <c r="D172" s="13">
        <v>78147489</v>
      </c>
    </row>
    <row r="173" spans="1:4" x14ac:dyDescent="0.25">
      <c r="A173" s="1" t="s">
        <v>2253</v>
      </c>
      <c r="B173" s="2">
        <v>119671646</v>
      </c>
      <c r="C173" s="1" t="s">
        <v>9182</v>
      </c>
      <c r="D173" s="13">
        <v>1895794646</v>
      </c>
    </row>
    <row r="174" spans="1:4" x14ac:dyDescent="0.25">
      <c r="A174" s="1" t="s">
        <v>896</v>
      </c>
      <c r="B174" s="2">
        <v>652691099</v>
      </c>
      <c r="C174" s="1" t="s">
        <v>9160</v>
      </c>
      <c r="D174" s="13">
        <v>11072016</v>
      </c>
    </row>
    <row r="175" spans="1:4" x14ac:dyDescent="0.25">
      <c r="A175" s="1" t="s">
        <v>7110</v>
      </c>
      <c r="B175" s="2">
        <v>666910689</v>
      </c>
      <c r="C175" s="1" t="s">
        <v>9153</v>
      </c>
      <c r="D175" s="13">
        <v>6876172944</v>
      </c>
    </row>
    <row r="176" spans="1:4" x14ac:dyDescent="0.25">
      <c r="A176" s="1" t="s">
        <v>6830</v>
      </c>
      <c r="B176" s="2">
        <v>225303584</v>
      </c>
      <c r="C176" s="1" t="s">
        <v>9133</v>
      </c>
      <c r="D176" s="13">
        <v>3237896011</v>
      </c>
    </row>
    <row r="177" spans="1:4" x14ac:dyDescent="0.25">
      <c r="A177" s="1" t="s">
        <v>5471</v>
      </c>
      <c r="B177" s="2">
        <v>502087157</v>
      </c>
      <c r="C177" s="1" t="s">
        <v>9140</v>
      </c>
      <c r="D177" s="13">
        <v>261803178</v>
      </c>
    </row>
    <row r="178" spans="1:4" x14ac:dyDescent="0.25">
      <c r="A178" s="1" t="s">
        <v>3900</v>
      </c>
      <c r="B178" s="2">
        <v>868121015</v>
      </c>
      <c r="C178" s="1" t="s">
        <v>9143</v>
      </c>
      <c r="D178" s="13">
        <v>431480314</v>
      </c>
    </row>
    <row r="179" spans="1:4" x14ac:dyDescent="0.25">
      <c r="A179" s="1" t="s">
        <v>494</v>
      </c>
      <c r="B179" s="2">
        <v>25972264</v>
      </c>
      <c r="C179" s="1" t="s">
        <v>9193</v>
      </c>
      <c r="D179" s="13">
        <v>4093709004</v>
      </c>
    </row>
    <row r="180" spans="1:4" x14ac:dyDescent="0.25">
      <c r="A180" s="1" t="s">
        <v>3013</v>
      </c>
      <c r="B180" s="2">
        <v>682477275</v>
      </c>
      <c r="C180" s="1" t="s">
        <v>9165</v>
      </c>
      <c r="D180" s="13">
        <v>72179822</v>
      </c>
    </row>
    <row r="181" spans="1:4" x14ac:dyDescent="0.25">
      <c r="A181" s="1" t="s">
        <v>6354</v>
      </c>
      <c r="B181" s="2">
        <v>892875281</v>
      </c>
      <c r="C181" s="1" t="s">
        <v>9176</v>
      </c>
      <c r="D181" s="13">
        <v>3736592496</v>
      </c>
    </row>
    <row r="182" spans="1:4" x14ac:dyDescent="0.25">
      <c r="A182" s="1" t="s">
        <v>1855</v>
      </c>
      <c r="B182" s="2">
        <v>975203713</v>
      </c>
      <c r="C182" s="1" t="s">
        <v>9196</v>
      </c>
      <c r="D182" s="13">
        <v>221542776</v>
      </c>
    </row>
    <row r="183" spans="1:4" x14ac:dyDescent="0.25">
      <c r="A183" s="1" t="s">
        <v>2938</v>
      </c>
      <c r="B183" s="2">
        <v>97263710</v>
      </c>
      <c r="C183" s="1" t="s">
        <v>9147</v>
      </c>
      <c r="D183" s="13">
        <v>5224433256</v>
      </c>
    </row>
    <row r="184" spans="1:4" x14ac:dyDescent="0.25">
      <c r="A184" s="1" t="s">
        <v>8049</v>
      </c>
      <c r="B184" s="2">
        <v>44786017</v>
      </c>
      <c r="C184" s="1" t="s">
        <v>9196</v>
      </c>
      <c r="D184" s="13">
        <v>741729275</v>
      </c>
    </row>
    <row r="185" spans="1:4" x14ac:dyDescent="0.25">
      <c r="A185" s="1" t="s">
        <v>6120</v>
      </c>
      <c r="B185" s="2">
        <v>268405505</v>
      </c>
      <c r="C185" s="1" t="s">
        <v>9143</v>
      </c>
      <c r="D185" s="13">
        <v>101637258</v>
      </c>
    </row>
    <row r="186" spans="1:4" x14ac:dyDescent="0.25">
      <c r="A186" s="1" t="s">
        <v>3380</v>
      </c>
      <c r="B186" s="2">
        <v>352606622</v>
      </c>
      <c r="C186" s="1" t="s">
        <v>9166</v>
      </c>
      <c r="D186" s="13">
        <v>843582432</v>
      </c>
    </row>
    <row r="187" spans="1:4" x14ac:dyDescent="0.25">
      <c r="A187" s="1" t="s">
        <v>5228</v>
      </c>
      <c r="B187" s="2">
        <v>505170927</v>
      </c>
      <c r="C187" s="1" t="s">
        <v>9153</v>
      </c>
      <c r="D187" s="13">
        <v>450600965</v>
      </c>
    </row>
    <row r="188" spans="1:4" x14ac:dyDescent="0.25">
      <c r="A188" s="1" t="s">
        <v>3243</v>
      </c>
      <c r="B188" s="2">
        <v>402846524</v>
      </c>
      <c r="C188" s="1" t="s">
        <v>9147</v>
      </c>
      <c r="D188" s="13">
        <v>15207829824</v>
      </c>
    </row>
    <row r="189" spans="1:4" x14ac:dyDescent="0.25">
      <c r="A189" s="1" t="s">
        <v>8056</v>
      </c>
      <c r="B189" s="2">
        <v>228702655</v>
      </c>
      <c r="C189" s="1" t="s">
        <v>9143</v>
      </c>
      <c r="D189" s="13">
        <v>7557332076</v>
      </c>
    </row>
    <row r="190" spans="1:4" x14ac:dyDescent="0.25">
      <c r="A190" s="1" t="s">
        <v>2842</v>
      </c>
      <c r="B190" s="2">
        <v>675487854</v>
      </c>
      <c r="C190" s="1" t="s">
        <v>9150</v>
      </c>
      <c r="D190" s="13">
        <v>894827388</v>
      </c>
    </row>
    <row r="191" spans="1:4" x14ac:dyDescent="0.25">
      <c r="A191" s="1" t="s">
        <v>2623</v>
      </c>
      <c r="B191" s="2">
        <v>333256287</v>
      </c>
      <c r="C191" s="1" t="s">
        <v>9176</v>
      </c>
      <c r="D191" s="13">
        <v>174909072</v>
      </c>
    </row>
    <row r="192" spans="1:4" x14ac:dyDescent="0.25">
      <c r="A192" s="1" t="s">
        <v>1264</v>
      </c>
      <c r="B192" s="2">
        <v>231990058</v>
      </c>
      <c r="C192" s="1" t="s">
        <v>9133</v>
      </c>
      <c r="D192" s="13">
        <v>818243624</v>
      </c>
    </row>
    <row r="193" spans="1:4" x14ac:dyDescent="0.25">
      <c r="A193" s="1" t="s">
        <v>8948</v>
      </c>
      <c r="B193" s="2">
        <v>565277281</v>
      </c>
      <c r="C193" s="1" t="s">
        <v>9180</v>
      </c>
      <c r="D193" s="13">
        <v>8705693064</v>
      </c>
    </row>
    <row r="194" spans="1:4" x14ac:dyDescent="0.25">
      <c r="A194" s="1" t="s">
        <v>5447</v>
      </c>
      <c r="B194" s="2">
        <v>174833834</v>
      </c>
      <c r="C194" s="1" t="s">
        <v>9150</v>
      </c>
      <c r="D194" s="13">
        <v>552450375</v>
      </c>
    </row>
    <row r="195" spans="1:4" x14ac:dyDescent="0.25">
      <c r="A195" s="1" t="s">
        <v>8726</v>
      </c>
      <c r="B195" s="2">
        <v>847601515</v>
      </c>
      <c r="C195" s="1" t="s">
        <v>9146</v>
      </c>
      <c r="D195" s="13">
        <v>63118152</v>
      </c>
    </row>
    <row r="196" spans="1:4" x14ac:dyDescent="0.25">
      <c r="A196" s="1" t="s">
        <v>5023</v>
      </c>
      <c r="B196" s="2">
        <v>790819977</v>
      </c>
      <c r="C196" s="1" t="s">
        <v>9133</v>
      </c>
      <c r="D196" s="13">
        <v>901801474</v>
      </c>
    </row>
    <row r="197" spans="1:4" x14ac:dyDescent="0.25">
      <c r="A197" s="1" t="s">
        <v>2437</v>
      </c>
      <c r="B197" s="2">
        <v>971310478</v>
      </c>
      <c r="C197" s="1" t="s">
        <v>9160</v>
      </c>
      <c r="D197" s="13">
        <v>442471308</v>
      </c>
    </row>
    <row r="198" spans="1:4" x14ac:dyDescent="0.25">
      <c r="A198" s="1" t="s">
        <v>7719</v>
      </c>
      <c r="B198" s="2">
        <v>677528342</v>
      </c>
      <c r="C198" s="1" t="s">
        <v>9153</v>
      </c>
      <c r="D198" s="13">
        <v>15950335</v>
      </c>
    </row>
    <row r="199" spans="1:4" x14ac:dyDescent="0.25">
      <c r="A199" s="1" t="s">
        <v>2182</v>
      </c>
      <c r="B199" s="2">
        <v>728731078</v>
      </c>
      <c r="C199" s="1" t="s">
        <v>9156</v>
      </c>
      <c r="D199" s="13">
        <v>1821347632</v>
      </c>
    </row>
    <row r="200" spans="1:4" x14ac:dyDescent="0.25">
      <c r="A200" s="1" t="s">
        <v>6554</v>
      </c>
      <c r="B200" s="2">
        <v>691955540</v>
      </c>
      <c r="C200" s="1" t="s">
        <v>9166</v>
      </c>
      <c r="D200" s="13">
        <v>645026554</v>
      </c>
    </row>
    <row r="201" spans="1:4" x14ac:dyDescent="0.25">
      <c r="A201" s="1" t="s">
        <v>7071</v>
      </c>
      <c r="B201" s="2">
        <v>331061325</v>
      </c>
      <c r="C201" s="1" t="s">
        <v>9133</v>
      </c>
      <c r="D201" s="13">
        <v>25484228</v>
      </c>
    </row>
    <row r="202" spans="1:4" x14ac:dyDescent="0.25">
      <c r="A202" s="1" t="s">
        <v>7425</v>
      </c>
      <c r="B202" s="2">
        <v>806999634</v>
      </c>
      <c r="C202" s="1" t="s">
        <v>9133</v>
      </c>
      <c r="D202" s="13">
        <v>2226593538</v>
      </c>
    </row>
    <row r="203" spans="1:4" x14ac:dyDescent="0.25">
      <c r="A203" s="1" t="s">
        <v>1229</v>
      </c>
      <c r="B203" s="2">
        <v>440841498</v>
      </c>
      <c r="C203" s="1" t="s">
        <v>9133</v>
      </c>
      <c r="D203" s="13">
        <v>11214572</v>
      </c>
    </row>
    <row r="204" spans="1:4" x14ac:dyDescent="0.25">
      <c r="A204" s="1" t="s">
        <v>2638</v>
      </c>
      <c r="B204" s="2">
        <v>739195463</v>
      </c>
      <c r="C204" s="1" t="s">
        <v>9156</v>
      </c>
      <c r="D204" s="13">
        <v>78656823</v>
      </c>
    </row>
    <row r="205" spans="1:4" x14ac:dyDescent="0.25">
      <c r="A205" s="1" t="s">
        <v>3871</v>
      </c>
      <c r="B205" s="2">
        <v>750833059</v>
      </c>
      <c r="C205" s="1" t="s">
        <v>9136</v>
      </c>
      <c r="D205" s="13">
        <v>58257914</v>
      </c>
    </row>
    <row r="206" spans="1:4" x14ac:dyDescent="0.25">
      <c r="A206" s="1" t="s">
        <v>6006</v>
      </c>
      <c r="B206" s="2">
        <v>192781810</v>
      </c>
      <c r="C206" s="1" t="s">
        <v>9133</v>
      </c>
      <c r="D206" s="13">
        <v>806505549</v>
      </c>
    </row>
    <row r="207" spans="1:4" x14ac:dyDescent="0.25">
      <c r="A207" s="1" t="s">
        <v>1994</v>
      </c>
      <c r="B207" s="2">
        <v>465359014</v>
      </c>
      <c r="C207" s="1" t="s">
        <v>9182</v>
      </c>
      <c r="D207" s="13">
        <v>7226075136</v>
      </c>
    </row>
    <row r="208" spans="1:4" x14ac:dyDescent="0.25">
      <c r="A208" s="1" t="s">
        <v>5164</v>
      </c>
      <c r="B208" s="2">
        <v>691813773</v>
      </c>
      <c r="C208" s="1" t="s">
        <v>9170</v>
      </c>
      <c r="D208" s="13">
        <v>31841085</v>
      </c>
    </row>
    <row r="209" spans="1:4" x14ac:dyDescent="0.25">
      <c r="A209" s="1" t="s">
        <v>6266</v>
      </c>
      <c r="B209" s="2">
        <v>198335679</v>
      </c>
      <c r="C209" s="1" t="s">
        <v>9130</v>
      </c>
      <c r="D209" s="13">
        <v>834035832</v>
      </c>
    </row>
    <row r="210" spans="1:4" x14ac:dyDescent="0.25">
      <c r="A210" s="1" t="s">
        <v>1644</v>
      </c>
      <c r="B210" s="2">
        <v>570807611</v>
      </c>
      <c r="C210" s="1" t="s">
        <v>9133</v>
      </c>
      <c r="D210" s="13">
        <v>694032384</v>
      </c>
    </row>
    <row r="211" spans="1:4" x14ac:dyDescent="0.25">
      <c r="A211" s="1" t="s">
        <v>7148</v>
      </c>
      <c r="B211" s="2">
        <v>307023024</v>
      </c>
      <c r="C211" s="1" t="s">
        <v>9130</v>
      </c>
      <c r="D211" s="13">
        <v>4982534508</v>
      </c>
    </row>
    <row r="212" spans="1:4" x14ac:dyDescent="0.25">
      <c r="A212" s="1" t="s">
        <v>5569</v>
      </c>
      <c r="B212" s="2">
        <v>558098984</v>
      </c>
      <c r="C212" s="1" t="s">
        <v>9170</v>
      </c>
      <c r="D212" s="13">
        <v>1509138125</v>
      </c>
    </row>
    <row r="213" spans="1:4" x14ac:dyDescent="0.25">
      <c r="A213" s="1" t="s">
        <v>1015</v>
      </c>
      <c r="B213" s="2">
        <v>454950381</v>
      </c>
      <c r="C213" s="1" t="s">
        <v>9166</v>
      </c>
      <c r="D213" s="13">
        <v>190207104</v>
      </c>
    </row>
    <row r="214" spans="1:4" x14ac:dyDescent="0.25">
      <c r="A214" s="1" t="s">
        <v>988</v>
      </c>
      <c r="B214" s="2">
        <v>3623213</v>
      </c>
      <c r="C214" s="1" t="s">
        <v>9193</v>
      </c>
      <c r="D214" s="13">
        <v>324998882</v>
      </c>
    </row>
    <row r="215" spans="1:4" x14ac:dyDescent="0.25">
      <c r="A215" s="1" t="s">
        <v>8263</v>
      </c>
      <c r="B215" s="2">
        <v>482795531</v>
      </c>
      <c r="C215" s="1" t="s">
        <v>9165</v>
      </c>
      <c r="D215" s="13">
        <v>615293549</v>
      </c>
    </row>
    <row r="216" spans="1:4" x14ac:dyDescent="0.25">
      <c r="A216" s="1" t="s">
        <v>4702</v>
      </c>
      <c r="B216" s="2">
        <v>254374522</v>
      </c>
      <c r="C216" s="1" t="s">
        <v>9153</v>
      </c>
      <c r="D216" s="13">
        <v>1077036768</v>
      </c>
    </row>
    <row r="217" spans="1:4" x14ac:dyDescent="0.25">
      <c r="A217" s="1" t="s">
        <v>6147</v>
      </c>
      <c r="B217" s="2">
        <v>66714376</v>
      </c>
      <c r="C217" s="1" t="s">
        <v>9153</v>
      </c>
      <c r="D217" s="13">
        <v>95652144</v>
      </c>
    </row>
    <row r="218" spans="1:4" x14ac:dyDescent="0.25">
      <c r="A218" s="1" t="s">
        <v>8280</v>
      </c>
      <c r="B218" s="2">
        <v>698828965</v>
      </c>
      <c r="C218" s="1" t="s">
        <v>9180</v>
      </c>
      <c r="D218" s="13">
        <v>717717504</v>
      </c>
    </row>
    <row r="219" spans="1:4" x14ac:dyDescent="0.25">
      <c r="A219" s="1" t="s">
        <v>7998</v>
      </c>
      <c r="B219" s="2">
        <v>432751448</v>
      </c>
      <c r="C219" s="1" t="s">
        <v>9165</v>
      </c>
      <c r="D219" s="13">
        <v>2147754934</v>
      </c>
    </row>
    <row r="220" spans="1:4" x14ac:dyDescent="0.25">
      <c r="A220" s="1" t="s">
        <v>3979</v>
      </c>
      <c r="B220" s="2">
        <v>415090871</v>
      </c>
      <c r="C220" s="1" t="s">
        <v>9170</v>
      </c>
      <c r="D220" s="13">
        <v>3556593509</v>
      </c>
    </row>
    <row r="221" spans="1:4" x14ac:dyDescent="0.25">
      <c r="A221" s="1" t="s">
        <v>7549</v>
      </c>
      <c r="B221" s="2">
        <v>679878638</v>
      </c>
      <c r="C221" s="1" t="s">
        <v>9143</v>
      </c>
      <c r="D221" s="13">
        <v>6445881261</v>
      </c>
    </row>
    <row r="222" spans="1:4" x14ac:dyDescent="0.25">
      <c r="A222" s="1" t="s">
        <v>4892</v>
      </c>
      <c r="B222" s="2">
        <v>778489603</v>
      </c>
      <c r="C222" s="1" t="s">
        <v>9165</v>
      </c>
      <c r="D222" s="13">
        <v>35997024</v>
      </c>
    </row>
    <row r="223" spans="1:4" x14ac:dyDescent="0.25">
      <c r="A223" s="1" t="s">
        <v>2715</v>
      </c>
      <c r="B223" s="2">
        <v>355991638</v>
      </c>
      <c r="C223" s="1" t="s">
        <v>9165</v>
      </c>
      <c r="D223" s="13">
        <v>3372505962</v>
      </c>
    </row>
    <row r="224" spans="1:4" x14ac:dyDescent="0.25">
      <c r="A224" s="1" t="s">
        <v>3771</v>
      </c>
      <c r="B224" s="2">
        <v>957356866</v>
      </c>
      <c r="C224" s="1" t="s">
        <v>9140</v>
      </c>
      <c r="D224" s="13">
        <v>2716170408</v>
      </c>
    </row>
    <row r="225" spans="1:4" x14ac:dyDescent="0.25">
      <c r="A225" s="1" t="s">
        <v>3973</v>
      </c>
      <c r="B225" s="2">
        <v>270028246</v>
      </c>
      <c r="C225" s="1" t="s">
        <v>9143</v>
      </c>
      <c r="D225" s="13">
        <v>1450442043</v>
      </c>
    </row>
    <row r="226" spans="1:4" x14ac:dyDescent="0.25">
      <c r="A226" s="1" t="s">
        <v>6536</v>
      </c>
      <c r="B226" s="2">
        <v>457250107</v>
      </c>
      <c r="C226" s="1" t="s">
        <v>9133</v>
      </c>
      <c r="D226" s="13">
        <v>4969026015</v>
      </c>
    </row>
    <row r="227" spans="1:4" x14ac:dyDescent="0.25">
      <c r="A227" s="1" t="s">
        <v>8997</v>
      </c>
      <c r="B227" s="2">
        <v>23435974</v>
      </c>
      <c r="C227" s="1" t="s">
        <v>9136</v>
      </c>
      <c r="D227" s="13">
        <v>4086617152</v>
      </c>
    </row>
    <row r="228" spans="1:4" x14ac:dyDescent="0.25">
      <c r="A228" s="1" t="s">
        <v>3586</v>
      </c>
      <c r="B228" s="2">
        <v>325892800</v>
      </c>
      <c r="C228" s="1" t="s">
        <v>9150</v>
      </c>
      <c r="D228" s="13">
        <v>72396864</v>
      </c>
    </row>
    <row r="229" spans="1:4" x14ac:dyDescent="0.25">
      <c r="A229" s="1" t="s">
        <v>4478</v>
      </c>
      <c r="B229" s="2">
        <v>966549788</v>
      </c>
      <c r="C229" s="1" t="s">
        <v>9133</v>
      </c>
      <c r="D229" s="13">
        <v>1888511592</v>
      </c>
    </row>
    <row r="230" spans="1:4" x14ac:dyDescent="0.25">
      <c r="A230" s="1" t="s">
        <v>1849</v>
      </c>
      <c r="B230" s="2">
        <v>824553501</v>
      </c>
      <c r="C230" s="1" t="s">
        <v>9130</v>
      </c>
      <c r="D230" s="13">
        <v>2138470796</v>
      </c>
    </row>
    <row r="231" spans="1:4" x14ac:dyDescent="0.25">
      <c r="A231" s="1" t="s">
        <v>5155</v>
      </c>
      <c r="B231" s="2">
        <v>959261982</v>
      </c>
      <c r="C231" s="1" t="s">
        <v>9133</v>
      </c>
      <c r="D231" s="13">
        <v>5646514278</v>
      </c>
    </row>
    <row r="232" spans="1:4" x14ac:dyDescent="0.25">
      <c r="A232" s="1" t="s">
        <v>3291</v>
      </c>
      <c r="B232" s="2">
        <v>875596647</v>
      </c>
      <c r="C232" s="1" t="s">
        <v>9160</v>
      </c>
      <c r="D232" s="13">
        <v>3929785065</v>
      </c>
    </row>
    <row r="233" spans="1:4" x14ac:dyDescent="0.25">
      <c r="A233" s="1" t="s">
        <v>7819</v>
      </c>
      <c r="B233" s="2">
        <v>345084481</v>
      </c>
      <c r="C233" s="1" t="s">
        <v>9143</v>
      </c>
      <c r="D233" s="13">
        <v>492002973</v>
      </c>
    </row>
    <row r="234" spans="1:4" x14ac:dyDescent="0.25">
      <c r="A234" s="1" t="s">
        <v>166</v>
      </c>
      <c r="B234" s="2">
        <v>80506124</v>
      </c>
      <c r="C234" s="1" t="s">
        <v>9165</v>
      </c>
      <c r="D234" s="13">
        <v>3455983872</v>
      </c>
    </row>
    <row r="235" spans="1:4" x14ac:dyDescent="0.25">
      <c r="A235" s="1" t="s">
        <v>2322</v>
      </c>
      <c r="B235" s="2">
        <v>81969081</v>
      </c>
      <c r="C235" s="1" t="s">
        <v>9133</v>
      </c>
      <c r="D235" s="13">
        <v>13612187214</v>
      </c>
    </row>
    <row r="236" spans="1:4" x14ac:dyDescent="0.25">
      <c r="A236" s="1" t="s">
        <v>1397</v>
      </c>
      <c r="B236" s="2">
        <v>370051676</v>
      </c>
      <c r="C236" s="1" t="s">
        <v>9165</v>
      </c>
      <c r="D236" s="13">
        <v>247173696</v>
      </c>
    </row>
    <row r="237" spans="1:4" x14ac:dyDescent="0.25">
      <c r="A237" s="1" t="s">
        <v>4853</v>
      </c>
      <c r="B237" s="2">
        <v>939260509</v>
      </c>
      <c r="C237" s="1" t="s">
        <v>9133</v>
      </c>
      <c r="D237" s="13">
        <v>2686250268</v>
      </c>
    </row>
    <row r="238" spans="1:4" x14ac:dyDescent="0.25">
      <c r="A238" s="1" t="s">
        <v>2103</v>
      </c>
      <c r="B238" s="2">
        <v>318683016</v>
      </c>
      <c r="C238" s="1" t="s">
        <v>9133</v>
      </c>
      <c r="D238" s="13">
        <v>201655496</v>
      </c>
    </row>
    <row r="239" spans="1:4" x14ac:dyDescent="0.25">
      <c r="A239" s="1" t="s">
        <v>7318</v>
      </c>
      <c r="B239" s="2">
        <v>279845393</v>
      </c>
      <c r="C239" s="1" t="s">
        <v>9143</v>
      </c>
      <c r="D239" s="13">
        <v>7777457945</v>
      </c>
    </row>
    <row r="240" spans="1:4" x14ac:dyDescent="0.25">
      <c r="A240" s="1" t="s">
        <v>3953</v>
      </c>
      <c r="B240" s="2">
        <v>843771917</v>
      </c>
      <c r="C240" s="1" t="s">
        <v>9165</v>
      </c>
      <c r="D240" s="13">
        <v>1385634776</v>
      </c>
    </row>
    <row r="241" spans="1:4" x14ac:dyDescent="0.25">
      <c r="A241" s="1" t="s">
        <v>2533</v>
      </c>
      <c r="B241" s="2">
        <v>329567273</v>
      </c>
      <c r="C241" s="1" t="s">
        <v>9170</v>
      </c>
      <c r="D241" s="13">
        <v>361591425</v>
      </c>
    </row>
    <row r="242" spans="1:4" x14ac:dyDescent="0.25">
      <c r="A242" s="1" t="s">
        <v>711</v>
      </c>
      <c r="B242" s="2">
        <v>288175420</v>
      </c>
      <c r="C242" s="1" t="s">
        <v>9150</v>
      </c>
      <c r="D242" s="13">
        <v>942311232</v>
      </c>
    </row>
    <row r="243" spans="1:4" x14ac:dyDescent="0.25">
      <c r="A243" s="1" t="s">
        <v>6951</v>
      </c>
      <c r="B243" s="2">
        <v>956960667</v>
      </c>
      <c r="C243" s="1" t="s">
        <v>9133</v>
      </c>
      <c r="D243" s="13">
        <v>230104896</v>
      </c>
    </row>
    <row r="244" spans="1:4" x14ac:dyDescent="0.25">
      <c r="A244" s="1" t="s">
        <v>7342</v>
      </c>
      <c r="B244" s="2">
        <v>984213296</v>
      </c>
      <c r="C244" s="1" t="s">
        <v>9196</v>
      </c>
      <c r="D244" s="13">
        <v>5568184384</v>
      </c>
    </row>
    <row r="245" spans="1:4" x14ac:dyDescent="0.25">
      <c r="A245" s="1" t="s">
        <v>4472</v>
      </c>
      <c r="B245" s="2">
        <v>56948709</v>
      </c>
      <c r="C245" s="1" t="s">
        <v>9143</v>
      </c>
      <c r="D245" s="13">
        <v>1571582471</v>
      </c>
    </row>
    <row r="246" spans="1:4" x14ac:dyDescent="0.25">
      <c r="A246" s="1" t="s">
        <v>2345</v>
      </c>
      <c r="B246" s="2">
        <v>74546346</v>
      </c>
      <c r="C246" s="1" t="s">
        <v>9150</v>
      </c>
      <c r="D246" s="13">
        <v>360708096</v>
      </c>
    </row>
    <row r="247" spans="1:4" x14ac:dyDescent="0.25">
      <c r="A247" s="1" t="s">
        <v>623</v>
      </c>
      <c r="B247" s="2">
        <v>637878422</v>
      </c>
      <c r="C247" s="1" t="s">
        <v>9170</v>
      </c>
      <c r="D247" s="13">
        <v>530279442</v>
      </c>
    </row>
    <row r="248" spans="1:4" x14ac:dyDescent="0.25">
      <c r="A248" s="1" t="s">
        <v>3549</v>
      </c>
      <c r="B248" s="2">
        <v>687532679</v>
      </c>
      <c r="C248" s="1" t="s">
        <v>9165</v>
      </c>
      <c r="D248" s="13">
        <v>3093010515</v>
      </c>
    </row>
    <row r="249" spans="1:4" x14ac:dyDescent="0.25">
      <c r="A249" s="1" t="s">
        <v>6577</v>
      </c>
      <c r="B249" s="2">
        <v>527005460</v>
      </c>
      <c r="C249" s="1" t="s">
        <v>9156</v>
      </c>
      <c r="D249" s="13">
        <v>444775056</v>
      </c>
    </row>
    <row r="250" spans="1:4" x14ac:dyDescent="0.25">
      <c r="A250" s="1" t="s">
        <v>7914</v>
      </c>
      <c r="B250" s="2">
        <v>844402774</v>
      </c>
      <c r="C250" s="1" t="s">
        <v>9143</v>
      </c>
      <c r="D250" s="13">
        <v>6203259972</v>
      </c>
    </row>
    <row r="251" spans="1:4" x14ac:dyDescent="0.25">
      <c r="A251" s="1" t="s">
        <v>2009</v>
      </c>
      <c r="B251" s="2">
        <v>718505332</v>
      </c>
      <c r="C251" s="1" t="s">
        <v>9156</v>
      </c>
      <c r="D251" s="13">
        <v>5632121664</v>
      </c>
    </row>
    <row r="252" spans="1:4" x14ac:dyDescent="0.25">
      <c r="A252" s="1" t="s">
        <v>1805</v>
      </c>
      <c r="B252" s="2">
        <v>517725391</v>
      </c>
      <c r="C252" s="1" t="s">
        <v>9176</v>
      </c>
      <c r="D252" s="13">
        <v>634789316</v>
      </c>
    </row>
    <row r="253" spans="1:4" x14ac:dyDescent="0.25">
      <c r="A253" s="1" t="s">
        <v>373</v>
      </c>
      <c r="B253" s="2">
        <v>935604502</v>
      </c>
      <c r="C253" s="1" t="s">
        <v>9147</v>
      </c>
      <c r="D253" s="13">
        <v>553308327</v>
      </c>
    </row>
    <row r="254" spans="1:4" x14ac:dyDescent="0.25">
      <c r="A254" s="1" t="s">
        <v>7258</v>
      </c>
      <c r="B254" s="2">
        <v>454422255</v>
      </c>
      <c r="C254" s="1" t="s">
        <v>9153</v>
      </c>
      <c r="D254" s="13">
        <v>16177442391</v>
      </c>
    </row>
    <row r="255" spans="1:4" x14ac:dyDescent="0.25">
      <c r="A255" s="1" t="s">
        <v>7909</v>
      </c>
      <c r="B255" s="2">
        <v>624616768</v>
      </c>
      <c r="C255" s="1" t="s">
        <v>9146</v>
      </c>
      <c r="D255" s="13">
        <v>2984164009</v>
      </c>
    </row>
    <row r="256" spans="1:4" x14ac:dyDescent="0.25">
      <c r="A256" s="1" t="s">
        <v>2292</v>
      </c>
      <c r="B256" s="2">
        <v>638990797</v>
      </c>
      <c r="C256" s="1" t="s">
        <v>9133</v>
      </c>
      <c r="D256" s="13">
        <v>3210413024</v>
      </c>
    </row>
    <row r="257" spans="1:4" x14ac:dyDescent="0.25">
      <c r="A257" s="1" t="s">
        <v>3877</v>
      </c>
      <c r="B257" s="2">
        <v>710192330</v>
      </c>
      <c r="C257" s="1" t="s">
        <v>9168</v>
      </c>
      <c r="D257" s="13">
        <v>112104993</v>
      </c>
    </row>
    <row r="258" spans="1:4" x14ac:dyDescent="0.25">
      <c r="A258" s="1" t="s">
        <v>6746</v>
      </c>
      <c r="B258" s="2">
        <v>488680309</v>
      </c>
      <c r="C258" s="1" t="s">
        <v>9133</v>
      </c>
      <c r="D258" s="13">
        <v>7954946704</v>
      </c>
    </row>
    <row r="259" spans="1:4" x14ac:dyDescent="0.25">
      <c r="A259" s="1" t="s">
        <v>8708</v>
      </c>
      <c r="B259" s="2">
        <v>409989446</v>
      </c>
      <c r="C259" s="1" t="s">
        <v>9133</v>
      </c>
      <c r="D259" s="13">
        <v>7973843976</v>
      </c>
    </row>
    <row r="260" spans="1:4" x14ac:dyDescent="0.25">
      <c r="A260" s="1" t="s">
        <v>4606</v>
      </c>
      <c r="B260" s="2">
        <v>336984371</v>
      </c>
      <c r="C260" s="1" t="s">
        <v>9143</v>
      </c>
      <c r="D260" s="13">
        <v>65715111</v>
      </c>
    </row>
    <row r="261" spans="1:4" x14ac:dyDescent="0.25">
      <c r="A261" s="1" t="s">
        <v>6222</v>
      </c>
      <c r="B261" s="2">
        <v>33594751</v>
      </c>
      <c r="C261" s="1" t="s">
        <v>9150</v>
      </c>
      <c r="D261" s="13">
        <v>5162925768</v>
      </c>
    </row>
    <row r="262" spans="1:4" x14ac:dyDescent="0.25">
      <c r="A262" s="1" t="s">
        <v>1566</v>
      </c>
      <c r="B262" s="2">
        <v>649755058</v>
      </c>
      <c r="C262" s="1" t="s">
        <v>9160</v>
      </c>
      <c r="D262" s="13">
        <v>933761346</v>
      </c>
    </row>
    <row r="263" spans="1:4" x14ac:dyDescent="0.25">
      <c r="A263" s="1" t="s">
        <v>6913</v>
      </c>
      <c r="B263" s="2">
        <v>499740854</v>
      </c>
      <c r="C263" s="1" t="s">
        <v>9180</v>
      </c>
      <c r="D263" s="13">
        <v>4157745312</v>
      </c>
    </row>
    <row r="264" spans="1:4" x14ac:dyDescent="0.25">
      <c r="A264" s="1" t="s">
        <v>304</v>
      </c>
      <c r="B264" s="2">
        <v>821034018</v>
      </c>
      <c r="C264" s="1" t="s">
        <v>9133</v>
      </c>
      <c r="D264" s="13">
        <v>892576</v>
      </c>
    </row>
    <row r="265" spans="1:4" x14ac:dyDescent="0.25">
      <c r="A265" s="1" t="s">
        <v>7662</v>
      </c>
      <c r="B265" s="2">
        <v>600526441</v>
      </c>
      <c r="C265" s="1" t="s">
        <v>9133</v>
      </c>
      <c r="D265" s="13">
        <v>1518839397</v>
      </c>
    </row>
    <row r="266" spans="1:4" x14ac:dyDescent="0.25">
      <c r="A266" s="1" t="s">
        <v>2821</v>
      </c>
      <c r="B266" s="2">
        <v>496015471</v>
      </c>
      <c r="C266" s="1" t="s">
        <v>9133</v>
      </c>
      <c r="D266" s="13">
        <v>863241705</v>
      </c>
    </row>
    <row r="267" spans="1:4" x14ac:dyDescent="0.25">
      <c r="A267" s="1" t="s">
        <v>6716</v>
      </c>
      <c r="B267" s="2">
        <v>475711203</v>
      </c>
      <c r="C267" s="1" t="s">
        <v>9160</v>
      </c>
      <c r="D267" s="13">
        <v>7255922401</v>
      </c>
    </row>
    <row r="268" spans="1:4" x14ac:dyDescent="0.25">
      <c r="A268" s="1" t="s">
        <v>6071</v>
      </c>
      <c r="B268" s="2">
        <v>662989220</v>
      </c>
      <c r="C268" s="1" t="s">
        <v>9133</v>
      </c>
      <c r="D268" s="13">
        <v>1375931229</v>
      </c>
    </row>
    <row r="269" spans="1:4" x14ac:dyDescent="0.25">
      <c r="A269" s="1" t="s">
        <v>737</v>
      </c>
      <c r="B269" s="2">
        <v>7396430</v>
      </c>
      <c r="C269" s="1" t="s">
        <v>9133</v>
      </c>
      <c r="D269" s="13">
        <v>4562527437</v>
      </c>
    </row>
    <row r="270" spans="1:4" x14ac:dyDescent="0.25">
      <c r="A270" s="1" t="s">
        <v>5310</v>
      </c>
      <c r="B270" s="2">
        <v>696247654</v>
      </c>
      <c r="C270" s="1" t="s">
        <v>9150</v>
      </c>
      <c r="D270" s="13">
        <v>1066131374</v>
      </c>
    </row>
    <row r="271" spans="1:4" x14ac:dyDescent="0.25">
      <c r="A271" s="1" t="s">
        <v>1539</v>
      </c>
      <c r="B271" s="2">
        <v>557237783</v>
      </c>
      <c r="C271" s="1" t="s">
        <v>9143</v>
      </c>
      <c r="D271" s="13">
        <v>16713932672</v>
      </c>
    </row>
    <row r="272" spans="1:4" x14ac:dyDescent="0.25">
      <c r="A272" s="1" t="s">
        <v>6337</v>
      </c>
      <c r="B272" s="2">
        <v>81498368</v>
      </c>
      <c r="C272" s="1" t="s">
        <v>9146</v>
      </c>
      <c r="D272" s="13">
        <v>900474156</v>
      </c>
    </row>
    <row r="273" spans="1:4" x14ac:dyDescent="0.25">
      <c r="A273" s="1" t="s">
        <v>613</v>
      </c>
      <c r="B273" s="2">
        <v>905458743</v>
      </c>
      <c r="C273" s="1" t="s">
        <v>9165</v>
      </c>
      <c r="D273" s="13">
        <v>762270088</v>
      </c>
    </row>
    <row r="274" spans="1:4" x14ac:dyDescent="0.25">
      <c r="A274" s="1" t="s">
        <v>6981</v>
      </c>
      <c r="B274" s="2">
        <v>238684493</v>
      </c>
      <c r="C274" s="1" t="s">
        <v>9147</v>
      </c>
      <c r="D274" s="13">
        <v>299906154</v>
      </c>
    </row>
    <row r="275" spans="1:4" x14ac:dyDescent="0.25">
      <c r="A275" s="1" t="s">
        <v>2238</v>
      </c>
      <c r="B275" s="2">
        <v>101979748</v>
      </c>
      <c r="C275" s="1" t="s">
        <v>9160</v>
      </c>
      <c r="D275" s="13">
        <v>882153624</v>
      </c>
    </row>
    <row r="276" spans="1:4" x14ac:dyDescent="0.25">
      <c r="A276" s="1" t="s">
        <v>1462</v>
      </c>
      <c r="B276" s="2">
        <v>116404368</v>
      </c>
      <c r="C276" s="1" t="s">
        <v>9133</v>
      </c>
      <c r="D276" s="13">
        <v>4091372219</v>
      </c>
    </row>
    <row r="277" spans="1:4" x14ac:dyDescent="0.25">
      <c r="A277" s="1" t="s">
        <v>2527</v>
      </c>
      <c r="B277" s="2">
        <v>111973946</v>
      </c>
      <c r="C277" s="1" t="s">
        <v>9193</v>
      </c>
      <c r="D277" s="13">
        <v>5567825416</v>
      </c>
    </row>
    <row r="278" spans="1:4" x14ac:dyDescent="0.25">
      <c r="A278" s="1" t="s">
        <v>3282</v>
      </c>
      <c r="B278" s="2">
        <v>493486761</v>
      </c>
      <c r="C278" s="1" t="s">
        <v>9130</v>
      </c>
      <c r="D278" s="13">
        <v>2862007104</v>
      </c>
    </row>
    <row r="279" spans="1:4" x14ac:dyDescent="0.25">
      <c r="A279" s="1" t="s">
        <v>5208</v>
      </c>
      <c r="B279" s="2">
        <v>771087014</v>
      </c>
      <c r="C279" s="1" t="s">
        <v>9133</v>
      </c>
      <c r="D279" s="13">
        <v>1236855483</v>
      </c>
    </row>
    <row r="280" spans="1:4" x14ac:dyDescent="0.25">
      <c r="A280" s="1" t="s">
        <v>6195</v>
      </c>
      <c r="B280" s="2">
        <v>961831981</v>
      </c>
      <c r="C280" s="1" t="s">
        <v>9143</v>
      </c>
      <c r="D280" s="13">
        <v>2874487</v>
      </c>
    </row>
    <row r="281" spans="1:4" x14ac:dyDescent="0.25">
      <c r="A281" s="1" t="s">
        <v>1960</v>
      </c>
      <c r="B281" s="2">
        <v>582912829</v>
      </c>
      <c r="C281" s="1" t="s">
        <v>9133</v>
      </c>
      <c r="D281" s="13">
        <v>289385838</v>
      </c>
    </row>
    <row r="282" spans="1:4" x14ac:dyDescent="0.25">
      <c r="A282" s="1" t="s">
        <v>8469</v>
      </c>
      <c r="B282" s="2">
        <v>261596912</v>
      </c>
      <c r="C282" s="1" t="s">
        <v>9136</v>
      </c>
      <c r="D282" s="13">
        <v>94887615</v>
      </c>
    </row>
    <row r="283" spans="1:4" x14ac:dyDescent="0.25">
      <c r="A283" s="1" t="s">
        <v>4012</v>
      </c>
      <c r="B283" s="2">
        <v>137444563</v>
      </c>
      <c r="C283" s="1" t="s">
        <v>9153</v>
      </c>
      <c r="D283" s="13">
        <v>9316630101</v>
      </c>
    </row>
    <row r="284" spans="1:4" x14ac:dyDescent="0.25">
      <c r="A284" s="1" t="s">
        <v>539</v>
      </c>
      <c r="B284" s="2">
        <v>467556613</v>
      </c>
      <c r="C284" s="1" t="s">
        <v>9193</v>
      </c>
      <c r="D284" s="13">
        <v>15932791</v>
      </c>
    </row>
    <row r="285" spans="1:4" x14ac:dyDescent="0.25">
      <c r="A285" s="1" t="s">
        <v>9086</v>
      </c>
      <c r="B285" s="2">
        <v>825826622</v>
      </c>
      <c r="C285" s="1" t="s">
        <v>9165</v>
      </c>
      <c r="D285" s="13">
        <v>38642399</v>
      </c>
    </row>
    <row r="286" spans="1:4" x14ac:dyDescent="0.25">
      <c r="A286" s="1" t="s">
        <v>1342</v>
      </c>
      <c r="B286" s="2">
        <v>694422009</v>
      </c>
      <c r="C286" s="1" t="s">
        <v>9168</v>
      </c>
      <c r="D286" s="13">
        <v>1932345258</v>
      </c>
    </row>
    <row r="287" spans="1:4" x14ac:dyDescent="0.25">
      <c r="A287" s="1" t="s">
        <v>8037</v>
      </c>
      <c r="B287" s="2">
        <v>935027587</v>
      </c>
      <c r="C287" s="1" t="s">
        <v>9156</v>
      </c>
      <c r="D287" s="13">
        <v>2087280468</v>
      </c>
    </row>
    <row r="288" spans="1:4" x14ac:dyDescent="0.25">
      <c r="A288" s="1" t="s">
        <v>6734</v>
      </c>
      <c r="B288" s="2">
        <v>716576434</v>
      </c>
      <c r="C288" s="1" t="s">
        <v>9193</v>
      </c>
      <c r="D288" s="13">
        <v>7048275568</v>
      </c>
    </row>
    <row r="289" spans="1:4" x14ac:dyDescent="0.25">
      <c r="A289" s="1" t="s">
        <v>7887</v>
      </c>
      <c r="B289" s="2">
        <v>169486428</v>
      </c>
      <c r="C289" s="1" t="s">
        <v>9133</v>
      </c>
      <c r="D289" s="13">
        <v>918056579</v>
      </c>
    </row>
    <row r="290" spans="1:4" x14ac:dyDescent="0.25">
      <c r="A290" s="1" t="s">
        <v>3844</v>
      </c>
      <c r="B290" s="2">
        <v>242827746</v>
      </c>
      <c r="C290" s="1" t="s">
        <v>9165</v>
      </c>
      <c r="D290" s="13">
        <v>1198037844</v>
      </c>
    </row>
    <row r="291" spans="1:4" x14ac:dyDescent="0.25">
      <c r="A291" s="1" t="s">
        <v>1193</v>
      </c>
      <c r="B291" s="2">
        <v>178706576</v>
      </c>
      <c r="C291" s="1" t="s">
        <v>9133</v>
      </c>
      <c r="D291" s="13">
        <v>1459530801</v>
      </c>
    </row>
    <row r="292" spans="1:4" x14ac:dyDescent="0.25">
      <c r="A292" s="1" t="s">
        <v>7593</v>
      </c>
      <c r="B292" s="2">
        <v>823906903</v>
      </c>
      <c r="C292" s="1" t="s">
        <v>9193</v>
      </c>
      <c r="D292" s="13">
        <v>0</v>
      </c>
    </row>
    <row r="293" spans="1:4" x14ac:dyDescent="0.25">
      <c r="A293" s="1" t="s">
        <v>61</v>
      </c>
      <c r="B293" s="2">
        <v>464887583</v>
      </c>
      <c r="C293" s="1" t="s">
        <v>9150</v>
      </c>
      <c r="D293" s="13">
        <v>18833663016</v>
      </c>
    </row>
    <row r="294" spans="1:4" x14ac:dyDescent="0.25">
      <c r="A294" s="1" t="s">
        <v>8292</v>
      </c>
      <c r="B294" s="2">
        <v>878130269</v>
      </c>
      <c r="C294" s="1" t="s">
        <v>9170</v>
      </c>
      <c r="D294" s="13">
        <v>321223397</v>
      </c>
    </row>
    <row r="295" spans="1:4" x14ac:dyDescent="0.25">
      <c r="A295" s="1" t="s">
        <v>5178</v>
      </c>
      <c r="B295" s="2">
        <v>245262793</v>
      </c>
      <c r="C295" s="1" t="s">
        <v>9133</v>
      </c>
      <c r="D295" s="13">
        <v>4108031424</v>
      </c>
    </row>
    <row r="296" spans="1:4" x14ac:dyDescent="0.25">
      <c r="A296" s="1" t="s">
        <v>3443</v>
      </c>
      <c r="B296" s="2">
        <v>647583601</v>
      </c>
      <c r="C296" s="1" t="s">
        <v>9150</v>
      </c>
      <c r="D296" s="13">
        <v>4653841192</v>
      </c>
    </row>
    <row r="297" spans="1:4" x14ac:dyDescent="0.25">
      <c r="A297" s="1" t="s">
        <v>865</v>
      </c>
      <c r="B297" s="2">
        <v>276566478</v>
      </c>
      <c r="C297" s="1" t="s">
        <v>9143</v>
      </c>
      <c r="D297" s="13">
        <v>7960843836</v>
      </c>
    </row>
    <row r="298" spans="1:4" x14ac:dyDescent="0.25">
      <c r="A298" s="1" t="s">
        <v>6696</v>
      </c>
      <c r="B298" s="2">
        <v>759196811</v>
      </c>
      <c r="C298" s="1" t="s">
        <v>9133</v>
      </c>
      <c r="D298" s="13">
        <v>23485920633</v>
      </c>
    </row>
    <row r="299" spans="1:4" x14ac:dyDescent="0.25">
      <c r="A299" s="1" t="s">
        <v>8755</v>
      </c>
      <c r="B299" s="2">
        <v>971077105</v>
      </c>
      <c r="C299" s="1" t="s">
        <v>9143</v>
      </c>
      <c r="D299" s="13">
        <v>8429663558</v>
      </c>
    </row>
    <row r="300" spans="1:4" x14ac:dyDescent="0.25">
      <c r="A300" s="1" t="s">
        <v>3813</v>
      </c>
      <c r="B300" s="2">
        <v>988403910</v>
      </c>
      <c r="C300" s="1" t="s">
        <v>9182</v>
      </c>
      <c r="D300" s="13">
        <v>720377864</v>
      </c>
    </row>
    <row r="301" spans="1:4" x14ac:dyDescent="0.25">
      <c r="A301" s="1" t="s">
        <v>635</v>
      </c>
      <c r="B301" s="2">
        <v>523442789</v>
      </c>
      <c r="C301" s="1" t="s">
        <v>9143</v>
      </c>
      <c r="D301" s="13">
        <v>12285275568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43085-8B9D-47A2-BB32-12F1B8FA4D2F}">
  <dimension ref="A1:G3001"/>
  <sheetViews>
    <sheetView workbookViewId="0">
      <selection activeCell="G2" sqref="G2:G3001"/>
    </sheetView>
  </sheetViews>
  <sheetFormatPr defaultRowHeight="15" x14ac:dyDescent="0.25"/>
  <cols>
    <col min="1" max="1" width="11" customWidth="1"/>
    <col min="2" max="2" width="16" customWidth="1"/>
    <col min="3" max="3" width="23.28515625" customWidth="1"/>
    <col min="4" max="4" width="18.7109375" customWidth="1"/>
    <col min="5" max="5" width="21.28515625" customWidth="1"/>
    <col min="6" max="6" width="21" customWidth="1"/>
    <col min="7" max="7" width="15" customWidth="1"/>
  </cols>
  <sheetData>
    <row r="1" spans="1:7" x14ac:dyDescent="0.25">
      <c r="A1" t="s">
        <v>12244</v>
      </c>
      <c r="B1" s="1" t="s">
        <v>9220</v>
      </c>
      <c r="C1" s="1" t="s">
        <v>1</v>
      </c>
      <c r="D1" s="1" t="s">
        <v>9221</v>
      </c>
      <c r="E1" s="1" t="s">
        <v>9222</v>
      </c>
      <c r="F1" s="1" t="s">
        <v>9223</v>
      </c>
      <c r="G1" s="1" t="s">
        <v>9224</v>
      </c>
    </row>
    <row r="2" spans="1:7" x14ac:dyDescent="0.25">
      <c r="A2">
        <f t="shared" ref="A2:A65" ca="1" si="0">RAND()</f>
        <v>0.86639500644623868</v>
      </c>
      <c r="B2" s="1" t="s">
        <v>9225</v>
      </c>
      <c r="C2" s="2">
        <v>352133027</v>
      </c>
      <c r="D2" s="1" t="s">
        <v>9226</v>
      </c>
      <c r="E2" s="1" t="s">
        <v>9227</v>
      </c>
      <c r="F2" s="3">
        <v>44476</v>
      </c>
      <c r="G2" t="s">
        <v>9228</v>
      </c>
    </row>
    <row r="3" spans="1:7" x14ac:dyDescent="0.25">
      <c r="A3">
        <f t="shared" ca="1" si="0"/>
        <v>0.47638995227887182</v>
      </c>
      <c r="B3" s="1" t="s">
        <v>9229</v>
      </c>
      <c r="C3" s="2">
        <v>904970081</v>
      </c>
      <c r="D3" s="1" t="s">
        <v>9230</v>
      </c>
      <c r="E3" s="1" t="s">
        <v>9231</v>
      </c>
      <c r="F3" s="3">
        <v>44539</v>
      </c>
      <c r="G3" t="s">
        <v>9232</v>
      </c>
    </row>
    <row r="4" spans="1:7" x14ac:dyDescent="0.25">
      <c r="A4">
        <f t="shared" ca="1" si="0"/>
        <v>0.25711360690150098</v>
      </c>
      <c r="B4" s="1" t="s">
        <v>9225</v>
      </c>
      <c r="C4" s="2">
        <v>788671678</v>
      </c>
      <c r="D4" s="1" t="s">
        <v>9226</v>
      </c>
      <c r="E4" s="1" t="s">
        <v>9233</v>
      </c>
      <c r="F4" s="3">
        <v>44328</v>
      </c>
      <c r="G4" t="s">
        <v>9234</v>
      </c>
    </row>
    <row r="5" spans="1:7" x14ac:dyDescent="0.25">
      <c r="A5">
        <f t="shared" ca="1" si="0"/>
        <v>0.82204516307555342</v>
      </c>
      <c r="B5" s="1" t="s">
        <v>9235</v>
      </c>
      <c r="C5" s="2">
        <v>97263710</v>
      </c>
      <c r="D5" s="1" t="s">
        <v>9236</v>
      </c>
      <c r="E5" s="1" t="s">
        <v>9237</v>
      </c>
      <c r="F5" s="3">
        <v>44616</v>
      </c>
      <c r="G5" t="s">
        <v>9238</v>
      </c>
    </row>
    <row r="6" spans="1:7" x14ac:dyDescent="0.25">
      <c r="A6">
        <f t="shared" ca="1" si="0"/>
        <v>3.8458274193700959E-2</v>
      </c>
      <c r="B6" s="1" t="s">
        <v>9225</v>
      </c>
      <c r="C6" s="2">
        <v>573737289</v>
      </c>
      <c r="D6" s="1" t="s">
        <v>9226</v>
      </c>
      <c r="E6" s="1" t="s">
        <v>9227</v>
      </c>
      <c r="F6" s="3">
        <v>44338</v>
      </c>
      <c r="G6" t="s">
        <v>9239</v>
      </c>
    </row>
    <row r="7" spans="1:7" x14ac:dyDescent="0.25">
      <c r="A7">
        <f t="shared" ca="1" si="0"/>
        <v>0.53893353144143163</v>
      </c>
      <c r="B7" s="1" t="s">
        <v>9229</v>
      </c>
      <c r="C7" s="2">
        <v>890660878</v>
      </c>
      <c r="D7" s="1" t="s">
        <v>9230</v>
      </c>
      <c r="E7" s="1" t="s">
        <v>9240</v>
      </c>
      <c r="F7" s="3">
        <v>44419</v>
      </c>
      <c r="G7" t="s">
        <v>9241</v>
      </c>
    </row>
    <row r="8" spans="1:7" x14ac:dyDescent="0.25">
      <c r="A8">
        <f t="shared" ca="1" si="0"/>
        <v>0.87291845570914417</v>
      </c>
      <c r="B8" s="1" t="s">
        <v>9242</v>
      </c>
      <c r="C8" s="2">
        <v>43787692</v>
      </c>
      <c r="D8" s="1" t="s">
        <v>9243</v>
      </c>
      <c r="E8" s="1" t="s">
        <v>9231</v>
      </c>
      <c r="F8" s="3">
        <v>44269</v>
      </c>
      <c r="G8" t="s">
        <v>9244</v>
      </c>
    </row>
    <row r="9" spans="1:7" x14ac:dyDescent="0.25">
      <c r="A9">
        <f t="shared" ca="1" si="0"/>
        <v>0.98474330174489344</v>
      </c>
      <c r="B9" s="1" t="s">
        <v>9245</v>
      </c>
      <c r="C9" s="2">
        <v>86319276</v>
      </c>
      <c r="D9" s="1" t="s">
        <v>9246</v>
      </c>
      <c r="E9" s="1" t="s">
        <v>9227</v>
      </c>
      <c r="F9" s="3">
        <v>44415</v>
      </c>
      <c r="G9" t="s">
        <v>9247</v>
      </c>
    </row>
    <row r="10" spans="1:7" x14ac:dyDescent="0.25">
      <c r="A10">
        <f t="shared" ca="1" si="0"/>
        <v>9.8143460905917079E-2</v>
      </c>
      <c r="B10" s="1" t="s">
        <v>9235</v>
      </c>
      <c r="C10" s="2">
        <v>301903886</v>
      </c>
      <c r="D10" s="1" t="s">
        <v>9236</v>
      </c>
      <c r="E10" s="1" t="s">
        <v>9248</v>
      </c>
      <c r="F10" s="3">
        <v>44341</v>
      </c>
      <c r="G10" t="s">
        <v>9249</v>
      </c>
    </row>
    <row r="11" spans="1:7" x14ac:dyDescent="0.25">
      <c r="A11">
        <f t="shared" ca="1" si="0"/>
        <v>2.3030212080847101E-2</v>
      </c>
      <c r="B11" s="1" t="s">
        <v>9225</v>
      </c>
      <c r="C11" s="2">
        <v>561127028</v>
      </c>
      <c r="D11" s="1" t="s">
        <v>9226</v>
      </c>
      <c r="E11" s="1" t="s">
        <v>9227</v>
      </c>
      <c r="F11" s="3">
        <v>44559</v>
      </c>
      <c r="G11" t="s">
        <v>9250</v>
      </c>
    </row>
    <row r="12" spans="1:7" x14ac:dyDescent="0.25">
      <c r="A12">
        <f t="shared" ca="1" si="0"/>
        <v>0.63074990198779268</v>
      </c>
      <c r="B12" s="1" t="s">
        <v>9235</v>
      </c>
      <c r="C12" s="2">
        <v>842344844</v>
      </c>
      <c r="D12" s="1" t="s">
        <v>9236</v>
      </c>
      <c r="E12" s="1" t="s">
        <v>9248</v>
      </c>
      <c r="F12" s="3">
        <v>44672</v>
      </c>
      <c r="G12" t="s">
        <v>9251</v>
      </c>
    </row>
    <row r="13" spans="1:7" x14ac:dyDescent="0.25">
      <c r="A13">
        <f t="shared" ca="1" si="0"/>
        <v>0.3480826350718027</v>
      </c>
      <c r="B13" s="1" t="s">
        <v>9225</v>
      </c>
      <c r="C13" s="2">
        <v>571268682</v>
      </c>
      <c r="D13" s="1" t="s">
        <v>9226</v>
      </c>
      <c r="E13" s="1" t="s">
        <v>9227</v>
      </c>
      <c r="F13" s="3">
        <v>44218</v>
      </c>
      <c r="G13" t="s">
        <v>9252</v>
      </c>
    </row>
    <row r="14" spans="1:7" x14ac:dyDescent="0.25">
      <c r="A14">
        <f t="shared" ca="1" si="0"/>
        <v>0.12500053876826989</v>
      </c>
      <c r="B14" s="1" t="s">
        <v>9242</v>
      </c>
      <c r="C14" s="2">
        <v>570375422</v>
      </c>
      <c r="D14" s="1" t="s">
        <v>9243</v>
      </c>
      <c r="E14" s="1" t="s">
        <v>9231</v>
      </c>
      <c r="F14" s="3">
        <v>44442</v>
      </c>
      <c r="G14" t="s">
        <v>9253</v>
      </c>
    </row>
    <row r="15" spans="1:7" x14ac:dyDescent="0.25">
      <c r="A15">
        <f t="shared" ca="1" si="0"/>
        <v>0.25275769386209113</v>
      </c>
      <c r="B15" s="1" t="s">
        <v>9225</v>
      </c>
      <c r="C15" s="2">
        <v>257586339</v>
      </c>
      <c r="D15" s="1" t="s">
        <v>9226</v>
      </c>
      <c r="E15" s="1" t="s">
        <v>9227</v>
      </c>
      <c r="F15" s="3">
        <v>44588</v>
      </c>
      <c r="G15" t="s">
        <v>9254</v>
      </c>
    </row>
    <row r="16" spans="1:7" x14ac:dyDescent="0.25">
      <c r="A16">
        <f t="shared" ca="1" si="0"/>
        <v>0.60692673080527293</v>
      </c>
      <c r="B16" s="1" t="s">
        <v>9225</v>
      </c>
      <c r="C16" s="2">
        <v>595680202</v>
      </c>
      <c r="D16" s="1" t="s">
        <v>9226</v>
      </c>
      <c r="E16" s="1" t="s">
        <v>9227</v>
      </c>
      <c r="F16" s="3">
        <v>44295</v>
      </c>
      <c r="G16" t="s">
        <v>9255</v>
      </c>
    </row>
    <row r="17" spans="1:7" x14ac:dyDescent="0.25">
      <c r="A17">
        <f t="shared" ca="1" si="0"/>
        <v>0.65327726872307657</v>
      </c>
      <c r="B17" s="1" t="s">
        <v>9235</v>
      </c>
      <c r="C17" s="2">
        <v>675487854</v>
      </c>
      <c r="D17" s="1" t="s">
        <v>9236</v>
      </c>
      <c r="E17" s="1" t="s">
        <v>9237</v>
      </c>
      <c r="F17" s="3">
        <v>44199</v>
      </c>
      <c r="G17" t="s">
        <v>9256</v>
      </c>
    </row>
    <row r="18" spans="1:7" x14ac:dyDescent="0.25">
      <c r="A18">
        <f t="shared" ca="1" si="0"/>
        <v>0.24488597867691675</v>
      </c>
      <c r="B18" s="1" t="s">
        <v>9242</v>
      </c>
      <c r="C18" s="2">
        <v>593863928</v>
      </c>
      <c r="D18" s="1" t="s">
        <v>9243</v>
      </c>
      <c r="E18" s="1" t="s">
        <v>9231</v>
      </c>
      <c r="F18" s="3">
        <v>44380</v>
      </c>
      <c r="G18" t="s">
        <v>9257</v>
      </c>
    </row>
    <row r="19" spans="1:7" x14ac:dyDescent="0.25">
      <c r="A19">
        <f t="shared" ca="1" si="0"/>
        <v>0.7128070863237419</v>
      </c>
      <c r="B19" s="1" t="s">
        <v>9225</v>
      </c>
      <c r="C19" s="2">
        <v>333127572</v>
      </c>
      <c r="D19" s="1" t="s">
        <v>9226</v>
      </c>
      <c r="E19" s="1" t="s">
        <v>9231</v>
      </c>
      <c r="F19" s="3">
        <v>44513</v>
      </c>
      <c r="G19" t="s">
        <v>9258</v>
      </c>
    </row>
    <row r="20" spans="1:7" x14ac:dyDescent="0.25">
      <c r="A20">
        <f t="shared" ca="1" si="0"/>
        <v>0.20982570555717883</v>
      </c>
      <c r="B20" s="1" t="s">
        <v>9259</v>
      </c>
      <c r="C20" s="2">
        <v>743729432</v>
      </c>
      <c r="D20" s="1" t="s">
        <v>9260</v>
      </c>
      <c r="E20" s="1" t="s">
        <v>9231</v>
      </c>
      <c r="F20" s="3">
        <v>44642</v>
      </c>
      <c r="G20" t="s">
        <v>9261</v>
      </c>
    </row>
    <row r="21" spans="1:7" x14ac:dyDescent="0.25">
      <c r="A21">
        <f t="shared" ca="1" si="0"/>
        <v>0.58822973366183517</v>
      </c>
      <c r="B21" s="1" t="s">
        <v>9225</v>
      </c>
      <c r="C21" s="2">
        <v>1830742</v>
      </c>
      <c r="D21" s="1" t="s">
        <v>9226</v>
      </c>
      <c r="E21" s="1" t="s">
        <v>9233</v>
      </c>
      <c r="F21" s="3">
        <v>44249</v>
      </c>
      <c r="G21" t="s">
        <v>9262</v>
      </c>
    </row>
    <row r="22" spans="1:7" x14ac:dyDescent="0.25">
      <c r="A22">
        <f t="shared" ca="1" si="0"/>
        <v>0.35777066320254902</v>
      </c>
      <c r="B22" s="1" t="s">
        <v>9245</v>
      </c>
      <c r="C22" s="2">
        <v>185045175</v>
      </c>
      <c r="D22" s="1" t="s">
        <v>9246</v>
      </c>
      <c r="E22" s="1" t="s">
        <v>9227</v>
      </c>
      <c r="F22" s="3">
        <v>44602</v>
      </c>
      <c r="G22" t="s">
        <v>9263</v>
      </c>
    </row>
    <row r="23" spans="1:7" x14ac:dyDescent="0.25">
      <c r="A23">
        <f t="shared" ca="1" si="0"/>
        <v>0.44939853095283322</v>
      </c>
      <c r="B23" s="1" t="s">
        <v>9225</v>
      </c>
      <c r="C23" s="2">
        <v>15087311</v>
      </c>
      <c r="D23" s="1" t="s">
        <v>9226</v>
      </c>
      <c r="E23" s="1" t="s">
        <v>9227</v>
      </c>
      <c r="F23" s="3">
        <v>44610</v>
      </c>
      <c r="G23" t="s">
        <v>9264</v>
      </c>
    </row>
    <row r="24" spans="1:7" x14ac:dyDescent="0.25">
      <c r="A24">
        <f t="shared" ca="1" si="0"/>
        <v>0.28906368412464167</v>
      </c>
      <c r="B24" s="1" t="s">
        <v>9229</v>
      </c>
      <c r="C24" s="2">
        <v>156058632</v>
      </c>
      <c r="D24" s="1" t="s">
        <v>9230</v>
      </c>
      <c r="E24" s="1" t="s">
        <v>9231</v>
      </c>
      <c r="F24" s="3">
        <v>44301</v>
      </c>
      <c r="G24" t="s">
        <v>9265</v>
      </c>
    </row>
    <row r="25" spans="1:7" x14ac:dyDescent="0.25">
      <c r="A25">
        <f t="shared" ca="1" si="0"/>
        <v>0.44233147142361651</v>
      </c>
      <c r="B25" s="1" t="s">
        <v>9225</v>
      </c>
      <c r="C25" s="2">
        <v>386649200</v>
      </c>
      <c r="D25" s="1" t="s">
        <v>9226</v>
      </c>
      <c r="E25" s="1" t="s">
        <v>9227</v>
      </c>
      <c r="F25" s="3">
        <v>44382</v>
      </c>
      <c r="G25" t="s">
        <v>9266</v>
      </c>
    </row>
    <row r="26" spans="1:7" x14ac:dyDescent="0.25">
      <c r="A26">
        <f t="shared" ca="1" si="0"/>
        <v>0.7027132950374072</v>
      </c>
      <c r="B26" s="1" t="s">
        <v>9245</v>
      </c>
      <c r="C26" s="2">
        <v>872920936</v>
      </c>
      <c r="D26" s="1" t="s">
        <v>9246</v>
      </c>
      <c r="E26" s="1" t="s">
        <v>9227</v>
      </c>
      <c r="F26" s="3">
        <v>44675</v>
      </c>
      <c r="G26" t="s">
        <v>9267</v>
      </c>
    </row>
    <row r="27" spans="1:7" x14ac:dyDescent="0.25">
      <c r="A27">
        <f t="shared" ca="1" si="0"/>
        <v>4.0578599118696101E-2</v>
      </c>
      <c r="B27" s="1" t="s">
        <v>9242</v>
      </c>
      <c r="C27" s="2">
        <v>259056326</v>
      </c>
      <c r="D27" s="1" t="s">
        <v>9243</v>
      </c>
      <c r="E27" s="1" t="s">
        <v>9231</v>
      </c>
      <c r="F27" s="3">
        <v>44353</v>
      </c>
      <c r="G27" t="s">
        <v>9268</v>
      </c>
    </row>
    <row r="28" spans="1:7" x14ac:dyDescent="0.25">
      <c r="A28">
        <f t="shared" ca="1" si="0"/>
        <v>0.19130134921657027</v>
      </c>
      <c r="B28" s="1" t="s">
        <v>9229</v>
      </c>
      <c r="C28" s="2">
        <v>7702909</v>
      </c>
      <c r="D28" s="1" t="s">
        <v>9230</v>
      </c>
      <c r="E28" s="1" t="s">
        <v>9240</v>
      </c>
      <c r="F28" s="3">
        <v>44652</v>
      </c>
      <c r="G28" t="s">
        <v>9269</v>
      </c>
    </row>
    <row r="29" spans="1:7" x14ac:dyDescent="0.25">
      <c r="A29">
        <f t="shared" ca="1" si="0"/>
        <v>0.49946930963017988</v>
      </c>
      <c r="B29" s="1" t="s">
        <v>9242</v>
      </c>
      <c r="C29" s="2">
        <v>9217797</v>
      </c>
      <c r="D29" s="1" t="s">
        <v>9243</v>
      </c>
      <c r="E29" s="1" t="s">
        <v>9231</v>
      </c>
      <c r="F29" s="3">
        <v>44429</v>
      </c>
      <c r="G29" t="s">
        <v>9270</v>
      </c>
    </row>
    <row r="30" spans="1:7" x14ac:dyDescent="0.25">
      <c r="A30">
        <f t="shared" ca="1" si="0"/>
        <v>0.12577196408604396</v>
      </c>
      <c r="B30" s="1" t="s">
        <v>9225</v>
      </c>
      <c r="C30" s="2">
        <v>209733115</v>
      </c>
      <c r="D30" s="1" t="s">
        <v>9226</v>
      </c>
      <c r="E30" s="1" t="s">
        <v>9233</v>
      </c>
      <c r="F30" s="3">
        <v>44549</v>
      </c>
      <c r="G30" t="s">
        <v>9271</v>
      </c>
    </row>
    <row r="31" spans="1:7" x14ac:dyDescent="0.25">
      <c r="A31">
        <f t="shared" ca="1" si="0"/>
        <v>0.93271211884861172</v>
      </c>
      <c r="B31" s="1" t="s">
        <v>9242</v>
      </c>
      <c r="C31" s="2">
        <v>926400808</v>
      </c>
      <c r="D31" s="1" t="s">
        <v>9243</v>
      </c>
      <c r="E31" s="1" t="s">
        <v>9231</v>
      </c>
      <c r="F31" s="3">
        <v>44316</v>
      </c>
      <c r="G31" t="s">
        <v>9272</v>
      </c>
    </row>
    <row r="32" spans="1:7" x14ac:dyDescent="0.25">
      <c r="A32">
        <f t="shared" ca="1" si="0"/>
        <v>0.9961311204180151</v>
      </c>
      <c r="B32" s="1" t="s">
        <v>9242</v>
      </c>
      <c r="C32" s="2">
        <v>949799479</v>
      </c>
      <c r="D32" s="1" t="s">
        <v>9243</v>
      </c>
      <c r="E32" s="1" t="s">
        <v>9233</v>
      </c>
      <c r="F32" s="3">
        <v>44403</v>
      </c>
      <c r="G32" t="s">
        <v>9273</v>
      </c>
    </row>
    <row r="33" spans="1:7" x14ac:dyDescent="0.25">
      <c r="A33">
        <f t="shared" ca="1" si="0"/>
        <v>0.75686357397441728</v>
      </c>
      <c r="B33" s="1" t="s">
        <v>9235</v>
      </c>
      <c r="C33" s="2">
        <v>405162073</v>
      </c>
      <c r="D33" s="1" t="s">
        <v>9236</v>
      </c>
      <c r="E33" s="1" t="s">
        <v>9248</v>
      </c>
      <c r="F33" s="3">
        <v>44301</v>
      </c>
      <c r="G33" t="s">
        <v>9274</v>
      </c>
    </row>
    <row r="34" spans="1:7" x14ac:dyDescent="0.25">
      <c r="A34">
        <f t="shared" ca="1" si="0"/>
        <v>0.24725515029869549</v>
      </c>
      <c r="B34" s="1" t="s">
        <v>9245</v>
      </c>
      <c r="C34" s="2">
        <v>722771004</v>
      </c>
      <c r="D34" s="1" t="s">
        <v>9246</v>
      </c>
      <c r="E34" s="1" t="s">
        <v>9227</v>
      </c>
      <c r="F34" s="3">
        <v>44426</v>
      </c>
      <c r="G34" t="s">
        <v>9275</v>
      </c>
    </row>
    <row r="35" spans="1:7" x14ac:dyDescent="0.25">
      <c r="A35">
        <f t="shared" ca="1" si="0"/>
        <v>0.30832419564124613</v>
      </c>
      <c r="B35" s="1" t="s">
        <v>9242</v>
      </c>
      <c r="C35" s="2">
        <v>961259213</v>
      </c>
      <c r="D35" s="1" t="s">
        <v>9243</v>
      </c>
      <c r="E35" s="1" t="s">
        <v>9231</v>
      </c>
      <c r="F35" s="3">
        <v>44645</v>
      </c>
      <c r="G35" t="s">
        <v>9276</v>
      </c>
    </row>
    <row r="36" spans="1:7" x14ac:dyDescent="0.25">
      <c r="A36">
        <f t="shared" ca="1" si="0"/>
        <v>0.88283607155449251</v>
      </c>
      <c r="B36" s="1" t="s">
        <v>9242</v>
      </c>
      <c r="C36" s="2">
        <v>646777420</v>
      </c>
      <c r="D36" s="1" t="s">
        <v>9243</v>
      </c>
      <c r="E36" s="1" t="s">
        <v>9233</v>
      </c>
      <c r="F36" s="3">
        <v>44495</v>
      </c>
      <c r="G36" t="s">
        <v>9277</v>
      </c>
    </row>
    <row r="37" spans="1:7" x14ac:dyDescent="0.25">
      <c r="A37">
        <f t="shared" ca="1" si="0"/>
        <v>0.40517065188831036</v>
      </c>
      <c r="B37" s="1" t="s">
        <v>9259</v>
      </c>
      <c r="C37" s="2">
        <v>280885455</v>
      </c>
      <c r="D37" s="1" t="s">
        <v>9260</v>
      </c>
      <c r="E37" s="1" t="s">
        <v>9231</v>
      </c>
      <c r="F37" s="3">
        <v>44454</v>
      </c>
      <c r="G37" t="s">
        <v>9278</v>
      </c>
    </row>
    <row r="38" spans="1:7" x14ac:dyDescent="0.25">
      <c r="A38">
        <f t="shared" ca="1" si="0"/>
        <v>0.88323396810917709</v>
      </c>
      <c r="B38" s="1" t="s">
        <v>9259</v>
      </c>
      <c r="C38" s="2">
        <v>539938714</v>
      </c>
      <c r="D38" s="1" t="s">
        <v>9260</v>
      </c>
      <c r="E38" s="1" t="s">
        <v>9233</v>
      </c>
      <c r="F38" s="3">
        <v>44647</v>
      </c>
      <c r="G38" t="s">
        <v>9279</v>
      </c>
    </row>
    <row r="39" spans="1:7" x14ac:dyDescent="0.25">
      <c r="A39">
        <f t="shared" ca="1" si="0"/>
        <v>0.68134676626734358</v>
      </c>
      <c r="B39" s="1" t="s">
        <v>9229</v>
      </c>
      <c r="C39" s="2">
        <v>46729591</v>
      </c>
      <c r="D39" s="1" t="s">
        <v>9230</v>
      </c>
      <c r="E39" s="1" t="s">
        <v>9240</v>
      </c>
      <c r="F39" s="3">
        <v>44507</v>
      </c>
      <c r="G39" t="s">
        <v>9280</v>
      </c>
    </row>
    <row r="40" spans="1:7" x14ac:dyDescent="0.25">
      <c r="A40">
        <f t="shared" ca="1" si="0"/>
        <v>0.20203857108882084</v>
      </c>
      <c r="B40" s="1" t="s">
        <v>9242</v>
      </c>
      <c r="C40" s="2">
        <v>990925853</v>
      </c>
      <c r="D40" s="1" t="s">
        <v>9243</v>
      </c>
      <c r="E40" s="1" t="s">
        <v>9233</v>
      </c>
      <c r="F40" s="3">
        <v>44425</v>
      </c>
      <c r="G40" t="s">
        <v>9281</v>
      </c>
    </row>
    <row r="41" spans="1:7" x14ac:dyDescent="0.25">
      <c r="A41">
        <f t="shared" ca="1" si="0"/>
        <v>0.11805290536363355</v>
      </c>
      <c r="B41" s="1" t="s">
        <v>9245</v>
      </c>
      <c r="C41" s="2">
        <v>526690732</v>
      </c>
      <c r="D41" s="1" t="s">
        <v>9246</v>
      </c>
      <c r="E41" s="1" t="s">
        <v>9282</v>
      </c>
      <c r="F41" s="3">
        <v>44306</v>
      </c>
      <c r="G41" t="s">
        <v>9283</v>
      </c>
    </row>
    <row r="42" spans="1:7" x14ac:dyDescent="0.25">
      <c r="A42">
        <f t="shared" ca="1" si="0"/>
        <v>5.6879198477546744E-2</v>
      </c>
      <c r="B42" s="1" t="s">
        <v>9225</v>
      </c>
      <c r="C42" s="2">
        <v>602486864</v>
      </c>
      <c r="D42" s="1" t="s">
        <v>9226</v>
      </c>
      <c r="E42" s="1" t="s">
        <v>9227</v>
      </c>
      <c r="F42" s="3">
        <v>44533</v>
      </c>
      <c r="G42" t="s">
        <v>9284</v>
      </c>
    </row>
    <row r="43" spans="1:7" x14ac:dyDescent="0.25">
      <c r="A43">
        <f t="shared" ca="1" si="0"/>
        <v>0.23896630888490666</v>
      </c>
      <c r="B43" s="1" t="s">
        <v>9225</v>
      </c>
      <c r="C43" s="2">
        <v>415890182</v>
      </c>
      <c r="D43" s="1" t="s">
        <v>9226</v>
      </c>
      <c r="E43" s="1" t="s">
        <v>9285</v>
      </c>
      <c r="F43" s="3">
        <v>44489</v>
      </c>
      <c r="G43" t="s">
        <v>9286</v>
      </c>
    </row>
    <row r="44" spans="1:7" x14ac:dyDescent="0.25">
      <c r="A44">
        <f t="shared" ca="1" si="0"/>
        <v>0.56254713478847618</v>
      </c>
      <c r="B44" s="1" t="s">
        <v>9259</v>
      </c>
      <c r="C44" s="2">
        <v>923743468</v>
      </c>
      <c r="D44" s="1" t="s">
        <v>9260</v>
      </c>
      <c r="E44" s="1" t="s">
        <v>9287</v>
      </c>
      <c r="F44" s="3">
        <v>44573</v>
      </c>
      <c r="G44" t="s">
        <v>9288</v>
      </c>
    </row>
    <row r="45" spans="1:7" x14ac:dyDescent="0.25">
      <c r="A45">
        <f t="shared" ca="1" si="0"/>
        <v>0.70142863325157867</v>
      </c>
      <c r="B45" s="1" t="s">
        <v>9229</v>
      </c>
      <c r="C45" s="2">
        <v>646448345</v>
      </c>
      <c r="D45" s="1" t="s">
        <v>9230</v>
      </c>
      <c r="E45" s="1" t="s">
        <v>9231</v>
      </c>
      <c r="F45" s="3">
        <v>44461</v>
      </c>
      <c r="G45" t="s">
        <v>9289</v>
      </c>
    </row>
    <row r="46" spans="1:7" x14ac:dyDescent="0.25">
      <c r="A46">
        <f t="shared" ca="1" si="0"/>
        <v>2.2284627043264504E-2</v>
      </c>
      <c r="B46" s="1" t="s">
        <v>9259</v>
      </c>
      <c r="C46" s="2">
        <v>346081022</v>
      </c>
      <c r="D46" s="1" t="s">
        <v>9260</v>
      </c>
      <c r="E46" s="1" t="s">
        <v>9287</v>
      </c>
      <c r="F46" s="3">
        <v>44593</v>
      </c>
      <c r="G46" t="s">
        <v>9290</v>
      </c>
    </row>
    <row r="47" spans="1:7" x14ac:dyDescent="0.25">
      <c r="A47">
        <f t="shared" ca="1" si="0"/>
        <v>9.4769905040926861E-2</v>
      </c>
      <c r="B47" s="1" t="s">
        <v>9245</v>
      </c>
      <c r="C47" s="2">
        <v>625287378</v>
      </c>
      <c r="D47" s="1" t="s">
        <v>9246</v>
      </c>
      <c r="E47" s="1" t="s">
        <v>9285</v>
      </c>
      <c r="F47" s="3">
        <v>44546</v>
      </c>
      <c r="G47" t="s">
        <v>9291</v>
      </c>
    </row>
    <row r="48" spans="1:7" x14ac:dyDescent="0.25">
      <c r="A48">
        <f t="shared" ca="1" si="0"/>
        <v>0.98522577937734412</v>
      </c>
      <c r="B48" s="1" t="s">
        <v>9245</v>
      </c>
      <c r="C48" s="2">
        <v>782301506</v>
      </c>
      <c r="D48" s="1" t="s">
        <v>9246</v>
      </c>
      <c r="E48" s="1" t="s">
        <v>9227</v>
      </c>
      <c r="F48" s="3">
        <v>44655</v>
      </c>
      <c r="G48" t="s">
        <v>9292</v>
      </c>
    </row>
    <row r="49" spans="1:7" x14ac:dyDescent="0.25">
      <c r="A49">
        <f t="shared" ca="1" si="0"/>
        <v>0.30583723907369464</v>
      </c>
      <c r="B49" s="1" t="s">
        <v>9242</v>
      </c>
      <c r="C49" s="2">
        <v>914302353</v>
      </c>
      <c r="D49" s="1" t="s">
        <v>9243</v>
      </c>
      <c r="E49" s="1" t="s">
        <v>9233</v>
      </c>
      <c r="F49" s="3">
        <v>44639</v>
      </c>
      <c r="G49" t="s">
        <v>9293</v>
      </c>
    </row>
    <row r="50" spans="1:7" x14ac:dyDescent="0.25">
      <c r="A50">
        <f t="shared" ca="1" si="0"/>
        <v>0.80886978442705093</v>
      </c>
      <c r="B50" s="1" t="s">
        <v>9259</v>
      </c>
      <c r="C50" s="2">
        <v>775230955</v>
      </c>
      <c r="D50" s="1" t="s">
        <v>9260</v>
      </c>
      <c r="E50" s="1" t="s">
        <v>9233</v>
      </c>
      <c r="F50" s="3">
        <v>44561</v>
      </c>
      <c r="G50" t="s">
        <v>9294</v>
      </c>
    </row>
    <row r="51" spans="1:7" x14ac:dyDescent="0.25">
      <c r="A51">
        <f t="shared" ca="1" si="0"/>
        <v>0.57288788171703031</v>
      </c>
      <c r="B51" s="1" t="s">
        <v>9259</v>
      </c>
      <c r="C51" s="2">
        <v>964273354</v>
      </c>
      <c r="D51" s="1" t="s">
        <v>9260</v>
      </c>
      <c r="E51" s="1" t="s">
        <v>9233</v>
      </c>
      <c r="F51" s="3">
        <v>44298</v>
      </c>
      <c r="G51" t="s">
        <v>9295</v>
      </c>
    </row>
    <row r="52" spans="1:7" x14ac:dyDescent="0.25">
      <c r="A52">
        <f t="shared" ca="1" si="0"/>
        <v>0.76188463002099993</v>
      </c>
      <c r="B52" s="1" t="s">
        <v>9245</v>
      </c>
      <c r="C52" s="2">
        <v>959908898</v>
      </c>
      <c r="D52" s="1" t="s">
        <v>9246</v>
      </c>
      <c r="E52" s="1" t="s">
        <v>9285</v>
      </c>
      <c r="F52" s="3">
        <v>44301</v>
      </c>
      <c r="G52" t="s">
        <v>9296</v>
      </c>
    </row>
    <row r="53" spans="1:7" x14ac:dyDescent="0.25">
      <c r="A53">
        <f t="shared" ca="1" si="0"/>
        <v>0.53009328023376301</v>
      </c>
      <c r="B53" s="1" t="s">
        <v>9242</v>
      </c>
      <c r="C53" s="2">
        <v>732081027</v>
      </c>
      <c r="D53" s="1" t="s">
        <v>9243</v>
      </c>
      <c r="E53" s="1" t="s">
        <v>9231</v>
      </c>
      <c r="F53" s="3">
        <v>44507</v>
      </c>
      <c r="G53" t="s">
        <v>9297</v>
      </c>
    </row>
    <row r="54" spans="1:7" x14ac:dyDescent="0.25">
      <c r="A54">
        <f t="shared" ca="1" si="0"/>
        <v>0.41199941388088135</v>
      </c>
      <c r="B54" s="1" t="s">
        <v>9225</v>
      </c>
      <c r="C54" s="2">
        <v>190152480</v>
      </c>
      <c r="D54" s="1" t="s">
        <v>9226</v>
      </c>
      <c r="E54" s="1" t="s">
        <v>9227</v>
      </c>
      <c r="F54" s="3">
        <v>44680</v>
      </c>
      <c r="G54" t="s">
        <v>9298</v>
      </c>
    </row>
    <row r="55" spans="1:7" x14ac:dyDescent="0.25">
      <c r="A55">
        <f t="shared" ca="1" si="0"/>
        <v>3.4852049379782812E-2</v>
      </c>
      <c r="B55" s="1" t="s">
        <v>9225</v>
      </c>
      <c r="C55" s="2">
        <v>21760390</v>
      </c>
      <c r="D55" s="1" t="s">
        <v>9226</v>
      </c>
      <c r="E55" s="1" t="s">
        <v>9285</v>
      </c>
      <c r="F55" s="3">
        <v>44566</v>
      </c>
      <c r="G55" t="s">
        <v>9299</v>
      </c>
    </row>
    <row r="56" spans="1:7" x14ac:dyDescent="0.25">
      <c r="A56">
        <f t="shared" ca="1" si="0"/>
        <v>0.66171786467897009</v>
      </c>
      <c r="B56" s="1" t="s">
        <v>9259</v>
      </c>
      <c r="C56" s="2">
        <v>24875976</v>
      </c>
      <c r="D56" s="1" t="s">
        <v>9260</v>
      </c>
      <c r="E56" s="1" t="s">
        <v>9233</v>
      </c>
      <c r="F56" s="3">
        <v>44491</v>
      </c>
      <c r="G56" t="s">
        <v>9300</v>
      </c>
    </row>
    <row r="57" spans="1:7" x14ac:dyDescent="0.25">
      <c r="A57">
        <f t="shared" ca="1" si="0"/>
        <v>0.49109575731914579</v>
      </c>
      <c r="B57" s="1" t="s">
        <v>9245</v>
      </c>
      <c r="C57" s="2">
        <v>394817617</v>
      </c>
      <c r="D57" s="1" t="s">
        <v>9246</v>
      </c>
      <c r="E57" s="1" t="s">
        <v>9285</v>
      </c>
      <c r="F57" s="3">
        <v>44421</v>
      </c>
      <c r="G57" t="s">
        <v>9301</v>
      </c>
    </row>
    <row r="58" spans="1:7" x14ac:dyDescent="0.25">
      <c r="A58">
        <f t="shared" ca="1" si="0"/>
        <v>1.5236076022806633E-2</v>
      </c>
      <c r="B58" s="1" t="s">
        <v>9242</v>
      </c>
      <c r="C58" s="2">
        <v>660681947</v>
      </c>
      <c r="D58" s="1" t="s">
        <v>9243</v>
      </c>
      <c r="E58" s="1" t="s">
        <v>9233</v>
      </c>
      <c r="F58" s="3">
        <v>44451</v>
      </c>
      <c r="G58" t="s">
        <v>9302</v>
      </c>
    </row>
    <row r="59" spans="1:7" x14ac:dyDescent="0.25">
      <c r="A59">
        <f t="shared" ca="1" si="0"/>
        <v>0.99138391353480337</v>
      </c>
      <c r="B59" s="1" t="s">
        <v>9242</v>
      </c>
      <c r="C59" s="2">
        <v>135642253</v>
      </c>
      <c r="D59" s="1" t="s">
        <v>9243</v>
      </c>
      <c r="E59" s="1" t="s">
        <v>9231</v>
      </c>
      <c r="F59" s="3">
        <v>44628</v>
      </c>
      <c r="G59" t="s">
        <v>9303</v>
      </c>
    </row>
    <row r="60" spans="1:7" x14ac:dyDescent="0.25">
      <c r="A60">
        <f t="shared" ca="1" si="0"/>
        <v>0.49649294920005071</v>
      </c>
      <c r="B60" s="1" t="s">
        <v>9242</v>
      </c>
      <c r="C60" s="2">
        <v>826803067</v>
      </c>
      <c r="D60" s="1" t="s">
        <v>9243</v>
      </c>
      <c r="E60" s="1" t="s">
        <v>9231</v>
      </c>
      <c r="F60" s="3">
        <v>44593</v>
      </c>
      <c r="G60" t="s">
        <v>9304</v>
      </c>
    </row>
    <row r="61" spans="1:7" x14ac:dyDescent="0.25">
      <c r="A61">
        <f t="shared" ca="1" si="0"/>
        <v>0.52572158178461015</v>
      </c>
      <c r="B61" s="1" t="s">
        <v>9242</v>
      </c>
      <c r="C61" s="2">
        <v>63506705</v>
      </c>
      <c r="D61" s="1" t="s">
        <v>9243</v>
      </c>
      <c r="E61" s="1" t="s">
        <v>9233</v>
      </c>
      <c r="F61" s="3">
        <v>44272</v>
      </c>
      <c r="G61" t="s">
        <v>9305</v>
      </c>
    </row>
    <row r="62" spans="1:7" x14ac:dyDescent="0.25">
      <c r="A62">
        <f t="shared" ca="1" si="0"/>
        <v>2.4321541930488966E-2</v>
      </c>
      <c r="B62" s="1" t="s">
        <v>9259</v>
      </c>
      <c r="C62" s="2">
        <v>506875531</v>
      </c>
      <c r="D62" s="1" t="s">
        <v>9260</v>
      </c>
      <c r="E62" s="1" t="s">
        <v>9233</v>
      </c>
      <c r="F62" s="3">
        <v>44339</v>
      </c>
      <c r="G62" t="s">
        <v>9306</v>
      </c>
    </row>
    <row r="63" spans="1:7" x14ac:dyDescent="0.25">
      <c r="A63">
        <f t="shared" ca="1" si="0"/>
        <v>0.80642631097354267</v>
      </c>
      <c r="B63" s="1" t="s">
        <v>9235</v>
      </c>
      <c r="C63" s="2">
        <v>600576973</v>
      </c>
      <c r="D63" s="1" t="s">
        <v>9236</v>
      </c>
      <c r="E63" s="1" t="s">
        <v>9248</v>
      </c>
      <c r="F63" s="3">
        <v>44233</v>
      </c>
      <c r="G63" t="s">
        <v>9307</v>
      </c>
    </row>
    <row r="64" spans="1:7" x14ac:dyDescent="0.25">
      <c r="A64">
        <f t="shared" ca="1" si="0"/>
        <v>0.69609468646734851</v>
      </c>
      <c r="B64" s="1" t="s">
        <v>9259</v>
      </c>
      <c r="C64" s="2">
        <v>260904080</v>
      </c>
      <c r="D64" s="1" t="s">
        <v>9260</v>
      </c>
      <c r="E64" s="1" t="s">
        <v>9287</v>
      </c>
      <c r="F64" s="3">
        <v>44496</v>
      </c>
      <c r="G64" t="s">
        <v>9308</v>
      </c>
    </row>
    <row r="65" spans="1:7" x14ac:dyDescent="0.25">
      <c r="A65">
        <f t="shared" ca="1" si="0"/>
        <v>0.35260095955045168</v>
      </c>
      <c r="B65" s="1" t="s">
        <v>9242</v>
      </c>
      <c r="C65" s="2">
        <v>521387078</v>
      </c>
      <c r="D65" s="1" t="s">
        <v>9243</v>
      </c>
      <c r="E65" s="1" t="s">
        <v>9231</v>
      </c>
      <c r="F65" s="3">
        <v>44654</v>
      </c>
      <c r="G65" t="s">
        <v>9309</v>
      </c>
    </row>
    <row r="66" spans="1:7" x14ac:dyDescent="0.25">
      <c r="A66">
        <f t="shared" ref="A66:A129" ca="1" si="1">RAND()</f>
        <v>0.17681684956621935</v>
      </c>
      <c r="B66" s="1" t="s">
        <v>9225</v>
      </c>
      <c r="C66" s="2">
        <v>969029741</v>
      </c>
      <c r="D66" s="1" t="s">
        <v>9226</v>
      </c>
      <c r="E66" s="1" t="s">
        <v>9231</v>
      </c>
      <c r="F66" s="3">
        <v>44525</v>
      </c>
      <c r="G66" t="s">
        <v>9310</v>
      </c>
    </row>
    <row r="67" spans="1:7" x14ac:dyDescent="0.25">
      <c r="A67">
        <f t="shared" ca="1" si="1"/>
        <v>0.17686300119450227</v>
      </c>
      <c r="B67" s="1" t="s">
        <v>9242</v>
      </c>
      <c r="C67" s="2">
        <v>756553453</v>
      </c>
      <c r="D67" s="1" t="s">
        <v>9243</v>
      </c>
      <c r="E67" s="1" t="s">
        <v>9231</v>
      </c>
      <c r="F67" s="3">
        <v>44494</v>
      </c>
      <c r="G67" t="s">
        <v>9311</v>
      </c>
    </row>
    <row r="68" spans="1:7" x14ac:dyDescent="0.25">
      <c r="A68">
        <f t="shared" ca="1" si="1"/>
        <v>0.12671284334977917</v>
      </c>
      <c r="B68" s="1" t="s">
        <v>9242</v>
      </c>
      <c r="C68" s="2">
        <v>577024399</v>
      </c>
      <c r="D68" s="1" t="s">
        <v>9243</v>
      </c>
      <c r="E68" s="1" t="s">
        <v>9231</v>
      </c>
      <c r="F68" s="3">
        <v>44523</v>
      </c>
      <c r="G68" t="s">
        <v>9312</v>
      </c>
    </row>
    <row r="69" spans="1:7" x14ac:dyDescent="0.25">
      <c r="A69">
        <f t="shared" ca="1" si="1"/>
        <v>0.60775064287092384</v>
      </c>
      <c r="B69" s="1" t="s">
        <v>9259</v>
      </c>
      <c r="C69" s="2">
        <v>49382283</v>
      </c>
      <c r="D69" s="1" t="s">
        <v>9260</v>
      </c>
      <c r="E69" s="1" t="s">
        <v>9233</v>
      </c>
      <c r="F69" s="3">
        <v>44511</v>
      </c>
      <c r="G69" t="s">
        <v>9313</v>
      </c>
    </row>
    <row r="70" spans="1:7" x14ac:dyDescent="0.25">
      <c r="A70">
        <f t="shared" ca="1" si="1"/>
        <v>0.94052951987649602</v>
      </c>
      <c r="B70" s="1" t="s">
        <v>9225</v>
      </c>
      <c r="C70" s="2">
        <v>205617031</v>
      </c>
      <c r="D70" s="1" t="s">
        <v>9226</v>
      </c>
      <c r="E70" s="1" t="s">
        <v>9227</v>
      </c>
      <c r="F70" s="3">
        <v>44521</v>
      </c>
      <c r="G70" t="s">
        <v>9314</v>
      </c>
    </row>
    <row r="71" spans="1:7" x14ac:dyDescent="0.25">
      <c r="A71">
        <f t="shared" ca="1" si="1"/>
        <v>0.33176942583852054</v>
      </c>
      <c r="B71" s="1" t="s">
        <v>9229</v>
      </c>
      <c r="C71" s="2">
        <v>872032299</v>
      </c>
      <c r="D71" s="1" t="s">
        <v>9230</v>
      </c>
      <c r="E71" s="1" t="s">
        <v>9240</v>
      </c>
      <c r="F71" s="3">
        <v>44276</v>
      </c>
      <c r="G71" t="s">
        <v>9315</v>
      </c>
    </row>
    <row r="72" spans="1:7" x14ac:dyDescent="0.25">
      <c r="A72">
        <f t="shared" ca="1" si="1"/>
        <v>0.67756510302412487</v>
      </c>
      <c r="B72" s="1" t="s">
        <v>9245</v>
      </c>
      <c r="C72" s="2">
        <v>683793376</v>
      </c>
      <c r="D72" s="1" t="s">
        <v>9246</v>
      </c>
      <c r="E72" s="1" t="s">
        <v>9282</v>
      </c>
      <c r="F72" s="3">
        <v>44282</v>
      </c>
      <c r="G72" t="s">
        <v>9316</v>
      </c>
    </row>
    <row r="73" spans="1:7" x14ac:dyDescent="0.25">
      <c r="A73">
        <f t="shared" ca="1" si="1"/>
        <v>0.16576196907959873</v>
      </c>
      <c r="B73" s="1" t="s">
        <v>9225</v>
      </c>
      <c r="C73" s="2">
        <v>966574974</v>
      </c>
      <c r="D73" s="1" t="s">
        <v>9226</v>
      </c>
      <c r="E73" s="1" t="s">
        <v>9227</v>
      </c>
      <c r="F73" s="3">
        <v>44617</v>
      </c>
      <c r="G73" t="s">
        <v>9317</v>
      </c>
    </row>
    <row r="74" spans="1:7" x14ac:dyDescent="0.25">
      <c r="A74">
        <f t="shared" ca="1" si="1"/>
        <v>0.27767439247424985</v>
      </c>
      <c r="B74" s="1" t="s">
        <v>9245</v>
      </c>
      <c r="C74" s="2">
        <v>487433294</v>
      </c>
      <c r="D74" s="1" t="s">
        <v>9246</v>
      </c>
      <c r="E74" s="1" t="s">
        <v>9285</v>
      </c>
      <c r="F74" s="3">
        <v>44589</v>
      </c>
      <c r="G74" t="s">
        <v>9318</v>
      </c>
    </row>
    <row r="75" spans="1:7" x14ac:dyDescent="0.25">
      <c r="A75">
        <f t="shared" ca="1" si="1"/>
        <v>6.5575849651669738E-2</v>
      </c>
      <c r="B75" s="1" t="s">
        <v>9242</v>
      </c>
      <c r="C75" s="2">
        <v>382079662</v>
      </c>
      <c r="D75" s="1" t="s">
        <v>9243</v>
      </c>
      <c r="E75" s="1" t="s">
        <v>9231</v>
      </c>
      <c r="F75" s="3">
        <v>44253</v>
      </c>
      <c r="G75" t="s">
        <v>9319</v>
      </c>
    </row>
    <row r="76" spans="1:7" x14ac:dyDescent="0.25">
      <c r="A76">
        <f t="shared" ca="1" si="1"/>
        <v>0.28272121586305599</v>
      </c>
      <c r="B76" s="1" t="s">
        <v>9242</v>
      </c>
      <c r="C76" s="2">
        <v>67031087</v>
      </c>
      <c r="D76" s="1" t="s">
        <v>9243</v>
      </c>
      <c r="E76" s="1" t="s">
        <v>9231</v>
      </c>
      <c r="F76" s="3">
        <v>44330</v>
      </c>
      <c r="G76" t="s">
        <v>9320</v>
      </c>
    </row>
    <row r="77" spans="1:7" x14ac:dyDescent="0.25">
      <c r="A77">
        <f t="shared" ca="1" si="1"/>
        <v>0.63303962595907337</v>
      </c>
      <c r="B77" s="1" t="s">
        <v>9235</v>
      </c>
      <c r="C77" s="2">
        <v>387908126</v>
      </c>
      <c r="D77" s="1" t="s">
        <v>9236</v>
      </c>
      <c r="E77" s="1" t="s">
        <v>9227</v>
      </c>
      <c r="F77" s="3">
        <v>44464</v>
      </c>
      <c r="G77" t="s">
        <v>9321</v>
      </c>
    </row>
    <row r="78" spans="1:7" x14ac:dyDescent="0.25">
      <c r="A78">
        <f t="shared" ca="1" si="1"/>
        <v>0.39470163157526039</v>
      </c>
      <c r="B78" s="1" t="s">
        <v>9242</v>
      </c>
      <c r="C78" s="2">
        <v>45087532</v>
      </c>
      <c r="D78" s="1" t="s">
        <v>9243</v>
      </c>
      <c r="E78" s="1" t="s">
        <v>9231</v>
      </c>
      <c r="F78" s="3">
        <v>44377</v>
      </c>
      <c r="G78" t="s">
        <v>9322</v>
      </c>
    </row>
    <row r="79" spans="1:7" x14ac:dyDescent="0.25">
      <c r="A79">
        <f t="shared" ca="1" si="1"/>
        <v>0.16496525426424813</v>
      </c>
      <c r="B79" s="1" t="s">
        <v>9242</v>
      </c>
      <c r="C79" s="2">
        <v>905339990</v>
      </c>
      <c r="D79" s="1" t="s">
        <v>9243</v>
      </c>
      <c r="E79" s="1" t="s">
        <v>9231</v>
      </c>
      <c r="F79" s="3">
        <v>44657</v>
      </c>
      <c r="G79" t="s">
        <v>9323</v>
      </c>
    </row>
    <row r="80" spans="1:7" x14ac:dyDescent="0.25">
      <c r="A80">
        <f t="shared" ca="1" si="1"/>
        <v>3.4439239978675595E-2</v>
      </c>
      <c r="B80" s="1" t="s">
        <v>9245</v>
      </c>
      <c r="C80" s="2">
        <v>512435426</v>
      </c>
      <c r="D80" s="1" t="s">
        <v>9246</v>
      </c>
      <c r="E80" s="1" t="s">
        <v>9285</v>
      </c>
      <c r="F80" s="3">
        <v>44239</v>
      </c>
      <c r="G80" t="s">
        <v>9324</v>
      </c>
    </row>
    <row r="81" spans="1:7" x14ac:dyDescent="0.25">
      <c r="A81">
        <f t="shared" ca="1" si="1"/>
        <v>0.17825239559247796</v>
      </c>
      <c r="B81" s="1" t="s">
        <v>9245</v>
      </c>
      <c r="C81" s="2">
        <v>710742690</v>
      </c>
      <c r="D81" s="1" t="s">
        <v>9246</v>
      </c>
      <c r="E81" s="1" t="s">
        <v>9282</v>
      </c>
      <c r="F81" s="3">
        <v>44535</v>
      </c>
      <c r="G81" t="s">
        <v>9325</v>
      </c>
    </row>
    <row r="82" spans="1:7" x14ac:dyDescent="0.25">
      <c r="A82">
        <f t="shared" ca="1" si="1"/>
        <v>0.10388717227831223</v>
      </c>
      <c r="B82" s="1" t="s">
        <v>9259</v>
      </c>
      <c r="C82" s="2">
        <v>177006734</v>
      </c>
      <c r="D82" s="1" t="s">
        <v>9260</v>
      </c>
      <c r="E82" s="1" t="s">
        <v>9287</v>
      </c>
      <c r="F82" s="3">
        <v>44319</v>
      </c>
      <c r="G82" t="s">
        <v>9326</v>
      </c>
    </row>
    <row r="83" spans="1:7" x14ac:dyDescent="0.25">
      <c r="A83">
        <f t="shared" ca="1" si="1"/>
        <v>1.247589263807336E-2</v>
      </c>
      <c r="B83" s="1" t="s">
        <v>9242</v>
      </c>
      <c r="C83" s="2">
        <v>598697376</v>
      </c>
      <c r="D83" s="1" t="s">
        <v>9243</v>
      </c>
      <c r="E83" s="1" t="s">
        <v>9231</v>
      </c>
      <c r="F83" s="3">
        <v>44500</v>
      </c>
      <c r="G83" t="s">
        <v>9327</v>
      </c>
    </row>
    <row r="84" spans="1:7" x14ac:dyDescent="0.25">
      <c r="A84">
        <f t="shared" ca="1" si="1"/>
        <v>0.8836975372365703</v>
      </c>
      <c r="B84" s="1" t="s">
        <v>9259</v>
      </c>
      <c r="C84" s="2">
        <v>48131367</v>
      </c>
      <c r="D84" s="1" t="s">
        <v>9260</v>
      </c>
      <c r="E84" s="1" t="s">
        <v>9287</v>
      </c>
      <c r="F84" s="3">
        <v>44534</v>
      </c>
      <c r="G84" t="s">
        <v>9328</v>
      </c>
    </row>
    <row r="85" spans="1:7" x14ac:dyDescent="0.25">
      <c r="A85">
        <f t="shared" ca="1" si="1"/>
        <v>0.82193926100868175</v>
      </c>
      <c r="B85" s="1" t="s">
        <v>9242</v>
      </c>
      <c r="C85" s="2">
        <v>952383149</v>
      </c>
      <c r="D85" s="1" t="s">
        <v>9243</v>
      </c>
      <c r="E85" s="1" t="s">
        <v>9231</v>
      </c>
      <c r="F85" s="3">
        <v>44302</v>
      </c>
      <c r="G85" t="s">
        <v>9329</v>
      </c>
    </row>
    <row r="86" spans="1:7" x14ac:dyDescent="0.25">
      <c r="A86">
        <f t="shared" ca="1" si="1"/>
        <v>0.71489543114290433</v>
      </c>
      <c r="B86" s="1" t="s">
        <v>9259</v>
      </c>
      <c r="C86" s="2">
        <v>717201617</v>
      </c>
      <c r="D86" s="1" t="s">
        <v>9260</v>
      </c>
      <c r="E86" s="1" t="s">
        <v>9287</v>
      </c>
      <c r="F86" s="3">
        <v>44212</v>
      </c>
      <c r="G86" t="s">
        <v>9330</v>
      </c>
    </row>
    <row r="87" spans="1:7" x14ac:dyDescent="0.25">
      <c r="A87">
        <f t="shared" ca="1" si="1"/>
        <v>0.35397972905064579</v>
      </c>
      <c r="B87" s="1" t="s">
        <v>9259</v>
      </c>
      <c r="C87" s="2">
        <v>497837231</v>
      </c>
      <c r="D87" s="1" t="s">
        <v>9260</v>
      </c>
      <c r="E87" s="1" t="s">
        <v>9231</v>
      </c>
      <c r="F87" s="3">
        <v>44566</v>
      </c>
      <c r="G87" t="s">
        <v>9331</v>
      </c>
    </row>
    <row r="88" spans="1:7" x14ac:dyDescent="0.25">
      <c r="A88">
        <f t="shared" ca="1" si="1"/>
        <v>0.81289985342969284</v>
      </c>
      <c r="B88" s="1" t="s">
        <v>9242</v>
      </c>
      <c r="C88" s="2">
        <v>860849340</v>
      </c>
      <c r="D88" s="1" t="s">
        <v>9243</v>
      </c>
      <c r="E88" s="1" t="s">
        <v>9231</v>
      </c>
      <c r="F88" s="3">
        <v>44660</v>
      </c>
      <c r="G88" t="s">
        <v>9332</v>
      </c>
    </row>
    <row r="89" spans="1:7" x14ac:dyDescent="0.25">
      <c r="A89">
        <f t="shared" ca="1" si="1"/>
        <v>0.26603843259641169</v>
      </c>
      <c r="B89" s="1" t="s">
        <v>9225</v>
      </c>
      <c r="C89" s="2">
        <v>948591027</v>
      </c>
      <c r="D89" s="1" t="s">
        <v>9226</v>
      </c>
      <c r="E89" s="1" t="s">
        <v>9227</v>
      </c>
      <c r="F89" s="3">
        <v>44402</v>
      </c>
      <c r="G89" t="s">
        <v>9333</v>
      </c>
    </row>
    <row r="90" spans="1:7" x14ac:dyDescent="0.25">
      <c r="A90">
        <f t="shared" ca="1" si="1"/>
        <v>0.46510997707128499</v>
      </c>
      <c r="B90" s="1" t="s">
        <v>9242</v>
      </c>
      <c r="C90" s="2">
        <v>411531900</v>
      </c>
      <c r="D90" s="1" t="s">
        <v>9243</v>
      </c>
      <c r="E90" s="1" t="s">
        <v>9231</v>
      </c>
      <c r="F90" s="3">
        <v>44332</v>
      </c>
      <c r="G90" t="s">
        <v>9334</v>
      </c>
    </row>
    <row r="91" spans="1:7" x14ac:dyDescent="0.25">
      <c r="A91">
        <f t="shared" ca="1" si="1"/>
        <v>0.93188293987533333</v>
      </c>
      <c r="B91" s="1" t="s">
        <v>9242</v>
      </c>
      <c r="C91" s="2">
        <v>192166510</v>
      </c>
      <c r="D91" s="1" t="s">
        <v>9243</v>
      </c>
      <c r="E91" s="1" t="s">
        <v>9231</v>
      </c>
      <c r="F91" s="3">
        <v>44665</v>
      </c>
      <c r="G91" t="s">
        <v>9335</v>
      </c>
    </row>
    <row r="92" spans="1:7" x14ac:dyDescent="0.25">
      <c r="A92">
        <f t="shared" ca="1" si="1"/>
        <v>8.4863152939676723E-2</v>
      </c>
      <c r="B92" s="1" t="s">
        <v>9225</v>
      </c>
      <c r="C92" s="2">
        <v>938793950</v>
      </c>
      <c r="D92" s="1" t="s">
        <v>9226</v>
      </c>
      <c r="E92" s="1" t="s">
        <v>9227</v>
      </c>
      <c r="F92" s="3">
        <v>44561</v>
      </c>
      <c r="G92" t="s">
        <v>9336</v>
      </c>
    </row>
    <row r="93" spans="1:7" x14ac:dyDescent="0.25">
      <c r="A93">
        <f t="shared" ca="1" si="1"/>
        <v>0.68336230856315361</v>
      </c>
      <c r="B93" s="1" t="s">
        <v>9259</v>
      </c>
      <c r="C93" s="2">
        <v>735065</v>
      </c>
      <c r="D93" s="1" t="s">
        <v>9260</v>
      </c>
      <c r="E93" s="1" t="s">
        <v>9233</v>
      </c>
      <c r="F93" s="3">
        <v>44626</v>
      </c>
      <c r="G93" t="s">
        <v>9337</v>
      </c>
    </row>
    <row r="94" spans="1:7" x14ac:dyDescent="0.25">
      <c r="A94">
        <f t="shared" ca="1" si="1"/>
        <v>8.3156841344050214E-2</v>
      </c>
      <c r="B94" s="1" t="s">
        <v>9225</v>
      </c>
      <c r="C94" s="2">
        <v>627656339</v>
      </c>
      <c r="D94" s="1" t="s">
        <v>9226</v>
      </c>
      <c r="E94" s="1" t="s">
        <v>9231</v>
      </c>
      <c r="F94" s="3">
        <v>44462</v>
      </c>
      <c r="G94" t="s">
        <v>9338</v>
      </c>
    </row>
    <row r="95" spans="1:7" x14ac:dyDescent="0.25">
      <c r="A95">
        <f t="shared" ca="1" si="1"/>
        <v>0.71798242574474735</v>
      </c>
      <c r="B95" s="1" t="s">
        <v>9229</v>
      </c>
      <c r="C95" s="2">
        <v>177401884</v>
      </c>
      <c r="D95" s="1" t="s">
        <v>9230</v>
      </c>
      <c r="E95" s="1" t="s">
        <v>9240</v>
      </c>
      <c r="F95" s="3">
        <v>44285</v>
      </c>
      <c r="G95" t="s">
        <v>9339</v>
      </c>
    </row>
    <row r="96" spans="1:7" x14ac:dyDescent="0.25">
      <c r="A96">
        <f t="shared" ca="1" si="1"/>
        <v>0.3575506262842032</v>
      </c>
      <c r="B96" s="1" t="s">
        <v>9259</v>
      </c>
      <c r="C96" s="2">
        <v>306241973</v>
      </c>
      <c r="D96" s="1" t="s">
        <v>9260</v>
      </c>
      <c r="E96" s="1" t="s">
        <v>9233</v>
      </c>
      <c r="F96" s="3">
        <v>44587</v>
      </c>
      <c r="G96" t="s">
        <v>9340</v>
      </c>
    </row>
    <row r="97" spans="1:7" x14ac:dyDescent="0.25">
      <c r="A97">
        <f t="shared" ca="1" si="1"/>
        <v>0.82962487022858722</v>
      </c>
      <c r="B97" s="1" t="s">
        <v>9235</v>
      </c>
      <c r="C97" s="2">
        <v>939238656</v>
      </c>
      <c r="D97" s="1" t="s">
        <v>9236</v>
      </c>
      <c r="E97" s="1" t="s">
        <v>9237</v>
      </c>
      <c r="F97" s="3">
        <v>44289</v>
      </c>
      <c r="G97" t="s">
        <v>9341</v>
      </c>
    </row>
    <row r="98" spans="1:7" x14ac:dyDescent="0.25">
      <c r="A98">
        <f t="shared" ca="1" si="1"/>
        <v>0.70572834794998385</v>
      </c>
      <c r="B98" s="1" t="s">
        <v>9259</v>
      </c>
      <c r="C98" s="2">
        <v>645643840</v>
      </c>
      <c r="D98" s="1" t="s">
        <v>9260</v>
      </c>
      <c r="E98" s="1" t="s">
        <v>9233</v>
      </c>
      <c r="F98" s="3">
        <v>44419</v>
      </c>
      <c r="G98" t="s">
        <v>9342</v>
      </c>
    </row>
    <row r="99" spans="1:7" x14ac:dyDescent="0.25">
      <c r="A99">
        <f t="shared" ca="1" si="1"/>
        <v>0.94959901812419867</v>
      </c>
      <c r="B99" s="1" t="s">
        <v>9235</v>
      </c>
      <c r="C99" s="2">
        <v>822729697</v>
      </c>
      <c r="D99" s="1" t="s">
        <v>9236</v>
      </c>
      <c r="E99" s="1" t="s">
        <v>9248</v>
      </c>
      <c r="F99" s="3">
        <v>44591</v>
      </c>
      <c r="G99" t="s">
        <v>9343</v>
      </c>
    </row>
    <row r="100" spans="1:7" x14ac:dyDescent="0.25">
      <c r="A100">
        <f t="shared" ca="1" si="1"/>
        <v>0.11938382785624935</v>
      </c>
      <c r="B100" s="1" t="s">
        <v>9225</v>
      </c>
      <c r="C100" s="2">
        <v>530898822</v>
      </c>
      <c r="D100" s="1" t="s">
        <v>9226</v>
      </c>
      <c r="E100" s="1" t="s">
        <v>9227</v>
      </c>
      <c r="F100" s="3">
        <v>44223</v>
      </c>
      <c r="G100" t="s">
        <v>9344</v>
      </c>
    </row>
    <row r="101" spans="1:7" x14ac:dyDescent="0.25">
      <c r="A101">
        <f t="shared" ca="1" si="1"/>
        <v>0.44967082538259573</v>
      </c>
      <c r="B101" s="1" t="s">
        <v>9245</v>
      </c>
      <c r="C101" s="2">
        <v>268335121</v>
      </c>
      <c r="D101" s="1" t="s">
        <v>9246</v>
      </c>
      <c r="E101" s="1" t="s">
        <v>9227</v>
      </c>
      <c r="F101" s="3">
        <v>44679</v>
      </c>
      <c r="G101" t="s">
        <v>9345</v>
      </c>
    </row>
    <row r="102" spans="1:7" x14ac:dyDescent="0.25">
      <c r="A102">
        <f t="shared" ca="1" si="1"/>
        <v>0.39831987708560124</v>
      </c>
      <c r="B102" s="1" t="s">
        <v>9245</v>
      </c>
      <c r="C102" s="2">
        <v>177736275</v>
      </c>
      <c r="D102" s="1" t="s">
        <v>9246</v>
      </c>
      <c r="E102" s="1" t="s">
        <v>9227</v>
      </c>
      <c r="F102" s="3">
        <v>44328</v>
      </c>
      <c r="G102" t="s">
        <v>9346</v>
      </c>
    </row>
    <row r="103" spans="1:7" x14ac:dyDescent="0.25">
      <c r="A103">
        <f t="shared" ca="1" si="1"/>
        <v>0.57101953708528563</v>
      </c>
      <c r="B103" s="1" t="s">
        <v>9242</v>
      </c>
      <c r="C103" s="2">
        <v>341472312</v>
      </c>
      <c r="D103" s="1" t="s">
        <v>9243</v>
      </c>
      <c r="E103" s="1" t="s">
        <v>9233</v>
      </c>
      <c r="F103" s="3">
        <v>44213</v>
      </c>
      <c r="G103" t="s">
        <v>9347</v>
      </c>
    </row>
    <row r="104" spans="1:7" x14ac:dyDescent="0.25">
      <c r="A104">
        <f t="shared" ca="1" si="1"/>
        <v>0.20176586164917965</v>
      </c>
      <c r="B104" s="1" t="s">
        <v>9259</v>
      </c>
      <c r="C104" s="2">
        <v>964074906</v>
      </c>
      <c r="D104" s="1" t="s">
        <v>9260</v>
      </c>
      <c r="E104" s="1" t="s">
        <v>9231</v>
      </c>
      <c r="F104" s="3">
        <v>44635</v>
      </c>
      <c r="G104" t="s">
        <v>9348</v>
      </c>
    </row>
    <row r="105" spans="1:7" x14ac:dyDescent="0.25">
      <c r="A105">
        <f t="shared" ca="1" si="1"/>
        <v>0.64415436548071503</v>
      </c>
      <c r="B105" s="1" t="s">
        <v>9259</v>
      </c>
      <c r="C105" s="2">
        <v>155187023</v>
      </c>
      <c r="D105" s="1" t="s">
        <v>9260</v>
      </c>
      <c r="E105" s="1" t="s">
        <v>9287</v>
      </c>
      <c r="F105" s="3">
        <v>44607</v>
      </c>
      <c r="G105" t="s">
        <v>9349</v>
      </c>
    </row>
    <row r="106" spans="1:7" x14ac:dyDescent="0.25">
      <c r="A106">
        <f t="shared" ca="1" si="1"/>
        <v>0.91366920867115331</v>
      </c>
      <c r="B106" s="1" t="s">
        <v>9229</v>
      </c>
      <c r="C106" s="2">
        <v>534723497</v>
      </c>
      <c r="D106" s="1" t="s">
        <v>9230</v>
      </c>
      <c r="E106" s="1" t="s">
        <v>9240</v>
      </c>
      <c r="F106" s="3">
        <v>44541</v>
      </c>
      <c r="G106" t="s">
        <v>9350</v>
      </c>
    </row>
    <row r="107" spans="1:7" x14ac:dyDescent="0.25">
      <c r="A107">
        <f t="shared" ca="1" si="1"/>
        <v>0.10235764889838417</v>
      </c>
      <c r="B107" s="1" t="s">
        <v>9245</v>
      </c>
      <c r="C107" s="2">
        <v>936259097</v>
      </c>
      <c r="D107" s="1" t="s">
        <v>9246</v>
      </c>
      <c r="E107" s="1" t="s">
        <v>9285</v>
      </c>
      <c r="F107" s="3">
        <v>44542</v>
      </c>
      <c r="G107" t="s">
        <v>9351</v>
      </c>
    </row>
    <row r="108" spans="1:7" x14ac:dyDescent="0.25">
      <c r="A108">
        <f t="shared" ca="1" si="1"/>
        <v>0.13402875169982986</v>
      </c>
      <c r="B108" s="1" t="s">
        <v>9225</v>
      </c>
      <c r="C108" s="2">
        <v>446791839</v>
      </c>
      <c r="D108" s="1" t="s">
        <v>9226</v>
      </c>
      <c r="E108" s="1" t="s">
        <v>9227</v>
      </c>
      <c r="F108" s="3">
        <v>44409</v>
      </c>
      <c r="G108" t="s">
        <v>9352</v>
      </c>
    </row>
    <row r="109" spans="1:7" x14ac:dyDescent="0.25">
      <c r="A109">
        <f t="shared" ca="1" si="1"/>
        <v>0.25662788344092768</v>
      </c>
      <c r="B109" s="1" t="s">
        <v>9259</v>
      </c>
      <c r="C109" s="2">
        <v>723294343</v>
      </c>
      <c r="D109" s="1" t="s">
        <v>9260</v>
      </c>
      <c r="E109" s="1" t="s">
        <v>9231</v>
      </c>
      <c r="F109" s="3">
        <v>44481</v>
      </c>
      <c r="G109" t="s">
        <v>9353</v>
      </c>
    </row>
    <row r="110" spans="1:7" x14ac:dyDescent="0.25">
      <c r="A110">
        <f t="shared" ca="1" si="1"/>
        <v>0.90569852611695623</v>
      </c>
      <c r="B110" s="1" t="s">
        <v>9229</v>
      </c>
      <c r="C110" s="2">
        <v>128075328</v>
      </c>
      <c r="D110" s="1" t="s">
        <v>9230</v>
      </c>
      <c r="E110" s="1" t="s">
        <v>9240</v>
      </c>
      <c r="F110" s="3">
        <v>44574</v>
      </c>
      <c r="G110" t="s">
        <v>9354</v>
      </c>
    </row>
    <row r="111" spans="1:7" x14ac:dyDescent="0.25">
      <c r="A111">
        <f t="shared" ca="1" si="1"/>
        <v>0.36827997215199471</v>
      </c>
      <c r="B111" s="1" t="s">
        <v>9259</v>
      </c>
      <c r="C111" s="2">
        <v>247728267</v>
      </c>
      <c r="D111" s="1" t="s">
        <v>9260</v>
      </c>
      <c r="E111" s="1" t="s">
        <v>9233</v>
      </c>
      <c r="F111" s="3">
        <v>44442</v>
      </c>
      <c r="G111" t="s">
        <v>9355</v>
      </c>
    </row>
    <row r="112" spans="1:7" x14ac:dyDescent="0.25">
      <c r="A112">
        <f t="shared" ca="1" si="1"/>
        <v>0.91848591196065776</v>
      </c>
      <c r="B112" s="1" t="s">
        <v>9229</v>
      </c>
      <c r="C112" s="2">
        <v>200536311</v>
      </c>
      <c r="D112" s="1" t="s">
        <v>9230</v>
      </c>
      <c r="E112" s="1" t="s">
        <v>9240</v>
      </c>
      <c r="F112" s="3">
        <v>44630</v>
      </c>
      <c r="G112" t="s">
        <v>9356</v>
      </c>
    </row>
    <row r="113" spans="1:7" x14ac:dyDescent="0.25">
      <c r="A113">
        <f t="shared" ca="1" si="1"/>
        <v>0.71643671729804559</v>
      </c>
      <c r="B113" s="1" t="s">
        <v>9242</v>
      </c>
      <c r="C113" s="2">
        <v>699468373</v>
      </c>
      <c r="D113" s="1" t="s">
        <v>9243</v>
      </c>
      <c r="E113" s="1" t="s">
        <v>9231</v>
      </c>
      <c r="F113" s="3">
        <v>44337</v>
      </c>
      <c r="G113" t="s">
        <v>9357</v>
      </c>
    </row>
    <row r="114" spans="1:7" x14ac:dyDescent="0.25">
      <c r="A114">
        <f t="shared" ca="1" si="1"/>
        <v>0.99016132088519615</v>
      </c>
      <c r="B114" s="1" t="s">
        <v>9229</v>
      </c>
      <c r="C114" s="2">
        <v>189899863</v>
      </c>
      <c r="D114" s="1" t="s">
        <v>9230</v>
      </c>
      <c r="E114" s="1" t="s">
        <v>9240</v>
      </c>
      <c r="F114" s="3">
        <v>44602</v>
      </c>
      <c r="G114" t="s">
        <v>9358</v>
      </c>
    </row>
    <row r="115" spans="1:7" x14ac:dyDescent="0.25">
      <c r="A115">
        <f t="shared" ca="1" si="1"/>
        <v>0.95290229188756226</v>
      </c>
      <c r="B115" s="1" t="s">
        <v>9242</v>
      </c>
      <c r="C115" s="2">
        <v>194085026</v>
      </c>
      <c r="D115" s="1" t="s">
        <v>9243</v>
      </c>
      <c r="E115" s="1" t="s">
        <v>9231</v>
      </c>
      <c r="F115" s="3">
        <v>44340</v>
      </c>
      <c r="G115" t="s">
        <v>9359</v>
      </c>
    </row>
    <row r="116" spans="1:7" x14ac:dyDescent="0.25">
      <c r="A116">
        <f t="shared" ca="1" si="1"/>
        <v>0.87595650578362394</v>
      </c>
      <c r="B116" s="1" t="s">
        <v>9245</v>
      </c>
      <c r="C116" s="2">
        <v>731411413</v>
      </c>
      <c r="D116" s="1" t="s">
        <v>9246</v>
      </c>
      <c r="E116" s="1" t="s">
        <v>9227</v>
      </c>
      <c r="F116" s="3">
        <v>44440</v>
      </c>
      <c r="G116" t="s">
        <v>9360</v>
      </c>
    </row>
    <row r="117" spans="1:7" x14ac:dyDescent="0.25">
      <c r="A117">
        <f t="shared" ca="1" si="1"/>
        <v>0.49278109880269438</v>
      </c>
      <c r="B117" s="1" t="s">
        <v>9229</v>
      </c>
      <c r="C117" s="2">
        <v>827738068</v>
      </c>
      <c r="D117" s="1" t="s">
        <v>9230</v>
      </c>
      <c r="E117" s="1" t="s">
        <v>9240</v>
      </c>
      <c r="F117" s="3">
        <v>44508</v>
      </c>
      <c r="G117" t="s">
        <v>9361</v>
      </c>
    </row>
    <row r="118" spans="1:7" x14ac:dyDescent="0.25">
      <c r="A118">
        <f t="shared" ca="1" si="1"/>
        <v>0.88781395856110212</v>
      </c>
      <c r="B118" s="1" t="s">
        <v>9259</v>
      </c>
      <c r="C118" s="2">
        <v>721154580</v>
      </c>
      <c r="D118" s="1" t="s">
        <v>9260</v>
      </c>
      <c r="E118" s="1" t="s">
        <v>9287</v>
      </c>
      <c r="F118" s="3">
        <v>44397</v>
      </c>
      <c r="G118" t="s">
        <v>9362</v>
      </c>
    </row>
    <row r="119" spans="1:7" x14ac:dyDescent="0.25">
      <c r="A119">
        <f t="shared" ca="1" si="1"/>
        <v>0.15496602063916975</v>
      </c>
      <c r="B119" s="1" t="s">
        <v>9242</v>
      </c>
      <c r="C119" s="2">
        <v>345662756</v>
      </c>
      <c r="D119" s="1" t="s">
        <v>9243</v>
      </c>
      <c r="E119" s="1" t="s">
        <v>9231</v>
      </c>
      <c r="F119" s="3">
        <v>44514</v>
      </c>
      <c r="G119" t="s">
        <v>9363</v>
      </c>
    </row>
    <row r="120" spans="1:7" x14ac:dyDescent="0.25">
      <c r="A120">
        <f t="shared" ca="1" si="1"/>
        <v>0.69826326684301054</v>
      </c>
      <c r="B120" s="1" t="s">
        <v>9245</v>
      </c>
      <c r="C120" s="2">
        <v>764853701</v>
      </c>
      <c r="D120" s="1" t="s">
        <v>9246</v>
      </c>
      <c r="E120" s="1" t="s">
        <v>9285</v>
      </c>
      <c r="F120" s="3">
        <v>44523</v>
      </c>
      <c r="G120" t="s">
        <v>9364</v>
      </c>
    </row>
    <row r="121" spans="1:7" x14ac:dyDescent="0.25">
      <c r="A121">
        <f t="shared" ca="1" si="1"/>
        <v>0.7196912959844447</v>
      </c>
      <c r="B121" s="1" t="s">
        <v>9259</v>
      </c>
      <c r="C121" s="2">
        <v>717067299</v>
      </c>
      <c r="D121" s="1" t="s">
        <v>9260</v>
      </c>
      <c r="E121" s="1" t="s">
        <v>9233</v>
      </c>
      <c r="F121" s="3">
        <v>44472</v>
      </c>
      <c r="G121" t="s">
        <v>9365</v>
      </c>
    </row>
    <row r="122" spans="1:7" x14ac:dyDescent="0.25">
      <c r="A122">
        <f t="shared" ca="1" si="1"/>
        <v>0.80881891831572561</v>
      </c>
      <c r="B122" s="1" t="s">
        <v>9242</v>
      </c>
      <c r="C122" s="2">
        <v>60755955</v>
      </c>
      <c r="D122" s="1" t="s">
        <v>9243</v>
      </c>
      <c r="E122" s="1" t="s">
        <v>9231</v>
      </c>
      <c r="F122" s="3">
        <v>44405</v>
      </c>
      <c r="G122" t="s">
        <v>9366</v>
      </c>
    </row>
    <row r="123" spans="1:7" x14ac:dyDescent="0.25">
      <c r="A123">
        <f t="shared" ca="1" si="1"/>
        <v>0.37098076985776707</v>
      </c>
      <c r="B123" s="1" t="s">
        <v>9245</v>
      </c>
      <c r="C123" s="2">
        <v>718436887</v>
      </c>
      <c r="D123" s="1" t="s">
        <v>9246</v>
      </c>
      <c r="E123" s="1" t="s">
        <v>9227</v>
      </c>
      <c r="F123" s="3">
        <v>44446</v>
      </c>
      <c r="G123" t="s">
        <v>9367</v>
      </c>
    </row>
    <row r="124" spans="1:7" x14ac:dyDescent="0.25">
      <c r="A124">
        <f t="shared" ca="1" si="1"/>
        <v>0.63724036279626273</v>
      </c>
      <c r="B124" s="1" t="s">
        <v>9245</v>
      </c>
      <c r="C124" s="2">
        <v>374895648</v>
      </c>
      <c r="D124" s="1" t="s">
        <v>9246</v>
      </c>
      <c r="E124" s="1" t="s">
        <v>9282</v>
      </c>
      <c r="F124" s="3">
        <v>44358</v>
      </c>
      <c r="G124" t="s">
        <v>9368</v>
      </c>
    </row>
    <row r="125" spans="1:7" x14ac:dyDescent="0.25">
      <c r="A125">
        <f t="shared" ca="1" si="1"/>
        <v>0.72257313818153923</v>
      </c>
      <c r="B125" s="1" t="s">
        <v>9235</v>
      </c>
      <c r="C125" s="2">
        <v>25972264</v>
      </c>
      <c r="D125" s="1" t="s">
        <v>9236</v>
      </c>
      <c r="E125" s="1" t="s">
        <v>9237</v>
      </c>
      <c r="F125" s="3">
        <v>44536</v>
      </c>
      <c r="G125" t="s">
        <v>9369</v>
      </c>
    </row>
    <row r="126" spans="1:7" x14ac:dyDescent="0.25">
      <c r="A126">
        <f t="shared" ca="1" si="1"/>
        <v>0.48823534104793331</v>
      </c>
      <c r="B126" s="1" t="s">
        <v>9235</v>
      </c>
      <c r="C126" s="2">
        <v>279845393</v>
      </c>
      <c r="D126" s="1" t="s">
        <v>9236</v>
      </c>
      <c r="E126" s="1" t="s">
        <v>9227</v>
      </c>
      <c r="F126" s="3">
        <v>44406</v>
      </c>
      <c r="G126" t="s">
        <v>9370</v>
      </c>
    </row>
    <row r="127" spans="1:7" x14ac:dyDescent="0.25">
      <c r="A127">
        <f t="shared" ca="1" si="1"/>
        <v>2.8237698139993772E-2</v>
      </c>
      <c r="B127" s="1" t="s">
        <v>9259</v>
      </c>
      <c r="C127" s="2">
        <v>81563994</v>
      </c>
      <c r="D127" s="1" t="s">
        <v>9260</v>
      </c>
      <c r="E127" s="1" t="s">
        <v>9233</v>
      </c>
      <c r="F127" s="3">
        <v>44268</v>
      </c>
      <c r="G127" t="s">
        <v>9371</v>
      </c>
    </row>
    <row r="128" spans="1:7" x14ac:dyDescent="0.25">
      <c r="A128">
        <f t="shared" ca="1" si="1"/>
        <v>0.13005264562485963</v>
      </c>
      <c r="B128" s="1" t="s">
        <v>9229</v>
      </c>
      <c r="C128" s="2">
        <v>315387508</v>
      </c>
      <c r="D128" s="1" t="s">
        <v>9230</v>
      </c>
      <c r="E128" s="1" t="s">
        <v>9240</v>
      </c>
      <c r="F128" s="3">
        <v>44442</v>
      </c>
      <c r="G128" t="s">
        <v>9372</v>
      </c>
    </row>
    <row r="129" spans="1:7" x14ac:dyDescent="0.25">
      <c r="A129">
        <f t="shared" ca="1" si="1"/>
        <v>0.1130290532465722</v>
      </c>
      <c r="B129" s="1" t="s">
        <v>9242</v>
      </c>
      <c r="C129" s="2">
        <v>649667256</v>
      </c>
      <c r="D129" s="1" t="s">
        <v>9243</v>
      </c>
      <c r="E129" s="1" t="s">
        <v>9231</v>
      </c>
      <c r="F129" s="3">
        <v>44398</v>
      </c>
      <c r="G129" t="s">
        <v>9373</v>
      </c>
    </row>
    <row r="130" spans="1:7" x14ac:dyDescent="0.25">
      <c r="A130">
        <f t="shared" ref="A130:A193" ca="1" si="2">RAND()</f>
        <v>5.6679904815846616E-2</v>
      </c>
      <c r="B130" s="1" t="s">
        <v>9242</v>
      </c>
      <c r="C130" s="2">
        <v>110966953</v>
      </c>
      <c r="D130" s="1" t="s">
        <v>9243</v>
      </c>
      <c r="E130" s="1" t="s">
        <v>9231</v>
      </c>
      <c r="F130" s="3">
        <v>44402</v>
      </c>
      <c r="G130" t="s">
        <v>9374</v>
      </c>
    </row>
    <row r="131" spans="1:7" x14ac:dyDescent="0.25">
      <c r="A131">
        <f t="shared" ca="1" si="2"/>
        <v>0.90802991265012989</v>
      </c>
      <c r="B131" s="1" t="s">
        <v>9259</v>
      </c>
      <c r="C131" s="2">
        <v>497461477</v>
      </c>
      <c r="D131" s="1" t="s">
        <v>9260</v>
      </c>
      <c r="E131" s="1" t="s">
        <v>9287</v>
      </c>
      <c r="F131" s="3">
        <v>44523</v>
      </c>
      <c r="G131" t="s">
        <v>9375</v>
      </c>
    </row>
    <row r="132" spans="1:7" x14ac:dyDescent="0.25">
      <c r="A132">
        <f t="shared" ca="1" si="2"/>
        <v>0.1769911049037749</v>
      </c>
      <c r="B132" s="1" t="s">
        <v>9242</v>
      </c>
      <c r="C132" s="2">
        <v>207787763</v>
      </c>
      <c r="D132" s="1" t="s">
        <v>9243</v>
      </c>
      <c r="E132" s="1" t="s">
        <v>9231</v>
      </c>
      <c r="F132" s="3">
        <v>44682</v>
      </c>
      <c r="G132" t="s">
        <v>9376</v>
      </c>
    </row>
    <row r="133" spans="1:7" x14ac:dyDescent="0.25">
      <c r="A133">
        <f t="shared" ca="1" si="2"/>
        <v>6.6144126554598004E-2</v>
      </c>
      <c r="B133" s="1" t="s">
        <v>9225</v>
      </c>
      <c r="C133" s="2">
        <v>78979780</v>
      </c>
      <c r="D133" s="1" t="s">
        <v>9226</v>
      </c>
      <c r="E133" s="1" t="s">
        <v>9227</v>
      </c>
      <c r="F133" s="3">
        <v>44450</v>
      </c>
      <c r="G133" t="s">
        <v>9377</v>
      </c>
    </row>
    <row r="134" spans="1:7" x14ac:dyDescent="0.25">
      <c r="A134">
        <f t="shared" ca="1" si="2"/>
        <v>0.51682498823576706</v>
      </c>
      <c r="B134" s="1" t="s">
        <v>9245</v>
      </c>
      <c r="C134" s="2">
        <v>247238450</v>
      </c>
      <c r="D134" s="1" t="s">
        <v>9246</v>
      </c>
      <c r="E134" s="1" t="s">
        <v>9285</v>
      </c>
      <c r="F134" s="3">
        <v>44241</v>
      </c>
      <c r="G134" t="s">
        <v>9378</v>
      </c>
    </row>
    <row r="135" spans="1:7" x14ac:dyDescent="0.25">
      <c r="A135">
        <f t="shared" ca="1" si="2"/>
        <v>0.10100690518156885</v>
      </c>
      <c r="B135" s="1" t="s">
        <v>9229</v>
      </c>
      <c r="C135" s="2">
        <v>215370104</v>
      </c>
      <c r="D135" s="1" t="s">
        <v>9230</v>
      </c>
      <c r="E135" s="1" t="s">
        <v>9240</v>
      </c>
      <c r="F135" s="3">
        <v>44263</v>
      </c>
      <c r="G135" t="s">
        <v>9379</v>
      </c>
    </row>
    <row r="136" spans="1:7" x14ac:dyDescent="0.25">
      <c r="A136">
        <f t="shared" ca="1" si="2"/>
        <v>0.22517114833106722</v>
      </c>
      <c r="B136" s="1" t="s">
        <v>9235</v>
      </c>
      <c r="C136" s="2">
        <v>502087157</v>
      </c>
      <c r="D136" s="1" t="s">
        <v>9236</v>
      </c>
      <c r="E136" s="1" t="s">
        <v>9237</v>
      </c>
      <c r="F136" s="3">
        <v>44211</v>
      </c>
      <c r="G136" t="s">
        <v>9380</v>
      </c>
    </row>
    <row r="137" spans="1:7" x14ac:dyDescent="0.25">
      <c r="A137">
        <f t="shared" ca="1" si="2"/>
        <v>6.1743320868542506E-3</v>
      </c>
      <c r="B137" s="1" t="s">
        <v>9245</v>
      </c>
      <c r="C137" s="2">
        <v>755744915</v>
      </c>
      <c r="D137" s="1" t="s">
        <v>9246</v>
      </c>
      <c r="E137" s="1" t="s">
        <v>9227</v>
      </c>
      <c r="F137" s="3">
        <v>44505</v>
      </c>
      <c r="G137" t="s">
        <v>9381</v>
      </c>
    </row>
    <row r="138" spans="1:7" x14ac:dyDescent="0.25">
      <c r="A138">
        <f t="shared" ca="1" si="2"/>
        <v>0.43292606062858463</v>
      </c>
      <c r="B138" s="1" t="s">
        <v>9229</v>
      </c>
      <c r="C138" s="2">
        <v>321800259</v>
      </c>
      <c r="D138" s="1" t="s">
        <v>9230</v>
      </c>
      <c r="E138" s="1" t="s">
        <v>9240</v>
      </c>
      <c r="F138" s="3">
        <v>44561</v>
      </c>
      <c r="G138" t="s">
        <v>9382</v>
      </c>
    </row>
    <row r="139" spans="1:7" x14ac:dyDescent="0.25">
      <c r="A139">
        <f t="shared" ca="1" si="2"/>
        <v>0.87339520585099772</v>
      </c>
      <c r="B139" s="1" t="s">
        <v>9242</v>
      </c>
      <c r="C139" s="2">
        <v>82435985</v>
      </c>
      <c r="D139" s="1" t="s">
        <v>9243</v>
      </c>
      <c r="E139" s="1" t="s">
        <v>9231</v>
      </c>
      <c r="F139" s="3">
        <v>44586</v>
      </c>
      <c r="G139" t="s">
        <v>9383</v>
      </c>
    </row>
    <row r="140" spans="1:7" x14ac:dyDescent="0.25">
      <c r="A140">
        <f t="shared" ca="1" si="2"/>
        <v>0.92619387472819348</v>
      </c>
      <c r="B140" s="1" t="s">
        <v>9259</v>
      </c>
      <c r="C140" s="2">
        <v>431454918</v>
      </c>
      <c r="D140" s="1" t="s">
        <v>9260</v>
      </c>
      <c r="E140" s="1" t="s">
        <v>9287</v>
      </c>
      <c r="F140" s="3">
        <v>44486</v>
      </c>
      <c r="G140" t="s">
        <v>9384</v>
      </c>
    </row>
    <row r="141" spans="1:7" x14ac:dyDescent="0.25">
      <c r="A141">
        <f t="shared" ca="1" si="2"/>
        <v>0.58141738571642398</v>
      </c>
      <c r="B141" s="1" t="s">
        <v>9245</v>
      </c>
      <c r="C141" s="2">
        <v>125926431</v>
      </c>
      <c r="D141" s="1" t="s">
        <v>9246</v>
      </c>
      <c r="E141" s="1" t="s">
        <v>9285</v>
      </c>
      <c r="F141" s="3">
        <v>44304</v>
      </c>
      <c r="G141" t="s">
        <v>9385</v>
      </c>
    </row>
    <row r="142" spans="1:7" x14ac:dyDescent="0.25">
      <c r="A142">
        <f t="shared" ca="1" si="2"/>
        <v>0.39688736685042647</v>
      </c>
      <c r="B142" s="1" t="s">
        <v>9225</v>
      </c>
      <c r="C142" s="2">
        <v>522730210</v>
      </c>
      <c r="D142" s="1" t="s">
        <v>9226</v>
      </c>
      <c r="E142" s="1" t="s">
        <v>9285</v>
      </c>
      <c r="F142" s="3">
        <v>44507</v>
      </c>
      <c r="G142" t="s">
        <v>9386</v>
      </c>
    </row>
    <row r="143" spans="1:7" x14ac:dyDescent="0.25">
      <c r="A143">
        <f t="shared" ca="1" si="2"/>
        <v>0.28698978870351632</v>
      </c>
      <c r="B143" s="1" t="s">
        <v>9259</v>
      </c>
      <c r="C143" s="2">
        <v>838077984</v>
      </c>
      <c r="D143" s="1" t="s">
        <v>9260</v>
      </c>
      <c r="E143" s="1" t="s">
        <v>9233</v>
      </c>
      <c r="F143" s="3">
        <v>44417</v>
      </c>
      <c r="G143" t="s">
        <v>9387</v>
      </c>
    </row>
    <row r="144" spans="1:7" x14ac:dyDescent="0.25">
      <c r="A144">
        <f t="shared" ca="1" si="2"/>
        <v>0.35511092486711493</v>
      </c>
      <c r="B144" s="1" t="s">
        <v>9242</v>
      </c>
      <c r="C144" s="2">
        <v>199109491</v>
      </c>
      <c r="D144" s="1" t="s">
        <v>9243</v>
      </c>
      <c r="E144" s="1" t="s">
        <v>9231</v>
      </c>
      <c r="F144" s="3">
        <v>44594</v>
      </c>
      <c r="G144" t="s">
        <v>9388</v>
      </c>
    </row>
    <row r="145" spans="1:7" x14ac:dyDescent="0.25">
      <c r="A145">
        <f t="shared" ca="1" si="2"/>
        <v>2.860476602731632E-2</v>
      </c>
      <c r="B145" s="1" t="s">
        <v>9225</v>
      </c>
      <c r="C145" s="2">
        <v>59840529</v>
      </c>
      <c r="D145" s="1" t="s">
        <v>9226</v>
      </c>
      <c r="E145" s="1" t="s">
        <v>9231</v>
      </c>
      <c r="F145" s="3">
        <v>44375</v>
      </c>
      <c r="G145" t="s">
        <v>9389</v>
      </c>
    </row>
    <row r="146" spans="1:7" x14ac:dyDescent="0.25">
      <c r="A146">
        <f t="shared" ca="1" si="2"/>
        <v>0.74777072369786168</v>
      </c>
      <c r="B146" s="1" t="s">
        <v>9225</v>
      </c>
      <c r="C146" s="2">
        <v>6752491</v>
      </c>
      <c r="D146" s="1" t="s">
        <v>9226</v>
      </c>
      <c r="E146" s="1" t="s">
        <v>9233</v>
      </c>
      <c r="F146" s="3">
        <v>44479</v>
      </c>
      <c r="G146" t="s">
        <v>9390</v>
      </c>
    </row>
    <row r="147" spans="1:7" x14ac:dyDescent="0.25">
      <c r="A147">
        <f t="shared" ca="1" si="2"/>
        <v>0.54435921885611649</v>
      </c>
      <c r="B147" s="1" t="s">
        <v>9259</v>
      </c>
      <c r="C147" s="2">
        <v>922352562</v>
      </c>
      <c r="D147" s="1" t="s">
        <v>9260</v>
      </c>
      <c r="E147" s="1" t="s">
        <v>9287</v>
      </c>
      <c r="F147" s="3">
        <v>44526</v>
      </c>
      <c r="G147" t="s">
        <v>9391</v>
      </c>
    </row>
    <row r="148" spans="1:7" x14ac:dyDescent="0.25">
      <c r="A148">
        <f t="shared" ca="1" si="2"/>
        <v>0.19817128700963382</v>
      </c>
      <c r="B148" s="1" t="s">
        <v>9242</v>
      </c>
      <c r="C148" s="2">
        <v>139612789</v>
      </c>
      <c r="D148" s="1" t="s">
        <v>9243</v>
      </c>
      <c r="E148" s="1" t="s">
        <v>9233</v>
      </c>
      <c r="F148" s="3">
        <v>44380</v>
      </c>
      <c r="G148" t="s">
        <v>9392</v>
      </c>
    </row>
    <row r="149" spans="1:7" x14ac:dyDescent="0.25">
      <c r="A149">
        <f t="shared" ca="1" si="2"/>
        <v>0.32058284156057726</v>
      </c>
      <c r="B149" s="1" t="s">
        <v>9242</v>
      </c>
      <c r="C149" s="2">
        <v>942234925</v>
      </c>
      <c r="D149" s="1" t="s">
        <v>9243</v>
      </c>
      <c r="E149" s="1" t="s">
        <v>9231</v>
      </c>
      <c r="F149" s="3">
        <v>44417</v>
      </c>
      <c r="G149" t="s">
        <v>9393</v>
      </c>
    </row>
    <row r="150" spans="1:7" x14ac:dyDescent="0.25">
      <c r="A150">
        <f t="shared" ca="1" si="2"/>
        <v>0.45534065912801169</v>
      </c>
      <c r="B150" s="1" t="s">
        <v>9245</v>
      </c>
      <c r="C150" s="2">
        <v>399350201</v>
      </c>
      <c r="D150" s="1" t="s">
        <v>9246</v>
      </c>
      <c r="E150" s="1" t="s">
        <v>9227</v>
      </c>
      <c r="F150" s="3">
        <v>44318</v>
      </c>
      <c r="G150" t="s">
        <v>9394</v>
      </c>
    </row>
    <row r="151" spans="1:7" x14ac:dyDescent="0.25">
      <c r="A151">
        <f t="shared" ca="1" si="2"/>
        <v>0.18617498667517085</v>
      </c>
      <c r="B151" s="1" t="s">
        <v>9229</v>
      </c>
      <c r="C151" s="2">
        <v>748608391</v>
      </c>
      <c r="D151" s="1" t="s">
        <v>9230</v>
      </c>
      <c r="E151" s="1" t="s">
        <v>9240</v>
      </c>
      <c r="F151" s="3">
        <v>44461</v>
      </c>
      <c r="G151" t="s">
        <v>9395</v>
      </c>
    </row>
    <row r="152" spans="1:7" x14ac:dyDescent="0.25">
      <c r="A152">
        <f t="shared" ca="1" si="2"/>
        <v>0.2260981465388916</v>
      </c>
      <c r="B152" s="1" t="s">
        <v>9242</v>
      </c>
      <c r="C152" s="2">
        <v>806393261</v>
      </c>
      <c r="D152" s="1" t="s">
        <v>9243</v>
      </c>
      <c r="E152" s="1" t="s">
        <v>9231</v>
      </c>
      <c r="F152" s="3">
        <v>44393</v>
      </c>
      <c r="G152" t="s">
        <v>9396</v>
      </c>
    </row>
    <row r="153" spans="1:7" x14ac:dyDescent="0.25">
      <c r="A153">
        <f t="shared" ca="1" si="2"/>
        <v>0.51419516676377186</v>
      </c>
      <c r="B153" s="1" t="s">
        <v>9259</v>
      </c>
      <c r="C153" s="2">
        <v>970852604</v>
      </c>
      <c r="D153" s="1" t="s">
        <v>9260</v>
      </c>
      <c r="E153" s="1" t="s">
        <v>9233</v>
      </c>
      <c r="F153" s="3">
        <v>44368</v>
      </c>
      <c r="G153" t="s">
        <v>9397</v>
      </c>
    </row>
    <row r="154" spans="1:7" x14ac:dyDescent="0.25">
      <c r="A154">
        <f t="shared" ca="1" si="2"/>
        <v>0.22097072010509144</v>
      </c>
      <c r="B154" s="1" t="s">
        <v>9225</v>
      </c>
      <c r="C154" s="2">
        <v>913765998</v>
      </c>
      <c r="D154" s="1" t="s">
        <v>9226</v>
      </c>
      <c r="E154" s="1" t="s">
        <v>9285</v>
      </c>
      <c r="F154" s="3">
        <v>44236</v>
      </c>
      <c r="G154" t="s">
        <v>9398</v>
      </c>
    </row>
    <row r="155" spans="1:7" x14ac:dyDescent="0.25">
      <c r="A155">
        <f t="shared" ca="1" si="2"/>
        <v>0.99725623571678346</v>
      </c>
      <c r="B155" s="1" t="s">
        <v>9225</v>
      </c>
      <c r="C155" s="2">
        <v>429910592</v>
      </c>
      <c r="D155" s="1" t="s">
        <v>9226</v>
      </c>
      <c r="E155" s="1" t="s">
        <v>9227</v>
      </c>
      <c r="F155" s="3">
        <v>44266</v>
      </c>
      <c r="G155" t="s">
        <v>9399</v>
      </c>
    </row>
    <row r="156" spans="1:7" x14ac:dyDescent="0.25">
      <c r="A156">
        <f t="shared" ca="1" si="2"/>
        <v>0.43240645978931158</v>
      </c>
      <c r="B156" s="1" t="s">
        <v>9229</v>
      </c>
      <c r="C156" s="2">
        <v>685989646</v>
      </c>
      <c r="D156" s="1" t="s">
        <v>9230</v>
      </c>
      <c r="E156" s="1" t="s">
        <v>9240</v>
      </c>
      <c r="F156" s="3">
        <v>44284</v>
      </c>
      <c r="G156" t="s">
        <v>9400</v>
      </c>
    </row>
    <row r="157" spans="1:7" x14ac:dyDescent="0.25">
      <c r="A157">
        <f t="shared" ca="1" si="2"/>
        <v>0.43606418890419518</v>
      </c>
      <c r="B157" s="1" t="s">
        <v>9235</v>
      </c>
      <c r="C157" s="2">
        <v>394919381</v>
      </c>
      <c r="D157" s="1" t="s">
        <v>9236</v>
      </c>
      <c r="E157" s="1" t="s">
        <v>9248</v>
      </c>
      <c r="F157" s="3">
        <v>44207</v>
      </c>
      <c r="G157" t="s">
        <v>9401</v>
      </c>
    </row>
    <row r="158" spans="1:7" x14ac:dyDescent="0.25">
      <c r="A158">
        <f t="shared" ca="1" si="2"/>
        <v>0.65234530656136802</v>
      </c>
      <c r="B158" s="1" t="s">
        <v>9225</v>
      </c>
      <c r="C158" s="2">
        <v>169597632</v>
      </c>
      <c r="D158" s="1" t="s">
        <v>9226</v>
      </c>
      <c r="E158" s="1" t="s">
        <v>9227</v>
      </c>
      <c r="F158" s="3">
        <v>44662</v>
      </c>
      <c r="G158" t="s">
        <v>9402</v>
      </c>
    </row>
    <row r="159" spans="1:7" x14ac:dyDescent="0.25">
      <c r="A159">
        <f t="shared" ca="1" si="2"/>
        <v>0.86732188284595735</v>
      </c>
      <c r="B159" s="1" t="s">
        <v>9259</v>
      </c>
      <c r="C159" s="2">
        <v>148160170</v>
      </c>
      <c r="D159" s="1" t="s">
        <v>9260</v>
      </c>
      <c r="E159" s="1" t="s">
        <v>9233</v>
      </c>
      <c r="F159" s="3">
        <v>44518</v>
      </c>
      <c r="G159" t="s">
        <v>9403</v>
      </c>
    </row>
    <row r="160" spans="1:7" x14ac:dyDescent="0.25">
      <c r="A160">
        <f t="shared" ca="1" si="2"/>
        <v>0.44563315475376519</v>
      </c>
      <c r="B160" s="1" t="s">
        <v>9245</v>
      </c>
      <c r="C160" s="2">
        <v>922947867</v>
      </c>
      <c r="D160" s="1" t="s">
        <v>9246</v>
      </c>
      <c r="E160" s="1" t="s">
        <v>9285</v>
      </c>
      <c r="F160" s="3">
        <v>44579</v>
      </c>
      <c r="G160" t="s">
        <v>9404</v>
      </c>
    </row>
    <row r="161" spans="1:7" x14ac:dyDescent="0.25">
      <c r="A161">
        <f t="shared" ca="1" si="2"/>
        <v>0.82344738325611821</v>
      </c>
      <c r="B161" s="1" t="s">
        <v>9242</v>
      </c>
      <c r="C161" s="2">
        <v>188754874</v>
      </c>
      <c r="D161" s="1" t="s">
        <v>9243</v>
      </c>
      <c r="E161" s="1" t="s">
        <v>9233</v>
      </c>
      <c r="F161" s="3">
        <v>44366</v>
      </c>
      <c r="G161" t="s">
        <v>9405</v>
      </c>
    </row>
    <row r="162" spans="1:7" x14ac:dyDescent="0.25">
      <c r="A162">
        <f t="shared" ca="1" si="2"/>
        <v>0.21573757315831354</v>
      </c>
      <c r="B162" s="1" t="s">
        <v>9242</v>
      </c>
      <c r="C162" s="2">
        <v>968346736</v>
      </c>
      <c r="D162" s="1" t="s">
        <v>9243</v>
      </c>
      <c r="E162" s="1" t="s">
        <v>9231</v>
      </c>
      <c r="F162" s="3">
        <v>44632</v>
      </c>
      <c r="G162" t="s">
        <v>9406</v>
      </c>
    </row>
    <row r="163" spans="1:7" x14ac:dyDescent="0.25">
      <c r="A163">
        <f t="shared" ca="1" si="2"/>
        <v>0.92413079190990011</v>
      </c>
      <c r="B163" s="1" t="s">
        <v>9235</v>
      </c>
      <c r="C163" s="2">
        <v>119671646</v>
      </c>
      <c r="D163" s="1" t="s">
        <v>9236</v>
      </c>
      <c r="E163" s="1" t="s">
        <v>9248</v>
      </c>
      <c r="F163" s="3">
        <v>44438</v>
      </c>
      <c r="G163" t="s">
        <v>9407</v>
      </c>
    </row>
    <row r="164" spans="1:7" x14ac:dyDescent="0.25">
      <c r="A164">
        <f t="shared" ca="1" si="2"/>
        <v>0.28601915570323599</v>
      </c>
      <c r="B164" s="1" t="s">
        <v>9242</v>
      </c>
      <c r="C164" s="2">
        <v>887422629</v>
      </c>
      <c r="D164" s="1" t="s">
        <v>9243</v>
      </c>
      <c r="E164" s="1" t="s">
        <v>9231</v>
      </c>
      <c r="F164" s="3">
        <v>44240</v>
      </c>
      <c r="G164" t="s">
        <v>9408</v>
      </c>
    </row>
    <row r="165" spans="1:7" x14ac:dyDescent="0.25">
      <c r="A165">
        <f t="shared" ca="1" si="2"/>
        <v>3.1174992248912847E-2</v>
      </c>
      <c r="B165" s="1" t="s">
        <v>9235</v>
      </c>
      <c r="C165" s="2">
        <v>517725391</v>
      </c>
      <c r="D165" s="1" t="s">
        <v>9236</v>
      </c>
      <c r="E165" s="1" t="s">
        <v>9248</v>
      </c>
      <c r="F165" s="3">
        <v>44667</v>
      </c>
      <c r="G165" t="s">
        <v>9409</v>
      </c>
    </row>
    <row r="166" spans="1:7" x14ac:dyDescent="0.25">
      <c r="A166">
        <f t="shared" ca="1" si="2"/>
        <v>0.70491646568243971</v>
      </c>
      <c r="B166" s="1" t="s">
        <v>9245</v>
      </c>
      <c r="C166" s="2">
        <v>417687954</v>
      </c>
      <c r="D166" s="1" t="s">
        <v>9246</v>
      </c>
      <c r="E166" s="1" t="s">
        <v>9285</v>
      </c>
      <c r="F166" s="3">
        <v>44309</v>
      </c>
      <c r="G166" t="s">
        <v>9410</v>
      </c>
    </row>
    <row r="167" spans="1:7" x14ac:dyDescent="0.25">
      <c r="A167">
        <f t="shared" ca="1" si="2"/>
        <v>0.65983160018060039</v>
      </c>
      <c r="B167" s="1" t="s">
        <v>9225</v>
      </c>
      <c r="C167" s="2">
        <v>508139626</v>
      </c>
      <c r="D167" s="1" t="s">
        <v>9226</v>
      </c>
      <c r="E167" s="1" t="s">
        <v>9227</v>
      </c>
      <c r="F167" s="3">
        <v>44619</v>
      </c>
      <c r="G167" t="s">
        <v>9411</v>
      </c>
    </row>
    <row r="168" spans="1:7" x14ac:dyDescent="0.25">
      <c r="A168">
        <f t="shared" ca="1" si="2"/>
        <v>0.48517193483379961</v>
      </c>
      <c r="B168" s="1" t="s">
        <v>9225</v>
      </c>
      <c r="C168" s="2">
        <v>523976534</v>
      </c>
      <c r="D168" s="1" t="s">
        <v>9226</v>
      </c>
      <c r="E168" s="1" t="s">
        <v>9233</v>
      </c>
      <c r="F168" s="3">
        <v>44672</v>
      </c>
      <c r="G168" t="s">
        <v>9412</v>
      </c>
    </row>
    <row r="169" spans="1:7" x14ac:dyDescent="0.25">
      <c r="A169">
        <f t="shared" ca="1" si="2"/>
        <v>0.21952616105974898</v>
      </c>
      <c r="B169" s="1" t="s">
        <v>9242</v>
      </c>
      <c r="C169" s="2">
        <v>822220105</v>
      </c>
      <c r="D169" s="1" t="s">
        <v>9243</v>
      </c>
      <c r="E169" s="1" t="s">
        <v>9233</v>
      </c>
      <c r="F169" s="3">
        <v>44237</v>
      </c>
      <c r="G169" t="s">
        <v>9413</v>
      </c>
    </row>
    <row r="170" spans="1:7" x14ac:dyDescent="0.25">
      <c r="A170">
        <f t="shared" ca="1" si="2"/>
        <v>0.33941075041510649</v>
      </c>
      <c r="B170" s="1" t="s">
        <v>9245</v>
      </c>
      <c r="C170" s="2">
        <v>800027615</v>
      </c>
      <c r="D170" s="1" t="s">
        <v>9246</v>
      </c>
      <c r="E170" s="1" t="s">
        <v>9285</v>
      </c>
      <c r="F170" s="3">
        <v>44674</v>
      </c>
      <c r="G170" t="s">
        <v>9414</v>
      </c>
    </row>
    <row r="171" spans="1:7" x14ac:dyDescent="0.25">
      <c r="A171">
        <f t="shared" ca="1" si="2"/>
        <v>0.95837053922279158</v>
      </c>
      <c r="B171" s="1" t="s">
        <v>9229</v>
      </c>
      <c r="C171" s="2">
        <v>992336100</v>
      </c>
      <c r="D171" s="1" t="s">
        <v>9230</v>
      </c>
      <c r="E171" s="1" t="s">
        <v>9240</v>
      </c>
      <c r="F171" s="3">
        <v>44581</v>
      </c>
      <c r="G171" t="s">
        <v>9415</v>
      </c>
    </row>
    <row r="172" spans="1:7" x14ac:dyDescent="0.25">
      <c r="A172">
        <f t="shared" ca="1" si="2"/>
        <v>0.83833939540322899</v>
      </c>
      <c r="B172" s="1" t="s">
        <v>9229</v>
      </c>
      <c r="C172" s="2">
        <v>141025410</v>
      </c>
      <c r="D172" s="1" t="s">
        <v>9230</v>
      </c>
      <c r="E172" s="1" t="s">
        <v>9240</v>
      </c>
      <c r="F172" s="3">
        <v>44593</v>
      </c>
      <c r="G172" t="s">
        <v>9416</v>
      </c>
    </row>
    <row r="173" spans="1:7" x14ac:dyDescent="0.25">
      <c r="A173">
        <f t="shared" ca="1" si="2"/>
        <v>0.30453064978206912</v>
      </c>
      <c r="B173" s="1" t="s">
        <v>9259</v>
      </c>
      <c r="C173" s="2">
        <v>796584522</v>
      </c>
      <c r="D173" s="1" t="s">
        <v>9260</v>
      </c>
      <c r="E173" s="1" t="s">
        <v>9233</v>
      </c>
      <c r="F173" s="3">
        <v>44244</v>
      </c>
      <c r="G173" t="s">
        <v>9417</v>
      </c>
    </row>
    <row r="174" spans="1:7" x14ac:dyDescent="0.25">
      <c r="A174">
        <f t="shared" ca="1" si="2"/>
        <v>0.47312689205961966</v>
      </c>
      <c r="B174" s="1" t="s">
        <v>9259</v>
      </c>
      <c r="C174" s="2">
        <v>392190501</v>
      </c>
      <c r="D174" s="1" t="s">
        <v>9260</v>
      </c>
      <c r="E174" s="1" t="s">
        <v>9233</v>
      </c>
      <c r="F174" s="3">
        <v>44480</v>
      </c>
      <c r="G174" t="s">
        <v>9418</v>
      </c>
    </row>
    <row r="175" spans="1:7" x14ac:dyDescent="0.25">
      <c r="A175">
        <f t="shared" ca="1" si="2"/>
        <v>0.5058806316879445</v>
      </c>
      <c r="B175" s="1" t="s">
        <v>9242</v>
      </c>
      <c r="C175" s="2">
        <v>282048392</v>
      </c>
      <c r="D175" s="1" t="s">
        <v>9243</v>
      </c>
      <c r="E175" s="1" t="s">
        <v>9231</v>
      </c>
      <c r="F175" s="3">
        <v>44391</v>
      </c>
      <c r="G175" t="s">
        <v>9419</v>
      </c>
    </row>
    <row r="176" spans="1:7" x14ac:dyDescent="0.25">
      <c r="A176">
        <f t="shared" ca="1" si="2"/>
        <v>9.6291691469183149E-2</v>
      </c>
      <c r="B176" s="1" t="s">
        <v>9242</v>
      </c>
      <c r="C176" s="2">
        <v>377778135</v>
      </c>
      <c r="D176" s="1" t="s">
        <v>9243</v>
      </c>
      <c r="E176" s="1" t="s">
        <v>9231</v>
      </c>
      <c r="F176" s="3">
        <v>44223</v>
      </c>
      <c r="G176" t="s">
        <v>9420</v>
      </c>
    </row>
    <row r="177" spans="1:7" x14ac:dyDescent="0.25">
      <c r="A177">
        <f t="shared" ca="1" si="2"/>
        <v>0.37150180641602315</v>
      </c>
      <c r="B177" s="1" t="s">
        <v>9225</v>
      </c>
      <c r="C177" s="2">
        <v>936697768</v>
      </c>
      <c r="D177" s="1" t="s">
        <v>9226</v>
      </c>
      <c r="E177" s="1" t="s">
        <v>9231</v>
      </c>
      <c r="F177" s="3">
        <v>44246</v>
      </c>
      <c r="G177" t="s">
        <v>9421</v>
      </c>
    </row>
    <row r="178" spans="1:7" x14ac:dyDescent="0.25">
      <c r="A178">
        <f t="shared" ca="1" si="2"/>
        <v>0.98944629359909786</v>
      </c>
      <c r="B178" s="1" t="s">
        <v>9229</v>
      </c>
      <c r="C178" s="2">
        <v>345576680</v>
      </c>
      <c r="D178" s="1" t="s">
        <v>9230</v>
      </c>
      <c r="E178" s="1" t="s">
        <v>9231</v>
      </c>
      <c r="F178" s="3">
        <v>44617</v>
      </c>
      <c r="G178" t="s">
        <v>9422</v>
      </c>
    </row>
    <row r="179" spans="1:7" x14ac:dyDescent="0.25">
      <c r="A179">
        <f t="shared" ca="1" si="2"/>
        <v>0.28436626198275206</v>
      </c>
      <c r="B179" s="1" t="s">
        <v>9259</v>
      </c>
      <c r="C179" s="2">
        <v>227936833</v>
      </c>
      <c r="D179" s="1" t="s">
        <v>9260</v>
      </c>
      <c r="E179" s="1" t="s">
        <v>9233</v>
      </c>
      <c r="F179" s="3">
        <v>44637</v>
      </c>
      <c r="G179" t="s">
        <v>9423</v>
      </c>
    </row>
    <row r="180" spans="1:7" x14ac:dyDescent="0.25">
      <c r="A180">
        <f t="shared" ca="1" si="2"/>
        <v>0.44077499395096298</v>
      </c>
      <c r="B180" s="1" t="s">
        <v>9225</v>
      </c>
      <c r="C180" s="2">
        <v>348591655</v>
      </c>
      <c r="D180" s="1" t="s">
        <v>9226</v>
      </c>
      <c r="E180" s="1" t="s">
        <v>9227</v>
      </c>
      <c r="F180" s="3">
        <v>44559</v>
      </c>
      <c r="G180" t="s">
        <v>9424</v>
      </c>
    </row>
    <row r="181" spans="1:7" x14ac:dyDescent="0.25">
      <c r="A181">
        <f t="shared" ca="1" si="2"/>
        <v>0.8009279149653924</v>
      </c>
      <c r="B181" s="1" t="s">
        <v>9242</v>
      </c>
      <c r="C181" s="2">
        <v>976789119</v>
      </c>
      <c r="D181" s="1" t="s">
        <v>9243</v>
      </c>
      <c r="E181" s="1" t="s">
        <v>9231</v>
      </c>
      <c r="F181" s="3">
        <v>44427</v>
      </c>
      <c r="G181" t="s">
        <v>9425</v>
      </c>
    </row>
    <row r="182" spans="1:7" x14ac:dyDescent="0.25">
      <c r="A182">
        <f t="shared" ca="1" si="2"/>
        <v>0.29005046937382561</v>
      </c>
      <c r="B182" s="1" t="s">
        <v>9229</v>
      </c>
      <c r="C182" s="2">
        <v>838487517</v>
      </c>
      <c r="D182" s="1" t="s">
        <v>9230</v>
      </c>
      <c r="E182" s="1" t="s">
        <v>9240</v>
      </c>
      <c r="F182" s="3">
        <v>44356</v>
      </c>
      <c r="G182" t="s">
        <v>9426</v>
      </c>
    </row>
    <row r="183" spans="1:7" x14ac:dyDescent="0.25">
      <c r="A183">
        <f t="shared" ca="1" si="2"/>
        <v>0.12720326872842225</v>
      </c>
      <c r="B183" s="1" t="s">
        <v>9245</v>
      </c>
      <c r="C183" s="2">
        <v>459201382</v>
      </c>
      <c r="D183" s="1" t="s">
        <v>9246</v>
      </c>
      <c r="E183" s="1" t="s">
        <v>9285</v>
      </c>
      <c r="F183" s="3">
        <v>44254</v>
      </c>
      <c r="G183" t="s">
        <v>9427</v>
      </c>
    </row>
    <row r="184" spans="1:7" x14ac:dyDescent="0.25">
      <c r="A184">
        <f t="shared" ca="1" si="2"/>
        <v>0.38380527207665549</v>
      </c>
      <c r="B184" s="1" t="s">
        <v>9235</v>
      </c>
      <c r="C184" s="2">
        <v>704858168</v>
      </c>
      <c r="D184" s="1" t="s">
        <v>9236</v>
      </c>
      <c r="E184" s="1" t="s">
        <v>9237</v>
      </c>
      <c r="F184" s="3">
        <v>44363</v>
      </c>
      <c r="G184" t="s">
        <v>9428</v>
      </c>
    </row>
    <row r="185" spans="1:7" x14ac:dyDescent="0.25">
      <c r="A185">
        <f t="shared" ca="1" si="2"/>
        <v>0.18594009223069463</v>
      </c>
      <c r="B185" s="1" t="s">
        <v>9242</v>
      </c>
      <c r="C185" s="2">
        <v>918619771</v>
      </c>
      <c r="D185" s="1" t="s">
        <v>9243</v>
      </c>
      <c r="E185" s="1" t="s">
        <v>9233</v>
      </c>
      <c r="F185" s="3">
        <v>44403</v>
      </c>
      <c r="G185" t="s">
        <v>9429</v>
      </c>
    </row>
    <row r="186" spans="1:7" x14ac:dyDescent="0.25">
      <c r="A186">
        <f t="shared" ca="1" si="2"/>
        <v>0.74832873802869715</v>
      </c>
      <c r="B186" s="1" t="s">
        <v>9242</v>
      </c>
      <c r="C186" s="2">
        <v>103348505</v>
      </c>
      <c r="D186" s="1" t="s">
        <v>9243</v>
      </c>
      <c r="E186" s="1" t="s">
        <v>9231</v>
      </c>
      <c r="F186" s="3">
        <v>44496</v>
      </c>
      <c r="G186" t="s">
        <v>9430</v>
      </c>
    </row>
    <row r="187" spans="1:7" x14ac:dyDescent="0.25">
      <c r="A187">
        <f t="shared" ca="1" si="2"/>
        <v>8.6074508661947546E-2</v>
      </c>
      <c r="B187" s="1" t="s">
        <v>9259</v>
      </c>
      <c r="C187" s="2">
        <v>457442184</v>
      </c>
      <c r="D187" s="1" t="s">
        <v>9260</v>
      </c>
      <c r="E187" s="1" t="s">
        <v>9287</v>
      </c>
      <c r="F187" s="3">
        <v>44549</v>
      </c>
      <c r="G187" t="s">
        <v>9431</v>
      </c>
    </row>
    <row r="188" spans="1:7" x14ac:dyDescent="0.25">
      <c r="A188">
        <f t="shared" ca="1" si="2"/>
        <v>0.86401235241100216</v>
      </c>
      <c r="B188" s="1" t="s">
        <v>9242</v>
      </c>
      <c r="C188" s="2">
        <v>600726742</v>
      </c>
      <c r="D188" s="1" t="s">
        <v>9243</v>
      </c>
      <c r="E188" s="1" t="s">
        <v>9231</v>
      </c>
      <c r="F188" s="3">
        <v>44350</v>
      </c>
      <c r="G188" t="s">
        <v>9432</v>
      </c>
    </row>
    <row r="189" spans="1:7" x14ac:dyDescent="0.25">
      <c r="A189">
        <f t="shared" ca="1" si="2"/>
        <v>0.68675794259923617</v>
      </c>
      <c r="B189" s="1" t="s">
        <v>9235</v>
      </c>
      <c r="C189" s="2">
        <v>492918400</v>
      </c>
      <c r="D189" s="1" t="s">
        <v>9236</v>
      </c>
      <c r="E189" s="1" t="s">
        <v>9227</v>
      </c>
      <c r="F189" s="3">
        <v>44450</v>
      </c>
      <c r="G189" t="s">
        <v>9433</v>
      </c>
    </row>
    <row r="190" spans="1:7" x14ac:dyDescent="0.25">
      <c r="A190">
        <f t="shared" ca="1" si="2"/>
        <v>2.7614750052563308E-2</v>
      </c>
      <c r="B190" s="1" t="s">
        <v>9225</v>
      </c>
      <c r="C190" s="2">
        <v>22535792</v>
      </c>
      <c r="D190" s="1" t="s">
        <v>9226</v>
      </c>
      <c r="E190" s="1" t="s">
        <v>9227</v>
      </c>
      <c r="F190" s="3">
        <v>44462</v>
      </c>
      <c r="G190" t="s">
        <v>9434</v>
      </c>
    </row>
    <row r="191" spans="1:7" x14ac:dyDescent="0.25">
      <c r="A191">
        <f t="shared" ca="1" si="2"/>
        <v>0.79807634292742247</v>
      </c>
      <c r="B191" s="1" t="s">
        <v>9225</v>
      </c>
      <c r="C191" s="2">
        <v>104099391</v>
      </c>
      <c r="D191" s="1" t="s">
        <v>9226</v>
      </c>
      <c r="E191" s="1" t="s">
        <v>9285</v>
      </c>
      <c r="F191" s="3">
        <v>44347</v>
      </c>
      <c r="G191" t="s">
        <v>9435</v>
      </c>
    </row>
    <row r="192" spans="1:7" x14ac:dyDescent="0.25">
      <c r="A192">
        <f t="shared" ca="1" si="2"/>
        <v>0.48329228413815983</v>
      </c>
      <c r="B192" s="1" t="s">
        <v>9245</v>
      </c>
      <c r="C192" s="2">
        <v>864373705</v>
      </c>
      <c r="D192" s="1" t="s">
        <v>9246</v>
      </c>
      <c r="E192" s="1" t="s">
        <v>9227</v>
      </c>
      <c r="F192" s="3">
        <v>44461</v>
      </c>
      <c r="G192" t="s">
        <v>9436</v>
      </c>
    </row>
    <row r="193" spans="1:7" x14ac:dyDescent="0.25">
      <c r="A193">
        <f t="shared" ca="1" si="2"/>
        <v>0.37128713984172235</v>
      </c>
      <c r="B193" s="1" t="s">
        <v>9245</v>
      </c>
      <c r="C193" s="2">
        <v>991907150</v>
      </c>
      <c r="D193" s="1" t="s">
        <v>9246</v>
      </c>
      <c r="E193" s="1" t="s">
        <v>9282</v>
      </c>
      <c r="F193" s="3">
        <v>44339</v>
      </c>
      <c r="G193" t="s">
        <v>9437</v>
      </c>
    </row>
    <row r="194" spans="1:7" x14ac:dyDescent="0.25">
      <c r="A194">
        <f t="shared" ref="A194:A257" ca="1" si="3">RAND()</f>
        <v>0.5122802105502724</v>
      </c>
      <c r="B194" s="1" t="s">
        <v>9225</v>
      </c>
      <c r="C194" s="2">
        <v>458976633</v>
      </c>
      <c r="D194" s="1" t="s">
        <v>9226</v>
      </c>
      <c r="E194" s="1" t="s">
        <v>9233</v>
      </c>
      <c r="F194" s="3">
        <v>44232</v>
      </c>
      <c r="G194" t="s">
        <v>9438</v>
      </c>
    </row>
    <row r="195" spans="1:7" x14ac:dyDescent="0.25">
      <c r="A195">
        <f t="shared" ca="1" si="3"/>
        <v>0.4523052270192196</v>
      </c>
      <c r="B195" s="1" t="s">
        <v>9242</v>
      </c>
      <c r="C195" s="2">
        <v>176222762</v>
      </c>
      <c r="D195" s="1" t="s">
        <v>9243</v>
      </c>
      <c r="E195" s="1" t="s">
        <v>9231</v>
      </c>
      <c r="F195" s="3">
        <v>44321</v>
      </c>
      <c r="G195" t="s">
        <v>9439</v>
      </c>
    </row>
    <row r="196" spans="1:7" x14ac:dyDescent="0.25">
      <c r="A196">
        <f t="shared" ca="1" si="3"/>
        <v>0.27493171565448116</v>
      </c>
      <c r="B196" s="1" t="s">
        <v>9235</v>
      </c>
      <c r="C196" s="2">
        <v>767521408</v>
      </c>
      <c r="D196" s="1" t="s">
        <v>9236</v>
      </c>
      <c r="E196" s="1" t="s">
        <v>9237</v>
      </c>
      <c r="F196" s="3">
        <v>44222</v>
      </c>
      <c r="G196" t="s">
        <v>9440</v>
      </c>
    </row>
    <row r="197" spans="1:7" x14ac:dyDescent="0.25">
      <c r="A197">
        <f t="shared" ca="1" si="3"/>
        <v>0.42786386210914706</v>
      </c>
      <c r="B197" s="1" t="s">
        <v>9259</v>
      </c>
      <c r="C197" s="2">
        <v>848525038</v>
      </c>
      <c r="D197" s="1" t="s">
        <v>9260</v>
      </c>
      <c r="E197" s="1" t="s">
        <v>9233</v>
      </c>
      <c r="F197" s="3">
        <v>44441</v>
      </c>
      <c r="G197" t="s">
        <v>9441</v>
      </c>
    </row>
    <row r="198" spans="1:7" x14ac:dyDescent="0.25">
      <c r="A198">
        <f t="shared" ca="1" si="3"/>
        <v>0.54781787357052292</v>
      </c>
      <c r="B198" s="1" t="s">
        <v>9235</v>
      </c>
      <c r="C198" s="2">
        <v>691813773</v>
      </c>
      <c r="D198" s="1" t="s">
        <v>9236</v>
      </c>
      <c r="E198" s="1" t="s">
        <v>9237</v>
      </c>
      <c r="F198" s="3">
        <v>44521</v>
      </c>
      <c r="G198" t="s">
        <v>9442</v>
      </c>
    </row>
    <row r="199" spans="1:7" x14ac:dyDescent="0.25">
      <c r="A199">
        <f t="shared" ca="1" si="3"/>
        <v>0.11186019883425324</v>
      </c>
      <c r="B199" s="1" t="s">
        <v>9259</v>
      </c>
      <c r="C199" s="2">
        <v>434049617</v>
      </c>
      <c r="D199" s="1" t="s">
        <v>9260</v>
      </c>
      <c r="E199" s="1" t="s">
        <v>9233</v>
      </c>
      <c r="F199" s="3">
        <v>44487</v>
      </c>
      <c r="G199" t="s">
        <v>9443</v>
      </c>
    </row>
    <row r="200" spans="1:7" x14ac:dyDescent="0.25">
      <c r="A200">
        <f t="shared" ca="1" si="3"/>
        <v>0.64053610390352411</v>
      </c>
      <c r="B200" s="1" t="s">
        <v>9242</v>
      </c>
      <c r="C200" s="2">
        <v>45676466</v>
      </c>
      <c r="D200" s="1" t="s">
        <v>9243</v>
      </c>
      <c r="E200" s="1" t="s">
        <v>9231</v>
      </c>
      <c r="F200" s="3">
        <v>44247</v>
      </c>
      <c r="G200" t="s">
        <v>9444</v>
      </c>
    </row>
    <row r="201" spans="1:7" x14ac:dyDescent="0.25">
      <c r="A201">
        <f t="shared" ca="1" si="3"/>
        <v>0.62804471765463543</v>
      </c>
      <c r="B201" s="1" t="s">
        <v>9259</v>
      </c>
      <c r="C201" s="2">
        <v>858831444</v>
      </c>
      <c r="D201" s="1" t="s">
        <v>9260</v>
      </c>
      <c r="E201" s="1" t="s">
        <v>9233</v>
      </c>
      <c r="F201" s="3">
        <v>44536</v>
      </c>
      <c r="G201" t="s">
        <v>9445</v>
      </c>
    </row>
    <row r="202" spans="1:7" x14ac:dyDescent="0.25">
      <c r="A202">
        <f t="shared" ca="1" si="3"/>
        <v>0.95359323342093227</v>
      </c>
      <c r="B202" s="1" t="s">
        <v>9225</v>
      </c>
      <c r="C202" s="2">
        <v>581950676</v>
      </c>
      <c r="D202" s="1" t="s">
        <v>9226</v>
      </c>
      <c r="E202" s="1" t="s">
        <v>9233</v>
      </c>
      <c r="F202" s="3">
        <v>44224</v>
      </c>
      <c r="G202" t="s">
        <v>9446</v>
      </c>
    </row>
    <row r="203" spans="1:7" x14ac:dyDescent="0.25">
      <c r="A203">
        <f t="shared" ca="1" si="3"/>
        <v>0.13368072430794276</v>
      </c>
      <c r="B203" s="1" t="s">
        <v>9225</v>
      </c>
      <c r="C203" s="2">
        <v>413036041</v>
      </c>
      <c r="D203" s="1" t="s">
        <v>9226</v>
      </c>
      <c r="E203" s="1" t="s">
        <v>9227</v>
      </c>
      <c r="F203" s="3">
        <v>44285</v>
      </c>
      <c r="G203" t="s">
        <v>9447</v>
      </c>
    </row>
    <row r="204" spans="1:7" x14ac:dyDescent="0.25">
      <c r="A204">
        <f t="shared" ca="1" si="3"/>
        <v>0.92796518691081509</v>
      </c>
      <c r="B204" s="1" t="s">
        <v>9229</v>
      </c>
      <c r="C204" s="2">
        <v>876279636</v>
      </c>
      <c r="D204" s="1" t="s">
        <v>9230</v>
      </c>
      <c r="E204" s="1" t="s">
        <v>9240</v>
      </c>
      <c r="F204" s="3">
        <v>44216</v>
      </c>
      <c r="G204" t="s">
        <v>9448</v>
      </c>
    </row>
    <row r="205" spans="1:7" x14ac:dyDescent="0.25">
      <c r="A205">
        <f t="shared" ca="1" si="3"/>
        <v>0.88446480933070382</v>
      </c>
      <c r="B205" s="1" t="s">
        <v>9259</v>
      </c>
      <c r="C205" s="2">
        <v>255215146</v>
      </c>
      <c r="D205" s="1" t="s">
        <v>9260</v>
      </c>
      <c r="E205" s="1" t="s">
        <v>9233</v>
      </c>
      <c r="F205" s="3">
        <v>44364</v>
      </c>
      <c r="G205" t="s">
        <v>9449</v>
      </c>
    </row>
    <row r="206" spans="1:7" x14ac:dyDescent="0.25">
      <c r="A206">
        <f t="shared" ca="1" si="3"/>
        <v>0.40503833562703362</v>
      </c>
      <c r="B206" s="1" t="s">
        <v>9225</v>
      </c>
      <c r="C206" s="2">
        <v>233708883</v>
      </c>
      <c r="D206" s="1" t="s">
        <v>9226</v>
      </c>
      <c r="E206" s="1" t="s">
        <v>9227</v>
      </c>
      <c r="F206" s="3">
        <v>44324</v>
      </c>
      <c r="G206" t="s">
        <v>9450</v>
      </c>
    </row>
    <row r="207" spans="1:7" x14ac:dyDescent="0.25">
      <c r="A207">
        <f t="shared" ca="1" si="3"/>
        <v>0.30659293174066748</v>
      </c>
      <c r="B207" s="1" t="s">
        <v>9225</v>
      </c>
      <c r="C207" s="2">
        <v>357002076</v>
      </c>
      <c r="D207" s="1" t="s">
        <v>9226</v>
      </c>
      <c r="E207" s="1" t="s">
        <v>9227</v>
      </c>
      <c r="F207" s="3">
        <v>44277</v>
      </c>
      <c r="G207" t="s">
        <v>9451</v>
      </c>
    </row>
    <row r="208" spans="1:7" x14ac:dyDescent="0.25">
      <c r="A208">
        <f t="shared" ca="1" si="3"/>
        <v>0.6796172903960167</v>
      </c>
      <c r="B208" s="1" t="s">
        <v>9225</v>
      </c>
      <c r="C208" s="2">
        <v>511755861</v>
      </c>
      <c r="D208" s="1" t="s">
        <v>9226</v>
      </c>
      <c r="E208" s="1" t="s">
        <v>9227</v>
      </c>
      <c r="F208" s="3">
        <v>44209</v>
      </c>
      <c r="G208" t="s">
        <v>9452</v>
      </c>
    </row>
    <row r="209" spans="1:7" x14ac:dyDescent="0.25">
      <c r="A209">
        <f t="shared" ca="1" si="3"/>
        <v>0.37265876710335322</v>
      </c>
      <c r="B209" s="1" t="s">
        <v>9242</v>
      </c>
      <c r="C209" s="2">
        <v>859532110</v>
      </c>
      <c r="D209" s="1" t="s">
        <v>9243</v>
      </c>
      <c r="E209" s="1" t="s">
        <v>9231</v>
      </c>
      <c r="F209" s="3">
        <v>44333</v>
      </c>
      <c r="G209" t="s">
        <v>9453</v>
      </c>
    </row>
    <row r="210" spans="1:7" x14ac:dyDescent="0.25">
      <c r="A210">
        <f t="shared" ca="1" si="3"/>
        <v>0.32801704036490942</v>
      </c>
      <c r="B210" s="1" t="s">
        <v>9245</v>
      </c>
      <c r="C210" s="2">
        <v>15447086</v>
      </c>
      <c r="D210" s="1" t="s">
        <v>9246</v>
      </c>
      <c r="E210" s="1" t="s">
        <v>9282</v>
      </c>
      <c r="F210" s="3">
        <v>44472</v>
      </c>
      <c r="G210" t="s">
        <v>9454</v>
      </c>
    </row>
    <row r="211" spans="1:7" x14ac:dyDescent="0.25">
      <c r="A211">
        <f t="shared" ca="1" si="3"/>
        <v>2.4087079907523123E-2</v>
      </c>
      <c r="B211" s="1" t="s">
        <v>9229</v>
      </c>
      <c r="C211" s="2">
        <v>885905521</v>
      </c>
      <c r="D211" s="1" t="s">
        <v>9230</v>
      </c>
      <c r="E211" s="1" t="s">
        <v>9240</v>
      </c>
      <c r="F211" s="3">
        <v>44386</v>
      </c>
      <c r="G211" t="s">
        <v>9455</v>
      </c>
    </row>
    <row r="212" spans="1:7" x14ac:dyDescent="0.25">
      <c r="A212">
        <f t="shared" ca="1" si="3"/>
        <v>4.2902297121158006E-2</v>
      </c>
      <c r="B212" s="1" t="s">
        <v>9259</v>
      </c>
      <c r="C212" s="2">
        <v>34376216</v>
      </c>
      <c r="D212" s="1" t="s">
        <v>9260</v>
      </c>
      <c r="E212" s="1" t="s">
        <v>9287</v>
      </c>
      <c r="F212" s="3">
        <v>44206</v>
      </c>
      <c r="G212" t="s">
        <v>9456</v>
      </c>
    </row>
    <row r="213" spans="1:7" x14ac:dyDescent="0.25">
      <c r="A213">
        <f t="shared" ca="1" si="3"/>
        <v>0.60486686636329501</v>
      </c>
      <c r="B213" s="1" t="s">
        <v>9245</v>
      </c>
      <c r="C213" s="2">
        <v>151284774</v>
      </c>
      <c r="D213" s="1" t="s">
        <v>9246</v>
      </c>
      <c r="E213" s="1" t="s">
        <v>9227</v>
      </c>
      <c r="F213" s="3">
        <v>44225</v>
      </c>
      <c r="G213" t="s">
        <v>9457</v>
      </c>
    </row>
    <row r="214" spans="1:7" x14ac:dyDescent="0.25">
      <c r="A214">
        <f t="shared" ca="1" si="3"/>
        <v>0.52507906641610469</v>
      </c>
      <c r="B214" s="1" t="s">
        <v>9225</v>
      </c>
      <c r="C214" s="2">
        <v>928702324</v>
      </c>
      <c r="D214" s="1" t="s">
        <v>9226</v>
      </c>
      <c r="E214" s="1" t="s">
        <v>9227</v>
      </c>
      <c r="F214" s="3">
        <v>44269</v>
      </c>
      <c r="G214" t="s">
        <v>9458</v>
      </c>
    </row>
    <row r="215" spans="1:7" x14ac:dyDescent="0.25">
      <c r="A215">
        <f t="shared" ca="1" si="3"/>
        <v>9.0369600056020905E-2</v>
      </c>
      <c r="B215" s="1" t="s">
        <v>9242</v>
      </c>
      <c r="C215" s="2">
        <v>487111219</v>
      </c>
      <c r="D215" s="1" t="s">
        <v>9243</v>
      </c>
      <c r="E215" s="1" t="s">
        <v>9231</v>
      </c>
      <c r="F215" s="3">
        <v>44481</v>
      </c>
      <c r="G215" t="s">
        <v>9459</v>
      </c>
    </row>
    <row r="216" spans="1:7" x14ac:dyDescent="0.25">
      <c r="A216">
        <f t="shared" ca="1" si="3"/>
        <v>6.5957675138899496E-2</v>
      </c>
      <c r="B216" s="1" t="s">
        <v>9242</v>
      </c>
      <c r="C216" s="2">
        <v>359280637</v>
      </c>
      <c r="D216" s="1" t="s">
        <v>9243</v>
      </c>
      <c r="E216" s="1" t="s">
        <v>9233</v>
      </c>
      <c r="F216" s="3">
        <v>44657</v>
      </c>
      <c r="G216" t="s">
        <v>9460</v>
      </c>
    </row>
    <row r="217" spans="1:7" x14ac:dyDescent="0.25">
      <c r="A217">
        <f t="shared" ca="1" si="3"/>
        <v>0.3788220553844408</v>
      </c>
      <c r="B217" s="1" t="s">
        <v>9229</v>
      </c>
      <c r="C217" s="2">
        <v>757839652</v>
      </c>
      <c r="D217" s="1" t="s">
        <v>9230</v>
      </c>
      <c r="E217" s="1" t="s">
        <v>9231</v>
      </c>
      <c r="F217" s="3">
        <v>44451</v>
      </c>
      <c r="G217" t="s">
        <v>9461</v>
      </c>
    </row>
    <row r="218" spans="1:7" x14ac:dyDescent="0.25">
      <c r="A218">
        <f t="shared" ca="1" si="3"/>
        <v>0.10888146529989917</v>
      </c>
      <c r="B218" s="1" t="s">
        <v>9242</v>
      </c>
      <c r="C218" s="2">
        <v>253498368</v>
      </c>
      <c r="D218" s="1" t="s">
        <v>9243</v>
      </c>
      <c r="E218" s="1" t="s">
        <v>9231</v>
      </c>
      <c r="F218" s="3">
        <v>44309</v>
      </c>
      <c r="G218" t="s">
        <v>9462</v>
      </c>
    </row>
    <row r="219" spans="1:7" x14ac:dyDescent="0.25">
      <c r="A219">
        <f t="shared" ca="1" si="3"/>
        <v>0.96727915432183609</v>
      </c>
      <c r="B219" s="1" t="s">
        <v>9259</v>
      </c>
      <c r="C219" s="2">
        <v>711108813</v>
      </c>
      <c r="D219" s="1" t="s">
        <v>9260</v>
      </c>
      <c r="E219" s="1" t="s">
        <v>9233</v>
      </c>
      <c r="F219" s="3">
        <v>44615</v>
      </c>
      <c r="G219" t="s">
        <v>9463</v>
      </c>
    </row>
    <row r="220" spans="1:7" x14ac:dyDescent="0.25">
      <c r="A220">
        <f t="shared" ca="1" si="3"/>
        <v>0.29012865715994385</v>
      </c>
      <c r="B220" s="1" t="s">
        <v>9225</v>
      </c>
      <c r="C220" s="2">
        <v>321167975</v>
      </c>
      <c r="D220" s="1" t="s">
        <v>9226</v>
      </c>
      <c r="E220" s="1" t="s">
        <v>9285</v>
      </c>
      <c r="F220" s="3">
        <v>44558</v>
      </c>
      <c r="G220" t="s">
        <v>9464</v>
      </c>
    </row>
    <row r="221" spans="1:7" x14ac:dyDescent="0.25">
      <c r="A221">
        <f t="shared" ca="1" si="3"/>
        <v>0.62601837893127532</v>
      </c>
      <c r="B221" s="1" t="s">
        <v>9259</v>
      </c>
      <c r="C221" s="2">
        <v>843915301</v>
      </c>
      <c r="D221" s="1" t="s">
        <v>9260</v>
      </c>
      <c r="E221" s="1" t="s">
        <v>9233</v>
      </c>
      <c r="F221" s="3">
        <v>44219</v>
      </c>
      <c r="G221" t="s">
        <v>9465</v>
      </c>
    </row>
    <row r="222" spans="1:7" x14ac:dyDescent="0.25">
      <c r="A222">
        <f t="shared" ca="1" si="3"/>
        <v>0.10525965964283635</v>
      </c>
      <c r="B222" s="1" t="s">
        <v>9242</v>
      </c>
      <c r="C222" s="2">
        <v>671787046</v>
      </c>
      <c r="D222" s="1" t="s">
        <v>9243</v>
      </c>
      <c r="E222" s="1" t="s">
        <v>9233</v>
      </c>
      <c r="F222" s="3">
        <v>44652</v>
      </c>
      <c r="G222" t="s">
        <v>9466</v>
      </c>
    </row>
    <row r="223" spans="1:7" x14ac:dyDescent="0.25">
      <c r="A223">
        <f t="shared" ca="1" si="3"/>
        <v>7.7189548856706369E-2</v>
      </c>
      <c r="B223" s="1" t="s">
        <v>9242</v>
      </c>
      <c r="C223" s="2">
        <v>753052435</v>
      </c>
      <c r="D223" s="1" t="s">
        <v>9243</v>
      </c>
      <c r="E223" s="1" t="s">
        <v>9231</v>
      </c>
      <c r="F223" s="3">
        <v>44332</v>
      </c>
      <c r="G223" t="s">
        <v>9467</v>
      </c>
    </row>
    <row r="224" spans="1:7" x14ac:dyDescent="0.25">
      <c r="A224">
        <f t="shared" ca="1" si="3"/>
        <v>0.1646309150604498</v>
      </c>
      <c r="B224" s="1" t="s">
        <v>9245</v>
      </c>
      <c r="C224" s="2">
        <v>808714603</v>
      </c>
      <c r="D224" s="1" t="s">
        <v>9246</v>
      </c>
      <c r="E224" s="1" t="s">
        <v>9282</v>
      </c>
      <c r="F224" s="3">
        <v>44551</v>
      </c>
      <c r="G224" t="s">
        <v>9468</v>
      </c>
    </row>
    <row r="225" spans="1:7" x14ac:dyDescent="0.25">
      <c r="A225">
        <f t="shared" ca="1" si="3"/>
        <v>0.55308667887428509</v>
      </c>
      <c r="B225" s="1" t="s">
        <v>9242</v>
      </c>
      <c r="C225" s="2">
        <v>838039063</v>
      </c>
      <c r="D225" s="1" t="s">
        <v>9243</v>
      </c>
      <c r="E225" s="1" t="s">
        <v>9231</v>
      </c>
      <c r="F225" s="3">
        <v>44368</v>
      </c>
      <c r="G225" t="s">
        <v>9469</v>
      </c>
    </row>
    <row r="226" spans="1:7" x14ac:dyDescent="0.25">
      <c r="A226">
        <f t="shared" ca="1" si="3"/>
        <v>0.85201410593346671</v>
      </c>
      <c r="B226" s="1" t="s">
        <v>9259</v>
      </c>
      <c r="C226" s="2">
        <v>970179932</v>
      </c>
      <c r="D226" s="1" t="s">
        <v>9260</v>
      </c>
      <c r="E226" s="1" t="s">
        <v>9287</v>
      </c>
      <c r="F226" s="3">
        <v>44358</v>
      </c>
      <c r="G226" t="s">
        <v>9470</v>
      </c>
    </row>
    <row r="227" spans="1:7" x14ac:dyDescent="0.25">
      <c r="A227">
        <f t="shared" ca="1" si="3"/>
        <v>0.19921924991084938</v>
      </c>
      <c r="B227" s="1" t="s">
        <v>9245</v>
      </c>
      <c r="C227" s="2">
        <v>146974938</v>
      </c>
      <c r="D227" s="1" t="s">
        <v>9246</v>
      </c>
      <c r="E227" s="1" t="s">
        <v>9285</v>
      </c>
      <c r="F227" s="3">
        <v>44485</v>
      </c>
      <c r="G227" t="s">
        <v>9471</v>
      </c>
    </row>
    <row r="228" spans="1:7" x14ac:dyDescent="0.25">
      <c r="A228">
        <f t="shared" ca="1" si="3"/>
        <v>0.53615731755639573</v>
      </c>
      <c r="B228" s="1" t="s">
        <v>9242</v>
      </c>
      <c r="C228" s="2">
        <v>776653935</v>
      </c>
      <c r="D228" s="1" t="s">
        <v>9243</v>
      </c>
      <c r="E228" s="1" t="s">
        <v>9231</v>
      </c>
      <c r="F228" s="3">
        <v>44232</v>
      </c>
      <c r="G228" t="s">
        <v>9472</v>
      </c>
    </row>
    <row r="229" spans="1:7" x14ac:dyDescent="0.25">
      <c r="A229">
        <f t="shared" ca="1" si="3"/>
        <v>0.24915399819449324</v>
      </c>
      <c r="B229" s="1" t="s">
        <v>9225</v>
      </c>
      <c r="C229" s="2">
        <v>451599744</v>
      </c>
      <c r="D229" s="1" t="s">
        <v>9226</v>
      </c>
      <c r="E229" s="1" t="s">
        <v>9227</v>
      </c>
      <c r="F229" s="3">
        <v>44661</v>
      </c>
      <c r="G229" t="s">
        <v>9473</v>
      </c>
    </row>
    <row r="230" spans="1:7" x14ac:dyDescent="0.25">
      <c r="A230">
        <f t="shared" ca="1" si="3"/>
        <v>0.7463386038622345</v>
      </c>
      <c r="B230" s="1" t="s">
        <v>9229</v>
      </c>
      <c r="C230" s="2">
        <v>171393825</v>
      </c>
      <c r="D230" s="1" t="s">
        <v>9230</v>
      </c>
      <c r="E230" s="1" t="s">
        <v>9231</v>
      </c>
      <c r="F230" s="3">
        <v>44402</v>
      </c>
      <c r="G230" t="s">
        <v>9474</v>
      </c>
    </row>
    <row r="231" spans="1:7" x14ac:dyDescent="0.25">
      <c r="A231">
        <f t="shared" ca="1" si="3"/>
        <v>0.25699376519728023</v>
      </c>
      <c r="B231" s="1" t="s">
        <v>9235</v>
      </c>
      <c r="C231" s="2">
        <v>336984371</v>
      </c>
      <c r="D231" s="1" t="s">
        <v>9236</v>
      </c>
      <c r="E231" s="1" t="s">
        <v>9248</v>
      </c>
      <c r="F231" s="3">
        <v>44245</v>
      </c>
      <c r="G231" t="s">
        <v>9475</v>
      </c>
    </row>
    <row r="232" spans="1:7" x14ac:dyDescent="0.25">
      <c r="A232">
        <f t="shared" ca="1" si="3"/>
        <v>0.76091943045232813</v>
      </c>
      <c r="B232" s="1" t="s">
        <v>9225</v>
      </c>
      <c r="C232" s="2">
        <v>998752321</v>
      </c>
      <c r="D232" s="1" t="s">
        <v>9226</v>
      </c>
      <c r="E232" s="1" t="s">
        <v>9227</v>
      </c>
      <c r="F232" s="3">
        <v>44654</v>
      </c>
      <c r="G232" t="s">
        <v>9476</v>
      </c>
    </row>
    <row r="233" spans="1:7" x14ac:dyDescent="0.25">
      <c r="A233">
        <f t="shared" ca="1" si="3"/>
        <v>0.46561433509982253</v>
      </c>
      <c r="B233" s="1" t="s">
        <v>9242</v>
      </c>
      <c r="C233" s="2">
        <v>744867727</v>
      </c>
      <c r="D233" s="1" t="s">
        <v>9243</v>
      </c>
      <c r="E233" s="1" t="s">
        <v>9231</v>
      </c>
      <c r="F233" s="3">
        <v>44305</v>
      </c>
      <c r="G233" t="s">
        <v>9477</v>
      </c>
    </row>
    <row r="234" spans="1:7" x14ac:dyDescent="0.25">
      <c r="A234">
        <f t="shared" ca="1" si="3"/>
        <v>0.15782008997852048</v>
      </c>
      <c r="B234" s="1" t="s">
        <v>9259</v>
      </c>
      <c r="C234" s="2">
        <v>423317349</v>
      </c>
      <c r="D234" s="1" t="s">
        <v>9260</v>
      </c>
      <c r="E234" s="1" t="s">
        <v>9231</v>
      </c>
      <c r="F234" s="3">
        <v>44592</v>
      </c>
      <c r="G234" t="s">
        <v>9478</v>
      </c>
    </row>
    <row r="235" spans="1:7" x14ac:dyDescent="0.25">
      <c r="A235">
        <f t="shared" ca="1" si="3"/>
        <v>4.1966781080401527E-2</v>
      </c>
      <c r="B235" s="1" t="s">
        <v>9225</v>
      </c>
      <c r="C235" s="2">
        <v>819479045</v>
      </c>
      <c r="D235" s="1" t="s">
        <v>9226</v>
      </c>
      <c r="E235" s="1" t="s">
        <v>9227</v>
      </c>
      <c r="F235" s="3">
        <v>44570</v>
      </c>
      <c r="G235" t="s">
        <v>9479</v>
      </c>
    </row>
    <row r="236" spans="1:7" x14ac:dyDescent="0.25">
      <c r="A236">
        <f t="shared" ca="1" si="3"/>
        <v>0.40420832418765651</v>
      </c>
      <c r="B236" s="1" t="s">
        <v>9229</v>
      </c>
      <c r="C236" s="2">
        <v>20851629</v>
      </c>
      <c r="D236" s="1" t="s">
        <v>9230</v>
      </c>
      <c r="E236" s="1" t="s">
        <v>9240</v>
      </c>
      <c r="F236" s="3">
        <v>44602</v>
      </c>
      <c r="G236" t="s">
        <v>9480</v>
      </c>
    </row>
    <row r="237" spans="1:7" x14ac:dyDescent="0.25">
      <c r="A237">
        <f t="shared" ca="1" si="3"/>
        <v>0.57750639933608661</v>
      </c>
      <c r="B237" s="1" t="s">
        <v>9225</v>
      </c>
      <c r="C237" s="2">
        <v>21470943</v>
      </c>
      <c r="D237" s="1" t="s">
        <v>9226</v>
      </c>
      <c r="E237" s="1" t="s">
        <v>9227</v>
      </c>
      <c r="F237" s="3">
        <v>44438</v>
      </c>
      <c r="G237" t="s">
        <v>9481</v>
      </c>
    </row>
    <row r="238" spans="1:7" x14ac:dyDescent="0.25">
      <c r="A238">
        <f t="shared" ca="1" si="3"/>
        <v>0.93479821425548382</v>
      </c>
      <c r="B238" s="1" t="s">
        <v>9259</v>
      </c>
      <c r="C238" s="2">
        <v>550594586</v>
      </c>
      <c r="D238" s="1" t="s">
        <v>9260</v>
      </c>
      <c r="E238" s="1" t="s">
        <v>9287</v>
      </c>
      <c r="F238" s="3">
        <v>44478</v>
      </c>
      <c r="G238" t="s">
        <v>9482</v>
      </c>
    </row>
    <row r="239" spans="1:7" x14ac:dyDescent="0.25">
      <c r="A239">
        <f t="shared" ca="1" si="3"/>
        <v>0.22007069905758991</v>
      </c>
      <c r="B239" s="1" t="s">
        <v>9242</v>
      </c>
      <c r="C239" s="2">
        <v>171025223</v>
      </c>
      <c r="D239" s="1" t="s">
        <v>9243</v>
      </c>
      <c r="E239" s="1" t="s">
        <v>9231</v>
      </c>
      <c r="F239" s="3">
        <v>44506</v>
      </c>
      <c r="G239" t="s">
        <v>9483</v>
      </c>
    </row>
    <row r="240" spans="1:7" x14ac:dyDescent="0.25">
      <c r="A240">
        <f t="shared" ca="1" si="3"/>
        <v>7.1716778036623241E-2</v>
      </c>
      <c r="B240" s="1" t="s">
        <v>9229</v>
      </c>
      <c r="C240" s="2">
        <v>963367321</v>
      </c>
      <c r="D240" s="1" t="s">
        <v>9230</v>
      </c>
      <c r="E240" s="1" t="s">
        <v>9240</v>
      </c>
      <c r="F240" s="3">
        <v>44571</v>
      </c>
      <c r="G240" t="s">
        <v>9484</v>
      </c>
    </row>
    <row r="241" spans="1:7" x14ac:dyDescent="0.25">
      <c r="A241">
        <f t="shared" ca="1" si="3"/>
        <v>0.28482879520950388</v>
      </c>
      <c r="B241" s="1" t="s">
        <v>9259</v>
      </c>
      <c r="C241" s="2">
        <v>99730338</v>
      </c>
      <c r="D241" s="1" t="s">
        <v>9260</v>
      </c>
      <c r="E241" s="1" t="s">
        <v>9233</v>
      </c>
      <c r="F241" s="3">
        <v>44544</v>
      </c>
      <c r="G241" t="s">
        <v>9485</v>
      </c>
    </row>
    <row r="242" spans="1:7" x14ac:dyDescent="0.25">
      <c r="A242">
        <f t="shared" ca="1" si="3"/>
        <v>0.59207355125313588</v>
      </c>
      <c r="B242" s="1" t="s">
        <v>9259</v>
      </c>
      <c r="C242" s="2">
        <v>295682322</v>
      </c>
      <c r="D242" s="1" t="s">
        <v>9260</v>
      </c>
      <c r="E242" s="1" t="s">
        <v>9231</v>
      </c>
      <c r="F242" s="3">
        <v>44361</v>
      </c>
      <c r="G242" t="s">
        <v>9486</v>
      </c>
    </row>
    <row r="243" spans="1:7" x14ac:dyDescent="0.25">
      <c r="A243">
        <f t="shared" ca="1" si="3"/>
        <v>0.47678127473307763</v>
      </c>
      <c r="B243" s="1" t="s">
        <v>9245</v>
      </c>
      <c r="C243" s="2">
        <v>97710211</v>
      </c>
      <c r="D243" s="1" t="s">
        <v>9246</v>
      </c>
      <c r="E243" s="1" t="s">
        <v>9227</v>
      </c>
      <c r="F243" s="3">
        <v>44324</v>
      </c>
      <c r="G243" t="s">
        <v>9487</v>
      </c>
    </row>
    <row r="244" spans="1:7" x14ac:dyDescent="0.25">
      <c r="A244">
        <f t="shared" ca="1" si="3"/>
        <v>4.7414670762378597E-2</v>
      </c>
      <c r="B244" s="1" t="s">
        <v>9225</v>
      </c>
      <c r="C244" s="2">
        <v>903350842</v>
      </c>
      <c r="D244" s="1" t="s">
        <v>9226</v>
      </c>
      <c r="E244" s="1" t="s">
        <v>9227</v>
      </c>
      <c r="F244" s="3">
        <v>44671</v>
      </c>
      <c r="G244" t="s">
        <v>9488</v>
      </c>
    </row>
    <row r="245" spans="1:7" x14ac:dyDescent="0.25">
      <c r="A245">
        <f t="shared" ca="1" si="3"/>
        <v>0.42938997615103225</v>
      </c>
      <c r="B245" s="1" t="s">
        <v>9242</v>
      </c>
      <c r="C245" s="2">
        <v>305148262</v>
      </c>
      <c r="D245" s="1" t="s">
        <v>9243</v>
      </c>
      <c r="E245" s="1" t="s">
        <v>9231</v>
      </c>
      <c r="F245" s="3">
        <v>44238</v>
      </c>
      <c r="G245" t="s">
        <v>9489</v>
      </c>
    </row>
    <row r="246" spans="1:7" x14ac:dyDescent="0.25">
      <c r="A246">
        <f t="shared" ca="1" si="3"/>
        <v>0.1350362698816242</v>
      </c>
      <c r="B246" s="1" t="s">
        <v>9242</v>
      </c>
      <c r="C246" s="2">
        <v>666033769</v>
      </c>
      <c r="D246" s="1" t="s">
        <v>9243</v>
      </c>
      <c r="E246" s="1" t="s">
        <v>9231</v>
      </c>
      <c r="F246" s="3">
        <v>44594</v>
      </c>
      <c r="G246" t="s">
        <v>9490</v>
      </c>
    </row>
    <row r="247" spans="1:7" x14ac:dyDescent="0.25">
      <c r="A247">
        <f t="shared" ca="1" si="3"/>
        <v>0.23821836996391987</v>
      </c>
      <c r="B247" s="1" t="s">
        <v>9245</v>
      </c>
      <c r="C247" s="2">
        <v>393858976</v>
      </c>
      <c r="D247" s="1" t="s">
        <v>9246</v>
      </c>
      <c r="E247" s="1" t="s">
        <v>9285</v>
      </c>
      <c r="F247" s="3">
        <v>44657</v>
      </c>
      <c r="G247" t="s">
        <v>9491</v>
      </c>
    </row>
    <row r="248" spans="1:7" x14ac:dyDescent="0.25">
      <c r="A248">
        <f t="shared" ca="1" si="3"/>
        <v>0.37129402637233211</v>
      </c>
      <c r="B248" s="1" t="s">
        <v>9242</v>
      </c>
      <c r="C248" s="2">
        <v>880033530</v>
      </c>
      <c r="D248" s="1" t="s">
        <v>9243</v>
      </c>
      <c r="E248" s="1" t="s">
        <v>9233</v>
      </c>
      <c r="F248" s="3">
        <v>44382</v>
      </c>
      <c r="G248" t="s">
        <v>9492</v>
      </c>
    </row>
    <row r="249" spans="1:7" x14ac:dyDescent="0.25">
      <c r="A249">
        <f t="shared" ca="1" si="3"/>
        <v>0.43539677626884632</v>
      </c>
      <c r="B249" s="1" t="s">
        <v>9259</v>
      </c>
      <c r="C249" s="2">
        <v>854144068</v>
      </c>
      <c r="D249" s="1" t="s">
        <v>9260</v>
      </c>
      <c r="E249" s="1" t="s">
        <v>9233</v>
      </c>
      <c r="F249" s="3">
        <v>44471</v>
      </c>
      <c r="G249" t="s">
        <v>9493</v>
      </c>
    </row>
    <row r="250" spans="1:7" x14ac:dyDescent="0.25">
      <c r="A250">
        <f t="shared" ca="1" si="3"/>
        <v>0.75082919399324877</v>
      </c>
      <c r="B250" s="1" t="s">
        <v>9235</v>
      </c>
      <c r="C250" s="2">
        <v>710192330</v>
      </c>
      <c r="D250" s="1" t="s">
        <v>9236</v>
      </c>
      <c r="E250" s="1" t="s">
        <v>9248</v>
      </c>
      <c r="F250" s="3">
        <v>44258</v>
      </c>
      <c r="G250" t="s">
        <v>9494</v>
      </c>
    </row>
    <row r="251" spans="1:7" x14ac:dyDescent="0.25">
      <c r="A251">
        <f t="shared" ca="1" si="3"/>
        <v>0.200263640471113</v>
      </c>
      <c r="B251" s="1" t="s">
        <v>9245</v>
      </c>
      <c r="C251" s="2">
        <v>786930810</v>
      </c>
      <c r="D251" s="1" t="s">
        <v>9246</v>
      </c>
      <c r="E251" s="1" t="s">
        <v>9285</v>
      </c>
      <c r="F251" s="3">
        <v>44577</v>
      </c>
      <c r="G251" t="s">
        <v>9495</v>
      </c>
    </row>
    <row r="252" spans="1:7" x14ac:dyDescent="0.25">
      <c r="A252">
        <f t="shared" ca="1" si="3"/>
        <v>0.71816394270430728</v>
      </c>
      <c r="B252" s="1" t="s">
        <v>9229</v>
      </c>
      <c r="C252" s="2">
        <v>898544861</v>
      </c>
      <c r="D252" s="1" t="s">
        <v>9230</v>
      </c>
      <c r="E252" s="1" t="s">
        <v>9240</v>
      </c>
      <c r="F252" s="3">
        <v>44476</v>
      </c>
      <c r="G252" t="s">
        <v>9496</v>
      </c>
    </row>
    <row r="253" spans="1:7" x14ac:dyDescent="0.25">
      <c r="A253">
        <f t="shared" ca="1" si="3"/>
        <v>0.13224690297917852</v>
      </c>
      <c r="B253" s="1" t="s">
        <v>9242</v>
      </c>
      <c r="C253" s="2">
        <v>395405823</v>
      </c>
      <c r="D253" s="1" t="s">
        <v>9243</v>
      </c>
      <c r="E253" s="1" t="s">
        <v>9231</v>
      </c>
      <c r="F253" s="3">
        <v>44245</v>
      </c>
      <c r="G253" t="s">
        <v>9497</v>
      </c>
    </row>
    <row r="254" spans="1:7" x14ac:dyDescent="0.25">
      <c r="A254">
        <f t="shared" ca="1" si="3"/>
        <v>0.44918399621655458</v>
      </c>
      <c r="B254" s="1" t="s">
        <v>9229</v>
      </c>
      <c r="C254" s="2">
        <v>62293485</v>
      </c>
      <c r="D254" s="1" t="s">
        <v>9230</v>
      </c>
      <c r="E254" s="1" t="s">
        <v>9231</v>
      </c>
      <c r="F254" s="3">
        <v>44600</v>
      </c>
      <c r="G254" t="s">
        <v>9498</v>
      </c>
    </row>
    <row r="255" spans="1:7" x14ac:dyDescent="0.25">
      <c r="A255">
        <f t="shared" ca="1" si="3"/>
        <v>0.69728490446539115</v>
      </c>
      <c r="B255" s="1" t="s">
        <v>9242</v>
      </c>
      <c r="C255" s="2">
        <v>527024190</v>
      </c>
      <c r="D255" s="1" t="s">
        <v>9243</v>
      </c>
      <c r="E255" s="1" t="s">
        <v>9231</v>
      </c>
      <c r="F255" s="3">
        <v>44283</v>
      </c>
      <c r="G255" t="s">
        <v>9499</v>
      </c>
    </row>
    <row r="256" spans="1:7" x14ac:dyDescent="0.25">
      <c r="A256">
        <f t="shared" ca="1" si="3"/>
        <v>0.65477496545226355</v>
      </c>
      <c r="B256" s="1" t="s">
        <v>9225</v>
      </c>
      <c r="C256" s="2">
        <v>606950558</v>
      </c>
      <c r="D256" s="1" t="s">
        <v>9226</v>
      </c>
      <c r="E256" s="1" t="s">
        <v>9233</v>
      </c>
      <c r="F256" s="3">
        <v>44408</v>
      </c>
      <c r="G256" t="s">
        <v>9500</v>
      </c>
    </row>
    <row r="257" spans="1:7" x14ac:dyDescent="0.25">
      <c r="A257">
        <f t="shared" ca="1" si="3"/>
        <v>0.82675079397643303</v>
      </c>
      <c r="B257" s="1" t="s">
        <v>9235</v>
      </c>
      <c r="C257" s="2">
        <v>74546346</v>
      </c>
      <c r="D257" s="1" t="s">
        <v>9236</v>
      </c>
      <c r="E257" s="1" t="s">
        <v>9248</v>
      </c>
      <c r="F257" s="3">
        <v>44669</v>
      </c>
      <c r="G257" t="s">
        <v>9501</v>
      </c>
    </row>
    <row r="258" spans="1:7" x14ac:dyDescent="0.25">
      <c r="A258">
        <f t="shared" ref="A258:A321" ca="1" si="4">RAND()</f>
        <v>0.95896239801560546</v>
      </c>
      <c r="B258" s="1" t="s">
        <v>9242</v>
      </c>
      <c r="C258" s="2">
        <v>580182767</v>
      </c>
      <c r="D258" s="1" t="s">
        <v>9243</v>
      </c>
      <c r="E258" s="1" t="s">
        <v>9231</v>
      </c>
      <c r="F258" s="3">
        <v>44458</v>
      </c>
      <c r="G258" t="s">
        <v>9502</v>
      </c>
    </row>
    <row r="259" spans="1:7" x14ac:dyDescent="0.25">
      <c r="A259">
        <f t="shared" ca="1" si="4"/>
        <v>0.40846105366654317</v>
      </c>
      <c r="B259" s="1" t="s">
        <v>9242</v>
      </c>
      <c r="C259" s="2">
        <v>234611028</v>
      </c>
      <c r="D259" s="1" t="s">
        <v>9243</v>
      </c>
      <c r="E259" s="1" t="s">
        <v>9233</v>
      </c>
      <c r="F259" s="3">
        <v>44259</v>
      </c>
      <c r="G259" t="s">
        <v>9503</v>
      </c>
    </row>
    <row r="260" spans="1:7" x14ac:dyDescent="0.25">
      <c r="A260">
        <f t="shared" ca="1" si="4"/>
        <v>0.90554221712580885</v>
      </c>
      <c r="B260" s="1" t="s">
        <v>9242</v>
      </c>
      <c r="C260" s="2">
        <v>992552173</v>
      </c>
      <c r="D260" s="1" t="s">
        <v>9243</v>
      </c>
      <c r="E260" s="1" t="s">
        <v>9233</v>
      </c>
      <c r="F260" s="3">
        <v>44653</v>
      </c>
      <c r="G260" t="s">
        <v>9504</v>
      </c>
    </row>
    <row r="261" spans="1:7" x14ac:dyDescent="0.25">
      <c r="A261">
        <f t="shared" ca="1" si="4"/>
        <v>0.5916606046025793</v>
      </c>
      <c r="B261" s="1" t="s">
        <v>9235</v>
      </c>
      <c r="C261" s="2">
        <v>28995362</v>
      </c>
      <c r="D261" s="1" t="s">
        <v>9236</v>
      </c>
      <c r="E261" s="1" t="s">
        <v>9237</v>
      </c>
      <c r="F261" s="3">
        <v>44463</v>
      </c>
      <c r="G261" t="s">
        <v>9505</v>
      </c>
    </row>
    <row r="262" spans="1:7" x14ac:dyDescent="0.25">
      <c r="A262">
        <f t="shared" ca="1" si="4"/>
        <v>0.52017611895301852</v>
      </c>
      <c r="B262" s="1" t="s">
        <v>9259</v>
      </c>
      <c r="C262" s="2">
        <v>636413404</v>
      </c>
      <c r="D262" s="1" t="s">
        <v>9260</v>
      </c>
      <c r="E262" s="1" t="s">
        <v>9287</v>
      </c>
      <c r="F262" s="3">
        <v>44645</v>
      </c>
      <c r="G262" t="s">
        <v>9506</v>
      </c>
    </row>
    <row r="263" spans="1:7" x14ac:dyDescent="0.25">
      <c r="A263">
        <f t="shared" ca="1" si="4"/>
        <v>0.4127341161337299</v>
      </c>
      <c r="B263" s="1" t="s">
        <v>9225</v>
      </c>
      <c r="C263" s="2">
        <v>542326392</v>
      </c>
      <c r="D263" s="1" t="s">
        <v>9226</v>
      </c>
      <c r="E263" s="1" t="s">
        <v>9227</v>
      </c>
      <c r="F263" s="3">
        <v>44456</v>
      </c>
      <c r="G263" t="s">
        <v>9507</v>
      </c>
    </row>
    <row r="264" spans="1:7" x14ac:dyDescent="0.25">
      <c r="A264">
        <f t="shared" ca="1" si="4"/>
        <v>0.14122903298252165</v>
      </c>
      <c r="B264" s="1" t="s">
        <v>9242</v>
      </c>
      <c r="C264" s="2">
        <v>801227547</v>
      </c>
      <c r="D264" s="1" t="s">
        <v>9243</v>
      </c>
      <c r="E264" s="1" t="s">
        <v>9233</v>
      </c>
      <c r="F264" s="3">
        <v>44359</v>
      </c>
      <c r="G264" t="s">
        <v>9508</v>
      </c>
    </row>
    <row r="265" spans="1:7" x14ac:dyDescent="0.25">
      <c r="A265">
        <f t="shared" ca="1" si="4"/>
        <v>0.8774482301588189</v>
      </c>
      <c r="B265" s="1" t="s">
        <v>9242</v>
      </c>
      <c r="C265" s="2">
        <v>529114349</v>
      </c>
      <c r="D265" s="1" t="s">
        <v>9243</v>
      </c>
      <c r="E265" s="1" t="s">
        <v>9233</v>
      </c>
      <c r="F265" s="3">
        <v>44214</v>
      </c>
      <c r="G265" t="s">
        <v>9509</v>
      </c>
    </row>
    <row r="266" spans="1:7" x14ac:dyDescent="0.25">
      <c r="A266">
        <f t="shared" ca="1" si="4"/>
        <v>0.27151904619899214</v>
      </c>
      <c r="B266" s="1" t="s">
        <v>9259</v>
      </c>
      <c r="C266" s="2">
        <v>316041087</v>
      </c>
      <c r="D266" s="1" t="s">
        <v>9260</v>
      </c>
      <c r="E266" s="1" t="s">
        <v>9287</v>
      </c>
      <c r="F266" s="3">
        <v>44255</v>
      </c>
      <c r="G266" t="s">
        <v>9510</v>
      </c>
    </row>
    <row r="267" spans="1:7" x14ac:dyDescent="0.25">
      <c r="A267">
        <f t="shared" ca="1" si="4"/>
        <v>0.81492953523142675</v>
      </c>
      <c r="B267" s="1" t="s">
        <v>9235</v>
      </c>
      <c r="C267" s="2">
        <v>298078818</v>
      </c>
      <c r="D267" s="1" t="s">
        <v>9236</v>
      </c>
      <c r="E267" s="1" t="s">
        <v>9237</v>
      </c>
      <c r="F267" s="3">
        <v>44636</v>
      </c>
      <c r="G267" t="s">
        <v>9511</v>
      </c>
    </row>
    <row r="268" spans="1:7" x14ac:dyDescent="0.25">
      <c r="A268">
        <f t="shared" ca="1" si="4"/>
        <v>0.73329074589888199</v>
      </c>
      <c r="B268" s="1" t="s">
        <v>9225</v>
      </c>
      <c r="C268" s="2">
        <v>74276439</v>
      </c>
      <c r="D268" s="1" t="s">
        <v>9226</v>
      </c>
      <c r="E268" s="1" t="s">
        <v>9231</v>
      </c>
      <c r="F268" s="3">
        <v>44634</v>
      </c>
      <c r="G268" t="s">
        <v>9512</v>
      </c>
    </row>
    <row r="269" spans="1:7" x14ac:dyDescent="0.25">
      <c r="A269">
        <f t="shared" ca="1" si="4"/>
        <v>0.35836898416121932</v>
      </c>
      <c r="B269" s="1" t="s">
        <v>9242</v>
      </c>
      <c r="C269" s="2">
        <v>974992850</v>
      </c>
      <c r="D269" s="1" t="s">
        <v>9243</v>
      </c>
      <c r="E269" s="1" t="s">
        <v>9231</v>
      </c>
      <c r="F269" s="3">
        <v>44213</v>
      </c>
      <c r="G269" t="s">
        <v>9513</v>
      </c>
    </row>
    <row r="270" spans="1:7" x14ac:dyDescent="0.25">
      <c r="A270">
        <f t="shared" ca="1" si="4"/>
        <v>0.39340348530631963</v>
      </c>
      <c r="B270" s="1" t="s">
        <v>9245</v>
      </c>
      <c r="C270" s="2">
        <v>483146030</v>
      </c>
      <c r="D270" s="1" t="s">
        <v>9246</v>
      </c>
      <c r="E270" s="1" t="s">
        <v>9227</v>
      </c>
      <c r="F270" s="3">
        <v>44508</v>
      </c>
      <c r="G270" t="s">
        <v>9514</v>
      </c>
    </row>
    <row r="271" spans="1:7" x14ac:dyDescent="0.25">
      <c r="A271">
        <f t="shared" ca="1" si="4"/>
        <v>0.31725813251187218</v>
      </c>
      <c r="B271" s="1" t="s">
        <v>9242</v>
      </c>
      <c r="C271" s="2">
        <v>651511456</v>
      </c>
      <c r="D271" s="1" t="s">
        <v>9243</v>
      </c>
      <c r="E271" s="1" t="s">
        <v>9231</v>
      </c>
      <c r="F271" s="3">
        <v>44370</v>
      </c>
      <c r="G271" t="s">
        <v>9515</v>
      </c>
    </row>
    <row r="272" spans="1:7" x14ac:dyDescent="0.25">
      <c r="A272">
        <f t="shared" ca="1" si="4"/>
        <v>0.44201272742668285</v>
      </c>
      <c r="B272" s="1" t="s">
        <v>9259</v>
      </c>
      <c r="C272" s="2">
        <v>154030779</v>
      </c>
      <c r="D272" s="1" t="s">
        <v>9260</v>
      </c>
      <c r="E272" s="1" t="s">
        <v>9287</v>
      </c>
      <c r="F272" s="3">
        <v>44387</v>
      </c>
      <c r="G272" t="s">
        <v>9516</v>
      </c>
    </row>
    <row r="273" spans="1:7" x14ac:dyDescent="0.25">
      <c r="A273">
        <f t="shared" ca="1" si="4"/>
        <v>0.82969830190691196</v>
      </c>
      <c r="B273" s="1" t="s">
        <v>9229</v>
      </c>
      <c r="C273" s="2">
        <v>657167234</v>
      </c>
      <c r="D273" s="1" t="s">
        <v>9230</v>
      </c>
      <c r="E273" s="1" t="s">
        <v>9240</v>
      </c>
      <c r="F273" s="3">
        <v>44495</v>
      </c>
      <c r="G273" t="s">
        <v>9517</v>
      </c>
    </row>
    <row r="274" spans="1:7" x14ac:dyDescent="0.25">
      <c r="A274">
        <f t="shared" ca="1" si="4"/>
        <v>0.88638040115317762</v>
      </c>
      <c r="B274" s="1" t="s">
        <v>9259</v>
      </c>
      <c r="C274" s="2">
        <v>29580855</v>
      </c>
      <c r="D274" s="1" t="s">
        <v>9260</v>
      </c>
      <c r="E274" s="1" t="s">
        <v>9233</v>
      </c>
      <c r="F274" s="3">
        <v>44492</v>
      </c>
      <c r="G274" t="s">
        <v>9518</v>
      </c>
    </row>
    <row r="275" spans="1:7" x14ac:dyDescent="0.25">
      <c r="A275">
        <f t="shared" ca="1" si="4"/>
        <v>0.3302024863182913</v>
      </c>
      <c r="B275" s="1" t="s">
        <v>9242</v>
      </c>
      <c r="C275" s="2">
        <v>562586427</v>
      </c>
      <c r="D275" s="1" t="s">
        <v>9243</v>
      </c>
      <c r="E275" s="1" t="s">
        <v>9231</v>
      </c>
      <c r="F275" s="3">
        <v>44682</v>
      </c>
      <c r="G275" t="s">
        <v>9519</v>
      </c>
    </row>
    <row r="276" spans="1:7" x14ac:dyDescent="0.25">
      <c r="A276">
        <f t="shared" ca="1" si="4"/>
        <v>0.80134749543659978</v>
      </c>
      <c r="B276" s="1" t="s">
        <v>9225</v>
      </c>
      <c r="C276" s="2">
        <v>523480343</v>
      </c>
      <c r="D276" s="1" t="s">
        <v>9226</v>
      </c>
      <c r="E276" s="1" t="s">
        <v>9285</v>
      </c>
      <c r="F276" s="3">
        <v>44411</v>
      </c>
      <c r="G276" t="s">
        <v>9520</v>
      </c>
    </row>
    <row r="277" spans="1:7" x14ac:dyDescent="0.25">
      <c r="A277">
        <f t="shared" ca="1" si="4"/>
        <v>0.55974712736674226</v>
      </c>
      <c r="B277" s="1" t="s">
        <v>9229</v>
      </c>
      <c r="C277" s="2">
        <v>949212330</v>
      </c>
      <c r="D277" s="1" t="s">
        <v>9230</v>
      </c>
      <c r="E277" s="1" t="s">
        <v>9240</v>
      </c>
      <c r="F277" s="3">
        <v>44315</v>
      </c>
      <c r="G277" t="s">
        <v>9521</v>
      </c>
    </row>
    <row r="278" spans="1:7" x14ac:dyDescent="0.25">
      <c r="A278">
        <f t="shared" ca="1" si="4"/>
        <v>0.51885702913257259</v>
      </c>
      <c r="B278" s="1" t="s">
        <v>9245</v>
      </c>
      <c r="C278" s="2">
        <v>562393128</v>
      </c>
      <c r="D278" s="1" t="s">
        <v>9246</v>
      </c>
      <c r="E278" s="1" t="s">
        <v>9285</v>
      </c>
      <c r="F278" s="3">
        <v>44519</v>
      </c>
      <c r="G278" t="s">
        <v>9522</v>
      </c>
    </row>
    <row r="279" spans="1:7" x14ac:dyDescent="0.25">
      <c r="A279">
        <f t="shared" ca="1" si="4"/>
        <v>0.38766481415688747</v>
      </c>
      <c r="B279" s="1" t="s">
        <v>9245</v>
      </c>
      <c r="C279" s="2">
        <v>392368542</v>
      </c>
      <c r="D279" s="1" t="s">
        <v>9246</v>
      </c>
      <c r="E279" s="1" t="s">
        <v>9282</v>
      </c>
      <c r="F279" s="3">
        <v>44399</v>
      </c>
      <c r="G279" t="s">
        <v>9523</v>
      </c>
    </row>
    <row r="280" spans="1:7" x14ac:dyDescent="0.25">
      <c r="A280">
        <f t="shared" ca="1" si="4"/>
        <v>0.95341156137521754</v>
      </c>
      <c r="B280" s="1" t="s">
        <v>9242</v>
      </c>
      <c r="C280" s="2">
        <v>266560704</v>
      </c>
      <c r="D280" s="1" t="s">
        <v>9243</v>
      </c>
      <c r="E280" s="1" t="s">
        <v>9231</v>
      </c>
      <c r="F280" s="3">
        <v>44321</v>
      </c>
      <c r="G280" t="s">
        <v>9524</v>
      </c>
    </row>
    <row r="281" spans="1:7" x14ac:dyDescent="0.25">
      <c r="A281">
        <f t="shared" ca="1" si="4"/>
        <v>0.39611417215595979</v>
      </c>
      <c r="B281" s="1" t="s">
        <v>9242</v>
      </c>
      <c r="C281" s="2">
        <v>680580260</v>
      </c>
      <c r="D281" s="1" t="s">
        <v>9243</v>
      </c>
      <c r="E281" s="1" t="s">
        <v>9231</v>
      </c>
      <c r="F281" s="3">
        <v>44550</v>
      </c>
      <c r="G281" t="s">
        <v>9525</v>
      </c>
    </row>
    <row r="282" spans="1:7" x14ac:dyDescent="0.25">
      <c r="A282">
        <f t="shared" ca="1" si="4"/>
        <v>0.80348851266141863</v>
      </c>
      <c r="B282" s="1" t="s">
        <v>9259</v>
      </c>
      <c r="C282" s="2">
        <v>663702178</v>
      </c>
      <c r="D282" s="1" t="s">
        <v>9260</v>
      </c>
      <c r="E282" s="1" t="s">
        <v>9233</v>
      </c>
      <c r="F282" s="3">
        <v>44275</v>
      </c>
      <c r="G282" t="s">
        <v>9526</v>
      </c>
    </row>
    <row r="283" spans="1:7" x14ac:dyDescent="0.25">
      <c r="A283">
        <f t="shared" ca="1" si="4"/>
        <v>0.97003457660063197</v>
      </c>
      <c r="B283" s="1" t="s">
        <v>9259</v>
      </c>
      <c r="C283" s="2">
        <v>244198901</v>
      </c>
      <c r="D283" s="1" t="s">
        <v>9260</v>
      </c>
      <c r="E283" s="1" t="s">
        <v>9233</v>
      </c>
      <c r="F283" s="3">
        <v>44502</v>
      </c>
      <c r="G283" t="s">
        <v>9527</v>
      </c>
    </row>
    <row r="284" spans="1:7" x14ac:dyDescent="0.25">
      <c r="A284">
        <f t="shared" ca="1" si="4"/>
        <v>0.16194073516457674</v>
      </c>
      <c r="B284" s="1" t="s">
        <v>9235</v>
      </c>
      <c r="C284" s="2">
        <v>400445051</v>
      </c>
      <c r="D284" s="1" t="s">
        <v>9236</v>
      </c>
      <c r="E284" s="1" t="s">
        <v>9227</v>
      </c>
      <c r="F284" s="3">
        <v>44274</v>
      </c>
      <c r="G284" t="s">
        <v>9528</v>
      </c>
    </row>
    <row r="285" spans="1:7" x14ac:dyDescent="0.25">
      <c r="A285">
        <f t="shared" ca="1" si="4"/>
        <v>0.95358478881464293</v>
      </c>
      <c r="B285" s="1" t="s">
        <v>9225</v>
      </c>
      <c r="C285" s="2">
        <v>992396243</v>
      </c>
      <c r="D285" s="1" t="s">
        <v>9226</v>
      </c>
      <c r="E285" s="1" t="s">
        <v>9227</v>
      </c>
      <c r="F285" s="3">
        <v>44209</v>
      </c>
      <c r="G285" t="s">
        <v>9529</v>
      </c>
    </row>
    <row r="286" spans="1:7" x14ac:dyDescent="0.25">
      <c r="A286">
        <f t="shared" ca="1" si="4"/>
        <v>0.4923556579412961</v>
      </c>
      <c r="B286" s="1" t="s">
        <v>9225</v>
      </c>
      <c r="C286" s="2">
        <v>206373963</v>
      </c>
      <c r="D286" s="1" t="s">
        <v>9226</v>
      </c>
      <c r="E286" s="1" t="s">
        <v>9227</v>
      </c>
      <c r="F286" s="3">
        <v>44257</v>
      </c>
      <c r="G286" t="s">
        <v>9530</v>
      </c>
    </row>
    <row r="287" spans="1:7" x14ac:dyDescent="0.25">
      <c r="A287">
        <f t="shared" ca="1" si="4"/>
        <v>0.54508103167057764</v>
      </c>
      <c r="B287" s="1" t="s">
        <v>9245</v>
      </c>
      <c r="C287" s="2">
        <v>506918699</v>
      </c>
      <c r="D287" s="1" t="s">
        <v>9246</v>
      </c>
      <c r="E287" s="1" t="s">
        <v>9227</v>
      </c>
      <c r="F287" s="3">
        <v>44625</v>
      </c>
      <c r="G287" t="s">
        <v>9531</v>
      </c>
    </row>
    <row r="288" spans="1:7" x14ac:dyDescent="0.25">
      <c r="A288">
        <f t="shared" ca="1" si="4"/>
        <v>0.41927897970492578</v>
      </c>
      <c r="B288" s="1" t="s">
        <v>9259</v>
      </c>
      <c r="C288" s="2">
        <v>139849807</v>
      </c>
      <c r="D288" s="1" t="s">
        <v>9260</v>
      </c>
      <c r="E288" s="1" t="s">
        <v>9233</v>
      </c>
      <c r="F288" s="3">
        <v>44528</v>
      </c>
      <c r="G288" t="s">
        <v>9532</v>
      </c>
    </row>
    <row r="289" spans="1:7" x14ac:dyDescent="0.25">
      <c r="A289">
        <f t="shared" ca="1" si="4"/>
        <v>0.53248758318342859</v>
      </c>
      <c r="B289" s="1" t="s">
        <v>9245</v>
      </c>
      <c r="C289" s="2">
        <v>935349309</v>
      </c>
      <c r="D289" s="1" t="s">
        <v>9246</v>
      </c>
      <c r="E289" s="1" t="s">
        <v>9282</v>
      </c>
      <c r="F289" s="3">
        <v>44569</v>
      </c>
      <c r="G289" t="s">
        <v>9533</v>
      </c>
    </row>
    <row r="290" spans="1:7" x14ac:dyDescent="0.25">
      <c r="A290">
        <f t="shared" ca="1" si="4"/>
        <v>0.77882159107328064</v>
      </c>
      <c r="B290" s="1" t="s">
        <v>9259</v>
      </c>
      <c r="C290" s="2">
        <v>1827488</v>
      </c>
      <c r="D290" s="1" t="s">
        <v>9260</v>
      </c>
      <c r="E290" s="1" t="s">
        <v>9231</v>
      </c>
      <c r="F290" s="3">
        <v>44447</v>
      </c>
      <c r="G290" t="s">
        <v>9534</v>
      </c>
    </row>
    <row r="291" spans="1:7" x14ac:dyDescent="0.25">
      <c r="A291">
        <f t="shared" ca="1" si="4"/>
        <v>0.61075334576023221</v>
      </c>
      <c r="B291" s="1" t="s">
        <v>9229</v>
      </c>
      <c r="C291" s="2">
        <v>995229677</v>
      </c>
      <c r="D291" s="1" t="s">
        <v>9230</v>
      </c>
      <c r="E291" s="1" t="s">
        <v>9240</v>
      </c>
      <c r="F291" s="3">
        <v>44608</v>
      </c>
      <c r="G291" t="s">
        <v>9535</v>
      </c>
    </row>
    <row r="292" spans="1:7" x14ac:dyDescent="0.25">
      <c r="A292">
        <f t="shared" ca="1" si="4"/>
        <v>0.93787243739643011</v>
      </c>
      <c r="B292" s="1" t="s">
        <v>9242</v>
      </c>
      <c r="C292" s="2">
        <v>133422649</v>
      </c>
      <c r="D292" s="1" t="s">
        <v>9243</v>
      </c>
      <c r="E292" s="1" t="s">
        <v>9231</v>
      </c>
      <c r="F292" s="3">
        <v>44497</v>
      </c>
      <c r="G292" t="s">
        <v>9536</v>
      </c>
    </row>
    <row r="293" spans="1:7" x14ac:dyDescent="0.25">
      <c r="A293">
        <f t="shared" ca="1" si="4"/>
        <v>0.40492292322707801</v>
      </c>
      <c r="B293" s="1" t="s">
        <v>9259</v>
      </c>
      <c r="C293" s="2">
        <v>580097927</v>
      </c>
      <c r="D293" s="1" t="s">
        <v>9260</v>
      </c>
      <c r="E293" s="1" t="s">
        <v>9233</v>
      </c>
      <c r="F293" s="3">
        <v>44521</v>
      </c>
      <c r="G293" t="s">
        <v>9537</v>
      </c>
    </row>
    <row r="294" spans="1:7" x14ac:dyDescent="0.25">
      <c r="A294">
        <f t="shared" ca="1" si="4"/>
        <v>0.13616568489763248</v>
      </c>
      <c r="B294" s="1" t="s">
        <v>9235</v>
      </c>
      <c r="C294" s="2">
        <v>254374522</v>
      </c>
      <c r="D294" s="1" t="s">
        <v>9236</v>
      </c>
      <c r="E294" s="1" t="s">
        <v>9237</v>
      </c>
      <c r="F294" s="3">
        <v>44390</v>
      </c>
      <c r="G294" t="s">
        <v>9538</v>
      </c>
    </row>
    <row r="295" spans="1:7" x14ac:dyDescent="0.25">
      <c r="A295">
        <f t="shared" ca="1" si="4"/>
        <v>0.54098642428520005</v>
      </c>
      <c r="B295" s="1" t="s">
        <v>9235</v>
      </c>
      <c r="C295" s="2">
        <v>809692533</v>
      </c>
      <c r="D295" s="1" t="s">
        <v>9236</v>
      </c>
      <c r="E295" s="1" t="s">
        <v>9248</v>
      </c>
      <c r="F295" s="3">
        <v>44452</v>
      </c>
      <c r="G295" t="s">
        <v>9539</v>
      </c>
    </row>
    <row r="296" spans="1:7" x14ac:dyDescent="0.25">
      <c r="A296">
        <f t="shared" ca="1" si="4"/>
        <v>0.52367943869685007</v>
      </c>
      <c r="B296" s="1" t="s">
        <v>9235</v>
      </c>
      <c r="C296" s="2">
        <v>956960667</v>
      </c>
      <c r="D296" s="1" t="s">
        <v>9236</v>
      </c>
      <c r="E296" s="1" t="s">
        <v>9237</v>
      </c>
      <c r="F296" s="3">
        <v>44552</v>
      </c>
      <c r="G296" t="s">
        <v>9540</v>
      </c>
    </row>
    <row r="297" spans="1:7" x14ac:dyDescent="0.25">
      <c r="A297">
        <f t="shared" ca="1" si="4"/>
        <v>0.37280357173022172</v>
      </c>
      <c r="B297" s="1" t="s">
        <v>9242</v>
      </c>
      <c r="C297" s="2">
        <v>7214335</v>
      </c>
      <c r="D297" s="1" t="s">
        <v>9243</v>
      </c>
      <c r="E297" s="1" t="s">
        <v>9231</v>
      </c>
      <c r="F297" s="3">
        <v>44637</v>
      </c>
      <c r="G297" t="s">
        <v>9541</v>
      </c>
    </row>
    <row r="298" spans="1:7" x14ac:dyDescent="0.25">
      <c r="A298">
        <f t="shared" ca="1" si="4"/>
        <v>0.83327117545722551</v>
      </c>
      <c r="B298" s="1" t="s">
        <v>9259</v>
      </c>
      <c r="C298" s="2">
        <v>371460998</v>
      </c>
      <c r="D298" s="1" t="s">
        <v>9260</v>
      </c>
      <c r="E298" s="1" t="s">
        <v>9233</v>
      </c>
      <c r="F298" s="3">
        <v>44250</v>
      </c>
      <c r="G298" t="s">
        <v>9542</v>
      </c>
    </row>
    <row r="299" spans="1:7" x14ac:dyDescent="0.25">
      <c r="A299">
        <f t="shared" ca="1" si="4"/>
        <v>0.22406569974550405</v>
      </c>
      <c r="B299" s="1" t="s">
        <v>9235</v>
      </c>
      <c r="C299" s="2">
        <v>831453431</v>
      </c>
      <c r="D299" s="1" t="s">
        <v>9236</v>
      </c>
      <c r="E299" s="1" t="s">
        <v>9237</v>
      </c>
      <c r="F299" s="3">
        <v>44233</v>
      </c>
      <c r="G299" t="s">
        <v>9543</v>
      </c>
    </row>
    <row r="300" spans="1:7" x14ac:dyDescent="0.25">
      <c r="A300">
        <f t="shared" ca="1" si="4"/>
        <v>0.70377053878592744</v>
      </c>
      <c r="B300" s="1" t="s">
        <v>9225</v>
      </c>
      <c r="C300" s="2">
        <v>427118890</v>
      </c>
      <c r="D300" s="1" t="s">
        <v>9226</v>
      </c>
      <c r="E300" s="1" t="s">
        <v>9231</v>
      </c>
      <c r="F300" s="3">
        <v>44424</v>
      </c>
      <c r="G300" t="s">
        <v>9544</v>
      </c>
    </row>
    <row r="301" spans="1:7" x14ac:dyDescent="0.25">
      <c r="A301">
        <f t="shared" ca="1" si="4"/>
        <v>0.81705218565278059</v>
      </c>
      <c r="B301" s="1" t="s">
        <v>9242</v>
      </c>
      <c r="C301" s="2">
        <v>468434243</v>
      </c>
      <c r="D301" s="1" t="s">
        <v>9243</v>
      </c>
      <c r="E301" s="1" t="s">
        <v>9231</v>
      </c>
      <c r="F301" s="3">
        <v>44594</v>
      </c>
      <c r="G301" t="s">
        <v>9545</v>
      </c>
    </row>
    <row r="302" spans="1:7" x14ac:dyDescent="0.25">
      <c r="A302">
        <f t="shared" ca="1" si="4"/>
        <v>0.29688823015212007</v>
      </c>
      <c r="B302" s="1" t="s">
        <v>9229</v>
      </c>
      <c r="C302" s="2">
        <v>715132845</v>
      </c>
      <c r="D302" s="1" t="s">
        <v>9230</v>
      </c>
      <c r="E302" s="1" t="s">
        <v>9240</v>
      </c>
      <c r="F302" s="3">
        <v>44298</v>
      </c>
      <c r="G302" t="s">
        <v>9546</v>
      </c>
    </row>
    <row r="303" spans="1:7" x14ac:dyDescent="0.25">
      <c r="A303">
        <f t="shared" ca="1" si="4"/>
        <v>0.71829648949739489</v>
      </c>
      <c r="B303" s="1" t="s">
        <v>9259</v>
      </c>
      <c r="C303" s="2">
        <v>312719421</v>
      </c>
      <c r="D303" s="1" t="s">
        <v>9260</v>
      </c>
      <c r="E303" s="1" t="s">
        <v>9233</v>
      </c>
      <c r="F303" s="3">
        <v>44231</v>
      </c>
      <c r="G303" t="s">
        <v>9547</v>
      </c>
    </row>
    <row r="304" spans="1:7" x14ac:dyDescent="0.25">
      <c r="A304">
        <f t="shared" ca="1" si="4"/>
        <v>0.67678294393555594</v>
      </c>
      <c r="B304" s="1" t="s">
        <v>9229</v>
      </c>
      <c r="C304" s="2">
        <v>951114423</v>
      </c>
      <c r="D304" s="1" t="s">
        <v>9230</v>
      </c>
      <c r="E304" s="1" t="s">
        <v>9240</v>
      </c>
      <c r="F304" s="3">
        <v>44534</v>
      </c>
      <c r="G304" t="s">
        <v>9548</v>
      </c>
    </row>
    <row r="305" spans="1:7" x14ac:dyDescent="0.25">
      <c r="A305">
        <f t="shared" ca="1" si="4"/>
        <v>0.94973439517338776</v>
      </c>
      <c r="B305" s="1" t="s">
        <v>9259</v>
      </c>
      <c r="C305" s="2">
        <v>83944774</v>
      </c>
      <c r="D305" s="1" t="s">
        <v>9260</v>
      </c>
      <c r="E305" s="1" t="s">
        <v>9287</v>
      </c>
      <c r="F305" s="3">
        <v>44571</v>
      </c>
      <c r="G305" t="s">
        <v>9549</v>
      </c>
    </row>
    <row r="306" spans="1:7" x14ac:dyDescent="0.25">
      <c r="A306">
        <f t="shared" ca="1" si="4"/>
        <v>0.71406834940356445</v>
      </c>
      <c r="B306" s="1" t="s">
        <v>9225</v>
      </c>
      <c r="C306" s="2">
        <v>499863915</v>
      </c>
      <c r="D306" s="1" t="s">
        <v>9226</v>
      </c>
      <c r="E306" s="1" t="s">
        <v>9227</v>
      </c>
      <c r="F306" s="3">
        <v>44650</v>
      </c>
      <c r="G306" t="s">
        <v>9550</v>
      </c>
    </row>
    <row r="307" spans="1:7" x14ac:dyDescent="0.25">
      <c r="A307">
        <f t="shared" ca="1" si="4"/>
        <v>0.38542812988445463</v>
      </c>
      <c r="B307" s="1" t="s">
        <v>9235</v>
      </c>
      <c r="C307" s="2">
        <v>268405505</v>
      </c>
      <c r="D307" s="1" t="s">
        <v>9236</v>
      </c>
      <c r="E307" s="1" t="s">
        <v>9248</v>
      </c>
      <c r="F307" s="3">
        <v>44617</v>
      </c>
      <c r="G307" t="s">
        <v>9551</v>
      </c>
    </row>
    <row r="308" spans="1:7" x14ac:dyDescent="0.25">
      <c r="A308">
        <f t="shared" ca="1" si="4"/>
        <v>0.13829724447503189</v>
      </c>
      <c r="B308" s="1" t="s">
        <v>9245</v>
      </c>
      <c r="C308" s="2">
        <v>58914684</v>
      </c>
      <c r="D308" s="1" t="s">
        <v>9246</v>
      </c>
      <c r="E308" s="1" t="s">
        <v>9227</v>
      </c>
      <c r="F308" s="3">
        <v>44524</v>
      </c>
      <c r="G308" t="s">
        <v>9552</v>
      </c>
    </row>
    <row r="309" spans="1:7" x14ac:dyDescent="0.25">
      <c r="A309">
        <f t="shared" ca="1" si="4"/>
        <v>0.95935499711770089</v>
      </c>
      <c r="B309" s="1" t="s">
        <v>9225</v>
      </c>
      <c r="C309" s="2">
        <v>711840914</v>
      </c>
      <c r="D309" s="1" t="s">
        <v>9226</v>
      </c>
      <c r="E309" s="1" t="s">
        <v>9227</v>
      </c>
      <c r="F309" s="3">
        <v>44537</v>
      </c>
      <c r="G309" t="s">
        <v>9553</v>
      </c>
    </row>
    <row r="310" spans="1:7" x14ac:dyDescent="0.25">
      <c r="A310">
        <f t="shared" ca="1" si="4"/>
        <v>0.6782192993673255</v>
      </c>
      <c r="B310" s="1" t="s">
        <v>9259</v>
      </c>
      <c r="C310" s="2">
        <v>456255247</v>
      </c>
      <c r="D310" s="1" t="s">
        <v>9260</v>
      </c>
      <c r="E310" s="1" t="s">
        <v>9233</v>
      </c>
      <c r="F310" s="3">
        <v>44397</v>
      </c>
      <c r="G310" t="s">
        <v>9554</v>
      </c>
    </row>
    <row r="311" spans="1:7" x14ac:dyDescent="0.25">
      <c r="A311">
        <f t="shared" ca="1" si="4"/>
        <v>0.29304620502904355</v>
      </c>
      <c r="B311" s="1" t="s">
        <v>9225</v>
      </c>
      <c r="C311" s="2">
        <v>16077370</v>
      </c>
      <c r="D311" s="1" t="s">
        <v>9226</v>
      </c>
      <c r="E311" s="1" t="s">
        <v>9233</v>
      </c>
      <c r="F311" s="3">
        <v>44497</v>
      </c>
      <c r="G311" t="s">
        <v>9555</v>
      </c>
    </row>
    <row r="312" spans="1:7" x14ac:dyDescent="0.25">
      <c r="A312">
        <f t="shared" ca="1" si="4"/>
        <v>0.63574648618433938</v>
      </c>
      <c r="B312" s="1" t="s">
        <v>9242</v>
      </c>
      <c r="C312" s="2">
        <v>800954188</v>
      </c>
      <c r="D312" s="1" t="s">
        <v>9243</v>
      </c>
      <c r="E312" s="1" t="s">
        <v>9231</v>
      </c>
      <c r="F312" s="3">
        <v>44429</v>
      </c>
      <c r="G312" t="s">
        <v>9556</v>
      </c>
    </row>
    <row r="313" spans="1:7" x14ac:dyDescent="0.25">
      <c r="A313">
        <f t="shared" ca="1" si="4"/>
        <v>0.72096944536524787</v>
      </c>
      <c r="B313" s="1" t="s">
        <v>9242</v>
      </c>
      <c r="C313" s="2">
        <v>794996007</v>
      </c>
      <c r="D313" s="1" t="s">
        <v>9243</v>
      </c>
      <c r="E313" s="1" t="s">
        <v>9233</v>
      </c>
      <c r="F313" s="3">
        <v>44640</v>
      </c>
      <c r="G313" t="s">
        <v>9557</v>
      </c>
    </row>
    <row r="314" spans="1:7" x14ac:dyDescent="0.25">
      <c r="A314">
        <f t="shared" ca="1" si="4"/>
        <v>0.98556281842186322</v>
      </c>
      <c r="B314" s="1" t="s">
        <v>9242</v>
      </c>
      <c r="C314" s="2">
        <v>827410722</v>
      </c>
      <c r="D314" s="1" t="s">
        <v>9243</v>
      </c>
      <c r="E314" s="1" t="s">
        <v>9231</v>
      </c>
      <c r="F314" s="3">
        <v>44404</v>
      </c>
      <c r="G314" t="s">
        <v>9558</v>
      </c>
    </row>
    <row r="315" spans="1:7" x14ac:dyDescent="0.25">
      <c r="A315">
        <f t="shared" ca="1" si="4"/>
        <v>0.30863988050416358</v>
      </c>
      <c r="B315" s="1" t="s">
        <v>9245</v>
      </c>
      <c r="C315" s="2">
        <v>641579724</v>
      </c>
      <c r="D315" s="1" t="s">
        <v>9246</v>
      </c>
      <c r="E315" s="1" t="s">
        <v>9285</v>
      </c>
      <c r="F315" s="3">
        <v>44344</v>
      </c>
      <c r="G315" t="s">
        <v>9559</v>
      </c>
    </row>
    <row r="316" spans="1:7" x14ac:dyDescent="0.25">
      <c r="A316">
        <f t="shared" ca="1" si="4"/>
        <v>0.41158813802323824</v>
      </c>
      <c r="B316" s="1" t="s">
        <v>9229</v>
      </c>
      <c r="C316" s="2">
        <v>698278129</v>
      </c>
      <c r="D316" s="1" t="s">
        <v>9230</v>
      </c>
      <c r="E316" s="1" t="s">
        <v>9240</v>
      </c>
      <c r="F316" s="3">
        <v>44324</v>
      </c>
      <c r="G316" t="s">
        <v>9560</v>
      </c>
    </row>
    <row r="317" spans="1:7" x14ac:dyDescent="0.25">
      <c r="A317">
        <f t="shared" ca="1" si="4"/>
        <v>0.15477719666217926</v>
      </c>
      <c r="B317" s="1" t="s">
        <v>9245</v>
      </c>
      <c r="C317" s="2">
        <v>795714810</v>
      </c>
      <c r="D317" s="1" t="s">
        <v>9246</v>
      </c>
      <c r="E317" s="1" t="s">
        <v>9282</v>
      </c>
      <c r="F317" s="3">
        <v>44639</v>
      </c>
      <c r="G317" t="s">
        <v>9561</v>
      </c>
    </row>
    <row r="318" spans="1:7" x14ac:dyDescent="0.25">
      <c r="A318">
        <f t="shared" ca="1" si="4"/>
        <v>0.1469288591040061</v>
      </c>
      <c r="B318" s="1" t="s">
        <v>9225</v>
      </c>
      <c r="C318" s="2">
        <v>852265287</v>
      </c>
      <c r="D318" s="1" t="s">
        <v>9226</v>
      </c>
      <c r="E318" s="1" t="s">
        <v>9231</v>
      </c>
      <c r="F318" s="3">
        <v>44324</v>
      </c>
      <c r="G318" t="s">
        <v>9562</v>
      </c>
    </row>
    <row r="319" spans="1:7" x14ac:dyDescent="0.25">
      <c r="A319">
        <f t="shared" ca="1" si="4"/>
        <v>0.69836638274804985</v>
      </c>
      <c r="B319" s="1" t="s">
        <v>9242</v>
      </c>
      <c r="C319" s="2">
        <v>756973402</v>
      </c>
      <c r="D319" s="1" t="s">
        <v>9243</v>
      </c>
      <c r="E319" s="1" t="s">
        <v>9231</v>
      </c>
      <c r="F319" s="3">
        <v>44618</v>
      </c>
      <c r="G319" t="s">
        <v>9563</v>
      </c>
    </row>
    <row r="320" spans="1:7" x14ac:dyDescent="0.25">
      <c r="A320">
        <f t="shared" ca="1" si="4"/>
        <v>7.1796170089555744E-2</v>
      </c>
      <c r="B320" s="1" t="s">
        <v>9242</v>
      </c>
      <c r="C320" s="2">
        <v>829392885</v>
      </c>
      <c r="D320" s="1" t="s">
        <v>9243</v>
      </c>
      <c r="E320" s="1" t="s">
        <v>9231</v>
      </c>
      <c r="F320" s="3">
        <v>44582</v>
      </c>
      <c r="G320" t="s">
        <v>9564</v>
      </c>
    </row>
    <row r="321" spans="1:7" x14ac:dyDescent="0.25">
      <c r="A321">
        <f t="shared" ca="1" si="4"/>
        <v>0.12287847709347743</v>
      </c>
      <c r="B321" s="1" t="s">
        <v>9235</v>
      </c>
      <c r="C321" s="2">
        <v>101979748</v>
      </c>
      <c r="D321" s="1" t="s">
        <v>9236</v>
      </c>
      <c r="E321" s="1" t="s">
        <v>9248</v>
      </c>
      <c r="F321" s="3">
        <v>44441</v>
      </c>
      <c r="G321" t="s">
        <v>9565</v>
      </c>
    </row>
    <row r="322" spans="1:7" x14ac:dyDescent="0.25">
      <c r="A322">
        <f t="shared" ref="A322:A385" ca="1" si="5">RAND()</f>
        <v>9.1838286534520197E-3</v>
      </c>
      <c r="B322" s="1" t="s">
        <v>9225</v>
      </c>
      <c r="C322" s="2">
        <v>42101618</v>
      </c>
      <c r="D322" s="1" t="s">
        <v>9226</v>
      </c>
      <c r="E322" s="1" t="s">
        <v>9285</v>
      </c>
      <c r="F322" s="3">
        <v>44267</v>
      </c>
      <c r="G322" t="s">
        <v>9566</v>
      </c>
    </row>
    <row r="323" spans="1:7" x14ac:dyDescent="0.25">
      <c r="A323">
        <f t="shared" ca="1" si="5"/>
        <v>4.0876385599951437E-2</v>
      </c>
      <c r="B323" s="1" t="s">
        <v>9229</v>
      </c>
      <c r="C323" s="2">
        <v>33263608</v>
      </c>
      <c r="D323" s="1" t="s">
        <v>9230</v>
      </c>
      <c r="E323" s="1" t="s">
        <v>9240</v>
      </c>
      <c r="F323" s="3">
        <v>44261</v>
      </c>
      <c r="G323" t="s">
        <v>9567</v>
      </c>
    </row>
    <row r="324" spans="1:7" x14ac:dyDescent="0.25">
      <c r="A324">
        <f t="shared" ca="1" si="5"/>
        <v>0.44520929800334152</v>
      </c>
      <c r="B324" s="1" t="s">
        <v>9225</v>
      </c>
      <c r="C324" s="2">
        <v>669755589</v>
      </c>
      <c r="D324" s="1" t="s">
        <v>9226</v>
      </c>
      <c r="E324" s="1" t="s">
        <v>9231</v>
      </c>
      <c r="F324" s="3">
        <v>44632</v>
      </c>
      <c r="G324" t="s">
        <v>9568</v>
      </c>
    </row>
    <row r="325" spans="1:7" x14ac:dyDescent="0.25">
      <c r="A325">
        <f t="shared" ca="1" si="5"/>
        <v>0.55123254477198746</v>
      </c>
      <c r="B325" s="1" t="s">
        <v>9229</v>
      </c>
      <c r="C325" s="2">
        <v>933105282</v>
      </c>
      <c r="D325" s="1" t="s">
        <v>9230</v>
      </c>
      <c r="E325" s="1" t="s">
        <v>9240</v>
      </c>
      <c r="F325" s="3">
        <v>44586</v>
      </c>
      <c r="G325" t="s">
        <v>9569</v>
      </c>
    </row>
    <row r="326" spans="1:7" x14ac:dyDescent="0.25">
      <c r="A326">
        <f t="shared" ca="1" si="5"/>
        <v>0.60952727506928928</v>
      </c>
      <c r="B326" s="1" t="s">
        <v>9229</v>
      </c>
      <c r="C326" s="2">
        <v>298165965</v>
      </c>
      <c r="D326" s="1" t="s">
        <v>9230</v>
      </c>
      <c r="E326" s="1" t="s">
        <v>9240</v>
      </c>
      <c r="F326" s="3">
        <v>44473</v>
      </c>
      <c r="G326" t="s">
        <v>9570</v>
      </c>
    </row>
    <row r="327" spans="1:7" x14ac:dyDescent="0.25">
      <c r="A327">
        <f t="shared" ca="1" si="5"/>
        <v>0.68044704710989479</v>
      </c>
      <c r="B327" s="1" t="s">
        <v>9242</v>
      </c>
      <c r="C327" s="2">
        <v>687320422</v>
      </c>
      <c r="D327" s="1" t="s">
        <v>9243</v>
      </c>
      <c r="E327" s="1" t="s">
        <v>9231</v>
      </c>
      <c r="F327" s="3">
        <v>44218</v>
      </c>
      <c r="G327" t="s">
        <v>9571</v>
      </c>
    </row>
    <row r="328" spans="1:7" x14ac:dyDescent="0.25">
      <c r="A328">
        <f t="shared" ca="1" si="5"/>
        <v>0.82986329081237165</v>
      </c>
      <c r="B328" s="1" t="s">
        <v>9225</v>
      </c>
      <c r="C328" s="2">
        <v>743760254</v>
      </c>
      <c r="D328" s="1" t="s">
        <v>9226</v>
      </c>
      <c r="E328" s="1" t="s">
        <v>9285</v>
      </c>
      <c r="F328" s="3">
        <v>44646</v>
      </c>
      <c r="G328" t="s">
        <v>9572</v>
      </c>
    </row>
    <row r="329" spans="1:7" x14ac:dyDescent="0.25">
      <c r="A329">
        <f t="shared" ca="1" si="5"/>
        <v>0.89561416830051677</v>
      </c>
      <c r="B329" s="1" t="s">
        <v>9225</v>
      </c>
      <c r="C329" s="2">
        <v>561323360</v>
      </c>
      <c r="D329" s="1" t="s">
        <v>9226</v>
      </c>
      <c r="E329" s="1" t="s">
        <v>9227</v>
      </c>
      <c r="F329" s="3">
        <v>44349</v>
      </c>
      <c r="G329" t="s">
        <v>9573</v>
      </c>
    </row>
    <row r="330" spans="1:7" x14ac:dyDescent="0.25">
      <c r="A330">
        <f t="shared" ca="1" si="5"/>
        <v>3.4954442357866045E-2</v>
      </c>
      <c r="B330" s="1" t="s">
        <v>9242</v>
      </c>
      <c r="C330" s="2">
        <v>545620904</v>
      </c>
      <c r="D330" s="1" t="s">
        <v>9243</v>
      </c>
      <c r="E330" s="1" t="s">
        <v>9231</v>
      </c>
      <c r="F330" s="3">
        <v>44643</v>
      </c>
      <c r="G330" t="s">
        <v>9574</v>
      </c>
    </row>
    <row r="331" spans="1:7" x14ac:dyDescent="0.25">
      <c r="A331">
        <f t="shared" ca="1" si="5"/>
        <v>0.17154589944415655</v>
      </c>
      <c r="B331" s="1" t="s">
        <v>9259</v>
      </c>
      <c r="C331" s="2">
        <v>237562153</v>
      </c>
      <c r="D331" s="1" t="s">
        <v>9260</v>
      </c>
      <c r="E331" s="1" t="s">
        <v>9231</v>
      </c>
      <c r="F331" s="3">
        <v>44377</v>
      </c>
      <c r="G331" t="s">
        <v>9575</v>
      </c>
    </row>
    <row r="332" spans="1:7" x14ac:dyDescent="0.25">
      <c r="A332">
        <f t="shared" ca="1" si="5"/>
        <v>1.0034224578976625E-2</v>
      </c>
      <c r="B332" s="1" t="s">
        <v>9259</v>
      </c>
      <c r="C332" s="2">
        <v>937803141</v>
      </c>
      <c r="D332" s="1" t="s">
        <v>9260</v>
      </c>
      <c r="E332" s="1" t="s">
        <v>9233</v>
      </c>
      <c r="F332" s="3">
        <v>44606</v>
      </c>
      <c r="G332" t="s">
        <v>9576</v>
      </c>
    </row>
    <row r="333" spans="1:7" x14ac:dyDescent="0.25">
      <c r="A333">
        <f t="shared" ca="1" si="5"/>
        <v>0.17508913269146931</v>
      </c>
      <c r="B333" s="1" t="s">
        <v>9229</v>
      </c>
      <c r="C333" s="2">
        <v>821536877</v>
      </c>
      <c r="D333" s="1" t="s">
        <v>9230</v>
      </c>
      <c r="E333" s="1" t="s">
        <v>9240</v>
      </c>
      <c r="F333" s="3">
        <v>44547</v>
      </c>
      <c r="G333" t="s">
        <v>9577</v>
      </c>
    </row>
    <row r="334" spans="1:7" x14ac:dyDescent="0.25">
      <c r="A334">
        <f t="shared" ca="1" si="5"/>
        <v>0.9908380915727345</v>
      </c>
      <c r="B334" s="1" t="s">
        <v>9229</v>
      </c>
      <c r="C334" s="2">
        <v>614567503</v>
      </c>
      <c r="D334" s="1" t="s">
        <v>9230</v>
      </c>
      <c r="E334" s="1" t="s">
        <v>9231</v>
      </c>
      <c r="F334" s="3">
        <v>44540</v>
      </c>
      <c r="G334" t="s">
        <v>9578</v>
      </c>
    </row>
    <row r="335" spans="1:7" x14ac:dyDescent="0.25">
      <c r="A335">
        <f t="shared" ca="1" si="5"/>
        <v>0.4818744096310007</v>
      </c>
      <c r="B335" s="1" t="s">
        <v>9259</v>
      </c>
      <c r="C335" s="2">
        <v>943244641</v>
      </c>
      <c r="D335" s="1" t="s">
        <v>9260</v>
      </c>
      <c r="E335" s="1" t="s">
        <v>9233</v>
      </c>
      <c r="F335" s="3">
        <v>44425</v>
      </c>
      <c r="G335" t="s">
        <v>9579</v>
      </c>
    </row>
    <row r="336" spans="1:7" x14ac:dyDescent="0.25">
      <c r="A336">
        <f t="shared" ca="1" si="5"/>
        <v>0.47693252509657613</v>
      </c>
      <c r="B336" s="1" t="s">
        <v>9225</v>
      </c>
      <c r="C336" s="2">
        <v>632742319</v>
      </c>
      <c r="D336" s="1" t="s">
        <v>9226</v>
      </c>
      <c r="E336" s="1" t="s">
        <v>9227</v>
      </c>
      <c r="F336" s="3">
        <v>44320</v>
      </c>
      <c r="G336" t="s">
        <v>9580</v>
      </c>
    </row>
    <row r="337" spans="1:7" x14ac:dyDescent="0.25">
      <c r="A337">
        <f t="shared" ca="1" si="5"/>
        <v>0.63001994073896095</v>
      </c>
      <c r="B337" s="1" t="s">
        <v>9259</v>
      </c>
      <c r="C337" s="2">
        <v>793373801</v>
      </c>
      <c r="D337" s="1" t="s">
        <v>9260</v>
      </c>
      <c r="E337" s="1" t="s">
        <v>9233</v>
      </c>
      <c r="F337" s="3">
        <v>44337</v>
      </c>
      <c r="G337" t="s">
        <v>9581</v>
      </c>
    </row>
    <row r="338" spans="1:7" x14ac:dyDescent="0.25">
      <c r="A338">
        <f t="shared" ca="1" si="5"/>
        <v>4.4912513630023354E-2</v>
      </c>
      <c r="B338" s="1" t="s">
        <v>9225</v>
      </c>
      <c r="C338" s="2">
        <v>44020042</v>
      </c>
      <c r="D338" s="1" t="s">
        <v>9226</v>
      </c>
      <c r="E338" s="1" t="s">
        <v>9227</v>
      </c>
      <c r="F338" s="3">
        <v>44308</v>
      </c>
      <c r="G338" t="s">
        <v>9582</v>
      </c>
    </row>
    <row r="339" spans="1:7" x14ac:dyDescent="0.25">
      <c r="A339">
        <f t="shared" ca="1" si="5"/>
        <v>0.34467071232333224</v>
      </c>
      <c r="B339" s="1" t="s">
        <v>9242</v>
      </c>
      <c r="C339" s="2">
        <v>283340715</v>
      </c>
      <c r="D339" s="1" t="s">
        <v>9243</v>
      </c>
      <c r="E339" s="1" t="s">
        <v>9231</v>
      </c>
      <c r="F339" s="3">
        <v>44610</v>
      </c>
      <c r="G339" t="s">
        <v>9583</v>
      </c>
    </row>
    <row r="340" spans="1:7" x14ac:dyDescent="0.25">
      <c r="A340">
        <f t="shared" ca="1" si="5"/>
        <v>0.97398490371111102</v>
      </c>
      <c r="B340" s="1" t="s">
        <v>9259</v>
      </c>
      <c r="C340" s="2">
        <v>948438365</v>
      </c>
      <c r="D340" s="1" t="s">
        <v>9260</v>
      </c>
      <c r="E340" s="1" t="s">
        <v>9287</v>
      </c>
      <c r="F340" s="3">
        <v>44416</v>
      </c>
      <c r="G340" t="s">
        <v>9584</v>
      </c>
    </row>
    <row r="341" spans="1:7" x14ac:dyDescent="0.25">
      <c r="A341">
        <f t="shared" ca="1" si="5"/>
        <v>0.99355073212017542</v>
      </c>
      <c r="B341" s="1" t="s">
        <v>9259</v>
      </c>
      <c r="C341" s="2">
        <v>663494133</v>
      </c>
      <c r="D341" s="1" t="s">
        <v>9260</v>
      </c>
      <c r="E341" s="1" t="s">
        <v>9287</v>
      </c>
      <c r="F341" s="3">
        <v>44457</v>
      </c>
      <c r="G341" t="s">
        <v>9585</v>
      </c>
    </row>
    <row r="342" spans="1:7" x14ac:dyDescent="0.25">
      <c r="A342">
        <f t="shared" ca="1" si="5"/>
        <v>0.6149718235941275</v>
      </c>
      <c r="B342" s="1" t="s">
        <v>9245</v>
      </c>
      <c r="C342" s="2">
        <v>105117708</v>
      </c>
      <c r="D342" s="1" t="s">
        <v>9246</v>
      </c>
      <c r="E342" s="1" t="s">
        <v>9227</v>
      </c>
      <c r="F342" s="3">
        <v>44536</v>
      </c>
      <c r="G342" t="s">
        <v>9586</v>
      </c>
    </row>
    <row r="343" spans="1:7" x14ac:dyDescent="0.25">
      <c r="A343">
        <f t="shared" ca="1" si="5"/>
        <v>7.3098030025421368E-3</v>
      </c>
      <c r="B343" s="1" t="s">
        <v>9259</v>
      </c>
      <c r="C343" s="2">
        <v>181194873</v>
      </c>
      <c r="D343" s="1" t="s">
        <v>9260</v>
      </c>
      <c r="E343" s="1" t="s">
        <v>9231</v>
      </c>
      <c r="F343" s="3">
        <v>44579</v>
      </c>
      <c r="G343" t="s">
        <v>9587</v>
      </c>
    </row>
    <row r="344" spans="1:7" x14ac:dyDescent="0.25">
      <c r="A344">
        <f t="shared" ca="1" si="5"/>
        <v>0.850098995970898</v>
      </c>
      <c r="B344" s="1" t="s">
        <v>9225</v>
      </c>
      <c r="C344" s="2">
        <v>78082765</v>
      </c>
      <c r="D344" s="1" t="s">
        <v>9226</v>
      </c>
      <c r="E344" s="1" t="s">
        <v>9227</v>
      </c>
      <c r="F344" s="3">
        <v>44403</v>
      </c>
      <c r="G344" t="s">
        <v>9588</v>
      </c>
    </row>
    <row r="345" spans="1:7" x14ac:dyDescent="0.25">
      <c r="A345">
        <f t="shared" ca="1" si="5"/>
        <v>0.15622393940916235</v>
      </c>
      <c r="B345" s="1" t="s">
        <v>9259</v>
      </c>
      <c r="C345" s="2">
        <v>992772565</v>
      </c>
      <c r="D345" s="1" t="s">
        <v>9260</v>
      </c>
      <c r="E345" s="1" t="s">
        <v>9233</v>
      </c>
      <c r="F345" s="3">
        <v>44584</v>
      </c>
      <c r="G345" t="s">
        <v>9589</v>
      </c>
    </row>
    <row r="346" spans="1:7" x14ac:dyDescent="0.25">
      <c r="A346">
        <f t="shared" ca="1" si="5"/>
        <v>0.25478987569405742</v>
      </c>
      <c r="B346" s="1" t="s">
        <v>9242</v>
      </c>
      <c r="C346" s="2">
        <v>108359337</v>
      </c>
      <c r="D346" s="1" t="s">
        <v>9243</v>
      </c>
      <c r="E346" s="1" t="s">
        <v>9231</v>
      </c>
      <c r="F346" s="3">
        <v>44674</v>
      </c>
      <c r="G346" t="s">
        <v>9590</v>
      </c>
    </row>
    <row r="347" spans="1:7" x14ac:dyDescent="0.25">
      <c r="A347">
        <f t="shared" ca="1" si="5"/>
        <v>0.74153009047283636</v>
      </c>
      <c r="B347" s="1" t="s">
        <v>9242</v>
      </c>
      <c r="C347" s="2">
        <v>169459563</v>
      </c>
      <c r="D347" s="1" t="s">
        <v>9243</v>
      </c>
      <c r="E347" s="1" t="s">
        <v>9231</v>
      </c>
      <c r="F347" s="3">
        <v>44229</v>
      </c>
      <c r="G347" t="s">
        <v>9591</v>
      </c>
    </row>
    <row r="348" spans="1:7" x14ac:dyDescent="0.25">
      <c r="A348">
        <f t="shared" ca="1" si="5"/>
        <v>0.43859105896311212</v>
      </c>
      <c r="B348" s="1" t="s">
        <v>9242</v>
      </c>
      <c r="C348" s="2">
        <v>508746778</v>
      </c>
      <c r="D348" s="1" t="s">
        <v>9243</v>
      </c>
      <c r="E348" s="1" t="s">
        <v>9231</v>
      </c>
      <c r="F348" s="3">
        <v>44436</v>
      </c>
      <c r="G348" t="s">
        <v>9592</v>
      </c>
    </row>
    <row r="349" spans="1:7" x14ac:dyDescent="0.25">
      <c r="A349">
        <f t="shared" ca="1" si="5"/>
        <v>0.91992858340222383</v>
      </c>
      <c r="B349" s="1" t="s">
        <v>9245</v>
      </c>
      <c r="C349" s="2">
        <v>525673903</v>
      </c>
      <c r="D349" s="1" t="s">
        <v>9246</v>
      </c>
      <c r="E349" s="1" t="s">
        <v>9227</v>
      </c>
      <c r="F349" s="3">
        <v>44456</v>
      </c>
      <c r="G349" t="s">
        <v>9593</v>
      </c>
    </row>
    <row r="350" spans="1:7" x14ac:dyDescent="0.25">
      <c r="A350">
        <f t="shared" ca="1" si="5"/>
        <v>0.59376117402381712</v>
      </c>
      <c r="B350" s="1" t="s">
        <v>9229</v>
      </c>
      <c r="C350" s="2">
        <v>125392857</v>
      </c>
      <c r="D350" s="1" t="s">
        <v>9230</v>
      </c>
      <c r="E350" s="1" t="s">
        <v>9240</v>
      </c>
      <c r="F350" s="3">
        <v>44479</v>
      </c>
      <c r="G350" t="s">
        <v>9594</v>
      </c>
    </row>
    <row r="351" spans="1:7" x14ac:dyDescent="0.25">
      <c r="A351">
        <f t="shared" ca="1" si="5"/>
        <v>0.9988176922612475</v>
      </c>
      <c r="B351" s="1" t="s">
        <v>9229</v>
      </c>
      <c r="C351" s="2">
        <v>837381379</v>
      </c>
      <c r="D351" s="1" t="s">
        <v>9230</v>
      </c>
      <c r="E351" s="1" t="s">
        <v>9240</v>
      </c>
      <c r="F351" s="3">
        <v>44230</v>
      </c>
      <c r="G351" t="s">
        <v>9595</v>
      </c>
    </row>
    <row r="352" spans="1:7" x14ac:dyDescent="0.25">
      <c r="A352">
        <f t="shared" ca="1" si="5"/>
        <v>0.49485216449533853</v>
      </c>
      <c r="B352" s="1" t="s">
        <v>9259</v>
      </c>
      <c r="C352" s="2">
        <v>309507070</v>
      </c>
      <c r="D352" s="1" t="s">
        <v>9260</v>
      </c>
      <c r="E352" s="1" t="s">
        <v>9233</v>
      </c>
      <c r="F352" s="3">
        <v>44663</v>
      </c>
      <c r="G352" t="s">
        <v>9596</v>
      </c>
    </row>
    <row r="353" spans="1:7" x14ac:dyDescent="0.25">
      <c r="A353">
        <f t="shared" ca="1" si="5"/>
        <v>0.45381592996330644</v>
      </c>
      <c r="B353" s="1" t="s">
        <v>9235</v>
      </c>
      <c r="C353" s="2">
        <v>884381934</v>
      </c>
      <c r="D353" s="1" t="s">
        <v>9236</v>
      </c>
      <c r="E353" s="1" t="s">
        <v>9248</v>
      </c>
      <c r="F353" s="3">
        <v>44437</v>
      </c>
      <c r="G353" t="s">
        <v>9597</v>
      </c>
    </row>
    <row r="354" spans="1:7" x14ac:dyDescent="0.25">
      <c r="A354">
        <f t="shared" ca="1" si="5"/>
        <v>0.14019426620220088</v>
      </c>
      <c r="B354" s="1" t="s">
        <v>9242</v>
      </c>
      <c r="C354" s="2">
        <v>612790558</v>
      </c>
      <c r="D354" s="1" t="s">
        <v>9243</v>
      </c>
      <c r="E354" s="1" t="s">
        <v>9231</v>
      </c>
      <c r="F354" s="3">
        <v>44376</v>
      </c>
      <c r="G354" t="s">
        <v>9598</v>
      </c>
    </row>
    <row r="355" spans="1:7" x14ac:dyDescent="0.25">
      <c r="A355">
        <f t="shared" ca="1" si="5"/>
        <v>0.94552179885655763</v>
      </c>
      <c r="B355" s="1" t="s">
        <v>9225</v>
      </c>
      <c r="C355" s="2">
        <v>188972987</v>
      </c>
      <c r="D355" s="1" t="s">
        <v>9226</v>
      </c>
      <c r="E355" s="1" t="s">
        <v>9227</v>
      </c>
      <c r="F355" s="3">
        <v>44361</v>
      </c>
      <c r="G355" t="s">
        <v>9599</v>
      </c>
    </row>
    <row r="356" spans="1:7" x14ac:dyDescent="0.25">
      <c r="A356">
        <f t="shared" ca="1" si="5"/>
        <v>0.19055105729200295</v>
      </c>
      <c r="B356" s="1" t="s">
        <v>9225</v>
      </c>
      <c r="C356" s="2">
        <v>200706423</v>
      </c>
      <c r="D356" s="1" t="s">
        <v>9226</v>
      </c>
      <c r="E356" s="1" t="s">
        <v>9227</v>
      </c>
      <c r="F356" s="3">
        <v>44347</v>
      </c>
      <c r="G356" t="s">
        <v>9600</v>
      </c>
    </row>
    <row r="357" spans="1:7" x14ac:dyDescent="0.25">
      <c r="A357">
        <f t="shared" ca="1" si="5"/>
        <v>0.30094518767438516</v>
      </c>
      <c r="B357" s="1" t="s">
        <v>9259</v>
      </c>
      <c r="C357" s="2">
        <v>766253118</v>
      </c>
      <c r="D357" s="1" t="s">
        <v>9260</v>
      </c>
      <c r="E357" s="1" t="s">
        <v>9233</v>
      </c>
      <c r="F357" s="3">
        <v>44619</v>
      </c>
      <c r="G357" t="s">
        <v>9601</v>
      </c>
    </row>
    <row r="358" spans="1:7" x14ac:dyDescent="0.25">
      <c r="A358">
        <f t="shared" ca="1" si="5"/>
        <v>0.39665043316610127</v>
      </c>
      <c r="B358" s="1" t="s">
        <v>9225</v>
      </c>
      <c r="C358" s="2">
        <v>851201007</v>
      </c>
      <c r="D358" s="1" t="s">
        <v>9226</v>
      </c>
      <c r="E358" s="1" t="s">
        <v>9227</v>
      </c>
      <c r="F358" s="3">
        <v>44374</v>
      </c>
      <c r="G358" t="s">
        <v>9602</v>
      </c>
    </row>
    <row r="359" spans="1:7" x14ac:dyDescent="0.25">
      <c r="A359">
        <f t="shared" ca="1" si="5"/>
        <v>0.8183516535268085</v>
      </c>
      <c r="B359" s="1" t="s">
        <v>9225</v>
      </c>
      <c r="C359" s="2">
        <v>732570568</v>
      </c>
      <c r="D359" s="1" t="s">
        <v>9226</v>
      </c>
      <c r="E359" s="1" t="s">
        <v>9233</v>
      </c>
      <c r="F359" s="3">
        <v>44515</v>
      </c>
      <c r="G359" t="s">
        <v>9603</v>
      </c>
    </row>
    <row r="360" spans="1:7" x14ac:dyDescent="0.25">
      <c r="A360">
        <f t="shared" ca="1" si="5"/>
        <v>0.33857965315073291</v>
      </c>
      <c r="B360" s="1" t="s">
        <v>9235</v>
      </c>
      <c r="C360" s="2">
        <v>507007205</v>
      </c>
      <c r="D360" s="1" t="s">
        <v>9236</v>
      </c>
      <c r="E360" s="1" t="s">
        <v>9248</v>
      </c>
      <c r="F360" s="3">
        <v>44615</v>
      </c>
      <c r="G360" t="s">
        <v>9604</v>
      </c>
    </row>
    <row r="361" spans="1:7" x14ac:dyDescent="0.25">
      <c r="A361">
        <f t="shared" ca="1" si="5"/>
        <v>0.49020944829103785</v>
      </c>
      <c r="B361" s="1" t="s">
        <v>9259</v>
      </c>
      <c r="C361" s="2">
        <v>165563667</v>
      </c>
      <c r="D361" s="1" t="s">
        <v>9260</v>
      </c>
      <c r="E361" s="1" t="s">
        <v>9233</v>
      </c>
      <c r="F361" s="3">
        <v>44223</v>
      </c>
      <c r="G361" t="s">
        <v>9605</v>
      </c>
    </row>
    <row r="362" spans="1:7" x14ac:dyDescent="0.25">
      <c r="A362">
        <f t="shared" ca="1" si="5"/>
        <v>0.3099479104859223</v>
      </c>
      <c r="B362" s="1" t="s">
        <v>9225</v>
      </c>
      <c r="C362" s="2">
        <v>300474366</v>
      </c>
      <c r="D362" s="1" t="s">
        <v>9226</v>
      </c>
      <c r="E362" s="1" t="s">
        <v>9227</v>
      </c>
      <c r="F362" s="3">
        <v>44575</v>
      </c>
      <c r="G362" t="s">
        <v>9606</v>
      </c>
    </row>
    <row r="363" spans="1:7" x14ac:dyDescent="0.25">
      <c r="A363">
        <f t="shared" ca="1" si="5"/>
        <v>0.99488622161687013</v>
      </c>
      <c r="B363" s="1" t="s">
        <v>9245</v>
      </c>
      <c r="C363" s="2">
        <v>190990752</v>
      </c>
      <c r="D363" s="1" t="s">
        <v>9246</v>
      </c>
      <c r="E363" s="1" t="s">
        <v>9282</v>
      </c>
      <c r="F363" s="3">
        <v>44290</v>
      </c>
      <c r="G363" t="s">
        <v>9607</v>
      </c>
    </row>
    <row r="364" spans="1:7" x14ac:dyDescent="0.25">
      <c r="A364">
        <f t="shared" ca="1" si="5"/>
        <v>0.94793652113292115</v>
      </c>
      <c r="B364" s="1" t="s">
        <v>9229</v>
      </c>
      <c r="C364" s="2">
        <v>637508439</v>
      </c>
      <c r="D364" s="1" t="s">
        <v>9230</v>
      </c>
      <c r="E364" s="1" t="s">
        <v>9240</v>
      </c>
      <c r="F364" s="3">
        <v>44216</v>
      </c>
      <c r="G364" t="s">
        <v>9608</v>
      </c>
    </row>
    <row r="365" spans="1:7" x14ac:dyDescent="0.25">
      <c r="A365">
        <f t="shared" ca="1" si="5"/>
        <v>0.15803772275019279</v>
      </c>
      <c r="B365" s="1" t="s">
        <v>9242</v>
      </c>
      <c r="C365" s="2">
        <v>473170824</v>
      </c>
      <c r="D365" s="1" t="s">
        <v>9243</v>
      </c>
      <c r="E365" s="1" t="s">
        <v>9233</v>
      </c>
      <c r="F365" s="3">
        <v>44350</v>
      </c>
      <c r="G365" t="s">
        <v>9609</v>
      </c>
    </row>
    <row r="366" spans="1:7" x14ac:dyDescent="0.25">
      <c r="A366">
        <f t="shared" ca="1" si="5"/>
        <v>0.52889918885276754</v>
      </c>
      <c r="B366" s="1" t="s">
        <v>9225</v>
      </c>
      <c r="C366" s="2">
        <v>904665173</v>
      </c>
      <c r="D366" s="1" t="s">
        <v>9226</v>
      </c>
      <c r="E366" s="1" t="s">
        <v>9285</v>
      </c>
      <c r="F366" s="3">
        <v>44640</v>
      </c>
      <c r="G366" t="s">
        <v>9610</v>
      </c>
    </row>
    <row r="367" spans="1:7" x14ac:dyDescent="0.25">
      <c r="A367">
        <f t="shared" ca="1" si="5"/>
        <v>8.9686779899470492E-3</v>
      </c>
      <c r="B367" s="1" t="s">
        <v>9245</v>
      </c>
      <c r="C367" s="2">
        <v>870702609</v>
      </c>
      <c r="D367" s="1" t="s">
        <v>9246</v>
      </c>
      <c r="E367" s="1" t="s">
        <v>9282</v>
      </c>
      <c r="F367" s="3">
        <v>44663</v>
      </c>
      <c r="G367" t="s">
        <v>9611</v>
      </c>
    </row>
    <row r="368" spans="1:7" x14ac:dyDescent="0.25">
      <c r="A368">
        <f t="shared" ca="1" si="5"/>
        <v>0.5453615143863394</v>
      </c>
      <c r="B368" s="1" t="s">
        <v>9225</v>
      </c>
      <c r="C368" s="2">
        <v>993386241</v>
      </c>
      <c r="D368" s="1" t="s">
        <v>9226</v>
      </c>
      <c r="E368" s="1" t="s">
        <v>9285</v>
      </c>
      <c r="F368" s="3">
        <v>44638</v>
      </c>
      <c r="G368" t="s">
        <v>9612</v>
      </c>
    </row>
    <row r="369" spans="1:7" x14ac:dyDescent="0.25">
      <c r="A369">
        <f t="shared" ca="1" si="5"/>
        <v>0.87448444427783878</v>
      </c>
      <c r="B369" s="1" t="s">
        <v>9235</v>
      </c>
      <c r="C369" s="2">
        <v>56426361</v>
      </c>
      <c r="D369" s="1" t="s">
        <v>9236</v>
      </c>
      <c r="E369" s="1" t="s">
        <v>9237</v>
      </c>
      <c r="F369" s="3">
        <v>44650</v>
      </c>
      <c r="G369" t="s">
        <v>9613</v>
      </c>
    </row>
    <row r="370" spans="1:7" x14ac:dyDescent="0.25">
      <c r="A370">
        <f t="shared" ca="1" si="5"/>
        <v>0.97870776251425884</v>
      </c>
      <c r="B370" s="1" t="s">
        <v>9242</v>
      </c>
      <c r="C370" s="2">
        <v>424993985</v>
      </c>
      <c r="D370" s="1" t="s">
        <v>9243</v>
      </c>
      <c r="E370" s="1" t="s">
        <v>9231</v>
      </c>
      <c r="F370" s="3">
        <v>44646</v>
      </c>
      <c r="G370" t="s">
        <v>9614</v>
      </c>
    </row>
    <row r="371" spans="1:7" x14ac:dyDescent="0.25">
      <c r="A371">
        <f t="shared" ca="1" si="5"/>
        <v>0.15507224855573287</v>
      </c>
      <c r="B371" s="1" t="s">
        <v>9225</v>
      </c>
      <c r="C371" s="2">
        <v>86269444</v>
      </c>
      <c r="D371" s="1" t="s">
        <v>9226</v>
      </c>
      <c r="E371" s="1" t="s">
        <v>9227</v>
      </c>
      <c r="F371" s="3">
        <v>44404</v>
      </c>
      <c r="G371" t="s">
        <v>9615</v>
      </c>
    </row>
    <row r="372" spans="1:7" x14ac:dyDescent="0.25">
      <c r="A372">
        <f t="shared" ca="1" si="5"/>
        <v>0.67924341493002682</v>
      </c>
      <c r="B372" s="1" t="s">
        <v>9242</v>
      </c>
      <c r="C372" s="2">
        <v>136232022</v>
      </c>
      <c r="D372" s="1" t="s">
        <v>9243</v>
      </c>
      <c r="E372" s="1" t="s">
        <v>9231</v>
      </c>
      <c r="F372" s="3">
        <v>44259</v>
      </c>
      <c r="G372" t="s">
        <v>9616</v>
      </c>
    </row>
    <row r="373" spans="1:7" x14ac:dyDescent="0.25">
      <c r="A373">
        <f t="shared" ca="1" si="5"/>
        <v>0.49613969062672159</v>
      </c>
      <c r="B373" s="1" t="s">
        <v>9242</v>
      </c>
      <c r="C373" s="2">
        <v>684559377</v>
      </c>
      <c r="D373" s="1" t="s">
        <v>9243</v>
      </c>
      <c r="E373" s="1" t="s">
        <v>9231</v>
      </c>
      <c r="F373" s="3">
        <v>44249</v>
      </c>
      <c r="G373" t="s">
        <v>9617</v>
      </c>
    </row>
    <row r="374" spans="1:7" x14ac:dyDescent="0.25">
      <c r="A374">
        <f t="shared" ca="1" si="5"/>
        <v>0.48768841585199052</v>
      </c>
      <c r="B374" s="1" t="s">
        <v>9235</v>
      </c>
      <c r="C374" s="2">
        <v>666267875</v>
      </c>
      <c r="D374" s="1" t="s">
        <v>9236</v>
      </c>
      <c r="E374" s="1" t="s">
        <v>9237</v>
      </c>
      <c r="F374" s="3">
        <v>44432</v>
      </c>
      <c r="G374" t="s">
        <v>9618</v>
      </c>
    </row>
    <row r="375" spans="1:7" x14ac:dyDescent="0.25">
      <c r="A375">
        <f t="shared" ca="1" si="5"/>
        <v>0.18933793865474446</v>
      </c>
      <c r="B375" s="1" t="s">
        <v>9242</v>
      </c>
      <c r="C375" s="2">
        <v>72496093</v>
      </c>
      <c r="D375" s="1" t="s">
        <v>9243</v>
      </c>
      <c r="E375" s="1" t="s">
        <v>9233</v>
      </c>
      <c r="F375" s="3">
        <v>44611</v>
      </c>
      <c r="G375" t="s">
        <v>9619</v>
      </c>
    </row>
    <row r="376" spans="1:7" x14ac:dyDescent="0.25">
      <c r="A376">
        <f t="shared" ca="1" si="5"/>
        <v>0.89485173322202771</v>
      </c>
      <c r="B376" s="1" t="s">
        <v>9225</v>
      </c>
      <c r="C376" s="2">
        <v>978531360</v>
      </c>
      <c r="D376" s="1" t="s">
        <v>9226</v>
      </c>
      <c r="E376" s="1" t="s">
        <v>9227</v>
      </c>
      <c r="F376" s="3">
        <v>44661</v>
      </c>
      <c r="G376" t="s">
        <v>9620</v>
      </c>
    </row>
    <row r="377" spans="1:7" x14ac:dyDescent="0.25">
      <c r="A377">
        <f t="shared" ca="1" si="5"/>
        <v>0.31987097019597088</v>
      </c>
      <c r="B377" s="1" t="s">
        <v>9225</v>
      </c>
      <c r="C377" s="2">
        <v>100495274</v>
      </c>
      <c r="D377" s="1" t="s">
        <v>9226</v>
      </c>
      <c r="E377" s="1" t="s">
        <v>9227</v>
      </c>
      <c r="F377" s="3">
        <v>44633</v>
      </c>
      <c r="G377" t="s">
        <v>9621</v>
      </c>
    </row>
    <row r="378" spans="1:7" x14ac:dyDescent="0.25">
      <c r="A378">
        <f t="shared" ca="1" si="5"/>
        <v>0.91764501811707322</v>
      </c>
      <c r="B378" s="1" t="s">
        <v>9259</v>
      </c>
      <c r="C378" s="2">
        <v>696144220</v>
      </c>
      <c r="D378" s="1" t="s">
        <v>9260</v>
      </c>
      <c r="E378" s="1" t="s">
        <v>9233</v>
      </c>
      <c r="F378" s="3">
        <v>44587</v>
      </c>
      <c r="G378" t="s">
        <v>9622</v>
      </c>
    </row>
    <row r="379" spans="1:7" x14ac:dyDescent="0.25">
      <c r="A379">
        <f t="shared" ca="1" si="5"/>
        <v>0.50501910722553656</v>
      </c>
      <c r="B379" s="1" t="s">
        <v>9259</v>
      </c>
      <c r="C379" s="2">
        <v>544147368</v>
      </c>
      <c r="D379" s="1" t="s">
        <v>9260</v>
      </c>
      <c r="E379" s="1" t="s">
        <v>9233</v>
      </c>
      <c r="F379" s="3">
        <v>44273</v>
      </c>
      <c r="G379" t="s">
        <v>9623</v>
      </c>
    </row>
    <row r="380" spans="1:7" x14ac:dyDescent="0.25">
      <c r="A380">
        <f t="shared" ca="1" si="5"/>
        <v>0.99093768372948632</v>
      </c>
      <c r="B380" s="1" t="s">
        <v>9225</v>
      </c>
      <c r="C380" s="2">
        <v>785578700</v>
      </c>
      <c r="D380" s="1" t="s">
        <v>9226</v>
      </c>
      <c r="E380" s="1" t="s">
        <v>9227</v>
      </c>
      <c r="F380" s="3">
        <v>44292</v>
      </c>
      <c r="G380" t="s">
        <v>9624</v>
      </c>
    </row>
    <row r="381" spans="1:7" x14ac:dyDescent="0.25">
      <c r="A381">
        <f t="shared" ca="1" si="5"/>
        <v>0.62090969265946439</v>
      </c>
      <c r="B381" s="1" t="s">
        <v>9259</v>
      </c>
      <c r="C381" s="2">
        <v>435998583</v>
      </c>
      <c r="D381" s="1" t="s">
        <v>9260</v>
      </c>
      <c r="E381" s="1" t="s">
        <v>9233</v>
      </c>
      <c r="F381" s="3">
        <v>44565</v>
      </c>
      <c r="G381" t="s">
        <v>9625</v>
      </c>
    </row>
    <row r="382" spans="1:7" x14ac:dyDescent="0.25">
      <c r="A382">
        <f t="shared" ca="1" si="5"/>
        <v>0.65608058437027472</v>
      </c>
      <c r="B382" s="1" t="s">
        <v>9245</v>
      </c>
      <c r="C382" s="2">
        <v>728217456</v>
      </c>
      <c r="D382" s="1" t="s">
        <v>9246</v>
      </c>
      <c r="E382" s="1" t="s">
        <v>9227</v>
      </c>
      <c r="F382" s="3">
        <v>44489</v>
      </c>
      <c r="G382" t="s">
        <v>9626</v>
      </c>
    </row>
    <row r="383" spans="1:7" x14ac:dyDescent="0.25">
      <c r="A383">
        <f t="shared" ca="1" si="5"/>
        <v>0.72932468810056561</v>
      </c>
      <c r="B383" s="1" t="s">
        <v>9242</v>
      </c>
      <c r="C383" s="2">
        <v>74614025</v>
      </c>
      <c r="D383" s="1" t="s">
        <v>9243</v>
      </c>
      <c r="E383" s="1" t="s">
        <v>9231</v>
      </c>
      <c r="F383" s="3">
        <v>44410</v>
      </c>
      <c r="G383" t="s">
        <v>9627</v>
      </c>
    </row>
    <row r="384" spans="1:7" x14ac:dyDescent="0.25">
      <c r="A384">
        <f t="shared" ca="1" si="5"/>
        <v>0.7624668596778037</v>
      </c>
      <c r="B384" s="1" t="s">
        <v>9242</v>
      </c>
      <c r="C384" s="2">
        <v>453797642</v>
      </c>
      <c r="D384" s="1" t="s">
        <v>9243</v>
      </c>
      <c r="E384" s="1" t="s">
        <v>9231</v>
      </c>
      <c r="F384" s="3">
        <v>44347</v>
      </c>
      <c r="G384" t="s">
        <v>9628</v>
      </c>
    </row>
    <row r="385" spans="1:7" x14ac:dyDescent="0.25">
      <c r="A385">
        <f t="shared" ca="1" si="5"/>
        <v>0.64545155138231369</v>
      </c>
      <c r="B385" s="1" t="s">
        <v>9235</v>
      </c>
      <c r="C385" s="2">
        <v>716576434</v>
      </c>
      <c r="D385" s="1" t="s">
        <v>9236</v>
      </c>
      <c r="E385" s="1" t="s">
        <v>9237</v>
      </c>
      <c r="F385" s="3">
        <v>44451</v>
      </c>
      <c r="G385" t="s">
        <v>9629</v>
      </c>
    </row>
    <row r="386" spans="1:7" x14ac:dyDescent="0.25">
      <c r="A386">
        <f t="shared" ref="A386:A449" ca="1" si="6">RAND()</f>
        <v>0.22894046691559899</v>
      </c>
      <c r="B386" s="1" t="s">
        <v>9245</v>
      </c>
      <c r="C386" s="2">
        <v>651408920</v>
      </c>
      <c r="D386" s="1" t="s">
        <v>9246</v>
      </c>
      <c r="E386" s="1" t="s">
        <v>9282</v>
      </c>
      <c r="F386" s="3">
        <v>44632</v>
      </c>
      <c r="G386" t="s">
        <v>9630</v>
      </c>
    </row>
    <row r="387" spans="1:7" x14ac:dyDescent="0.25">
      <c r="A387">
        <f t="shared" ca="1" si="6"/>
        <v>0.71882708789777583</v>
      </c>
      <c r="B387" s="1" t="s">
        <v>9225</v>
      </c>
      <c r="C387" s="2">
        <v>40542685</v>
      </c>
      <c r="D387" s="1" t="s">
        <v>9226</v>
      </c>
      <c r="E387" s="1" t="s">
        <v>9227</v>
      </c>
      <c r="F387" s="3">
        <v>44511</v>
      </c>
      <c r="G387" t="s">
        <v>9631</v>
      </c>
    </row>
    <row r="388" spans="1:7" x14ac:dyDescent="0.25">
      <c r="A388">
        <f t="shared" ca="1" si="6"/>
        <v>0.47732387633697726</v>
      </c>
      <c r="B388" s="1" t="s">
        <v>9245</v>
      </c>
      <c r="C388" s="2">
        <v>565940869</v>
      </c>
      <c r="D388" s="1" t="s">
        <v>9246</v>
      </c>
      <c r="E388" s="1" t="s">
        <v>9282</v>
      </c>
      <c r="F388" s="3">
        <v>44397</v>
      </c>
      <c r="G388" t="s">
        <v>9632</v>
      </c>
    </row>
    <row r="389" spans="1:7" x14ac:dyDescent="0.25">
      <c r="A389">
        <f t="shared" ca="1" si="6"/>
        <v>5.2829440954993978E-2</v>
      </c>
      <c r="B389" s="1" t="s">
        <v>9235</v>
      </c>
      <c r="C389" s="2">
        <v>570807611</v>
      </c>
      <c r="D389" s="1" t="s">
        <v>9236</v>
      </c>
      <c r="E389" s="1" t="s">
        <v>9237</v>
      </c>
      <c r="F389" s="3">
        <v>44492</v>
      </c>
      <c r="G389" t="s">
        <v>9633</v>
      </c>
    </row>
    <row r="390" spans="1:7" x14ac:dyDescent="0.25">
      <c r="A390">
        <f t="shared" ca="1" si="6"/>
        <v>0.19922055655452398</v>
      </c>
      <c r="B390" s="1" t="s">
        <v>9225</v>
      </c>
      <c r="C390" s="2">
        <v>250515727</v>
      </c>
      <c r="D390" s="1" t="s">
        <v>9226</v>
      </c>
      <c r="E390" s="1" t="s">
        <v>9233</v>
      </c>
      <c r="F390" s="3">
        <v>44440</v>
      </c>
      <c r="G390" t="s">
        <v>9634</v>
      </c>
    </row>
    <row r="391" spans="1:7" x14ac:dyDescent="0.25">
      <c r="A391">
        <f t="shared" ca="1" si="6"/>
        <v>0.31153884613572669</v>
      </c>
      <c r="B391" s="1" t="s">
        <v>9225</v>
      </c>
      <c r="C391" s="2">
        <v>532531255</v>
      </c>
      <c r="D391" s="1" t="s">
        <v>9226</v>
      </c>
      <c r="E391" s="1" t="s">
        <v>9227</v>
      </c>
      <c r="F391" s="3">
        <v>44276</v>
      </c>
      <c r="G391" t="s">
        <v>9635</v>
      </c>
    </row>
    <row r="392" spans="1:7" x14ac:dyDescent="0.25">
      <c r="A392">
        <f t="shared" ca="1" si="6"/>
        <v>1.36878820093701E-2</v>
      </c>
      <c r="B392" s="1" t="s">
        <v>9229</v>
      </c>
      <c r="C392" s="2">
        <v>790275661</v>
      </c>
      <c r="D392" s="1" t="s">
        <v>9230</v>
      </c>
      <c r="E392" s="1" t="s">
        <v>9240</v>
      </c>
      <c r="F392" s="3">
        <v>44376</v>
      </c>
      <c r="G392" t="s">
        <v>9636</v>
      </c>
    </row>
    <row r="393" spans="1:7" x14ac:dyDescent="0.25">
      <c r="A393">
        <f t="shared" ca="1" si="6"/>
        <v>5.775080253578635E-2</v>
      </c>
      <c r="B393" s="1" t="s">
        <v>9242</v>
      </c>
      <c r="C393" s="2">
        <v>992079733</v>
      </c>
      <c r="D393" s="1" t="s">
        <v>9243</v>
      </c>
      <c r="E393" s="1" t="s">
        <v>9233</v>
      </c>
      <c r="F393" s="3">
        <v>44244</v>
      </c>
      <c r="G393" t="s">
        <v>9637</v>
      </c>
    </row>
    <row r="394" spans="1:7" x14ac:dyDescent="0.25">
      <c r="A394">
        <f t="shared" ca="1" si="6"/>
        <v>0.7648402106244987</v>
      </c>
      <c r="B394" s="1" t="s">
        <v>9242</v>
      </c>
      <c r="C394" s="2">
        <v>347096251</v>
      </c>
      <c r="D394" s="1" t="s">
        <v>9243</v>
      </c>
      <c r="E394" s="1" t="s">
        <v>9231</v>
      </c>
      <c r="F394" s="3">
        <v>44339</v>
      </c>
      <c r="G394" t="s">
        <v>9638</v>
      </c>
    </row>
    <row r="395" spans="1:7" x14ac:dyDescent="0.25">
      <c r="A395">
        <f t="shared" ca="1" si="6"/>
        <v>0.8552366728969234</v>
      </c>
      <c r="B395" s="1" t="s">
        <v>9229</v>
      </c>
      <c r="C395" s="2">
        <v>284644944</v>
      </c>
      <c r="D395" s="1" t="s">
        <v>9230</v>
      </c>
      <c r="E395" s="1" t="s">
        <v>9231</v>
      </c>
      <c r="F395" s="3">
        <v>44516</v>
      </c>
      <c r="G395" t="s">
        <v>9639</v>
      </c>
    </row>
    <row r="396" spans="1:7" x14ac:dyDescent="0.25">
      <c r="A396">
        <f t="shared" ca="1" si="6"/>
        <v>0.81612001391550681</v>
      </c>
      <c r="B396" s="1" t="s">
        <v>9235</v>
      </c>
      <c r="C396" s="2">
        <v>15136507</v>
      </c>
      <c r="D396" s="1" t="s">
        <v>9236</v>
      </c>
      <c r="E396" s="1" t="s">
        <v>9237</v>
      </c>
      <c r="F396" s="3">
        <v>44354</v>
      </c>
      <c r="G396" t="s">
        <v>9640</v>
      </c>
    </row>
    <row r="397" spans="1:7" x14ac:dyDescent="0.25">
      <c r="A397">
        <f t="shared" ca="1" si="6"/>
        <v>0.8460932011555784</v>
      </c>
      <c r="B397" s="1" t="s">
        <v>9245</v>
      </c>
      <c r="C397" s="2">
        <v>367548863</v>
      </c>
      <c r="D397" s="1" t="s">
        <v>9246</v>
      </c>
      <c r="E397" s="1" t="s">
        <v>9282</v>
      </c>
      <c r="F397" s="3">
        <v>44248</v>
      </c>
      <c r="G397" t="s">
        <v>9641</v>
      </c>
    </row>
    <row r="398" spans="1:7" x14ac:dyDescent="0.25">
      <c r="A398">
        <f t="shared" ca="1" si="6"/>
        <v>0.7339382860239857</v>
      </c>
      <c r="B398" s="1" t="s">
        <v>9225</v>
      </c>
      <c r="C398" s="2">
        <v>305720354</v>
      </c>
      <c r="D398" s="1" t="s">
        <v>9226</v>
      </c>
      <c r="E398" s="1" t="s">
        <v>9227</v>
      </c>
      <c r="F398" s="3">
        <v>44578</v>
      </c>
      <c r="G398" t="s">
        <v>9642</v>
      </c>
    </row>
    <row r="399" spans="1:7" x14ac:dyDescent="0.25">
      <c r="A399">
        <f t="shared" ca="1" si="6"/>
        <v>0.11226423760911086</v>
      </c>
      <c r="B399" s="1" t="s">
        <v>9245</v>
      </c>
      <c r="C399" s="2">
        <v>522802009</v>
      </c>
      <c r="D399" s="1" t="s">
        <v>9246</v>
      </c>
      <c r="E399" s="1" t="s">
        <v>9282</v>
      </c>
      <c r="F399" s="3">
        <v>44515</v>
      </c>
      <c r="G399" t="s">
        <v>9643</v>
      </c>
    </row>
    <row r="400" spans="1:7" x14ac:dyDescent="0.25">
      <c r="A400">
        <f t="shared" ca="1" si="6"/>
        <v>0.2513731647669375</v>
      </c>
      <c r="B400" s="1" t="s">
        <v>9259</v>
      </c>
      <c r="C400" s="2">
        <v>802502024</v>
      </c>
      <c r="D400" s="1" t="s">
        <v>9260</v>
      </c>
      <c r="E400" s="1" t="s">
        <v>9233</v>
      </c>
      <c r="F400" s="3">
        <v>44217</v>
      </c>
      <c r="G400" t="s">
        <v>9644</v>
      </c>
    </row>
    <row r="401" spans="1:7" x14ac:dyDescent="0.25">
      <c r="A401">
        <f t="shared" ca="1" si="6"/>
        <v>0.6385419476415517</v>
      </c>
      <c r="B401" s="1" t="s">
        <v>9242</v>
      </c>
      <c r="C401" s="2">
        <v>484916169</v>
      </c>
      <c r="D401" s="1" t="s">
        <v>9243</v>
      </c>
      <c r="E401" s="1" t="s">
        <v>9231</v>
      </c>
      <c r="F401" s="3">
        <v>44386</v>
      </c>
      <c r="G401" t="s">
        <v>9645</v>
      </c>
    </row>
    <row r="402" spans="1:7" x14ac:dyDescent="0.25">
      <c r="A402">
        <f t="shared" ca="1" si="6"/>
        <v>0.80373807671771524</v>
      </c>
      <c r="B402" s="1" t="s">
        <v>9245</v>
      </c>
      <c r="C402" s="2">
        <v>901283973</v>
      </c>
      <c r="D402" s="1" t="s">
        <v>9246</v>
      </c>
      <c r="E402" s="1" t="s">
        <v>9227</v>
      </c>
      <c r="F402" s="3">
        <v>44300</v>
      </c>
      <c r="G402" t="s">
        <v>9646</v>
      </c>
    </row>
    <row r="403" spans="1:7" x14ac:dyDescent="0.25">
      <c r="A403">
        <f t="shared" ca="1" si="6"/>
        <v>0.49301332435575163</v>
      </c>
      <c r="B403" s="1" t="s">
        <v>9245</v>
      </c>
      <c r="C403" s="2">
        <v>668485689</v>
      </c>
      <c r="D403" s="1" t="s">
        <v>9246</v>
      </c>
      <c r="E403" s="1" t="s">
        <v>9227</v>
      </c>
      <c r="F403" s="3">
        <v>44252</v>
      </c>
      <c r="G403" t="s">
        <v>9647</v>
      </c>
    </row>
    <row r="404" spans="1:7" x14ac:dyDescent="0.25">
      <c r="A404">
        <f t="shared" ca="1" si="6"/>
        <v>0.94894530340734817</v>
      </c>
      <c r="B404" s="1" t="s">
        <v>9242</v>
      </c>
      <c r="C404" s="2">
        <v>247505720</v>
      </c>
      <c r="D404" s="1" t="s">
        <v>9243</v>
      </c>
      <c r="E404" s="1" t="s">
        <v>9233</v>
      </c>
      <c r="F404" s="3">
        <v>44572</v>
      </c>
      <c r="G404" t="s">
        <v>9648</v>
      </c>
    </row>
    <row r="405" spans="1:7" x14ac:dyDescent="0.25">
      <c r="A405">
        <f t="shared" ca="1" si="6"/>
        <v>0.29823100215447051</v>
      </c>
      <c r="B405" s="1" t="s">
        <v>9229</v>
      </c>
      <c r="C405" s="2">
        <v>61180880</v>
      </c>
      <c r="D405" s="1" t="s">
        <v>9230</v>
      </c>
      <c r="E405" s="1" t="s">
        <v>9240</v>
      </c>
      <c r="F405" s="3">
        <v>44633</v>
      </c>
      <c r="G405" t="s">
        <v>9649</v>
      </c>
    </row>
    <row r="406" spans="1:7" x14ac:dyDescent="0.25">
      <c r="A406">
        <f t="shared" ca="1" si="6"/>
        <v>0.80435878994299981</v>
      </c>
      <c r="B406" s="1" t="s">
        <v>9225</v>
      </c>
      <c r="C406" s="2">
        <v>660338169</v>
      </c>
      <c r="D406" s="1" t="s">
        <v>9226</v>
      </c>
      <c r="E406" s="1" t="s">
        <v>9231</v>
      </c>
      <c r="F406" s="3">
        <v>44564</v>
      </c>
      <c r="G406" t="s">
        <v>9650</v>
      </c>
    </row>
    <row r="407" spans="1:7" x14ac:dyDescent="0.25">
      <c r="A407">
        <f t="shared" ca="1" si="6"/>
        <v>3.2644113105279371E-2</v>
      </c>
      <c r="B407" s="1" t="s">
        <v>9225</v>
      </c>
      <c r="C407" s="2">
        <v>983753016</v>
      </c>
      <c r="D407" s="1" t="s">
        <v>9226</v>
      </c>
      <c r="E407" s="1" t="s">
        <v>9285</v>
      </c>
      <c r="F407" s="3">
        <v>44582</v>
      </c>
      <c r="G407" t="s">
        <v>9651</v>
      </c>
    </row>
    <row r="408" spans="1:7" x14ac:dyDescent="0.25">
      <c r="A408">
        <f t="shared" ca="1" si="6"/>
        <v>0.62492335689371747</v>
      </c>
      <c r="B408" s="1" t="s">
        <v>9235</v>
      </c>
      <c r="C408" s="2">
        <v>364056266</v>
      </c>
      <c r="D408" s="1" t="s">
        <v>9236</v>
      </c>
      <c r="E408" s="1" t="s">
        <v>9237</v>
      </c>
      <c r="F408" s="3">
        <v>44592</v>
      </c>
      <c r="G408" t="s">
        <v>9652</v>
      </c>
    </row>
    <row r="409" spans="1:7" x14ac:dyDescent="0.25">
      <c r="A409">
        <f t="shared" ca="1" si="6"/>
        <v>0.102228158438885</v>
      </c>
      <c r="B409" s="1" t="s">
        <v>9245</v>
      </c>
      <c r="C409" s="2">
        <v>287647957</v>
      </c>
      <c r="D409" s="1" t="s">
        <v>9246</v>
      </c>
      <c r="E409" s="1" t="s">
        <v>9282</v>
      </c>
      <c r="F409" s="3">
        <v>44342</v>
      </c>
      <c r="G409" t="s">
        <v>9653</v>
      </c>
    </row>
    <row r="410" spans="1:7" x14ac:dyDescent="0.25">
      <c r="A410">
        <f t="shared" ca="1" si="6"/>
        <v>9.9196651958770699E-2</v>
      </c>
      <c r="B410" s="1" t="s">
        <v>9229</v>
      </c>
      <c r="C410" s="2">
        <v>485114841</v>
      </c>
      <c r="D410" s="1" t="s">
        <v>9230</v>
      </c>
      <c r="E410" s="1" t="s">
        <v>9240</v>
      </c>
      <c r="F410" s="3">
        <v>44373</v>
      </c>
      <c r="G410" t="s">
        <v>9654</v>
      </c>
    </row>
    <row r="411" spans="1:7" x14ac:dyDescent="0.25">
      <c r="A411">
        <f t="shared" ca="1" si="6"/>
        <v>0.10202893029471083</v>
      </c>
      <c r="B411" s="1" t="s">
        <v>9225</v>
      </c>
      <c r="C411" s="2">
        <v>362534601</v>
      </c>
      <c r="D411" s="1" t="s">
        <v>9226</v>
      </c>
      <c r="E411" s="1" t="s">
        <v>9233</v>
      </c>
      <c r="F411" s="3">
        <v>44556</v>
      </c>
      <c r="G411" t="s">
        <v>9655</v>
      </c>
    </row>
    <row r="412" spans="1:7" x14ac:dyDescent="0.25">
      <c r="A412">
        <f t="shared" ca="1" si="6"/>
        <v>0.23361923819826691</v>
      </c>
      <c r="B412" s="1" t="s">
        <v>9225</v>
      </c>
      <c r="C412" s="2">
        <v>506939356</v>
      </c>
      <c r="D412" s="1" t="s">
        <v>9226</v>
      </c>
      <c r="E412" s="1" t="s">
        <v>9227</v>
      </c>
      <c r="F412" s="3">
        <v>44532</v>
      </c>
      <c r="G412" t="s">
        <v>9656</v>
      </c>
    </row>
    <row r="413" spans="1:7" x14ac:dyDescent="0.25">
      <c r="A413">
        <f t="shared" ca="1" si="6"/>
        <v>0.597153029466305</v>
      </c>
      <c r="B413" s="1" t="s">
        <v>9242</v>
      </c>
      <c r="C413" s="2">
        <v>3708695</v>
      </c>
      <c r="D413" s="1" t="s">
        <v>9243</v>
      </c>
      <c r="E413" s="1" t="s">
        <v>9231</v>
      </c>
      <c r="F413" s="3">
        <v>44616</v>
      </c>
      <c r="G413" t="s">
        <v>9657</v>
      </c>
    </row>
    <row r="414" spans="1:7" x14ac:dyDescent="0.25">
      <c r="A414">
        <f t="shared" ca="1" si="6"/>
        <v>0.98519870983098989</v>
      </c>
      <c r="B414" s="1" t="s">
        <v>9242</v>
      </c>
      <c r="C414" s="2">
        <v>400996340</v>
      </c>
      <c r="D414" s="1" t="s">
        <v>9243</v>
      </c>
      <c r="E414" s="1" t="s">
        <v>9231</v>
      </c>
      <c r="F414" s="3">
        <v>44424</v>
      </c>
      <c r="G414" t="s">
        <v>9658</v>
      </c>
    </row>
    <row r="415" spans="1:7" x14ac:dyDescent="0.25">
      <c r="A415">
        <f t="shared" ca="1" si="6"/>
        <v>0.76097909404478004</v>
      </c>
      <c r="B415" s="1" t="s">
        <v>9242</v>
      </c>
      <c r="C415" s="2">
        <v>704250488</v>
      </c>
      <c r="D415" s="1" t="s">
        <v>9243</v>
      </c>
      <c r="E415" s="1" t="s">
        <v>9231</v>
      </c>
      <c r="F415" s="3">
        <v>44389</v>
      </c>
      <c r="G415" t="s">
        <v>9659</v>
      </c>
    </row>
    <row r="416" spans="1:7" x14ac:dyDescent="0.25">
      <c r="A416">
        <f t="shared" ca="1" si="6"/>
        <v>0.23926610650816948</v>
      </c>
      <c r="B416" s="1" t="s">
        <v>9259</v>
      </c>
      <c r="C416" s="2">
        <v>389283436</v>
      </c>
      <c r="D416" s="1" t="s">
        <v>9260</v>
      </c>
      <c r="E416" s="1" t="s">
        <v>9233</v>
      </c>
      <c r="F416" s="3">
        <v>44536</v>
      </c>
      <c r="G416" t="s">
        <v>9660</v>
      </c>
    </row>
    <row r="417" spans="1:7" x14ac:dyDescent="0.25">
      <c r="A417">
        <f t="shared" ca="1" si="6"/>
        <v>0.76045663698811994</v>
      </c>
      <c r="B417" s="1" t="s">
        <v>9242</v>
      </c>
      <c r="C417" s="2">
        <v>49880986</v>
      </c>
      <c r="D417" s="1" t="s">
        <v>9243</v>
      </c>
      <c r="E417" s="1" t="s">
        <v>9231</v>
      </c>
      <c r="F417" s="3">
        <v>44637</v>
      </c>
      <c r="G417" t="s">
        <v>9661</v>
      </c>
    </row>
    <row r="418" spans="1:7" x14ac:dyDescent="0.25">
      <c r="A418">
        <f t="shared" ca="1" si="6"/>
        <v>0.12099621245176906</v>
      </c>
      <c r="B418" s="1" t="s">
        <v>9259</v>
      </c>
      <c r="C418" s="2">
        <v>120568684</v>
      </c>
      <c r="D418" s="1" t="s">
        <v>9260</v>
      </c>
      <c r="E418" s="1" t="s">
        <v>9233</v>
      </c>
      <c r="F418" s="3">
        <v>44312</v>
      </c>
      <c r="G418" t="s">
        <v>9662</v>
      </c>
    </row>
    <row r="419" spans="1:7" x14ac:dyDescent="0.25">
      <c r="A419">
        <f t="shared" ca="1" si="6"/>
        <v>0.63065308442138213</v>
      </c>
      <c r="B419" s="1" t="s">
        <v>9242</v>
      </c>
      <c r="C419" s="2">
        <v>532587167</v>
      </c>
      <c r="D419" s="1" t="s">
        <v>9243</v>
      </c>
      <c r="E419" s="1" t="s">
        <v>9231</v>
      </c>
      <c r="F419" s="3">
        <v>44530</v>
      </c>
      <c r="G419" t="s">
        <v>9663</v>
      </c>
    </row>
    <row r="420" spans="1:7" x14ac:dyDescent="0.25">
      <c r="A420">
        <f t="shared" ca="1" si="6"/>
        <v>0.89679714498455276</v>
      </c>
      <c r="B420" s="1" t="s">
        <v>9225</v>
      </c>
      <c r="C420" s="2">
        <v>835550483</v>
      </c>
      <c r="D420" s="1" t="s">
        <v>9226</v>
      </c>
      <c r="E420" s="1" t="s">
        <v>9285</v>
      </c>
      <c r="F420" s="3">
        <v>44384</v>
      </c>
      <c r="G420" t="s">
        <v>9664</v>
      </c>
    </row>
    <row r="421" spans="1:7" x14ac:dyDescent="0.25">
      <c r="A421">
        <f t="shared" ca="1" si="6"/>
        <v>2.266419363960126E-2</v>
      </c>
      <c r="B421" s="1" t="s">
        <v>9225</v>
      </c>
      <c r="C421" s="2">
        <v>326543835</v>
      </c>
      <c r="D421" s="1" t="s">
        <v>9226</v>
      </c>
      <c r="E421" s="1" t="s">
        <v>9227</v>
      </c>
      <c r="F421" s="3">
        <v>44253</v>
      </c>
      <c r="G421" t="s">
        <v>9665</v>
      </c>
    </row>
    <row r="422" spans="1:7" x14ac:dyDescent="0.25">
      <c r="A422">
        <f t="shared" ca="1" si="6"/>
        <v>0.66222700570469262</v>
      </c>
      <c r="B422" s="1" t="s">
        <v>9259</v>
      </c>
      <c r="C422" s="2">
        <v>48771606</v>
      </c>
      <c r="D422" s="1" t="s">
        <v>9260</v>
      </c>
      <c r="E422" s="1" t="s">
        <v>9233</v>
      </c>
      <c r="F422" s="3">
        <v>44232</v>
      </c>
      <c r="G422" t="s">
        <v>9666</v>
      </c>
    </row>
    <row r="423" spans="1:7" x14ac:dyDescent="0.25">
      <c r="A423">
        <f t="shared" ca="1" si="6"/>
        <v>0.58506883193933246</v>
      </c>
      <c r="B423" s="1" t="s">
        <v>9259</v>
      </c>
      <c r="C423" s="2">
        <v>224073752</v>
      </c>
      <c r="D423" s="1" t="s">
        <v>9260</v>
      </c>
      <c r="E423" s="1" t="s">
        <v>9287</v>
      </c>
      <c r="F423" s="3">
        <v>44581</v>
      </c>
      <c r="G423" t="s">
        <v>9667</v>
      </c>
    </row>
    <row r="424" spans="1:7" x14ac:dyDescent="0.25">
      <c r="A424">
        <f t="shared" ca="1" si="6"/>
        <v>0.30637482474127176</v>
      </c>
      <c r="B424" s="1" t="s">
        <v>9245</v>
      </c>
      <c r="C424" s="2">
        <v>545673047</v>
      </c>
      <c r="D424" s="1" t="s">
        <v>9246</v>
      </c>
      <c r="E424" s="1" t="s">
        <v>9227</v>
      </c>
      <c r="F424" s="3">
        <v>44274</v>
      </c>
      <c r="G424" t="s">
        <v>9668</v>
      </c>
    </row>
    <row r="425" spans="1:7" x14ac:dyDescent="0.25">
      <c r="A425">
        <f t="shared" ca="1" si="6"/>
        <v>0.27218969843019591</v>
      </c>
      <c r="B425" s="1" t="s">
        <v>9242</v>
      </c>
      <c r="C425" s="2">
        <v>764702977</v>
      </c>
      <c r="D425" s="1" t="s">
        <v>9243</v>
      </c>
      <c r="E425" s="1" t="s">
        <v>9231</v>
      </c>
      <c r="F425" s="3">
        <v>44647</v>
      </c>
      <c r="G425" t="s">
        <v>9669</v>
      </c>
    </row>
    <row r="426" spans="1:7" x14ac:dyDescent="0.25">
      <c r="A426">
        <f t="shared" ca="1" si="6"/>
        <v>0.96892203698628909</v>
      </c>
      <c r="B426" s="1" t="s">
        <v>9225</v>
      </c>
      <c r="C426" s="2">
        <v>934160358</v>
      </c>
      <c r="D426" s="1" t="s">
        <v>9226</v>
      </c>
      <c r="E426" s="1" t="s">
        <v>9227</v>
      </c>
      <c r="F426" s="3">
        <v>44226</v>
      </c>
      <c r="G426" t="s">
        <v>9670</v>
      </c>
    </row>
    <row r="427" spans="1:7" x14ac:dyDescent="0.25">
      <c r="A427">
        <f t="shared" ca="1" si="6"/>
        <v>0.91552090096412142</v>
      </c>
      <c r="B427" s="1" t="s">
        <v>9242</v>
      </c>
      <c r="C427" s="2">
        <v>307335836</v>
      </c>
      <c r="D427" s="1" t="s">
        <v>9243</v>
      </c>
      <c r="E427" s="1" t="s">
        <v>9231</v>
      </c>
      <c r="F427" s="3">
        <v>44521</v>
      </c>
      <c r="G427" t="s">
        <v>9671</v>
      </c>
    </row>
    <row r="428" spans="1:7" x14ac:dyDescent="0.25">
      <c r="A428">
        <f t="shared" ca="1" si="6"/>
        <v>0.7553652906743491</v>
      </c>
      <c r="B428" s="1" t="s">
        <v>9242</v>
      </c>
      <c r="C428" s="2">
        <v>55291105</v>
      </c>
      <c r="D428" s="1" t="s">
        <v>9243</v>
      </c>
      <c r="E428" s="1" t="s">
        <v>9231</v>
      </c>
      <c r="F428" s="3">
        <v>44260</v>
      </c>
      <c r="G428" t="s">
        <v>9672</v>
      </c>
    </row>
    <row r="429" spans="1:7" x14ac:dyDescent="0.25">
      <c r="A429">
        <f t="shared" ca="1" si="6"/>
        <v>0.64795814395454909</v>
      </c>
      <c r="B429" s="1" t="s">
        <v>9225</v>
      </c>
      <c r="C429" s="2">
        <v>501130001</v>
      </c>
      <c r="D429" s="1" t="s">
        <v>9226</v>
      </c>
      <c r="E429" s="1" t="s">
        <v>9233</v>
      </c>
      <c r="F429" s="3">
        <v>44600</v>
      </c>
      <c r="G429" t="s">
        <v>9673</v>
      </c>
    </row>
    <row r="430" spans="1:7" x14ac:dyDescent="0.25">
      <c r="A430">
        <f t="shared" ca="1" si="6"/>
        <v>0.62513066681290264</v>
      </c>
      <c r="B430" s="1" t="s">
        <v>9242</v>
      </c>
      <c r="C430" s="2">
        <v>720788540</v>
      </c>
      <c r="D430" s="1" t="s">
        <v>9243</v>
      </c>
      <c r="E430" s="1" t="s">
        <v>9233</v>
      </c>
      <c r="F430" s="3">
        <v>44580</v>
      </c>
      <c r="G430" t="s">
        <v>9674</v>
      </c>
    </row>
    <row r="431" spans="1:7" x14ac:dyDescent="0.25">
      <c r="A431">
        <f t="shared" ca="1" si="6"/>
        <v>0.74125778610002035</v>
      </c>
      <c r="B431" s="1" t="s">
        <v>9245</v>
      </c>
      <c r="C431" s="2">
        <v>718767902</v>
      </c>
      <c r="D431" s="1" t="s">
        <v>9246</v>
      </c>
      <c r="E431" s="1" t="s">
        <v>9227</v>
      </c>
      <c r="F431" s="3">
        <v>44382</v>
      </c>
      <c r="G431" t="s">
        <v>9675</v>
      </c>
    </row>
    <row r="432" spans="1:7" x14ac:dyDescent="0.25">
      <c r="A432">
        <f t="shared" ca="1" si="6"/>
        <v>0.49618128350052626</v>
      </c>
      <c r="B432" s="1" t="s">
        <v>9242</v>
      </c>
      <c r="C432" s="2">
        <v>862925892</v>
      </c>
      <c r="D432" s="1" t="s">
        <v>9243</v>
      </c>
      <c r="E432" s="1" t="s">
        <v>9231</v>
      </c>
      <c r="F432" s="3">
        <v>44230</v>
      </c>
      <c r="G432" t="s">
        <v>9676</v>
      </c>
    </row>
    <row r="433" spans="1:7" x14ac:dyDescent="0.25">
      <c r="A433">
        <f t="shared" ca="1" si="6"/>
        <v>1.0793193334178497E-2</v>
      </c>
      <c r="B433" s="1" t="s">
        <v>9259</v>
      </c>
      <c r="C433" s="2">
        <v>369513925</v>
      </c>
      <c r="D433" s="1" t="s">
        <v>9260</v>
      </c>
      <c r="E433" s="1" t="s">
        <v>9233</v>
      </c>
      <c r="F433" s="3">
        <v>44318</v>
      </c>
      <c r="G433" t="s">
        <v>9677</v>
      </c>
    </row>
    <row r="434" spans="1:7" x14ac:dyDescent="0.25">
      <c r="A434">
        <f t="shared" ca="1" si="6"/>
        <v>0.45997914265926965</v>
      </c>
      <c r="B434" s="1" t="s">
        <v>9225</v>
      </c>
      <c r="C434" s="2">
        <v>935043681</v>
      </c>
      <c r="D434" s="1" t="s">
        <v>9226</v>
      </c>
      <c r="E434" s="1" t="s">
        <v>9233</v>
      </c>
      <c r="F434" s="3">
        <v>44604</v>
      </c>
      <c r="G434" t="s">
        <v>9678</v>
      </c>
    </row>
    <row r="435" spans="1:7" x14ac:dyDescent="0.25">
      <c r="A435">
        <f t="shared" ca="1" si="6"/>
        <v>0.47560653544279885</v>
      </c>
      <c r="B435" s="1" t="s">
        <v>9225</v>
      </c>
      <c r="C435" s="2">
        <v>431133207</v>
      </c>
      <c r="D435" s="1" t="s">
        <v>9226</v>
      </c>
      <c r="E435" s="1" t="s">
        <v>9233</v>
      </c>
      <c r="F435" s="3">
        <v>44675</v>
      </c>
      <c r="G435" t="s">
        <v>9679</v>
      </c>
    </row>
    <row r="436" spans="1:7" x14ac:dyDescent="0.25">
      <c r="A436">
        <f t="shared" ca="1" si="6"/>
        <v>0.68234449478183667</v>
      </c>
      <c r="B436" s="1" t="s">
        <v>9245</v>
      </c>
      <c r="C436" s="2">
        <v>806261412</v>
      </c>
      <c r="D436" s="1" t="s">
        <v>9246</v>
      </c>
      <c r="E436" s="1" t="s">
        <v>9285</v>
      </c>
      <c r="F436" s="3">
        <v>44448</v>
      </c>
      <c r="G436" t="s">
        <v>9680</v>
      </c>
    </row>
    <row r="437" spans="1:7" x14ac:dyDescent="0.25">
      <c r="A437">
        <f t="shared" ca="1" si="6"/>
        <v>0.2895512962675908</v>
      </c>
      <c r="B437" s="1" t="s">
        <v>9235</v>
      </c>
      <c r="C437" s="2">
        <v>523442789</v>
      </c>
      <c r="D437" s="1" t="s">
        <v>9236</v>
      </c>
      <c r="E437" s="1" t="s">
        <v>9248</v>
      </c>
      <c r="F437" s="3">
        <v>44489</v>
      </c>
      <c r="G437" t="s">
        <v>9681</v>
      </c>
    </row>
    <row r="438" spans="1:7" x14ac:dyDescent="0.25">
      <c r="A438">
        <f t="shared" ca="1" si="6"/>
        <v>0.29588911954365704</v>
      </c>
      <c r="B438" s="1" t="s">
        <v>9259</v>
      </c>
      <c r="C438" s="2">
        <v>500994067</v>
      </c>
      <c r="D438" s="1" t="s">
        <v>9260</v>
      </c>
      <c r="E438" s="1" t="s">
        <v>9287</v>
      </c>
      <c r="F438" s="3">
        <v>44368</v>
      </c>
      <c r="G438" t="s">
        <v>9682</v>
      </c>
    </row>
    <row r="439" spans="1:7" x14ac:dyDescent="0.25">
      <c r="A439">
        <f t="shared" ca="1" si="6"/>
        <v>0.16704938306778072</v>
      </c>
      <c r="B439" s="1" t="s">
        <v>9242</v>
      </c>
      <c r="C439" s="2">
        <v>805761085</v>
      </c>
      <c r="D439" s="1" t="s">
        <v>9243</v>
      </c>
      <c r="E439" s="1" t="s">
        <v>9231</v>
      </c>
      <c r="F439" s="3">
        <v>44418</v>
      </c>
      <c r="G439" t="s">
        <v>9683</v>
      </c>
    </row>
    <row r="440" spans="1:7" x14ac:dyDescent="0.25">
      <c r="A440">
        <f t="shared" ca="1" si="6"/>
        <v>0.30708214870974049</v>
      </c>
      <c r="B440" s="1" t="s">
        <v>9245</v>
      </c>
      <c r="C440" s="2">
        <v>19187512</v>
      </c>
      <c r="D440" s="1" t="s">
        <v>9246</v>
      </c>
      <c r="E440" s="1" t="s">
        <v>9227</v>
      </c>
      <c r="F440" s="3">
        <v>44532</v>
      </c>
      <c r="G440" t="s">
        <v>9684</v>
      </c>
    </row>
    <row r="441" spans="1:7" x14ac:dyDescent="0.25">
      <c r="A441">
        <f t="shared" ca="1" si="6"/>
        <v>0.32064043009226095</v>
      </c>
      <c r="B441" s="1" t="s">
        <v>9225</v>
      </c>
      <c r="C441" s="2">
        <v>558451073</v>
      </c>
      <c r="D441" s="1" t="s">
        <v>9226</v>
      </c>
      <c r="E441" s="1" t="s">
        <v>9285</v>
      </c>
      <c r="F441" s="3">
        <v>44285</v>
      </c>
      <c r="G441" t="s">
        <v>9685</v>
      </c>
    </row>
    <row r="442" spans="1:7" x14ac:dyDescent="0.25">
      <c r="A442">
        <f t="shared" ca="1" si="6"/>
        <v>0.96081655574978087</v>
      </c>
      <c r="B442" s="1" t="s">
        <v>9225</v>
      </c>
      <c r="C442" s="2">
        <v>105024348</v>
      </c>
      <c r="D442" s="1" t="s">
        <v>9226</v>
      </c>
      <c r="E442" s="1" t="s">
        <v>9227</v>
      </c>
      <c r="F442" s="3">
        <v>44313</v>
      </c>
      <c r="G442" t="s">
        <v>9686</v>
      </c>
    </row>
    <row r="443" spans="1:7" x14ac:dyDescent="0.25">
      <c r="A443">
        <f t="shared" ca="1" si="6"/>
        <v>0.39132110415911525</v>
      </c>
      <c r="B443" s="1" t="s">
        <v>9259</v>
      </c>
      <c r="C443" s="2">
        <v>141573647</v>
      </c>
      <c r="D443" s="1" t="s">
        <v>9260</v>
      </c>
      <c r="E443" s="1" t="s">
        <v>9233</v>
      </c>
      <c r="F443" s="3">
        <v>44402</v>
      </c>
      <c r="G443" t="s">
        <v>9687</v>
      </c>
    </row>
    <row r="444" spans="1:7" x14ac:dyDescent="0.25">
      <c r="A444">
        <f t="shared" ca="1" si="6"/>
        <v>5.2821283957296128E-2</v>
      </c>
      <c r="B444" s="1" t="s">
        <v>9235</v>
      </c>
      <c r="C444" s="2">
        <v>361894531</v>
      </c>
      <c r="D444" s="1" t="s">
        <v>9236</v>
      </c>
      <c r="E444" s="1" t="s">
        <v>9248</v>
      </c>
      <c r="F444" s="3">
        <v>44669</v>
      </c>
      <c r="G444" t="s">
        <v>9688</v>
      </c>
    </row>
    <row r="445" spans="1:7" x14ac:dyDescent="0.25">
      <c r="A445">
        <f t="shared" ca="1" si="6"/>
        <v>0.58884955713941955</v>
      </c>
      <c r="B445" s="1" t="s">
        <v>9259</v>
      </c>
      <c r="C445" s="2">
        <v>823998849</v>
      </c>
      <c r="D445" s="1" t="s">
        <v>9260</v>
      </c>
      <c r="E445" s="1" t="s">
        <v>9287</v>
      </c>
      <c r="F445" s="3">
        <v>44353</v>
      </c>
      <c r="G445" t="s">
        <v>9689</v>
      </c>
    </row>
    <row r="446" spans="1:7" x14ac:dyDescent="0.25">
      <c r="A446">
        <f t="shared" ca="1" si="6"/>
        <v>0.46940496835389012</v>
      </c>
      <c r="B446" s="1" t="s">
        <v>9225</v>
      </c>
      <c r="C446" s="2">
        <v>499816917</v>
      </c>
      <c r="D446" s="1" t="s">
        <v>9226</v>
      </c>
      <c r="E446" s="1" t="s">
        <v>9227</v>
      </c>
      <c r="F446" s="3">
        <v>44508</v>
      </c>
      <c r="G446" t="s">
        <v>9690</v>
      </c>
    </row>
    <row r="447" spans="1:7" x14ac:dyDescent="0.25">
      <c r="A447">
        <f t="shared" ca="1" si="6"/>
        <v>0.4583942903075503</v>
      </c>
      <c r="B447" s="1" t="s">
        <v>9242</v>
      </c>
      <c r="C447" s="2">
        <v>770591187</v>
      </c>
      <c r="D447" s="1" t="s">
        <v>9243</v>
      </c>
      <c r="E447" s="1" t="s">
        <v>9231</v>
      </c>
      <c r="F447" s="3">
        <v>44514</v>
      </c>
      <c r="G447" t="s">
        <v>9691</v>
      </c>
    </row>
    <row r="448" spans="1:7" x14ac:dyDescent="0.25">
      <c r="A448">
        <f t="shared" ca="1" si="6"/>
        <v>0.80431882338589766</v>
      </c>
      <c r="B448" s="1" t="s">
        <v>9242</v>
      </c>
      <c r="C448" s="2">
        <v>204639853</v>
      </c>
      <c r="D448" s="1" t="s">
        <v>9243</v>
      </c>
      <c r="E448" s="1" t="s">
        <v>9231</v>
      </c>
      <c r="F448" s="3">
        <v>44585</v>
      </c>
      <c r="G448" t="s">
        <v>9692</v>
      </c>
    </row>
    <row r="449" spans="1:7" x14ac:dyDescent="0.25">
      <c r="A449">
        <f t="shared" ca="1" si="6"/>
        <v>0.22694580030407807</v>
      </c>
      <c r="B449" s="1" t="s">
        <v>9242</v>
      </c>
      <c r="C449" s="2">
        <v>574674638</v>
      </c>
      <c r="D449" s="1" t="s">
        <v>9243</v>
      </c>
      <c r="E449" s="1" t="s">
        <v>9231</v>
      </c>
      <c r="F449" s="3">
        <v>44596</v>
      </c>
      <c r="G449" t="s">
        <v>9693</v>
      </c>
    </row>
    <row r="450" spans="1:7" x14ac:dyDescent="0.25">
      <c r="A450">
        <f t="shared" ref="A450:A513" ca="1" si="7">RAND()</f>
        <v>0.38796784918321092</v>
      </c>
      <c r="B450" s="1" t="s">
        <v>9245</v>
      </c>
      <c r="C450" s="2">
        <v>623575342</v>
      </c>
      <c r="D450" s="1" t="s">
        <v>9246</v>
      </c>
      <c r="E450" s="1" t="s">
        <v>9227</v>
      </c>
      <c r="F450" s="3">
        <v>44590</v>
      </c>
      <c r="G450" t="s">
        <v>9694</v>
      </c>
    </row>
    <row r="451" spans="1:7" x14ac:dyDescent="0.25">
      <c r="A451">
        <f t="shared" ca="1" si="7"/>
        <v>0.29787860580036796</v>
      </c>
      <c r="B451" s="1" t="s">
        <v>9242</v>
      </c>
      <c r="C451" s="2">
        <v>925626195</v>
      </c>
      <c r="D451" s="1" t="s">
        <v>9243</v>
      </c>
      <c r="E451" s="1" t="s">
        <v>9231</v>
      </c>
      <c r="F451" s="3">
        <v>44512</v>
      </c>
      <c r="G451" t="s">
        <v>9695</v>
      </c>
    </row>
    <row r="452" spans="1:7" x14ac:dyDescent="0.25">
      <c r="A452">
        <f t="shared" ca="1" si="7"/>
        <v>0.66973530221889666</v>
      </c>
      <c r="B452" s="1" t="s">
        <v>9225</v>
      </c>
      <c r="C452" s="2">
        <v>574446287</v>
      </c>
      <c r="D452" s="1" t="s">
        <v>9226</v>
      </c>
      <c r="E452" s="1" t="s">
        <v>9227</v>
      </c>
      <c r="F452" s="3">
        <v>44286</v>
      </c>
      <c r="G452" t="s">
        <v>9696</v>
      </c>
    </row>
    <row r="453" spans="1:7" x14ac:dyDescent="0.25">
      <c r="A453">
        <f t="shared" ca="1" si="7"/>
        <v>0.56221105859003251</v>
      </c>
      <c r="B453" s="1" t="s">
        <v>9225</v>
      </c>
      <c r="C453" s="2">
        <v>437840646</v>
      </c>
      <c r="D453" s="1" t="s">
        <v>9226</v>
      </c>
      <c r="E453" s="1" t="s">
        <v>9227</v>
      </c>
      <c r="F453" s="3">
        <v>44390</v>
      </c>
      <c r="G453" t="s">
        <v>9697</v>
      </c>
    </row>
    <row r="454" spans="1:7" x14ac:dyDescent="0.25">
      <c r="A454">
        <f t="shared" ca="1" si="7"/>
        <v>0.85723834843965785</v>
      </c>
      <c r="B454" s="1" t="s">
        <v>9225</v>
      </c>
      <c r="C454" s="2">
        <v>441008899</v>
      </c>
      <c r="D454" s="1" t="s">
        <v>9226</v>
      </c>
      <c r="E454" s="1" t="s">
        <v>9227</v>
      </c>
      <c r="F454" s="3">
        <v>44251</v>
      </c>
      <c r="G454" t="s">
        <v>9698</v>
      </c>
    </row>
    <row r="455" spans="1:7" x14ac:dyDescent="0.25">
      <c r="A455">
        <f t="shared" ca="1" si="7"/>
        <v>0.97746814705862872</v>
      </c>
      <c r="B455" s="1" t="s">
        <v>9225</v>
      </c>
      <c r="C455" s="2">
        <v>54731291</v>
      </c>
      <c r="D455" s="1" t="s">
        <v>9226</v>
      </c>
      <c r="E455" s="1" t="s">
        <v>9227</v>
      </c>
      <c r="F455" s="3">
        <v>44658</v>
      </c>
      <c r="G455" t="s">
        <v>9699</v>
      </c>
    </row>
    <row r="456" spans="1:7" x14ac:dyDescent="0.25">
      <c r="A456">
        <f t="shared" ca="1" si="7"/>
        <v>0.11254815247633754</v>
      </c>
      <c r="B456" s="1" t="s">
        <v>9242</v>
      </c>
      <c r="C456" s="2">
        <v>626802694</v>
      </c>
      <c r="D456" s="1" t="s">
        <v>9243</v>
      </c>
      <c r="E456" s="1" t="s">
        <v>9231</v>
      </c>
      <c r="F456" s="3">
        <v>44306</v>
      </c>
      <c r="G456" t="s">
        <v>9700</v>
      </c>
    </row>
    <row r="457" spans="1:7" x14ac:dyDescent="0.25">
      <c r="A457">
        <f t="shared" ca="1" si="7"/>
        <v>0.19600811711786792</v>
      </c>
      <c r="B457" s="1" t="s">
        <v>9259</v>
      </c>
      <c r="C457" s="2">
        <v>97698731</v>
      </c>
      <c r="D457" s="1" t="s">
        <v>9260</v>
      </c>
      <c r="E457" s="1" t="s">
        <v>9233</v>
      </c>
      <c r="F457" s="3">
        <v>44199</v>
      </c>
      <c r="G457" t="s">
        <v>9701</v>
      </c>
    </row>
    <row r="458" spans="1:7" x14ac:dyDescent="0.25">
      <c r="A458">
        <f t="shared" ca="1" si="7"/>
        <v>0.47053317695548857</v>
      </c>
      <c r="B458" s="1" t="s">
        <v>9242</v>
      </c>
      <c r="C458" s="2">
        <v>942865004</v>
      </c>
      <c r="D458" s="1" t="s">
        <v>9243</v>
      </c>
      <c r="E458" s="1" t="s">
        <v>9231</v>
      </c>
      <c r="F458" s="3">
        <v>44294</v>
      </c>
      <c r="G458" t="s">
        <v>9702</v>
      </c>
    </row>
    <row r="459" spans="1:7" x14ac:dyDescent="0.25">
      <c r="A459">
        <f t="shared" ca="1" si="7"/>
        <v>0.59959891773872287</v>
      </c>
      <c r="B459" s="1" t="s">
        <v>9245</v>
      </c>
      <c r="C459" s="2">
        <v>662407649</v>
      </c>
      <c r="D459" s="1" t="s">
        <v>9246</v>
      </c>
      <c r="E459" s="1" t="s">
        <v>9285</v>
      </c>
      <c r="F459" s="3">
        <v>44651</v>
      </c>
      <c r="G459" t="s">
        <v>9703</v>
      </c>
    </row>
    <row r="460" spans="1:7" x14ac:dyDescent="0.25">
      <c r="A460">
        <f t="shared" ca="1" si="7"/>
        <v>0.69253630110717224</v>
      </c>
      <c r="B460" s="1" t="s">
        <v>9245</v>
      </c>
      <c r="C460" s="2">
        <v>285245288</v>
      </c>
      <c r="D460" s="1" t="s">
        <v>9246</v>
      </c>
      <c r="E460" s="1" t="s">
        <v>9285</v>
      </c>
      <c r="F460" s="3">
        <v>44430</v>
      </c>
      <c r="G460" t="s">
        <v>9704</v>
      </c>
    </row>
    <row r="461" spans="1:7" x14ac:dyDescent="0.25">
      <c r="A461">
        <f t="shared" ca="1" si="7"/>
        <v>0.94997451548442136</v>
      </c>
      <c r="B461" s="1" t="s">
        <v>9259</v>
      </c>
      <c r="C461" s="2">
        <v>325234622</v>
      </c>
      <c r="D461" s="1" t="s">
        <v>9260</v>
      </c>
      <c r="E461" s="1" t="s">
        <v>9233</v>
      </c>
      <c r="F461" s="3">
        <v>44221</v>
      </c>
      <c r="G461" t="s">
        <v>9705</v>
      </c>
    </row>
    <row r="462" spans="1:7" x14ac:dyDescent="0.25">
      <c r="A462">
        <f t="shared" ca="1" si="7"/>
        <v>0.2911177527254567</v>
      </c>
      <c r="B462" s="1" t="s">
        <v>9229</v>
      </c>
      <c r="C462" s="2">
        <v>388888615</v>
      </c>
      <c r="D462" s="1" t="s">
        <v>9230</v>
      </c>
      <c r="E462" s="1" t="s">
        <v>9231</v>
      </c>
      <c r="F462" s="3">
        <v>44649</v>
      </c>
      <c r="G462" t="s">
        <v>9706</v>
      </c>
    </row>
    <row r="463" spans="1:7" x14ac:dyDescent="0.25">
      <c r="A463">
        <f t="shared" ca="1" si="7"/>
        <v>8.328071474354326E-2</v>
      </c>
      <c r="B463" s="1" t="s">
        <v>9235</v>
      </c>
      <c r="C463" s="2">
        <v>111973946</v>
      </c>
      <c r="D463" s="1" t="s">
        <v>9236</v>
      </c>
      <c r="E463" s="1" t="s">
        <v>9227</v>
      </c>
      <c r="F463" s="3">
        <v>44269</v>
      </c>
      <c r="G463" t="s">
        <v>9707</v>
      </c>
    </row>
    <row r="464" spans="1:7" x14ac:dyDescent="0.25">
      <c r="A464">
        <f t="shared" ca="1" si="7"/>
        <v>0.66669442608252649</v>
      </c>
      <c r="B464" s="1" t="s">
        <v>9225</v>
      </c>
      <c r="C464" s="2">
        <v>238742168</v>
      </c>
      <c r="D464" s="1" t="s">
        <v>9226</v>
      </c>
      <c r="E464" s="1" t="s">
        <v>9227</v>
      </c>
      <c r="F464" s="3">
        <v>44506</v>
      </c>
      <c r="G464" t="s">
        <v>9708</v>
      </c>
    </row>
    <row r="465" spans="1:7" x14ac:dyDescent="0.25">
      <c r="A465">
        <f t="shared" ca="1" si="7"/>
        <v>0.76414242548324285</v>
      </c>
      <c r="B465" s="1" t="s">
        <v>9242</v>
      </c>
      <c r="C465" s="2">
        <v>181717514</v>
      </c>
      <c r="D465" s="1" t="s">
        <v>9243</v>
      </c>
      <c r="E465" s="1" t="s">
        <v>9231</v>
      </c>
      <c r="F465" s="3">
        <v>44467</v>
      </c>
      <c r="G465" t="s">
        <v>9709</v>
      </c>
    </row>
    <row r="466" spans="1:7" x14ac:dyDescent="0.25">
      <c r="A466">
        <f t="shared" ca="1" si="7"/>
        <v>0.39181292030573833</v>
      </c>
      <c r="B466" s="1" t="s">
        <v>9225</v>
      </c>
      <c r="C466" s="2">
        <v>948883528</v>
      </c>
      <c r="D466" s="1" t="s">
        <v>9226</v>
      </c>
      <c r="E466" s="1" t="s">
        <v>9227</v>
      </c>
      <c r="F466" s="3">
        <v>44420</v>
      </c>
      <c r="G466" t="s">
        <v>9710</v>
      </c>
    </row>
    <row r="467" spans="1:7" x14ac:dyDescent="0.25">
      <c r="A467">
        <f t="shared" ca="1" si="7"/>
        <v>0.42736454722563999</v>
      </c>
      <c r="B467" s="1" t="s">
        <v>9259</v>
      </c>
      <c r="C467" s="2">
        <v>528561396</v>
      </c>
      <c r="D467" s="1" t="s">
        <v>9260</v>
      </c>
      <c r="E467" s="1" t="s">
        <v>9233</v>
      </c>
      <c r="F467" s="3">
        <v>44568</v>
      </c>
      <c r="G467" t="s">
        <v>9711</v>
      </c>
    </row>
    <row r="468" spans="1:7" x14ac:dyDescent="0.25">
      <c r="A468">
        <f t="shared" ca="1" si="7"/>
        <v>0.4022121291447267</v>
      </c>
      <c r="B468" s="1" t="s">
        <v>9235</v>
      </c>
      <c r="C468" s="2">
        <v>739195463</v>
      </c>
      <c r="D468" s="1" t="s">
        <v>9236</v>
      </c>
      <c r="E468" s="1" t="s">
        <v>9237</v>
      </c>
      <c r="F468" s="3">
        <v>44601</v>
      </c>
      <c r="G468" t="s">
        <v>9712</v>
      </c>
    </row>
    <row r="469" spans="1:7" x14ac:dyDescent="0.25">
      <c r="A469">
        <f t="shared" ca="1" si="7"/>
        <v>0.3218212159530347</v>
      </c>
      <c r="B469" s="1" t="s">
        <v>9242</v>
      </c>
      <c r="C469" s="2">
        <v>623024154</v>
      </c>
      <c r="D469" s="1" t="s">
        <v>9243</v>
      </c>
      <c r="E469" s="1" t="s">
        <v>9231</v>
      </c>
      <c r="F469" s="3">
        <v>44575</v>
      </c>
      <c r="G469" t="s">
        <v>9713</v>
      </c>
    </row>
    <row r="470" spans="1:7" x14ac:dyDescent="0.25">
      <c r="A470">
        <f t="shared" ca="1" si="7"/>
        <v>8.0608517138493818E-2</v>
      </c>
      <c r="B470" s="1" t="s">
        <v>9225</v>
      </c>
      <c r="C470" s="2">
        <v>301759028</v>
      </c>
      <c r="D470" s="1" t="s">
        <v>9226</v>
      </c>
      <c r="E470" s="1" t="s">
        <v>9227</v>
      </c>
      <c r="F470" s="3">
        <v>44281</v>
      </c>
      <c r="G470" t="s">
        <v>9714</v>
      </c>
    </row>
    <row r="471" spans="1:7" x14ac:dyDescent="0.25">
      <c r="A471">
        <f t="shared" ca="1" si="7"/>
        <v>0.98160392855489764</v>
      </c>
      <c r="B471" s="1" t="s">
        <v>9225</v>
      </c>
      <c r="C471" s="2">
        <v>701408949</v>
      </c>
      <c r="D471" s="1" t="s">
        <v>9226</v>
      </c>
      <c r="E471" s="1" t="s">
        <v>9227</v>
      </c>
      <c r="F471" s="3">
        <v>44552</v>
      </c>
      <c r="G471" t="s">
        <v>9715</v>
      </c>
    </row>
    <row r="472" spans="1:7" x14ac:dyDescent="0.25">
      <c r="A472">
        <f t="shared" ca="1" si="7"/>
        <v>0.49908784643182502</v>
      </c>
      <c r="B472" s="1" t="s">
        <v>9242</v>
      </c>
      <c r="C472" s="2">
        <v>432055612</v>
      </c>
      <c r="D472" s="1" t="s">
        <v>9243</v>
      </c>
      <c r="E472" s="1" t="s">
        <v>9233</v>
      </c>
      <c r="F472" s="3">
        <v>44651</v>
      </c>
      <c r="G472" t="s">
        <v>9716</v>
      </c>
    </row>
    <row r="473" spans="1:7" x14ac:dyDescent="0.25">
      <c r="A473">
        <f t="shared" ca="1" si="7"/>
        <v>0.55334699258712738</v>
      </c>
      <c r="B473" s="1" t="s">
        <v>9225</v>
      </c>
      <c r="C473" s="2">
        <v>158700396</v>
      </c>
      <c r="D473" s="1" t="s">
        <v>9226</v>
      </c>
      <c r="E473" s="1" t="s">
        <v>9227</v>
      </c>
      <c r="F473" s="3">
        <v>44533</v>
      </c>
      <c r="G473" t="s">
        <v>9717</v>
      </c>
    </row>
    <row r="474" spans="1:7" x14ac:dyDescent="0.25">
      <c r="A474">
        <f t="shared" ca="1" si="7"/>
        <v>0.93942066634828936</v>
      </c>
      <c r="B474" s="1" t="s">
        <v>9242</v>
      </c>
      <c r="C474" s="2">
        <v>293249931</v>
      </c>
      <c r="D474" s="1" t="s">
        <v>9243</v>
      </c>
      <c r="E474" s="1" t="s">
        <v>9231</v>
      </c>
      <c r="F474" s="3">
        <v>44362</v>
      </c>
      <c r="G474" t="s">
        <v>9718</v>
      </c>
    </row>
    <row r="475" spans="1:7" x14ac:dyDescent="0.25">
      <c r="A475">
        <f t="shared" ca="1" si="7"/>
        <v>0.51407686490637594</v>
      </c>
      <c r="B475" s="1" t="s">
        <v>9259</v>
      </c>
      <c r="C475" s="2">
        <v>722161480</v>
      </c>
      <c r="D475" s="1" t="s">
        <v>9260</v>
      </c>
      <c r="E475" s="1" t="s">
        <v>9233</v>
      </c>
      <c r="F475" s="3">
        <v>44661</v>
      </c>
      <c r="G475" t="s">
        <v>9719</v>
      </c>
    </row>
    <row r="476" spans="1:7" x14ac:dyDescent="0.25">
      <c r="A476">
        <f t="shared" ca="1" si="7"/>
        <v>0.97998368695292415</v>
      </c>
      <c r="B476" s="1" t="s">
        <v>9225</v>
      </c>
      <c r="C476" s="2">
        <v>854450415</v>
      </c>
      <c r="D476" s="1" t="s">
        <v>9226</v>
      </c>
      <c r="E476" s="1" t="s">
        <v>9227</v>
      </c>
      <c r="F476" s="3">
        <v>44296</v>
      </c>
      <c r="G476" t="s">
        <v>9720</v>
      </c>
    </row>
    <row r="477" spans="1:7" x14ac:dyDescent="0.25">
      <c r="A477">
        <f t="shared" ca="1" si="7"/>
        <v>0.23576144630952311</v>
      </c>
      <c r="B477" s="1" t="s">
        <v>9235</v>
      </c>
      <c r="C477" s="2">
        <v>8487509</v>
      </c>
      <c r="D477" s="1" t="s">
        <v>9236</v>
      </c>
      <c r="E477" s="1" t="s">
        <v>9237</v>
      </c>
      <c r="F477" s="3">
        <v>44293</v>
      </c>
      <c r="G477" t="s">
        <v>9721</v>
      </c>
    </row>
    <row r="478" spans="1:7" x14ac:dyDescent="0.25">
      <c r="A478">
        <f t="shared" ca="1" si="7"/>
        <v>0.83848251529172313</v>
      </c>
      <c r="B478" s="1" t="s">
        <v>9242</v>
      </c>
      <c r="C478" s="2">
        <v>588258139</v>
      </c>
      <c r="D478" s="1" t="s">
        <v>9243</v>
      </c>
      <c r="E478" s="1" t="s">
        <v>9231</v>
      </c>
      <c r="F478" s="3">
        <v>44449</v>
      </c>
      <c r="G478" t="s">
        <v>9722</v>
      </c>
    </row>
    <row r="479" spans="1:7" x14ac:dyDescent="0.25">
      <c r="A479">
        <f t="shared" ca="1" si="7"/>
        <v>0.83815868142086558</v>
      </c>
      <c r="B479" s="1" t="s">
        <v>9245</v>
      </c>
      <c r="C479" s="2">
        <v>702117442</v>
      </c>
      <c r="D479" s="1" t="s">
        <v>9246</v>
      </c>
      <c r="E479" s="1" t="s">
        <v>9285</v>
      </c>
      <c r="F479" s="3">
        <v>44552</v>
      </c>
      <c r="G479" t="s">
        <v>9723</v>
      </c>
    </row>
    <row r="480" spans="1:7" x14ac:dyDescent="0.25">
      <c r="A480">
        <f t="shared" ca="1" si="7"/>
        <v>0.98576505361205669</v>
      </c>
      <c r="B480" s="1" t="s">
        <v>9242</v>
      </c>
      <c r="C480" s="2">
        <v>68280294</v>
      </c>
      <c r="D480" s="1" t="s">
        <v>9243</v>
      </c>
      <c r="E480" s="1" t="s">
        <v>9231</v>
      </c>
      <c r="F480" s="3">
        <v>44491</v>
      </c>
      <c r="G480" t="s">
        <v>9724</v>
      </c>
    </row>
    <row r="481" spans="1:7" x14ac:dyDescent="0.25">
      <c r="A481">
        <f t="shared" ca="1" si="7"/>
        <v>0.64293585528906794</v>
      </c>
      <c r="B481" s="1" t="s">
        <v>9245</v>
      </c>
      <c r="C481" s="2">
        <v>135088606</v>
      </c>
      <c r="D481" s="1" t="s">
        <v>9246</v>
      </c>
      <c r="E481" s="1" t="s">
        <v>9285</v>
      </c>
      <c r="F481" s="3">
        <v>44307</v>
      </c>
      <c r="G481" t="s">
        <v>9725</v>
      </c>
    </row>
    <row r="482" spans="1:7" x14ac:dyDescent="0.25">
      <c r="A482">
        <f t="shared" ca="1" si="7"/>
        <v>0.40877189557106619</v>
      </c>
      <c r="B482" s="1" t="s">
        <v>9229</v>
      </c>
      <c r="C482" s="2">
        <v>328827622</v>
      </c>
      <c r="D482" s="1" t="s">
        <v>9230</v>
      </c>
      <c r="E482" s="1" t="s">
        <v>9231</v>
      </c>
      <c r="F482" s="3">
        <v>44324</v>
      </c>
      <c r="G482" t="s">
        <v>9726</v>
      </c>
    </row>
    <row r="483" spans="1:7" x14ac:dyDescent="0.25">
      <c r="A483">
        <f t="shared" ca="1" si="7"/>
        <v>0.25544117570376002</v>
      </c>
      <c r="B483" s="1" t="s">
        <v>9245</v>
      </c>
      <c r="C483" s="2">
        <v>596659255</v>
      </c>
      <c r="D483" s="1" t="s">
        <v>9246</v>
      </c>
      <c r="E483" s="1" t="s">
        <v>9227</v>
      </c>
      <c r="F483" s="3">
        <v>44385</v>
      </c>
      <c r="G483" t="s">
        <v>9727</v>
      </c>
    </row>
    <row r="484" spans="1:7" x14ac:dyDescent="0.25">
      <c r="A484">
        <f t="shared" ca="1" si="7"/>
        <v>0.41011514232867496</v>
      </c>
      <c r="B484" s="1" t="s">
        <v>9225</v>
      </c>
      <c r="C484" s="2">
        <v>454812830</v>
      </c>
      <c r="D484" s="1" t="s">
        <v>9226</v>
      </c>
      <c r="E484" s="1" t="s">
        <v>9285</v>
      </c>
      <c r="F484" s="3">
        <v>44421</v>
      </c>
      <c r="G484" t="s">
        <v>9728</v>
      </c>
    </row>
    <row r="485" spans="1:7" x14ac:dyDescent="0.25">
      <c r="A485">
        <f t="shared" ca="1" si="7"/>
        <v>0.35442013094415969</v>
      </c>
      <c r="B485" s="1" t="s">
        <v>9225</v>
      </c>
      <c r="C485" s="2">
        <v>384914144</v>
      </c>
      <c r="D485" s="1" t="s">
        <v>9226</v>
      </c>
      <c r="E485" s="1" t="s">
        <v>9227</v>
      </c>
      <c r="F485" s="3">
        <v>44320</v>
      </c>
      <c r="G485" t="s">
        <v>9729</v>
      </c>
    </row>
    <row r="486" spans="1:7" x14ac:dyDescent="0.25">
      <c r="A486">
        <f t="shared" ca="1" si="7"/>
        <v>8.6381468488875512E-2</v>
      </c>
      <c r="B486" s="1" t="s">
        <v>9225</v>
      </c>
      <c r="C486" s="2">
        <v>281638263</v>
      </c>
      <c r="D486" s="1" t="s">
        <v>9226</v>
      </c>
      <c r="E486" s="1" t="s">
        <v>9285</v>
      </c>
      <c r="F486" s="3">
        <v>44452</v>
      </c>
      <c r="G486" t="s">
        <v>9730</v>
      </c>
    </row>
    <row r="487" spans="1:7" x14ac:dyDescent="0.25">
      <c r="A487">
        <f t="shared" ca="1" si="7"/>
        <v>0.17426720412600705</v>
      </c>
      <c r="B487" s="1" t="s">
        <v>9229</v>
      </c>
      <c r="C487" s="2">
        <v>244498758</v>
      </c>
      <c r="D487" s="1" t="s">
        <v>9230</v>
      </c>
      <c r="E487" s="1" t="s">
        <v>9240</v>
      </c>
      <c r="F487" s="3">
        <v>44281</v>
      </c>
      <c r="G487" t="s">
        <v>9731</v>
      </c>
    </row>
    <row r="488" spans="1:7" x14ac:dyDescent="0.25">
      <c r="A488">
        <f t="shared" ca="1" si="7"/>
        <v>0.21707400672369093</v>
      </c>
      <c r="B488" s="1" t="s">
        <v>9242</v>
      </c>
      <c r="C488" s="2">
        <v>545998935</v>
      </c>
      <c r="D488" s="1" t="s">
        <v>9243</v>
      </c>
      <c r="E488" s="1" t="s">
        <v>9231</v>
      </c>
      <c r="F488" s="3">
        <v>44536</v>
      </c>
      <c r="G488" t="s">
        <v>9732</v>
      </c>
    </row>
    <row r="489" spans="1:7" x14ac:dyDescent="0.25">
      <c r="A489">
        <f t="shared" ca="1" si="7"/>
        <v>0.87935680677589845</v>
      </c>
      <c r="B489" s="1" t="s">
        <v>9245</v>
      </c>
      <c r="C489" s="2">
        <v>896934867</v>
      </c>
      <c r="D489" s="1" t="s">
        <v>9246</v>
      </c>
      <c r="E489" s="1" t="s">
        <v>9227</v>
      </c>
      <c r="F489" s="3">
        <v>44240</v>
      </c>
      <c r="G489" t="s">
        <v>9733</v>
      </c>
    </row>
    <row r="490" spans="1:7" x14ac:dyDescent="0.25">
      <c r="A490">
        <f t="shared" ca="1" si="7"/>
        <v>0.82256528434565435</v>
      </c>
      <c r="B490" s="1" t="s">
        <v>9235</v>
      </c>
      <c r="C490" s="2">
        <v>178706576</v>
      </c>
      <c r="D490" s="1" t="s">
        <v>9236</v>
      </c>
      <c r="E490" s="1" t="s">
        <v>9227</v>
      </c>
      <c r="F490" s="3">
        <v>44245</v>
      </c>
      <c r="G490" t="s">
        <v>9734</v>
      </c>
    </row>
    <row r="491" spans="1:7" x14ac:dyDescent="0.25">
      <c r="A491">
        <f t="shared" ca="1" si="7"/>
        <v>0.43378140202324422</v>
      </c>
      <c r="B491" s="1" t="s">
        <v>9242</v>
      </c>
      <c r="C491" s="2">
        <v>696046635</v>
      </c>
      <c r="D491" s="1" t="s">
        <v>9243</v>
      </c>
      <c r="E491" s="1" t="s">
        <v>9231</v>
      </c>
      <c r="F491" s="3">
        <v>44527</v>
      </c>
      <c r="G491" t="s">
        <v>9735</v>
      </c>
    </row>
    <row r="492" spans="1:7" x14ac:dyDescent="0.25">
      <c r="A492">
        <f t="shared" ca="1" si="7"/>
        <v>0.13706932439119301</v>
      </c>
      <c r="B492" s="1" t="s">
        <v>9225</v>
      </c>
      <c r="C492" s="2">
        <v>777546530</v>
      </c>
      <c r="D492" s="1" t="s">
        <v>9226</v>
      </c>
      <c r="E492" s="1" t="s">
        <v>9227</v>
      </c>
      <c r="F492" s="3">
        <v>44430</v>
      </c>
      <c r="G492" t="s">
        <v>9736</v>
      </c>
    </row>
    <row r="493" spans="1:7" x14ac:dyDescent="0.25">
      <c r="A493">
        <f t="shared" ca="1" si="7"/>
        <v>0.86902616792400988</v>
      </c>
      <c r="B493" s="1" t="s">
        <v>9245</v>
      </c>
      <c r="C493" s="2">
        <v>193870717</v>
      </c>
      <c r="D493" s="1" t="s">
        <v>9246</v>
      </c>
      <c r="E493" s="1" t="s">
        <v>9227</v>
      </c>
      <c r="F493" s="3">
        <v>44595</v>
      </c>
      <c r="G493" t="s">
        <v>9737</v>
      </c>
    </row>
    <row r="494" spans="1:7" x14ac:dyDescent="0.25">
      <c r="A494">
        <f t="shared" ca="1" si="7"/>
        <v>0.30861284832534119</v>
      </c>
      <c r="B494" s="1" t="s">
        <v>9245</v>
      </c>
      <c r="C494" s="2">
        <v>125415238</v>
      </c>
      <c r="D494" s="1" t="s">
        <v>9246</v>
      </c>
      <c r="E494" s="1" t="s">
        <v>9282</v>
      </c>
      <c r="F494" s="3">
        <v>44197</v>
      </c>
      <c r="G494" t="s">
        <v>9738</v>
      </c>
    </row>
    <row r="495" spans="1:7" x14ac:dyDescent="0.25">
      <c r="A495">
        <f t="shared" ca="1" si="7"/>
        <v>0.98929206845591755</v>
      </c>
      <c r="B495" s="1" t="s">
        <v>9245</v>
      </c>
      <c r="C495" s="2">
        <v>350042276</v>
      </c>
      <c r="D495" s="1" t="s">
        <v>9246</v>
      </c>
      <c r="E495" s="1" t="s">
        <v>9285</v>
      </c>
      <c r="F495" s="3">
        <v>44528</v>
      </c>
      <c r="G495" t="s">
        <v>9739</v>
      </c>
    </row>
    <row r="496" spans="1:7" x14ac:dyDescent="0.25">
      <c r="A496">
        <f t="shared" ca="1" si="7"/>
        <v>0.55641367897982197</v>
      </c>
      <c r="B496" s="1" t="s">
        <v>9225</v>
      </c>
      <c r="C496" s="2">
        <v>465790024</v>
      </c>
      <c r="D496" s="1" t="s">
        <v>9226</v>
      </c>
      <c r="E496" s="1" t="s">
        <v>9227</v>
      </c>
      <c r="F496" s="3">
        <v>44607</v>
      </c>
      <c r="G496" t="s">
        <v>9740</v>
      </c>
    </row>
    <row r="497" spans="1:7" x14ac:dyDescent="0.25">
      <c r="A497">
        <f t="shared" ca="1" si="7"/>
        <v>0.92106306471661303</v>
      </c>
      <c r="B497" s="1" t="s">
        <v>9245</v>
      </c>
      <c r="C497" s="2">
        <v>135044117</v>
      </c>
      <c r="D497" s="1" t="s">
        <v>9246</v>
      </c>
      <c r="E497" s="1" t="s">
        <v>9285</v>
      </c>
      <c r="F497" s="3">
        <v>44253</v>
      </c>
      <c r="G497" t="s">
        <v>9741</v>
      </c>
    </row>
    <row r="498" spans="1:7" x14ac:dyDescent="0.25">
      <c r="A498">
        <f t="shared" ca="1" si="7"/>
        <v>0.54838035940740515</v>
      </c>
      <c r="B498" s="1" t="s">
        <v>9259</v>
      </c>
      <c r="C498" s="2">
        <v>74500001</v>
      </c>
      <c r="D498" s="1" t="s">
        <v>9260</v>
      </c>
      <c r="E498" s="1" t="s">
        <v>9231</v>
      </c>
      <c r="F498" s="3">
        <v>44308</v>
      </c>
      <c r="G498" t="s">
        <v>9742</v>
      </c>
    </row>
    <row r="499" spans="1:7" x14ac:dyDescent="0.25">
      <c r="A499">
        <f t="shared" ca="1" si="7"/>
        <v>0.1941885476289078</v>
      </c>
      <c r="B499" s="1" t="s">
        <v>9235</v>
      </c>
      <c r="C499" s="2">
        <v>687532679</v>
      </c>
      <c r="D499" s="1" t="s">
        <v>9236</v>
      </c>
      <c r="E499" s="1" t="s">
        <v>9248</v>
      </c>
      <c r="F499" s="3">
        <v>44520</v>
      </c>
      <c r="G499" t="s">
        <v>9743</v>
      </c>
    </row>
    <row r="500" spans="1:7" x14ac:dyDescent="0.25">
      <c r="A500">
        <f t="shared" ca="1" si="7"/>
        <v>0.28395718365022637</v>
      </c>
      <c r="B500" s="1" t="s">
        <v>9225</v>
      </c>
      <c r="C500" s="2">
        <v>189397842</v>
      </c>
      <c r="D500" s="1" t="s">
        <v>9226</v>
      </c>
      <c r="E500" s="1" t="s">
        <v>9233</v>
      </c>
      <c r="F500" s="3">
        <v>44274</v>
      </c>
      <c r="G500" t="s">
        <v>9744</v>
      </c>
    </row>
    <row r="501" spans="1:7" x14ac:dyDescent="0.25">
      <c r="A501">
        <f t="shared" ca="1" si="7"/>
        <v>0.33931095782307985</v>
      </c>
      <c r="B501" s="1" t="s">
        <v>9242</v>
      </c>
      <c r="C501" s="2">
        <v>715678008</v>
      </c>
      <c r="D501" s="1" t="s">
        <v>9243</v>
      </c>
      <c r="E501" s="1" t="s">
        <v>9231</v>
      </c>
      <c r="F501" s="3">
        <v>44438</v>
      </c>
      <c r="G501" t="s">
        <v>9745</v>
      </c>
    </row>
    <row r="502" spans="1:7" x14ac:dyDescent="0.25">
      <c r="A502">
        <f t="shared" ca="1" si="7"/>
        <v>0.69772293624692672</v>
      </c>
      <c r="B502" s="1" t="s">
        <v>9245</v>
      </c>
      <c r="C502" s="2">
        <v>239044363</v>
      </c>
      <c r="D502" s="1" t="s">
        <v>9246</v>
      </c>
      <c r="E502" s="1" t="s">
        <v>9285</v>
      </c>
      <c r="F502" s="3">
        <v>44348</v>
      </c>
      <c r="G502" t="s">
        <v>9746</v>
      </c>
    </row>
    <row r="503" spans="1:7" x14ac:dyDescent="0.25">
      <c r="A503">
        <f t="shared" ca="1" si="7"/>
        <v>0.21541059378782601</v>
      </c>
      <c r="B503" s="1" t="s">
        <v>9242</v>
      </c>
      <c r="C503" s="2">
        <v>771715932</v>
      </c>
      <c r="D503" s="1" t="s">
        <v>9243</v>
      </c>
      <c r="E503" s="1" t="s">
        <v>9231</v>
      </c>
      <c r="F503" s="3">
        <v>44518</v>
      </c>
      <c r="G503" t="s">
        <v>9747</v>
      </c>
    </row>
    <row r="504" spans="1:7" x14ac:dyDescent="0.25">
      <c r="A504">
        <f t="shared" ca="1" si="7"/>
        <v>0.38245721353950712</v>
      </c>
      <c r="B504" s="1" t="s">
        <v>9229</v>
      </c>
      <c r="C504" s="2">
        <v>343407440</v>
      </c>
      <c r="D504" s="1" t="s">
        <v>9230</v>
      </c>
      <c r="E504" s="1" t="s">
        <v>9231</v>
      </c>
      <c r="F504" s="3">
        <v>44635</v>
      </c>
      <c r="G504" t="s">
        <v>9748</v>
      </c>
    </row>
    <row r="505" spans="1:7" x14ac:dyDescent="0.25">
      <c r="A505">
        <f t="shared" ca="1" si="7"/>
        <v>1.5575585132997838E-2</v>
      </c>
      <c r="B505" s="1" t="s">
        <v>9245</v>
      </c>
      <c r="C505" s="2">
        <v>223164846</v>
      </c>
      <c r="D505" s="1" t="s">
        <v>9246</v>
      </c>
      <c r="E505" s="1" t="s">
        <v>9227</v>
      </c>
      <c r="F505" s="3">
        <v>44286</v>
      </c>
      <c r="G505" t="s">
        <v>9749</v>
      </c>
    </row>
    <row r="506" spans="1:7" x14ac:dyDescent="0.25">
      <c r="A506">
        <f t="shared" ca="1" si="7"/>
        <v>0.77886770889316448</v>
      </c>
      <c r="B506" s="1" t="s">
        <v>9259</v>
      </c>
      <c r="C506" s="2">
        <v>562212047</v>
      </c>
      <c r="D506" s="1" t="s">
        <v>9260</v>
      </c>
      <c r="E506" s="1" t="s">
        <v>9231</v>
      </c>
      <c r="F506" s="3">
        <v>44211</v>
      </c>
      <c r="G506" t="s">
        <v>9750</v>
      </c>
    </row>
    <row r="507" spans="1:7" x14ac:dyDescent="0.25">
      <c r="A507">
        <f t="shared" ca="1" si="7"/>
        <v>0.23609155397872261</v>
      </c>
      <c r="B507" s="1" t="s">
        <v>9259</v>
      </c>
      <c r="C507" s="2">
        <v>940671188</v>
      </c>
      <c r="D507" s="1" t="s">
        <v>9260</v>
      </c>
      <c r="E507" s="1" t="s">
        <v>9233</v>
      </c>
      <c r="F507" s="3">
        <v>44429</v>
      </c>
      <c r="G507" t="s">
        <v>9751</v>
      </c>
    </row>
    <row r="508" spans="1:7" x14ac:dyDescent="0.25">
      <c r="A508">
        <f t="shared" ca="1" si="7"/>
        <v>0.54644272143509764</v>
      </c>
      <c r="B508" s="1" t="s">
        <v>9235</v>
      </c>
      <c r="C508" s="2">
        <v>352606622</v>
      </c>
      <c r="D508" s="1" t="s">
        <v>9236</v>
      </c>
      <c r="E508" s="1" t="s">
        <v>9227</v>
      </c>
      <c r="F508" s="3">
        <v>44587</v>
      </c>
      <c r="G508" t="s">
        <v>9752</v>
      </c>
    </row>
    <row r="509" spans="1:7" x14ac:dyDescent="0.25">
      <c r="A509">
        <f t="shared" ca="1" si="7"/>
        <v>0.75868118713180022</v>
      </c>
      <c r="B509" s="1" t="s">
        <v>9259</v>
      </c>
      <c r="C509" s="2">
        <v>483024768</v>
      </c>
      <c r="D509" s="1" t="s">
        <v>9260</v>
      </c>
      <c r="E509" s="1" t="s">
        <v>9287</v>
      </c>
      <c r="F509" s="3">
        <v>44220</v>
      </c>
      <c r="G509" t="s">
        <v>9753</v>
      </c>
    </row>
    <row r="510" spans="1:7" x14ac:dyDescent="0.25">
      <c r="A510">
        <f t="shared" ca="1" si="7"/>
        <v>0.21017594336986067</v>
      </c>
      <c r="B510" s="1" t="s">
        <v>9259</v>
      </c>
      <c r="C510" s="2">
        <v>63641638</v>
      </c>
      <c r="D510" s="1" t="s">
        <v>9260</v>
      </c>
      <c r="E510" s="1" t="s">
        <v>9231</v>
      </c>
      <c r="F510" s="3">
        <v>44390</v>
      </c>
      <c r="G510" t="s">
        <v>9754</v>
      </c>
    </row>
    <row r="511" spans="1:7" x14ac:dyDescent="0.25">
      <c r="A511">
        <f t="shared" ca="1" si="7"/>
        <v>0.51774418144422196</v>
      </c>
      <c r="B511" s="1" t="s">
        <v>9225</v>
      </c>
      <c r="C511" s="2">
        <v>242755293</v>
      </c>
      <c r="D511" s="1" t="s">
        <v>9226</v>
      </c>
      <c r="E511" s="1" t="s">
        <v>9227</v>
      </c>
      <c r="F511" s="3">
        <v>44660</v>
      </c>
      <c r="G511" t="s">
        <v>9755</v>
      </c>
    </row>
    <row r="512" spans="1:7" x14ac:dyDescent="0.25">
      <c r="A512">
        <f t="shared" ca="1" si="7"/>
        <v>2.4643372075379699E-2</v>
      </c>
      <c r="B512" s="1" t="s">
        <v>9245</v>
      </c>
      <c r="C512" s="2">
        <v>80484276</v>
      </c>
      <c r="D512" s="1" t="s">
        <v>9246</v>
      </c>
      <c r="E512" s="1" t="s">
        <v>9227</v>
      </c>
      <c r="F512" s="3">
        <v>44404</v>
      </c>
      <c r="G512" t="s">
        <v>9756</v>
      </c>
    </row>
    <row r="513" spans="1:7" x14ac:dyDescent="0.25">
      <c r="A513">
        <f t="shared" ca="1" si="7"/>
        <v>0.15293132409035215</v>
      </c>
      <c r="B513" s="1" t="s">
        <v>9235</v>
      </c>
      <c r="C513" s="2">
        <v>454422255</v>
      </c>
      <c r="D513" s="1" t="s">
        <v>9236</v>
      </c>
      <c r="E513" s="1" t="s">
        <v>9237</v>
      </c>
      <c r="F513" s="3">
        <v>44605</v>
      </c>
      <c r="G513" t="s">
        <v>9757</v>
      </c>
    </row>
    <row r="514" spans="1:7" x14ac:dyDescent="0.25">
      <c r="A514">
        <f t="shared" ref="A514:A577" ca="1" si="8">RAND()</f>
        <v>0.99692390793661401</v>
      </c>
      <c r="B514" s="1" t="s">
        <v>9242</v>
      </c>
      <c r="C514" s="2">
        <v>120462979</v>
      </c>
      <c r="D514" s="1" t="s">
        <v>9243</v>
      </c>
      <c r="E514" s="1" t="s">
        <v>9231</v>
      </c>
      <c r="F514" s="3">
        <v>44369</v>
      </c>
      <c r="G514" t="s">
        <v>9758</v>
      </c>
    </row>
    <row r="515" spans="1:7" x14ac:dyDescent="0.25">
      <c r="A515">
        <f t="shared" ca="1" si="8"/>
        <v>0.38635174811120998</v>
      </c>
      <c r="B515" s="1" t="s">
        <v>9225</v>
      </c>
      <c r="C515" s="2">
        <v>66474835</v>
      </c>
      <c r="D515" s="1" t="s">
        <v>9226</v>
      </c>
      <c r="E515" s="1" t="s">
        <v>9233</v>
      </c>
      <c r="F515" s="3">
        <v>44395</v>
      </c>
      <c r="G515" t="s">
        <v>9759</v>
      </c>
    </row>
    <row r="516" spans="1:7" x14ac:dyDescent="0.25">
      <c r="A516">
        <f t="shared" ca="1" si="8"/>
        <v>0.58942513925387641</v>
      </c>
      <c r="B516" s="1" t="s">
        <v>9235</v>
      </c>
      <c r="C516" s="2">
        <v>117450995</v>
      </c>
      <c r="D516" s="1" t="s">
        <v>9236</v>
      </c>
      <c r="E516" s="1" t="s">
        <v>9237</v>
      </c>
      <c r="F516" s="3">
        <v>44643</v>
      </c>
      <c r="G516" t="s">
        <v>9760</v>
      </c>
    </row>
    <row r="517" spans="1:7" x14ac:dyDescent="0.25">
      <c r="A517">
        <f t="shared" ca="1" si="8"/>
        <v>0.91347229333083724</v>
      </c>
      <c r="B517" s="1" t="s">
        <v>9242</v>
      </c>
      <c r="C517" s="2">
        <v>241445901</v>
      </c>
      <c r="D517" s="1" t="s">
        <v>9243</v>
      </c>
      <c r="E517" s="1" t="s">
        <v>9231</v>
      </c>
      <c r="F517" s="3">
        <v>44632</v>
      </c>
      <c r="G517" t="s">
        <v>9761</v>
      </c>
    </row>
    <row r="518" spans="1:7" x14ac:dyDescent="0.25">
      <c r="A518">
        <f t="shared" ca="1" si="8"/>
        <v>0.33491064178377383</v>
      </c>
      <c r="B518" s="1" t="s">
        <v>9242</v>
      </c>
      <c r="C518" s="2">
        <v>934424206</v>
      </c>
      <c r="D518" s="1" t="s">
        <v>9243</v>
      </c>
      <c r="E518" s="1" t="s">
        <v>9231</v>
      </c>
      <c r="F518" s="3">
        <v>44304</v>
      </c>
      <c r="G518" t="s">
        <v>9762</v>
      </c>
    </row>
    <row r="519" spans="1:7" x14ac:dyDescent="0.25">
      <c r="A519">
        <f t="shared" ca="1" si="8"/>
        <v>2.933094394904856E-3</v>
      </c>
      <c r="B519" s="1" t="s">
        <v>9225</v>
      </c>
      <c r="C519" s="2">
        <v>536372800</v>
      </c>
      <c r="D519" s="1" t="s">
        <v>9226</v>
      </c>
      <c r="E519" s="1" t="s">
        <v>9285</v>
      </c>
      <c r="F519" s="3">
        <v>44656</v>
      </c>
      <c r="G519" t="s">
        <v>9763</v>
      </c>
    </row>
    <row r="520" spans="1:7" x14ac:dyDescent="0.25">
      <c r="A520">
        <f t="shared" ca="1" si="8"/>
        <v>0.77209840359433235</v>
      </c>
      <c r="B520" s="1" t="s">
        <v>9225</v>
      </c>
      <c r="C520" s="2">
        <v>929048698</v>
      </c>
      <c r="D520" s="1" t="s">
        <v>9226</v>
      </c>
      <c r="E520" s="1" t="s">
        <v>9227</v>
      </c>
      <c r="F520" s="3">
        <v>44660</v>
      </c>
      <c r="G520" t="s">
        <v>9764</v>
      </c>
    </row>
    <row r="521" spans="1:7" x14ac:dyDescent="0.25">
      <c r="A521">
        <f t="shared" ca="1" si="8"/>
        <v>0.54508581825192226</v>
      </c>
      <c r="B521" s="1" t="s">
        <v>9259</v>
      </c>
      <c r="C521" s="2">
        <v>203801183</v>
      </c>
      <c r="D521" s="1" t="s">
        <v>9260</v>
      </c>
      <c r="E521" s="1" t="s">
        <v>9231</v>
      </c>
      <c r="F521" s="3">
        <v>44554</v>
      </c>
      <c r="G521" t="s">
        <v>9765</v>
      </c>
    </row>
    <row r="522" spans="1:7" x14ac:dyDescent="0.25">
      <c r="A522">
        <f t="shared" ca="1" si="8"/>
        <v>0.33051746183090525</v>
      </c>
      <c r="B522" s="1" t="s">
        <v>9235</v>
      </c>
      <c r="C522" s="2">
        <v>242827746</v>
      </c>
      <c r="D522" s="1" t="s">
        <v>9236</v>
      </c>
      <c r="E522" s="1" t="s">
        <v>9227</v>
      </c>
      <c r="F522" s="3">
        <v>44598</v>
      </c>
      <c r="G522" t="s">
        <v>9766</v>
      </c>
    </row>
    <row r="523" spans="1:7" x14ac:dyDescent="0.25">
      <c r="A523">
        <f t="shared" ca="1" si="8"/>
        <v>0.11630539827445141</v>
      </c>
      <c r="B523" s="1" t="s">
        <v>9242</v>
      </c>
      <c r="C523" s="2">
        <v>411380326</v>
      </c>
      <c r="D523" s="1" t="s">
        <v>9243</v>
      </c>
      <c r="E523" s="1" t="s">
        <v>9231</v>
      </c>
      <c r="F523" s="3">
        <v>44355</v>
      </c>
      <c r="G523" t="s">
        <v>9767</v>
      </c>
    </row>
    <row r="524" spans="1:7" x14ac:dyDescent="0.25">
      <c r="A524">
        <f t="shared" ca="1" si="8"/>
        <v>0.99724744613168348</v>
      </c>
      <c r="B524" s="1" t="s">
        <v>9225</v>
      </c>
      <c r="C524" s="2">
        <v>826220444</v>
      </c>
      <c r="D524" s="1" t="s">
        <v>9226</v>
      </c>
      <c r="E524" s="1" t="s">
        <v>9285</v>
      </c>
      <c r="F524" s="3">
        <v>44615</v>
      </c>
      <c r="G524" t="s">
        <v>9768</v>
      </c>
    </row>
    <row r="525" spans="1:7" x14ac:dyDescent="0.25">
      <c r="A525">
        <f t="shared" ca="1" si="8"/>
        <v>0.72938999719433018</v>
      </c>
      <c r="B525" s="1" t="s">
        <v>9225</v>
      </c>
      <c r="C525" s="2">
        <v>666601629</v>
      </c>
      <c r="D525" s="1" t="s">
        <v>9226</v>
      </c>
      <c r="E525" s="1" t="s">
        <v>9285</v>
      </c>
      <c r="F525" s="3">
        <v>44463</v>
      </c>
      <c r="G525" t="s">
        <v>9769</v>
      </c>
    </row>
    <row r="526" spans="1:7" x14ac:dyDescent="0.25">
      <c r="A526">
        <f t="shared" ca="1" si="8"/>
        <v>0.70411155477709608</v>
      </c>
      <c r="B526" s="1" t="s">
        <v>9225</v>
      </c>
      <c r="C526" s="2">
        <v>537093774</v>
      </c>
      <c r="D526" s="1" t="s">
        <v>9226</v>
      </c>
      <c r="E526" s="1" t="s">
        <v>9227</v>
      </c>
      <c r="F526" s="3">
        <v>44239</v>
      </c>
      <c r="G526" t="s">
        <v>9770</v>
      </c>
    </row>
    <row r="527" spans="1:7" x14ac:dyDescent="0.25">
      <c r="A527">
        <f t="shared" ca="1" si="8"/>
        <v>0.89275175858387745</v>
      </c>
      <c r="B527" s="1" t="s">
        <v>9225</v>
      </c>
      <c r="C527" s="2">
        <v>254483229</v>
      </c>
      <c r="D527" s="1" t="s">
        <v>9226</v>
      </c>
      <c r="E527" s="1" t="s">
        <v>9233</v>
      </c>
      <c r="F527" s="3">
        <v>44222</v>
      </c>
      <c r="G527" t="s">
        <v>9771</v>
      </c>
    </row>
    <row r="528" spans="1:7" x14ac:dyDescent="0.25">
      <c r="A528">
        <f t="shared" ca="1" si="8"/>
        <v>0.33273941072256152</v>
      </c>
      <c r="B528" s="1" t="s">
        <v>9259</v>
      </c>
      <c r="C528" s="2">
        <v>377814136</v>
      </c>
      <c r="D528" s="1" t="s">
        <v>9260</v>
      </c>
      <c r="E528" s="1" t="s">
        <v>9233</v>
      </c>
      <c r="F528" s="3">
        <v>44273</v>
      </c>
      <c r="G528" t="s">
        <v>9772</v>
      </c>
    </row>
    <row r="529" spans="1:7" x14ac:dyDescent="0.25">
      <c r="A529">
        <f t="shared" ca="1" si="8"/>
        <v>0.74446535177275242</v>
      </c>
      <c r="B529" s="1" t="s">
        <v>9245</v>
      </c>
      <c r="C529" s="2">
        <v>747666123</v>
      </c>
      <c r="D529" s="1" t="s">
        <v>9246</v>
      </c>
      <c r="E529" s="1" t="s">
        <v>9285</v>
      </c>
      <c r="F529" s="3">
        <v>44334</v>
      </c>
      <c r="G529" t="s">
        <v>9773</v>
      </c>
    </row>
    <row r="530" spans="1:7" x14ac:dyDescent="0.25">
      <c r="A530">
        <f t="shared" ca="1" si="8"/>
        <v>0.10078896338759735</v>
      </c>
      <c r="B530" s="1" t="s">
        <v>9229</v>
      </c>
      <c r="C530" s="2">
        <v>598219243</v>
      </c>
      <c r="D530" s="1" t="s">
        <v>9230</v>
      </c>
      <c r="E530" s="1" t="s">
        <v>9231</v>
      </c>
      <c r="F530" s="3">
        <v>44504</v>
      </c>
      <c r="G530" t="s">
        <v>9774</v>
      </c>
    </row>
    <row r="531" spans="1:7" x14ac:dyDescent="0.25">
      <c r="A531">
        <f t="shared" ca="1" si="8"/>
        <v>0.27602565296069537</v>
      </c>
      <c r="B531" s="1" t="s">
        <v>9245</v>
      </c>
      <c r="C531" s="2">
        <v>215038643</v>
      </c>
      <c r="D531" s="1" t="s">
        <v>9246</v>
      </c>
      <c r="E531" s="1" t="s">
        <v>9227</v>
      </c>
      <c r="F531" s="3">
        <v>44476</v>
      </c>
      <c r="G531" t="s">
        <v>9775</v>
      </c>
    </row>
    <row r="532" spans="1:7" x14ac:dyDescent="0.25">
      <c r="A532">
        <f t="shared" ca="1" si="8"/>
        <v>0.64766579410925096</v>
      </c>
      <c r="B532" s="1" t="s">
        <v>9235</v>
      </c>
      <c r="C532" s="2">
        <v>467556613</v>
      </c>
      <c r="D532" s="1" t="s">
        <v>9236</v>
      </c>
      <c r="E532" s="1" t="s">
        <v>9248</v>
      </c>
      <c r="F532" s="3">
        <v>44303</v>
      </c>
      <c r="G532" t="s">
        <v>9776</v>
      </c>
    </row>
    <row r="533" spans="1:7" x14ac:dyDescent="0.25">
      <c r="A533">
        <f t="shared" ca="1" si="8"/>
        <v>0.72528686865228498</v>
      </c>
      <c r="B533" s="1" t="s">
        <v>9245</v>
      </c>
      <c r="C533" s="2">
        <v>217297578</v>
      </c>
      <c r="D533" s="1" t="s">
        <v>9246</v>
      </c>
      <c r="E533" s="1" t="s">
        <v>9282</v>
      </c>
      <c r="F533" s="3">
        <v>44649</v>
      </c>
      <c r="G533" t="s">
        <v>9777</v>
      </c>
    </row>
    <row r="534" spans="1:7" x14ac:dyDescent="0.25">
      <c r="A534">
        <f t="shared" ca="1" si="8"/>
        <v>0.46967445802960783</v>
      </c>
      <c r="B534" s="1" t="s">
        <v>9245</v>
      </c>
      <c r="C534" s="2">
        <v>605022139</v>
      </c>
      <c r="D534" s="1" t="s">
        <v>9246</v>
      </c>
      <c r="E534" s="1" t="s">
        <v>9227</v>
      </c>
      <c r="F534" s="3">
        <v>44560</v>
      </c>
      <c r="G534" t="s">
        <v>9778</v>
      </c>
    </row>
    <row r="535" spans="1:7" x14ac:dyDescent="0.25">
      <c r="A535">
        <f t="shared" ca="1" si="8"/>
        <v>0.10644495377889029</v>
      </c>
      <c r="B535" s="1" t="s">
        <v>9259</v>
      </c>
      <c r="C535" s="2">
        <v>175122483</v>
      </c>
      <c r="D535" s="1" t="s">
        <v>9260</v>
      </c>
      <c r="E535" s="1" t="s">
        <v>9233</v>
      </c>
      <c r="F535" s="3">
        <v>44611</v>
      </c>
      <c r="G535" t="s">
        <v>9779</v>
      </c>
    </row>
    <row r="536" spans="1:7" x14ac:dyDescent="0.25">
      <c r="A536">
        <f t="shared" ca="1" si="8"/>
        <v>0.6988209556389483</v>
      </c>
      <c r="B536" s="1" t="s">
        <v>9245</v>
      </c>
      <c r="C536" s="2">
        <v>516035467</v>
      </c>
      <c r="D536" s="1" t="s">
        <v>9246</v>
      </c>
      <c r="E536" s="1" t="s">
        <v>9285</v>
      </c>
      <c r="F536" s="3">
        <v>44255</v>
      </c>
      <c r="G536" t="s">
        <v>9780</v>
      </c>
    </row>
    <row r="537" spans="1:7" x14ac:dyDescent="0.25">
      <c r="A537">
        <f t="shared" ca="1" si="8"/>
        <v>0.42143588433503765</v>
      </c>
      <c r="B537" s="1" t="s">
        <v>9259</v>
      </c>
      <c r="C537" s="2">
        <v>882932304</v>
      </c>
      <c r="D537" s="1" t="s">
        <v>9260</v>
      </c>
      <c r="E537" s="1" t="s">
        <v>9287</v>
      </c>
      <c r="F537" s="3">
        <v>44434</v>
      </c>
      <c r="G537" t="s">
        <v>9781</v>
      </c>
    </row>
    <row r="538" spans="1:7" x14ac:dyDescent="0.25">
      <c r="A538">
        <f t="shared" ca="1" si="8"/>
        <v>0.46822038020130219</v>
      </c>
      <c r="B538" s="1" t="s">
        <v>9229</v>
      </c>
      <c r="C538" s="2">
        <v>609723600</v>
      </c>
      <c r="D538" s="1" t="s">
        <v>9230</v>
      </c>
      <c r="E538" s="1" t="s">
        <v>9240</v>
      </c>
      <c r="F538" s="3">
        <v>44324</v>
      </c>
      <c r="G538" t="s">
        <v>9782</v>
      </c>
    </row>
    <row r="539" spans="1:7" x14ac:dyDescent="0.25">
      <c r="A539">
        <f t="shared" ca="1" si="8"/>
        <v>0.41483431502302315</v>
      </c>
      <c r="B539" s="1" t="s">
        <v>9259</v>
      </c>
      <c r="C539" s="2">
        <v>399577975</v>
      </c>
      <c r="D539" s="1" t="s">
        <v>9260</v>
      </c>
      <c r="E539" s="1" t="s">
        <v>9233</v>
      </c>
      <c r="F539" s="3">
        <v>44610</v>
      </c>
      <c r="G539" t="s">
        <v>9783</v>
      </c>
    </row>
    <row r="540" spans="1:7" x14ac:dyDescent="0.25">
      <c r="A540">
        <f t="shared" ca="1" si="8"/>
        <v>0.70017000503976379</v>
      </c>
      <c r="B540" s="1" t="s">
        <v>9242</v>
      </c>
      <c r="C540" s="2">
        <v>262138687</v>
      </c>
      <c r="D540" s="1" t="s">
        <v>9243</v>
      </c>
      <c r="E540" s="1" t="s">
        <v>9233</v>
      </c>
      <c r="F540" s="3">
        <v>44201</v>
      </c>
      <c r="G540" t="s">
        <v>9784</v>
      </c>
    </row>
    <row r="541" spans="1:7" x14ac:dyDescent="0.25">
      <c r="A541">
        <f t="shared" ca="1" si="8"/>
        <v>0.42795712829808719</v>
      </c>
      <c r="B541" s="1" t="s">
        <v>9245</v>
      </c>
      <c r="C541" s="2">
        <v>9739453</v>
      </c>
      <c r="D541" s="1" t="s">
        <v>9246</v>
      </c>
      <c r="E541" s="1" t="s">
        <v>9227</v>
      </c>
      <c r="F541" s="3">
        <v>44235</v>
      </c>
      <c r="G541" t="s">
        <v>9785</v>
      </c>
    </row>
    <row r="542" spans="1:7" x14ac:dyDescent="0.25">
      <c r="A542">
        <f t="shared" ca="1" si="8"/>
        <v>0.9670242285277163</v>
      </c>
      <c r="B542" s="1" t="s">
        <v>9235</v>
      </c>
      <c r="C542" s="2">
        <v>407267787</v>
      </c>
      <c r="D542" s="1" t="s">
        <v>9236</v>
      </c>
      <c r="E542" s="1" t="s">
        <v>9227</v>
      </c>
      <c r="F542" s="3">
        <v>44345</v>
      </c>
      <c r="G542" t="s">
        <v>9786</v>
      </c>
    </row>
    <row r="543" spans="1:7" x14ac:dyDescent="0.25">
      <c r="A543">
        <f t="shared" ca="1" si="8"/>
        <v>0.67803109401697292</v>
      </c>
      <c r="B543" s="1" t="s">
        <v>9242</v>
      </c>
      <c r="C543" s="2">
        <v>595856727</v>
      </c>
      <c r="D543" s="1" t="s">
        <v>9243</v>
      </c>
      <c r="E543" s="1" t="s">
        <v>9233</v>
      </c>
      <c r="F543" s="3">
        <v>44620</v>
      </c>
      <c r="G543" t="s">
        <v>9787</v>
      </c>
    </row>
    <row r="544" spans="1:7" x14ac:dyDescent="0.25">
      <c r="A544">
        <f t="shared" ca="1" si="8"/>
        <v>0.23157815016387207</v>
      </c>
      <c r="B544" s="1" t="s">
        <v>9225</v>
      </c>
      <c r="C544" s="2">
        <v>555715861</v>
      </c>
      <c r="D544" s="1" t="s">
        <v>9226</v>
      </c>
      <c r="E544" s="1" t="s">
        <v>9231</v>
      </c>
      <c r="F544" s="3">
        <v>44349</v>
      </c>
      <c r="G544" t="s">
        <v>9788</v>
      </c>
    </row>
    <row r="545" spans="1:7" x14ac:dyDescent="0.25">
      <c r="A545">
        <f t="shared" ca="1" si="8"/>
        <v>0.93218897800560618</v>
      </c>
      <c r="B545" s="1" t="s">
        <v>9235</v>
      </c>
      <c r="C545" s="2">
        <v>23435974</v>
      </c>
      <c r="D545" s="1" t="s">
        <v>9236</v>
      </c>
      <c r="E545" s="1" t="s">
        <v>9237</v>
      </c>
      <c r="F545" s="3">
        <v>44617</v>
      </c>
      <c r="G545" t="s">
        <v>9789</v>
      </c>
    </row>
    <row r="546" spans="1:7" x14ac:dyDescent="0.25">
      <c r="A546">
        <f t="shared" ca="1" si="8"/>
        <v>0.39953442741778356</v>
      </c>
      <c r="B546" s="1" t="s">
        <v>9245</v>
      </c>
      <c r="C546" s="2">
        <v>255927900</v>
      </c>
      <c r="D546" s="1" t="s">
        <v>9246</v>
      </c>
      <c r="E546" s="1" t="s">
        <v>9285</v>
      </c>
      <c r="F546" s="3">
        <v>44269</v>
      </c>
      <c r="G546" t="s">
        <v>9790</v>
      </c>
    </row>
    <row r="547" spans="1:7" x14ac:dyDescent="0.25">
      <c r="A547">
        <f t="shared" ca="1" si="8"/>
        <v>0.75912993349560476</v>
      </c>
      <c r="B547" s="1" t="s">
        <v>9225</v>
      </c>
      <c r="C547" s="2">
        <v>809256062</v>
      </c>
      <c r="D547" s="1" t="s">
        <v>9226</v>
      </c>
      <c r="E547" s="1" t="s">
        <v>9227</v>
      </c>
      <c r="F547" s="3">
        <v>44475</v>
      </c>
      <c r="G547" t="s">
        <v>9791</v>
      </c>
    </row>
    <row r="548" spans="1:7" x14ac:dyDescent="0.25">
      <c r="A548">
        <f t="shared" ca="1" si="8"/>
        <v>0.58226016501318445</v>
      </c>
      <c r="B548" s="1" t="s">
        <v>9225</v>
      </c>
      <c r="C548" s="2">
        <v>903181593</v>
      </c>
      <c r="D548" s="1" t="s">
        <v>9226</v>
      </c>
      <c r="E548" s="1" t="s">
        <v>9227</v>
      </c>
      <c r="F548" s="3">
        <v>44345</v>
      </c>
      <c r="G548" t="s">
        <v>9792</v>
      </c>
    </row>
    <row r="549" spans="1:7" x14ac:dyDescent="0.25">
      <c r="A549">
        <f t="shared" ca="1" si="8"/>
        <v>0.50315498452658702</v>
      </c>
      <c r="B549" s="1" t="s">
        <v>9242</v>
      </c>
      <c r="C549" s="2">
        <v>167654139</v>
      </c>
      <c r="D549" s="1" t="s">
        <v>9243</v>
      </c>
      <c r="E549" s="1" t="s">
        <v>9231</v>
      </c>
      <c r="F549" s="3">
        <v>44335</v>
      </c>
      <c r="G549" t="s">
        <v>9793</v>
      </c>
    </row>
    <row r="550" spans="1:7" x14ac:dyDescent="0.25">
      <c r="A550">
        <f t="shared" ca="1" si="8"/>
        <v>0.74296580037800497</v>
      </c>
      <c r="B550" s="1" t="s">
        <v>9259</v>
      </c>
      <c r="C550" s="2">
        <v>692032721</v>
      </c>
      <c r="D550" s="1" t="s">
        <v>9260</v>
      </c>
      <c r="E550" s="1" t="s">
        <v>9231</v>
      </c>
      <c r="F550" s="3">
        <v>44445</v>
      </c>
      <c r="G550" t="s">
        <v>9794</v>
      </c>
    </row>
    <row r="551" spans="1:7" x14ac:dyDescent="0.25">
      <c r="A551">
        <f t="shared" ca="1" si="8"/>
        <v>0.51162994572050369</v>
      </c>
      <c r="B551" s="1" t="s">
        <v>9235</v>
      </c>
      <c r="C551" s="2">
        <v>5209569</v>
      </c>
      <c r="D551" s="1" t="s">
        <v>9236</v>
      </c>
      <c r="E551" s="1" t="s">
        <v>9248</v>
      </c>
      <c r="F551" s="3">
        <v>44261</v>
      </c>
      <c r="G551" t="s">
        <v>9795</v>
      </c>
    </row>
    <row r="552" spans="1:7" x14ac:dyDescent="0.25">
      <c r="A552">
        <f t="shared" ca="1" si="8"/>
        <v>6.4105632496254894E-2</v>
      </c>
      <c r="B552" s="1" t="s">
        <v>9225</v>
      </c>
      <c r="C552" s="2">
        <v>933059110</v>
      </c>
      <c r="D552" s="1" t="s">
        <v>9226</v>
      </c>
      <c r="E552" s="1" t="s">
        <v>9227</v>
      </c>
      <c r="F552" s="3">
        <v>44458</v>
      </c>
      <c r="G552" t="s">
        <v>9796</v>
      </c>
    </row>
    <row r="553" spans="1:7" x14ac:dyDescent="0.25">
      <c r="A553">
        <f t="shared" ca="1" si="8"/>
        <v>0.50135458984221726</v>
      </c>
      <c r="B553" s="1" t="s">
        <v>9245</v>
      </c>
      <c r="C553" s="2">
        <v>590212625</v>
      </c>
      <c r="D553" s="1" t="s">
        <v>9246</v>
      </c>
      <c r="E553" s="1" t="s">
        <v>9285</v>
      </c>
      <c r="F553" s="3">
        <v>44445</v>
      </c>
      <c r="G553" t="s">
        <v>9797</v>
      </c>
    </row>
    <row r="554" spans="1:7" x14ac:dyDescent="0.25">
      <c r="A554">
        <f t="shared" ca="1" si="8"/>
        <v>0.93984664247388561</v>
      </c>
      <c r="B554" s="1" t="s">
        <v>9229</v>
      </c>
      <c r="C554" s="2">
        <v>54474771</v>
      </c>
      <c r="D554" s="1" t="s">
        <v>9230</v>
      </c>
      <c r="E554" s="1" t="s">
        <v>9240</v>
      </c>
      <c r="F554" s="3">
        <v>44285</v>
      </c>
      <c r="G554" t="s">
        <v>9798</v>
      </c>
    </row>
    <row r="555" spans="1:7" x14ac:dyDescent="0.25">
      <c r="A555">
        <f t="shared" ca="1" si="8"/>
        <v>0.24670102240288172</v>
      </c>
      <c r="B555" s="1" t="s">
        <v>9225</v>
      </c>
      <c r="C555" s="2">
        <v>360093656</v>
      </c>
      <c r="D555" s="1" t="s">
        <v>9226</v>
      </c>
      <c r="E555" s="1" t="s">
        <v>9227</v>
      </c>
      <c r="F555" s="3">
        <v>44271</v>
      </c>
      <c r="G555" t="s">
        <v>9799</v>
      </c>
    </row>
    <row r="556" spans="1:7" x14ac:dyDescent="0.25">
      <c r="A556">
        <f t="shared" ca="1" si="8"/>
        <v>0.25167047046280289</v>
      </c>
      <c r="B556" s="1" t="s">
        <v>9229</v>
      </c>
      <c r="C556" s="2">
        <v>564250216</v>
      </c>
      <c r="D556" s="1" t="s">
        <v>9230</v>
      </c>
      <c r="E556" s="1" t="s">
        <v>9240</v>
      </c>
      <c r="F556" s="3">
        <v>44304</v>
      </c>
      <c r="G556" t="s">
        <v>9800</v>
      </c>
    </row>
    <row r="557" spans="1:7" x14ac:dyDescent="0.25">
      <c r="A557">
        <f t="shared" ca="1" si="8"/>
        <v>0.18589594814397825</v>
      </c>
      <c r="B557" s="1" t="s">
        <v>9225</v>
      </c>
      <c r="C557" s="2">
        <v>822210306</v>
      </c>
      <c r="D557" s="1" t="s">
        <v>9226</v>
      </c>
      <c r="E557" s="1" t="s">
        <v>9227</v>
      </c>
      <c r="F557" s="3">
        <v>44511</v>
      </c>
      <c r="G557" t="s">
        <v>9801</v>
      </c>
    </row>
    <row r="558" spans="1:7" x14ac:dyDescent="0.25">
      <c r="A558">
        <f t="shared" ca="1" si="8"/>
        <v>0.46715033393131244</v>
      </c>
      <c r="B558" s="1" t="s">
        <v>9225</v>
      </c>
      <c r="C558" s="2">
        <v>190313081</v>
      </c>
      <c r="D558" s="1" t="s">
        <v>9226</v>
      </c>
      <c r="E558" s="1" t="s">
        <v>9227</v>
      </c>
      <c r="F558" s="3">
        <v>44398</v>
      </c>
      <c r="G558" t="s">
        <v>9802</v>
      </c>
    </row>
    <row r="559" spans="1:7" x14ac:dyDescent="0.25">
      <c r="A559">
        <f t="shared" ca="1" si="8"/>
        <v>0.70102721124436884</v>
      </c>
      <c r="B559" s="1" t="s">
        <v>9242</v>
      </c>
      <c r="C559" s="2">
        <v>201107405</v>
      </c>
      <c r="D559" s="1" t="s">
        <v>9243</v>
      </c>
      <c r="E559" s="1" t="s">
        <v>9233</v>
      </c>
      <c r="F559" s="3">
        <v>44434</v>
      </c>
      <c r="G559" t="s">
        <v>9803</v>
      </c>
    </row>
    <row r="560" spans="1:7" x14ac:dyDescent="0.25">
      <c r="A560">
        <f t="shared" ca="1" si="8"/>
        <v>0.90338300360932733</v>
      </c>
      <c r="B560" s="1" t="s">
        <v>9259</v>
      </c>
      <c r="C560" s="2">
        <v>178262536</v>
      </c>
      <c r="D560" s="1" t="s">
        <v>9260</v>
      </c>
      <c r="E560" s="1" t="s">
        <v>9287</v>
      </c>
      <c r="F560" s="3">
        <v>44319</v>
      </c>
      <c r="G560" t="s">
        <v>9804</v>
      </c>
    </row>
    <row r="561" spans="1:7" x14ac:dyDescent="0.25">
      <c r="A561">
        <f t="shared" ca="1" si="8"/>
        <v>0.53910697833987276</v>
      </c>
      <c r="B561" s="1" t="s">
        <v>9242</v>
      </c>
      <c r="C561" s="2">
        <v>782716076</v>
      </c>
      <c r="D561" s="1" t="s">
        <v>9243</v>
      </c>
      <c r="E561" s="1" t="s">
        <v>9233</v>
      </c>
      <c r="F561" s="3">
        <v>44213</v>
      </c>
      <c r="G561" t="s">
        <v>9805</v>
      </c>
    </row>
    <row r="562" spans="1:7" x14ac:dyDescent="0.25">
      <c r="A562">
        <f t="shared" ca="1" si="8"/>
        <v>0.57794086845933601</v>
      </c>
      <c r="B562" s="1" t="s">
        <v>9245</v>
      </c>
      <c r="C562" s="2">
        <v>943830410</v>
      </c>
      <c r="D562" s="1" t="s">
        <v>9246</v>
      </c>
      <c r="E562" s="1" t="s">
        <v>9285</v>
      </c>
      <c r="F562" s="3">
        <v>44367</v>
      </c>
      <c r="G562" t="s">
        <v>9806</v>
      </c>
    </row>
    <row r="563" spans="1:7" x14ac:dyDescent="0.25">
      <c r="A563">
        <f t="shared" ca="1" si="8"/>
        <v>0.88434718309464411</v>
      </c>
      <c r="B563" s="1" t="s">
        <v>9242</v>
      </c>
      <c r="C563" s="2">
        <v>913730367</v>
      </c>
      <c r="D563" s="1" t="s">
        <v>9243</v>
      </c>
      <c r="E563" s="1" t="s">
        <v>9231</v>
      </c>
      <c r="F563" s="3">
        <v>44203</v>
      </c>
      <c r="G563" t="s">
        <v>9807</v>
      </c>
    </row>
    <row r="564" spans="1:7" x14ac:dyDescent="0.25">
      <c r="A564">
        <f t="shared" ca="1" si="8"/>
        <v>0.88558499868611962</v>
      </c>
      <c r="B564" s="1" t="s">
        <v>9225</v>
      </c>
      <c r="C564" s="2">
        <v>530188381</v>
      </c>
      <c r="D564" s="1" t="s">
        <v>9226</v>
      </c>
      <c r="E564" s="1" t="s">
        <v>9231</v>
      </c>
      <c r="F564" s="3">
        <v>44211</v>
      </c>
      <c r="G564" t="s">
        <v>9808</v>
      </c>
    </row>
    <row r="565" spans="1:7" x14ac:dyDescent="0.25">
      <c r="A565">
        <f t="shared" ca="1" si="8"/>
        <v>0.3808134699020278</v>
      </c>
      <c r="B565" s="1" t="s">
        <v>9245</v>
      </c>
      <c r="C565" s="2">
        <v>632127868</v>
      </c>
      <c r="D565" s="1" t="s">
        <v>9246</v>
      </c>
      <c r="E565" s="1" t="s">
        <v>9282</v>
      </c>
      <c r="F565" s="3">
        <v>44279</v>
      </c>
      <c r="G565" t="s">
        <v>9809</v>
      </c>
    </row>
    <row r="566" spans="1:7" x14ac:dyDescent="0.25">
      <c r="A566">
        <f t="shared" ca="1" si="8"/>
        <v>6.7695589680406787E-2</v>
      </c>
      <c r="B566" s="1" t="s">
        <v>9225</v>
      </c>
      <c r="C566" s="2">
        <v>967501251</v>
      </c>
      <c r="D566" s="1" t="s">
        <v>9226</v>
      </c>
      <c r="E566" s="1" t="s">
        <v>9227</v>
      </c>
      <c r="F566" s="3">
        <v>44228</v>
      </c>
      <c r="G566" t="s">
        <v>9810</v>
      </c>
    </row>
    <row r="567" spans="1:7" x14ac:dyDescent="0.25">
      <c r="A567">
        <f t="shared" ca="1" si="8"/>
        <v>0.77009534067653396</v>
      </c>
      <c r="B567" s="1" t="s">
        <v>9245</v>
      </c>
      <c r="C567" s="2">
        <v>359412416</v>
      </c>
      <c r="D567" s="1" t="s">
        <v>9246</v>
      </c>
      <c r="E567" s="1" t="s">
        <v>9227</v>
      </c>
      <c r="F567" s="3">
        <v>44263</v>
      </c>
      <c r="G567" t="s">
        <v>9811</v>
      </c>
    </row>
    <row r="568" spans="1:7" x14ac:dyDescent="0.25">
      <c r="A568">
        <f t="shared" ca="1" si="8"/>
        <v>0.60532891204365802</v>
      </c>
      <c r="B568" s="1" t="s">
        <v>9242</v>
      </c>
      <c r="C568" s="2">
        <v>260136851</v>
      </c>
      <c r="D568" s="1" t="s">
        <v>9243</v>
      </c>
      <c r="E568" s="1" t="s">
        <v>9233</v>
      </c>
      <c r="F568" s="3">
        <v>44450</v>
      </c>
      <c r="G568" t="s">
        <v>9812</v>
      </c>
    </row>
    <row r="569" spans="1:7" x14ac:dyDescent="0.25">
      <c r="A569">
        <f t="shared" ca="1" si="8"/>
        <v>0.65838326919687062</v>
      </c>
      <c r="B569" s="1" t="s">
        <v>9235</v>
      </c>
      <c r="C569" s="2">
        <v>254207692</v>
      </c>
      <c r="D569" s="1" t="s">
        <v>9236</v>
      </c>
      <c r="E569" s="1" t="s">
        <v>9248</v>
      </c>
      <c r="F569" s="3">
        <v>44307</v>
      </c>
      <c r="G569" t="s">
        <v>9813</v>
      </c>
    </row>
    <row r="570" spans="1:7" x14ac:dyDescent="0.25">
      <c r="A570">
        <f t="shared" ca="1" si="8"/>
        <v>0.66376153486651768</v>
      </c>
      <c r="B570" s="1" t="s">
        <v>9229</v>
      </c>
      <c r="C570" s="2">
        <v>668226973</v>
      </c>
      <c r="D570" s="1" t="s">
        <v>9230</v>
      </c>
      <c r="E570" s="1" t="s">
        <v>9240</v>
      </c>
      <c r="F570" s="3">
        <v>44511</v>
      </c>
      <c r="G570" t="s">
        <v>9814</v>
      </c>
    </row>
    <row r="571" spans="1:7" x14ac:dyDescent="0.25">
      <c r="A571">
        <f t="shared" ca="1" si="8"/>
        <v>0.54291723921473511</v>
      </c>
      <c r="B571" s="1" t="s">
        <v>9225</v>
      </c>
      <c r="C571" s="2">
        <v>133479094</v>
      </c>
      <c r="D571" s="1" t="s">
        <v>9226</v>
      </c>
      <c r="E571" s="1" t="s">
        <v>9233</v>
      </c>
      <c r="F571" s="3">
        <v>44434</v>
      </c>
      <c r="G571" t="s">
        <v>9815</v>
      </c>
    </row>
    <row r="572" spans="1:7" x14ac:dyDescent="0.25">
      <c r="A572">
        <f t="shared" ca="1" si="8"/>
        <v>0.27996548951503819</v>
      </c>
      <c r="B572" s="1" t="s">
        <v>9235</v>
      </c>
      <c r="C572" s="2">
        <v>86614487</v>
      </c>
      <c r="D572" s="1" t="s">
        <v>9236</v>
      </c>
      <c r="E572" s="1" t="s">
        <v>9248</v>
      </c>
      <c r="F572" s="3">
        <v>44464</v>
      </c>
      <c r="G572" t="s">
        <v>9816</v>
      </c>
    </row>
    <row r="573" spans="1:7" x14ac:dyDescent="0.25">
      <c r="A573">
        <f t="shared" ca="1" si="8"/>
        <v>0.86288841532998217</v>
      </c>
      <c r="B573" s="1" t="s">
        <v>9229</v>
      </c>
      <c r="C573" s="2">
        <v>539641487</v>
      </c>
      <c r="D573" s="1" t="s">
        <v>9230</v>
      </c>
      <c r="E573" s="1" t="s">
        <v>9231</v>
      </c>
      <c r="F573" s="3">
        <v>44391</v>
      </c>
      <c r="G573" t="s">
        <v>9817</v>
      </c>
    </row>
    <row r="574" spans="1:7" x14ac:dyDescent="0.25">
      <c r="A574">
        <f t="shared" ca="1" si="8"/>
        <v>0.83163528981020352</v>
      </c>
      <c r="B574" s="1" t="s">
        <v>9259</v>
      </c>
      <c r="C574" s="2">
        <v>626603303</v>
      </c>
      <c r="D574" s="1" t="s">
        <v>9260</v>
      </c>
      <c r="E574" s="1" t="s">
        <v>9231</v>
      </c>
      <c r="F574" s="3">
        <v>44542</v>
      </c>
      <c r="G574" t="s">
        <v>9818</v>
      </c>
    </row>
    <row r="575" spans="1:7" x14ac:dyDescent="0.25">
      <c r="A575">
        <f t="shared" ca="1" si="8"/>
        <v>0.60196219782857596</v>
      </c>
      <c r="B575" s="1" t="s">
        <v>9235</v>
      </c>
      <c r="C575" s="2">
        <v>687926099</v>
      </c>
      <c r="D575" s="1" t="s">
        <v>9236</v>
      </c>
      <c r="E575" s="1" t="s">
        <v>9248</v>
      </c>
      <c r="F575" s="3">
        <v>44608</v>
      </c>
      <c r="G575" t="s">
        <v>9819</v>
      </c>
    </row>
    <row r="576" spans="1:7" x14ac:dyDescent="0.25">
      <c r="A576">
        <f t="shared" ca="1" si="8"/>
        <v>0.96927470155817164</v>
      </c>
      <c r="B576" s="1" t="s">
        <v>9245</v>
      </c>
      <c r="C576" s="2">
        <v>759994906</v>
      </c>
      <c r="D576" s="1" t="s">
        <v>9246</v>
      </c>
      <c r="E576" s="1" t="s">
        <v>9282</v>
      </c>
      <c r="F576" s="3">
        <v>44573</v>
      </c>
      <c r="G576" t="s">
        <v>9820</v>
      </c>
    </row>
    <row r="577" spans="1:7" x14ac:dyDescent="0.25">
      <c r="A577">
        <f t="shared" ca="1" si="8"/>
        <v>0.58139833744053349</v>
      </c>
      <c r="B577" s="1" t="s">
        <v>9229</v>
      </c>
      <c r="C577" s="2">
        <v>461991682</v>
      </c>
      <c r="D577" s="1" t="s">
        <v>9230</v>
      </c>
      <c r="E577" s="1" t="s">
        <v>9240</v>
      </c>
      <c r="F577" s="3">
        <v>44653</v>
      </c>
      <c r="G577" t="s">
        <v>9821</v>
      </c>
    </row>
    <row r="578" spans="1:7" x14ac:dyDescent="0.25">
      <c r="A578">
        <f t="shared" ref="A578:A641" ca="1" si="9">RAND()</f>
        <v>0.84164518345321682</v>
      </c>
      <c r="B578" s="1" t="s">
        <v>9229</v>
      </c>
      <c r="C578" s="2">
        <v>962101713</v>
      </c>
      <c r="D578" s="1" t="s">
        <v>9230</v>
      </c>
      <c r="E578" s="1" t="s">
        <v>9240</v>
      </c>
      <c r="F578" s="3">
        <v>44530</v>
      </c>
      <c r="G578" t="s">
        <v>9822</v>
      </c>
    </row>
    <row r="579" spans="1:7" x14ac:dyDescent="0.25">
      <c r="A579">
        <f t="shared" ca="1" si="9"/>
        <v>0.20863278657081386</v>
      </c>
      <c r="B579" s="1" t="s">
        <v>9225</v>
      </c>
      <c r="C579" s="2">
        <v>85031129</v>
      </c>
      <c r="D579" s="1" t="s">
        <v>9226</v>
      </c>
      <c r="E579" s="1" t="s">
        <v>9285</v>
      </c>
      <c r="F579" s="3">
        <v>44604</v>
      </c>
      <c r="G579" t="s">
        <v>9823</v>
      </c>
    </row>
    <row r="580" spans="1:7" x14ac:dyDescent="0.25">
      <c r="A580">
        <f t="shared" ca="1" si="9"/>
        <v>0.15073929599262081</v>
      </c>
      <c r="B580" s="1" t="s">
        <v>9242</v>
      </c>
      <c r="C580" s="2">
        <v>733906808</v>
      </c>
      <c r="D580" s="1" t="s">
        <v>9243</v>
      </c>
      <c r="E580" s="1" t="s">
        <v>9231</v>
      </c>
      <c r="F580" s="3">
        <v>44301</v>
      </c>
      <c r="G580" t="s">
        <v>9824</v>
      </c>
    </row>
    <row r="581" spans="1:7" x14ac:dyDescent="0.25">
      <c r="A581">
        <f t="shared" ca="1" si="9"/>
        <v>0.70183635467080052</v>
      </c>
      <c r="B581" s="1" t="s">
        <v>9225</v>
      </c>
      <c r="C581" s="2">
        <v>171703363</v>
      </c>
      <c r="D581" s="1" t="s">
        <v>9226</v>
      </c>
      <c r="E581" s="1" t="s">
        <v>9231</v>
      </c>
      <c r="F581" s="3">
        <v>44225</v>
      </c>
      <c r="G581" t="s">
        <v>9825</v>
      </c>
    </row>
    <row r="582" spans="1:7" x14ac:dyDescent="0.25">
      <c r="A582">
        <f t="shared" ca="1" si="9"/>
        <v>0.28901290126268642</v>
      </c>
      <c r="B582" s="1" t="s">
        <v>9229</v>
      </c>
      <c r="C582" s="2">
        <v>433268013</v>
      </c>
      <c r="D582" s="1" t="s">
        <v>9230</v>
      </c>
      <c r="E582" s="1" t="s">
        <v>9231</v>
      </c>
      <c r="F582" s="3">
        <v>44342</v>
      </c>
      <c r="G582" t="s">
        <v>9826</v>
      </c>
    </row>
    <row r="583" spans="1:7" x14ac:dyDescent="0.25">
      <c r="A583">
        <f t="shared" ca="1" si="9"/>
        <v>0.42352266406018946</v>
      </c>
      <c r="B583" s="1" t="s">
        <v>9259</v>
      </c>
      <c r="C583" s="2">
        <v>122103886</v>
      </c>
      <c r="D583" s="1" t="s">
        <v>9260</v>
      </c>
      <c r="E583" s="1" t="s">
        <v>9233</v>
      </c>
      <c r="F583" s="3">
        <v>44490</v>
      </c>
      <c r="G583" t="s">
        <v>9827</v>
      </c>
    </row>
    <row r="584" spans="1:7" x14ac:dyDescent="0.25">
      <c r="A584">
        <f t="shared" ca="1" si="9"/>
        <v>0.89437669612240978</v>
      </c>
      <c r="B584" s="1" t="s">
        <v>9225</v>
      </c>
      <c r="C584" s="2">
        <v>795311765</v>
      </c>
      <c r="D584" s="1" t="s">
        <v>9226</v>
      </c>
      <c r="E584" s="1" t="s">
        <v>9227</v>
      </c>
      <c r="F584" s="3">
        <v>44651</v>
      </c>
      <c r="G584" t="s">
        <v>9828</v>
      </c>
    </row>
    <row r="585" spans="1:7" x14ac:dyDescent="0.25">
      <c r="A585">
        <f t="shared" ca="1" si="9"/>
        <v>0.87107095857951256</v>
      </c>
      <c r="B585" s="1" t="s">
        <v>9245</v>
      </c>
      <c r="C585" s="2">
        <v>463217730</v>
      </c>
      <c r="D585" s="1" t="s">
        <v>9246</v>
      </c>
      <c r="E585" s="1" t="s">
        <v>9282</v>
      </c>
      <c r="F585" s="3">
        <v>44264</v>
      </c>
      <c r="G585" t="s">
        <v>9829</v>
      </c>
    </row>
    <row r="586" spans="1:7" x14ac:dyDescent="0.25">
      <c r="A586">
        <f t="shared" ca="1" si="9"/>
        <v>0.83391413228931222</v>
      </c>
      <c r="B586" s="1" t="s">
        <v>9245</v>
      </c>
      <c r="C586" s="2">
        <v>266203436</v>
      </c>
      <c r="D586" s="1" t="s">
        <v>9246</v>
      </c>
      <c r="E586" s="1" t="s">
        <v>9285</v>
      </c>
      <c r="F586" s="3">
        <v>44416</v>
      </c>
      <c r="G586" t="s">
        <v>9830</v>
      </c>
    </row>
    <row r="587" spans="1:7" x14ac:dyDescent="0.25">
      <c r="A587">
        <f t="shared" ca="1" si="9"/>
        <v>0.67378509336172998</v>
      </c>
      <c r="B587" s="1" t="s">
        <v>9225</v>
      </c>
      <c r="C587" s="2">
        <v>975361259</v>
      </c>
      <c r="D587" s="1" t="s">
        <v>9226</v>
      </c>
      <c r="E587" s="1" t="s">
        <v>9231</v>
      </c>
      <c r="F587" s="3">
        <v>44434</v>
      </c>
      <c r="G587" t="s">
        <v>9831</v>
      </c>
    </row>
    <row r="588" spans="1:7" x14ac:dyDescent="0.25">
      <c r="A588">
        <f t="shared" ca="1" si="9"/>
        <v>0.17722583878895048</v>
      </c>
      <c r="B588" s="1" t="s">
        <v>9259</v>
      </c>
      <c r="C588" s="2">
        <v>914643280</v>
      </c>
      <c r="D588" s="1" t="s">
        <v>9260</v>
      </c>
      <c r="E588" s="1" t="s">
        <v>9233</v>
      </c>
      <c r="F588" s="3">
        <v>44305</v>
      </c>
      <c r="G588" t="s">
        <v>9832</v>
      </c>
    </row>
    <row r="589" spans="1:7" x14ac:dyDescent="0.25">
      <c r="A589">
        <f t="shared" ca="1" si="9"/>
        <v>0.39100325542025816</v>
      </c>
      <c r="B589" s="1" t="s">
        <v>9225</v>
      </c>
      <c r="C589" s="2">
        <v>655541829</v>
      </c>
      <c r="D589" s="1" t="s">
        <v>9226</v>
      </c>
      <c r="E589" s="1" t="s">
        <v>9227</v>
      </c>
      <c r="F589" s="3">
        <v>44506</v>
      </c>
      <c r="G589" t="s">
        <v>9833</v>
      </c>
    </row>
    <row r="590" spans="1:7" x14ac:dyDescent="0.25">
      <c r="A590">
        <f t="shared" ca="1" si="9"/>
        <v>0.23032554099941549</v>
      </c>
      <c r="B590" s="1" t="s">
        <v>9242</v>
      </c>
      <c r="C590" s="2">
        <v>543703287</v>
      </c>
      <c r="D590" s="1" t="s">
        <v>9243</v>
      </c>
      <c r="E590" s="1" t="s">
        <v>9233</v>
      </c>
      <c r="F590" s="3">
        <v>44539</v>
      </c>
      <c r="G590" t="s">
        <v>9834</v>
      </c>
    </row>
    <row r="591" spans="1:7" x14ac:dyDescent="0.25">
      <c r="A591">
        <f t="shared" ca="1" si="9"/>
        <v>0.21321714499239619</v>
      </c>
      <c r="B591" s="1" t="s">
        <v>9242</v>
      </c>
      <c r="C591" s="2">
        <v>717475855</v>
      </c>
      <c r="D591" s="1" t="s">
        <v>9243</v>
      </c>
      <c r="E591" s="1" t="s">
        <v>9231</v>
      </c>
      <c r="F591" s="3">
        <v>44312</v>
      </c>
      <c r="G591" t="s">
        <v>9835</v>
      </c>
    </row>
    <row r="592" spans="1:7" x14ac:dyDescent="0.25">
      <c r="A592">
        <f t="shared" ca="1" si="9"/>
        <v>0.10605955796167199</v>
      </c>
      <c r="B592" s="1" t="s">
        <v>9235</v>
      </c>
      <c r="C592" s="2">
        <v>565277281</v>
      </c>
      <c r="D592" s="1" t="s">
        <v>9236</v>
      </c>
      <c r="E592" s="1" t="s">
        <v>9248</v>
      </c>
      <c r="F592" s="3">
        <v>44442</v>
      </c>
      <c r="G592" t="s">
        <v>9836</v>
      </c>
    </row>
    <row r="593" spans="1:7" x14ac:dyDescent="0.25">
      <c r="A593">
        <f t="shared" ca="1" si="9"/>
        <v>0.26096317609367348</v>
      </c>
      <c r="B593" s="1" t="s">
        <v>9229</v>
      </c>
      <c r="C593" s="2">
        <v>748804136</v>
      </c>
      <c r="D593" s="1" t="s">
        <v>9230</v>
      </c>
      <c r="E593" s="1" t="s">
        <v>9231</v>
      </c>
      <c r="F593" s="3">
        <v>44201</v>
      </c>
      <c r="G593" t="s">
        <v>9837</v>
      </c>
    </row>
    <row r="594" spans="1:7" x14ac:dyDescent="0.25">
      <c r="A594">
        <f t="shared" ca="1" si="9"/>
        <v>0.23152053375489012</v>
      </c>
      <c r="B594" s="1" t="s">
        <v>9235</v>
      </c>
      <c r="C594" s="2">
        <v>144352360</v>
      </c>
      <c r="D594" s="1" t="s">
        <v>9236</v>
      </c>
      <c r="E594" s="1" t="s">
        <v>9237</v>
      </c>
      <c r="F594" s="3">
        <v>44481</v>
      </c>
      <c r="G594" t="s">
        <v>9838</v>
      </c>
    </row>
    <row r="595" spans="1:7" x14ac:dyDescent="0.25">
      <c r="A595">
        <f t="shared" ca="1" si="9"/>
        <v>8.3863606922806477E-2</v>
      </c>
      <c r="B595" s="1" t="s">
        <v>9225</v>
      </c>
      <c r="C595" s="2">
        <v>147858758</v>
      </c>
      <c r="D595" s="1" t="s">
        <v>9226</v>
      </c>
      <c r="E595" s="1" t="s">
        <v>9231</v>
      </c>
      <c r="F595" s="3">
        <v>44352</v>
      </c>
      <c r="G595" t="s">
        <v>9839</v>
      </c>
    </row>
    <row r="596" spans="1:7" x14ac:dyDescent="0.25">
      <c r="A596">
        <f t="shared" ca="1" si="9"/>
        <v>0.96513084575918839</v>
      </c>
      <c r="B596" s="1" t="s">
        <v>9242</v>
      </c>
      <c r="C596" s="2">
        <v>548730982</v>
      </c>
      <c r="D596" s="1" t="s">
        <v>9243</v>
      </c>
      <c r="E596" s="1" t="s">
        <v>9233</v>
      </c>
      <c r="F596" s="3">
        <v>44584</v>
      </c>
      <c r="G596" t="s">
        <v>9840</v>
      </c>
    </row>
    <row r="597" spans="1:7" x14ac:dyDescent="0.25">
      <c r="A597">
        <f t="shared" ca="1" si="9"/>
        <v>0.1638440019305426</v>
      </c>
      <c r="B597" s="1" t="s">
        <v>9225</v>
      </c>
      <c r="C597" s="2">
        <v>684809927</v>
      </c>
      <c r="D597" s="1" t="s">
        <v>9226</v>
      </c>
      <c r="E597" s="1" t="s">
        <v>9227</v>
      </c>
      <c r="F597" s="3">
        <v>44450</v>
      </c>
      <c r="G597" t="s">
        <v>9841</v>
      </c>
    </row>
    <row r="598" spans="1:7" x14ac:dyDescent="0.25">
      <c r="A598">
        <f t="shared" ca="1" si="9"/>
        <v>0.50340952960364782</v>
      </c>
      <c r="B598" s="1" t="s">
        <v>9259</v>
      </c>
      <c r="C598" s="2">
        <v>807990242</v>
      </c>
      <c r="D598" s="1" t="s">
        <v>9260</v>
      </c>
      <c r="E598" s="1" t="s">
        <v>9287</v>
      </c>
      <c r="F598" s="3">
        <v>44298</v>
      </c>
      <c r="G598" t="s">
        <v>9842</v>
      </c>
    </row>
    <row r="599" spans="1:7" x14ac:dyDescent="0.25">
      <c r="A599">
        <f t="shared" ca="1" si="9"/>
        <v>0.69123108634863051</v>
      </c>
      <c r="B599" s="1" t="s">
        <v>9225</v>
      </c>
      <c r="C599" s="2">
        <v>324385875</v>
      </c>
      <c r="D599" s="1" t="s">
        <v>9226</v>
      </c>
      <c r="E599" s="1" t="s">
        <v>9233</v>
      </c>
      <c r="F599" s="3">
        <v>44279</v>
      </c>
      <c r="G599" t="s">
        <v>9843</v>
      </c>
    </row>
    <row r="600" spans="1:7" x14ac:dyDescent="0.25">
      <c r="A600">
        <f t="shared" ca="1" si="9"/>
        <v>0.60284086669079651</v>
      </c>
      <c r="B600" s="1" t="s">
        <v>9259</v>
      </c>
      <c r="C600" s="2">
        <v>586460989</v>
      </c>
      <c r="D600" s="1" t="s">
        <v>9260</v>
      </c>
      <c r="E600" s="1" t="s">
        <v>9287</v>
      </c>
      <c r="F600" s="3">
        <v>44230</v>
      </c>
      <c r="G600" t="s">
        <v>9844</v>
      </c>
    </row>
    <row r="601" spans="1:7" x14ac:dyDescent="0.25">
      <c r="A601">
        <f t="shared" ca="1" si="9"/>
        <v>8.9802859365440524E-2</v>
      </c>
      <c r="B601" s="1" t="s">
        <v>9242</v>
      </c>
      <c r="C601" s="2">
        <v>483029893</v>
      </c>
      <c r="D601" s="1" t="s">
        <v>9243</v>
      </c>
      <c r="E601" s="1" t="s">
        <v>9231</v>
      </c>
      <c r="F601" s="3">
        <v>44205</v>
      </c>
      <c r="G601" t="s">
        <v>9845</v>
      </c>
    </row>
    <row r="602" spans="1:7" x14ac:dyDescent="0.25">
      <c r="A602">
        <f t="shared" ca="1" si="9"/>
        <v>0.36934847968445728</v>
      </c>
      <c r="B602" s="1" t="s">
        <v>9235</v>
      </c>
      <c r="C602" s="2">
        <v>363285002</v>
      </c>
      <c r="D602" s="1" t="s">
        <v>9236</v>
      </c>
      <c r="E602" s="1" t="s">
        <v>9248</v>
      </c>
      <c r="F602" s="3">
        <v>44247</v>
      </c>
      <c r="G602" t="s">
        <v>9846</v>
      </c>
    </row>
    <row r="603" spans="1:7" x14ac:dyDescent="0.25">
      <c r="A603">
        <f t="shared" ca="1" si="9"/>
        <v>0.45530079214825392</v>
      </c>
      <c r="B603" s="1" t="s">
        <v>9225</v>
      </c>
      <c r="C603" s="2">
        <v>281718506</v>
      </c>
      <c r="D603" s="1" t="s">
        <v>9226</v>
      </c>
      <c r="E603" s="1" t="s">
        <v>9233</v>
      </c>
      <c r="F603" s="3">
        <v>44543</v>
      </c>
      <c r="G603" t="s">
        <v>9847</v>
      </c>
    </row>
    <row r="604" spans="1:7" x14ac:dyDescent="0.25">
      <c r="A604">
        <f t="shared" ca="1" si="9"/>
        <v>0.34061536410974025</v>
      </c>
      <c r="B604" s="1" t="s">
        <v>9242</v>
      </c>
      <c r="C604" s="2">
        <v>740328280</v>
      </c>
      <c r="D604" s="1" t="s">
        <v>9243</v>
      </c>
      <c r="E604" s="1" t="s">
        <v>9233</v>
      </c>
      <c r="F604" s="3">
        <v>44459</v>
      </c>
      <c r="G604" t="s">
        <v>9848</v>
      </c>
    </row>
    <row r="605" spans="1:7" x14ac:dyDescent="0.25">
      <c r="A605">
        <f t="shared" ca="1" si="9"/>
        <v>0.51755000740919999</v>
      </c>
      <c r="B605" s="1" t="s">
        <v>9242</v>
      </c>
      <c r="C605" s="2">
        <v>724632770</v>
      </c>
      <c r="D605" s="1" t="s">
        <v>9243</v>
      </c>
      <c r="E605" s="1" t="s">
        <v>9231</v>
      </c>
      <c r="F605" s="3">
        <v>44626</v>
      </c>
      <c r="G605" t="s">
        <v>9849</v>
      </c>
    </row>
    <row r="606" spans="1:7" x14ac:dyDescent="0.25">
      <c r="A606">
        <f t="shared" ca="1" si="9"/>
        <v>0.8753944311646481</v>
      </c>
      <c r="B606" s="1" t="s">
        <v>9245</v>
      </c>
      <c r="C606" s="2">
        <v>395904523</v>
      </c>
      <c r="D606" s="1" t="s">
        <v>9246</v>
      </c>
      <c r="E606" s="1" t="s">
        <v>9227</v>
      </c>
      <c r="F606" s="3">
        <v>44230</v>
      </c>
      <c r="G606" t="s">
        <v>9850</v>
      </c>
    </row>
    <row r="607" spans="1:7" x14ac:dyDescent="0.25">
      <c r="A607">
        <f t="shared" ca="1" si="9"/>
        <v>0.54275658609745869</v>
      </c>
      <c r="B607" s="1" t="s">
        <v>9229</v>
      </c>
      <c r="C607" s="2">
        <v>214763067</v>
      </c>
      <c r="D607" s="1" t="s">
        <v>9230</v>
      </c>
      <c r="E607" s="1" t="s">
        <v>9240</v>
      </c>
      <c r="F607" s="3">
        <v>44330</v>
      </c>
      <c r="G607" t="s">
        <v>9851</v>
      </c>
    </row>
    <row r="608" spans="1:7" x14ac:dyDescent="0.25">
      <c r="A608">
        <f t="shared" ca="1" si="9"/>
        <v>0.32612718412388586</v>
      </c>
      <c r="B608" s="1" t="s">
        <v>9259</v>
      </c>
      <c r="C608" s="2">
        <v>159650876</v>
      </c>
      <c r="D608" s="1" t="s">
        <v>9260</v>
      </c>
      <c r="E608" s="1" t="s">
        <v>9231</v>
      </c>
      <c r="F608" s="3">
        <v>44441</v>
      </c>
      <c r="G608" t="s">
        <v>9852</v>
      </c>
    </row>
    <row r="609" spans="1:7" x14ac:dyDescent="0.25">
      <c r="A609">
        <f t="shared" ca="1" si="9"/>
        <v>0.81833791513091936</v>
      </c>
      <c r="B609" s="1" t="s">
        <v>9235</v>
      </c>
      <c r="C609" s="2">
        <v>354728422</v>
      </c>
      <c r="D609" s="1" t="s">
        <v>9236</v>
      </c>
      <c r="E609" s="1" t="s">
        <v>9237</v>
      </c>
      <c r="F609" s="3">
        <v>44415</v>
      </c>
      <c r="G609" t="s">
        <v>9853</v>
      </c>
    </row>
    <row r="610" spans="1:7" x14ac:dyDescent="0.25">
      <c r="A610">
        <f t="shared" ca="1" si="9"/>
        <v>0.90147185774954464</v>
      </c>
      <c r="B610" s="1" t="s">
        <v>9245</v>
      </c>
      <c r="C610" s="2">
        <v>534752819</v>
      </c>
      <c r="D610" s="1" t="s">
        <v>9246</v>
      </c>
      <c r="E610" s="1" t="s">
        <v>9227</v>
      </c>
      <c r="F610" s="3">
        <v>44572</v>
      </c>
      <c r="G610" t="s">
        <v>9854</v>
      </c>
    </row>
    <row r="611" spans="1:7" x14ac:dyDescent="0.25">
      <c r="A611">
        <f t="shared" ca="1" si="9"/>
        <v>0.45894128556978975</v>
      </c>
      <c r="B611" s="1" t="s">
        <v>9235</v>
      </c>
      <c r="C611" s="2">
        <v>741467211</v>
      </c>
      <c r="D611" s="1" t="s">
        <v>9236</v>
      </c>
      <c r="E611" s="1" t="s">
        <v>9227</v>
      </c>
      <c r="F611" s="3">
        <v>44385</v>
      </c>
      <c r="G611" t="s">
        <v>9855</v>
      </c>
    </row>
    <row r="612" spans="1:7" x14ac:dyDescent="0.25">
      <c r="A612">
        <f t="shared" ca="1" si="9"/>
        <v>4.0697433813708939E-2</v>
      </c>
      <c r="B612" s="1" t="s">
        <v>9259</v>
      </c>
      <c r="C612" s="2">
        <v>330818890</v>
      </c>
      <c r="D612" s="1" t="s">
        <v>9260</v>
      </c>
      <c r="E612" s="1" t="s">
        <v>9233</v>
      </c>
      <c r="F612" s="3">
        <v>44413</v>
      </c>
      <c r="G612" t="s">
        <v>9856</v>
      </c>
    </row>
    <row r="613" spans="1:7" x14ac:dyDescent="0.25">
      <c r="A613">
        <f t="shared" ca="1" si="9"/>
        <v>0.50876031744870476</v>
      </c>
      <c r="B613" s="1" t="s">
        <v>9225</v>
      </c>
      <c r="C613" s="2">
        <v>26099667</v>
      </c>
      <c r="D613" s="1" t="s">
        <v>9226</v>
      </c>
      <c r="E613" s="1" t="s">
        <v>9231</v>
      </c>
      <c r="F613" s="3">
        <v>44206</v>
      </c>
      <c r="G613" t="s">
        <v>9857</v>
      </c>
    </row>
    <row r="614" spans="1:7" x14ac:dyDescent="0.25">
      <c r="A614">
        <f t="shared" ca="1" si="9"/>
        <v>0.52694670975862745</v>
      </c>
      <c r="B614" s="1" t="s">
        <v>9229</v>
      </c>
      <c r="C614" s="2">
        <v>567334412</v>
      </c>
      <c r="D614" s="1" t="s">
        <v>9230</v>
      </c>
      <c r="E614" s="1" t="s">
        <v>9231</v>
      </c>
      <c r="F614" s="3">
        <v>44205</v>
      </c>
      <c r="G614" t="s">
        <v>9858</v>
      </c>
    </row>
    <row r="615" spans="1:7" x14ac:dyDescent="0.25">
      <c r="A615">
        <f t="shared" ca="1" si="9"/>
        <v>0.8377137647703774</v>
      </c>
      <c r="B615" s="1" t="s">
        <v>9225</v>
      </c>
      <c r="C615" s="2">
        <v>830129063</v>
      </c>
      <c r="D615" s="1" t="s">
        <v>9226</v>
      </c>
      <c r="E615" s="1" t="s">
        <v>9227</v>
      </c>
      <c r="F615" s="3">
        <v>44639</v>
      </c>
      <c r="G615" t="s">
        <v>9859</v>
      </c>
    </row>
    <row r="616" spans="1:7" x14ac:dyDescent="0.25">
      <c r="A616">
        <f t="shared" ca="1" si="9"/>
        <v>0.91919361251478005</v>
      </c>
      <c r="B616" s="1" t="s">
        <v>9225</v>
      </c>
      <c r="C616" s="2">
        <v>553774219</v>
      </c>
      <c r="D616" s="1" t="s">
        <v>9226</v>
      </c>
      <c r="E616" s="1" t="s">
        <v>9227</v>
      </c>
      <c r="F616" s="3">
        <v>44242</v>
      </c>
      <c r="G616" t="s">
        <v>9860</v>
      </c>
    </row>
    <row r="617" spans="1:7" x14ac:dyDescent="0.25">
      <c r="A617">
        <f t="shared" ca="1" si="9"/>
        <v>0.86111953999211566</v>
      </c>
      <c r="B617" s="1" t="s">
        <v>9229</v>
      </c>
      <c r="C617" s="2">
        <v>764126761</v>
      </c>
      <c r="D617" s="1" t="s">
        <v>9230</v>
      </c>
      <c r="E617" s="1" t="s">
        <v>9240</v>
      </c>
      <c r="F617" s="3">
        <v>44279</v>
      </c>
      <c r="G617" t="s">
        <v>9861</v>
      </c>
    </row>
    <row r="618" spans="1:7" x14ac:dyDescent="0.25">
      <c r="A618">
        <f t="shared" ca="1" si="9"/>
        <v>0.92207975253579355</v>
      </c>
      <c r="B618" s="1" t="s">
        <v>9245</v>
      </c>
      <c r="C618" s="2">
        <v>785800204</v>
      </c>
      <c r="D618" s="1" t="s">
        <v>9246</v>
      </c>
      <c r="E618" s="1" t="s">
        <v>9227</v>
      </c>
      <c r="F618" s="3">
        <v>44641</v>
      </c>
      <c r="G618" t="s">
        <v>9862</v>
      </c>
    </row>
    <row r="619" spans="1:7" x14ac:dyDescent="0.25">
      <c r="A619">
        <f t="shared" ca="1" si="9"/>
        <v>0.58153026979487088</v>
      </c>
      <c r="B619" s="1" t="s">
        <v>9229</v>
      </c>
      <c r="C619" s="2">
        <v>934537140</v>
      </c>
      <c r="D619" s="1" t="s">
        <v>9230</v>
      </c>
      <c r="E619" s="1" t="s">
        <v>9240</v>
      </c>
      <c r="F619" s="3">
        <v>44364</v>
      </c>
      <c r="G619" t="s">
        <v>9863</v>
      </c>
    </row>
    <row r="620" spans="1:7" x14ac:dyDescent="0.25">
      <c r="A620">
        <f t="shared" ca="1" si="9"/>
        <v>0.49358618051169278</v>
      </c>
      <c r="B620" s="1" t="s">
        <v>9259</v>
      </c>
      <c r="C620" s="2">
        <v>336103947</v>
      </c>
      <c r="D620" s="1" t="s">
        <v>9260</v>
      </c>
      <c r="E620" s="1" t="s">
        <v>9231</v>
      </c>
      <c r="F620" s="3">
        <v>44406</v>
      </c>
      <c r="G620" t="s">
        <v>9864</v>
      </c>
    </row>
    <row r="621" spans="1:7" x14ac:dyDescent="0.25">
      <c r="A621">
        <f t="shared" ca="1" si="9"/>
        <v>0.43577217764176068</v>
      </c>
      <c r="B621" s="1" t="s">
        <v>9245</v>
      </c>
      <c r="C621" s="2">
        <v>859136057</v>
      </c>
      <c r="D621" s="1" t="s">
        <v>9246</v>
      </c>
      <c r="E621" s="1" t="s">
        <v>9285</v>
      </c>
      <c r="F621" s="3">
        <v>44295</v>
      </c>
      <c r="G621" t="s">
        <v>9865</v>
      </c>
    </row>
    <row r="622" spans="1:7" x14ac:dyDescent="0.25">
      <c r="A622">
        <f t="shared" ca="1" si="9"/>
        <v>1.6089187576476038E-2</v>
      </c>
      <c r="B622" s="1" t="s">
        <v>9242</v>
      </c>
      <c r="C622" s="2">
        <v>790391249</v>
      </c>
      <c r="D622" s="1" t="s">
        <v>9243</v>
      </c>
      <c r="E622" s="1" t="s">
        <v>9231</v>
      </c>
      <c r="F622" s="3">
        <v>44624</v>
      </c>
      <c r="G622" t="s">
        <v>9866</v>
      </c>
    </row>
    <row r="623" spans="1:7" x14ac:dyDescent="0.25">
      <c r="A623">
        <f t="shared" ca="1" si="9"/>
        <v>0.42420564965967222</v>
      </c>
      <c r="B623" s="1" t="s">
        <v>9225</v>
      </c>
      <c r="C623" s="2">
        <v>948267384</v>
      </c>
      <c r="D623" s="1" t="s">
        <v>9226</v>
      </c>
      <c r="E623" s="1" t="s">
        <v>9233</v>
      </c>
      <c r="F623" s="3">
        <v>44660</v>
      </c>
      <c r="G623" t="s">
        <v>9867</v>
      </c>
    </row>
    <row r="624" spans="1:7" x14ac:dyDescent="0.25">
      <c r="A624">
        <f t="shared" ca="1" si="9"/>
        <v>0.4837565100367609</v>
      </c>
      <c r="B624" s="1" t="s">
        <v>9229</v>
      </c>
      <c r="C624" s="2">
        <v>73737578</v>
      </c>
      <c r="D624" s="1" t="s">
        <v>9230</v>
      </c>
      <c r="E624" s="1" t="s">
        <v>9240</v>
      </c>
      <c r="F624" s="3">
        <v>44400</v>
      </c>
      <c r="G624" t="s">
        <v>9868</v>
      </c>
    </row>
    <row r="625" spans="1:7" x14ac:dyDescent="0.25">
      <c r="A625">
        <f t="shared" ca="1" si="9"/>
        <v>0.80453191555809178</v>
      </c>
      <c r="B625" s="1" t="s">
        <v>9242</v>
      </c>
      <c r="C625" s="2">
        <v>920076730</v>
      </c>
      <c r="D625" s="1" t="s">
        <v>9243</v>
      </c>
      <c r="E625" s="1" t="s">
        <v>9231</v>
      </c>
      <c r="F625" s="3">
        <v>44244</v>
      </c>
      <c r="G625" t="s">
        <v>9869</v>
      </c>
    </row>
    <row r="626" spans="1:7" x14ac:dyDescent="0.25">
      <c r="A626">
        <f t="shared" ca="1" si="9"/>
        <v>0.81491941947867108</v>
      </c>
      <c r="B626" s="1" t="s">
        <v>9259</v>
      </c>
      <c r="C626" s="2">
        <v>508102963</v>
      </c>
      <c r="D626" s="1" t="s">
        <v>9260</v>
      </c>
      <c r="E626" s="1" t="s">
        <v>9233</v>
      </c>
      <c r="F626" s="3">
        <v>44647</v>
      </c>
      <c r="G626" t="s">
        <v>9870</v>
      </c>
    </row>
    <row r="627" spans="1:7" x14ac:dyDescent="0.25">
      <c r="A627">
        <f t="shared" ca="1" si="9"/>
        <v>0.40137612079576435</v>
      </c>
      <c r="B627" s="1" t="s">
        <v>9242</v>
      </c>
      <c r="C627" s="2">
        <v>994174473</v>
      </c>
      <c r="D627" s="1" t="s">
        <v>9243</v>
      </c>
      <c r="E627" s="1" t="s">
        <v>9233</v>
      </c>
      <c r="F627" s="3">
        <v>44369</v>
      </c>
      <c r="G627" t="s">
        <v>9871</v>
      </c>
    </row>
    <row r="628" spans="1:7" x14ac:dyDescent="0.25">
      <c r="A628">
        <f t="shared" ca="1" si="9"/>
        <v>0.13406026940389315</v>
      </c>
      <c r="B628" s="1" t="s">
        <v>9242</v>
      </c>
      <c r="C628" s="2">
        <v>59456070</v>
      </c>
      <c r="D628" s="1" t="s">
        <v>9243</v>
      </c>
      <c r="E628" s="1" t="s">
        <v>9233</v>
      </c>
      <c r="F628" s="3">
        <v>44450</v>
      </c>
      <c r="G628" t="s">
        <v>9872</v>
      </c>
    </row>
    <row r="629" spans="1:7" x14ac:dyDescent="0.25">
      <c r="A629">
        <f t="shared" ca="1" si="9"/>
        <v>0.60522447254454914</v>
      </c>
      <c r="B629" s="1" t="s">
        <v>9229</v>
      </c>
      <c r="C629" s="2">
        <v>894404158</v>
      </c>
      <c r="D629" s="1" t="s">
        <v>9230</v>
      </c>
      <c r="E629" s="1" t="s">
        <v>9240</v>
      </c>
      <c r="F629" s="3">
        <v>44358</v>
      </c>
      <c r="G629" t="s">
        <v>9873</v>
      </c>
    </row>
    <row r="630" spans="1:7" x14ac:dyDescent="0.25">
      <c r="A630">
        <f t="shared" ca="1" si="9"/>
        <v>0.82579286422072928</v>
      </c>
      <c r="B630" s="1" t="s">
        <v>9225</v>
      </c>
      <c r="C630" s="2">
        <v>358235140</v>
      </c>
      <c r="D630" s="1" t="s">
        <v>9226</v>
      </c>
      <c r="E630" s="1" t="s">
        <v>9285</v>
      </c>
      <c r="F630" s="3">
        <v>44430</v>
      </c>
      <c r="G630" t="s">
        <v>9874</v>
      </c>
    </row>
    <row r="631" spans="1:7" x14ac:dyDescent="0.25">
      <c r="A631">
        <f t="shared" ca="1" si="9"/>
        <v>0.89083508173931447</v>
      </c>
      <c r="B631" s="1" t="s">
        <v>9259</v>
      </c>
      <c r="C631" s="2">
        <v>420775631</v>
      </c>
      <c r="D631" s="1" t="s">
        <v>9260</v>
      </c>
      <c r="E631" s="1" t="s">
        <v>9233</v>
      </c>
      <c r="F631" s="3">
        <v>44400</v>
      </c>
      <c r="G631" t="s">
        <v>9875</v>
      </c>
    </row>
    <row r="632" spans="1:7" x14ac:dyDescent="0.25">
      <c r="A632">
        <f t="shared" ca="1" si="9"/>
        <v>0.3396734524418199</v>
      </c>
      <c r="B632" s="1" t="s">
        <v>9235</v>
      </c>
      <c r="C632" s="2">
        <v>198335679</v>
      </c>
      <c r="D632" s="1" t="s">
        <v>9236</v>
      </c>
      <c r="E632" s="1" t="s">
        <v>9248</v>
      </c>
      <c r="F632" s="3">
        <v>44643</v>
      </c>
      <c r="G632" t="s">
        <v>9876</v>
      </c>
    </row>
    <row r="633" spans="1:7" x14ac:dyDescent="0.25">
      <c r="A633">
        <f t="shared" ca="1" si="9"/>
        <v>0.46666864463649427</v>
      </c>
      <c r="B633" s="1" t="s">
        <v>9225</v>
      </c>
      <c r="C633" s="2">
        <v>192928937</v>
      </c>
      <c r="D633" s="1" t="s">
        <v>9226</v>
      </c>
      <c r="E633" s="1" t="s">
        <v>9227</v>
      </c>
      <c r="F633" s="3">
        <v>44270</v>
      </c>
      <c r="G633" t="s">
        <v>9877</v>
      </c>
    </row>
    <row r="634" spans="1:7" x14ac:dyDescent="0.25">
      <c r="A634">
        <f t="shared" ca="1" si="9"/>
        <v>0.46150055829047676</v>
      </c>
      <c r="B634" s="1" t="s">
        <v>9245</v>
      </c>
      <c r="C634" s="2">
        <v>890302611</v>
      </c>
      <c r="D634" s="1" t="s">
        <v>9246</v>
      </c>
      <c r="E634" s="1" t="s">
        <v>9227</v>
      </c>
      <c r="F634" s="3">
        <v>44277</v>
      </c>
      <c r="G634" t="s">
        <v>9878</v>
      </c>
    </row>
    <row r="635" spans="1:7" x14ac:dyDescent="0.25">
      <c r="A635">
        <f t="shared" ca="1" si="9"/>
        <v>0.93740215504926161</v>
      </c>
      <c r="B635" s="1" t="s">
        <v>9225</v>
      </c>
      <c r="C635" s="2">
        <v>309510957</v>
      </c>
      <c r="D635" s="1" t="s">
        <v>9226</v>
      </c>
      <c r="E635" s="1" t="s">
        <v>9233</v>
      </c>
      <c r="F635" s="3">
        <v>44652</v>
      </c>
      <c r="G635" t="s">
        <v>9879</v>
      </c>
    </row>
    <row r="636" spans="1:7" x14ac:dyDescent="0.25">
      <c r="A636">
        <f t="shared" ca="1" si="9"/>
        <v>0.3274764490561809</v>
      </c>
      <c r="B636" s="1" t="s">
        <v>9245</v>
      </c>
      <c r="C636" s="2">
        <v>66154412</v>
      </c>
      <c r="D636" s="1" t="s">
        <v>9246</v>
      </c>
      <c r="E636" s="1" t="s">
        <v>9227</v>
      </c>
      <c r="F636" s="3">
        <v>44624</v>
      </c>
      <c r="G636" t="s">
        <v>9880</v>
      </c>
    </row>
    <row r="637" spans="1:7" x14ac:dyDescent="0.25">
      <c r="A637">
        <f t="shared" ca="1" si="9"/>
        <v>0.89428523023978734</v>
      </c>
      <c r="B637" s="1" t="s">
        <v>9242</v>
      </c>
      <c r="C637" s="2">
        <v>43105506</v>
      </c>
      <c r="D637" s="1" t="s">
        <v>9243</v>
      </c>
      <c r="E637" s="1" t="s">
        <v>9231</v>
      </c>
      <c r="F637" s="3">
        <v>44635</v>
      </c>
      <c r="G637" t="s">
        <v>9881</v>
      </c>
    </row>
    <row r="638" spans="1:7" x14ac:dyDescent="0.25">
      <c r="A638">
        <f t="shared" ca="1" si="9"/>
        <v>4.115327744730557E-3</v>
      </c>
      <c r="B638" s="1" t="s">
        <v>9245</v>
      </c>
      <c r="C638" s="2">
        <v>328792999</v>
      </c>
      <c r="D638" s="1" t="s">
        <v>9246</v>
      </c>
      <c r="E638" s="1" t="s">
        <v>9285</v>
      </c>
      <c r="F638" s="3">
        <v>44346</v>
      </c>
      <c r="G638" t="s">
        <v>9882</v>
      </c>
    </row>
    <row r="639" spans="1:7" x14ac:dyDescent="0.25">
      <c r="A639">
        <f t="shared" ca="1" si="9"/>
        <v>0.63815107144617889</v>
      </c>
      <c r="B639" s="1" t="s">
        <v>9235</v>
      </c>
      <c r="C639" s="2">
        <v>286598152</v>
      </c>
      <c r="D639" s="1" t="s">
        <v>9236</v>
      </c>
      <c r="E639" s="1" t="s">
        <v>9237</v>
      </c>
      <c r="F639" s="3">
        <v>44632</v>
      </c>
      <c r="G639" t="s">
        <v>9883</v>
      </c>
    </row>
    <row r="640" spans="1:7" x14ac:dyDescent="0.25">
      <c r="A640">
        <f t="shared" ca="1" si="9"/>
        <v>0.36853840016159201</v>
      </c>
      <c r="B640" s="1" t="s">
        <v>9225</v>
      </c>
      <c r="C640" s="2">
        <v>906291581</v>
      </c>
      <c r="D640" s="1" t="s">
        <v>9226</v>
      </c>
      <c r="E640" s="1" t="s">
        <v>9227</v>
      </c>
      <c r="F640" s="3">
        <v>44299</v>
      </c>
      <c r="G640" t="s">
        <v>9884</v>
      </c>
    </row>
    <row r="641" spans="1:7" x14ac:dyDescent="0.25">
      <c r="A641">
        <f t="shared" ca="1" si="9"/>
        <v>0.66624771334781729</v>
      </c>
      <c r="B641" s="1" t="s">
        <v>9245</v>
      </c>
      <c r="C641" s="2">
        <v>903996598</v>
      </c>
      <c r="D641" s="1" t="s">
        <v>9246</v>
      </c>
      <c r="E641" s="1" t="s">
        <v>9285</v>
      </c>
      <c r="F641" s="3">
        <v>44603</v>
      </c>
      <c r="G641" t="s">
        <v>9885</v>
      </c>
    </row>
    <row r="642" spans="1:7" x14ac:dyDescent="0.25">
      <c r="A642">
        <f t="shared" ref="A642:A705" ca="1" si="10">RAND()</f>
        <v>0.62877990003930373</v>
      </c>
      <c r="B642" s="1" t="s">
        <v>9245</v>
      </c>
      <c r="C642" s="2">
        <v>380741591</v>
      </c>
      <c r="D642" s="1" t="s">
        <v>9246</v>
      </c>
      <c r="E642" s="1" t="s">
        <v>9282</v>
      </c>
      <c r="F642" s="3">
        <v>44274</v>
      </c>
      <c r="G642" t="s">
        <v>9886</v>
      </c>
    </row>
    <row r="643" spans="1:7" x14ac:dyDescent="0.25">
      <c r="A643">
        <f t="shared" ca="1" si="10"/>
        <v>0.13865502776225413</v>
      </c>
      <c r="B643" s="1" t="s">
        <v>9225</v>
      </c>
      <c r="C643" s="2">
        <v>225736476</v>
      </c>
      <c r="D643" s="1" t="s">
        <v>9226</v>
      </c>
      <c r="E643" s="1" t="s">
        <v>9233</v>
      </c>
      <c r="F643" s="3">
        <v>44350</v>
      </c>
      <c r="G643" t="s">
        <v>9887</v>
      </c>
    </row>
    <row r="644" spans="1:7" x14ac:dyDescent="0.25">
      <c r="A644">
        <f t="shared" ca="1" si="10"/>
        <v>0.59318336851302089</v>
      </c>
      <c r="B644" s="1" t="s">
        <v>9225</v>
      </c>
      <c r="C644" s="2">
        <v>429876463</v>
      </c>
      <c r="D644" s="1" t="s">
        <v>9226</v>
      </c>
      <c r="E644" s="1" t="s">
        <v>9227</v>
      </c>
      <c r="F644" s="3">
        <v>44211</v>
      </c>
      <c r="G644" t="s">
        <v>9888</v>
      </c>
    </row>
    <row r="645" spans="1:7" x14ac:dyDescent="0.25">
      <c r="A645">
        <f t="shared" ca="1" si="10"/>
        <v>0.19996524762373236</v>
      </c>
      <c r="B645" s="1" t="s">
        <v>9225</v>
      </c>
      <c r="C645" s="2">
        <v>355200717</v>
      </c>
      <c r="D645" s="1" t="s">
        <v>9226</v>
      </c>
      <c r="E645" s="1" t="s">
        <v>9227</v>
      </c>
      <c r="F645" s="3">
        <v>44581</v>
      </c>
      <c r="G645" t="s">
        <v>9889</v>
      </c>
    </row>
    <row r="646" spans="1:7" x14ac:dyDescent="0.25">
      <c r="A646">
        <f t="shared" ca="1" si="10"/>
        <v>0.76377445960562573</v>
      </c>
      <c r="B646" s="1" t="s">
        <v>9242</v>
      </c>
      <c r="C646" s="2">
        <v>925539542</v>
      </c>
      <c r="D646" s="1" t="s">
        <v>9243</v>
      </c>
      <c r="E646" s="1" t="s">
        <v>9233</v>
      </c>
      <c r="F646" s="3">
        <v>44643</v>
      </c>
      <c r="G646" t="s">
        <v>9890</v>
      </c>
    </row>
    <row r="647" spans="1:7" x14ac:dyDescent="0.25">
      <c r="A647">
        <f t="shared" ca="1" si="10"/>
        <v>0.58399339228030134</v>
      </c>
      <c r="B647" s="1" t="s">
        <v>9242</v>
      </c>
      <c r="C647" s="2">
        <v>941640918</v>
      </c>
      <c r="D647" s="1" t="s">
        <v>9243</v>
      </c>
      <c r="E647" s="1" t="s">
        <v>9231</v>
      </c>
      <c r="F647" s="3">
        <v>44521</v>
      </c>
      <c r="G647" t="s">
        <v>9891</v>
      </c>
    </row>
    <row r="648" spans="1:7" x14ac:dyDescent="0.25">
      <c r="A648">
        <f t="shared" ca="1" si="10"/>
        <v>0.68704348511129454</v>
      </c>
      <c r="B648" s="1" t="s">
        <v>9225</v>
      </c>
      <c r="C648" s="2">
        <v>654101246</v>
      </c>
      <c r="D648" s="1" t="s">
        <v>9226</v>
      </c>
      <c r="E648" s="1" t="s">
        <v>9285</v>
      </c>
      <c r="F648" s="3">
        <v>44553</v>
      </c>
      <c r="G648" t="s">
        <v>9892</v>
      </c>
    </row>
    <row r="649" spans="1:7" x14ac:dyDescent="0.25">
      <c r="A649">
        <f t="shared" ca="1" si="10"/>
        <v>0.17012735977015692</v>
      </c>
      <c r="B649" s="1" t="s">
        <v>9245</v>
      </c>
      <c r="C649" s="2">
        <v>656674896</v>
      </c>
      <c r="D649" s="1" t="s">
        <v>9246</v>
      </c>
      <c r="E649" s="1" t="s">
        <v>9285</v>
      </c>
      <c r="F649" s="3">
        <v>44664</v>
      </c>
      <c r="G649" t="s">
        <v>9893</v>
      </c>
    </row>
    <row r="650" spans="1:7" x14ac:dyDescent="0.25">
      <c r="A650">
        <f t="shared" ca="1" si="10"/>
        <v>0.19426395458176904</v>
      </c>
      <c r="B650" s="1" t="s">
        <v>9259</v>
      </c>
      <c r="C650" s="2">
        <v>258765158</v>
      </c>
      <c r="D650" s="1" t="s">
        <v>9260</v>
      </c>
      <c r="E650" s="1" t="s">
        <v>9233</v>
      </c>
      <c r="F650" s="3">
        <v>44445</v>
      </c>
      <c r="G650" t="s">
        <v>9894</v>
      </c>
    </row>
    <row r="651" spans="1:7" x14ac:dyDescent="0.25">
      <c r="A651">
        <f t="shared" ca="1" si="10"/>
        <v>0.7655073122797299</v>
      </c>
      <c r="B651" s="1" t="s">
        <v>9245</v>
      </c>
      <c r="C651" s="2">
        <v>413570128</v>
      </c>
      <c r="D651" s="1" t="s">
        <v>9246</v>
      </c>
      <c r="E651" s="1" t="s">
        <v>9227</v>
      </c>
      <c r="F651" s="3">
        <v>44500</v>
      </c>
      <c r="G651" t="s">
        <v>9895</v>
      </c>
    </row>
    <row r="652" spans="1:7" x14ac:dyDescent="0.25">
      <c r="A652">
        <f t="shared" ca="1" si="10"/>
        <v>8.7957144473864823E-2</v>
      </c>
      <c r="B652" s="1" t="s">
        <v>9242</v>
      </c>
      <c r="C652" s="2">
        <v>265864878</v>
      </c>
      <c r="D652" s="1" t="s">
        <v>9243</v>
      </c>
      <c r="E652" s="1" t="s">
        <v>9231</v>
      </c>
      <c r="F652" s="3">
        <v>44238</v>
      </c>
      <c r="G652" t="s">
        <v>9896</v>
      </c>
    </row>
    <row r="653" spans="1:7" x14ac:dyDescent="0.25">
      <c r="A653">
        <f t="shared" ca="1" si="10"/>
        <v>0.5522066018836177</v>
      </c>
      <c r="B653" s="1" t="s">
        <v>9235</v>
      </c>
      <c r="C653" s="2">
        <v>812442483</v>
      </c>
      <c r="D653" s="1" t="s">
        <v>9236</v>
      </c>
      <c r="E653" s="1" t="s">
        <v>9237</v>
      </c>
      <c r="F653" s="3">
        <v>44501</v>
      </c>
      <c r="G653" t="s">
        <v>9897</v>
      </c>
    </row>
    <row r="654" spans="1:7" x14ac:dyDescent="0.25">
      <c r="A654">
        <f t="shared" ca="1" si="10"/>
        <v>0.39932418037615369</v>
      </c>
      <c r="B654" s="1" t="s">
        <v>9245</v>
      </c>
      <c r="C654" s="2">
        <v>105425657</v>
      </c>
      <c r="D654" s="1" t="s">
        <v>9246</v>
      </c>
      <c r="E654" s="1" t="s">
        <v>9282</v>
      </c>
      <c r="F654" s="3">
        <v>44405</v>
      </c>
      <c r="G654" t="s">
        <v>9898</v>
      </c>
    </row>
    <row r="655" spans="1:7" x14ac:dyDescent="0.25">
      <c r="A655">
        <f t="shared" ca="1" si="10"/>
        <v>0.4511461646125543</v>
      </c>
      <c r="B655" s="1" t="s">
        <v>9242</v>
      </c>
      <c r="C655" s="2">
        <v>672369839</v>
      </c>
      <c r="D655" s="1" t="s">
        <v>9243</v>
      </c>
      <c r="E655" s="1" t="s">
        <v>9231</v>
      </c>
      <c r="F655" s="3">
        <v>44292</v>
      </c>
      <c r="G655" t="s">
        <v>9899</v>
      </c>
    </row>
    <row r="656" spans="1:7" x14ac:dyDescent="0.25">
      <c r="A656">
        <f t="shared" ca="1" si="10"/>
        <v>0.22819740823896895</v>
      </c>
      <c r="B656" s="1" t="s">
        <v>9242</v>
      </c>
      <c r="C656" s="2">
        <v>33056746</v>
      </c>
      <c r="D656" s="1" t="s">
        <v>9243</v>
      </c>
      <c r="E656" s="1" t="s">
        <v>9231</v>
      </c>
      <c r="F656" s="3">
        <v>44500</v>
      </c>
      <c r="G656" t="s">
        <v>9900</v>
      </c>
    </row>
    <row r="657" spans="1:7" x14ac:dyDescent="0.25">
      <c r="A657">
        <f t="shared" ca="1" si="10"/>
        <v>0.43509941634042149</v>
      </c>
      <c r="B657" s="1" t="s">
        <v>9225</v>
      </c>
      <c r="C657" s="2">
        <v>938304870</v>
      </c>
      <c r="D657" s="1" t="s">
        <v>9226</v>
      </c>
      <c r="E657" s="1" t="s">
        <v>9227</v>
      </c>
      <c r="F657" s="3">
        <v>44549</v>
      </c>
      <c r="G657" t="s">
        <v>9901</v>
      </c>
    </row>
    <row r="658" spans="1:7" x14ac:dyDescent="0.25">
      <c r="A658">
        <f t="shared" ca="1" si="10"/>
        <v>2.0875206606792984E-2</v>
      </c>
      <c r="B658" s="1" t="s">
        <v>9225</v>
      </c>
      <c r="C658" s="2">
        <v>242838470</v>
      </c>
      <c r="D658" s="1" t="s">
        <v>9226</v>
      </c>
      <c r="E658" s="1" t="s">
        <v>9231</v>
      </c>
      <c r="F658" s="3">
        <v>44324</v>
      </c>
      <c r="G658" t="s">
        <v>9902</v>
      </c>
    </row>
    <row r="659" spans="1:7" x14ac:dyDescent="0.25">
      <c r="A659">
        <f t="shared" ca="1" si="10"/>
        <v>0.46844179126913221</v>
      </c>
      <c r="B659" s="1" t="s">
        <v>9229</v>
      </c>
      <c r="C659" s="2">
        <v>66249050</v>
      </c>
      <c r="D659" s="1" t="s">
        <v>9230</v>
      </c>
      <c r="E659" s="1" t="s">
        <v>9240</v>
      </c>
      <c r="F659" s="3">
        <v>44518</v>
      </c>
      <c r="G659" t="s">
        <v>9903</v>
      </c>
    </row>
    <row r="660" spans="1:7" x14ac:dyDescent="0.25">
      <c r="A660">
        <f t="shared" ca="1" si="10"/>
        <v>0.96855431938193171</v>
      </c>
      <c r="B660" s="1" t="s">
        <v>9259</v>
      </c>
      <c r="C660" s="2">
        <v>652862459</v>
      </c>
      <c r="D660" s="1" t="s">
        <v>9260</v>
      </c>
      <c r="E660" s="1" t="s">
        <v>9233</v>
      </c>
      <c r="F660" s="3">
        <v>44251</v>
      </c>
      <c r="G660" t="s">
        <v>9904</v>
      </c>
    </row>
    <row r="661" spans="1:7" x14ac:dyDescent="0.25">
      <c r="A661">
        <f t="shared" ca="1" si="10"/>
        <v>0.36032951476577046</v>
      </c>
      <c r="B661" s="1" t="s">
        <v>9259</v>
      </c>
      <c r="C661" s="2">
        <v>75043522</v>
      </c>
      <c r="D661" s="1" t="s">
        <v>9260</v>
      </c>
      <c r="E661" s="1" t="s">
        <v>9233</v>
      </c>
      <c r="F661" s="3">
        <v>44534</v>
      </c>
      <c r="G661" t="s">
        <v>9905</v>
      </c>
    </row>
    <row r="662" spans="1:7" x14ac:dyDescent="0.25">
      <c r="A662">
        <f t="shared" ca="1" si="10"/>
        <v>9.2379340603449211E-2</v>
      </c>
      <c r="B662" s="1" t="s">
        <v>9225</v>
      </c>
      <c r="C662" s="2">
        <v>968465790</v>
      </c>
      <c r="D662" s="1" t="s">
        <v>9226</v>
      </c>
      <c r="E662" s="1" t="s">
        <v>9233</v>
      </c>
      <c r="F662" s="3">
        <v>44562</v>
      </c>
      <c r="G662" t="s">
        <v>9906</v>
      </c>
    </row>
    <row r="663" spans="1:7" x14ac:dyDescent="0.25">
      <c r="A663">
        <f t="shared" ca="1" si="10"/>
        <v>0.87380310529926497</v>
      </c>
      <c r="B663" s="1" t="s">
        <v>9235</v>
      </c>
      <c r="C663" s="2">
        <v>957356866</v>
      </c>
      <c r="D663" s="1" t="s">
        <v>9236</v>
      </c>
      <c r="E663" s="1" t="s">
        <v>9227</v>
      </c>
      <c r="F663" s="3">
        <v>44201</v>
      </c>
      <c r="G663" t="s">
        <v>9907</v>
      </c>
    </row>
    <row r="664" spans="1:7" x14ac:dyDescent="0.25">
      <c r="A664">
        <f t="shared" ca="1" si="10"/>
        <v>0.86691513900561146</v>
      </c>
      <c r="B664" s="1" t="s">
        <v>9225</v>
      </c>
      <c r="C664" s="2">
        <v>437316053</v>
      </c>
      <c r="D664" s="1" t="s">
        <v>9226</v>
      </c>
      <c r="E664" s="1" t="s">
        <v>9227</v>
      </c>
      <c r="F664" s="3">
        <v>44671</v>
      </c>
      <c r="G664" t="s">
        <v>9908</v>
      </c>
    </row>
    <row r="665" spans="1:7" x14ac:dyDescent="0.25">
      <c r="A665">
        <f t="shared" ca="1" si="10"/>
        <v>0.4569663669623768</v>
      </c>
      <c r="B665" s="1" t="s">
        <v>9242</v>
      </c>
      <c r="C665" s="2">
        <v>87812959</v>
      </c>
      <c r="D665" s="1" t="s">
        <v>9243</v>
      </c>
      <c r="E665" s="1" t="s">
        <v>9231</v>
      </c>
      <c r="F665" s="3">
        <v>44381</v>
      </c>
      <c r="G665" t="s">
        <v>9909</v>
      </c>
    </row>
    <row r="666" spans="1:7" x14ac:dyDescent="0.25">
      <c r="A666">
        <f t="shared" ca="1" si="10"/>
        <v>0.50266490155096566</v>
      </c>
      <c r="B666" s="1" t="s">
        <v>9245</v>
      </c>
      <c r="C666" s="2">
        <v>188701933</v>
      </c>
      <c r="D666" s="1" t="s">
        <v>9246</v>
      </c>
      <c r="E666" s="1" t="s">
        <v>9227</v>
      </c>
      <c r="F666" s="3">
        <v>44553</v>
      </c>
      <c r="G666" t="s">
        <v>9910</v>
      </c>
    </row>
    <row r="667" spans="1:7" x14ac:dyDescent="0.25">
      <c r="A667">
        <f t="shared" ca="1" si="10"/>
        <v>0.9613627439484328</v>
      </c>
      <c r="B667" s="1" t="s">
        <v>9245</v>
      </c>
      <c r="C667" s="2">
        <v>887006605</v>
      </c>
      <c r="D667" s="1" t="s">
        <v>9246</v>
      </c>
      <c r="E667" s="1" t="s">
        <v>9227</v>
      </c>
      <c r="F667" s="3">
        <v>44560</v>
      </c>
      <c r="G667" t="s">
        <v>9911</v>
      </c>
    </row>
    <row r="668" spans="1:7" x14ac:dyDescent="0.25">
      <c r="A668">
        <f t="shared" ca="1" si="10"/>
        <v>0.41975618101259571</v>
      </c>
      <c r="B668" s="1" t="s">
        <v>9225</v>
      </c>
      <c r="C668" s="2">
        <v>860575496</v>
      </c>
      <c r="D668" s="1" t="s">
        <v>9226</v>
      </c>
      <c r="E668" s="1" t="s">
        <v>9227</v>
      </c>
      <c r="F668" s="3">
        <v>44467</v>
      </c>
      <c r="G668" t="s">
        <v>9912</v>
      </c>
    </row>
    <row r="669" spans="1:7" x14ac:dyDescent="0.25">
      <c r="A669">
        <f t="shared" ca="1" si="10"/>
        <v>5.539041574253678E-2</v>
      </c>
      <c r="B669" s="1" t="s">
        <v>9259</v>
      </c>
      <c r="C669" s="2">
        <v>525236190</v>
      </c>
      <c r="D669" s="1" t="s">
        <v>9260</v>
      </c>
      <c r="E669" s="1" t="s">
        <v>9233</v>
      </c>
      <c r="F669" s="3">
        <v>44284</v>
      </c>
      <c r="G669" t="s">
        <v>9913</v>
      </c>
    </row>
    <row r="670" spans="1:7" x14ac:dyDescent="0.25">
      <c r="A670">
        <f t="shared" ca="1" si="10"/>
        <v>0.25496647193421129</v>
      </c>
      <c r="B670" s="1" t="s">
        <v>9235</v>
      </c>
      <c r="C670" s="2">
        <v>647583601</v>
      </c>
      <c r="D670" s="1" t="s">
        <v>9236</v>
      </c>
      <c r="E670" s="1" t="s">
        <v>9248</v>
      </c>
      <c r="F670" s="3">
        <v>44424</v>
      </c>
      <c r="G670" t="s">
        <v>9914</v>
      </c>
    </row>
    <row r="671" spans="1:7" x14ac:dyDescent="0.25">
      <c r="A671">
        <f t="shared" ca="1" si="10"/>
        <v>0.13466159189920357</v>
      </c>
      <c r="B671" s="1" t="s">
        <v>9242</v>
      </c>
      <c r="C671" s="2">
        <v>905121758</v>
      </c>
      <c r="D671" s="1" t="s">
        <v>9243</v>
      </c>
      <c r="E671" s="1" t="s">
        <v>9233</v>
      </c>
      <c r="F671" s="3">
        <v>44511</v>
      </c>
      <c r="G671" t="s">
        <v>9915</v>
      </c>
    </row>
    <row r="672" spans="1:7" x14ac:dyDescent="0.25">
      <c r="A672">
        <f t="shared" ca="1" si="10"/>
        <v>0.16487369561672571</v>
      </c>
      <c r="B672" s="1" t="s">
        <v>9259</v>
      </c>
      <c r="C672" s="2">
        <v>420912357</v>
      </c>
      <c r="D672" s="1" t="s">
        <v>9260</v>
      </c>
      <c r="E672" s="1" t="s">
        <v>9287</v>
      </c>
      <c r="F672" s="3">
        <v>44287</v>
      </c>
      <c r="G672" t="s">
        <v>9916</v>
      </c>
    </row>
    <row r="673" spans="1:7" x14ac:dyDescent="0.25">
      <c r="A673">
        <f t="shared" ca="1" si="10"/>
        <v>0.33124046682836972</v>
      </c>
      <c r="B673" s="1" t="s">
        <v>9242</v>
      </c>
      <c r="C673" s="2">
        <v>468624168</v>
      </c>
      <c r="D673" s="1" t="s">
        <v>9243</v>
      </c>
      <c r="E673" s="1" t="s">
        <v>9231</v>
      </c>
      <c r="F673" s="3">
        <v>44337</v>
      </c>
      <c r="G673" t="s">
        <v>9917</v>
      </c>
    </row>
    <row r="674" spans="1:7" x14ac:dyDescent="0.25">
      <c r="A674">
        <f t="shared" ca="1" si="10"/>
        <v>0.11200303442517245</v>
      </c>
      <c r="B674" s="1" t="s">
        <v>9259</v>
      </c>
      <c r="C674" s="2">
        <v>536584783</v>
      </c>
      <c r="D674" s="1" t="s">
        <v>9260</v>
      </c>
      <c r="E674" s="1" t="s">
        <v>9287</v>
      </c>
      <c r="F674" s="3">
        <v>44270</v>
      </c>
      <c r="G674" t="s">
        <v>9918</v>
      </c>
    </row>
    <row r="675" spans="1:7" x14ac:dyDescent="0.25">
      <c r="A675">
        <f t="shared" ca="1" si="10"/>
        <v>0.453580943691403</v>
      </c>
      <c r="B675" s="1" t="s">
        <v>9242</v>
      </c>
      <c r="C675" s="2">
        <v>262721547</v>
      </c>
      <c r="D675" s="1" t="s">
        <v>9243</v>
      </c>
      <c r="E675" s="1" t="s">
        <v>9231</v>
      </c>
      <c r="F675" s="3">
        <v>44641</v>
      </c>
      <c r="G675" t="s">
        <v>9919</v>
      </c>
    </row>
    <row r="676" spans="1:7" x14ac:dyDescent="0.25">
      <c r="A676">
        <f t="shared" ca="1" si="10"/>
        <v>0.79117932166715832</v>
      </c>
      <c r="B676" s="1" t="s">
        <v>9259</v>
      </c>
      <c r="C676" s="2">
        <v>112752941</v>
      </c>
      <c r="D676" s="1" t="s">
        <v>9260</v>
      </c>
      <c r="E676" s="1" t="s">
        <v>9233</v>
      </c>
      <c r="F676" s="3">
        <v>44206</v>
      </c>
      <c r="G676" t="s">
        <v>9920</v>
      </c>
    </row>
    <row r="677" spans="1:7" x14ac:dyDescent="0.25">
      <c r="A677">
        <f t="shared" ca="1" si="10"/>
        <v>0.44433910313465552</v>
      </c>
      <c r="B677" s="1" t="s">
        <v>9229</v>
      </c>
      <c r="C677" s="2">
        <v>611669116</v>
      </c>
      <c r="D677" s="1" t="s">
        <v>9230</v>
      </c>
      <c r="E677" s="1" t="s">
        <v>9240</v>
      </c>
      <c r="F677" s="3">
        <v>44497</v>
      </c>
      <c r="G677" t="s">
        <v>9921</v>
      </c>
    </row>
    <row r="678" spans="1:7" x14ac:dyDescent="0.25">
      <c r="A678">
        <f t="shared" ca="1" si="10"/>
        <v>0.90129502419112062</v>
      </c>
      <c r="B678" s="1" t="s">
        <v>9225</v>
      </c>
      <c r="C678" s="2">
        <v>754949952</v>
      </c>
      <c r="D678" s="1" t="s">
        <v>9226</v>
      </c>
      <c r="E678" s="1" t="s">
        <v>9227</v>
      </c>
      <c r="F678" s="3">
        <v>44422</v>
      </c>
      <c r="G678" t="s">
        <v>9922</v>
      </c>
    </row>
    <row r="679" spans="1:7" x14ac:dyDescent="0.25">
      <c r="A679">
        <f t="shared" ca="1" si="10"/>
        <v>0.74070485932008878</v>
      </c>
      <c r="B679" s="1" t="s">
        <v>9259</v>
      </c>
      <c r="C679" s="2">
        <v>335782045</v>
      </c>
      <c r="D679" s="1" t="s">
        <v>9260</v>
      </c>
      <c r="E679" s="1" t="s">
        <v>9287</v>
      </c>
      <c r="F679" s="3">
        <v>44546</v>
      </c>
      <c r="G679" t="s">
        <v>9923</v>
      </c>
    </row>
    <row r="680" spans="1:7" x14ac:dyDescent="0.25">
      <c r="A680">
        <f t="shared" ca="1" si="10"/>
        <v>0.7355609317775883</v>
      </c>
      <c r="B680" s="1" t="s">
        <v>9235</v>
      </c>
      <c r="C680" s="2">
        <v>81498368</v>
      </c>
      <c r="D680" s="1" t="s">
        <v>9236</v>
      </c>
      <c r="E680" s="1" t="s">
        <v>9248</v>
      </c>
      <c r="F680" s="3">
        <v>44533</v>
      </c>
      <c r="G680" t="s">
        <v>9924</v>
      </c>
    </row>
    <row r="681" spans="1:7" x14ac:dyDescent="0.25">
      <c r="A681">
        <f t="shared" ca="1" si="10"/>
        <v>0.19779866764907295</v>
      </c>
      <c r="B681" s="1" t="s">
        <v>9225</v>
      </c>
      <c r="C681" s="2">
        <v>394538360</v>
      </c>
      <c r="D681" s="1" t="s">
        <v>9226</v>
      </c>
      <c r="E681" s="1" t="s">
        <v>9285</v>
      </c>
      <c r="F681" s="3">
        <v>44302</v>
      </c>
      <c r="G681" t="s">
        <v>9925</v>
      </c>
    </row>
    <row r="682" spans="1:7" x14ac:dyDescent="0.25">
      <c r="A682">
        <f t="shared" ca="1" si="10"/>
        <v>2.2089219817608474E-2</v>
      </c>
      <c r="B682" s="1" t="s">
        <v>9235</v>
      </c>
      <c r="C682" s="2">
        <v>340309780</v>
      </c>
      <c r="D682" s="1" t="s">
        <v>9236</v>
      </c>
      <c r="E682" s="1" t="s">
        <v>9237</v>
      </c>
      <c r="F682" s="3">
        <v>44298</v>
      </c>
      <c r="G682" t="s">
        <v>9926</v>
      </c>
    </row>
    <row r="683" spans="1:7" x14ac:dyDescent="0.25">
      <c r="A683">
        <f t="shared" ca="1" si="10"/>
        <v>0.58894355817804322</v>
      </c>
      <c r="B683" s="1" t="s">
        <v>9259</v>
      </c>
      <c r="C683" s="2">
        <v>478667502</v>
      </c>
      <c r="D683" s="1" t="s">
        <v>9260</v>
      </c>
      <c r="E683" s="1" t="s">
        <v>9233</v>
      </c>
      <c r="F683" s="3">
        <v>44429</v>
      </c>
      <c r="G683" t="s">
        <v>9927</v>
      </c>
    </row>
    <row r="684" spans="1:7" x14ac:dyDescent="0.25">
      <c r="A684">
        <f t="shared" ca="1" si="10"/>
        <v>0.78895053651460578</v>
      </c>
      <c r="B684" s="1" t="s">
        <v>9225</v>
      </c>
      <c r="C684" s="2">
        <v>729505202</v>
      </c>
      <c r="D684" s="1" t="s">
        <v>9226</v>
      </c>
      <c r="E684" s="1" t="s">
        <v>9285</v>
      </c>
      <c r="F684" s="3">
        <v>44589</v>
      </c>
      <c r="G684" t="s">
        <v>9928</v>
      </c>
    </row>
    <row r="685" spans="1:7" x14ac:dyDescent="0.25">
      <c r="A685">
        <f t="shared" ca="1" si="10"/>
        <v>0.87501657565786162</v>
      </c>
      <c r="B685" s="1" t="s">
        <v>9242</v>
      </c>
      <c r="C685" s="2">
        <v>511686088</v>
      </c>
      <c r="D685" s="1" t="s">
        <v>9243</v>
      </c>
      <c r="E685" s="1" t="s">
        <v>9231</v>
      </c>
      <c r="F685" s="3">
        <v>44498</v>
      </c>
      <c r="G685" t="s">
        <v>9929</v>
      </c>
    </row>
    <row r="686" spans="1:7" x14ac:dyDescent="0.25">
      <c r="A686">
        <f t="shared" ca="1" si="10"/>
        <v>0.96636065048058961</v>
      </c>
      <c r="B686" s="1" t="s">
        <v>9229</v>
      </c>
      <c r="C686" s="2">
        <v>144336359</v>
      </c>
      <c r="D686" s="1" t="s">
        <v>9230</v>
      </c>
      <c r="E686" s="1" t="s">
        <v>9240</v>
      </c>
      <c r="F686" s="3">
        <v>44256</v>
      </c>
      <c r="G686" t="s">
        <v>9930</v>
      </c>
    </row>
    <row r="687" spans="1:7" x14ac:dyDescent="0.25">
      <c r="A687">
        <f t="shared" ca="1" si="10"/>
        <v>0.96950189929202757</v>
      </c>
      <c r="B687" s="1" t="s">
        <v>9259</v>
      </c>
      <c r="C687" s="2">
        <v>236046688</v>
      </c>
      <c r="D687" s="1" t="s">
        <v>9260</v>
      </c>
      <c r="E687" s="1" t="s">
        <v>9233</v>
      </c>
      <c r="F687" s="3">
        <v>44393</v>
      </c>
      <c r="G687" t="s">
        <v>9931</v>
      </c>
    </row>
    <row r="688" spans="1:7" x14ac:dyDescent="0.25">
      <c r="A688">
        <f t="shared" ca="1" si="10"/>
        <v>0.84790220151304796</v>
      </c>
      <c r="B688" s="1" t="s">
        <v>9229</v>
      </c>
      <c r="C688" s="2">
        <v>384256484</v>
      </c>
      <c r="D688" s="1" t="s">
        <v>9230</v>
      </c>
      <c r="E688" s="1" t="s">
        <v>9240</v>
      </c>
      <c r="F688" s="3">
        <v>44605</v>
      </c>
      <c r="G688" t="s">
        <v>9932</v>
      </c>
    </row>
    <row r="689" spans="1:7" x14ac:dyDescent="0.25">
      <c r="A689">
        <f t="shared" ca="1" si="10"/>
        <v>0.95053106297299339</v>
      </c>
      <c r="B689" s="1" t="s">
        <v>9225</v>
      </c>
      <c r="C689" s="2">
        <v>290011943</v>
      </c>
      <c r="D689" s="1" t="s">
        <v>9226</v>
      </c>
      <c r="E689" s="1" t="s">
        <v>9285</v>
      </c>
      <c r="F689" s="3">
        <v>44561</v>
      </c>
      <c r="G689" t="s">
        <v>9933</v>
      </c>
    </row>
    <row r="690" spans="1:7" x14ac:dyDescent="0.25">
      <c r="A690">
        <f t="shared" ca="1" si="10"/>
        <v>0.91517304656442788</v>
      </c>
      <c r="B690" s="1" t="s">
        <v>9242</v>
      </c>
      <c r="C690" s="2">
        <v>409570074</v>
      </c>
      <c r="D690" s="1" t="s">
        <v>9243</v>
      </c>
      <c r="E690" s="1" t="s">
        <v>9231</v>
      </c>
      <c r="F690" s="3">
        <v>44383</v>
      </c>
      <c r="G690" t="s">
        <v>9934</v>
      </c>
    </row>
    <row r="691" spans="1:7" x14ac:dyDescent="0.25">
      <c r="A691">
        <f t="shared" ca="1" si="10"/>
        <v>0.16738494631225065</v>
      </c>
      <c r="B691" s="1" t="s">
        <v>9259</v>
      </c>
      <c r="C691" s="2">
        <v>833296386</v>
      </c>
      <c r="D691" s="1" t="s">
        <v>9260</v>
      </c>
      <c r="E691" s="1" t="s">
        <v>9233</v>
      </c>
      <c r="F691" s="3">
        <v>44679</v>
      </c>
      <c r="G691" t="s">
        <v>9935</v>
      </c>
    </row>
    <row r="692" spans="1:7" x14ac:dyDescent="0.25">
      <c r="A692">
        <f t="shared" ca="1" si="10"/>
        <v>0.52370478161858869</v>
      </c>
      <c r="B692" s="1" t="s">
        <v>9259</v>
      </c>
      <c r="C692" s="2">
        <v>86849828</v>
      </c>
      <c r="D692" s="1" t="s">
        <v>9260</v>
      </c>
      <c r="E692" s="1" t="s">
        <v>9231</v>
      </c>
      <c r="F692" s="3">
        <v>44284</v>
      </c>
      <c r="G692" t="s">
        <v>9936</v>
      </c>
    </row>
    <row r="693" spans="1:7" x14ac:dyDescent="0.25">
      <c r="A693">
        <f t="shared" ca="1" si="10"/>
        <v>0.90129416849281896</v>
      </c>
      <c r="B693" s="1" t="s">
        <v>9259</v>
      </c>
      <c r="C693" s="2">
        <v>281763511</v>
      </c>
      <c r="D693" s="1" t="s">
        <v>9260</v>
      </c>
      <c r="E693" s="1" t="s">
        <v>9233</v>
      </c>
      <c r="F693" s="3">
        <v>44455</v>
      </c>
      <c r="G693" t="s">
        <v>9937</v>
      </c>
    </row>
    <row r="694" spans="1:7" x14ac:dyDescent="0.25">
      <c r="A694">
        <f t="shared" ca="1" si="10"/>
        <v>9.3391265607339569E-2</v>
      </c>
      <c r="B694" s="1" t="s">
        <v>9242</v>
      </c>
      <c r="C694" s="2">
        <v>693757324</v>
      </c>
      <c r="D694" s="1" t="s">
        <v>9243</v>
      </c>
      <c r="E694" s="1" t="s">
        <v>9231</v>
      </c>
      <c r="F694" s="3">
        <v>44243</v>
      </c>
      <c r="G694" t="s">
        <v>9938</v>
      </c>
    </row>
    <row r="695" spans="1:7" x14ac:dyDescent="0.25">
      <c r="A695">
        <f t="shared" ca="1" si="10"/>
        <v>0.78955554036636133</v>
      </c>
      <c r="B695" s="1" t="s">
        <v>9229</v>
      </c>
      <c r="C695" s="2">
        <v>406611418</v>
      </c>
      <c r="D695" s="1" t="s">
        <v>9230</v>
      </c>
      <c r="E695" s="1" t="s">
        <v>9240</v>
      </c>
      <c r="F695" s="3">
        <v>44367</v>
      </c>
      <c r="G695" t="s">
        <v>9939</v>
      </c>
    </row>
    <row r="696" spans="1:7" x14ac:dyDescent="0.25">
      <c r="A696">
        <f t="shared" ca="1" si="10"/>
        <v>7.438232414043211E-2</v>
      </c>
      <c r="B696" s="1" t="s">
        <v>9235</v>
      </c>
      <c r="C696" s="2">
        <v>396810464</v>
      </c>
      <c r="D696" s="1" t="s">
        <v>9236</v>
      </c>
      <c r="E696" s="1" t="s">
        <v>9237</v>
      </c>
      <c r="F696" s="3">
        <v>44650</v>
      </c>
      <c r="G696" t="s">
        <v>9940</v>
      </c>
    </row>
    <row r="697" spans="1:7" x14ac:dyDescent="0.25">
      <c r="A697">
        <f t="shared" ca="1" si="10"/>
        <v>0.43269290508962532</v>
      </c>
      <c r="B697" s="1" t="s">
        <v>9242</v>
      </c>
      <c r="C697" s="2">
        <v>399531461</v>
      </c>
      <c r="D697" s="1" t="s">
        <v>9243</v>
      </c>
      <c r="E697" s="1" t="s">
        <v>9231</v>
      </c>
      <c r="F697" s="3">
        <v>44636</v>
      </c>
      <c r="G697" t="s">
        <v>9941</v>
      </c>
    </row>
    <row r="698" spans="1:7" x14ac:dyDescent="0.25">
      <c r="A698">
        <f t="shared" ca="1" si="10"/>
        <v>0.13961668361472557</v>
      </c>
      <c r="B698" s="1" t="s">
        <v>9245</v>
      </c>
      <c r="C698" s="2">
        <v>934687474</v>
      </c>
      <c r="D698" s="1" t="s">
        <v>9246</v>
      </c>
      <c r="E698" s="1" t="s">
        <v>9227</v>
      </c>
      <c r="F698" s="3">
        <v>44476</v>
      </c>
      <c r="G698" t="s">
        <v>9942</v>
      </c>
    </row>
    <row r="699" spans="1:7" x14ac:dyDescent="0.25">
      <c r="A699">
        <f t="shared" ca="1" si="10"/>
        <v>0.82648013626290928</v>
      </c>
      <c r="B699" s="1" t="s">
        <v>9242</v>
      </c>
      <c r="C699" s="2">
        <v>820706182</v>
      </c>
      <c r="D699" s="1" t="s">
        <v>9243</v>
      </c>
      <c r="E699" s="1" t="s">
        <v>9231</v>
      </c>
      <c r="F699" s="3">
        <v>44418</v>
      </c>
      <c r="G699" t="s">
        <v>9943</v>
      </c>
    </row>
    <row r="700" spans="1:7" x14ac:dyDescent="0.25">
      <c r="A700">
        <f t="shared" ca="1" si="10"/>
        <v>0.93596109677507422</v>
      </c>
      <c r="B700" s="1" t="s">
        <v>9259</v>
      </c>
      <c r="C700" s="2">
        <v>390143585</v>
      </c>
      <c r="D700" s="1" t="s">
        <v>9260</v>
      </c>
      <c r="E700" s="1" t="s">
        <v>9287</v>
      </c>
      <c r="F700" s="3">
        <v>44425</v>
      </c>
      <c r="G700" t="s">
        <v>9944</v>
      </c>
    </row>
    <row r="701" spans="1:7" x14ac:dyDescent="0.25">
      <c r="A701">
        <f t="shared" ca="1" si="10"/>
        <v>0.38618095543587216</v>
      </c>
      <c r="B701" s="1" t="s">
        <v>9259</v>
      </c>
      <c r="C701" s="2">
        <v>761581783</v>
      </c>
      <c r="D701" s="1" t="s">
        <v>9260</v>
      </c>
      <c r="E701" s="1" t="s">
        <v>9231</v>
      </c>
      <c r="F701" s="3">
        <v>44498</v>
      </c>
      <c r="G701" t="s">
        <v>9945</v>
      </c>
    </row>
    <row r="702" spans="1:7" x14ac:dyDescent="0.25">
      <c r="A702">
        <f t="shared" ca="1" si="10"/>
        <v>0.11750543684520298</v>
      </c>
      <c r="B702" s="1" t="s">
        <v>9245</v>
      </c>
      <c r="C702" s="2">
        <v>620261247</v>
      </c>
      <c r="D702" s="1" t="s">
        <v>9246</v>
      </c>
      <c r="E702" s="1" t="s">
        <v>9227</v>
      </c>
      <c r="F702" s="3">
        <v>44494</v>
      </c>
      <c r="G702" t="s">
        <v>9946</v>
      </c>
    </row>
    <row r="703" spans="1:7" x14ac:dyDescent="0.25">
      <c r="A703">
        <f t="shared" ca="1" si="10"/>
        <v>0.55676515542364469</v>
      </c>
      <c r="B703" s="1" t="s">
        <v>9242</v>
      </c>
      <c r="C703" s="2">
        <v>322285626</v>
      </c>
      <c r="D703" s="1" t="s">
        <v>9243</v>
      </c>
      <c r="E703" s="1" t="s">
        <v>9233</v>
      </c>
      <c r="F703" s="3">
        <v>44212</v>
      </c>
      <c r="G703" t="s">
        <v>9947</v>
      </c>
    </row>
    <row r="704" spans="1:7" x14ac:dyDescent="0.25">
      <c r="A704">
        <f t="shared" ca="1" si="10"/>
        <v>0.56196824718908878</v>
      </c>
      <c r="B704" s="1" t="s">
        <v>9225</v>
      </c>
      <c r="C704" s="2">
        <v>119419377</v>
      </c>
      <c r="D704" s="1" t="s">
        <v>9226</v>
      </c>
      <c r="E704" s="1" t="s">
        <v>9233</v>
      </c>
      <c r="F704" s="3">
        <v>44461</v>
      </c>
      <c r="G704" t="s">
        <v>9948</v>
      </c>
    </row>
    <row r="705" spans="1:7" x14ac:dyDescent="0.25">
      <c r="A705">
        <f t="shared" ca="1" si="10"/>
        <v>0.20747559872090104</v>
      </c>
      <c r="B705" s="1" t="s">
        <v>9245</v>
      </c>
      <c r="C705" s="2">
        <v>938682630</v>
      </c>
      <c r="D705" s="1" t="s">
        <v>9246</v>
      </c>
      <c r="E705" s="1" t="s">
        <v>9285</v>
      </c>
      <c r="F705" s="3">
        <v>44434</v>
      </c>
      <c r="G705" t="s">
        <v>9949</v>
      </c>
    </row>
    <row r="706" spans="1:7" x14ac:dyDescent="0.25">
      <c r="A706">
        <f t="shared" ref="A706:A769" ca="1" si="11">RAND()</f>
        <v>0.35297952811126454</v>
      </c>
      <c r="B706" s="1" t="s">
        <v>9242</v>
      </c>
      <c r="C706" s="2">
        <v>128139351</v>
      </c>
      <c r="D706" s="1" t="s">
        <v>9243</v>
      </c>
      <c r="E706" s="1" t="s">
        <v>9231</v>
      </c>
      <c r="F706" s="3">
        <v>44678</v>
      </c>
      <c r="G706" t="s">
        <v>9950</v>
      </c>
    </row>
    <row r="707" spans="1:7" x14ac:dyDescent="0.25">
      <c r="A707">
        <f t="shared" ca="1" si="11"/>
        <v>0.95171119412418415</v>
      </c>
      <c r="B707" s="1" t="s">
        <v>9242</v>
      </c>
      <c r="C707" s="2">
        <v>147534688</v>
      </c>
      <c r="D707" s="1" t="s">
        <v>9243</v>
      </c>
      <c r="E707" s="1" t="s">
        <v>9233</v>
      </c>
      <c r="F707" s="3">
        <v>44536</v>
      </c>
      <c r="G707" t="s">
        <v>9951</v>
      </c>
    </row>
    <row r="708" spans="1:7" x14ac:dyDescent="0.25">
      <c r="A708">
        <f t="shared" ca="1" si="11"/>
        <v>0.23414069772022417</v>
      </c>
      <c r="B708" s="1" t="s">
        <v>9245</v>
      </c>
      <c r="C708" s="2">
        <v>699779800</v>
      </c>
      <c r="D708" s="1" t="s">
        <v>9246</v>
      </c>
      <c r="E708" s="1" t="s">
        <v>9227</v>
      </c>
      <c r="F708" s="3">
        <v>44637</v>
      </c>
      <c r="G708" t="s">
        <v>9952</v>
      </c>
    </row>
    <row r="709" spans="1:7" x14ac:dyDescent="0.25">
      <c r="A709">
        <f t="shared" ca="1" si="11"/>
        <v>0.37314229712110369</v>
      </c>
      <c r="B709" s="1" t="s">
        <v>9245</v>
      </c>
      <c r="C709" s="2">
        <v>86568311</v>
      </c>
      <c r="D709" s="1" t="s">
        <v>9246</v>
      </c>
      <c r="E709" s="1" t="s">
        <v>9282</v>
      </c>
      <c r="F709" s="3">
        <v>44533</v>
      </c>
      <c r="G709" t="s">
        <v>9953</v>
      </c>
    </row>
    <row r="710" spans="1:7" x14ac:dyDescent="0.25">
      <c r="A710">
        <f t="shared" ca="1" si="11"/>
        <v>0.26595211368711202</v>
      </c>
      <c r="B710" s="1" t="s">
        <v>9225</v>
      </c>
      <c r="C710" s="2">
        <v>516644526</v>
      </c>
      <c r="D710" s="1" t="s">
        <v>9226</v>
      </c>
      <c r="E710" s="1" t="s">
        <v>9227</v>
      </c>
      <c r="F710" s="3">
        <v>44474</v>
      </c>
      <c r="G710" t="s">
        <v>9954</v>
      </c>
    </row>
    <row r="711" spans="1:7" x14ac:dyDescent="0.25">
      <c r="A711">
        <f t="shared" ca="1" si="11"/>
        <v>0.9792517515627388</v>
      </c>
      <c r="B711" s="1" t="s">
        <v>9225</v>
      </c>
      <c r="C711" s="2">
        <v>769373972</v>
      </c>
      <c r="D711" s="1" t="s">
        <v>9226</v>
      </c>
      <c r="E711" s="1" t="s">
        <v>9227</v>
      </c>
      <c r="F711" s="3">
        <v>44543</v>
      </c>
      <c r="G711" t="s">
        <v>9955</v>
      </c>
    </row>
    <row r="712" spans="1:7" x14ac:dyDescent="0.25">
      <c r="A712">
        <f t="shared" ca="1" si="11"/>
        <v>0.15164283031729786</v>
      </c>
      <c r="B712" s="1" t="s">
        <v>9225</v>
      </c>
      <c r="C712" s="2">
        <v>180698572</v>
      </c>
      <c r="D712" s="1" t="s">
        <v>9226</v>
      </c>
      <c r="E712" s="1" t="s">
        <v>9233</v>
      </c>
      <c r="F712" s="3">
        <v>44225</v>
      </c>
      <c r="G712" t="s">
        <v>9956</v>
      </c>
    </row>
    <row r="713" spans="1:7" x14ac:dyDescent="0.25">
      <c r="A713">
        <f t="shared" ca="1" si="11"/>
        <v>0.38865560221933437</v>
      </c>
      <c r="B713" s="1" t="s">
        <v>9229</v>
      </c>
      <c r="C713" s="2">
        <v>994337960</v>
      </c>
      <c r="D713" s="1" t="s">
        <v>9230</v>
      </c>
      <c r="E713" s="1" t="s">
        <v>9231</v>
      </c>
      <c r="F713" s="3">
        <v>44386</v>
      </c>
      <c r="G713" t="s">
        <v>9957</v>
      </c>
    </row>
    <row r="714" spans="1:7" x14ac:dyDescent="0.25">
      <c r="A714">
        <f t="shared" ca="1" si="11"/>
        <v>0.87538249794156009</v>
      </c>
      <c r="B714" s="1" t="s">
        <v>9225</v>
      </c>
      <c r="C714" s="2">
        <v>249336167</v>
      </c>
      <c r="D714" s="1" t="s">
        <v>9226</v>
      </c>
      <c r="E714" s="1" t="s">
        <v>9227</v>
      </c>
      <c r="F714" s="3">
        <v>44574</v>
      </c>
      <c r="G714" t="s">
        <v>9958</v>
      </c>
    </row>
    <row r="715" spans="1:7" x14ac:dyDescent="0.25">
      <c r="A715">
        <f t="shared" ca="1" si="11"/>
        <v>0.16544539613707898</v>
      </c>
      <c r="B715" s="1" t="s">
        <v>9242</v>
      </c>
      <c r="C715" s="2">
        <v>927583432</v>
      </c>
      <c r="D715" s="1" t="s">
        <v>9243</v>
      </c>
      <c r="E715" s="1" t="s">
        <v>9231</v>
      </c>
      <c r="F715" s="3">
        <v>44519</v>
      </c>
      <c r="G715" t="s">
        <v>9959</v>
      </c>
    </row>
    <row r="716" spans="1:7" x14ac:dyDescent="0.25">
      <c r="A716">
        <f t="shared" ca="1" si="11"/>
        <v>0.38334816051086329</v>
      </c>
      <c r="B716" s="1" t="s">
        <v>9259</v>
      </c>
      <c r="C716" s="2">
        <v>738684930</v>
      </c>
      <c r="D716" s="1" t="s">
        <v>9260</v>
      </c>
      <c r="E716" s="1" t="s">
        <v>9287</v>
      </c>
      <c r="F716" s="3">
        <v>44646</v>
      </c>
      <c r="G716" t="s">
        <v>9960</v>
      </c>
    </row>
    <row r="717" spans="1:7" x14ac:dyDescent="0.25">
      <c r="A717">
        <f t="shared" ca="1" si="11"/>
        <v>0.32684828303234914</v>
      </c>
      <c r="B717" s="1" t="s">
        <v>9259</v>
      </c>
      <c r="C717" s="2">
        <v>109729048</v>
      </c>
      <c r="D717" s="1" t="s">
        <v>9260</v>
      </c>
      <c r="E717" s="1" t="s">
        <v>9287</v>
      </c>
      <c r="F717" s="3">
        <v>44460</v>
      </c>
      <c r="G717" t="s">
        <v>9961</v>
      </c>
    </row>
    <row r="718" spans="1:7" x14ac:dyDescent="0.25">
      <c r="A718">
        <f t="shared" ca="1" si="11"/>
        <v>0.99562783601544524</v>
      </c>
      <c r="B718" s="1" t="s">
        <v>9225</v>
      </c>
      <c r="C718" s="2">
        <v>922881556</v>
      </c>
      <c r="D718" s="1" t="s">
        <v>9226</v>
      </c>
      <c r="E718" s="1" t="s">
        <v>9227</v>
      </c>
      <c r="F718" s="3">
        <v>44308</v>
      </c>
      <c r="G718" t="s">
        <v>9962</v>
      </c>
    </row>
    <row r="719" spans="1:7" x14ac:dyDescent="0.25">
      <c r="A719">
        <f t="shared" ca="1" si="11"/>
        <v>0.92252816145088468</v>
      </c>
      <c r="B719" s="1" t="s">
        <v>9259</v>
      </c>
      <c r="C719" s="2">
        <v>470311784</v>
      </c>
      <c r="D719" s="1" t="s">
        <v>9260</v>
      </c>
      <c r="E719" s="1" t="s">
        <v>9233</v>
      </c>
      <c r="F719" s="3">
        <v>44435</v>
      </c>
      <c r="G719" t="s">
        <v>9963</v>
      </c>
    </row>
    <row r="720" spans="1:7" x14ac:dyDescent="0.25">
      <c r="A720">
        <f t="shared" ca="1" si="11"/>
        <v>9.9436940577748878E-2</v>
      </c>
      <c r="B720" s="1" t="s">
        <v>9229</v>
      </c>
      <c r="C720" s="2">
        <v>802418265</v>
      </c>
      <c r="D720" s="1" t="s">
        <v>9230</v>
      </c>
      <c r="E720" s="1" t="s">
        <v>9240</v>
      </c>
      <c r="F720" s="3">
        <v>44643</v>
      </c>
      <c r="G720" t="s">
        <v>9964</v>
      </c>
    </row>
    <row r="721" spans="1:7" x14ac:dyDescent="0.25">
      <c r="A721">
        <f t="shared" ca="1" si="11"/>
        <v>0.78886265872242822</v>
      </c>
      <c r="B721" s="1" t="s">
        <v>9242</v>
      </c>
      <c r="C721" s="2">
        <v>236168567</v>
      </c>
      <c r="D721" s="1" t="s">
        <v>9243</v>
      </c>
      <c r="E721" s="1" t="s">
        <v>9231</v>
      </c>
      <c r="F721" s="3">
        <v>44337</v>
      </c>
      <c r="G721" t="s">
        <v>9965</v>
      </c>
    </row>
    <row r="722" spans="1:7" x14ac:dyDescent="0.25">
      <c r="A722">
        <f t="shared" ca="1" si="11"/>
        <v>0.86721595784301775</v>
      </c>
      <c r="B722" s="1" t="s">
        <v>9229</v>
      </c>
      <c r="C722" s="2">
        <v>327612112</v>
      </c>
      <c r="D722" s="1" t="s">
        <v>9230</v>
      </c>
      <c r="E722" s="1" t="s">
        <v>9240</v>
      </c>
      <c r="F722" s="3">
        <v>44581</v>
      </c>
      <c r="G722" t="s">
        <v>9966</v>
      </c>
    </row>
    <row r="723" spans="1:7" x14ac:dyDescent="0.25">
      <c r="A723">
        <f t="shared" ca="1" si="11"/>
        <v>0.82850362077120443</v>
      </c>
      <c r="B723" s="1" t="s">
        <v>9225</v>
      </c>
      <c r="C723" s="2">
        <v>892038287</v>
      </c>
      <c r="D723" s="1" t="s">
        <v>9226</v>
      </c>
      <c r="E723" s="1" t="s">
        <v>9231</v>
      </c>
      <c r="F723" s="3">
        <v>44397</v>
      </c>
      <c r="G723" t="s">
        <v>9967</v>
      </c>
    </row>
    <row r="724" spans="1:7" x14ac:dyDescent="0.25">
      <c r="A724">
        <f t="shared" ca="1" si="11"/>
        <v>0.23167878913528928</v>
      </c>
      <c r="B724" s="1" t="s">
        <v>9225</v>
      </c>
      <c r="C724" s="2">
        <v>449540697</v>
      </c>
      <c r="D724" s="1" t="s">
        <v>9226</v>
      </c>
      <c r="E724" s="1" t="s">
        <v>9227</v>
      </c>
      <c r="F724" s="3">
        <v>44537</v>
      </c>
      <c r="G724" t="s">
        <v>9968</v>
      </c>
    </row>
    <row r="725" spans="1:7" x14ac:dyDescent="0.25">
      <c r="A725">
        <f t="shared" ca="1" si="11"/>
        <v>0.89714977807538709</v>
      </c>
      <c r="B725" s="1" t="s">
        <v>9225</v>
      </c>
      <c r="C725" s="2">
        <v>4417230</v>
      </c>
      <c r="D725" s="1" t="s">
        <v>9226</v>
      </c>
      <c r="E725" s="1" t="s">
        <v>9233</v>
      </c>
      <c r="F725" s="3">
        <v>44508</v>
      </c>
      <c r="G725" t="s">
        <v>9969</v>
      </c>
    </row>
    <row r="726" spans="1:7" x14ac:dyDescent="0.25">
      <c r="A726">
        <f t="shared" ca="1" si="11"/>
        <v>0.78886459814383525</v>
      </c>
      <c r="B726" s="1" t="s">
        <v>9242</v>
      </c>
      <c r="C726" s="2">
        <v>281045684</v>
      </c>
      <c r="D726" s="1" t="s">
        <v>9243</v>
      </c>
      <c r="E726" s="1" t="s">
        <v>9233</v>
      </c>
      <c r="F726" s="3">
        <v>44557</v>
      </c>
      <c r="G726" t="s">
        <v>9970</v>
      </c>
    </row>
    <row r="727" spans="1:7" x14ac:dyDescent="0.25">
      <c r="A727">
        <f t="shared" ca="1" si="11"/>
        <v>4.2383026220376152E-3</v>
      </c>
      <c r="B727" s="1" t="s">
        <v>9225</v>
      </c>
      <c r="C727" s="2">
        <v>645106187</v>
      </c>
      <c r="D727" s="1" t="s">
        <v>9226</v>
      </c>
      <c r="E727" s="1" t="s">
        <v>9227</v>
      </c>
      <c r="F727" s="3">
        <v>44639</v>
      </c>
      <c r="G727" t="s">
        <v>9971</v>
      </c>
    </row>
    <row r="728" spans="1:7" x14ac:dyDescent="0.25">
      <c r="A728">
        <f t="shared" ca="1" si="11"/>
        <v>0.65297530955784711</v>
      </c>
      <c r="B728" s="1" t="s">
        <v>9235</v>
      </c>
      <c r="C728" s="2">
        <v>971310478</v>
      </c>
      <c r="D728" s="1" t="s">
        <v>9236</v>
      </c>
      <c r="E728" s="1" t="s">
        <v>9248</v>
      </c>
      <c r="F728" s="3">
        <v>44456</v>
      </c>
      <c r="G728" t="s">
        <v>9972</v>
      </c>
    </row>
    <row r="729" spans="1:7" x14ac:dyDescent="0.25">
      <c r="A729">
        <f t="shared" ca="1" si="11"/>
        <v>0.55211838514270706</v>
      </c>
      <c r="B729" s="1" t="s">
        <v>9225</v>
      </c>
      <c r="C729" s="2">
        <v>895923214</v>
      </c>
      <c r="D729" s="1" t="s">
        <v>9226</v>
      </c>
      <c r="E729" s="1" t="s">
        <v>9227</v>
      </c>
      <c r="F729" s="3">
        <v>44454</v>
      </c>
      <c r="G729" t="s">
        <v>9973</v>
      </c>
    </row>
    <row r="730" spans="1:7" x14ac:dyDescent="0.25">
      <c r="A730">
        <f t="shared" ca="1" si="11"/>
        <v>0.93058017472043564</v>
      </c>
      <c r="B730" s="1" t="s">
        <v>9259</v>
      </c>
      <c r="C730" s="2">
        <v>627379463</v>
      </c>
      <c r="D730" s="1" t="s">
        <v>9260</v>
      </c>
      <c r="E730" s="1" t="s">
        <v>9233</v>
      </c>
      <c r="F730" s="3">
        <v>44316</v>
      </c>
      <c r="G730" t="s">
        <v>9974</v>
      </c>
    </row>
    <row r="731" spans="1:7" x14ac:dyDescent="0.25">
      <c r="A731">
        <f t="shared" ca="1" si="11"/>
        <v>0.75868027388877735</v>
      </c>
      <c r="B731" s="1" t="s">
        <v>9259</v>
      </c>
      <c r="C731" s="2">
        <v>220684499</v>
      </c>
      <c r="D731" s="1" t="s">
        <v>9260</v>
      </c>
      <c r="E731" s="1" t="s">
        <v>9233</v>
      </c>
      <c r="F731" s="3">
        <v>44628</v>
      </c>
      <c r="G731" t="s">
        <v>9975</v>
      </c>
    </row>
    <row r="732" spans="1:7" x14ac:dyDescent="0.25">
      <c r="A732">
        <f t="shared" ca="1" si="11"/>
        <v>0.80120809499097834</v>
      </c>
      <c r="B732" s="1" t="s">
        <v>9242</v>
      </c>
      <c r="C732" s="2">
        <v>532469543</v>
      </c>
      <c r="D732" s="1" t="s">
        <v>9243</v>
      </c>
      <c r="E732" s="1" t="s">
        <v>9231</v>
      </c>
      <c r="F732" s="3">
        <v>44363</v>
      </c>
      <c r="G732" t="s">
        <v>9976</v>
      </c>
    </row>
    <row r="733" spans="1:7" x14ac:dyDescent="0.25">
      <c r="A733">
        <f t="shared" ca="1" si="11"/>
        <v>0.28829181839869389</v>
      </c>
      <c r="B733" s="1" t="s">
        <v>9259</v>
      </c>
      <c r="C733" s="2">
        <v>959566153</v>
      </c>
      <c r="D733" s="1" t="s">
        <v>9260</v>
      </c>
      <c r="E733" s="1" t="s">
        <v>9233</v>
      </c>
      <c r="F733" s="3">
        <v>44594</v>
      </c>
      <c r="G733" t="s">
        <v>9977</v>
      </c>
    </row>
    <row r="734" spans="1:7" x14ac:dyDescent="0.25">
      <c r="A734">
        <f t="shared" ca="1" si="11"/>
        <v>0.32353972317440283</v>
      </c>
      <c r="B734" s="1" t="s">
        <v>9225</v>
      </c>
      <c r="C734" s="2">
        <v>306590052</v>
      </c>
      <c r="D734" s="1" t="s">
        <v>9226</v>
      </c>
      <c r="E734" s="1" t="s">
        <v>9233</v>
      </c>
      <c r="F734" s="3">
        <v>44409</v>
      </c>
      <c r="G734" t="s">
        <v>9978</v>
      </c>
    </row>
    <row r="735" spans="1:7" x14ac:dyDescent="0.25">
      <c r="A735">
        <f t="shared" ca="1" si="11"/>
        <v>0.26865730733209536</v>
      </c>
      <c r="B735" s="1" t="s">
        <v>9259</v>
      </c>
      <c r="C735" s="2">
        <v>233834163</v>
      </c>
      <c r="D735" s="1" t="s">
        <v>9260</v>
      </c>
      <c r="E735" s="1" t="s">
        <v>9287</v>
      </c>
      <c r="F735" s="3">
        <v>44631</v>
      </c>
      <c r="G735" t="s">
        <v>9979</v>
      </c>
    </row>
    <row r="736" spans="1:7" x14ac:dyDescent="0.25">
      <c r="A736">
        <f t="shared" ca="1" si="11"/>
        <v>0.37437804035973921</v>
      </c>
      <c r="B736" s="1" t="s">
        <v>9235</v>
      </c>
      <c r="C736" s="2">
        <v>169486428</v>
      </c>
      <c r="D736" s="1" t="s">
        <v>9236</v>
      </c>
      <c r="E736" s="1" t="s">
        <v>9227</v>
      </c>
      <c r="F736" s="3">
        <v>44437</v>
      </c>
      <c r="G736" t="s">
        <v>9980</v>
      </c>
    </row>
    <row r="737" spans="1:7" x14ac:dyDescent="0.25">
      <c r="A737">
        <f t="shared" ca="1" si="11"/>
        <v>0.62934519363359487</v>
      </c>
      <c r="B737" s="1" t="s">
        <v>9229</v>
      </c>
      <c r="C737" s="2">
        <v>622899729</v>
      </c>
      <c r="D737" s="1" t="s">
        <v>9230</v>
      </c>
      <c r="E737" s="1" t="s">
        <v>9240</v>
      </c>
      <c r="F737" s="3">
        <v>44341</v>
      </c>
      <c r="G737" t="s">
        <v>9981</v>
      </c>
    </row>
    <row r="738" spans="1:7" x14ac:dyDescent="0.25">
      <c r="A738">
        <f t="shared" ca="1" si="11"/>
        <v>0.20383835602078204</v>
      </c>
      <c r="B738" s="1" t="s">
        <v>9259</v>
      </c>
      <c r="C738" s="2">
        <v>633845603</v>
      </c>
      <c r="D738" s="1" t="s">
        <v>9260</v>
      </c>
      <c r="E738" s="1" t="s">
        <v>9287</v>
      </c>
      <c r="F738" s="3">
        <v>44450</v>
      </c>
      <c r="G738" t="s">
        <v>9982</v>
      </c>
    </row>
    <row r="739" spans="1:7" x14ac:dyDescent="0.25">
      <c r="A739">
        <f t="shared" ca="1" si="11"/>
        <v>0.60333021554174693</v>
      </c>
      <c r="B739" s="1" t="s">
        <v>9242</v>
      </c>
      <c r="C739" s="2">
        <v>878940712</v>
      </c>
      <c r="D739" s="1" t="s">
        <v>9243</v>
      </c>
      <c r="E739" s="1" t="s">
        <v>9231</v>
      </c>
      <c r="F739" s="3">
        <v>44236</v>
      </c>
      <c r="G739" t="s">
        <v>9983</v>
      </c>
    </row>
    <row r="740" spans="1:7" x14ac:dyDescent="0.25">
      <c r="A740">
        <f t="shared" ca="1" si="11"/>
        <v>0.75994803830697122</v>
      </c>
      <c r="B740" s="1" t="s">
        <v>9225</v>
      </c>
      <c r="C740" s="2">
        <v>775922234</v>
      </c>
      <c r="D740" s="1" t="s">
        <v>9226</v>
      </c>
      <c r="E740" s="1" t="s">
        <v>9227</v>
      </c>
      <c r="F740" s="3">
        <v>44646</v>
      </c>
      <c r="G740" t="s">
        <v>9984</v>
      </c>
    </row>
    <row r="741" spans="1:7" x14ac:dyDescent="0.25">
      <c r="A741">
        <f t="shared" ca="1" si="11"/>
        <v>0.39804317568672976</v>
      </c>
      <c r="B741" s="1" t="s">
        <v>9245</v>
      </c>
      <c r="C741" s="2">
        <v>772724674</v>
      </c>
      <c r="D741" s="1" t="s">
        <v>9246</v>
      </c>
      <c r="E741" s="1" t="s">
        <v>9227</v>
      </c>
      <c r="F741" s="3">
        <v>44611</v>
      </c>
      <c r="G741" t="s">
        <v>9985</v>
      </c>
    </row>
    <row r="742" spans="1:7" x14ac:dyDescent="0.25">
      <c r="A742">
        <f t="shared" ca="1" si="11"/>
        <v>0.30898789775768354</v>
      </c>
      <c r="B742" s="1" t="s">
        <v>9235</v>
      </c>
      <c r="C742" s="2">
        <v>345882308</v>
      </c>
      <c r="D742" s="1" t="s">
        <v>9236</v>
      </c>
      <c r="E742" s="1" t="s">
        <v>9237</v>
      </c>
      <c r="F742" s="3">
        <v>44676</v>
      </c>
      <c r="G742" t="s">
        <v>9986</v>
      </c>
    </row>
    <row r="743" spans="1:7" x14ac:dyDescent="0.25">
      <c r="A743">
        <f t="shared" ca="1" si="11"/>
        <v>0.33153466723256675</v>
      </c>
      <c r="B743" s="1" t="s">
        <v>9245</v>
      </c>
      <c r="C743" s="2">
        <v>418163749</v>
      </c>
      <c r="D743" s="1" t="s">
        <v>9246</v>
      </c>
      <c r="E743" s="1" t="s">
        <v>9285</v>
      </c>
      <c r="F743" s="3">
        <v>44426</v>
      </c>
      <c r="G743" t="s">
        <v>9987</v>
      </c>
    </row>
    <row r="744" spans="1:7" x14ac:dyDescent="0.25">
      <c r="A744">
        <f t="shared" ca="1" si="11"/>
        <v>0.86256977615971731</v>
      </c>
      <c r="B744" s="1" t="s">
        <v>9259</v>
      </c>
      <c r="C744" s="2">
        <v>774767354</v>
      </c>
      <c r="D744" s="1" t="s">
        <v>9260</v>
      </c>
      <c r="E744" s="1" t="s">
        <v>9233</v>
      </c>
      <c r="F744" s="3">
        <v>44202</v>
      </c>
      <c r="G744" t="s">
        <v>9988</v>
      </c>
    </row>
    <row r="745" spans="1:7" x14ac:dyDescent="0.25">
      <c r="A745">
        <f t="shared" ca="1" si="11"/>
        <v>0.39918904393337606</v>
      </c>
      <c r="B745" s="1" t="s">
        <v>9245</v>
      </c>
      <c r="C745" s="2">
        <v>858331470</v>
      </c>
      <c r="D745" s="1" t="s">
        <v>9246</v>
      </c>
      <c r="E745" s="1" t="s">
        <v>9285</v>
      </c>
      <c r="F745" s="3">
        <v>44215</v>
      </c>
      <c r="G745" t="s">
        <v>9989</v>
      </c>
    </row>
    <row r="746" spans="1:7" x14ac:dyDescent="0.25">
      <c r="A746">
        <f t="shared" ca="1" si="11"/>
        <v>0.75116338210238187</v>
      </c>
      <c r="B746" s="1" t="s">
        <v>9242</v>
      </c>
      <c r="C746" s="2">
        <v>165962259</v>
      </c>
      <c r="D746" s="1" t="s">
        <v>9243</v>
      </c>
      <c r="E746" s="1" t="s">
        <v>9231</v>
      </c>
      <c r="F746" s="3">
        <v>44572</v>
      </c>
      <c r="G746" t="s">
        <v>9990</v>
      </c>
    </row>
    <row r="747" spans="1:7" x14ac:dyDescent="0.25">
      <c r="A747">
        <f t="shared" ca="1" si="11"/>
        <v>0.54627595862106626</v>
      </c>
      <c r="B747" s="1" t="s">
        <v>9259</v>
      </c>
      <c r="C747" s="2">
        <v>447232108</v>
      </c>
      <c r="D747" s="1" t="s">
        <v>9260</v>
      </c>
      <c r="E747" s="1" t="s">
        <v>9231</v>
      </c>
      <c r="F747" s="3">
        <v>44625</v>
      </c>
      <c r="G747" t="s">
        <v>9991</v>
      </c>
    </row>
    <row r="748" spans="1:7" x14ac:dyDescent="0.25">
      <c r="A748">
        <f t="shared" ca="1" si="11"/>
        <v>0.31812417411328275</v>
      </c>
      <c r="B748" s="1" t="s">
        <v>9259</v>
      </c>
      <c r="C748" s="2">
        <v>7318552</v>
      </c>
      <c r="D748" s="1" t="s">
        <v>9260</v>
      </c>
      <c r="E748" s="1" t="s">
        <v>9233</v>
      </c>
      <c r="F748" s="3">
        <v>44672</v>
      </c>
      <c r="G748" t="s">
        <v>9992</v>
      </c>
    </row>
    <row r="749" spans="1:7" x14ac:dyDescent="0.25">
      <c r="A749">
        <f t="shared" ca="1" si="11"/>
        <v>0.61586429424329703</v>
      </c>
      <c r="B749" s="1" t="s">
        <v>9225</v>
      </c>
      <c r="C749" s="2">
        <v>866750682</v>
      </c>
      <c r="D749" s="1" t="s">
        <v>9226</v>
      </c>
      <c r="E749" s="1" t="s">
        <v>9227</v>
      </c>
      <c r="F749" s="3">
        <v>44535</v>
      </c>
      <c r="G749" t="s">
        <v>9993</v>
      </c>
    </row>
    <row r="750" spans="1:7" x14ac:dyDescent="0.25">
      <c r="A750">
        <f t="shared" ca="1" si="11"/>
        <v>0.86667950569133556</v>
      </c>
      <c r="B750" s="1" t="s">
        <v>9225</v>
      </c>
      <c r="C750" s="2">
        <v>93482930</v>
      </c>
      <c r="D750" s="1" t="s">
        <v>9226</v>
      </c>
      <c r="E750" s="1" t="s">
        <v>9233</v>
      </c>
      <c r="F750" s="3">
        <v>44345</v>
      </c>
      <c r="G750" t="s">
        <v>9994</v>
      </c>
    </row>
    <row r="751" spans="1:7" x14ac:dyDescent="0.25">
      <c r="A751">
        <f t="shared" ca="1" si="11"/>
        <v>0.98392071872144649</v>
      </c>
      <c r="B751" s="1" t="s">
        <v>9242</v>
      </c>
      <c r="C751" s="2">
        <v>307328973</v>
      </c>
      <c r="D751" s="1" t="s">
        <v>9243</v>
      </c>
      <c r="E751" s="1" t="s">
        <v>9231</v>
      </c>
      <c r="F751" s="3">
        <v>44486</v>
      </c>
      <c r="G751" t="s">
        <v>9995</v>
      </c>
    </row>
    <row r="752" spans="1:7" x14ac:dyDescent="0.25">
      <c r="A752">
        <f t="shared" ca="1" si="11"/>
        <v>1.9095161429983465E-2</v>
      </c>
      <c r="B752" s="1" t="s">
        <v>9245</v>
      </c>
      <c r="C752" s="2">
        <v>817900012</v>
      </c>
      <c r="D752" s="1" t="s">
        <v>9246</v>
      </c>
      <c r="E752" s="1" t="s">
        <v>9227</v>
      </c>
      <c r="F752" s="3">
        <v>44582</v>
      </c>
      <c r="G752" t="s">
        <v>9996</v>
      </c>
    </row>
    <row r="753" spans="1:7" x14ac:dyDescent="0.25">
      <c r="A753">
        <f t="shared" ca="1" si="11"/>
        <v>0.41091976122298157</v>
      </c>
      <c r="B753" s="1" t="s">
        <v>9245</v>
      </c>
      <c r="C753" s="2">
        <v>289592807</v>
      </c>
      <c r="D753" s="1" t="s">
        <v>9246</v>
      </c>
      <c r="E753" s="1" t="s">
        <v>9285</v>
      </c>
      <c r="F753" s="3">
        <v>44485</v>
      </c>
      <c r="G753" t="s">
        <v>9997</v>
      </c>
    </row>
    <row r="754" spans="1:7" x14ac:dyDescent="0.25">
      <c r="A754">
        <f t="shared" ca="1" si="11"/>
        <v>1.7132542568074172E-2</v>
      </c>
      <c r="B754" s="1" t="s">
        <v>9245</v>
      </c>
      <c r="C754" s="2">
        <v>758880525</v>
      </c>
      <c r="D754" s="1" t="s">
        <v>9246</v>
      </c>
      <c r="E754" s="1" t="s">
        <v>9282</v>
      </c>
      <c r="F754" s="3">
        <v>44496</v>
      </c>
      <c r="G754" t="s">
        <v>9998</v>
      </c>
    </row>
    <row r="755" spans="1:7" x14ac:dyDescent="0.25">
      <c r="A755">
        <f t="shared" ca="1" si="11"/>
        <v>0.25019769739269315</v>
      </c>
      <c r="B755" s="1" t="s">
        <v>9235</v>
      </c>
      <c r="C755" s="2">
        <v>54043829</v>
      </c>
      <c r="D755" s="1" t="s">
        <v>9236</v>
      </c>
      <c r="E755" s="1" t="s">
        <v>9227</v>
      </c>
      <c r="F755" s="3">
        <v>44359</v>
      </c>
      <c r="G755" t="s">
        <v>9999</v>
      </c>
    </row>
    <row r="756" spans="1:7" x14ac:dyDescent="0.25">
      <c r="A756">
        <f t="shared" ca="1" si="11"/>
        <v>0.94680972400952279</v>
      </c>
      <c r="B756" s="1" t="s">
        <v>9242</v>
      </c>
      <c r="C756" s="2">
        <v>959471211</v>
      </c>
      <c r="D756" s="1" t="s">
        <v>9243</v>
      </c>
      <c r="E756" s="1" t="s">
        <v>9231</v>
      </c>
      <c r="F756" s="3">
        <v>44593</v>
      </c>
      <c r="G756" t="s">
        <v>10000</v>
      </c>
    </row>
    <row r="757" spans="1:7" x14ac:dyDescent="0.25">
      <c r="A757">
        <f t="shared" ca="1" si="11"/>
        <v>0.38986283162556445</v>
      </c>
      <c r="B757" s="1" t="s">
        <v>9242</v>
      </c>
      <c r="C757" s="2">
        <v>221141420</v>
      </c>
      <c r="D757" s="1" t="s">
        <v>9243</v>
      </c>
      <c r="E757" s="1" t="s">
        <v>9233</v>
      </c>
      <c r="F757" s="3">
        <v>44423</v>
      </c>
      <c r="G757" t="s">
        <v>10001</v>
      </c>
    </row>
    <row r="758" spans="1:7" x14ac:dyDescent="0.25">
      <c r="A758">
        <f t="shared" ca="1" si="11"/>
        <v>0.59205187011959914</v>
      </c>
      <c r="B758" s="1" t="s">
        <v>9229</v>
      </c>
      <c r="C758" s="2">
        <v>388129904</v>
      </c>
      <c r="D758" s="1" t="s">
        <v>9230</v>
      </c>
      <c r="E758" s="1" t="s">
        <v>9231</v>
      </c>
      <c r="F758" s="3">
        <v>44365</v>
      </c>
      <c r="G758" t="s">
        <v>10002</v>
      </c>
    </row>
    <row r="759" spans="1:7" x14ac:dyDescent="0.25">
      <c r="A759">
        <f t="shared" ca="1" si="11"/>
        <v>0.82895762027691644</v>
      </c>
      <c r="B759" s="1" t="s">
        <v>9242</v>
      </c>
      <c r="C759" s="2">
        <v>516336426</v>
      </c>
      <c r="D759" s="1" t="s">
        <v>9243</v>
      </c>
      <c r="E759" s="1" t="s">
        <v>9231</v>
      </c>
      <c r="F759" s="3">
        <v>44420</v>
      </c>
      <c r="G759" t="s">
        <v>10003</v>
      </c>
    </row>
    <row r="760" spans="1:7" x14ac:dyDescent="0.25">
      <c r="A760">
        <f t="shared" ca="1" si="11"/>
        <v>0.27156480751844225</v>
      </c>
      <c r="B760" s="1" t="s">
        <v>9245</v>
      </c>
      <c r="C760" s="2">
        <v>484725064</v>
      </c>
      <c r="D760" s="1" t="s">
        <v>9246</v>
      </c>
      <c r="E760" s="1" t="s">
        <v>9285</v>
      </c>
      <c r="F760" s="3">
        <v>44593</v>
      </c>
      <c r="G760" t="s">
        <v>10004</v>
      </c>
    </row>
    <row r="761" spans="1:7" x14ac:dyDescent="0.25">
      <c r="A761">
        <f t="shared" ca="1" si="11"/>
        <v>6.2149370204963583E-2</v>
      </c>
      <c r="B761" s="1" t="s">
        <v>9242</v>
      </c>
      <c r="C761" s="2">
        <v>641677481</v>
      </c>
      <c r="D761" s="1" t="s">
        <v>9243</v>
      </c>
      <c r="E761" s="1" t="s">
        <v>9231</v>
      </c>
      <c r="F761" s="3">
        <v>44317</v>
      </c>
      <c r="G761" t="s">
        <v>10005</v>
      </c>
    </row>
    <row r="762" spans="1:7" x14ac:dyDescent="0.25">
      <c r="A762">
        <f t="shared" ca="1" si="11"/>
        <v>0.51218154929657267</v>
      </c>
      <c r="B762" s="1" t="s">
        <v>9245</v>
      </c>
      <c r="C762" s="2">
        <v>868132016</v>
      </c>
      <c r="D762" s="1" t="s">
        <v>9246</v>
      </c>
      <c r="E762" s="1" t="s">
        <v>9282</v>
      </c>
      <c r="F762" s="3">
        <v>44349</v>
      </c>
      <c r="G762" t="s">
        <v>10006</v>
      </c>
    </row>
    <row r="763" spans="1:7" x14ac:dyDescent="0.25">
      <c r="A763">
        <f t="shared" ca="1" si="11"/>
        <v>0.55691822134899949</v>
      </c>
      <c r="B763" s="1" t="s">
        <v>9242</v>
      </c>
      <c r="C763" s="2">
        <v>580242247</v>
      </c>
      <c r="D763" s="1" t="s">
        <v>9243</v>
      </c>
      <c r="E763" s="1" t="s">
        <v>9231</v>
      </c>
      <c r="F763" s="3">
        <v>44352</v>
      </c>
      <c r="G763" t="s">
        <v>10007</v>
      </c>
    </row>
    <row r="764" spans="1:7" x14ac:dyDescent="0.25">
      <c r="A764">
        <f t="shared" ca="1" si="11"/>
        <v>0.8501320167349582</v>
      </c>
      <c r="B764" s="1" t="s">
        <v>9259</v>
      </c>
      <c r="C764" s="2">
        <v>230054148</v>
      </c>
      <c r="D764" s="1" t="s">
        <v>9260</v>
      </c>
      <c r="E764" s="1" t="s">
        <v>9287</v>
      </c>
      <c r="F764" s="3">
        <v>44648</v>
      </c>
      <c r="G764" t="s">
        <v>10008</v>
      </c>
    </row>
    <row r="765" spans="1:7" x14ac:dyDescent="0.25">
      <c r="A765">
        <f t="shared" ca="1" si="11"/>
        <v>0.39831033456638565</v>
      </c>
      <c r="B765" s="1" t="s">
        <v>9245</v>
      </c>
      <c r="C765" s="2">
        <v>120818084</v>
      </c>
      <c r="D765" s="1" t="s">
        <v>9246</v>
      </c>
      <c r="E765" s="1" t="s">
        <v>9282</v>
      </c>
      <c r="F765" s="3">
        <v>44589</v>
      </c>
      <c r="G765" t="s">
        <v>10009</v>
      </c>
    </row>
    <row r="766" spans="1:7" x14ac:dyDescent="0.25">
      <c r="A766">
        <f t="shared" ca="1" si="11"/>
        <v>0.33136906619655326</v>
      </c>
      <c r="B766" s="1" t="s">
        <v>9225</v>
      </c>
      <c r="C766" s="2">
        <v>17250555</v>
      </c>
      <c r="D766" s="1" t="s">
        <v>9226</v>
      </c>
      <c r="E766" s="1" t="s">
        <v>9227</v>
      </c>
      <c r="F766" s="3">
        <v>44473</v>
      </c>
      <c r="G766" t="s">
        <v>10010</v>
      </c>
    </row>
    <row r="767" spans="1:7" x14ac:dyDescent="0.25">
      <c r="A767">
        <f t="shared" ca="1" si="11"/>
        <v>0.74118994295358298</v>
      </c>
      <c r="B767" s="1" t="s">
        <v>9235</v>
      </c>
      <c r="C767" s="2">
        <v>610960498</v>
      </c>
      <c r="D767" s="1" t="s">
        <v>9236</v>
      </c>
      <c r="E767" s="1" t="s">
        <v>9237</v>
      </c>
      <c r="F767" s="3">
        <v>44461</v>
      </c>
      <c r="G767" t="s">
        <v>10011</v>
      </c>
    </row>
    <row r="768" spans="1:7" x14ac:dyDescent="0.25">
      <c r="A768">
        <f t="shared" ca="1" si="11"/>
        <v>0.88715757678683071</v>
      </c>
      <c r="B768" s="1" t="s">
        <v>9245</v>
      </c>
      <c r="C768" s="2">
        <v>843600058</v>
      </c>
      <c r="D768" s="1" t="s">
        <v>9246</v>
      </c>
      <c r="E768" s="1" t="s">
        <v>9285</v>
      </c>
      <c r="F768" s="3">
        <v>44616</v>
      </c>
      <c r="G768" t="s">
        <v>10012</v>
      </c>
    </row>
    <row r="769" spans="1:7" x14ac:dyDescent="0.25">
      <c r="A769">
        <f t="shared" ca="1" si="11"/>
        <v>9.62532354505512E-2</v>
      </c>
      <c r="B769" s="1" t="s">
        <v>9245</v>
      </c>
      <c r="C769" s="2">
        <v>752834105</v>
      </c>
      <c r="D769" s="1" t="s">
        <v>9246</v>
      </c>
      <c r="E769" s="1" t="s">
        <v>9282</v>
      </c>
      <c r="F769" s="3">
        <v>44268</v>
      </c>
      <c r="G769" t="s">
        <v>10013</v>
      </c>
    </row>
    <row r="770" spans="1:7" x14ac:dyDescent="0.25">
      <c r="A770">
        <f t="shared" ref="A770:A833" ca="1" si="12">RAND()</f>
        <v>0.25519751301036997</v>
      </c>
      <c r="B770" s="1" t="s">
        <v>9242</v>
      </c>
      <c r="C770" s="2">
        <v>822211095</v>
      </c>
      <c r="D770" s="1" t="s">
        <v>9243</v>
      </c>
      <c r="E770" s="1" t="s">
        <v>9233</v>
      </c>
      <c r="F770" s="3">
        <v>44576</v>
      </c>
      <c r="G770" t="s">
        <v>10014</v>
      </c>
    </row>
    <row r="771" spans="1:7" x14ac:dyDescent="0.25">
      <c r="A771">
        <f t="shared" ca="1" si="12"/>
        <v>0.56759123330059857</v>
      </c>
      <c r="B771" s="1" t="s">
        <v>9242</v>
      </c>
      <c r="C771" s="2">
        <v>165254222</v>
      </c>
      <c r="D771" s="1" t="s">
        <v>9243</v>
      </c>
      <c r="E771" s="1" t="s">
        <v>9231</v>
      </c>
      <c r="F771" s="3">
        <v>44499</v>
      </c>
      <c r="G771" t="s">
        <v>10015</v>
      </c>
    </row>
    <row r="772" spans="1:7" x14ac:dyDescent="0.25">
      <c r="A772">
        <f t="shared" ca="1" si="12"/>
        <v>0.71339241584887769</v>
      </c>
      <c r="B772" s="1" t="s">
        <v>9235</v>
      </c>
      <c r="C772" s="2">
        <v>9114300</v>
      </c>
      <c r="D772" s="1" t="s">
        <v>9236</v>
      </c>
      <c r="E772" s="1" t="s">
        <v>9248</v>
      </c>
      <c r="F772" s="3">
        <v>44607</v>
      </c>
      <c r="G772" t="s">
        <v>10016</v>
      </c>
    </row>
    <row r="773" spans="1:7" x14ac:dyDescent="0.25">
      <c r="A773">
        <f t="shared" ca="1" si="12"/>
        <v>0.26640801412683368</v>
      </c>
      <c r="B773" s="1" t="s">
        <v>9225</v>
      </c>
      <c r="C773" s="2">
        <v>729442003</v>
      </c>
      <c r="D773" s="1" t="s">
        <v>9226</v>
      </c>
      <c r="E773" s="1" t="s">
        <v>9227</v>
      </c>
      <c r="F773" s="3">
        <v>44351</v>
      </c>
      <c r="G773" t="s">
        <v>10017</v>
      </c>
    </row>
    <row r="774" spans="1:7" x14ac:dyDescent="0.25">
      <c r="A774">
        <f t="shared" ca="1" si="12"/>
        <v>0.68604902701313919</v>
      </c>
      <c r="B774" s="1" t="s">
        <v>9242</v>
      </c>
      <c r="C774" s="2">
        <v>4815836</v>
      </c>
      <c r="D774" s="1" t="s">
        <v>9243</v>
      </c>
      <c r="E774" s="1" t="s">
        <v>9231</v>
      </c>
      <c r="F774" s="3">
        <v>44568</v>
      </c>
      <c r="G774" t="s">
        <v>10018</v>
      </c>
    </row>
    <row r="775" spans="1:7" x14ac:dyDescent="0.25">
      <c r="A775">
        <f t="shared" ca="1" si="12"/>
        <v>6.8698036791254635E-2</v>
      </c>
      <c r="B775" s="1" t="s">
        <v>9235</v>
      </c>
      <c r="C775" s="2">
        <v>778489603</v>
      </c>
      <c r="D775" s="1" t="s">
        <v>9236</v>
      </c>
      <c r="E775" s="1" t="s">
        <v>9248</v>
      </c>
      <c r="F775" s="3">
        <v>44216</v>
      </c>
      <c r="G775" t="s">
        <v>10019</v>
      </c>
    </row>
    <row r="776" spans="1:7" x14ac:dyDescent="0.25">
      <c r="A776">
        <f t="shared" ca="1" si="12"/>
        <v>0.64191944892013897</v>
      </c>
      <c r="B776" s="1" t="s">
        <v>9225</v>
      </c>
      <c r="C776" s="2">
        <v>940465945</v>
      </c>
      <c r="D776" s="1" t="s">
        <v>9226</v>
      </c>
      <c r="E776" s="1" t="s">
        <v>9285</v>
      </c>
      <c r="F776" s="3">
        <v>44470</v>
      </c>
      <c r="G776" t="s">
        <v>10020</v>
      </c>
    </row>
    <row r="777" spans="1:7" x14ac:dyDescent="0.25">
      <c r="A777">
        <f t="shared" ca="1" si="12"/>
        <v>0.57130369921319013</v>
      </c>
      <c r="B777" s="1" t="s">
        <v>9242</v>
      </c>
      <c r="C777" s="2">
        <v>25918402</v>
      </c>
      <c r="D777" s="1" t="s">
        <v>9243</v>
      </c>
      <c r="E777" s="1" t="s">
        <v>9231</v>
      </c>
      <c r="F777" s="3">
        <v>44425</v>
      </c>
      <c r="G777" t="s">
        <v>10021</v>
      </c>
    </row>
    <row r="778" spans="1:7" x14ac:dyDescent="0.25">
      <c r="A778">
        <f t="shared" ca="1" si="12"/>
        <v>0.46082201467715822</v>
      </c>
      <c r="B778" s="1" t="s">
        <v>9259</v>
      </c>
      <c r="C778" s="2">
        <v>102923023</v>
      </c>
      <c r="D778" s="1" t="s">
        <v>9260</v>
      </c>
      <c r="E778" s="1" t="s">
        <v>9233</v>
      </c>
      <c r="F778" s="3">
        <v>44362</v>
      </c>
      <c r="G778" t="s">
        <v>10022</v>
      </c>
    </row>
    <row r="779" spans="1:7" x14ac:dyDescent="0.25">
      <c r="A779">
        <f t="shared" ca="1" si="12"/>
        <v>0.30931538552323479</v>
      </c>
      <c r="B779" s="1" t="s">
        <v>9225</v>
      </c>
      <c r="C779" s="2">
        <v>982975265</v>
      </c>
      <c r="D779" s="1" t="s">
        <v>9226</v>
      </c>
      <c r="E779" s="1" t="s">
        <v>9227</v>
      </c>
      <c r="F779" s="3">
        <v>44656</v>
      </c>
      <c r="G779" t="s">
        <v>10023</v>
      </c>
    </row>
    <row r="780" spans="1:7" x14ac:dyDescent="0.25">
      <c r="A780">
        <f t="shared" ca="1" si="12"/>
        <v>0.97983402105966722</v>
      </c>
      <c r="B780" s="1" t="s">
        <v>9242</v>
      </c>
      <c r="C780" s="2">
        <v>142941602</v>
      </c>
      <c r="D780" s="1" t="s">
        <v>9243</v>
      </c>
      <c r="E780" s="1" t="s">
        <v>9231</v>
      </c>
      <c r="F780" s="3">
        <v>44357</v>
      </c>
      <c r="G780" t="s">
        <v>10024</v>
      </c>
    </row>
    <row r="781" spans="1:7" x14ac:dyDescent="0.25">
      <c r="A781">
        <f t="shared" ca="1" si="12"/>
        <v>0.81550815431776436</v>
      </c>
      <c r="B781" s="1" t="s">
        <v>9235</v>
      </c>
      <c r="C781" s="2">
        <v>307023024</v>
      </c>
      <c r="D781" s="1" t="s">
        <v>9236</v>
      </c>
      <c r="E781" s="1" t="s">
        <v>9227</v>
      </c>
      <c r="F781" s="3">
        <v>44516</v>
      </c>
      <c r="G781" t="s">
        <v>10025</v>
      </c>
    </row>
    <row r="782" spans="1:7" x14ac:dyDescent="0.25">
      <c r="A782">
        <f t="shared" ca="1" si="12"/>
        <v>7.4950926519994576E-2</v>
      </c>
      <c r="B782" s="1" t="s">
        <v>9235</v>
      </c>
      <c r="C782" s="2">
        <v>465359014</v>
      </c>
      <c r="D782" s="1" t="s">
        <v>9236</v>
      </c>
      <c r="E782" s="1" t="s">
        <v>9248</v>
      </c>
      <c r="F782" s="3">
        <v>44273</v>
      </c>
      <c r="G782" t="s">
        <v>10026</v>
      </c>
    </row>
    <row r="783" spans="1:7" x14ac:dyDescent="0.25">
      <c r="A783">
        <f t="shared" ca="1" si="12"/>
        <v>0.52982542732329829</v>
      </c>
      <c r="B783" s="1" t="s">
        <v>9245</v>
      </c>
      <c r="C783" s="2">
        <v>127626624</v>
      </c>
      <c r="D783" s="1" t="s">
        <v>9246</v>
      </c>
      <c r="E783" s="1" t="s">
        <v>9227</v>
      </c>
      <c r="F783" s="3">
        <v>44245</v>
      </c>
      <c r="G783" t="s">
        <v>10027</v>
      </c>
    </row>
    <row r="784" spans="1:7" x14ac:dyDescent="0.25">
      <c r="A784">
        <f t="shared" ca="1" si="12"/>
        <v>0.79963021220324126</v>
      </c>
      <c r="B784" s="1" t="s">
        <v>9259</v>
      </c>
      <c r="C784" s="2">
        <v>674382707</v>
      </c>
      <c r="D784" s="1" t="s">
        <v>9260</v>
      </c>
      <c r="E784" s="1" t="s">
        <v>9231</v>
      </c>
      <c r="F784" s="3">
        <v>44389</v>
      </c>
      <c r="G784" t="s">
        <v>10028</v>
      </c>
    </row>
    <row r="785" spans="1:7" x14ac:dyDescent="0.25">
      <c r="A785">
        <f t="shared" ca="1" si="12"/>
        <v>0.27715238400701292</v>
      </c>
      <c r="B785" s="1" t="s">
        <v>9225</v>
      </c>
      <c r="C785" s="2">
        <v>408750461</v>
      </c>
      <c r="D785" s="1" t="s">
        <v>9226</v>
      </c>
      <c r="E785" s="1" t="s">
        <v>9227</v>
      </c>
      <c r="F785" s="3">
        <v>44460</v>
      </c>
      <c r="G785" t="s">
        <v>10029</v>
      </c>
    </row>
    <row r="786" spans="1:7" x14ac:dyDescent="0.25">
      <c r="A786">
        <f t="shared" ca="1" si="12"/>
        <v>0.55832249167436354</v>
      </c>
      <c r="B786" s="1" t="s">
        <v>9242</v>
      </c>
      <c r="C786" s="2">
        <v>274472571</v>
      </c>
      <c r="D786" s="1" t="s">
        <v>9243</v>
      </c>
      <c r="E786" s="1" t="s">
        <v>9231</v>
      </c>
      <c r="F786" s="3">
        <v>44215</v>
      </c>
      <c r="G786" t="s">
        <v>10030</v>
      </c>
    </row>
    <row r="787" spans="1:7" x14ac:dyDescent="0.25">
      <c r="A787">
        <f t="shared" ca="1" si="12"/>
        <v>0.13977310634161744</v>
      </c>
      <c r="B787" s="1" t="s">
        <v>9225</v>
      </c>
      <c r="C787" s="2">
        <v>768030363</v>
      </c>
      <c r="D787" s="1" t="s">
        <v>9226</v>
      </c>
      <c r="E787" s="1" t="s">
        <v>9285</v>
      </c>
      <c r="F787" s="3">
        <v>44369</v>
      </c>
      <c r="G787" t="s">
        <v>10031</v>
      </c>
    </row>
    <row r="788" spans="1:7" x14ac:dyDescent="0.25">
      <c r="A788">
        <f t="shared" ca="1" si="12"/>
        <v>1.0763032536869388E-2</v>
      </c>
      <c r="B788" s="1" t="s">
        <v>9245</v>
      </c>
      <c r="C788" s="2">
        <v>721820655</v>
      </c>
      <c r="D788" s="1" t="s">
        <v>9246</v>
      </c>
      <c r="E788" s="1" t="s">
        <v>9227</v>
      </c>
      <c r="F788" s="3">
        <v>44483</v>
      </c>
      <c r="G788" t="s">
        <v>10032</v>
      </c>
    </row>
    <row r="789" spans="1:7" x14ac:dyDescent="0.25">
      <c r="A789">
        <f t="shared" ca="1" si="12"/>
        <v>0.35430682967829241</v>
      </c>
      <c r="B789" s="1" t="s">
        <v>9229</v>
      </c>
      <c r="C789" s="2">
        <v>307334489</v>
      </c>
      <c r="D789" s="1" t="s">
        <v>9230</v>
      </c>
      <c r="E789" s="1" t="s">
        <v>9231</v>
      </c>
      <c r="F789" s="3">
        <v>44550</v>
      </c>
      <c r="G789" t="s">
        <v>10033</v>
      </c>
    </row>
    <row r="790" spans="1:7" x14ac:dyDescent="0.25">
      <c r="A790">
        <f t="shared" ca="1" si="12"/>
        <v>0.60594368327810799</v>
      </c>
      <c r="B790" s="1" t="s">
        <v>9229</v>
      </c>
      <c r="C790" s="2">
        <v>797693035</v>
      </c>
      <c r="D790" s="1" t="s">
        <v>9230</v>
      </c>
      <c r="E790" s="1" t="s">
        <v>9240</v>
      </c>
      <c r="F790" s="3">
        <v>44598</v>
      </c>
      <c r="G790" t="s">
        <v>10034</v>
      </c>
    </row>
    <row r="791" spans="1:7" x14ac:dyDescent="0.25">
      <c r="A791">
        <f t="shared" ca="1" si="12"/>
        <v>2.9761889446818901E-2</v>
      </c>
      <c r="B791" s="1" t="s">
        <v>9259</v>
      </c>
      <c r="C791" s="2">
        <v>131050069</v>
      </c>
      <c r="D791" s="1" t="s">
        <v>9260</v>
      </c>
      <c r="E791" s="1" t="s">
        <v>9287</v>
      </c>
      <c r="F791" s="3">
        <v>44663</v>
      </c>
      <c r="G791" t="s">
        <v>10035</v>
      </c>
    </row>
    <row r="792" spans="1:7" x14ac:dyDescent="0.25">
      <c r="A792">
        <f t="shared" ca="1" si="12"/>
        <v>0.64490954885372809</v>
      </c>
      <c r="B792" s="1" t="s">
        <v>9235</v>
      </c>
      <c r="C792" s="2">
        <v>776827984</v>
      </c>
      <c r="D792" s="1" t="s">
        <v>9236</v>
      </c>
      <c r="E792" s="1" t="s">
        <v>9237</v>
      </c>
      <c r="F792" s="3">
        <v>44316</v>
      </c>
      <c r="G792" t="s">
        <v>10036</v>
      </c>
    </row>
    <row r="793" spans="1:7" x14ac:dyDescent="0.25">
      <c r="A793">
        <f t="shared" ca="1" si="12"/>
        <v>0.41846447212893279</v>
      </c>
      <c r="B793" s="1" t="s">
        <v>9235</v>
      </c>
      <c r="C793" s="2">
        <v>806999634</v>
      </c>
      <c r="D793" s="1" t="s">
        <v>9236</v>
      </c>
      <c r="E793" s="1" t="s">
        <v>9237</v>
      </c>
      <c r="F793" s="3">
        <v>44591</v>
      </c>
      <c r="G793" t="s">
        <v>10037</v>
      </c>
    </row>
    <row r="794" spans="1:7" x14ac:dyDescent="0.25">
      <c r="A794">
        <f t="shared" ca="1" si="12"/>
        <v>0.18080891874721805</v>
      </c>
      <c r="B794" s="1" t="s">
        <v>9235</v>
      </c>
      <c r="C794" s="2">
        <v>967533698</v>
      </c>
      <c r="D794" s="1" t="s">
        <v>9236</v>
      </c>
      <c r="E794" s="1" t="s">
        <v>9237</v>
      </c>
      <c r="F794" s="3">
        <v>44575</v>
      </c>
      <c r="G794" t="s">
        <v>10038</v>
      </c>
    </row>
    <row r="795" spans="1:7" x14ac:dyDescent="0.25">
      <c r="A795">
        <f t="shared" ca="1" si="12"/>
        <v>0.76192225786635748</v>
      </c>
      <c r="B795" s="1" t="s">
        <v>9225</v>
      </c>
      <c r="C795" s="2">
        <v>132539151</v>
      </c>
      <c r="D795" s="1" t="s">
        <v>9226</v>
      </c>
      <c r="E795" s="1" t="s">
        <v>9227</v>
      </c>
      <c r="F795" s="3">
        <v>44273</v>
      </c>
      <c r="G795" t="s">
        <v>10039</v>
      </c>
    </row>
    <row r="796" spans="1:7" x14ac:dyDescent="0.25">
      <c r="A796">
        <f t="shared" ca="1" si="12"/>
        <v>0.32548290147128645</v>
      </c>
      <c r="B796" s="1" t="s">
        <v>9235</v>
      </c>
      <c r="C796" s="2">
        <v>921471761</v>
      </c>
      <c r="D796" s="1" t="s">
        <v>9236</v>
      </c>
      <c r="E796" s="1" t="s">
        <v>9227</v>
      </c>
      <c r="F796" s="3">
        <v>44519</v>
      </c>
      <c r="G796" t="s">
        <v>10040</v>
      </c>
    </row>
    <row r="797" spans="1:7" x14ac:dyDescent="0.25">
      <c r="A797">
        <f t="shared" ca="1" si="12"/>
        <v>0.74999771919675362</v>
      </c>
      <c r="B797" s="1" t="s">
        <v>9225</v>
      </c>
      <c r="C797" s="2">
        <v>828002445</v>
      </c>
      <c r="D797" s="1" t="s">
        <v>9226</v>
      </c>
      <c r="E797" s="1" t="s">
        <v>9227</v>
      </c>
      <c r="F797" s="3">
        <v>44345</v>
      </c>
      <c r="G797" t="s">
        <v>10041</v>
      </c>
    </row>
    <row r="798" spans="1:7" x14ac:dyDescent="0.25">
      <c r="A798">
        <f t="shared" ca="1" si="12"/>
        <v>0.5819485619334166</v>
      </c>
      <c r="B798" s="1" t="s">
        <v>9229</v>
      </c>
      <c r="C798" s="2">
        <v>872154878</v>
      </c>
      <c r="D798" s="1" t="s">
        <v>9230</v>
      </c>
      <c r="E798" s="1" t="s">
        <v>9231</v>
      </c>
      <c r="F798" s="3">
        <v>44608</v>
      </c>
      <c r="G798" t="s">
        <v>10042</v>
      </c>
    </row>
    <row r="799" spans="1:7" x14ac:dyDescent="0.25">
      <c r="A799">
        <f t="shared" ca="1" si="12"/>
        <v>0.66830460840433226</v>
      </c>
      <c r="B799" s="1" t="s">
        <v>9225</v>
      </c>
      <c r="C799" s="2">
        <v>309942505</v>
      </c>
      <c r="D799" s="1" t="s">
        <v>9226</v>
      </c>
      <c r="E799" s="1" t="s">
        <v>9227</v>
      </c>
      <c r="F799" s="3">
        <v>44327</v>
      </c>
      <c r="G799" t="s">
        <v>10043</v>
      </c>
    </row>
    <row r="800" spans="1:7" x14ac:dyDescent="0.25">
      <c r="A800">
        <f t="shared" ca="1" si="12"/>
        <v>1.0617474806313587E-2</v>
      </c>
      <c r="B800" s="1" t="s">
        <v>9225</v>
      </c>
      <c r="C800" s="2">
        <v>825936254</v>
      </c>
      <c r="D800" s="1" t="s">
        <v>9226</v>
      </c>
      <c r="E800" s="1" t="s">
        <v>9285</v>
      </c>
      <c r="F800" s="3">
        <v>44590</v>
      </c>
      <c r="G800" t="s">
        <v>10044</v>
      </c>
    </row>
    <row r="801" spans="1:7" x14ac:dyDescent="0.25">
      <c r="A801">
        <f t="shared" ca="1" si="12"/>
        <v>0.62982771069556454</v>
      </c>
      <c r="B801" s="1" t="s">
        <v>9245</v>
      </c>
      <c r="C801" s="2">
        <v>283169927</v>
      </c>
      <c r="D801" s="1" t="s">
        <v>9246</v>
      </c>
      <c r="E801" s="1" t="s">
        <v>9285</v>
      </c>
      <c r="F801" s="3">
        <v>44449</v>
      </c>
      <c r="G801" t="s">
        <v>10045</v>
      </c>
    </row>
    <row r="802" spans="1:7" x14ac:dyDescent="0.25">
      <c r="A802">
        <f t="shared" ca="1" si="12"/>
        <v>0.39570285652707249</v>
      </c>
      <c r="B802" s="1" t="s">
        <v>9245</v>
      </c>
      <c r="C802" s="2">
        <v>834478667</v>
      </c>
      <c r="D802" s="1" t="s">
        <v>9246</v>
      </c>
      <c r="E802" s="1" t="s">
        <v>9227</v>
      </c>
      <c r="F802" s="3">
        <v>44231</v>
      </c>
      <c r="G802" t="s">
        <v>10046</v>
      </c>
    </row>
    <row r="803" spans="1:7" x14ac:dyDescent="0.25">
      <c r="A803">
        <f t="shared" ca="1" si="12"/>
        <v>0.88970217904322446</v>
      </c>
      <c r="B803" s="1" t="s">
        <v>9225</v>
      </c>
      <c r="C803" s="2">
        <v>807287014</v>
      </c>
      <c r="D803" s="1" t="s">
        <v>9226</v>
      </c>
      <c r="E803" s="1" t="s">
        <v>9227</v>
      </c>
      <c r="F803" s="3">
        <v>44368</v>
      </c>
      <c r="G803" t="s">
        <v>10047</v>
      </c>
    </row>
    <row r="804" spans="1:7" x14ac:dyDescent="0.25">
      <c r="A804">
        <f t="shared" ca="1" si="12"/>
        <v>2.2281570875126722E-4</v>
      </c>
      <c r="B804" s="1" t="s">
        <v>9242</v>
      </c>
      <c r="C804" s="2">
        <v>90601850</v>
      </c>
      <c r="D804" s="1" t="s">
        <v>9243</v>
      </c>
      <c r="E804" s="1" t="s">
        <v>9231</v>
      </c>
      <c r="F804" s="3">
        <v>44312</v>
      </c>
      <c r="G804" t="s">
        <v>10048</v>
      </c>
    </row>
    <row r="805" spans="1:7" x14ac:dyDescent="0.25">
      <c r="A805">
        <f t="shared" ca="1" si="12"/>
        <v>0.88808895556431622</v>
      </c>
      <c r="B805" s="1" t="s">
        <v>9245</v>
      </c>
      <c r="C805" s="2">
        <v>254941473</v>
      </c>
      <c r="D805" s="1" t="s">
        <v>9246</v>
      </c>
      <c r="E805" s="1" t="s">
        <v>9285</v>
      </c>
      <c r="F805" s="3">
        <v>44639</v>
      </c>
      <c r="G805" t="s">
        <v>10049</v>
      </c>
    </row>
    <row r="806" spans="1:7" x14ac:dyDescent="0.25">
      <c r="A806">
        <f t="shared" ca="1" si="12"/>
        <v>0.67748252106682982</v>
      </c>
      <c r="B806" s="1" t="s">
        <v>9245</v>
      </c>
      <c r="C806" s="2">
        <v>695447801</v>
      </c>
      <c r="D806" s="1" t="s">
        <v>9246</v>
      </c>
      <c r="E806" s="1" t="s">
        <v>9285</v>
      </c>
      <c r="F806" s="3">
        <v>44347</v>
      </c>
      <c r="G806" t="s">
        <v>10050</v>
      </c>
    </row>
    <row r="807" spans="1:7" x14ac:dyDescent="0.25">
      <c r="A807">
        <f t="shared" ca="1" si="12"/>
        <v>0.57048119869941116</v>
      </c>
      <c r="B807" s="1" t="s">
        <v>9225</v>
      </c>
      <c r="C807" s="2">
        <v>17757953</v>
      </c>
      <c r="D807" s="1" t="s">
        <v>9226</v>
      </c>
      <c r="E807" s="1" t="s">
        <v>9285</v>
      </c>
      <c r="F807" s="3">
        <v>44261</v>
      </c>
      <c r="G807" t="s">
        <v>10051</v>
      </c>
    </row>
    <row r="808" spans="1:7" x14ac:dyDescent="0.25">
      <c r="A808">
        <f t="shared" ca="1" si="12"/>
        <v>7.2312564699305582E-2</v>
      </c>
      <c r="B808" s="1" t="s">
        <v>9245</v>
      </c>
      <c r="C808" s="2">
        <v>797666813</v>
      </c>
      <c r="D808" s="1" t="s">
        <v>9246</v>
      </c>
      <c r="E808" s="1" t="s">
        <v>9285</v>
      </c>
      <c r="F808" s="3">
        <v>44551</v>
      </c>
      <c r="G808" t="s">
        <v>10052</v>
      </c>
    </row>
    <row r="809" spans="1:7" x14ac:dyDescent="0.25">
      <c r="A809">
        <f t="shared" ca="1" si="12"/>
        <v>0.89537140113294311</v>
      </c>
      <c r="B809" s="1" t="s">
        <v>9245</v>
      </c>
      <c r="C809" s="2">
        <v>837917753</v>
      </c>
      <c r="D809" s="1" t="s">
        <v>9246</v>
      </c>
      <c r="E809" s="1" t="s">
        <v>9285</v>
      </c>
      <c r="F809" s="3">
        <v>44333</v>
      </c>
      <c r="G809" t="s">
        <v>10053</v>
      </c>
    </row>
    <row r="810" spans="1:7" x14ac:dyDescent="0.25">
      <c r="A810">
        <f t="shared" ca="1" si="12"/>
        <v>0.76555657770591379</v>
      </c>
      <c r="B810" s="1" t="s">
        <v>9225</v>
      </c>
      <c r="C810" s="2">
        <v>870730567</v>
      </c>
      <c r="D810" s="1" t="s">
        <v>9226</v>
      </c>
      <c r="E810" s="1" t="s">
        <v>9231</v>
      </c>
      <c r="F810" s="3">
        <v>44375</v>
      </c>
      <c r="G810" t="s">
        <v>10054</v>
      </c>
    </row>
    <row r="811" spans="1:7" x14ac:dyDescent="0.25">
      <c r="A811">
        <f t="shared" ca="1" si="12"/>
        <v>0.95352518455271895</v>
      </c>
      <c r="B811" s="1" t="s">
        <v>9242</v>
      </c>
      <c r="C811" s="2">
        <v>839510673</v>
      </c>
      <c r="D811" s="1" t="s">
        <v>9243</v>
      </c>
      <c r="E811" s="1" t="s">
        <v>9233</v>
      </c>
      <c r="F811" s="3">
        <v>44339</v>
      </c>
      <c r="G811" t="s">
        <v>10055</v>
      </c>
    </row>
    <row r="812" spans="1:7" x14ac:dyDescent="0.25">
      <c r="A812">
        <f t="shared" ca="1" si="12"/>
        <v>0.90385652233357594</v>
      </c>
      <c r="B812" s="1" t="s">
        <v>9225</v>
      </c>
      <c r="C812" s="2">
        <v>817959591</v>
      </c>
      <c r="D812" s="1" t="s">
        <v>9226</v>
      </c>
      <c r="E812" s="1" t="s">
        <v>9231</v>
      </c>
      <c r="F812" s="3">
        <v>44472</v>
      </c>
      <c r="G812" t="s">
        <v>10056</v>
      </c>
    </row>
    <row r="813" spans="1:7" x14ac:dyDescent="0.25">
      <c r="A813">
        <f t="shared" ca="1" si="12"/>
        <v>0.64918386607806922</v>
      </c>
      <c r="B813" s="1" t="s">
        <v>9245</v>
      </c>
      <c r="C813" s="2">
        <v>642473211</v>
      </c>
      <c r="D813" s="1" t="s">
        <v>9246</v>
      </c>
      <c r="E813" s="1" t="s">
        <v>9285</v>
      </c>
      <c r="F813" s="3">
        <v>44622</v>
      </c>
      <c r="G813" t="s">
        <v>10057</v>
      </c>
    </row>
    <row r="814" spans="1:7" x14ac:dyDescent="0.25">
      <c r="A814">
        <f t="shared" ca="1" si="12"/>
        <v>0.51017353020812495</v>
      </c>
      <c r="B814" s="1" t="s">
        <v>9259</v>
      </c>
      <c r="C814" s="2">
        <v>291292071</v>
      </c>
      <c r="D814" s="1" t="s">
        <v>9260</v>
      </c>
      <c r="E814" s="1" t="s">
        <v>9287</v>
      </c>
      <c r="F814" s="3">
        <v>44673</v>
      </c>
      <c r="G814" t="s">
        <v>10058</v>
      </c>
    </row>
    <row r="815" spans="1:7" x14ac:dyDescent="0.25">
      <c r="A815">
        <f t="shared" ca="1" si="12"/>
        <v>0.19658968043652192</v>
      </c>
      <c r="B815" s="1" t="s">
        <v>9259</v>
      </c>
      <c r="C815" s="2">
        <v>955633879</v>
      </c>
      <c r="D815" s="1" t="s">
        <v>9260</v>
      </c>
      <c r="E815" s="1" t="s">
        <v>9287</v>
      </c>
      <c r="F815" s="3">
        <v>44406</v>
      </c>
      <c r="G815" t="s">
        <v>10059</v>
      </c>
    </row>
    <row r="816" spans="1:7" x14ac:dyDescent="0.25">
      <c r="A816">
        <f t="shared" ca="1" si="12"/>
        <v>0.57042699953429821</v>
      </c>
      <c r="B816" s="1" t="s">
        <v>9225</v>
      </c>
      <c r="C816" s="2">
        <v>547978289</v>
      </c>
      <c r="D816" s="1" t="s">
        <v>9226</v>
      </c>
      <c r="E816" s="1" t="s">
        <v>9227</v>
      </c>
      <c r="F816" s="3">
        <v>44500</v>
      </c>
      <c r="G816" t="s">
        <v>10060</v>
      </c>
    </row>
    <row r="817" spans="1:7" x14ac:dyDescent="0.25">
      <c r="A817">
        <f t="shared" ca="1" si="12"/>
        <v>0.47310881247020797</v>
      </c>
      <c r="B817" s="1" t="s">
        <v>9245</v>
      </c>
      <c r="C817" s="2">
        <v>968633339</v>
      </c>
      <c r="D817" s="1" t="s">
        <v>9246</v>
      </c>
      <c r="E817" s="1" t="s">
        <v>9227</v>
      </c>
      <c r="F817" s="3">
        <v>44380</v>
      </c>
      <c r="G817" t="s">
        <v>10061</v>
      </c>
    </row>
    <row r="818" spans="1:7" x14ac:dyDescent="0.25">
      <c r="A818">
        <f t="shared" ca="1" si="12"/>
        <v>0.5408483491343079</v>
      </c>
      <c r="B818" s="1" t="s">
        <v>9245</v>
      </c>
      <c r="C818" s="2">
        <v>258712750</v>
      </c>
      <c r="D818" s="1" t="s">
        <v>9246</v>
      </c>
      <c r="E818" s="1" t="s">
        <v>9227</v>
      </c>
      <c r="F818" s="3">
        <v>44477</v>
      </c>
      <c r="G818" t="s">
        <v>10062</v>
      </c>
    </row>
    <row r="819" spans="1:7" x14ac:dyDescent="0.25">
      <c r="A819">
        <f t="shared" ca="1" si="12"/>
        <v>0.74470852227952922</v>
      </c>
      <c r="B819" s="1" t="s">
        <v>9242</v>
      </c>
      <c r="C819" s="2">
        <v>763927329</v>
      </c>
      <c r="D819" s="1" t="s">
        <v>9243</v>
      </c>
      <c r="E819" s="1" t="s">
        <v>9233</v>
      </c>
      <c r="F819" s="3">
        <v>44322</v>
      </c>
      <c r="G819" t="s">
        <v>10063</v>
      </c>
    </row>
    <row r="820" spans="1:7" x14ac:dyDescent="0.25">
      <c r="A820">
        <f t="shared" ca="1" si="12"/>
        <v>0.62237818645337462</v>
      </c>
      <c r="B820" s="1" t="s">
        <v>9225</v>
      </c>
      <c r="C820" s="2">
        <v>601050774</v>
      </c>
      <c r="D820" s="1" t="s">
        <v>9226</v>
      </c>
      <c r="E820" s="1" t="s">
        <v>9227</v>
      </c>
      <c r="F820" s="3">
        <v>44379</v>
      </c>
      <c r="G820" t="s">
        <v>10064</v>
      </c>
    </row>
    <row r="821" spans="1:7" x14ac:dyDescent="0.25">
      <c r="A821">
        <f t="shared" ca="1" si="12"/>
        <v>0.34739000780031815</v>
      </c>
      <c r="B821" s="1" t="s">
        <v>9242</v>
      </c>
      <c r="C821" s="2">
        <v>255923617</v>
      </c>
      <c r="D821" s="1" t="s">
        <v>9243</v>
      </c>
      <c r="E821" s="1" t="s">
        <v>9231</v>
      </c>
      <c r="F821" s="3">
        <v>44351</v>
      </c>
      <c r="G821" t="s">
        <v>10065</v>
      </c>
    </row>
    <row r="822" spans="1:7" x14ac:dyDescent="0.25">
      <c r="A822">
        <f t="shared" ca="1" si="12"/>
        <v>0.51792524965809295</v>
      </c>
      <c r="B822" s="1" t="s">
        <v>9225</v>
      </c>
      <c r="C822" s="2">
        <v>292250743</v>
      </c>
      <c r="D822" s="1" t="s">
        <v>9226</v>
      </c>
      <c r="E822" s="1" t="s">
        <v>9227</v>
      </c>
      <c r="F822" s="3">
        <v>44258</v>
      </c>
      <c r="G822" t="s">
        <v>10066</v>
      </c>
    </row>
    <row r="823" spans="1:7" x14ac:dyDescent="0.25">
      <c r="A823">
        <f t="shared" ca="1" si="12"/>
        <v>0.19878065702286773</v>
      </c>
      <c r="B823" s="1" t="s">
        <v>9235</v>
      </c>
      <c r="C823" s="2">
        <v>850570265</v>
      </c>
      <c r="D823" s="1" t="s">
        <v>9236</v>
      </c>
      <c r="E823" s="1" t="s">
        <v>9237</v>
      </c>
      <c r="F823" s="3">
        <v>44456</v>
      </c>
      <c r="G823" t="s">
        <v>10067</v>
      </c>
    </row>
    <row r="824" spans="1:7" x14ac:dyDescent="0.25">
      <c r="A824">
        <f t="shared" ca="1" si="12"/>
        <v>0.27210784854530712</v>
      </c>
      <c r="B824" s="1" t="s">
        <v>9235</v>
      </c>
      <c r="C824" s="2">
        <v>366489606</v>
      </c>
      <c r="D824" s="1" t="s">
        <v>9236</v>
      </c>
      <c r="E824" s="1" t="s">
        <v>9227</v>
      </c>
      <c r="F824" s="3">
        <v>44613</v>
      </c>
      <c r="G824" t="s">
        <v>10068</v>
      </c>
    </row>
    <row r="825" spans="1:7" x14ac:dyDescent="0.25">
      <c r="A825">
        <f t="shared" ca="1" si="12"/>
        <v>0.33611414361840819</v>
      </c>
      <c r="B825" s="1" t="s">
        <v>9242</v>
      </c>
      <c r="C825" s="2">
        <v>319678340</v>
      </c>
      <c r="D825" s="1" t="s">
        <v>9243</v>
      </c>
      <c r="E825" s="1" t="s">
        <v>9231</v>
      </c>
      <c r="F825" s="3">
        <v>44244</v>
      </c>
      <c r="G825" t="s">
        <v>10069</v>
      </c>
    </row>
    <row r="826" spans="1:7" x14ac:dyDescent="0.25">
      <c r="A826">
        <f t="shared" ca="1" si="12"/>
        <v>0.6380801321051871</v>
      </c>
      <c r="B826" s="1" t="s">
        <v>9225</v>
      </c>
      <c r="C826" s="2">
        <v>700452434</v>
      </c>
      <c r="D826" s="1" t="s">
        <v>9226</v>
      </c>
      <c r="E826" s="1" t="s">
        <v>9227</v>
      </c>
      <c r="F826" s="3">
        <v>44354</v>
      </c>
      <c r="G826" t="s">
        <v>10070</v>
      </c>
    </row>
    <row r="827" spans="1:7" x14ac:dyDescent="0.25">
      <c r="A827">
        <f t="shared" ca="1" si="12"/>
        <v>0.59173524762699803</v>
      </c>
      <c r="B827" s="1" t="s">
        <v>9242</v>
      </c>
      <c r="C827" s="2">
        <v>788384508</v>
      </c>
      <c r="D827" s="1" t="s">
        <v>9243</v>
      </c>
      <c r="E827" s="1" t="s">
        <v>9231</v>
      </c>
      <c r="F827" s="3">
        <v>44208</v>
      </c>
      <c r="G827" t="s">
        <v>10071</v>
      </c>
    </row>
    <row r="828" spans="1:7" x14ac:dyDescent="0.25">
      <c r="A828">
        <f t="shared" ca="1" si="12"/>
        <v>0.77185134609838557</v>
      </c>
      <c r="B828" s="1" t="s">
        <v>9259</v>
      </c>
      <c r="C828" s="2">
        <v>563739834</v>
      </c>
      <c r="D828" s="1" t="s">
        <v>9260</v>
      </c>
      <c r="E828" s="1" t="s">
        <v>9287</v>
      </c>
      <c r="F828" s="3">
        <v>44427</v>
      </c>
      <c r="G828" t="s">
        <v>10072</v>
      </c>
    </row>
    <row r="829" spans="1:7" x14ac:dyDescent="0.25">
      <c r="A829">
        <f t="shared" ca="1" si="12"/>
        <v>0.87693629658388539</v>
      </c>
      <c r="B829" s="1" t="s">
        <v>9225</v>
      </c>
      <c r="C829" s="2">
        <v>396282935</v>
      </c>
      <c r="D829" s="1" t="s">
        <v>9226</v>
      </c>
      <c r="E829" s="1" t="s">
        <v>9227</v>
      </c>
      <c r="F829" s="3">
        <v>44643</v>
      </c>
      <c r="G829" t="s">
        <v>10073</v>
      </c>
    </row>
    <row r="830" spans="1:7" x14ac:dyDescent="0.25">
      <c r="A830">
        <f t="shared" ca="1" si="12"/>
        <v>0.5347231241718563</v>
      </c>
      <c r="B830" s="1" t="s">
        <v>9225</v>
      </c>
      <c r="C830" s="2">
        <v>650260310</v>
      </c>
      <c r="D830" s="1" t="s">
        <v>9226</v>
      </c>
      <c r="E830" s="1" t="s">
        <v>9227</v>
      </c>
      <c r="F830" s="3">
        <v>44221</v>
      </c>
      <c r="G830" t="s">
        <v>10074</v>
      </c>
    </row>
    <row r="831" spans="1:7" x14ac:dyDescent="0.25">
      <c r="A831">
        <f t="shared" ca="1" si="12"/>
        <v>0.91474101807892627</v>
      </c>
      <c r="B831" s="1" t="s">
        <v>9242</v>
      </c>
      <c r="C831" s="2">
        <v>518446998</v>
      </c>
      <c r="D831" s="1" t="s">
        <v>9243</v>
      </c>
      <c r="E831" s="1" t="s">
        <v>9233</v>
      </c>
      <c r="F831" s="3">
        <v>44553</v>
      </c>
      <c r="G831" t="s">
        <v>10075</v>
      </c>
    </row>
    <row r="832" spans="1:7" x14ac:dyDescent="0.25">
      <c r="A832">
        <f t="shared" ca="1" si="12"/>
        <v>0.43380171839033299</v>
      </c>
      <c r="B832" s="1" t="s">
        <v>9242</v>
      </c>
      <c r="C832" s="2">
        <v>996934429</v>
      </c>
      <c r="D832" s="1" t="s">
        <v>9243</v>
      </c>
      <c r="E832" s="1" t="s">
        <v>9231</v>
      </c>
      <c r="F832" s="3">
        <v>44222</v>
      </c>
      <c r="G832" t="s">
        <v>10076</v>
      </c>
    </row>
    <row r="833" spans="1:7" x14ac:dyDescent="0.25">
      <c r="A833">
        <f t="shared" ca="1" si="12"/>
        <v>0.74313081360843625</v>
      </c>
      <c r="B833" s="1" t="s">
        <v>9242</v>
      </c>
      <c r="C833" s="2">
        <v>934154352</v>
      </c>
      <c r="D833" s="1" t="s">
        <v>9243</v>
      </c>
      <c r="E833" s="1" t="s">
        <v>9231</v>
      </c>
      <c r="F833" s="3">
        <v>44436</v>
      </c>
      <c r="G833" t="s">
        <v>10077</v>
      </c>
    </row>
    <row r="834" spans="1:7" x14ac:dyDescent="0.25">
      <c r="A834">
        <f t="shared" ref="A834:A897" ca="1" si="13">RAND()</f>
        <v>0.61129140531630366</v>
      </c>
      <c r="B834" s="1" t="s">
        <v>9259</v>
      </c>
      <c r="C834" s="2">
        <v>410565587</v>
      </c>
      <c r="D834" s="1" t="s">
        <v>9260</v>
      </c>
      <c r="E834" s="1" t="s">
        <v>9233</v>
      </c>
      <c r="F834" s="3">
        <v>44208</v>
      </c>
      <c r="G834" t="s">
        <v>10078</v>
      </c>
    </row>
    <row r="835" spans="1:7" x14ac:dyDescent="0.25">
      <c r="A835">
        <f t="shared" ca="1" si="13"/>
        <v>0.86982360158171002</v>
      </c>
      <c r="B835" s="1" t="s">
        <v>9259</v>
      </c>
      <c r="C835" s="2">
        <v>402093191</v>
      </c>
      <c r="D835" s="1" t="s">
        <v>9260</v>
      </c>
      <c r="E835" s="1" t="s">
        <v>9233</v>
      </c>
      <c r="F835" s="3">
        <v>44226</v>
      </c>
      <c r="G835" t="s">
        <v>10079</v>
      </c>
    </row>
    <row r="836" spans="1:7" x14ac:dyDescent="0.25">
      <c r="A836">
        <f t="shared" ca="1" si="13"/>
        <v>0.58297510243619111</v>
      </c>
      <c r="B836" s="1" t="s">
        <v>9242</v>
      </c>
      <c r="C836" s="2">
        <v>899152166</v>
      </c>
      <c r="D836" s="1" t="s">
        <v>9243</v>
      </c>
      <c r="E836" s="1" t="s">
        <v>9231</v>
      </c>
      <c r="F836" s="3">
        <v>44311</v>
      </c>
      <c r="G836" t="s">
        <v>10080</v>
      </c>
    </row>
    <row r="837" spans="1:7" x14ac:dyDescent="0.25">
      <c r="A837">
        <f t="shared" ca="1" si="13"/>
        <v>0.59654726284614656</v>
      </c>
      <c r="B837" s="1" t="s">
        <v>9225</v>
      </c>
      <c r="C837" s="2">
        <v>573934545</v>
      </c>
      <c r="D837" s="1" t="s">
        <v>9226</v>
      </c>
      <c r="E837" s="1" t="s">
        <v>9227</v>
      </c>
      <c r="F837" s="3">
        <v>44587</v>
      </c>
      <c r="G837" t="s">
        <v>10081</v>
      </c>
    </row>
    <row r="838" spans="1:7" x14ac:dyDescent="0.25">
      <c r="A838">
        <f t="shared" ca="1" si="13"/>
        <v>0.15357272942864619</v>
      </c>
      <c r="B838" s="1" t="s">
        <v>9245</v>
      </c>
      <c r="C838" s="2">
        <v>365348550</v>
      </c>
      <c r="D838" s="1" t="s">
        <v>9246</v>
      </c>
      <c r="E838" s="1" t="s">
        <v>9227</v>
      </c>
      <c r="F838" s="3">
        <v>44398</v>
      </c>
      <c r="G838" t="s">
        <v>10082</v>
      </c>
    </row>
    <row r="839" spans="1:7" x14ac:dyDescent="0.25">
      <c r="A839">
        <f t="shared" ca="1" si="13"/>
        <v>0.67179384388285079</v>
      </c>
      <c r="B839" s="1" t="s">
        <v>9229</v>
      </c>
      <c r="C839" s="2">
        <v>576795176</v>
      </c>
      <c r="D839" s="1" t="s">
        <v>9230</v>
      </c>
      <c r="E839" s="1" t="s">
        <v>9231</v>
      </c>
      <c r="F839" s="3">
        <v>44256</v>
      </c>
      <c r="G839" t="s">
        <v>10083</v>
      </c>
    </row>
    <row r="840" spans="1:7" x14ac:dyDescent="0.25">
      <c r="A840">
        <f t="shared" ca="1" si="13"/>
        <v>0.34527232926072271</v>
      </c>
      <c r="B840" s="1" t="s">
        <v>9259</v>
      </c>
      <c r="C840" s="2">
        <v>608170999</v>
      </c>
      <c r="D840" s="1" t="s">
        <v>9260</v>
      </c>
      <c r="E840" s="1" t="s">
        <v>9233</v>
      </c>
      <c r="F840" s="3">
        <v>44489</v>
      </c>
      <c r="G840" t="s">
        <v>10084</v>
      </c>
    </row>
    <row r="841" spans="1:7" x14ac:dyDescent="0.25">
      <c r="A841">
        <f t="shared" ca="1" si="13"/>
        <v>0.94940466443106841</v>
      </c>
      <c r="B841" s="1" t="s">
        <v>9245</v>
      </c>
      <c r="C841" s="2">
        <v>658326508</v>
      </c>
      <c r="D841" s="1" t="s">
        <v>9246</v>
      </c>
      <c r="E841" s="1" t="s">
        <v>9282</v>
      </c>
      <c r="F841" s="3">
        <v>44616</v>
      </c>
      <c r="G841" t="s">
        <v>10085</v>
      </c>
    </row>
    <row r="842" spans="1:7" x14ac:dyDescent="0.25">
      <c r="A842">
        <f t="shared" ca="1" si="13"/>
        <v>0.24190873600352614</v>
      </c>
      <c r="B842" s="1" t="s">
        <v>9225</v>
      </c>
      <c r="C842" s="2">
        <v>302636014</v>
      </c>
      <c r="D842" s="1" t="s">
        <v>9226</v>
      </c>
      <c r="E842" s="1" t="s">
        <v>9227</v>
      </c>
      <c r="F842" s="3">
        <v>44452</v>
      </c>
      <c r="G842" t="s">
        <v>10086</v>
      </c>
    </row>
    <row r="843" spans="1:7" x14ac:dyDescent="0.25">
      <c r="A843">
        <f t="shared" ca="1" si="13"/>
        <v>8.7411206578441814E-2</v>
      </c>
      <c r="B843" s="1" t="s">
        <v>9245</v>
      </c>
      <c r="C843" s="2">
        <v>269955394</v>
      </c>
      <c r="D843" s="1" t="s">
        <v>9246</v>
      </c>
      <c r="E843" s="1" t="s">
        <v>9227</v>
      </c>
      <c r="F843" s="3">
        <v>44573</v>
      </c>
      <c r="G843" t="s">
        <v>10087</v>
      </c>
    </row>
    <row r="844" spans="1:7" x14ac:dyDescent="0.25">
      <c r="A844">
        <f t="shared" ca="1" si="13"/>
        <v>0.66990927673165424</v>
      </c>
      <c r="B844" s="1" t="s">
        <v>9259</v>
      </c>
      <c r="C844" s="2">
        <v>979658552</v>
      </c>
      <c r="D844" s="1" t="s">
        <v>9260</v>
      </c>
      <c r="E844" s="1" t="s">
        <v>9233</v>
      </c>
      <c r="F844" s="3">
        <v>44265</v>
      </c>
      <c r="G844" t="s">
        <v>10088</v>
      </c>
    </row>
    <row r="845" spans="1:7" x14ac:dyDescent="0.25">
      <c r="A845">
        <f t="shared" ca="1" si="13"/>
        <v>6.1306345437157406E-2</v>
      </c>
      <c r="B845" s="1" t="s">
        <v>9245</v>
      </c>
      <c r="C845" s="2">
        <v>352435955</v>
      </c>
      <c r="D845" s="1" t="s">
        <v>9246</v>
      </c>
      <c r="E845" s="1" t="s">
        <v>9227</v>
      </c>
      <c r="F845" s="3">
        <v>44292</v>
      </c>
      <c r="G845" t="s">
        <v>10089</v>
      </c>
    </row>
    <row r="846" spans="1:7" x14ac:dyDescent="0.25">
      <c r="A846">
        <f t="shared" ca="1" si="13"/>
        <v>0.96978496748269805</v>
      </c>
      <c r="B846" s="1" t="s">
        <v>9242</v>
      </c>
      <c r="C846" s="2">
        <v>436095405</v>
      </c>
      <c r="D846" s="1" t="s">
        <v>9243</v>
      </c>
      <c r="E846" s="1" t="s">
        <v>9231</v>
      </c>
      <c r="F846" s="3">
        <v>44359</v>
      </c>
      <c r="G846" t="s">
        <v>10090</v>
      </c>
    </row>
    <row r="847" spans="1:7" x14ac:dyDescent="0.25">
      <c r="A847">
        <f t="shared" ca="1" si="13"/>
        <v>0.54554244708264921</v>
      </c>
      <c r="B847" s="1" t="s">
        <v>9242</v>
      </c>
      <c r="C847" s="2">
        <v>322098693</v>
      </c>
      <c r="D847" s="1" t="s">
        <v>9243</v>
      </c>
      <c r="E847" s="1" t="s">
        <v>9231</v>
      </c>
      <c r="F847" s="3">
        <v>44525</v>
      </c>
      <c r="G847" t="s">
        <v>10091</v>
      </c>
    </row>
    <row r="848" spans="1:7" x14ac:dyDescent="0.25">
      <c r="A848">
        <f t="shared" ca="1" si="13"/>
        <v>0.33931907512416792</v>
      </c>
      <c r="B848" s="1" t="s">
        <v>9259</v>
      </c>
      <c r="C848" s="2">
        <v>363781303</v>
      </c>
      <c r="D848" s="1" t="s">
        <v>9260</v>
      </c>
      <c r="E848" s="1" t="s">
        <v>9233</v>
      </c>
      <c r="F848" s="3">
        <v>44632</v>
      </c>
      <c r="G848" t="s">
        <v>10092</v>
      </c>
    </row>
    <row r="849" spans="1:7" x14ac:dyDescent="0.25">
      <c r="A849">
        <f t="shared" ca="1" si="13"/>
        <v>0.5372126104252497</v>
      </c>
      <c r="B849" s="1" t="s">
        <v>9242</v>
      </c>
      <c r="C849" s="2">
        <v>722856850</v>
      </c>
      <c r="D849" s="1" t="s">
        <v>9243</v>
      </c>
      <c r="E849" s="1" t="s">
        <v>9231</v>
      </c>
      <c r="F849" s="3">
        <v>44236</v>
      </c>
      <c r="G849" t="s">
        <v>10093</v>
      </c>
    </row>
    <row r="850" spans="1:7" x14ac:dyDescent="0.25">
      <c r="A850">
        <f t="shared" ca="1" si="13"/>
        <v>0.38815380386919729</v>
      </c>
      <c r="B850" s="1" t="s">
        <v>9245</v>
      </c>
      <c r="C850" s="2">
        <v>78420388</v>
      </c>
      <c r="D850" s="1" t="s">
        <v>9246</v>
      </c>
      <c r="E850" s="1" t="s">
        <v>9282</v>
      </c>
      <c r="F850" s="3">
        <v>44315</v>
      </c>
      <c r="G850" t="s">
        <v>10094</v>
      </c>
    </row>
    <row r="851" spans="1:7" x14ac:dyDescent="0.25">
      <c r="A851">
        <f t="shared" ca="1" si="13"/>
        <v>5.8913079709506433E-2</v>
      </c>
      <c r="B851" s="1" t="s">
        <v>9225</v>
      </c>
      <c r="C851" s="2">
        <v>125319673</v>
      </c>
      <c r="D851" s="1" t="s">
        <v>9226</v>
      </c>
      <c r="E851" s="1" t="s">
        <v>9227</v>
      </c>
      <c r="F851" s="3">
        <v>44224</v>
      </c>
      <c r="G851" t="s">
        <v>10095</v>
      </c>
    </row>
    <row r="852" spans="1:7" x14ac:dyDescent="0.25">
      <c r="A852">
        <f t="shared" ca="1" si="13"/>
        <v>0.34042930238841407</v>
      </c>
      <c r="B852" s="1" t="s">
        <v>9225</v>
      </c>
      <c r="C852" s="2">
        <v>371228698</v>
      </c>
      <c r="D852" s="1" t="s">
        <v>9226</v>
      </c>
      <c r="E852" s="1" t="s">
        <v>9231</v>
      </c>
      <c r="F852" s="3">
        <v>44608</v>
      </c>
      <c r="G852" t="s">
        <v>10096</v>
      </c>
    </row>
    <row r="853" spans="1:7" x14ac:dyDescent="0.25">
      <c r="A853">
        <f t="shared" ca="1" si="13"/>
        <v>0.76640126106596251</v>
      </c>
      <c r="B853" s="1" t="s">
        <v>9242</v>
      </c>
      <c r="C853" s="2">
        <v>390723336</v>
      </c>
      <c r="D853" s="1" t="s">
        <v>9243</v>
      </c>
      <c r="E853" s="1" t="s">
        <v>9233</v>
      </c>
      <c r="F853" s="3">
        <v>44647</v>
      </c>
      <c r="G853" t="s">
        <v>10097</v>
      </c>
    </row>
    <row r="854" spans="1:7" x14ac:dyDescent="0.25">
      <c r="A854">
        <f t="shared" ca="1" si="13"/>
        <v>0.43468543429780149</v>
      </c>
      <c r="B854" s="1" t="s">
        <v>9259</v>
      </c>
      <c r="C854" s="2">
        <v>408791530</v>
      </c>
      <c r="D854" s="1" t="s">
        <v>9260</v>
      </c>
      <c r="E854" s="1" t="s">
        <v>9233</v>
      </c>
      <c r="F854" s="3">
        <v>44392</v>
      </c>
      <c r="G854" t="s">
        <v>10098</v>
      </c>
    </row>
    <row r="855" spans="1:7" x14ac:dyDescent="0.25">
      <c r="A855">
        <f t="shared" ca="1" si="13"/>
        <v>0.21617499922443939</v>
      </c>
      <c r="B855" s="1" t="s">
        <v>9245</v>
      </c>
      <c r="C855" s="2">
        <v>394447146</v>
      </c>
      <c r="D855" s="1" t="s">
        <v>9246</v>
      </c>
      <c r="E855" s="1" t="s">
        <v>9227</v>
      </c>
      <c r="F855" s="3">
        <v>44597</v>
      </c>
      <c r="G855" t="s">
        <v>10099</v>
      </c>
    </row>
    <row r="856" spans="1:7" x14ac:dyDescent="0.25">
      <c r="A856">
        <f t="shared" ca="1" si="13"/>
        <v>0.31213157758348653</v>
      </c>
      <c r="B856" s="1" t="s">
        <v>9242</v>
      </c>
      <c r="C856" s="2">
        <v>653396680</v>
      </c>
      <c r="D856" s="1" t="s">
        <v>9243</v>
      </c>
      <c r="E856" s="1" t="s">
        <v>9231</v>
      </c>
      <c r="F856" s="3">
        <v>44322</v>
      </c>
      <c r="G856" t="s">
        <v>10100</v>
      </c>
    </row>
    <row r="857" spans="1:7" x14ac:dyDescent="0.25">
      <c r="A857">
        <f t="shared" ca="1" si="13"/>
        <v>0.92474967945653852</v>
      </c>
      <c r="B857" s="1" t="s">
        <v>9242</v>
      </c>
      <c r="C857" s="2">
        <v>21129169</v>
      </c>
      <c r="D857" s="1" t="s">
        <v>9243</v>
      </c>
      <c r="E857" s="1" t="s">
        <v>9231</v>
      </c>
      <c r="F857" s="3">
        <v>44624</v>
      </c>
      <c r="G857" t="s">
        <v>10101</v>
      </c>
    </row>
    <row r="858" spans="1:7" x14ac:dyDescent="0.25">
      <c r="A858">
        <f t="shared" ca="1" si="13"/>
        <v>0.87490918804766571</v>
      </c>
      <c r="B858" s="1" t="s">
        <v>9235</v>
      </c>
      <c r="C858" s="2">
        <v>728731078</v>
      </c>
      <c r="D858" s="1" t="s">
        <v>9236</v>
      </c>
      <c r="E858" s="1" t="s">
        <v>9237</v>
      </c>
      <c r="F858" s="3">
        <v>44387</v>
      </c>
      <c r="G858" t="s">
        <v>10102</v>
      </c>
    </row>
    <row r="859" spans="1:7" x14ac:dyDescent="0.25">
      <c r="A859">
        <f t="shared" ca="1" si="13"/>
        <v>0.85129818823709658</v>
      </c>
      <c r="B859" s="1" t="s">
        <v>9242</v>
      </c>
      <c r="C859" s="2">
        <v>870101837</v>
      </c>
      <c r="D859" s="1" t="s">
        <v>9243</v>
      </c>
      <c r="E859" s="1" t="s">
        <v>9231</v>
      </c>
      <c r="F859" s="3">
        <v>44343</v>
      </c>
      <c r="G859" t="s">
        <v>10103</v>
      </c>
    </row>
    <row r="860" spans="1:7" x14ac:dyDescent="0.25">
      <c r="A860">
        <f t="shared" ca="1" si="13"/>
        <v>0.35683978669589622</v>
      </c>
      <c r="B860" s="1" t="s">
        <v>9235</v>
      </c>
      <c r="C860" s="2">
        <v>679264656</v>
      </c>
      <c r="D860" s="1" t="s">
        <v>9236</v>
      </c>
      <c r="E860" s="1" t="s">
        <v>9237</v>
      </c>
      <c r="F860" s="3">
        <v>44509</v>
      </c>
      <c r="G860" t="s">
        <v>10104</v>
      </c>
    </row>
    <row r="861" spans="1:7" x14ac:dyDescent="0.25">
      <c r="A861">
        <f t="shared" ca="1" si="13"/>
        <v>0.64275335486663221</v>
      </c>
      <c r="B861" s="1" t="s">
        <v>9229</v>
      </c>
      <c r="C861" s="2">
        <v>759678108</v>
      </c>
      <c r="D861" s="1" t="s">
        <v>9230</v>
      </c>
      <c r="E861" s="1" t="s">
        <v>9231</v>
      </c>
      <c r="F861" s="3">
        <v>44268</v>
      </c>
      <c r="G861" t="s">
        <v>10105</v>
      </c>
    </row>
    <row r="862" spans="1:7" x14ac:dyDescent="0.25">
      <c r="A862">
        <f t="shared" ca="1" si="13"/>
        <v>0.98581861738113097</v>
      </c>
      <c r="B862" s="1" t="s">
        <v>9235</v>
      </c>
      <c r="C862" s="2">
        <v>700293659</v>
      </c>
      <c r="D862" s="1" t="s">
        <v>9236</v>
      </c>
      <c r="E862" s="1" t="s">
        <v>9248</v>
      </c>
      <c r="F862" s="3">
        <v>44567</v>
      </c>
      <c r="G862" t="s">
        <v>10106</v>
      </c>
    </row>
    <row r="863" spans="1:7" x14ac:dyDescent="0.25">
      <c r="A863">
        <f t="shared" ca="1" si="13"/>
        <v>0.11016077157177595</v>
      </c>
      <c r="B863" s="1" t="s">
        <v>9242</v>
      </c>
      <c r="C863" s="2">
        <v>534393886</v>
      </c>
      <c r="D863" s="1" t="s">
        <v>9243</v>
      </c>
      <c r="E863" s="1" t="s">
        <v>9231</v>
      </c>
      <c r="F863" s="3">
        <v>44400</v>
      </c>
      <c r="G863" t="s">
        <v>10107</v>
      </c>
    </row>
    <row r="864" spans="1:7" x14ac:dyDescent="0.25">
      <c r="A864">
        <f t="shared" ca="1" si="13"/>
        <v>0.5126227434370324</v>
      </c>
      <c r="B864" s="1" t="s">
        <v>9225</v>
      </c>
      <c r="C864" s="2">
        <v>989455710</v>
      </c>
      <c r="D864" s="1" t="s">
        <v>9226</v>
      </c>
      <c r="E864" s="1" t="s">
        <v>9227</v>
      </c>
      <c r="F864" s="3">
        <v>44676</v>
      </c>
      <c r="G864" t="s">
        <v>10108</v>
      </c>
    </row>
    <row r="865" spans="1:7" x14ac:dyDescent="0.25">
      <c r="A865">
        <f t="shared" ca="1" si="13"/>
        <v>0.19260276339410232</v>
      </c>
      <c r="B865" s="1" t="s">
        <v>9259</v>
      </c>
      <c r="C865" s="2">
        <v>682080114</v>
      </c>
      <c r="D865" s="1" t="s">
        <v>9260</v>
      </c>
      <c r="E865" s="1" t="s">
        <v>9233</v>
      </c>
      <c r="F865" s="3">
        <v>44669</v>
      </c>
      <c r="G865" t="s">
        <v>10109</v>
      </c>
    </row>
    <row r="866" spans="1:7" x14ac:dyDescent="0.25">
      <c r="A866">
        <f t="shared" ca="1" si="13"/>
        <v>0.79950651066906209</v>
      </c>
      <c r="B866" s="1" t="s">
        <v>9242</v>
      </c>
      <c r="C866" s="2">
        <v>67107368</v>
      </c>
      <c r="D866" s="1" t="s">
        <v>9243</v>
      </c>
      <c r="E866" s="1" t="s">
        <v>9231</v>
      </c>
      <c r="F866" s="3">
        <v>44640</v>
      </c>
      <c r="G866" t="s">
        <v>10110</v>
      </c>
    </row>
    <row r="867" spans="1:7" x14ac:dyDescent="0.25">
      <c r="A867">
        <f t="shared" ca="1" si="13"/>
        <v>0.32294832561094655</v>
      </c>
      <c r="B867" s="1" t="s">
        <v>9259</v>
      </c>
      <c r="C867" s="2">
        <v>568655976</v>
      </c>
      <c r="D867" s="1" t="s">
        <v>9260</v>
      </c>
      <c r="E867" s="1" t="s">
        <v>9233</v>
      </c>
      <c r="F867" s="3">
        <v>44460</v>
      </c>
      <c r="G867" t="s">
        <v>10111</v>
      </c>
    </row>
    <row r="868" spans="1:7" x14ac:dyDescent="0.25">
      <c r="A868">
        <f t="shared" ca="1" si="13"/>
        <v>0.30606026421647425</v>
      </c>
      <c r="B868" s="1" t="s">
        <v>9259</v>
      </c>
      <c r="C868" s="2">
        <v>425771114</v>
      </c>
      <c r="D868" s="1" t="s">
        <v>9260</v>
      </c>
      <c r="E868" s="1" t="s">
        <v>9231</v>
      </c>
      <c r="F868" s="3">
        <v>44327</v>
      </c>
      <c r="G868" t="s">
        <v>10112</v>
      </c>
    </row>
    <row r="869" spans="1:7" x14ac:dyDescent="0.25">
      <c r="A869">
        <f t="shared" ca="1" si="13"/>
        <v>0.42761833057208065</v>
      </c>
      <c r="B869" s="1" t="s">
        <v>9242</v>
      </c>
      <c r="C869" s="2">
        <v>965644948</v>
      </c>
      <c r="D869" s="1" t="s">
        <v>9243</v>
      </c>
      <c r="E869" s="1" t="s">
        <v>9231</v>
      </c>
      <c r="F869" s="3">
        <v>44295</v>
      </c>
      <c r="G869" t="s">
        <v>10113</v>
      </c>
    </row>
    <row r="870" spans="1:7" x14ac:dyDescent="0.25">
      <c r="A870">
        <f t="shared" ca="1" si="13"/>
        <v>0.29034164148402364</v>
      </c>
      <c r="B870" s="1" t="s">
        <v>9235</v>
      </c>
      <c r="C870" s="2">
        <v>116404368</v>
      </c>
      <c r="D870" s="1" t="s">
        <v>9236</v>
      </c>
      <c r="E870" s="1" t="s">
        <v>9248</v>
      </c>
      <c r="F870" s="3">
        <v>44483</v>
      </c>
      <c r="G870" t="s">
        <v>10114</v>
      </c>
    </row>
    <row r="871" spans="1:7" x14ac:dyDescent="0.25">
      <c r="A871">
        <f t="shared" ca="1" si="13"/>
        <v>0.79925900340022449</v>
      </c>
      <c r="B871" s="1" t="s">
        <v>9242</v>
      </c>
      <c r="C871" s="2">
        <v>77627444</v>
      </c>
      <c r="D871" s="1" t="s">
        <v>9243</v>
      </c>
      <c r="E871" s="1" t="s">
        <v>9231</v>
      </c>
      <c r="F871" s="3">
        <v>44200</v>
      </c>
      <c r="G871" t="s">
        <v>10115</v>
      </c>
    </row>
    <row r="872" spans="1:7" x14ac:dyDescent="0.25">
      <c r="A872">
        <f t="shared" ca="1" si="13"/>
        <v>0.29738409875310257</v>
      </c>
      <c r="B872" s="1" t="s">
        <v>9242</v>
      </c>
      <c r="C872" s="2">
        <v>97106568</v>
      </c>
      <c r="D872" s="1" t="s">
        <v>9243</v>
      </c>
      <c r="E872" s="1" t="s">
        <v>9231</v>
      </c>
      <c r="F872" s="3">
        <v>44328</v>
      </c>
      <c r="G872" t="s">
        <v>10116</v>
      </c>
    </row>
    <row r="873" spans="1:7" x14ac:dyDescent="0.25">
      <c r="A873">
        <f t="shared" ca="1" si="13"/>
        <v>0.24409307058238428</v>
      </c>
      <c r="B873" s="1" t="s">
        <v>9259</v>
      </c>
      <c r="C873" s="2">
        <v>303021938</v>
      </c>
      <c r="D873" s="1" t="s">
        <v>9260</v>
      </c>
      <c r="E873" s="1" t="s">
        <v>9233</v>
      </c>
      <c r="F873" s="3">
        <v>44342</v>
      </c>
      <c r="G873" t="s">
        <v>10117</v>
      </c>
    </row>
    <row r="874" spans="1:7" x14ac:dyDescent="0.25">
      <c r="A874">
        <f t="shared" ca="1" si="13"/>
        <v>0.71933206219330914</v>
      </c>
      <c r="B874" s="1" t="s">
        <v>9245</v>
      </c>
      <c r="C874" s="2">
        <v>870188039</v>
      </c>
      <c r="D874" s="1" t="s">
        <v>9246</v>
      </c>
      <c r="E874" s="1" t="s">
        <v>9227</v>
      </c>
      <c r="F874" s="3">
        <v>44639</v>
      </c>
      <c r="G874" t="s">
        <v>10118</v>
      </c>
    </row>
    <row r="875" spans="1:7" x14ac:dyDescent="0.25">
      <c r="A875">
        <f t="shared" ca="1" si="13"/>
        <v>0.2377074577631848</v>
      </c>
      <c r="B875" s="1" t="s">
        <v>9242</v>
      </c>
      <c r="C875" s="2">
        <v>832256671</v>
      </c>
      <c r="D875" s="1" t="s">
        <v>9243</v>
      </c>
      <c r="E875" s="1" t="s">
        <v>9231</v>
      </c>
      <c r="F875" s="3">
        <v>44597</v>
      </c>
      <c r="G875" t="s">
        <v>10119</v>
      </c>
    </row>
    <row r="876" spans="1:7" x14ac:dyDescent="0.25">
      <c r="A876">
        <f t="shared" ca="1" si="13"/>
        <v>0.97494393354024178</v>
      </c>
      <c r="B876" s="1" t="s">
        <v>9229</v>
      </c>
      <c r="C876" s="2">
        <v>126508895</v>
      </c>
      <c r="D876" s="1" t="s">
        <v>9230</v>
      </c>
      <c r="E876" s="1" t="s">
        <v>9240</v>
      </c>
      <c r="F876" s="3">
        <v>44439</v>
      </c>
      <c r="G876" t="s">
        <v>10120</v>
      </c>
    </row>
    <row r="877" spans="1:7" x14ac:dyDescent="0.25">
      <c r="A877">
        <f t="shared" ca="1" si="13"/>
        <v>0.33403783873687842</v>
      </c>
      <c r="B877" s="1" t="s">
        <v>9225</v>
      </c>
      <c r="C877" s="2">
        <v>915663500</v>
      </c>
      <c r="D877" s="1" t="s">
        <v>9226</v>
      </c>
      <c r="E877" s="1" t="s">
        <v>9231</v>
      </c>
      <c r="F877" s="3">
        <v>44223</v>
      </c>
      <c r="G877" t="s">
        <v>10121</v>
      </c>
    </row>
    <row r="878" spans="1:7" x14ac:dyDescent="0.25">
      <c r="A878">
        <f t="shared" ca="1" si="13"/>
        <v>0.41970953595187743</v>
      </c>
      <c r="B878" s="1" t="s">
        <v>9259</v>
      </c>
      <c r="C878" s="2">
        <v>858485094</v>
      </c>
      <c r="D878" s="1" t="s">
        <v>9260</v>
      </c>
      <c r="E878" s="1" t="s">
        <v>9231</v>
      </c>
      <c r="F878" s="3">
        <v>44496</v>
      </c>
      <c r="G878" t="s">
        <v>10122</v>
      </c>
    </row>
    <row r="879" spans="1:7" x14ac:dyDescent="0.25">
      <c r="A879">
        <f t="shared" ca="1" si="13"/>
        <v>0.95518408649811037</v>
      </c>
      <c r="B879" s="1" t="s">
        <v>9235</v>
      </c>
      <c r="C879" s="2">
        <v>969042217</v>
      </c>
      <c r="D879" s="1" t="s">
        <v>9236</v>
      </c>
      <c r="E879" s="1" t="s">
        <v>9237</v>
      </c>
      <c r="F879" s="3">
        <v>44369</v>
      </c>
      <c r="G879" t="s">
        <v>10123</v>
      </c>
    </row>
    <row r="880" spans="1:7" x14ac:dyDescent="0.25">
      <c r="A880">
        <f t="shared" ca="1" si="13"/>
        <v>6.6785101030494953E-2</v>
      </c>
      <c r="B880" s="1" t="s">
        <v>9245</v>
      </c>
      <c r="C880" s="2">
        <v>683244157</v>
      </c>
      <c r="D880" s="1" t="s">
        <v>9246</v>
      </c>
      <c r="E880" s="1" t="s">
        <v>9282</v>
      </c>
      <c r="F880" s="3">
        <v>44628</v>
      </c>
      <c r="G880" t="s">
        <v>10124</v>
      </c>
    </row>
    <row r="881" spans="1:7" x14ac:dyDescent="0.25">
      <c r="A881">
        <f t="shared" ca="1" si="13"/>
        <v>0.87674260005900173</v>
      </c>
      <c r="B881" s="1" t="s">
        <v>9245</v>
      </c>
      <c r="C881" s="2">
        <v>252358075</v>
      </c>
      <c r="D881" s="1" t="s">
        <v>9246</v>
      </c>
      <c r="E881" s="1" t="s">
        <v>9282</v>
      </c>
      <c r="F881" s="3">
        <v>44488</v>
      </c>
      <c r="G881" t="s">
        <v>10125</v>
      </c>
    </row>
    <row r="882" spans="1:7" x14ac:dyDescent="0.25">
      <c r="A882">
        <f t="shared" ca="1" si="13"/>
        <v>0.29330710969843576</v>
      </c>
      <c r="B882" s="1" t="s">
        <v>9225</v>
      </c>
      <c r="C882" s="2">
        <v>946827741</v>
      </c>
      <c r="D882" s="1" t="s">
        <v>9226</v>
      </c>
      <c r="E882" s="1" t="s">
        <v>9227</v>
      </c>
      <c r="F882" s="3">
        <v>44495</v>
      </c>
      <c r="G882" t="s">
        <v>10126</v>
      </c>
    </row>
    <row r="883" spans="1:7" x14ac:dyDescent="0.25">
      <c r="A883">
        <f t="shared" ca="1" si="13"/>
        <v>0.24062369658527905</v>
      </c>
      <c r="B883" s="1" t="s">
        <v>9245</v>
      </c>
      <c r="C883" s="2">
        <v>22623932</v>
      </c>
      <c r="D883" s="1" t="s">
        <v>9246</v>
      </c>
      <c r="E883" s="1" t="s">
        <v>9285</v>
      </c>
      <c r="F883" s="3">
        <v>44657</v>
      </c>
      <c r="G883" t="s">
        <v>10127</v>
      </c>
    </row>
    <row r="884" spans="1:7" x14ac:dyDescent="0.25">
      <c r="A884">
        <f t="shared" ca="1" si="13"/>
        <v>0.25547832710436036</v>
      </c>
      <c r="B884" s="1" t="s">
        <v>9245</v>
      </c>
      <c r="C884" s="2">
        <v>620975002</v>
      </c>
      <c r="D884" s="1" t="s">
        <v>9246</v>
      </c>
      <c r="E884" s="1" t="s">
        <v>9282</v>
      </c>
      <c r="F884" s="3">
        <v>44589</v>
      </c>
      <c r="G884" t="s">
        <v>10128</v>
      </c>
    </row>
    <row r="885" spans="1:7" x14ac:dyDescent="0.25">
      <c r="A885">
        <f t="shared" ca="1" si="13"/>
        <v>0.63303045654253809</v>
      </c>
      <c r="B885" s="1" t="s">
        <v>9225</v>
      </c>
      <c r="C885" s="2">
        <v>337589890</v>
      </c>
      <c r="D885" s="1" t="s">
        <v>9226</v>
      </c>
      <c r="E885" s="1" t="s">
        <v>9227</v>
      </c>
      <c r="F885" s="3">
        <v>44422</v>
      </c>
      <c r="G885" t="s">
        <v>10129</v>
      </c>
    </row>
    <row r="886" spans="1:7" x14ac:dyDescent="0.25">
      <c r="A886">
        <f t="shared" ca="1" si="13"/>
        <v>0.74586651739802623</v>
      </c>
      <c r="B886" s="1" t="s">
        <v>9242</v>
      </c>
      <c r="C886" s="2">
        <v>910308583</v>
      </c>
      <c r="D886" s="1" t="s">
        <v>9243</v>
      </c>
      <c r="E886" s="1" t="s">
        <v>9231</v>
      </c>
      <c r="F886" s="3">
        <v>44522</v>
      </c>
      <c r="G886" t="s">
        <v>10130</v>
      </c>
    </row>
    <row r="887" spans="1:7" x14ac:dyDescent="0.25">
      <c r="A887">
        <f t="shared" ca="1" si="13"/>
        <v>0.24342551650745847</v>
      </c>
      <c r="B887" s="1" t="s">
        <v>9245</v>
      </c>
      <c r="C887" s="2">
        <v>514324684</v>
      </c>
      <c r="D887" s="1" t="s">
        <v>9246</v>
      </c>
      <c r="E887" s="1" t="s">
        <v>9227</v>
      </c>
      <c r="F887" s="3">
        <v>44303</v>
      </c>
      <c r="G887" t="s">
        <v>10131</v>
      </c>
    </row>
    <row r="888" spans="1:7" x14ac:dyDescent="0.25">
      <c r="A888">
        <f t="shared" ca="1" si="13"/>
        <v>0.62118521004337679</v>
      </c>
      <c r="B888" s="1" t="s">
        <v>9235</v>
      </c>
      <c r="C888" s="2">
        <v>844402774</v>
      </c>
      <c r="D888" s="1" t="s">
        <v>9236</v>
      </c>
      <c r="E888" s="1" t="s">
        <v>9248</v>
      </c>
      <c r="F888" s="3">
        <v>44230</v>
      </c>
      <c r="G888" t="s">
        <v>10132</v>
      </c>
    </row>
    <row r="889" spans="1:7" x14ac:dyDescent="0.25">
      <c r="A889">
        <f t="shared" ca="1" si="13"/>
        <v>1.6090921922607526E-2</v>
      </c>
      <c r="B889" s="1" t="s">
        <v>9259</v>
      </c>
      <c r="C889" s="2">
        <v>475767486</v>
      </c>
      <c r="D889" s="1" t="s">
        <v>9260</v>
      </c>
      <c r="E889" s="1" t="s">
        <v>9231</v>
      </c>
      <c r="F889" s="3">
        <v>44666</v>
      </c>
      <c r="G889" t="s">
        <v>10133</v>
      </c>
    </row>
    <row r="890" spans="1:7" x14ac:dyDescent="0.25">
      <c r="A890">
        <f t="shared" ca="1" si="13"/>
        <v>0.97166786564478502</v>
      </c>
      <c r="B890" s="1" t="s">
        <v>9242</v>
      </c>
      <c r="C890" s="2">
        <v>468197885</v>
      </c>
      <c r="D890" s="1" t="s">
        <v>9243</v>
      </c>
      <c r="E890" s="1" t="s">
        <v>9231</v>
      </c>
      <c r="F890" s="3">
        <v>44507</v>
      </c>
      <c r="G890" t="s">
        <v>10134</v>
      </c>
    </row>
    <row r="891" spans="1:7" x14ac:dyDescent="0.25">
      <c r="A891">
        <f t="shared" ca="1" si="13"/>
        <v>0.15435189717537146</v>
      </c>
      <c r="B891" s="1" t="s">
        <v>9259</v>
      </c>
      <c r="C891" s="2">
        <v>326185806</v>
      </c>
      <c r="D891" s="1" t="s">
        <v>9260</v>
      </c>
      <c r="E891" s="1" t="s">
        <v>9233</v>
      </c>
      <c r="F891" s="3">
        <v>44200</v>
      </c>
      <c r="G891" t="s">
        <v>10135</v>
      </c>
    </row>
    <row r="892" spans="1:7" x14ac:dyDescent="0.25">
      <c r="A892">
        <f t="shared" ca="1" si="13"/>
        <v>0.89472042807360441</v>
      </c>
      <c r="B892" s="1" t="s">
        <v>9225</v>
      </c>
      <c r="C892" s="2">
        <v>439347146</v>
      </c>
      <c r="D892" s="1" t="s">
        <v>9226</v>
      </c>
      <c r="E892" s="1" t="s">
        <v>9285</v>
      </c>
      <c r="F892" s="3">
        <v>44440</v>
      </c>
      <c r="G892" t="s">
        <v>10136</v>
      </c>
    </row>
    <row r="893" spans="1:7" x14ac:dyDescent="0.25">
      <c r="A893">
        <f t="shared" ca="1" si="13"/>
        <v>0.73868694467566032</v>
      </c>
      <c r="B893" s="1" t="s">
        <v>9245</v>
      </c>
      <c r="C893" s="2">
        <v>957975109</v>
      </c>
      <c r="D893" s="1" t="s">
        <v>9246</v>
      </c>
      <c r="E893" s="1" t="s">
        <v>9227</v>
      </c>
      <c r="F893" s="3">
        <v>44576</v>
      </c>
      <c r="G893" t="s">
        <v>10137</v>
      </c>
    </row>
    <row r="894" spans="1:7" x14ac:dyDescent="0.25">
      <c r="A894">
        <f t="shared" ca="1" si="13"/>
        <v>0.35751324147745633</v>
      </c>
      <c r="B894" s="1" t="s">
        <v>9225</v>
      </c>
      <c r="C894" s="2">
        <v>278484880</v>
      </c>
      <c r="D894" s="1" t="s">
        <v>9226</v>
      </c>
      <c r="E894" s="1" t="s">
        <v>9227</v>
      </c>
      <c r="F894" s="3">
        <v>44644</v>
      </c>
      <c r="G894" t="s">
        <v>10138</v>
      </c>
    </row>
    <row r="895" spans="1:7" x14ac:dyDescent="0.25">
      <c r="A895">
        <f t="shared" ca="1" si="13"/>
        <v>0.55952275051255718</v>
      </c>
      <c r="B895" s="1" t="s">
        <v>9229</v>
      </c>
      <c r="C895" s="2">
        <v>564569787</v>
      </c>
      <c r="D895" s="1" t="s">
        <v>9230</v>
      </c>
      <c r="E895" s="1" t="s">
        <v>9240</v>
      </c>
      <c r="F895" s="3">
        <v>44596</v>
      </c>
      <c r="G895" t="s">
        <v>10139</v>
      </c>
    </row>
    <row r="896" spans="1:7" x14ac:dyDescent="0.25">
      <c r="A896">
        <f t="shared" ca="1" si="13"/>
        <v>0.1669874165309112</v>
      </c>
      <c r="B896" s="1" t="s">
        <v>9259</v>
      </c>
      <c r="C896" s="2">
        <v>783794493</v>
      </c>
      <c r="D896" s="1" t="s">
        <v>9260</v>
      </c>
      <c r="E896" s="1" t="s">
        <v>9233</v>
      </c>
      <c r="F896" s="3">
        <v>44548</v>
      </c>
      <c r="G896" t="s">
        <v>10140</v>
      </c>
    </row>
    <row r="897" spans="1:7" x14ac:dyDescent="0.25">
      <c r="A897">
        <f t="shared" ca="1" si="13"/>
        <v>0.2886291647767516</v>
      </c>
      <c r="B897" s="1" t="s">
        <v>9235</v>
      </c>
      <c r="C897" s="2">
        <v>935027587</v>
      </c>
      <c r="D897" s="1" t="s">
        <v>9236</v>
      </c>
      <c r="E897" s="1" t="s">
        <v>9237</v>
      </c>
      <c r="F897" s="3">
        <v>44371</v>
      </c>
      <c r="G897" t="s">
        <v>10141</v>
      </c>
    </row>
    <row r="898" spans="1:7" x14ac:dyDescent="0.25">
      <c r="A898">
        <f t="shared" ref="A898:A961" ca="1" si="14">RAND()</f>
        <v>0.11279347754078506</v>
      </c>
      <c r="B898" s="1" t="s">
        <v>9225</v>
      </c>
      <c r="C898" s="2">
        <v>935902253</v>
      </c>
      <c r="D898" s="1" t="s">
        <v>9226</v>
      </c>
      <c r="E898" s="1" t="s">
        <v>9233</v>
      </c>
      <c r="F898" s="3">
        <v>44319</v>
      </c>
      <c r="G898" t="s">
        <v>10142</v>
      </c>
    </row>
    <row r="899" spans="1:7" x14ac:dyDescent="0.25">
      <c r="A899">
        <f t="shared" ca="1" si="14"/>
        <v>0.40240087708877514</v>
      </c>
      <c r="B899" s="1" t="s">
        <v>9242</v>
      </c>
      <c r="C899" s="2">
        <v>314669857</v>
      </c>
      <c r="D899" s="1" t="s">
        <v>9243</v>
      </c>
      <c r="E899" s="1" t="s">
        <v>9231</v>
      </c>
      <c r="F899" s="3">
        <v>44332</v>
      </c>
      <c r="G899" t="s">
        <v>10143</v>
      </c>
    </row>
    <row r="900" spans="1:7" x14ac:dyDescent="0.25">
      <c r="A900">
        <f t="shared" ca="1" si="14"/>
        <v>0.84939432067839749</v>
      </c>
      <c r="B900" s="1" t="s">
        <v>9225</v>
      </c>
      <c r="C900" s="2">
        <v>74758408</v>
      </c>
      <c r="D900" s="1" t="s">
        <v>9226</v>
      </c>
      <c r="E900" s="1" t="s">
        <v>9227</v>
      </c>
      <c r="F900" s="3">
        <v>44577</v>
      </c>
      <c r="G900" t="s">
        <v>10144</v>
      </c>
    </row>
    <row r="901" spans="1:7" x14ac:dyDescent="0.25">
      <c r="A901">
        <f t="shared" ca="1" si="14"/>
        <v>0.84390401045877128</v>
      </c>
      <c r="B901" s="1" t="s">
        <v>9245</v>
      </c>
      <c r="C901" s="2">
        <v>632415923</v>
      </c>
      <c r="D901" s="1" t="s">
        <v>9246</v>
      </c>
      <c r="E901" s="1" t="s">
        <v>9227</v>
      </c>
      <c r="F901" s="3">
        <v>44309</v>
      </c>
      <c r="G901" t="s">
        <v>10145</v>
      </c>
    </row>
    <row r="902" spans="1:7" x14ac:dyDescent="0.25">
      <c r="A902">
        <f t="shared" ca="1" si="14"/>
        <v>0.61031178054520707</v>
      </c>
      <c r="B902" s="1" t="s">
        <v>9259</v>
      </c>
      <c r="C902" s="2">
        <v>903481280</v>
      </c>
      <c r="D902" s="1" t="s">
        <v>9260</v>
      </c>
      <c r="E902" s="1" t="s">
        <v>9233</v>
      </c>
      <c r="F902" s="3">
        <v>44510</v>
      </c>
      <c r="G902" t="s">
        <v>10146</v>
      </c>
    </row>
    <row r="903" spans="1:7" x14ac:dyDescent="0.25">
      <c r="A903">
        <f t="shared" ca="1" si="14"/>
        <v>0.61119021677913055</v>
      </c>
      <c r="B903" s="1" t="s">
        <v>9245</v>
      </c>
      <c r="C903" s="2">
        <v>827906116</v>
      </c>
      <c r="D903" s="1" t="s">
        <v>9246</v>
      </c>
      <c r="E903" s="1" t="s">
        <v>9282</v>
      </c>
      <c r="F903" s="3">
        <v>44212</v>
      </c>
      <c r="G903" t="s">
        <v>10147</v>
      </c>
    </row>
    <row r="904" spans="1:7" x14ac:dyDescent="0.25">
      <c r="A904">
        <f t="shared" ca="1" si="14"/>
        <v>0.4097276764752682</v>
      </c>
      <c r="B904" s="1" t="s">
        <v>9259</v>
      </c>
      <c r="C904" s="2">
        <v>514246525</v>
      </c>
      <c r="D904" s="1" t="s">
        <v>9260</v>
      </c>
      <c r="E904" s="1" t="s">
        <v>9233</v>
      </c>
      <c r="F904" s="3">
        <v>44294</v>
      </c>
      <c r="G904" t="s">
        <v>10148</v>
      </c>
    </row>
    <row r="905" spans="1:7" x14ac:dyDescent="0.25">
      <c r="A905">
        <f t="shared" ca="1" si="14"/>
        <v>0.87060940787443997</v>
      </c>
      <c r="B905" s="1" t="s">
        <v>9225</v>
      </c>
      <c r="C905" s="2">
        <v>513420727</v>
      </c>
      <c r="D905" s="1" t="s">
        <v>9226</v>
      </c>
      <c r="E905" s="1" t="s">
        <v>9285</v>
      </c>
      <c r="F905" s="3">
        <v>44641</v>
      </c>
      <c r="G905" t="s">
        <v>10149</v>
      </c>
    </row>
    <row r="906" spans="1:7" x14ac:dyDescent="0.25">
      <c r="A906">
        <f t="shared" ca="1" si="14"/>
        <v>0.66371980677198905</v>
      </c>
      <c r="B906" s="1" t="s">
        <v>9229</v>
      </c>
      <c r="C906" s="2">
        <v>603644277</v>
      </c>
      <c r="D906" s="1" t="s">
        <v>9230</v>
      </c>
      <c r="E906" s="1" t="s">
        <v>9240</v>
      </c>
      <c r="F906" s="3">
        <v>44383</v>
      </c>
      <c r="G906" t="s">
        <v>10150</v>
      </c>
    </row>
    <row r="907" spans="1:7" x14ac:dyDescent="0.25">
      <c r="A907">
        <f t="shared" ca="1" si="14"/>
        <v>0.61066595835558224</v>
      </c>
      <c r="B907" s="1" t="s">
        <v>9242</v>
      </c>
      <c r="C907" s="2">
        <v>255312649</v>
      </c>
      <c r="D907" s="1" t="s">
        <v>9243</v>
      </c>
      <c r="E907" s="1" t="s">
        <v>9231</v>
      </c>
      <c r="F907" s="3">
        <v>44640</v>
      </c>
      <c r="G907" t="s">
        <v>10151</v>
      </c>
    </row>
    <row r="908" spans="1:7" x14ac:dyDescent="0.25">
      <c r="A908">
        <f t="shared" ca="1" si="14"/>
        <v>0.1080572010786599</v>
      </c>
      <c r="B908" s="1" t="s">
        <v>9245</v>
      </c>
      <c r="C908" s="2">
        <v>736928880</v>
      </c>
      <c r="D908" s="1" t="s">
        <v>9246</v>
      </c>
      <c r="E908" s="1" t="s">
        <v>9282</v>
      </c>
      <c r="F908" s="3">
        <v>44616</v>
      </c>
      <c r="G908" t="s">
        <v>10152</v>
      </c>
    </row>
    <row r="909" spans="1:7" x14ac:dyDescent="0.25">
      <c r="A909">
        <f t="shared" ca="1" si="14"/>
        <v>0.78018660951666596</v>
      </c>
      <c r="B909" s="1" t="s">
        <v>9225</v>
      </c>
      <c r="C909" s="2">
        <v>281654787</v>
      </c>
      <c r="D909" s="1" t="s">
        <v>9226</v>
      </c>
      <c r="E909" s="1" t="s">
        <v>9231</v>
      </c>
      <c r="F909" s="3">
        <v>44528</v>
      </c>
      <c r="G909" t="s">
        <v>10153</v>
      </c>
    </row>
    <row r="910" spans="1:7" x14ac:dyDescent="0.25">
      <c r="A910">
        <f t="shared" ca="1" si="14"/>
        <v>0.84063996427661924</v>
      </c>
      <c r="B910" s="1" t="s">
        <v>9242</v>
      </c>
      <c r="C910" s="2">
        <v>783832158</v>
      </c>
      <c r="D910" s="1" t="s">
        <v>9243</v>
      </c>
      <c r="E910" s="1" t="s">
        <v>9231</v>
      </c>
      <c r="F910" s="3">
        <v>44355</v>
      </c>
      <c r="G910" t="s">
        <v>10154</v>
      </c>
    </row>
    <row r="911" spans="1:7" x14ac:dyDescent="0.25">
      <c r="A911">
        <f t="shared" ca="1" si="14"/>
        <v>5.6622583211355715E-2</v>
      </c>
      <c r="B911" s="1" t="s">
        <v>9225</v>
      </c>
      <c r="C911" s="2">
        <v>508120860</v>
      </c>
      <c r="D911" s="1" t="s">
        <v>9226</v>
      </c>
      <c r="E911" s="1" t="s">
        <v>9285</v>
      </c>
      <c r="F911" s="3">
        <v>44644</v>
      </c>
      <c r="G911" t="s">
        <v>10155</v>
      </c>
    </row>
    <row r="912" spans="1:7" x14ac:dyDescent="0.25">
      <c r="A912">
        <f t="shared" ca="1" si="14"/>
        <v>0.37984945409618742</v>
      </c>
      <c r="B912" s="1" t="s">
        <v>9235</v>
      </c>
      <c r="C912" s="2">
        <v>468039144</v>
      </c>
      <c r="D912" s="1" t="s">
        <v>9236</v>
      </c>
      <c r="E912" s="1" t="s">
        <v>9248</v>
      </c>
      <c r="F912" s="3">
        <v>44572</v>
      </c>
      <c r="G912" t="s">
        <v>10156</v>
      </c>
    </row>
    <row r="913" spans="1:7" x14ac:dyDescent="0.25">
      <c r="A913">
        <f t="shared" ca="1" si="14"/>
        <v>0.58419898962984274</v>
      </c>
      <c r="B913" s="1" t="s">
        <v>9245</v>
      </c>
      <c r="C913" s="2">
        <v>50359721</v>
      </c>
      <c r="D913" s="1" t="s">
        <v>9246</v>
      </c>
      <c r="E913" s="1" t="s">
        <v>9227</v>
      </c>
      <c r="F913" s="3">
        <v>44448</v>
      </c>
      <c r="G913" t="s">
        <v>10157</v>
      </c>
    </row>
    <row r="914" spans="1:7" x14ac:dyDescent="0.25">
      <c r="A914">
        <f t="shared" ca="1" si="14"/>
        <v>0.20502264149649718</v>
      </c>
      <c r="B914" s="1" t="s">
        <v>9242</v>
      </c>
      <c r="C914" s="2">
        <v>698205626</v>
      </c>
      <c r="D914" s="1" t="s">
        <v>9243</v>
      </c>
      <c r="E914" s="1" t="s">
        <v>9231</v>
      </c>
      <c r="F914" s="3">
        <v>44278</v>
      </c>
      <c r="G914" t="s">
        <v>10158</v>
      </c>
    </row>
    <row r="915" spans="1:7" x14ac:dyDescent="0.25">
      <c r="A915">
        <f t="shared" ca="1" si="14"/>
        <v>0.80863292387555685</v>
      </c>
      <c r="B915" s="1" t="s">
        <v>9235</v>
      </c>
      <c r="C915" s="2">
        <v>261596912</v>
      </c>
      <c r="D915" s="1" t="s">
        <v>9236</v>
      </c>
      <c r="E915" s="1" t="s">
        <v>9227</v>
      </c>
      <c r="F915" s="3">
        <v>44345</v>
      </c>
      <c r="G915" t="s">
        <v>10159</v>
      </c>
    </row>
    <row r="916" spans="1:7" x14ac:dyDescent="0.25">
      <c r="A916">
        <f t="shared" ca="1" si="14"/>
        <v>0.58691545894626407</v>
      </c>
      <c r="B916" s="1" t="s">
        <v>9259</v>
      </c>
      <c r="C916" s="2">
        <v>104083137</v>
      </c>
      <c r="D916" s="1" t="s">
        <v>9260</v>
      </c>
      <c r="E916" s="1" t="s">
        <v>9233</v>
      </c>
      <c r="F916" s="3">
        <v>44641</v>
      </c>
      <c r="G916" t="s">
        <v>10160</v>
      </c>
    </row>
    <row r="917" spans="1:7" x14ac:dyDescent="0.25">
      <c r="A917">
        <f t="shared" ca="1" si="14"/>
        <v>0.34299920179314092</v>
      </c>
      <c r="B917" s="1" t="s">
        <v>9225</v>
      </c>
      <c r="C917" s="2">
        <v>836878256</v>
      </c>
      <c r="D917" s="1" t="s">
        <v>9226</v>
      </c>
      <c r="E917" s="1" t="s">
        <v>9227</v>
      </c>
      <c r="F917" s="3">
        <v>44411</v>
      </c>
      <c r="G917" t="s">
        <v>10161</v>
      </c>
    </row>
    <row r="918" spans="1:7" x14ac:dyDescent="0.25">
      <c r="A918">
        <f t="shared" ca="1" si="14"/>
        <v>0.36174290417342558</v>
      </c>
      <c r="B918" s="1" t="s">
        <v>9235</v>
      </c>
      <c r="C918" s="2">
        <v>735527609</v>
      </c>
      <c r="D918" s="1" t="s">
        <v>9236</v>
      </c>
      <c r="E918" s="1" t="s">
        <v>9248</v>
      </c>
      <c r="F918" s="3">
        <v>44536</v>
      </c>
      <c r="G918" t="s">
        <v>10162</v>
      </c>
    </row>
    <row r="919" spans="1:7" x14ac:dyDescent="0.25">
      <c r="A919">
        <f t="shared" ca="1" si="14"/>
        <v>0.53214232688671737</v>
      </c>
      <c r="B919" s="1" t="s">
        <v>9242</v>
      </c>
      <c r="C919" s="2">
        <v>510835677</v>
      </c>
      <c r="D919" s="1" t="s">
        <v>9243</v>
      </c>
      <c r="E919" s="1" t="s">
        <v>9231</v>
      </c>
      <c r="F919" s="3">
        <v>44403</v>
      </c>
      <c r="G919" t="s">
        <v>10163</v>
      </c>
    </row>
    <row r="920" spans="1:7" x14ac:dyDescent="0.25">
      <c r="A920">
        <f t="shared" ca="1" si="14"/>
        <v>0.89512538650114559</v>
      </c>
      <c r="B920" s="1" t="s">
        <v>9225</v>
      </c>
      <c r="C920" s="2">
        <v>683652420</v>
      </c>
      <c r="D920" s="1" t="s">
        <v>9226</v>
      </c>
      <c r="E920" s="1" t="s">
        <v>9227</v>
      </c>
      <c r="F920" s="3">
        <v>44410</v>
      </c>
      <c r="G920" t="s">
        <v>10164</v>
      </c>
    </row>
    <row r="921" spans="1:7" x14ac:dyDescent="0.25">
      <c r="A921">
        <f t="shared" ca="1" si="14"/>
        <v>0.55829159264665495</v>
      </c>
      <c r="B921" s="1" t="s">
        <v>9225</v>
      </c>
      <c r="C921" s="2">
        <v>426567296</v>
      </c>
      <c r="D921" s="1" t="s">
        <v>9226</v>
      </c>
      <c r="E921" s="1" t="s">
        <v>9285</v>
      </c>
      <c r="F921" s="3">
        <v>44436</v>
      </c>
      <c r="G921" t="s">
        <v>10165</v>
      </c>
    </row>
    <row r="922" spans="1:7" x14ac:dyDescent="0.25">
      <c r="A922">
        <f t="shared" ca="1" si="14"/>
        <v>0.28700931654133888</v>
      </c>
      <c r="B922" s="1" t="s">
        <v>9225</v>
      </c>
      <c r="C922" s="2">
        <v>502549195</v>
      </c>
      <c r="D922" s="1" t="s">
        <v>9226</v>
      </c>
      <c r="E922" s="1" t="s">
        <v>9227</v>
      </c>
      <c r="F922" s="3">
        <v>44625</v>
      </c>
      <c r="G922" t="s">
        <v>10166</v>
      </c>
    </row>
    <row r="923" spans="1:7" x14ac:dyDescent="0.25">
      <c r="A923">
        <f t="shared" ca="1" si="14"/>
        <v>5.3553464636715731E-2</v>
      </c>
      <c r="B923" s="1" t="s">
        <v>9259</v>
      </c>
      <c r="C923" s="2">
        <v>968411127</v>
      </c>
      <c r="D923" s="1" t="s">
        <v>9260</v>
      </c>
      <c r="E923" s="1" t="s">
        <v>9233</v>
      </c>
      <c r="F923" s="3">
        <v>44202</v>
      </c>
      <c r="G923" t="s">
        <v>10167</v>
      </c>
    </row>
    <row r="924" spans="1:7" x14ac:dyDescent="0.25">
      <c r="A924">
        <f t="shared" ca="1" si="14"/>
        <v>0.14781486043922953</v>
      </c>
      <c r="B924" s="1" t="s">
        <v>9225</v>
      </c>
      <c r="C924" s="2">
        <v>481270841</v>
      </c>
      <c r="D924" s="1" t="s">
        <v>9226</v>
      </c>
      <c r="E924" s="1" t="s">
        <v>9285</v>
      </c>
      <c r="F924" s="3">
        <v>44242</v>
      </c>
      <c r="G924" t="s">
        <v>10168</v>
      </c>
    </row>
    <row r="925" spans="1:7" x14ac:dyDescent="0.25">
      <c r="A925">
        <f t="shared" ca="1" si="14"/>
        <v>0.56880884275675192</v>
      </c>
      <c r="B925" s="1" t="s">
        <v>9235</v>
      </c>
      <c r="C925" s="2">
        <v>804038273</v>
      </c>
      <c r="D925" s="1" t="s">
        <v>9236</v>
      </c>
      <c r="E925" s="1" t="s">
        <v>9248</v>
      </c>
      <c r="F925" s="3">
        <v>44307</v>
      </c>
      <c r="G925" t="s">
        <v>10169</v>
      </c>
    </row>
    <row r="926" spans="1:7" x14ac:dyDescent="0.25">
      <c r="A926">
        <f t="shared" ca="1" si="14"/>
        <v>0.82983601163539789</v>
      </c>
      <c r="B926" s="1" t="s">
        <v>9245</v>
      </c>
      <c r="C926" s="2">
        <v>337682362</v>
      </c>
      <c r="D926" s="1" t="s">
        <v>9246</v>
      </c>
      <c r="E926" s="1" t="s">
        <v>9282</v>
      </c>
      <c r="F926" s="3">
        <v>44598</v>
      </c>
      <c r="G926" t="s">
        <v>10170</v>
      </c>
    </row>
    <row r="927" spans="1:7" x14ac:dyDescent="0.25">
      <c r="A927">
        <f t="shared" ca="1" si="14"/>
        <v>0.62461754224060873</v>
      </c>
      <c r="B927" s="1" t="s">
        <v>9225</v>
      </c>
      <c r="C927" s="2">
        <v>937421561</v>
      </c>
      <c r="D927" s="1" t="s">
        <v>9226</v>
      </c>
      <c r="E927" s="1" t="s">
        <v>9231</v>
      </c>
      <c r="F927" s="3">
        <v>44232</v>
      </c>
      <c r="G927" t="s">
        <v>10171</v>
      </c>
    </row>
    <row r="928" spans="1:7" x14ac:dyDescent="0.25">
      <c r="A928">
        <f t="shared" ca="1" si="14"/>
        <v>0.64425231974140629</v>
      </c>
      <c r="B928" s="1" t="s">
        <v>9245</v>
      </c>
      <c r="C928" s="2">
        <v>842020221</v>
      </c>
      <c r="D928" s="1" t="s">
        <v>9246</v>
      </c>
      <c r="E928" s="1" t="s">
        <v>9282</v>
      </c>
      <c r="F928" s="3">
        <v>44590</v>
      </c>
      <c r="G928" t="s">
        <v>10172</v>
      </c>
    </row>
    <row r="929" spans="1:7" x14ac:dyDescent="0.25">
      <c r="A929">
        <f t="shared" ca="1" si="14"/>
        <v>0.82717051829626309</v>
      </c>
      <c r="B929" s="1" t="s">
        <v>9245</v>
      </c>
      <c r="C929" s="2">
        <v>273323924</v>
      </c>
      <c r="D929" s="1" t="s">
        <v>9246</v>
      </c>
      <c r="E929" s="1" t="s">
        <v>9227</v>
      </c>
      <c r="F929" s="3">
        <v>44478</v>
      </c>
      <c r="G929" t="s">
        <v>10173</v>
      </c>
    </row>
    <row r="930" spans="1:7" x14ac:dyDescent="0.25">
      <c r="A930">
        <f t="shared" ca="1" si="14"/>
        <v>0.96391188447296683</v>
      </c>
      <c r="B930" s="1" t="s">
        <v>9242</v>
      </c>
      <c r="C930" s="2">
        <v>533272771</v>
      </c>
      <c r="D930" s="1" t="s">
        <v>9243</v>
      </c>
      <c r="E930" s="1" t="s">
        <v>9233</v>
      </c>
      <c r="F930" s="3">
        <v>44472</v>
      </c>
      <c r="G930" t="s">
        <v>10174</v>
      </c>
    </row>
    <row r="931" spans="1:7" x14ac:dyDescent="0.25">
      <c r="A931">
        <f t="shared" ca="1" si="14"/>
        <v>0.47914262056731882</v>
      </c>
      <c r="B931" s="1" t="s">
        <v>9259</v>
      </c>
      <c r="C931" s="2">
        <v>348946567</v>
      </c>
      <c r="D931" s="1" t="s">
        <v>9260</v>
      </c>
      <c r="E931" s="1" t="s">
        <v>9233</v>
      </c>
      <c r="F931" s="3">
        <v>44633</v>
      </c>
      <c r="G931" t="s">
        <v>10175</v>
      </c>
    </row>
    <row r="932" spans="1:7" x14ac:dyDescent="0.25">
      <c r="A932">
        <f t="shared" ca="1" si="14"/>
        <v>0.32224741768508891</v>
      </c>
      <c r="B932" s="1" t="s">
        <v>9242</v>
      </c>
      <c r="C932" s="2">
        <v>492942781</v>
      </c>
      <c r="D932" s="1" t="s">
        <v>9243</v>
      </c>
      <c r="E932" s="1" t="s">
        <v>9231</v>
      </c>
      <c r="F932" s="3">
        <v>44307</v>
      </c>
      <c r="G932" t="s">
        <v>10176</v>
      </c>
    </row>
    <row r="933" spans="1:7" x14ac:dyDescent="0.25">
      <c r="A933">
        <f t="shared" ca="1" si="14"/>
        <v>0.24337668270915436</v>
      </c>
      <c r="B933" s="1" t="s">
        <v>9259</v>
      </c>
      <c r="C933" s="2">
        <v>305303485</v>
      </c>
      <c r="D933" s="1" t="s">
        <v>9260</v>
      </c>
      <c r="E933" s="1" t="s">
        <v>9231</v>
      </c>
      <c r="F933" s="3">
        <v>44553</v>
      </c>
      <c r="G933" t="s">
        <v>10177</v>
      </c>
    </row>
    <row r="934" spans="1:7" x14ac:dyDescent="0.25">
      <c r="A934">
        <f t="shared" ca="1" si="14"/>
        <v>0.57537313251943623</v>
      </c>
      <c r="B934" s="1" t="s">
        <v>9259</v>
      </c>
      <c r="C934" s="2">
        <v>27988702</v>
      </c>
      <c r="D934" s="1" t="s">
        <v>9260</v>
      </c>
      <c r="E934" s="1" t="s">
        <v>9287</v>
      </c>
      <c r="F934" s="3">
        <v>44599</v>
      </c>
      <c r="G934" t="s">
        <v>10178</v>
      </c>
    </row>
    <row r="935" spans="1:7" x14ac:dyDescent="0.25">
      <c r="A935">
        <f t="shared" ca="1" si="14"/>
        <v>0.78570032489301533</v>
      </c>
      <c r="B935" s="1" t="s">
        <v>9242</v>
      </c>
      <c r="C935" s="2">
        <v>961508732</v>
      </c>
      <c r="D935" s="1" t="s">
        <v>9243</v>
      </c>
      <c r="E935" s="1" t="s">
        <v>9231</v>
      </c>
      <c r="F935" s="3">
        <v>44333</v>
      </c>
      <c r="G935" t="s">
        <v>10179</v>
      </c>
    </row>
    <row r="936" spans="1:7" x14ac:dyDescent="0.25">
      <c r="A936">
        <f t="shared" ca="1" si="14"/>
        <v>0.81547361683938979</v>
      </c>
      <c r="B936" s="1" t="s">
        <v>9245</v>
      </c>
      <c r="C936" s="2">
        <v>62019148</v>
      </c>
      <c r="D936" s="1" t="s">
        <v>9246</v>
      </c>
      <c r="E936" s="1" t="s">
        <v>9227</v>
      </c>
      <c r="F936" s="3">
        <v>44420</v>
      </c>
      <c r="G936" t="s">
        <v>10180</v>
      </c>
    </row>
    <row r="937" spans="1:7" x14ac:dyDescent="0.25">
      <c r="A937">
        <f t="shared" ca="1" si="14"/>
        <v>0.81710044168395735</v>
      </c>
      <c r="B937" s="1" t="s">
        <v>9259</v>
      </c>
      <c r="C937" s="2">
        <v>90580934</v>
      </c>
      <c r="D937" s="1" t="s">
        <v>9260</v>
      </c>
      <c r="E937" s="1" t="s">
        <v>9233</v>
      </c>
      <c r="F937" s="3">
        <v>44417</v>
      </c>
      <c r="G937" t="s">
        <v>10181</v>
      </c>
    </row>
    <row r="938" spans="1:7" x14ac:dyDescent="0.25">
      <c r="A938">
        <f t="shared" ca="1" si="14"/>
        <v>7.0155259958741611E-2</v>
      </c>
      <c r="B938" s="1" t="s">
        <v>9245</v>
      </c>
      <c r="C938" s="2">
        <v>426717659</v>
      </c>
      <c r="D938" s="1" t="s">
        <v>9246</v>
      </c>
      <c r="E938" s="1" t="s">
        <v>9282</v>
      </c>
      <c r="F938" s="3">
        <v>44376</v>
      </c>
      <c r="G938" t="s">
        <v>10182</v>
      </c>
    </row>
    <row r="939" spans="1:7" x14ac:dyDescent="0.25">
      <c r="A939">
        <f t="shared" ca="1" si="14"/>
        <v>0.35682603756367293</v>
      </c>
      <c r="B939" s="1" t="s">
        <v>9229</v>
      </c>
      <c r="C939" s="2">
        <v>398490470</v>
      </c>
      <c r="D939" s="1" t="s">
        <v>9230</v>
      </c>
      <c r="E939" s="1" t="s">
        <v>9231</v>
      </c>
      <c r="F939" s="3">
        <v>44389</v>
      </c>
      <c r="G939" t="s">
        <v>10183</v>
      </c>
    </row>
    <row r="940" spans="1:7" x14ac:dyDescent="0.25">
      <c r="A940">
        <f t="shared" ca="1" si="14"/>
        <v>0.66848439503809165</v>
      </c>
      <c r="B940" s="1" t="s">
        <v>9242</v>
      </c>
      <c r="C940" s="2">
        <v>216744635</v>
      </c>
      <c r="D940" s="1" t="s">
        <v>9243</v>
      </c>
      <c r="E940" s="1" t="s">
        <v>9231</v>
      </c>
      <c r="F940" s="3">
        <v>44304</v>
      </c>
      <c r="G940" t="s">
        <v>10184</v>
      </c>
    </row>
    <row r="941" spans="1:7" x14ac:dyDescent="0.25">
      <c r="A941">
        <f t="shared" ca="1" si="14"/>
        <v>5.6510913150758957E-2</v>
      </c>
      <c r="B941" s="1" t="s">
        <v>9242</v>
      </c>
      <c r="C941" s="2">
        <v>906510135</v>
      </c>
      <c r="D941" s="1" t="s">
        <v>9243</v>
      </c>
      <c r="E941" s="1" t="s">
        <v>9231</v>
      </c>
      <c r="F941" s="3">
        <v>44220</v>
      </c>
      <c r="G941" t="s">
        <v>10185</v>
      </c>
    </row>
    <row r="942" spans="1:7" x14ac:dyDescent="0.25">
      <c r="A942">
        <f t="shared" ca="1" si="14"/>
        <v>0.88442697294261774</v>
      </c>
      <c r="B942" s="1" t="s">
        <v>9235</v>
      </c>
      <c r="C942" s="2">
        <v>493486761</v>
      </c>
      <c r="D942" s="1" t="s">
        <v>9236</v>
      </c>
      <c r="E942" s="1" t="s">
        <v>9237</v>
      </c>
      <c r="F942" s="3">
        <v>44498</v>
      </c>
      <c r="G942" t="s">
        <v>10186</v>
      </c>
    </row>
    <row r="943" spans="1:7" x14ac:dyDescent="0.25">
      <c r="A943">
        <f t="shared" ca="1" si="14"/>
        <v>0.72139205182130062</v>
      </c>
      <c r="B943" s="1" t="s">
        <v>9225</v>
      </c>
      <c r="C943" s="2">
        <v>526139831</v>
      </c>
      <c r="D943" s="1" t="s">
        <v>9226</v>
      </c>
      <c r="E943" s="1" t="s">
        <v>9231</v>
      </c>
      <c r="F943" s="3">
        <v>44297</v>
      </c>
      <c r="G943" t="s">
        <v>10187</v>
      </c>
    </row>
    <row r="944" spans="1:7" x14ac:dyDescent="0.25">
      <c r="A944">
        <f t="shared" ca="1" si="14"/>
        <v>0.14501710927231248</v>
      </c>
      <c r="B944" s="1" t="s">
        <v>9259</v>
      </c>
      <c r="C944" s="2">
        <v>318114026</v>
      </c>
      <c r="D944" s="1" t="s">
        <v>9260</v>
      </c>
      <c r="E944" s="1" t="s">
        <v>9233</v>
      </c>
      <c r="F944" s="3">
        <v>44485</v>
      </c>
      <c r="G944" t="s">
        <v>10188</v>
      </c>
    </row>
    <row r="945" spans="1:7" x14ac:dyDescent="0.25">
      <c r="A945">
        <f t="shared" ca="1" si="14"/>
        <v>0.31732829597119017</v>
      </c>
      <c r="B945" s="1" t="s">
        <v>9245</v>
      </c>
      <c r="C945" s="2">
        <v>133928758</v>
      </c>
      <c r="D945" s="1" t="s">
        <v>9246</v>
      </c>
      <c r="E945" s="1" t="s">
        <v>9285</v>
      </c>
      <c r="F945" s="3">
        <v>44380</v>
      </c>
      <c r="G945" t="s">
        <v>10189</v>
      </c>
    </row>
    <row r="946" spans="1:7" x14ac:dyDescent="0.25">
      <c r="A946">
        <f t="shared" ca="1" si="14"/>
        <v>0.54068155675253171</v>
      </c>
      <c r="B946" s="1" t="s">
        <v>9259</v>
      </c>
      <c r="C946" s="2">
        <v>140511338</v>
      </c>
      <c r="D946" s="1" t="s">
        <v>9260</v>
      </c>
      <c r="E946" s="1" t="s">
        <v>9287</v>
      </c>
      <c r="F946" s="3">
        <v>44550</v>
      </c>
      <c r="G946" t="s">
        <v>10190</v>
      </c>
    </row>
    <row r="947" spans="1:7" x14ac:dyDescent="0.25">
      <c r="A947">
        <f t="shared" ca="1" si="14"/>
        <v>0.98727157352776618</v>
      </c>
      <c r="B947" s="1" t="s">
        <v>9245</v>
      </c>
      <c r="C947" s="2">
        <v>523211313</v>
      </c>
      <c r="D947" s="1" t="s">
        <v>9246</v>
      </c>
      <c r="E947" s="1" t="s">
        <v>9285</v>
      </c>
      <c r="F947" s="3">
        <v>44232</v>
      </c>
      <c r="G947" t="s">
        <v>10191</v>
      </c>
    </row>
    <row r="948" spans="1:7" x14ac:dyDescent="0.25">
      <c r="A948">
        <f t="shared" ca="1" si="14"/>
        <v>0.49742338800747743</v>
      </c>
      <c r="B948" s="1" t="s">
        <v>9259</v>
      </c>
      <c r="C948" s="2">
        <v>252465556</v>
      </c>
      <c r="D948" s="1" t="s">
        <v>9260</v>
      </c>
      <c r="E948" s="1" t="s">
        <v>9287</v>
      </c>
      <c r="F948" s="3">
        <v>44384</v>
      </c>
      <c r="G948" t="s">
        <v>10192</v>
      </c>
    </row>
    <row r="949" spans="1:7" x14ac:dyDescent="0.25">
      <c r="A949">
        <f t="shared" ca="1" si="14"/>
        <v>0.43065139176013079</v>
      </c>
      <c r="B949" s="1" t="s">
        <v>9225</v>
      </c>
      <c r="C949" s="2">
        <v>669511197</v>
      </c>
      <c r="D949" s="1" t="s">
        <v>9226</v>
      </c>
      <c r="E949" s="1" t="s">
        <v>9227</v>
      </c>
      <c r="F949" s="3">
        <v>44540</v>
      </c>
      <c r="G949" t="s">
        <v>10193</v>
      </c>
    </row>
    <row r="950" spans="1:7" x14ac:dyDescent="0.25">
      <c r="A950">
        <f t="shared" ca="1" si="14"/>
        <v>0.15899544345666483</v>
      </c>
      <c r="B950" s="1" t="s">
        <v>9245</v>
      </c>
      <c r="C950" s="2">
        <v>506590361</v>
      </c>
      <c r="D950" s="1" t="s">
        <v>9246</v>
      </c>
      <c r="E950" s="1" t="s">
        <v>9282</v>
      </c>
      <c r="F950" s="3">
        <v>44449</v>
      </c>
      <c r="G950" t="s">
        <v>10194</v>
      </c>
    </row>
    <row r="951" spans="1:7" x14ac:dyDescent="0.25">
      <c r="A951">
        <f t="shared" ca="1" si="14"/>
        <v>0.38612233259202799</v>
      </c>
      <c r="B951" s="1" t="s">
        <v>9225</v>
      </c>
      <c r="C951" s="2">
        <v>489162349</v>
      </c>
      <c r="D951" s="1" t="s">
        <v>9226</v>
      </c>
      <c r="E951" s="1" t="s">
        <v>9233</v>
      </c>
      <c r="F951" s="3">
        <v>44538</v>
      </c>
      <c r="G951" t="s">
        <v>10195</v>
      </c>
    </row>
    <row r="952" spans="1:7" x14ac:dyDescent="0.25">
      <c r="A952">
        <f t="shared" ca="1" si="14"/>
        <v>0.52612898541755837</v>
      </c>
      <c r="B952" s="1" t="s">
        <v>9242</v>
      </c>
      <c r="C952" s="2">
        <v>390749506</v>
      </c>
      <c r="D952" s="1" t="s">
        <v>9243</v>
      </c>
      <c r="E952" s="1" t="s">
        <v>9231</v>
      </c>
      <c r="F952" s="3">
        <v>44211</v>
      </c>
      <c r="G952" t="s">
        <v>10196</v>
      </c>
    </row>
    <row r="953" spans="1:7" x14ac:dyDescent="0.25">
      <c r="A953">
        <f t="shared" ca="1" si="14"/>
        <v>0.65901209275404493</v>
      </c>
      <c r="B953" s="1" t="s">
        <v>9245</v>
      </c>
      <c r="C953" s="2">
        <v>960449597</v>
      </c>
      <c r="D953" s="1" t="s">
        <v>9246</v>
      </c>
      <c r="E953" s="1" t="s">
        <v>9227</v>
      </c>
      <c r="F953" s="3">
        <v>44474</v>
      </c>
      <c r="G953" t="s">
        <v>10197</v>
      </c>
    </row>
    <row r="954" spans="1:7" x14ac:dyDescent="0.25">
      <c r="A954">
        <f t="shared" ca="1" si="14"/>
        <v>0.50535458798503774</v>
      </c>
      <c r="B954" s="1" t="s">
        <v>9259</v>
      </c>
      <c r="C954" s="2">
        <v>97905680</v>
      </c>
      <c r="D954" s="1" t="s">
        <v>9260</v>
      </c>
      <c r="E954" s="1" t="s">
        <v>9233</v>
      </c>
      <c r="F954" s="3">
        <v>44609</v>
      </c>
      <c r="G954" t="s">
        <v>10198</v>
      </c>
    </row>
    <row r="955" spans="1:7" x14ac:dyDescent="0.25">
      <c r="A955">
        <f t="shared" ca="1" si="14"/>
        <v>0.52697851542769703</v>
      </c>
      <c r="B955" s="1" t="s">
        <v>9259</v>
      </c>
      <c r="C955" s="2">
        <v>625733970</v>
      </c>
      <c r="D955" s="1" t="s">
        <v>9260</v>
      </c>
      <c r="E955" s="1" t="s">
        <v>9231</v>
      </c>
      <c r="F955" s="3">
        <v>44333</v>
      </c>
      <c r="G955" t="s">
        <v>10199</v>
      </c>
    </row>
    <row r="956" spans="1:7" x14ac:dyDescent="0.25">
      <c r="A956">
        <f t="shared" ca="1" si="14"/>
        <v>4.4208098134231877E-3</v>
      </c>
      <c r="B956" s="1" t="s">
        <v>9225</v>
      </c>
      <c r="C956" s="2">
        <v>535286617</v>
      </c>
      <c r="D956" s="1" t="s">
        <v>9226</v>
      </c>
      <c r="E956" s="1" t="s">
        <v>9285</v>
      </c>
      <c r="F956" s="3">
        <v>44225</v>
      </c>
      <c r="G956" t="s">
        <v>10200</v>
      </c>
    </row>
    <row r="957" spans="1:7" x14ac:dyDescent="0.25">
      <c r="A957">
        <f t="shared" ca="1" si="14"/>
        <v>0.19464697743630799</v>
      </c>
      <c r="B957" s="1" t="s">
        <v>9259</v>
      </c>
      <c r="C957" s="2">
        <v>609847194</v>
      </c>
      <c r="D957" s="1" t="s">
        <v>9260</v>
      </c>
      <c r="E957" s="1" t="s">
        <v>9233</v>
      </c>
      <c r="F957" s="3">
        <v>44599</v>
      </c>
      <c r="G957" t="s">
        <v>10201</v>
      </c>
    </row>
    <row r="958" spans="1:7" x14ac:dyDescent="0.25">
      <c r="A958">
        <f t="shared" ca="1" si="14"/>
        <v>0.71607335739104372</v>
      </c>
      <c r="B958" s="1" t="s">
        <v>9225</v>
      </c>
      <c r="C958" s="2">
        <v>930899737</v>
      </c>
      <c r="D958" s="1" t="s">
        <v>9226</v>
      </c>
      <c r="E958" s="1" t="s">
        <v>9227</v>
      </c>
      <c r="F958" s="3">
        <v>44403</v>
      </c>
      <c r="G958" t="s">
        <v>10202</v>
      </c>
    </row>
    <row r="959" spans="1:7" x14ac:dyDescent="0.25">
      <c r="A959">
        <f t="shared" ca="1" si="14"/>
        <v>1.7288634035697026E-3</v>
      </c>
      <c r="B959" s="1" t="s">
        <v>9225</v>
      </c>
      <c r="C959" s="2">
        <v>544751140</v>
      </c>
      <c r="D959" s="1" t="s">
        <v>9226</v>
      </c>
      <c r="E959" s="1" t="s">
        <v>9231</v>
      </c>
      <c r="F959" s="3">
        <v>44525</v>
      </c>
      <c r="G959" t="s">
        <v>10203</v>
      </c>
    </row>
    <row r="960" spans="1:7" x14ac:dyDescent="0.25">
      <c r="A960">
        <f t="shared" ca="1" si="14"/>
        <v>0.58713561093724709</v>
      </c>
      <c r="B960" s="1" t="s">
        <v>9245</v>
      </c>
      <c r="C960" s="2">
        <v>272264222</v>
      </c>
      <c r="D960" s="1" t="s">
        <v>9246</v>
      </c>
      <c r="E960" s="1" t="s">
        <v>9282</v>
      </c>
      <c r="F960" s="3">
        <v>44384</v>
      </c>
      <c r="G960" t="s">
        <v>10204</v>
      </c>
    </row>
    <row r="961" spans="1:7" x14ac:dyDescent="0.25">
      <c r="A961">
        <f t="shared" ca="1" si="14"/>
        <v>0.23106570694978124</v>
      </c>
      <c r="B961" s="1" t="s">
        <v>9235</v>
      </c>
      <c r="C961" s="2">
        <v>560038029</v>
      </c>
      <c r="D961" s="1" t="s">
        <v>9236</v>
      </c>
      <c r="E961" s="1" t="s">
        <v>9248</v>
      </c>
      <c r="F961" s="3">
        <v>44198</v>
      </c>
      <c r="G961" t="s">
        <v>10205</v>
      </c>
    </row>
    <row r="962" spans="1:7" x14ac:dyDescent="0.25">
      <c r="A962">
        <f t="shared" ref="A962:A1025" ca="1" si="15">RAND()</f>
        <v>1.8247209192895575E-2</v>
      </c>
      <c r="B962" s="1" t="s">
        <v>9225</v>
      </c>
      <c r="C962" s="2">
        <v>514798396</v>
      </c>
      <c r="D962" s="1" t="s">
        <v>9226</v>
      </c>
      <c r="E962" s="1" t="s">
        <v>9227</v>
      </c>
      <c r="F962" s="3">
        <v>44202</v>
      </c>
      <c r="G962" t="s">
        <v>10206</v>
      </c>
    </row>
    <row r="963" spans="1:7" x14ac:dyDescent="0.25">
      <c r="A963">
        <f t="shared" ca="1" si="15"/>
        <v>0.34452827838053057</v>
      </c>
      <c r="B963" s="1" t="s">
        <v>9242</v>
      </c>
      <c r="C963" s="2">
        <v>233272612</v>
      </c>
      <c r="D963" s="1" t="s">
        <v>9243</v>
      </c>
      <c r="E963" s="1" t="s">
        <v>9231</v>
      </c>
      <c r="F963" s="3">
        <v>44560</v>
      </c>
      <c r="G963" t="s">
        <v>10207</v>
      </c>
    </row>
    <row r="964" spans="1:7" x14ac:dyDescent="0.25">
      <c r="A964">
        <f t="shared" ca="1" si="15"/>
        <v>0.82858138776152745</v>
      </c>
      <c r="B964" s="1" t="s">
        <v>9229</v>
      </c>
      <c r="C964" s="2">
        <v>563666327</v>
      </c>
      <c r="D964" s="1" t="s">
        <v>9230</v>
      </c>
      <c r="E964" s="1" t="s">
        <v>9231</v>
      </c>
      <c r="F964" s="3">
        <v>44378</v>
      </c>
      <c r="G964" t="s">
        <v>10208</v>
      </c>
    </row>
    <row r="965" spans="1:7" x14ac:dyDescent="0.25">
      <c r="A965">
        <f t="shared" ca="1" si="15"/>
        <v>0.47153452222495196</v>
      </c>
      <c r="B965" s="1" t="s">
        <v>9235</v>
      </c>
      <c r="C965" s="2">
        <v>601592292</v>
      </c>
      <c r="D965" s="1" t="s">
        <v>9236</v>
      </c>
      <c r="E965" s="1" t="s">
        <v>9227</v>
      </c>
      <c r="F965" s="3">
        <v>44262</v>
      </c>
      <c r="G965" t="s">
        <v>10209</v>
      </c>
    </row>
    <row r="966" spans="1:7" x14ac:dyDescent="0.25">
      <c r="A966">
        <f t="shared" ca="1" si="15"/>
        <v>0.38491912960604113</v>
      </c>
      <c r="B966" s="1" t="s">
        <v>9259</v>
      </c>
      <c r="C966" s="2">
        <v>862357043</v>
      </c>
      <c r="D966" s="1" t="s">
        <v>9260</v>
      </c>
      <c r="E966" s="1" t="s">
        <v>9233</v>
      </c>
      <c r="F966" s="3">
        <v>44601</v>
      </c>
      <c r="G966" t="s">
        <v>10210</v>
      </c>
    </row>
    <row r="967" spans="1:7" x14ac:dyDescent="0.25">
      <c r="A967">
        <f t="shared" ca="1" si="15"/>
        <v>0.11707516130581663</v>
      </c>
      <c r="B967" s="1" t="s">
        <v>9225</v>
      </c>
      <c r="C967" s="2">
        <v>684928177</v>
      </c>
      <c r="D967" s="1" t="s">
        <v>9226</v>
      </c>
      <c r="E967" s="1" t="s">
        <v>9227</v>
      </c>
      <c r="F967" s="3">
        <v>44375</v>
      </c>
      <c r="G967" t="s">
        <v>10211</v>
      </c>
    </row>
    <row r="968" spans="1:7" x14ac:dyDescent="0.25">
      <c r="A968">
        <f t="shared" ca="1" si="15"/>
        <v>0.57796131512730675</v>
      </c>
      <c r="B968" s="1" t="s">
        <v>9242</v>
      </c>
      <c r="C968" s="2">
        <v>68152684</v>
      </c>
      <c r="D968" s="1" t="s">
        <v>9243</v>
      </c>
      <c r="E968" s="1" t="s">
        <v>9231</v>
      </c>
      <c r="F968" s="3">
        <v>44319</v>
      </c>
      <c r="G968" t="s">
        <v>10212</v>
      </c>
    </row>
    <row r="969" spans="1:7" x14ac:dyDescent="0.25">
      <c r="A969">
        <f t="shared" ca="1" si="15"/>
        <v>0.41969162859897702</v>
      </c>
      <c r="B969" s="1" t="s">
        <v>9245</v>
      </c>
      <c r="C969" s="2">
        <v>949538015</v>
      </c>
      <c r="D969" s="1" t="s">
        <v>9246</v>
      </c>
      <c r="E969" s="1" t="s">
        <v>9285</v>
      </c>
      <c r="F969" s="3">
        <v>44344</v>
      </c>
      <c r="G969" t="s">
        <v>10213</v>
      </c>
    </row>
    <row r="970" spans="1:7" x14ac:dyDescent="0.25">
      <c r="A970">
        <f t="shared" ca="1" si="15"/>
        <v>0.3713121875174914</v>
      </c>
      <c r="B970" s="1" t="s">
        <v>9245</v>
      </c>
      <c r="C970" s="2">
        <v>441796382</v>
      </c>
      <c r="D970" s="1" t="s">
        <v>9246</v>
      </c>
      <c r="E970" s="1" t="s">
        <v>9282</v>
      </c>
      <c r="F970" s="3">
        <v>44392</v>
      </c>
      <c r="G970" t="s">
        <v>10214</v>
      </c>
    </row>
    <row r="971" spans="1:7" x14ac:dyDescent="0.25">
      <c r="A971">
        <f t="shared" ca="1" si="15"/>
        <v>0.70500080226817163</v>
      </c>
      <c r="B971" s="1" t="s">
        <v>9245</v>
      </c>
      <c r="C971" s="2">
        <v>29584324</v>
      </c>
      <c r="D971" s="1" t="s">
        <v>9246</v>
      </c>
      <c r="E971" s="1" t="s">
        <v>9282</v>
      </c>
      <c r="F971" s="3">
        <v>44478</v>
      </c>
      <c r="G971" t="s">
        <v>10215</v>
      </c>
    </row>
    <row r="972" spans="1:7" x14ac:dyDescent="0.25">
      <c r="A972">
        <f t="shared" ca="1" si="15"/>
        <v>0.85398503597799336</v>
      </c>
      <c r="B972" s="1" t="s">
        <v>9242</v>
      </c>
      <c r="C972" s="2">
        <v>985217845</v>
      </c>
      <c r="D972" s="1" t="s">
        <v>9243</v>
      </c>
      <c r="E972" s="1" t="s">
        <v>9231</v>
      </c>
      <c r="F972" s="3">
        <v>44267</v>
      </c>
      <c r="G972" t="s">
        <v>10216</v>
      </c>
    </row>
    <row r="973" spans="1:7" x14ac:dyDescent="0.25">
      <c r="A973">
        <f t="shared" ca="1" si="15"/>
        <v>0.49690718744562246</v>
      </c>
      <c r="B973" s="1" t="s">
        <v>9245</v>
      </c>
      <c r="C973" s="2">
        <v>661401249</v>
      </c>
      <c r="D973" s="1" t="s">
        <v>9246</v>
      </c>
      <c r="E973" s="1" t="s">
        <v>9285</v>
      </c>
      <c r="F973" s="3">
        <v>44408</v>
      </c>
      <c r="G973" t="s">
        <v>10217</v>
      </c>
    </row>
    <row r="974" spans="1:7" x14ac:dyDescent="0.25">
      <c r="A974">
        <f t="shared" ca="1" si="15"/>
        <v>0.76476499187412383</v>
      </c>
      <c r="B974" s="1" t="s">
        <v>9245</v>
      </c>
      <c r="C974" s="2">
        <v>196785497</v>
      </c>
      <c r="D974" s="1" t="s">
        <v>9246</v>
      </c>
      <c r="E974" s="1" t="s">
        <v>9282</v>
      </c>
      <c r="F974" s="3">
        <v>44423</v>
      </c>
      <c r="G974" t="s">
        <v>10218</v>
      </c>
    </row>
    <row r="975" spans="1:7" x14ac:dyDescent="0.25">
      <c r="A975">
        <f t="shared" ca="1" si="15"/>
        <v>0.14879486255825103</v>
      </c>
      <c r="B975" s="1" t="s">
        <v>9225</v>
      </c>
      <c r="C975" s="2">
        <v>962251721</v>
      </c>
      <c r="D975" s="1" t="s">
        <v>9226</v>
      </c>
      <c r="E975" s="1" t="s">
        <v>9227</v>
      </c>
      <c r="F975" s="3">
        <v>44381</v>
      </c>
      <c r="G975" t="s">
        <v>10219</v>
      </c>
    </row>
    <row r="976" spans="1:7" x14ac:dyDescent="0.25">
      <c r="A976">
        <f t="shared" ca="1" si="15"/>
        <v>0.87980486372097344</v>
      </c>
      <c r="B976" s="1" t="s">
        <v>9225</v>
      </c>
      <c r="C976" s="2">
        <v>213343518</v>
      </c>
      <c r="D976" s="1" t="s">
        <v>9226</v>
      </c>
      <c r="E976" s="1" t="s">
        <v>9227</v>
      </c>
      <c r="F976" s="3">
        <v>44609</v>
      </c>
      <c r="G976" t="s">
        <v>10220</v>
      </c>
    </row>
    <row r="977" spans="1:7" x14ac:dyDescent="0.25">
      <c r="A977">
        <f t="shared" ca="1" si="15"/>
        <v>0.26221071061599155</v>
      </c>
      <c r="B977" s="1" t="s">
        <v>9225</v>
      </c>
      <c r="C977" s="2">
        <v>336282253</v>
      </c>
      <c r="D977" s="1" t="s">
        <v>9226</v>
      </c>
      <c r="E977" s="1" t="s">
        <v>9227</v>
      </c>
      <c r="F977" s="3">
        <v>44646</v>
      </c>
      <c r="G977" t="s">
        <v>10221</v>
      </c>
    </row>
    <row r="978" spans="1:7" x14ac:dyDescent="0.25">
      <c r="A978">
        <f t="shared" ca="1" si="15"/>
        <v>0.22035203907319934</v>
      </c>
      <c r="B978" s="1" t="s">
        <v>9225</v>
      </c>
      <c r="C978" s="2">
        <v>815158945</v>
      </c>
      <c r="D978" s="1" t="s">
        <v>9226</v>
      </c>
      <c r="E978" s="1" t="s">
        <v>9227</v>
      </c>
      <c r="F978" s="3">
        <v>44407</v>
      </c>
      <c r="G978" t="s">
        <v>10222</v>
      </c>
    </row>
    <row r="979" spans="1:7" x14ac:dyDescent="0.25">
      <c r="A979">
        <f t="shared" ca="1" si="15"/>
        <v>0.70863012652718238</v>
      </c>
      <c r="B979" s="1" t="s">
        <v>9259</v>
      </c>
      <c r="C979" s="2">
        <v>915295189</v>
      </c>
      <c r="D979" s="1" t="s">
        <v>9260</v>
      </c>
      <c r="E979" s="1" t="s">
        <v>9233</v>
      </c>
      <c r="F979" s="3">
        <v>44665</v>
      </c>
      <c r="G979" t="s">
        <v>10223</v>
      </c>
    </row>
    <row r="980" spans="1:7" x14ac:dyDescent="0.25">
      <c r="A980">
        <f t="shared" ca="1" si="15"/>
        <v>0.55196782268619415</v>
      </c>
      <c r="B980" s="1" t="s">
        <v>9259</v>
      </c>
      <c r="C980" s="2">
        <v>296279071</v>
      </c>
      <c r="D980" s="1" t="s">
        <v>9260</v>
      </c>
      <c r="E980" s="1" t="s">
        <v>9233</v>
      </c>
      <c r="F980" s="3">
        <v>44197</v>
      </c>
      <c r="G980" t="s">
        <v>10224</v>
      </c>
    </row>
    <row r="981" spans="1:7" x14ac:dyDescent="0.25">
      <c r="A981">
        <f t="shared" ca="1" si="15"/>
        <v>0.67495295893361928</v>
      </c>
      <c r="B981" s="1" t="s">
        <v>9245</v>
      </c>
      <c r="C981" s="2">
        <v>601011399</v>
      </c>
      <c r="D981" s="1" t="s">
        <v>9246</v>
      </c>
      <c r="E981" s="1" t="s">
        <v>9227</v>
      </c>
      <c r="F981" s="3">
        <v>44371</v>
      </c>
      <c r="G981" t="s">
        <v>10225</v>
      </c>
    </row>
    <row r="982" spans="1:7" x14ac:dyDescent="0.25">
      <c r="A982">
        <f t="shared" ca="1" si="15"/>
        <v>0.86400162638873201</v>
      </c>
      <c r="B982" s="1" t="s">
        <v>9242</v>
      </c>
      <c r="C982" s="2">
        <v>990678166</v>
      </c>
      <c r="D982" s="1" t="s">
        <v>9243</v>
      </c>
      <c r="E982" s="1" t="s">
        <v>9231</v>
      </c>
      <c r="F982" s="3">
        <v>44458</v>
      </c>
      <c r="G982" t="s">
        <v>10226</v>
      </c>
    </row>
    <row r="983" spans="1:7" x14ac:dyDescent="0.25">
      <c r="A983">
        <f t="shared" ca="1" si="15"/>
        <v>0.5067026447458397</v>
      </c>
      <c r="B983" s="1" t="s">
        <v>9245</v>
      </c>
      <c r="C983" s="2">
        <v>376945350</v>
      </c>
      <c r="D983" s="1" t="s">
        <v>9246</v>
      </c>
      <c r="E983" s="1" t="s">
        <v>9285</v>
      </c>
      <c r="F983" s="3">
        <v>44332</v>
      </c>
      <c r="G983" t="s">
        <v>10227</v>
      </c>
    </row>
    <row r="984" spans="1:7" x14ac:dyDescent="0.25">
      <c r="A984">
        <f t="shared" ca="1" si="15"/>
        <v>0.10192896096727544</v>
      </c>
      <c r="B984" s="1" t="s">
        <v>9242</v>
      </c>
      <c r="C984" s="2">
        <v>610088704</v>
      </c>
      <c r="D984" s="1" t="s">
        <v>9243</v>
      </c>
      <c r="E984" s="1" t="s">
        <v>9231</v>
      </c>
      <c r="F984" s="3">
        <v>44551</v>
      </c>
      <c r="G984" t="s">
        <v>10228</v>
      </c>
    </row>
    <row r="985" spans="1:7" x14ac:dyDescent="0.25">
      <c r="A985">
        <f t="shared" ca="1" si="15"/>
        <v>0.46914716975357396</v>
      </c>
      <c r="B985" s="1" t="s">
        <v>9245</v>
      </c>
      <c r="C985" s="2">
        <v>304859900</v>
      </c>
      <c r="D985" s="1" t="s">
        <v>9246</v>
      </c>
      <c r="E985" s="1" t="s">
        <v>9227</v>
      </c>
      <c r="F985" s="3">
        <v>44233</v>
      </c>
      <c r="G985" t="s">
        <v>10229</v>
      </c>
    </row>
    <row r="986" spans="1:7" x14ac:dyDescent="0.25">
      <c r="A986">
        <f t="shared" ca="1" si="15"/>
        <v>0.2955949390249436</v>
      </c>
      <c r="B986" s="1" t="s">
        <v>9242</v>
      </c>
      <c r="C986" s="2">
        <v>66046046</v>
      </c>
      <c r="D986" s="1" t="s">
        <v>9243</v>
      </c>
      <c r="E986" s="1" t="s">
        <v>9231</v>
      </c>
      <c r="F986" s="3">
        <v>44534</v>
      </c>
      <c r="G986" t="s">
        <v>10230</v>
      </c>
    </row>
    <row r="987" spans="1:7" x14ac:dyDescent="0.25">
      <c r="A987">
        <f t="shared" ca="1" si="15"/>
        <v>0.22345718087130984</v>
      </c>
      <c r="B987" s="1" t="s">
        <v>9242</v>
      </c>
      <c r="C987" s="2">
        <v>143602533</v>
      </c>
      <c r="D987" s="1" t="s">
        <v>9243</v>
      </c>
      <c r="E987" s="1" t="s">
        <v>9231</v>
      </c>
      <c r="F987" s="3">
        <v>44364</v>
      </c>
      <c r="G987" t="s">
        <v>10231</v>
      </c>
    </row>
    <row r="988" spans="1:7" x14ac:dyDescent="0.25">
      <c r="A988">
        <f t="shared" ca="1" si="15"/>
        <v>0.31055746041587862</v>
      </c>
      <c r="B988" s="1" t="s">
        <v>9245</v>
      </c>
      <c r="C988" s="2">
        <v>707316410</v>
      </c>
      <c r="D988" s="1" t="s">
        <v>9246</v>
      </c>
      <c r="E988" s="1" t="s">
        <v>9227</v>
      </c>
      <c r="F988" s="3">
        <v>44345</v>
      </c>
      <c r="G988" t="s">
        <v>10232</v>
      </c>
    </row>
    <row r="989" spans="1:7" x14ac:dyDescent="0.25">
      <c r="A989">
        <f t="shared" ca="1" si="15"/>
        <v>0.93355218953374353</v>
      </c>
      <c r="B989" s="1" t="s">
        <v>9225</v>
      </c>
      <c r="C989" s="2">
        <v>199698392</v>
      </c>
      <c r="D989" s="1" t="s">
        <v>9226</v>
      </c>
      <c r="E989" s="1" t="s">
        <v>9227</v>
      </c>
      <c r="F989" s="3">
        <v>44409</v>
      </c>
      <c r="G989" t="s">
        <v>10233</v>
      </c>
    </row>
    <row r="990" spans="1:7" x14ac:dyDescent="0.25">
      <c r="A990">
        <f t="shared" ca="1" si="15"/>
        <v>5.7170637376091293E-2</v>
      </c>
      <c r="B990" s="1" t="s">
        <v>9259</v>
      </c>
      <c r="C990" s="2">
        <v>965121813</v>
      </c>
      <c r="D990" s="1" t="s">
        <v>9260</v>
      </c>
      <c r="E990" s="1" t="s">
        <v>9231</v>
      </c>
      <c r="F990" s="3">
        <v>44327</v>
      </c>
      <c r="G990" t="s">
        <v>10234</v>
      </c>
    </row>
    <row r="991" spans="1:7" x14ac:dyDescent="0.25">
      <c r="A991">
        <f t="shared" ca="1" si="15"/>
        <v>0.6865328589922004</v>
      </c>
      <c r="B991" s="1" t="s">
        <v>9242</v>
      </c>
      <c r="C991" s="2">
        <v>299668063</v>
      </c>
      <c r="D991" s="1" t="s">
        <v>9243</v>
      </c>
      <c r="E991" s="1" t="s">
        <v>9231</v>
      </c>
      <c r="F991" s="3">
        <v>44265</v>
      </c>
      <c r="G991" t="s">
        <v>10235</v>
      </c>
    </row>
    <row r="992" spans="1:7" x14ac:dyDescent="0.25">
      <c r="A992">
        <f t="shared" ca="1" si="15"/>
        <v>0.52312712145233342</v>
      </c>
      <c r="B992" s="1" t="s">
        <v>9225</v>
      </c>
      <c r="C992" s="2">
        <v>757646735</v>
      </c>
      <c r="D992" s="1" t="s">
        <v>9226</v>
      </c>
      <c r="E992" s="1" t="s">
        <v>9227</v>
      </c>
      <c r="F992" s="3">
        <v>44459</v>
      </c>
      <c r="G992" t="s">
        <v>10236</v>
      </c>
    </row>
    <row r="993" spans="1:7" x14ac:dyDescent="0.25">
      <c r="A993">
        <f t="shared" ca="1" si="15"/>
        <v>0.67318938314457388</v>
      </c>
      <c r="B993" s="1" t="s">
        <v>9225</v>
      </c>
      <c r="C993" s="2">
        <v>760479632</v>
      </c>
      <c r="D993" s="1" t="s">
        <v>9226</v>
      </c>
      <c r="E993" s="1" t="s">
        <v>9227</v>
      </c>
      <c r="F993" s="3">
        <v>44668</v>
      </c>
      <c r="G993" t="s">
        <v>10237</v>
      </c>
    </row>
    <row r="994" spans="1:7" x14ac:dyDescent="0.25">
      <c r="A994">
        <f t="shared" ca="1" si="15"/>
        <v>0.15229763138869912</v>
      </c>
      <c r="B994" s="1" t="s">
        <v>9242</v>
      </c>
      <c r="C994" s="2">
        <v>678550692</v>
      </c>
      <c r="D994" s="1" t="s">
        <v>9243</v>
      </c>
      <c r="E994" s="1" t="s">
        <v>9231</v>
      </c>
      <c r="F994" s="3">
        <v>44568</v>
      </c>
      <c r="G994" t="s">
        <v>10238</v>
      </c>
    </row>
    <row r="995" spans="1:7" x14ac:dyDescent="0.25">
      <c r="A995">
        <f t="shared" ca="1" si="15"/>
        <v>0.37471128950723853</v>
      </c>
      <c r="B995" s="1" t="s">
        <v>9245</v>
      </c>
      <c r="C995" s="2">
        <v>932472175</v>
      </c>
      <c r="D995" s="1" t="s">
        <v>9246</v>
      </c>
      <c r="E995" s="1" t="s">
        <v>9285</v>
      </c>
      <c r="F995" s="3">
        <v>44354</v>
      </c>
      <c r="G995" t="s">
        <v>10239</v>
      </c>
    </row>
    <row r="996" spans="1:7" x14ac:dyDescent="0.25">
      <c r="A996">
        <f t="shared" ca="1" si="15"/>
        <v>0.32166245843297392</v>
      </c>
      <c r="B996" s="1" t="s">
        <v>9259</v>
      </c>
      <c r="C996" s="2">
        <v>959542022</v>
      </c>
      <c r="D996" s="1" t="s">
        <v>9260</v>
      </c>
      <c r="E996" s="1" t="s">
        <v>9233</v>
      </c>
      <c r="F996" s="3">
        <v>44346</v>
      </c>
      <c r="G996" t="s">
        <v>10240</v>
      </c>
    </row>
    <row r="997" spans="1:7" x14ac:dyDescent="0.25">
      <c r="A997">
        <f t="shared" ca="1" si="15"/>
        <v>0.84567426961069159</v>
      </c>
      <c r="B997" s="1" t="s">
        <v>9259</v>
      </c>
      <c r="C997" s="2">
        <v>818088800</v>
      </c>
      <c r="D997" s="1" t="s">
        <v>9260</v>
      </c>
      <c r="E997" s="1" t="s">
        <v>9233</v>
      </c>
      <c r="F997" s="3">
        <v>44308</v>
      </c>
      <c r="G997" t="s">
        <v>10241</v>
      </c>
    </row>
    <row r="998" spans="1:7" x14ac:dyDescent="0.25">
      <c r="A998">
        <f t="shared" ca="1" si="15"/>
        <v>0.96798722025306128</v>
      </c>
      <c r="B998" s="1" t="s">
        <v>9225</v>
      </c>
      <c r="C998" s="2">
        <v>22285799</v>
      </c>
      <c r="D998" s="1" t="s">
        <v>9226</v>
      </c>
      <c r="E998" s="1" t="s">
        <v>9227</v>
      </c>
      <c r="F998" s="3">
        <v>44521</v>
      </c>
      <c r="G998" t="s">
        <v>10242</v>
      </c>
    </row>
    <row r="999" spans="1:7" x14ac:dyDescent="0.25">
      <c r="A999">
        <f t="shared" ca="1" si="15"/>
        <v>0.80358247913973713</v>
      </c>
      <c r="B999" s="1" t="s">
        <v>9259</v>
      </c>
      <c r="C999" s="2">
        <v>684982134</v>
      </c>
      <c r="D999" s="1" t="s">
        <v>9260</v>
      </c>
      <c r="E999" s="1" t="s">
        <v>9233</v>
      </c>
      <c r="F999" s="3">
        <v>44531</v>
      </c>
      <c r="G999" t="s">
        <v>10243</v>
      </c>
    </row>
    <row r="1000" spans="1:7" x14ac:dyDescent="0.25">
      <c r="A1000">
        <f t="shared" ca="1" si="15"/>
        <v>0.95387097215895933</v>
      </c>
      <c r="B1000" s="1" t="s">
        <v>9225</v>
      </c>
      <c r="C1000" s="2">
        <v>89352225</v>
      </c>
      <c r="D1000" s="1" t="s">
        <v>9226</v>
      </c>
      <c r="E1000" s="1" t="s">
        <v>9233</v>
      </c>
      <c r="F1000" s="3">
        <v>44259</v>
      </c>
      <c r="G1000" t="s">
        <v>10244</v>
      </c>
    </row>
    <row r="1001" spans="1:7" x14ac:dyDescent="0.25">
      <c r="A1001">
        <f t="shared" ca="1" si="15"/>
        <v>0.39145077349252122</v>
      </c>
      <c r="B1001" s="1" t="s">
        <v>9235</v>
      </c>
      <c r="C1001" s="2">
        <v>505170927</v>
      </c>
      <c r="D1001" s="1" t="s">
        <v>9236</v>
      </c>
      <c r="E1001" s="1" t="s">
        <v>9248</v>
      </c>
      <c r="F1001" s="3">
        <v>44579</v>
      </c>
      <c r="G1001" t="s">
        <v>10245</v>
      </c>
    </row>
    <row r="1002" spans="1:7" x14ac:dyDescent="0.25">
      <c r="A1002">
        <f t="shared" ca="1" si="15"/>
        <v>0.88465620899126662</v>
      </c>
      <c r="B1002" s="1" t="s">
        <v>9225</v>
      </c>
      <c r="C1002" s="2">
        <v>125201103</v>
      </c>
      <c r="D1002" s="1" t="s">
        <v>9226</v>
      </c>
      <c r="E1002" s="1" t="s">
        <v>9231</v>
      </c>
      <c r="F1002" s="3">
        <v>44281</v>
      </c>
      <c r="G1002" t="s">
        <v>10246</v>
      </c>
    </row>
    <row r="1003" spans="1:7" x14ac:dyDescent="0.25">
      <c r="A1003">
        <f t="shared" ca="1" si="15"/>
        <v>0.42654544485695833</v>
      </c>
      <c r="B1003" s="1" t="s">
        <v>9259</v>
      </c>
      <c r="C1003" s="2">
        <v>182801487</v>
      </c>
      <c r="D1003" s="1" t="s">
        <v>9260</v>
      </c>
      <c r="E1003" s="1" t="s">
        <v>9233</v>
      </c>
      <c r="F1003" s="3">
        <v>44312</v>
      </c>
      <c r="G1003" t="s">
        <v>10247</v>
      </c>
    </row>
    <row r="1004" spans="1:7" x14ac:dyDescent="0.25">
      <c r="A1004">
        <f t="shared" ca="1" si="15"/>
        <v>0.4298957721390354</v>
      </c>
      <c r="B1004" s="1" t="s">
        <v>9259</v>
      </c>
      <c r="C1004" s="2">
        <v>909830160</v>
      </c>
      <c r="D1004" s="1" t="s">
        <v>9260</v>
      </c>
      <c r="E1004" s="1" t="s">
        <v>9287</v>
      </c>
      <c r="F1004" s="3">
        <v>44428</v>
      </c>
      <c r="G1004" t="s">
        <v>10248</v>
      </c>
    </row>
    <row r="1005" spans="1:7" x14ac:dyDescent="0.25">
      <c r="A1005">
        <f t="shared" ca="1" si="15"/>
        <v>0.55567062280635338</v>
      </c>
      <c r="B1005" s="1" t="s">
        <v>9242</v>
      </c>
      <c r="C1005" s="2">
        <v>538277496</v>
      </c>
      <c r="D1005" s="1" t="s">
        <v>9243</v>
      </c>
      <c r="E1005" s="1" t="s">
        <v>9231</v>
      </c>
      <c r="F1005" s="3">
        <v>44498</v>
      </c>
      <c r="G1005" t="s">
        <v>10249</v>
      </c>
    </row>
    <row r="1006" spans="1:7" x14ac:dyDescent="0.25">
      <c r="A1006">
        <f t="shared" ca="1" si="15"/>
        <v>0.63882243122602056</v>
      </c>
      <c r="B1006" s="1" t="s">
        <v>9225</v>
      </c>
      <c r="C1006" s="2">
        <v>586071653</v>
      </c>
      <c r="D1006" s="1" t="s">
        <v>9226</v>
      </c>
      <c r="E1006" s="1" t="s">
        <v>9227</v>
      </c>
      <c r="F1006" s="3">
        <v>44310</v>
      </c>
      <c r="G1006" t="s">
        <v>10250</v>
      </c>
    </row>
    <row r="1007" spans="1:7" x14ac:dyDescent="0.25">
      <c r="A1007">
        <f t="shared" ca="1" si="15"/>
        <v>0.60006347005598071</v>
      </c>
      <c r="B1007" s="1" t="s">
        <v>9242</v>
      </c>
      <c r="C1007" s="2">
        <v>874582924</v>
      </c>
      <c r="D1007" s="1" t="s">
        <v>9243</v>
      </c>
      <c r="E1007" s="1" t="s">
        <v>9233</v>
      </c>
      <c r="F1007" s="3">
        <v>44577</v>
      </c>
      <c r="G1007" t="s">
        <v>10251</v>
      </c>
    </row>
    <row r="1008" spans="1:7" x14ac:dyDescent="0.25">
      <c r="A1008">
        <f t="shared" ca="1" si="15"/>
        <v>0.27668271767107844</v>
      </c>
      <c r="B1008" s="1" t="s">
        <v>9225</v>
      </c>
      <c r="C1008" s="2">
        <v>777792328</v>
      </c>
      <c r="D1008" s="1" t="s">
        <v>9226</v>
      </c>
      <c r="E1008" s="1" t="s">
        <v>9227</v>
      </c>
      <c r="F1008" s="3">
        <v>44256</v>
      </c>
      <c r="G1008" t="s">
        <v>10252</v>
      </c>
    </row>
    <row r="1009" spans="1:7" x14ac:dyDescent="0.25">
      <c r="A1009">
        <f t="shared" ca="1" si="15"/>
        <v>0.1935961881808389</v>
      </c>
      <c r="B1009" s="1" t="s">
        <v>9235</v>
      </c>
      <c r="C1009" s="2">
        <v>821034018</v>
      </c>
      <c r="D1009" s="1" t="s">
        <v>9236</v>
      </c>
      <c r="E1009" s="1" t="s">
        <v>9237</v>
      </c>
      <c r="F1009" s="3">
        <v>44650</v>
      </c>
      <c r="G1009" t="s">
        <v>10253</v>
      </c>
    </row>
    <row r="1010" spans="1:7" x14ac:dyDescent="0.25">
      <c r="A1010">
        <f t="shared" ca="1" si="15"/>
        <v>0.18543423960250793</v>
      </c>
      <c r="B1010" s="1" t="s">
        <v>9242</v>
      </c>
      <c r="C1010" s="2">
        <v>659116764</v>
      </c>
      <c r="D1010" s="1" t="s">
        <v>9243</v>
      </c>
      <c r="E1010" s="1" t="s">
        <v>9231</v>
      </c>
      <c r="F1010" s="3">
        <v>44370</v>
      </c>
      <c r="G1010" t="s">
        <v>10254</v>
      </c>
    </row>
    <row r="1011" spans="1:7" x14ac:dyDescent="0.25">
      <c r="A1011">
        <f t="shared" ca="1" si="15"/>
        <v>0.85214158649143379</v>
      </c>
      <c r="B1011" s="1" t="s">
        <v>9229</v>
      </c>
      <c r="C1011" s="2">
        <v>714735047</v>
      </c>
      <c r="D1011" s="1" t="s">
        <v>9230</v>
      </c>
      <c r="E1011" s="1" t="s">
        <v>9240</v>
      </c>
      <c r="F1011" s="3">
        <v>44416</v>
      </c>
      <c r="G1011" t="s">
        <v>10255</v>
      </c>
    </row>
    <row r="1012" spans="1:7" x14ac:dyDescent="0.25">
      <c r="A1012">
        <f t="shared" ca="1" si="15"/>
        <v>0.20399716606035212</v>
      </c>
      <c r="B1012" s="1" t="s">
        <v>9245</v>
      </c>
      <c r="C1012" s="2">
        <v>223010951</v>
      </c>
      <c r="D1012" s="1" t="s">
        <v>9246</v>
      </c>
      <c r="E1012" s="1" t="s">
        <v>9227</v>
      </c>
      <c r="F1012" s="3">
        <v>44624</v>
      </c>
      <c r="G1012" t="s">
        <v>10256</v>
      </c>
    </row>
    <row r="1013" spans="1:7" x14ac:dyDescent="0.25">
      <c r="A1013">
        <f t="shared" ca="1" si="15"/>
        <v>0.77970024913572455</v>
      </c>
      <c r="B1013" s="1" t="s">
        <v>9235</v>
      </c>
      <c r="C1013" s="2">
        <v>771087014</v>
      </c>
      <c r="D1013" s="1" t="s">
        <v>9236</v>
      </c>
      <c r="E1013" s="1" t="s">
        <v>9227</v>
      </c>
      <c r="F1013" s="3">
        <v>44550</v>
      </c>
      <c r="G1013" t="s">
        <v>10257</v>
      </c>
    </row>
    <row r="1014" spans="1:7" x14ac:dyDescent="0.25">
      <c r="A1014">
        <f t="shared" ca="1" si="15"/>
        <v>0.44847030723240622</v>
      </c>
      <c r="B1014" s="1" t="s">
        <v>9242</v>
      </c>
      <c r="C1014" s="2">
        <v>541861569</v>
      </c>
      <c r="D1014" s="1" t="s">
        <v>9243</v>
      </c>
      <c r="E1014" s="1" t="s">
        <v>9231</v>
      </c>
      <c r="F1014" s="3">
        <v>44339</v>
      </c>
      <c r="G1014" t="s">
        <v>10258</v>
      </c>
    </row>
    <row r="1015" spans="1:7" x14ac:dyDescent="0.25">
      <c r="A1015">
        <f t="shared" ca="1" si="15"/>
        <v>0.76740408064434296</v>
      </c>
      <c r="B1015" s="1" t="s">
        <v>9235</v>
      </c>
      <c r="C1015" s="2">
        <v>896649727</v>
      </c>
      <c r="D1015" s="1" t="s">
        <v>9236</v>
      </c>
      <c r="E1015" s="1" t="s">
        <v>9248</v>
      </c>
      <c r="F1015" s="3">
        <v>44460</v>
      </c>
      <c r="G1015" t="s">
        <v>10259</v>
      </c>
    </row>
    <row r="1016" spans="1:7" x14ac:dyDescent="0.25">
      <c r="A1016">
        <f t="shared" ca="1" si="15"/>
        <v>0.79655970637003015</v>
      </c>
      <c r="B1016" s="1" t="s">
        <v>9245</v>
      </c>
      <c r="C1016" s="2">
        <v>266586720</v>
      </c>
      <c r="D1016" s="1" t="s">
        <v>9246</v>
      </c>
      <c r="E1016" s="1" t="s">
        <v>9285</v>
      </c>
      <c r="F1016" s="3">
        <v>44555</v>
      </c>
      <c r="G1016" t="s">
        <v>10260</v>
      </c>
    </row>
    <row r="1017" spans="1:7" x14ac:dyDescent="0.25">
      <c r="A1017">
        <f t="shared" ca="1" si="15"/>
        <v>2.7919266776046947E-2</v>
      </c>
      <c r="B1017" s="1" t="s">
        <v>9229</v>
      </c>
      <c r="C1017" s="2">
        <v>521840446</v>
      </c>
      <c r="D1017" s="1" t="s">
        <v>9230</v>
      </c>
      <c r="E1017" s="1" t="s">
        <v>9240</v>
      </c>
      <c r="F1017" s="3">
        <v>44629</v>
      </c>
      <c r="G1017" t="s">
        <v>10261</v>
      </c>
    </row>
    <row r="1018" spans="1:7" x14ac:dyDescent="0.25">
      <c r="A1018">
        <f t="shared" ca="1" si="15"/>
        <v>0.28266679472066836</v>
      </c>
      <c r="B1018" s="1" t="s">
        <v>9229</v>
      </c>
      <c r="C1018" s="2">
        <v>21608770</v>
      </c>
      <c r="D1018" s="1" t="s">
        <v>9230</v>
      </c>
      <c r="E1018" s="1" t="s">
        <v>9240</v>
      </c>
      <c r="F1018" s="3">
        <v>44312</v>
      </c>
      <c r="G1018" t="s">
        <v>10262</v>
      </c>
    </row>
    <row r="1019" spans="1:7" x14ac:dyDescent="0.25">
      <c r="A1019">
        <f t="shared" ca="1" si="15"/>
        <v>0.93034884374593307</v>
      </c>
      <c r="B1019" s="1" t="s">
        <v>9225</v>
      </c>
      <c r="C1019" s="2">
        <v>673180431</v>
      </c>
      <c r="D1019" s="1" t="s">
        <v>9226</v>
      </c>
      <c r="E1019" s="1" t="s">
        <v>9285</v>
      </c>
      <c r="F1019" s="3">
        <v>44289</v>
      </c>
      <c r="G1019" t="s">
        <v>10263</v>
      </c>
    </row>
    <row r="1020" spans="1:7" x14ac:dyDescent="0.25">
      <c r="A1020">
        <f t="shared" ca="1" si="15"/>
        <v>0.86603330890048869</v>
      </c>
      <c r="B1020" s="1" t="s">
        <v>9245</v>
      </c>
      <c r="C1020" s="2">
        <v>313947617</v>
      </c>
      <c r="D1020" s="1" t="s">
        <v>9246</v>
      </c>
      <c r="E1020" s="1" t="s">
        <v>9285</v>
      </c>
      <c r="F1020" s="3">
        <v>44596</v>
      </c>
      <c r="G1020" t="s">
        <v>10264</v>
      </c>
    </row>
    <row r="1021" spans="1:7" x14ac:dyDescent="0.25">
      <c r="A1021">
        <f t="shared" ca="1" si="15"/>
        <v>0.55251853839010467</v>
      </c>
      <c r="B1021" s="1" t="s">
        <v>9225</v>
      </c>
      <c r="C1021" s="2">
        <v>425436588</v>
      </c>
      <c r="D1021" s="1" t="s">
        <v>9226</v>
      </c>
      <c r="E1021" s="1" t="s">
        <v>9285</v>
      </c>
      <c r="F1021" s="3">
        <v>44449</v>
      </c>
      <c r="G1021" t="s">
        <v>10265</v>
      </c>
    </row>
    <row r="1022" spans="1:7" x14ac:dyDescent="0.25">
      <c r="A1022">
        <f t="shared" ca="1" si="15"/>
        <v>0.26297137520328528</v>
      </c>
      <c r="B1022" s="1" t="s">
        <v>9245</v>
      </c>
      <c r="C1022" s="2">
        <v>237380993</v>
      </c>
      <c r="D1022" s="1" t="s">
        <v>9246</v>
      </c>
      <c r="E1022" s="1" t="s">
        <v>9282</v>
      </c>
      <c r="F1022" s="3">
        <v>44314</v>
      </c>
      <c r="G1022" t="s">
        <v>10266</v>
      </c>
    </row>
    <row r="1023" spans="1:7" x14ac:dyDescent="0.25">
      <c r="A1023">
        <f t="shared" ca="1" si="15"/>
        <v>0.90295234425575943</v>
      </c>
      <c r="B1023" s="1" t="s">
        <v>9235</v>
      </c>
      <c r="C1023" s="2">
        <v>266596220</v>
      </c>
      <c r="D1023" s="1" t="s">
        <v>9236</v>
      </c>
      <c r="E1023" s="1" t="s">
        <v>9237</v>
      </c>
      <c r="F1023" s="3">
        <v>44617</v>
      </c>
      <c r="G1023" t="s">
        <v>10267</v>
      </c>
    </row>
    <row r="1024" spans="1:7" x14ac:dyDescent="0.25">
      <c r="A1024">
        <f t="shared" ca="1" si="15"/>
        <v>0.6637140253574435</v>
      </c>
      <c r="B1024" s="1" t="s">
        <v>9229</v>
      </c>
      <c r="C1024" s="2">
        <v>212545544</v>
      </c>
      <c r="D1024" s="1" t="s">
        <v>9230</v>
      </c>
      <c r="E1024" s="1" t="s">
        <v>9240</v>
      </c>
      <c r="F1024" s="3">
        <v>44420</v>
      </c>
      <c r="G1024" t="s">
        <v>10268</v>
      </c>
    </row>
    <row r="1025" spans="1:7" x14ac:dyDescent="0.25">
      <c r="A1025">
        <f t="shared" ca="1" si="15"/>
        <v>0.71410006917085078</v>
      </c>
      <c r="B1025" s="1" t="s">
        <v>9245</v>
      </c>
      <c r="C1025" s="2">
        <v>707899037</v>
      </c>
      <c r="D1025" s="1" t="s">
        <v>9246</v>
      </c>
      <c r="E1025" s="1" t="s">
        <v>9285</v>
      </c>
      <c r="F1025" s="3">
        <v>44627</v>
      </c>
      <c r="G1025" t="s">
        <v>10269</v>
      </c>
    </row>
    <row r="1026" spans="1:7" x14ac:dyDescent="0.25">
      <c r="A1026">
        <f t="shared" ref="A1026:A1089" ca="1" si="16">RAND()</f>
        <v>0.34522177749136096</v>
      </c>
      <c r="B1026" s="1" t="s">
        <v>9245</v>
      </c>
      <c r="C1026" s="2">
        <v>629323798</v>
      </c>
      <c r="D1026" s="1" t="s">
        <v>9246</v>
      </c>
      <c r="E1026" s="1" t="s">
        <v>9227</v>
      </c>
      <c r="F1026" s="3">
        <v>44204</v>
      </c>
      <c r="G1026" t="s">
        <v>10270</v>
      </c>
    </row>
    <row r="1027" spans="1:7" x14ac:dyDescent="0.25">
      <c r="A1027">
        <f t="shared" ca="1" si="16"/>
        <v>0.40798534492199745</v>
      </c>
      <c r="B1027" s="1" t="s">
        <v>9259</v>
      </c>
      <c r="C1027" s="2">
        <v>953439153</v>
      </c>
      <c r="D1027" s="1" t="s">
        <v>9260</v>
      </c>
      <c r="E1027" s="1" t="s">
        <v>9231</v>
      </c>
      <c r="F1027" s="3">
        <v>44522</v>
      </c>
      <c r="G1027" t="s">
        <v>10271</v>
      </c>
    </row>
    <row r="1028" spans="1:7" x14ac:dyDescent="0.25">
      <c r="A1028">
        <f t="shared" ca="1" si="16"/>
        <v>0.54333345450400228</v>
      </c>
      <c r="B1028" s="1" t="s">
        <v>9259</v>
      </c>
      <c r="C1028" s="2">
        <v>251901445</v>
      </c>
      <c r="D1028" s="1" t="s">
        <v>9260</v>
      </c>
      <c r="E1028" s="1" t="s">
        <v>9287</v>
      </c>
      <c r="F1028" s="3">
        <v>44331</v>
      </c>
      <c r="G1028" t="s">
        <v>10272</v>
      </c>
    </row>
    <row r="1029" spans="1:7" x14ac:dyDescent="0.25">
      <c r="A1029">
        <f t="shared" ca="1" si="16"/>
        <v>0.24072605962975047</v>
      </c>
      <c r="B1029" s="1" t="s">
        <v>9225</v>
      </c>
      <c r="C1029" s="2">
        <v>599636543</v>
      </c>
      <c r="D1029" s="1" t="s">
        <v>9226</v>
      </c>
      <c r="E1029" s="1" t="s">
        <v>9227</v>
      </c>
      <c r="F1029" s="3">
        <v>44520</v>
      </c>
      <c r="G1029" t="s">
        <v>10273</v>
      </c>
    </row>
    <row r="1030" spans="1:7" x14ac:dyDescent="0.25">
      <c r="A1030">
        <f t="shared" ca="1" si="16"/>
        <v>0.43528258004427922</v>
      </c>
      <c r="B1030" s="1" t="s">
        <v>9225</v>
      </c>
      <c r="C1030" s="2">
        <v>504825236</v>
      </c>
      <c r="D1030" s="1" t="s">
        <v>9226</v>
      </c>
      <c r="E1030" s="1" t="s">
        <v>9227</v>
      </c>
      <c r="F1030" s="3">
        <v>44551</v>
      </c>
      <c r="G1030" t="s">
        <v>10274</v>
      </c>
    </row>
    <row r="1031" spans="1:7" x14ac:dyDescent="0.25">
      <c r="A1031">
        <f t="shared" ca="1" si="16"/>
        <v>0.25905170876767636</v>
      </c>
      <c r="B1031" s="1" t="s">
        <v>9259</v>
      </c>
      <c r="C1031" s="2">
        <v>104892798</v>
      </c>
      <c r="D1031" s="1" t="s">
        <v>9260</v>
      </c>
      <c r="E1031" s="1" t="s">
        <v>9233</v>
      </c>
      <c r="F1031" s="3">
        <v>44329</v>
      </c>
      <c r="G1031" t="s">
        <v>10275</v>
      </c>
    </row>
    <row r="1032" spans="1:7" x14ac:dyDescent="0.25">
      <c r="A1032">
        <f t="shared" ca="1" si="16"/>
        <v>0.19648792507478496</v>
      </c>
      <c r="B1032" s="1" t="s">
        <v>9229</v>
      </c>
      <c r="C1032" s="2">
        <v>41784538</v>
      </c>
      <c r="D1032" s="1" t="s">
        <v>9230</v>
      </c>
      <c r="E1032" s="1" t="s">
        <v>9240</v>
      </c>
      <c r="F1032" s="3">
        <v>44439</v>
      </c>
      <c r="G1032" t="s">
        <v>10276</v>
      </c>
    </row>
    <row r="1033" spans="1:7" x14ac:dyDescent="0.25">
      <c r="A1033">
        <f t="shared" ca="1" si="16"/>
        <v>2.0392648405380576E-2</v>
      </c>
      <c r="B1033" s="1" t="s">
        <v>9242</v>
      </c>
      <c r="C1033" s="2">
        <v>853740203</v>
      </c>
      <c r="D1033" s="1" t="s">
        <v>9243</v>
      </c>
      <c r="E1033" s="1" t="s">
        <v>9233</v>
      </c>
      <c r="F1033" s="3">
        <v>44459</v>
      </c>
      <c r="G1033" t="s">
        <v>10277</v>
      </c>
    </row>
    <row r="1034" spans="1:7" x14ac:dyDescent="0.25">
      <c r="A1034">
        <f t="shared" ca="1" si="16"/>
        <v>0.20529211125162805</v>
      </c>
      <c r="B1034" s="1" t="s">
        <v>9242</v>
      </c>
      <c r="C1034" s="2">
        <v>500749732</v>
      </c>
      <c r="D1034" s="1" t="s">
        <v>9243</v>
      </c>
      <c r="E1034" s="1" t="s">
        <v>9233</v>
      </c>
      <c r="F1034" s="3">
        <v>44600</v>
      </c>
      <c r="G1034" t="s">
        <v>10278</v>
      </c>
    </row>
    <row r="1035" spans="1:7" x14ac:dyDescent="0.25">
      <c r="A1035">
        <f t="shared" ca="1" si="16"/>
        <v>0.39380655200431114</v>
      </c>
      <c r="B1035" s="1" t="s">
        <v>9225</v>
      </c>
      <c r="C1035" s="2">
        <v>929633638</v>
      </c>
      <c r="D1035" s="1" t="s">
        <v>9226</v>
      </c>
      <c r="E1035" s="1" t="s">
        <v>9227</v>
      </c>
      <c r="F1035" s="3">
        <v>44220</v>
      </c>
      <c r="G1035" t="s">
        <v>10279</v>
      </c>
    </row>
    <row r="1036" spans="1:7" x14ac:dyDescent="0.25">
      <c r="A1036">
        <f t="shared" ca="1" si="16"/>
        <v>0.26320100241668598</v>
      </c>
      <c r="B1036" s="1" t="s">
        <v>9245</v>
      </c>
      <c r="C1036" s="2">
        <v>676319363</v>
      </c>
      <c r="D1036" s="1" t="s">
        <v>9246</v>
      </c>
      <c r="E1036" s="1" t="s">
        <v>9227</v>
      </c>
      <c r="F1036" s="3">
        <v>44644</v>
      </c>
      <c r="G1036" t="s">
        <v>10280</v>
      </c>
    </row>
    <row r="1037" spans="1:7" x14ac:dyDescent="0.25">
      <c r="A1037">
        <f t="shared" ca="1" si="16"/>
        <v>0.54799395000742557</v>
      </c>
      <c r="B1037" s="1" t="s">
        <v>9229</v>
      </c>
      <c r="C1037" s="2">
        <v>17592642</v>
      </c>
      <c r="D1037" s="1" t="s">
        <v>9230</v>
      </c>
      <c r="E1037" s="1" t="s">
        <v>9240</v>
      </c>
      <c r="F1037" s="3">
        <v>44260</v>
      </c>
      <c r="G1037" t="s">
        <v>10281</v>
      </c>
    </row>
    <row r="1038" spans="1:7" x14ac:dyDescent="0.25">
      <c r="A1038">
        <f t="shared" ca="1" si="16"/>
        <v>0.16174671118857453</v>
      </c>
      <c r="B1038" s="1" t="s">
        <v>9245</v>
      </c>
      <c r="C1038" s="2">
        <v>494672186</v>
      </c>
      <c r="D1038" s="1" t="s">
        <v>9246</v>
      </c>
      <c r="E1038" s="1" t="s">
        <v>9227</v>
      </c>
      <c r="F1038" s="3">
        <v>44347</v>
      </c>
      <c r="G1038" t="s">
        <v>10282</v>
      </c>
    </row>
    <row r="1039" spans="1:7" x14ac:dyDescent="0.25">
      <c r="A1039">
        <f t="shared" ca="1" si="16"/>
        <v>0.50114374181919996</v>
      </c>
      <c r="B1039" s="1" t="s">
        <v>9225</v>
      </c>
      <c r="C1039" s="2">
        <v>332182225</v>
      </c>
      <c r="D1039" s="1" t="s">
        <v>9226</v>
      </c>
      <c r="E1039" s="1" t="s">
        <v>9285</v>
      </c>
      <c r="F1039" s="3">
        <v>44249</v>
      </c>
      <c r="G1039" t="s">
        <v>10283</v>
      </c>
    </row>
    <row r="1040" spans="1:7" x14ac:dyDescent="0.25">
      <c r="A1040">
        <f t="shared" ca="1" si="16"/>
        <v>0.20634848767605007</v>
      </c>
      <c r="B1040" s="1" t="s">
        <v>9259</v>
      </c>
      <c r="C1040" s="2">
        <v>170783195</v>
      </c>
      <c r="D1040" s="1" t="s">
        <v>9260</v>
      </c>
      <c r="E1040" s="1" t="s">
        <v>9233</v>
      </c>
      <c r="F1040" s="3">
        <v>44322</v>
      </c>
      <c r="G1040" t="s">
        <v>10284</v>
      </c>
    </row>
    <row r="1041" spans="1:7" x14ac:dyDescent="0.25">
      <c r="A1041">
        <f t="shared" ca="1" si="16"/>
        <v>0.82492749258176212</v>
      </c>
      <c r="B1041" s="1" t="s">
        <v>9225</v>
      </c>
      <c r="C1041" s="2">
        <v>892053495</v>
      </c>
      <c r="D1041" s="1" t="s">
        <v>9226</v>
      </c>
      <c r="E1041" s="1" t="s">
        <v>9233</v>
      </c>
      <c r="F1041" s="3">
        <v>44593</v>
      </c>
      <c r="G1041" t="s">
        <v>10285</v>
      </c>
    </row>
    <row r="1042" spans="1:7" x14ac:dyDescent="0.25">
      <c r="A1042">
        <f t="shared" ca="1" si="16"/>
        <v>0.96668688735498487</v>
      </c>
      <c r="B1042" s="1" t="s">
        <v>9225</v>
      </c>
      <c r="C1042" s="2">
        <v>105291696</v>
      </c>
      <c r="D1042" s="1" t="s">
        <v>9226</v>
      </c>
      <c r="E1042" s="1" t="s">
        <v>9285</v>
      </c>
      <c r="F1042" s="3">
        <v>44459</v>
      </c>
      <c r="G1042" t="s">
        <v>10286</v>
      </c>
    </row>
    <row r="1043" spans="1:7" x14ac:dyDescent="0.25">
      <c r="A1043">
        <f t="shared" ca="1" si="16"/>
        <v>0.24784119920789305</v>
      </c>
      <c r="B1043" s="1" t="s">
        <v>9242</v>
      </c>
      <c r="C1043" s="2">
        <v>872982431</v>
      </c>
      <c r="D1043" s="1" t="s">
        <v>9243</v>
      </c>
      <c r="E1043" s="1" t="s">
        <v>9231</v>
      </c>
      <c r="F1043" s="3">
        <v>44546</v>
      </c>
      <c r="G1043" t="s">
        <v>10287</v>
      </c>
    </row>
    <row r="1044" spans="1:7" x14ac:dyDescent="0.25">
      <c r="A1044">
        <f t="shared" ca="1" si="16"/>
        <v>0.42391275451354204</v>
      </c>
      <c r="B1044" s="1" t="s">
        <v>9242</v>
      </c>
      <c r="C1044" s="2">
        <v>309409121</v>
      </c>
      <c r="D1044" s="1" t="s">
        <v>9243</v>
      </c>
      <c r="E1044" s="1" t="s">
        <v>9231</v>
      </c>
      <c r="F1044" s="3">
        <v>44285</v>
      </c>
      <c r="G1044" t="s">
        <v>10288</v>
      </c>
    </row>
    <row r="1045" spans="1:7" x14ac:dyDescent="0.25">
      <c r="A1045">
        <f t="shared" ca="1" si="16"/>
        <v>0.61129143004599618</v>
      </c>
      <c r="B1045" s="1" t="s">
        <v>9229</v>
      </c>
      <c r="C1045" s="2">
        <v>549557294</v>
      </c>
      <c r="D1045" s="1" t="s">
        <v>9230</v>
      </c>
      <c r="E1045" s="1" t="s">
        <v>9240</v>
      </c>
      <c r="F1045" s="3">
        <v>44585</v>
      </c>
      <c r="G1045" t="s">
        <v>10289</v>
      </c>
    </row>
    <row r="1046" spans="1:7" x14ac:dyDescent="0.25">
      <c r="A1046">
        <f t="shared" ca="1" si="16"/>
        <v>0.11732479906378268</v>
      </c>
      <c r="B1046" s="1" t="s">
        <v>9225</v>
      </c>
      <c r="C1046" s="2">
        <v>464585211</v>
      </c>
      <c r="D1046" s="1" t="s">
        <v>9226</v>
      </c>
      <c r="E1046" s="1" t="s">
        <v>9227</v>
      </c>
      <c r="F1046" s="3">
        <v>44568</v>
      </c>
      <c r="G1046" t="s">
        <v>10290</v>
      </c>
    </row>
    <row r="1047" spans="1:7" x14ac:dyDescent="0.25">
      <c r="A1047">
        <f t="shared" ca="1" si="16"/>
        <v>0.71827899105677051</v>
      </c>
      <c r="B1047" s="1" t="s">
        <v>9245</v>
      </c>
      <c r="C1047" s="2">
        <v>476788440</v>
      </c>
      <c r="D1047" s="1" t="s">
        <v>9246</v>
      </c>
      <c r="E1047" s="1" t="s">
        <v>9285</v>
      </c>
      <c r="F1047" s="3">
        <v>44235</v>
      </c>
      <c r="G1047" t="s">
        <v>10291</v>
      </c>
    </row>
    <row r="1048" spans="1:7" x14ac:dyDescent="0.25">
      <c r="A1048">
        <f t="shared" ca="1" si="16"/>
        <v>0.89605058818949246</v>
      </c>
      <c r="B1048" s="1" t="s">
        <v>9225</v>
      </c>
      <c r="C1048" s="2">
        <v>1668456</v>
      </c>
      <c r="D1048" s="1" t="s">
        <v>9226</v>
      </c>
      <c r="E1048" s="1" t="s">
        <v>9227</v>
      </c>
      <c r="F1048" s="3">
        <v>44291</v>
      </c>
      <c r="G1048" t="s">
        <v>10292</v>
      </c>
    </row>
    <row r="1049" spans="1:7" x14ac:dyDescent="0.25">
      <c r="A1049">
        <f t="shared" ca="1" si="16"/>
        <v>0.65558488017829519</v>
      </c>
      <c r="B1049" s="1" t="s">
        <v>9242</v>
      </c>
      <c r="C1049" s="2">
        <v>800032581</v>
      </c>
      <c r="D1049" s="1" t="s">
        <v>9243</v>
      </c>
      <c r="E1049" s="1" t="s">
        <v>9231</v>
      </c>
      <c r="F1049" s="3">
        <v>44253</v>
      </c>
      <c r="G1049" t="s">
        <v>10293</v>
      </c>
    </row>
    <row r="1050" spans="1:7" x14ac:dyDescent="0.25">
      <c r="A1050">
        <f t="shared" ca="1" si="16"/>
        <v>0.59718898247657037</v>
      </c>
      <c r="B1050" s="1" t="s">
        <v>9229</v>
      </c>
      <c r="C1050" s="2">
        <v>630038435</v>
      </c>
      <c r="D1050" s="1" t="s">
        <v>9230</v>
      </c>
      <c r="E1050" s="1" t="s">
        <v>9240</v>
      </c>
      <c r="F1050" s="3">
        <v>44542</v>
      </c>
      <c r="G1050" t="s">
        <v>10294</v>
      </c>
    </row>
    <row r="1051" spans="1:7" x14ac:dyDescent="0.25">
      <c r="A1051">
        <f t="shared" ca="1" si="16"/>
        <v>9.4358962400161728E-2</v>
      </c>
      <c r="B1051" s="1" t="s">
        <v>9242</v>
      </c>
      <c r="C1051" s="2">
        <v>67704835</v>
      </c>
      <c r="D1051" s="1" t="s">
        <v>9243</v>
      </c>
      <c r="E1051" s="1" t="s">
        <v>9231</v>
      </c>
      <c r="F1051" s="3">
        <v>44397</v>
      </c>
      <c r="G1051" t="s">
        <v>10295</v>
      </c>
    </row>
    <row r="1052" spans="1:7" x14ac:dyDescent="0.25">
      <c r="A1052">
        <f t="shared" ca="1" si="16"/>
        <v>0.31781170670896675</v>
      </c>
      <c r="B1052" s="1" t="s">
        <v>9242</v>
      </c>
      <c r="C1052" s="2">
        <v>854796709</v>
      </c>
      <c r="D1052" s="1" t="s">
        <v>9243</v>
      </c>
      <c r="E1052" s="1" t="s">
        <v>9233</v>
      </c>
      <c r="F1052" s="3">
        <v>44486</v>
      </c>
      <c r="G1052" t="s">
        <v>10296</v>
      </c>
    </row>
    <row r="1053" spans="1:7" x14ac:dyDescent="0.25">
      <c r="A1053">
        <f t="shared" ca="1" si="16"/>
        <v>0.16996839973826006</v>
      </c>
      <c r="B1053" s="1" t="s">
        <v>9259</v>
      </c>
      <c r="C1053" s="2">
        <v>386315612</v>
      </c>
      <c r="D1053" s="1" t="s">
        <v>9260</v>
      </c>
      <c r="E1053" s="1" t="s">
        <v>9233</v>
      </c>
      <c r="F1053" s="3">
        <v>44397</v>
      </c>
      <c r="G1053" t="s">
        <v>10297</v>
      </c>
    </row>
    <row r="1054" spans="1:7" x14ac:dyDescent="0.25">
      <c r="A1054">
        <f t="shared" ca="1" si="16"/>
        <v>0.4672385270897853</v>
      </c>
      <c r="B1054" s="1" t="s">
        <v>9259</v>
      </c>
      <c r="C1054" s="2">
        <v>68251891</v>
      </c>
      <c r="D1054" s="1" t="s">
        <v>9260</v>
      </c>
      <c r="E1054" s="1" t="s">
        <v>9233</v>
      </c>
      <c r="F1054" s="3">
        <v>44420</v>
      </c>
      <c r="G1054" t="s">
        <v>10298</v>
      </c>
    </row>
    <row r="1055" spans="1:7" x14ac:dyDescent="0.25">
      <c r="A1055">
        <f t="shared" ca="1" si="16"/>
        <v>0.11246556421458875</v>
      </c>
      <c r="B1055" s="1" t="s">
        <v>9225</v>
      </c>
      <c r="C1055" s="2">
        <v>223898357</v>
      </c>
      <c r="D1055" s="1" t="s">
        <v>9226</v>
      </c>
      <c r="E1055" s="1" t="s">
        <v>9285</v>
      </c>
      <c r="F1055" s="3">
        <v>44278</v>
      </c>
      <c r="G1055" t="s">
        <v>10299</v>
      </c>
    </row>
    <row r="1056" spans="1:7" x14ac:dyDescent="0.25">
      <c r="A1056">
        <f t="shared" ca="1" si="16"/>
        <v>0.30216602536607917</v>
      </c>
      <c r="B1056" s="1" t="s">
        <v>9259</v>
      </c>
      <c r="C1056" s="2">
        <v>531630993</v>
      </c>
      <c r="D1056" s="1" t="s">
        <v>9260</v>
      </c>
      <c r="E1056" s="1" t="s">
        <v>9233</v>
      </c>
      <c r="F1056" s="3">
        <v>44270</v>
      </c>
      <c r="G1056" t="s">
        <v>10300</v>
      </c>
    </row>
    <row r="1057" spans="1:7" x14ac:dyDescent="0.25">
      <c r="A1057">
        <f t="shared" ca="1" si="16"/>
        <v>0.41991436887128653</v>
      </c>
      <c r="B1057" s="1" t="s">
        <v>9225</v>
      </c>
      <c r="C1057" s="2">
        <v>903001679</v>
      </c>
      <c r="D1057" s="1" t="s">
        <v>9226</v>
      </c>
      <c r="E1057" s="1" t="s">
        <v>9227</v>
      </c>
      <c r="F1057" s="3">
        <v>44493</v>
      </c>
      <c r="G1057" t="s">
        <v>10301</v>
      </c>
    </row>
    <row r="1058" spans="1:7" x14ac:dyDescent="0.25">
      <c r="A1058">
        <f t="shared" ca="1" si="16"/>
        <v>0.27671088951512723</v>
      </c>
      <c r="B1058" s="1" t="s">
        <v>9259</v>
      </c>
      <c r="C1058" s="2">
        <v>43919263</v>
      </c>
      <c r="D1058" s="1" t="s">
        <v>9260</v>
      </c>
      <c r="E1058" s="1" t="s">
        <v>9233</v>
      </c>
      <c r="F1058" s="3">
        <v>44358</v>
      </c>
      <c r="G1058" t="s">
        <v>10302</v>
      </c>
    </row>
    <row r="1059" spans="1:7" x14ac:dyDescent="0.25">
      <c r="A1059">
        <f t="shared" ca="1" si="16"/>
        <v>0.47977594491377895</v>
      </c>
      <c r="B1059" s="1" t="s">
        <v>9245</v>
      </c>
      <c r="C1059" s="2">
        <v>54519301</v>
      </c>
      <c r="D1059" s="1" t="s">
        <v>9246</v>
      </c>
      <c r="E1059" s="1" t="s">
        <v>9282</v>
      </c>
      <c r="F1059" s="3">
        <v>44539</v>
      </c>
      <c r="G1059" t="s">
        <v>10303</v>
      </c>
    </row>
    <row r="1060" spans="1:7" x14ac:dyDescent="0.25">
      <c r="A1060">
        <f t="shared" ca="1" si="16"/>
        <v>0.79594538682757154</v>
      </c>
      <c r="B1060" s="1" t="s">
        <v>9259</v>
      </c>
      <c r="C1060" s="2">
        <v>504422027</v>
      </c>
      <c r="D1060" s="1" t="s">
        <v>9260</v>
      </c>
      <c r="E1060" s="1" t="s">
        <v>9287</v>
      </c>
      <c r="F1060" s="3">
        <v>44348</v>
      </c>
      <c r="G1060" t="s">
        <v>10304</v>
      </c>
    </row>
    <row r="1061" spans="1:7" x14ac:dyDescent="0.25">
      <c r="A1061">
        <f t="shared" ca="1" si="16"/>
        <v>0.7543691497759405</v>
      </c>
      <c r="B1061" s="1" t="s">
        <v>9229</v>
      </c>
      <c r="C1061" s="2">
        <v>582771873</v>
      </c>
      <c r="D1061" s="1" t="s">
        <v>9230</v>
      </c>
      <c r="E1061" s="1" t="s">
        <v>9240</v>
      </c>
      <c r="F1061" s="3">
        <v>44555</v>
      </c>
      <c r="G1061" t="s">
        <v>10305</v>
      </c>
    </row>
    <row r="1062" spans="1:7" x14ac:dyDescent="0.25">
      <c r="A1062">
        <f t="shared" ca="1" si="16"/>
        <v>0.63658621926019276</v>
      </c>
      <c r="B1062" s="1" t="s">
        <v>9242</v>
      </c>
      <c r="C1062" s="2">
        <v>912361340</v>
      </c>
      <c r="D1062" s="1" t="s">
        <v>9243</v>
      </c>
      <c r="E1062" s="1" t="s">
        <v>9231</v>
      </c>
      <c r="F1062" s="3">
        <v>44257</v>
      </c>
      <c r="G1062" t="s">
        <v>10306</v>
      </c>
    </row>
    <row r="1063" spans="1:7" x14ac:dyDescent="0.25">
      <c r="A1063">
        <f t="shared" ca="1" si="16"/>
        <v>0.39728521851630194</v>
      </c>
      <c r="B1063" s="1" t="s">
        <v>9225</v>
      </c>
      <c r="C1063" s="2">
        <v>598205796</v>
      </c>
      <c r="D1063" s="1" t="s">
        <v>9226</v>
      </c>
      <c r="E1063" s="1" t="s">
        <v>9227</v>
      </c>
      <c r="F1063" s="3">
        <v>44577</v>
      </c>
      <c r="G1063" t="s">
        <v>10307</v>
      </c>
    </row>
    <row r="1064" spans="1:7" x14ac:dyDescent="0.25">
      <c r="A1064">
        <f t="shared" ca="1" si="16"/>
        <v>0.92289099782756268</v>
      </c>
      <c r="B1064" s="1" t="s">
        <v>9229</v>
      </c>
      <c r="C1064" s="2">
        <v>930813717</v>
      </c>
      <c r="D1064" s="1" t="s">
        <v>9230</v>
      </c>
      <c r="E1064" s="1" t="s">
        <v>9240</v>
      </c>
      <c r="F1064" s="3">
        <v>44637</v>
      </c>
      <c r="G1064" t="s">
        <v>10308</v>
      </c>
    </row>
    <row r="1065" spans="1:7" x14ac:dyDescent="0.25">
      <c r="A1065">
        <f t="shared" ca="1" si="16"/>
        <v>0.5018855726470034</v>
      </c>
      <c r="B1065" s="1" t="s">
        <v>9259</v>
      </c>
      <c r="C1065" s="2">
        <v>890318492</v>
      </c>
      <c r="D1065" s="1" t="s">
        <v>9260</v>
      </c>
      <c r="E1065" s="1" t="s">
        <v>9233</v>
      </c>
      <c r="F1065" s="3">
        <v>44212</v>
      </c>
      <c r="G1065" t="s">
        <v>10309</v>
      </c>
    </row>
    <row r="1066" spans="1:7" x14ac:dyDescent="0.25">
      <c r="A1066">
        <f t="shared" ca="1" si="16"/>
        <v>0.39250342015010131</v>
      </c>
      <c r="B1066" s="1" t="s">
        <v>9225</v>
      </c>
      <c r="C1066" s="2">
        <v>200169181</v>
      </c>
      <c r="D1066" s="1" t="s">
        <v>9226</v>
      </c>
      <c r="E1066" s="1" t="s">
        <v>9227</v>
      </c>
      <c r="F1066" s="3">
        <v>44678</v>
      </c>
      <c r="G1066" t="s">
        <v>10310</v>
      </c>
    </row>
    <row r="1067" spans="1:7" x14ac:dyDescent="0.25">
      <c r="A1067">
        <f t="shared" ca="1" si="16"/>
        <v>0.99663374541000371</v>
      </c>
      <c r="B1067" s="1" t="s">
        <v>9229</v>
      </c>
      <c r="C1067" s="2">
        <v>464445114</v>
      </c>
      <c r="D1067" s="1" t="s">
        <v>9230</v>
      </c>
      <c r="E1067" s="1" t="s">
        <v>9240</v>
      </c>
      <c r="F1067" s="3">
        <v>44469</v>
      </c>
      <c r="G1067" t="s">
        <v>10311</v>
      </c>
    </row>
    <row r="1068" spans="1:7" x14ac:dyDescent="0.25">
      <c r="A1068">
        <f t="shared" ca="1" si="16"/>
        <v>0.62845760935851536</v>
      </c>
      <c r="B1068" s="1" t="s">
        <v>9242</v>
      </c>
      <c r="C1068" s="2">
        <v>829001426</v>
      </c>
      <c r="D1068" s="1" t="s">
        <v>9243</v>
      </c>
      <c r="E1068" s="1" t="s">
        <v>9231</v>
      </c>
      <c r="F1068" s="3">
        <v>44495</v>
      </c>
      <c r="G1068" t="s">
        <v>10312</v>
      </c>
    </row>
    <row r="1069" spans="1:7" x14ac:dyDescent="0.25">
      <c r="A1069">
        <f t="shared" ca="1" si="16"/>
        <v>0.69210992630169821</v>
      </c>
      <c r="B1069" s="1" t="s">
        <v>9235</v>
      </c>
      <c r="C1069" s="2">
        <v>206071219</v>
      </c>
      <c r="D1069" s="1" t="s">
        <v>9236</v>
      </c>
      <c r="E1069" s="1" t="s">
        <v>9248</v>
      </c>
      <c r="F1069" s="3">
        <v>44259</v>
      </c>
      <c r="G1069" t="s">
        <v>10313</v>
      </c>
    </row>
    <row r="1070" spans="1:7" x14ac:dyDescent="0.25">
      <c r="A1070">
        <f t="shared" ca="1" si="16"/>
        <v>0.58789179041102069</v>
      </c>
      <c r="B1070" s="1" t="s">
        <v>9229</v>
      </c>
      <c r="C1070" s="2">
        <v>862682604</v>
      </c>
      <c r="D1070" s="1" t="s">
        <v>9230</v>
      </c>
      <c r="E1070" s="1" t="s">
        <v>9240</v>
      </c>
      <c r="F1070" s="3">
        <v>44310</v>
      </c>
      <c r="G1070" t="s">
        <v>10314</v>
      </c>
    </row>
    <row r="1071" spans="1:7" x14ac:dyDescent="0.25">
      <c r="A1071">
        <f t="shared" ca="1" si="16"/>
        <v>0.76868510900412523</v>
      </c>
      <c r="B1071" s="1" t="s">
        <v>9245</v>
      </c>
      <c r="C1071" s="2">
        <v>455584049</v>
      </c>
      <c r="D1071" s="1" t="s">
        <v>9246</v>
      </c>
      <c r="E1071" s="1" t="s">
        <v>9227</v>
      </c>
      <c r="F1071" s="3">
        <v>44412</v>
      </c>
      <c r="G1071" t="s">
        <v>10315</v>
      </c>
    </row>
    <row r="1072" spans="1:7" x14ac:dyDescent="0.25">
      <c r="A1072">
        <f t="shared" ca="1" si="16"/>
        <v>0.69502969156552241</v>
      </c>
      <c r="B1072" s="1" t="s">
        <v>9242</v>
      </c>
      <c r="C1072" s="2">
        <v>177114036</v>
      </c>
      <c r="D1072" s="1" t="s">
        <v>9243</v>
      </c>
      <c r="E1072" s="1" t="s">
        <v>9231</v>
      </c>
      <c r="F1072" s="3">
        <v>44514</v>
      </c>
      <c r="G1072" t="s">
        <v>10316</v>
      </c>
    </row>
    <row r="1073" spans="1:7" x14ac:dyDescent="0.25">
      <c r="A1073">
        <f t="shared" ca="1" si="16"/>
        <v>0.30551491897540828</v>
      </c>
      <c r="B1073" s="1" t="s">
        <v>9229</v>
      </c>
      <c r="C1073" s="2">
        <v>759998406</v>
      </c>
      <c r="D1073" s="1" t="s">
        <v>9230</v>
      </c>
      <c r="E1073" s="1" t="s">
        <v>9240</v>
      </c>
      <c r="F1073" s="3">
        <v>44269</v>
      </c>
      <c r="G1073" t="s">
        <v>10317</v>
      </c>
    </row>
    <row r="1074" spans="1:7" x14ac:dyDescent="0.25">
      <c r="A1074">
        <f t="shared" ca="1" si="16"/>
        <v>0.16707005751018922</v>
      </c>
      <c r="B1074" s="1" t="s">
        <v>9259</v>
      </c>
      <c r="C1074" s="2">
        <v>447333525</v>
      </c>
      <c r="D1074" s="1" t="s">
        <v>9260</v>
      </c>
      <c r="E1074" s="1" t="s">
        <v>9233</v>
      </c>
      <c r="F1074" s="3">
        <v>44680</v>
      </c>
      <c r="G1074" t="s">
        <v>10318</v>
      </c>
    </row>
    <row r="1075" spans="1:7" x14ac:dyDescent="0.25">
      <c r="A1075">
        <f t="shared" ca="1" si="16"/>
        <v>0.52367480026471047</v>
      </c>
      <c r="B1075" s="1" t="s">
        <v>9245</v>
      </c>
      <c r="C1075" s="2">
        <v>228862962</v>
      </c>
      <c r="D1075" s="1" t="s">
        <v>9246</v>
      </c>
      <c r="E1075" s="1" t="s">
        <v>9282</v>
      </c>
      <c r="F1075" s="3">
        <v>44381</v>
      </c>
      <c r="G1075" t="s">
        <v>10319</v>
      </c>
    </row>
    <row r="1076" spans="1:7" x14ac:dyDescent="0.25">
      <c r="A1076">
        <f t="shared" ca="1" si="16"/>
        <v>0.78350966543768474</v>
      </c>
      <c r="B1076" s="1" t="s">
        <v>9259</v>
      </c>
      <c r="C1076" s="2">
        <v>636582864</v>
      </c>
      <c r="D1076" s="1" t="s">
        <v>9260</v>
      </c>
      <c r="E1076" s="1" t="s">
        <v>9233</v>
      </c>
      <c r="F1076" s="3">
        <v>44307</v>
      </c>
      <c r="G1076" t="s">
        <v>10320</v>
      </c>
    </row>
    <row r="1077" spans="1:7" x14ac:dyDescent="0.25">
      <c r="A1077">
        <f t="shared" ca="1" si="16"/>
        <v>0.13303857097518423</v>
      </c>
      <c r="B1077" s="1" t="s">
        <v>9259</v>
      </c>
      <c r="C1077" s="2">
        <v>858506489</v>
      </c>
      <c r="D1077" s="1" t="s">
        <v>9260</v>
      </c>
      <c r="E1077" s="1" t="s">
        <v>9233</v>
      </c>
      <c r="F1077" s="3">
        <v>44424</v>
      </c>
      <c r="G1077" t="s">
        <v>10321</v>
      </c>
    </row>
    <row r="1078" spans="1:7" x14ac:dyDescent="0.25">
      <c r="A1078">
        <f t="shared" ca="1" si="16"/>
        <v>0.59967347754674483</v>
      </c>
      <c r="B1078" s="1" t="s">
        <v>9225</v>
      </c>
      <c r="C1078" s="2">
        <v>383229683</v>
      </c>
      <c r="D1078" s="1" t="s">
        <v>9226</v>
      </c>
      <c r="E1078" s="1" t="s">
        <v>9227</v>
      </c>
      <c r="F1078" s="3">
        <v>44457</v>
      </c>
      <c r="G1078" t="s">
        <v>10322</v>
      </c>
    </row>
    <row r="1079" spans="1:7" x14ac:dyDescent="0.25">
      <c r="A1079">
        <f t="shared" ca="1" si="16"/>
        <v>0.10658119175424619</v>
      </c>
      <c r="B1079" s="1" t="s">
        <v>9259</v>
      </c>
      <c r="C1079" s="2">
        <v>726607069</v>
      </c>
      <c r="D1079" s="1" t="s">
        <v>9260</v>
      </c>
      <c r="E1079" s="1" t="s">
        <v>9233</v>
      </c>
      <c r="F1079" s="3">
        <v>44427</v>
      </c>
      <c r="G1079" t="s">
        <v>10323</v>
      </c>
    </row>
    <row r="1080" spans="1:7" x14ac:dyDescent="0.25">
      <c r="A1080">
        <f t="shared" ca="1" si="16"/>
        <v>0.66433793582355871</v>
      </c>
      <c r="B1080" s="1" t="s">
        <v>9225</v>
      </c>
      <c r="C1080" s="2">
        <v>462697928</v>
      </c>
      <c r="D1080" s="1" t="s">
        <v>9226</v>
      </c>
      <c r="E1080" s="1" t="s">
        <v>9233</v>
      </c>
      <c r="F1080" s="3">
        <v>44450</v>
      </c>
      <c r="G1080" t="s">
        <v>10324</v>
      </c>
    </row>
    <row r="1081" spans="1:7" x14ac:dyDescent="0.25">
      <c r="A1081">
        <f t="shared" ca="1" si="16"/>
        <v>0.1975240936236683</v>
      </c>
      <c r="B1081" s="1" t="s">
        <v>9245</v>
      </c>
      <c r="C1081" s="2">
        <v>169329241</v>
      </c>
      <c r="D1081" s="1" t="s">
        <v>9246</v>
      </c>
      <c r="E1081" s="1" t="s">
        <v>9285</v>
      </c>
      <c r="F1081" s="3">
        <v>44272</v>
      </c>
      <c r="G1081" t="s">
        <v>10325</v>
      </c>
    </row>
    <row r="1082" spans="1:7" x14ac:dyDescent="0.25">
      <c r="A1082">
        <f t="shared" ca="1" si="16"/>
        <v>0.535116261623797</v>
      </c>
      <c r="B1082" s="1" t="s">
        <v>9235</v>
      </c>
      <c r="C1082" s="2">
        <v>823906903</v>
      </c>
      <c r="D1082" s="1" t="s">
        <v>9236</v>
      </c>
      <c r="E1082" s="1" t="s">
        <v>9248</v>
      </c>
      <c r="F1082" s="3">
        <v>44212</v>
      </c>
      <c r="G1082" t="s">
        <v>10326</v>
      </c>
    </row>
    <row r="1083" spans="1:7" x14ac:dyDescent="0.25">
      <c r="A1083">
        <f t="shared" ca="1" si="16"/>
        <v>0.75926353520247203</v>
      </c>
      <c r="B1083" s="1" t="s">
        <v>9259</v>
      </c>
      <c r="C1083" s="2">
        <v>554023905</v>
      </c>
      <c r="D1083" s="1" t="s">
        <v>9260</v>
      </c>
      <c r="E1083" s="1" t="s">
        <v>9233</v>
      </c>
      <c r="F1083" s="3">
        <v>44626</v>
      </c>
      <c r="G1083" t="s">
        <v>10327</v>
      </c>
    </row>
    <row r="1084" spans="1:7" x14ac:dyDescent="0.25">
      <c r="A1084">
        <f t="shared" ca="1" si="16"/>
        <v>7.2231951013862483E-2</v>
      </c>
      <c r="B1084" s="1" t="s">
        <v>9259</v>
      </c>
      <c r="C1084" s="2">
        <v>399705834</v>
      </c>
      <c r="D1084" s="1" t="s">
        <v>9260</v>
      </c>
      <c r="E1084" s="1" t="s">
        <v>9231</v>
      </c>
      <c r="F1084" s="3">
        <v>44281</v>
      </c>
      <c r="G1084" t="s">
        <v>10328</v>
      </c>
    </row>
    <row r="1085" spans="1:7" x14ac:dyDescent="0.25">
      <c r="A1085">
        <f t="shared" ca="1" si="16"/>
        <v>0.50156090960545252</v>
      </c>
      <c r="B1085" s="1" t="s">
        <v>9242</v>
      </c>
      <c r="C1085" s="2">
        <v>442062698</v>
      </c>
      <c r="D1085" s="1" t="s">
        <v>9243</v>
      </c>
      <c r="E1085" s="1" t="s">
        <v>9231</v>
      </c>
      <c r="F1085" s="3">
        <v>44375</v>
      </c>
      <c r="G1085" t="s">
        <v>10329</v>
      </c>
    </row>
    <row r="1086" spans="1:7" x14ac:dyDescent="0.25">
      <c r="A1086">
        <f t="shared" ca="1" si="16"/>
        <v>0.57280680084275293</v>
      </c>
      <c r="B1086" s="1" t="s">
        <v>9225</v>
      </c>
      <c r="C1086" s="2">
        <v>129520261</v>
      </c>
      <c r="D1086" s="1" t="s">
        <v>9226</v>
      </c>
      <c r="E1086" s="1" t="s">
        <v>9233</v>
      </c>
      <c r="F1086" s="3">
        <v>44512</v>
      </c>
      <c r="G1086" t="s">
        <v>10330</v>
      </c>
    </row>
    <row r="1087" spans="1:7" x14ac:dyDescent="0.25">
      <c r="A1087">
        <f t="shared" ca="1" si="16"/>
        <v>0.8371358553479793</v>
      </c>
      <c r="B1087" s="1" t="s">
        <v>9225</v>
      </c>
      <c r="C1087" s="2">
        <v>420833481</v>
      </c>
      <c r="D1087" s="1" t="s">
        <v>9226</v>
      </c>
      <c r="E1087" s="1" t="s">
        <v>9227</v>
      </c>
      <c r="F1087" s="3">
        <v>44504</v>
      </c>
      <c r="G1087" t="s">
        <v>10331</v>
      </c>
    </row>
    <row r="1088" spans="1:7" x14ac:dyDescent="0.25">
      <c r="A1088">
        <f t="shared" ca="1" si="16"/>
        <v>0.25310005903324817</v>
      </c>
      <c r="B1088" s="1" t="s">
        <v>9259</v>
      </c>
      <c r="C1088" s="2">
        <v>34227211</v>
      </c>
      <c r="D1088" s="1" t="s">
        <v>9260</v>
      </c>
      <c r="E1088" s="1" t="s">
        <v>9233</v>
      </c>
      <c r="F1088" s="3">
        <v>44439</v>
      </c>
      <c r="G1088" t="s">
        <v>10332</v>
      </c>
    </row>
    <row r="1089" spans="1:7" x14ac:dyDescent="0.25">
      <c r="A1089">
        <f t="shared" ca="1" si="16"/>
        <v>0.40566974009813916</v>
      </c>
      <c r="B1089" s="1" t="s">
        <v>9245</v>
      </c>
      <c r="C1089" s="2">
        <v>886640959</v>
      </c>
      <c r="D1089" s="1" t="s">
        <v>9246</v>
      </c>
      <c r="E1089" s="1" t="s">
        <v>9227</v>
      </c>
      <c r="F1089" s="3">
        <v>44550</v>
      </c>
      <c r="G1089" t="s">
        <v>10333</v>
      </c>
    </row>
    <row r="1090" spans="1:7" x14ac:dyDescent="0.25">
      <c r="A1090">
        <f t="shared" ref="A1090:A1153" ca="1" si="17">RAND()</f>
        <v>0.83380892641776216</v>
      </c>
      <c r="B1090" s="1" t="s">
        <v>9235</v>
      </c>
      <c r="C1090" s="2">
        <v>962644542</v>
      </c>
      <c r="D1090" s="1" t="s">
        <v>9236</v>
      </c>
      <c r="E1090" s="1" t="s">
        <v>9237</v>
      </c>
      <c r="F1090" s="3">
        <v>44249</v>
      </c>
      <c r="G1090" t="s">
        <v>10334</v>
      </c>
    </row>
    <row r="1091" spans="1:7" x14ac:dyDescent="0.25">
      <c r="A1091">
        <f t="shared" ca="1" si="17"/>
        <v>0.95424014904107834</v>
      </c>
      <c r="B1091" s="1" t="s">
        <v>9259</v>
      </c>
      <c r="C1091" s="2">
        <v>502707354</v>
      </c>
      <c r="D1091" s="1" t="s">
        <v>9260</v>
      </c>
      <c r="E1091" s="1" t="s">
        <v>9287</v>
      </c>
      <c r="F1091" s="3">
        <v>44348</v>
      </c>
      <c r="G1091" t="s">
        <v>10335</v>
      </c>
    </row>
    <row r="1092" spans="1:7" x14ac:dyDescent="0.25">
      <c r="A1092">
        <f t="shared" ca="1" si="17"/>
        <v>0.8587101731034259</v>
      </c>
      <c r="B1092" s="1" t="s">
        <v>9245</v>
      </c>
      <c r="C1092" s="2">
        <v>429559355</v>
      </c>
      <c r="D1092" s="1" t="s">
        <v>9246</v>
      </c>
      <c r="E1092" s="1" t="s">
        <v>9282</v>
      </c>
      <c r="F1092" s="3">
        <v>44630</v>
      </c>
      <c r="G1092" t="s">
        <v>10336</v>
      </c>
    </row>
    <row r="1093" spans="1:7" x14ac:dyDescent="0.25">
      <c r="A1093">
        <f t="shared" ca="1" si="17"/>
        <v>0.75281182249383527</v>
      </c>
      <c r="B1093" s="1" t="s">
        <v>9245</v>
      </c>
      <c r="C1093" s="2">
        <v>53789429</v>
      </c>
      <c r="D1093" s="1" t="s">
        <v>9246</v>
      </c>
      <c r="E1093" s="1" t="s">
        <v>9285</v>
      </c>
      <c r="F1093" s="3">
        <v>44261</v>
      </c>
      <c r="G1093" t="s">
        <v>10337</v>
      </c>
    </row>
    <row r="1094" spans="1:7" x14ac:dyDescent="0.25">
      <c r="A1094">
        <f t="shared" ca="1" si="17"/>
        <v>6.7232826329572393E-2</v>
      </c>
      <c r="B1094" s="1" t="s">
        <v>9225</v>
      </c>
      <c r="C1094" s="2">
        <v>960074632</v>
      </c>
      <c r="D1094" s="1" t="s">
        <v>9226</v>
      </c>
      <c r="E1094" s="1" t="s">
        <v>9227</v>
      </c>
      <c r="F1094" s="3">
        <v>44497</v>
      </c>
      <c r="G1094" t="s">
        <v>10338</v>
      </c>
    </row>
    <row r="1095" spans="1:7" x14ac:dyDescent="0.25">
      <c r="A1095">
        <f t="shared" ca="1" si="17"/>
        <v>0.14485342077719332</v>
      </c>
      <c r="B1095" s="1" t="s">
        <v>9245</v>
      </c>
      <c r="C1095" s="2">
        <v>884029303</v>
      </c>
      <c r="D1095" s="1" t="s">
        <v>9246</v>
      </c>
      <c r="E1095" s="1" t="s">
        <v>9285</v>
      </c>
      <c r="F1095" s="3">
        <v>44448</v>
      </c>
      <c r="G1095" t="s">
        <v>10339</v>
      </c>
    </row>
    <row r="1096" spans="1:7" x14ac:dyDescent="0.25">
      <c r="A1096">
        <f t="shared" ca="1" si="17"/>
        <v>0.10123254965334239</v>
      </c>
      <c r="B1096" s="1" t="s">
        <v>9229</v>
      </c>
      <c r="C1096" s="2">
        <v>491768023</v>
      </c>
      <c r="D1096" s="1" t="s">
        <v>9230</v>
      </c>
      <c r="E1096" s="1" t="s">
        <v>9240</v>
      </c>
      <c r="F1096" s="3">
        <v>44202</v>
      </c>
      <c r="G1096" t="s">
        <v>10340</v>
      </c>
    </row>
    <row r="1097" spans="1:7" x14ac:dyDescent="0.25">
      <c r="A1097">
        <f t="shared" ca="1" si="17"/>
        <v>0.71848445174770359</v>
      </c>
      <c r="B1097" s="1" t="s">
        <v>9225</v>
      </c>
      <c r="C1097" s="2">
        <v>491748531</v>
      </c>
      <c r="D1097" s="1" t="s">
        <v>9226</v>
      </c>
      <c r="E1097" s="1" t="s">
        <v>9227</v>
      </c>
      <c r="F1097" s="3">
        <v>44463</v>
      </c>
      <c r="G1097" t="s">
        <v>10341</v>
      </c>
    </row>
    <row r="1098" spans="1:7" x14ac:dyDescent="0.25">
      <c r="A1098">
        <f t="shared" ca="1" si="17"/>
        <v>0.34354105167069071</v>
      </c>
      <c r="B1098" s="1" t="s">
        <v>9245</v>
      </c>
      <c r="C1098" s="2">
        <v>982383276</v>
      </c>
      <c r="D1098" s="1" t="s">
        <v>9246</v>
      </c>
      <c r="E1098" s="1" t="s">
        <v>9227</v>
      </c>
      <c r="F1098" s="3">
        <v>44584</v>
      </c>
      <c r="G1098" t="s">
        <v>10342</v>
      </c>
    </row>
    <row r="1099" spans="1:7" x14ac:dyDescent="0.25">
      <c r="A1099">
        <f t="shared" ca="1" si="17"/>
        <v>0.71713364102376098</v>
      </c>
      <c r="B1099" s="1" t="s">
        <v>9242</v>
      </c>
      <c r="C1099" s="2">
        <v>598377998</v>
      </c>
      <c r="D1099" s="1" t="s">
        <v>9243</v>
      </c>
      <c r="E1099" s="1" t="s">
        <v>9231</v>
      </c>
      <c r="F1099" s="3">
        <v>44300</v>
      </c>
      <c r="G1099" t="s">
        <v>10343</v>
      </c>
    </row>
    <row r="1100" spans="1:7" x14ac:dyDescent="0.25">
      <c r="A1100">
        <f t="shared" ca="1" si="17"/>
        <v>0.46561424933142048</v>
      </c>
      <c r="B1100" s="1" t="s">
        <v>9242</v>
      </c>
      <c r="C1100" s="2">
        <v>536980993</v>
      </c>
      <c r="D1100" s="1" t="s">
        <v>9243</v>
      </c>
      <c r="E1100" s="1" t="s">
        <v>9233</v>
      </c>
      <c r="F1100" s="3">
        <v>44218</v>
      </c>
      <c r="G1100" t="s">
        <v>10344</v>
      </c>
    </row>
    <row r="1101" spans="1:7" x14ac:dyDescent="0.25">
      <c r="A1101">
        <f t="shared" ca="1" si="17"/>
        <v>0.56986605894490872</v>
      </c>
      <c r="B1101" s="1" t="s">
        <v>9242</v>
      </c>
      <c r="C1101" s="2">
        <v>935203493</v>
      </c>
      <c r="D1101" s="1" t="s">
        <v>9243</v>
      </c>
      <c r="E1101" s="1" t="s">
        <v>9233</v>
      </c>
      <c r="F1101" s="3">
        <v>44234</v>
      </c>
      <c r="G1101" t="s">
        <v>10345</v>
      </c>
    </row>
    <row r="1102" spans="1:7" x14ac:dyDescent="0.25">
      <c r="A1102">
        <f t="shared" ca="1" si="17"/>
        <v>0.51154883986077082</v>
      </c>
      <c r="B1102" s="1" t="s">
        <v>9259</v>
      </c>
      <c r="C1102" s="2">
        <v>676088200</v>
      </c>
      <c r="D1102" s="1" t="s">
        <v>9260</v>
      </c>
      <c r="E1102" s="1" t="s">
        <v>9231</v>
      </c>
      <c r="F1102" s="3">
        <v>44274</v>
      </c>
      <c r="G1102" t="s">
        <v>10346</v>
      </c>
    </row>
    <row r="1103" spans="1:7" x14ac:dyDescent="0.25">
      <c r="A1103">
        <f t="shared" ca="1" si="17"/>
        <v>0.3793754997105051</v>
      </c>
      <c r="B1103" s="1" t="s">
        <v>9245</v>
      </c>
      <c r="C1103" s="2">
        <v>812197094</v>
      </c>
      <c r="D1103" s="1" t="s">
        <v>9246</v>
      </c>
      <c r="E1103" s="1" t="s">
        <v>9285</v>
      </c>
      <c r="F1103" s="3">
        <v>44569</v>
      </c>
      <c r="G1103" t="s">
        <v>10347</v>
      </c>
    </row>
    <row r="1104" spans="1:7" x14ac:dyDescent="0.25">
      <c r="A1104">
        <f t="shared" ca="1" si="17"/>
        <v>0.13776756963857917</v>
      </c>
      <c r="B1104" s="1" t="s">
        <v>9225</v>
      </c>
      <c r="C1104" s="2">
        <v>751503306</v>
      </c>
      <c r="D1104" s="1" t="s">
        <v>9226</v>
      </c>
      <c r="E1104" s="1" t="s">
        <v>9227</v>
      </c>
      <c r="F1104" s="3">
        <v>44547</v>
      </c>
      <c r="G1104" t="s">
        <v>10348</v>
      </c>
    </row>
    <row r="1105" spans="1:7" x14ac:dyDescent="0.25">
      <c r="A1105">
        <f t="shared" ca="1" si="17"/>
        <v>0.12287899003407721</v>
      </c>
      <c r="B1105" s="1" t="s">
        <v>9245</v>
      </c>
      <c r="C1105" s="2">
        <v>240556415</v>
      </c>
      <c r="D1105" s="1" t="s">
        <v>9246</v>
      </c>
      <c r="E1105" s="1" t="s">
        <v>9227</v>
      </c>
      <c r="F1105" s="3">
        <v>44405</v>
      </c>
      <c r="G1105" t="s">
        <v>10349</v>
      </c>
    </row>
    <row r="1106" spans="1:7" x14ac:dyDescent="0.25">
      <c r="A1106">
        <f t="shared" ca="1" si="17"/>
        <v>0.66308692789032675</v>
      </c>
      <c r="B1106" s="1" t="s">
        <v>9225</v>
      </c>
      <c r="C1106" s="2">
        <v>590390340</v>
      </c>
      <c r="D1106" s="1" t="s">
        <v>9226</v>
      </c>
      <c r="E1106" s="1" t="s">
        <v>9227</v>
      </c>
      <c r="F1106" s="3">
        <v>44547</v>
      </c>
      <c r="G1106" t="s">
        <v>10350</v>
      </c>
    </row>
    <row r="1107" spans="1:7" x14ac:dyDescent="0.25">
      <c r="A1107">
        <f t="shared" ca="1" si="17"/>
        <v>9.2571782095282384E-2</v>
      </c>
      <c r="B1107" s="1" t="s">
        <v>9242</v>
      </c>
      <c r="C1107" s="2">
        <v>672546494</v>
      </c>
      <c r="D1107" s="1" t="s">
        <v>9243</v>
      </c>
      <c r="E1107" s="1" t="s">
        <v>9231</v>
      </c>
      <c r="F1107" s="3">
        <v>44339</v>
      </c>
      <c r="G1107" t="s">
        <v>10351</v>
      </c>
    </row>
    <row r="1108" spans="1:7" x14ac:dyDescent="0.25">
      <c r="A1108">
        <f t="shared" ca="1" si="17"/>
        <v>0.87551647988376369</v>
      </c>
      <c r="B1108" s="1" t="s">
        <v>9225</v>
      </c>
      <c r="C1108" s="2">
        <v>521061950</v>
      </c>
      <c r="D1108" s="1" t="s">
        <v>9226</v>
      </c>
      <c r="E1108" s="1" t="s">
        <v>9231</v>
      </c>
      <c r="F1108" s="3">
        <v>44352</v>
      </c>
      <c r="G1108" t="s">
        <v>10352</v>
      </c>
    </row>
    <row r="1109" spans="1:7" x14ac:dyDescent="0.25">
      <c r="A1109">
        <f t="shared" ca="1" si="17"/>
        <v>0.52733013955020935</v>
      </c>
      <c r="B1109" s="1" t="s">
        <v>9242</v>
      </c>
      <c r="C1109" s="2">
        <v>609763632</v>
      </c>
      <c r="D1109" s="1" t="s">
        <v>9243</v>
      </c>
      <c r="E1109" s="1" t="s">
        <v>9231</v>
      </c>
      <c r="F1109" s="3">
        <v>44570</v>
      </c>
      <c r="G1109" t="s">
        <v>10353</v>
      </c>
    </row>
    <row r="1110" spans="1:7" x14ac:dyDescent="0.25">
      <c r="A1110">
        <f t="shared" ca="1" si="17"/>
        <v>0.53538287254635764</v>
      </c>
      <c r="B1110" s="1" t="s">
        <v>9259</v>
      </c>
      <c r="C1110" s="2">
        <v>987000482</v>
      </c>
      <c r="D1110" s="1" t="s">
        <v>9260</v>
      </c>
      <c r="E1110" s="1" t="s">
        <v>9233</v>
      </c>
      <c r="F1110" s="3">
        <v>44483</v>
      </c>
      <c r="G1110" t="s">
        <v>10354</v>
      </c>
    </row>
    <row r="1111" spans="1:7" x14ac:dyDescent="0.25">
      <c r="A1111">
        <f t="shared" ca="1" si="17"/>
        <v>0.48949104267663701</v>
      </c>
      <c r="B1111" s="1" t="s">
        <v>9225</v>
      </c>
      <c r="C1111" s="2">
        <v>91234414</v>
      </c>
      <c r="D1111" s="1" t="s">
        <v>9226</v>
      </c>
      <c r="E1111" s="1" t="s">
        <v>9285</v>
      </c>
      <c r="F1111" s="3">
        <v>44377</v>
      </c>
      <c r="G1111" t="s">
        <v>10355</v>
      </c>
    </row>
    <row r="1112" spans="1:7" x14ac:dyDescent="0.25">
      <c r="A1112">
        <f t="shared" ca="1" si="17"/>
        <v>0.78563031450094012</v>
      </c>
      <c r="B1112" s="1" t="s">
        <v>9225</v>
      </c>
      <c r="C1112" s="2">
        <v>736027965</v>
      </c>
      <c r="D1112" s="1" t="s">
        <v>9226</v>
      </c>
      <c r="E1112" s="1" t="s">
        <v>9227</v>
      </c>
      <c r="F1112" s="3">
        <v>44280</v>
      </c>
      <c r="G1112" t="s">
        <v>10356</v>
      </c>
    </row>
    <row r="1113" spans="1:7" x14ac:dyDescent="0.25">
      <c r="A1113">
        <f t="shared" ca="1" si="17"/>
        <v>0.65148787704137201</v>
      </c>
      <c r="B1113" s="1" t="s">
        <v>9245</v>
      </c>
      <c r="C1113" s="2">
        <v>380361195</v>
      </c>
      <c r="D1113" s="1" t="s">
        <v>9246</v>
      </c>
      <c r="E1113" s="1" t="s">
        <v>9285</v>
      </c>
      <c r="F1113" s="3">
        <v>44538</v>
      </c>
      <c r="G1113" t="s">
        <v>10357</v>
      </c>
    </row>
    <row r="1114" spans="1:7" x14ac:dyDescent="0.25">
      <c r="A1114">
        <f t="shared" ca="1" si="17"/>
        <v>0.12948418641677528</v>
      </c>
      <c r="B1114" s="1" t="s">
        <v>9235</v>
      </c>
      <c r="C1114" s="2">
        <v>723431746</v>
      </c>
      <c r="D1114" s="1" t="s">
        <v>9236</v>
      </c>
      <c r="E1114" s="1" t="s">
        <v>9227</v>
      </c>
      <c r="F1114" s="3">
        <v>44404</v>
      </c>
      <c r="G1114" t="s">
        <v>10358</v>
      </c>
    </row>
    <row r="1115" spans="1:7" x14ac:dyDescent="0.25">
      <c r="A1115">
        <f t="shared" ca="1" si="17"/>
        <v>0.69589764571414747</v>
      </c>
      <c r="B1115" s="1" t="s">
        <v>9225</v>
      </c>
      <c r="C1115" s="2">
        <v>44860599</v>
      </c>
      <c r="D1115" s="1" t="s">
        <v>9226</v>
      </c>
      <c r="E1115" s="1" t="s">
        <v>9227</v>
      </c>
      <c r="F1115" s="3">
        <v>44356</v>
      </c>
      <c r="G1115" t="s">
        <v>10359</v>
      </c>
    </row>
    <row r="1116" spans="1:7" x14ac:dyDescent="0.25">
      <c r="A1116">
        <f t="shared" ca="1" si="17"/>
        <v>0.47768585744248071</v>
      </c>
      <c r="B1116" s="1" t="s">
        <v>9259</v>
      </c>
      <c r="C1116" s="2">
        <v>771470202</v>
      </c>
      <c r="D1116" s="1" t="s">
        <v>9260</v>
      </c>
      <c r="E1116" s="1" t="s">
        <v>9233</v>
      </c>
      <c r="F1116" s="3">
        <v>44350</v>
      </c>
      <c r="G1116" t="s">
        <v>10360</v>
      </c>
    </row>
    <row r="1117" spans="1:7" x14ac:dyDescent="0.25">
      <c r="A1117">
        <f t="shared" ca="1" si="17"/>
        <v>0.59451793835482658</v>
      </c>
      <c r="B1117" s="1" t="s">
        <v>9259</v>
      </c>
      <c r="C1117" s="2">
        <v>639381444</v>
      </c>
      <c r="D1117" s="1" t="s">
        <v>9260</v>
      </c>
      <c r="E1117" s="1" t="s">
        <v>9231</v>
      </c>
      <c r="F1117" s="3">
        <v>44402</v>
      </c>
      <c r="G1117" t="s">
        <v>10361</v>
      </c>
    </row>
    <row r="1118" spans="1:7" x14ac:dyDescent="0.25">
      <c r="A1118">
        <f t="shared" ca="1" si="17"/>
        <v>0.35391699710307323</v>
      </c>
      <c r="B1118" s="1" t="s">
        <v>9242</v>
      </c>
      <c r="C1118" s="2">
        <v>422659041</v>
      </c>
      <c r="D1118" s="1" t="s">
        <v>9243</v>
      </c>
      <c r="E1118" s="1" t="s">
        <v>9233</v>
      </c>
      <c r="F1118" s="3">
        <v>44522</v>
      </c>
      <c r="G1118" t="s">
        <v>10362</v>
      </c>
    </row>
    <row r="1119" spans="1:7" x14ac:dyDescent="0.25">
      <c r="A1119">
        <f t="shared" ca="1" si="17"/>
        <v>1.8085858941108368E-2</v>
      </c>
      <c r="B1119" s="1" t="s">
        <v>9245</v>
      </c>
      <c r="C1119" s="2">
        <v>202455505</v>
      </c>
      <c r="D1119" s="1" t="s">
        <v>9246</v>
      </c>
      <c r="E1119" s="1" t="s">
        <v>9282</v>
      </c>
      <c r="F1119" s="3">
        <v>44537</v>
      </c>
      <c r="G1119" t="s">
        <v>10363</v>
      </c>
    </row>
    <row r="1120" spans="1:7" x14ac:dyDescent="0.25">
      <c r="A1120">
        <f t="shared" ca="1" si="17"/>
        <v>0.61763009245963707</v>
      </c>
      <c r="B1120" s="1" t="s">
        <v>9259</v>
      </c>
      <c r="C1120" s="2">
        <v>447178999</v>
      </c>
      <c r="D1120" s="1" t="s">
        <v>9260</v>
      </c>
      <c r="E1120" s="1" t="s">
        <v>9287</v>
      </c>
      <c r="F1120" s="3">
        <v>44457</v>
      </c>
      <c r="G1120" t="s">
        <v>10364</v>
      </c>
    </row>
    <row r="1121" spans="1:7" x14ac:dyDescent="0.25">
      <c r="A1121">
        <f t="shared" ca="1" si="17"/>
        <v>0.89082168363882608</v>
      </c>
      <c r="B1121" s="1" t="s">
        <v>9245</v>
      </c>
      <c r="C1121" s="2">
        <v>119496083</v>
      </c>
      <c r="D1121" s="1" t="s">
        <v>9246</v>
      </c>
      <c r="E1121" s="1" t="s">
        <v>9227</v>
      </c>
      <c r="F1121" s="3">
        <v>44271</v>
      </c>
      <c r="G1121" t="s">
        <v>10365</v>
      </c>
    </row>
    <row r="1122" spans="1:7" x14ac:dyDescent="0.25">
      <c r="A1122">
        <f t="shared" ca="1" si="17"/>
        <v>0.37707230644437362</v>
      </c>
      <c r="B1122" s="1" t="s">
        <v>9245</v>
      </c>
      <c r="C1122" s="2">
        <v>524107141</v>
      </c>
      <c r="D1122" s="1" t="s">
        <v>9246</v>
      </c>
      <c r="E1122" s="1" t="s">
        <v>9282</v>
      </c>
      <c r="F1122" s="3">
        <v>44257</v>
      </c>
      <c r="G1122" t="s">
        <v>10366</v>
      </c>
    </row>
    <row r="1123" spans="1:7" x14ac:dyDescent="0.25">
      <c r="A1123">
        <f t="shared" ca="1" si="17"/>
        <v>0.85788798632463747</v>
      </c>
      <c r="B1123" s="1" t="s">
        <v>9242</v>
      </c>
      <c r="C1123" s="2">
        <v>720496155</v>
      </c>
      <c r="D1123" s="1" t="s">
        <v>9243</v>
      </c>
      <c r="E1123" s="1" t="s">
        <v>9231</v>
      </c>
      <c r="F1123" s="3">
        <v>44278</v>
      </c>
      <c r="G1123" t="s">
        <v>10367</v>
      </c>
    </row>
    <row r="1124" spans="1:7" x14ac:dyDescent="0.25">
      <c r="A1124">
        <f t="shared" ca="1" si="17"/>
        <v>0.90703411193298256</v>
      </c>
      <c r="B1124" s="1" t="s">
        <v>9259</v>
      </c>
      <c r="C1124" s="2">
        <v>4103665</v>
      </c>
      <c r="D1124" s="1" t="s">
        <v>9260</v>
      </c>
      <c r="E1124" s="1" t="s">
        <v>9233</v>
      </c>
      <c r="F1124" s="3">
        <v>44213</v>
      </c>
      <c r="G1124" t="s">
        <v>10368</v>
      </c>
    </row>
    <row r="1125" spans="1:7" x14ac:dyDescent="0.25">
      <c r="A1125">
        <f t="shared" ca="1" si="17"/>
        <v>0.45668207556432339</v>
      </c>
      <c r="B1125" s="1" t="s">
        <v>9229</v>
      </c>
      <c r="C1125" s="2">
        <v>481741910</v>
      </c>
      <c r="D1125" s="1" t="s">
        <v>9230</v>
      </c>
      <c r="E1125" s="1" t="s">
        <v>9240</v>
      </c>
      <c r="F1125" s="3">
        <v>44626</v>
      </c>
      <c r="G1125" t="s">
        <v>10369</v>
      </c>
    </row>
    <row r="1126" spans="1:7" x14ac:dyDescent="0.25">
      <c r="A1126">
        <f t="shared" ca="1" si="17"/>
        <v>0.60320584663632404</v>
      </c>
      <c r="B1126" s="1" t="s">
        <v>9242</v>
      </c>
      <c r="C1126" s="2">
        <v>706239371</v>
      </c>
      <c r="D1126" s="1" t="s">
        <v>9243</v>
      </c>
      <c r="E1126" s="1" t="s">
        <v>9231</v>
      </c>
      <c r="F1126" s="3">
        <v>44639</v>
      </c>
      <c r="G1126" t="s">
        <v>10370</v>
      </c>
    </row>
    <row r="1127" spans="1:7" x14ac:dyDescent="0.25">
      <c r="A1127">
        <f t="shared" ca="1" si="17"/>
        <v>0.66175072491076392</v>
      </c>
      <c r="B1127" s="1" t="s">
        <v>9242</v>
      </c>
      <c r="C1127" s="2">
        <v>666135493</v>
      </c>
      <c r="D1127" s="1" t="s">
        <v>9243</v>
      </c>
      <c r="E1127" s="1" t="s">
        <v>9233</v>
      </c>
      <c r="F1127" s="3">
        <v>44451</v>
      </c>
      <c r="G1127" t="s">
        <v>10371</v>
      </c>
    </row>
    <row r="1128" spans="1:7" x14ac:dyDescent="0.25">
      <c r="A1128">
        <f t="shared" ca="1" si="17"/>
        <v>5.0671442982656134E-2</v>
      </c>
      <c r="B1128" s="1" t="s">
        <v>9229</v>
      </c>
      <c r="C1128" s="2">
        <v>499411071</v>
      </c>
      <c r="D1128" s="1" t="s">
        <v>9230</v>
      </c>
      <c r="E1128" s="1" t="s">
        <v>9231</v>
      </c>
      <c r="F1128" s="3">
        <v>44585</v>
      </c>
      <c r="G1128" t="s">
        <v>10372</v>
      </c>
    </row>
    <row r="1129" spans="1:7" x14ac:dyDescent="0.25">
      <c r="A1129">
        <f t="shared" ca="1" si="17"/>
        <v>0.53816693699374829</v>
      </c>
      <c r="B1129" s="1" t="s">
        <v>9242</v>
      </c>
      <c r="C1129" s="2">
        <v>722550554</v>
      </c>
      <c r="D1129" s="1" t="s">
        <v>9243</v>
      </c>
      <c r="E1129" s="1" t="s">
        <v>9231</v>
      </c>
      <c r="F1129" s="3">
        <v>44605</v>
      </c>
      <c r="G1129" t="s">
        <v>10373</v>
      </c>
    </row>
    <row r="1130" spans="1:7" x14ac:dyDescent="0.25">
      <c r="A1130">
        <f t="shared" ca="1" si="17"/>
        <v>0.35072116402371234</v>
      </c>
      <c r="B1130" s="1" t="s">
        <v>9225</v>
      </c>
      <c r="C1130" s="2">
        <v>219530629</v>
      </c>
      <c r="D1130" s="1" t="s">
        <v>9226</v>
      </c>
      <c r="E1130" s="1" t="s">
        <v>9285</v>
      </c>
      <c r="F1130" s="3">
        <v>44587</v>
      </c>
      <c r="G1130" t="s">
        <v>10374</v>
      </c>
    </row>
    <row r="1131" spans="1:7" x14ac:dyDescent="0.25">
      <c r="A1131">
        <f t="shared" ca="1" si="17"/>
        <v>0.82139286078338236</v>
      </c>
      <c r="B1131" s="1" t="s">
        <v>9245</v>
      </c>
      <c r="C1131" s="2">
        <v>256372944</v>
      </c>
      <c r="D1131" s="1" t="s">
        <v>9246</v>
      </c>
      <c r="E1131" s="1" t="s">
        <v>9282</v>
      </c>
      <c r="F1131" s="3">
        <v>44655</v>
      </c>
      <c r="G1131" t="s">
        <v>10375</v>
      </c>
    </row>
    <row r="1132" spans="1:7" x14ac:dyDescent="0.25">
      <c r="A1132">
        <f t="shared" ca="1" si="17"/>
        <v>0.6008221334811229</v>
      </c>
      <c r="B1132" s="1" t="s">
        <v>9225</v>
      </c>
      <c r="C1132" s="2">
        <v>537521887</v>
      </c>
      <c r="D1132" s="1" t="s">
        <v>9226</v>
      </c>
      <c r="E1132" s="1" t="s">
        <v>9227</v>
      </c>
      <c r="F1132" s="3">
        <v>44356</v>
      </c>
      <c r="G1132" t="s">
        <v>10376</v>
      </c>
    </row>
    <row r="1133" spans="1:7" x14ac:dyDescent="0.25">
      <c r="A1133">
        <f t="shared" ca="1" si="17"/>
        <v>6.7421400044098245E-2</v>
      </c>
      <c r="B1133" s="1" t="s">
        <v>9225</v>
      </c>
      <c r="C1133" s="2">
        <v>718195068</v>
      </c>
      <c r="D1133" s="1" t="s">
        <v>9226</v>
      </c>
      <c r="E1133" s="1" t="s">
        <v>9227</v>
      </c>
      <c r="F1133" s="3">
        <v>44647</v>
      </c>
      <c r="G1133" t="s">
        <v>10377</v>
      </c>
    </row>
    <row r="1134" spans="1:7" x14ac:dyDescent="0.25">
      <c r="A1134">
        <f t="shared" ca="1" si="17"/>
        <v>0.76970578383142707</v>
      </c>
      <c r="B1134" s="1" t="s">
        <v>9225</v>
      </c>
      <c r="C1134" s="2">
        <v>556776914</v>
      </c>
      <c r="D1134" s="1" t="s">
        <v>9226</v>
      </c>
      <c r="E1134" s="1" t="s">
        <v>9227</v>
      </c>
      <c r="F1134" s="3">
        <v>44237</v>
      </c>
      <c r="G1134" t="s">
        <v>10378</v>
      </c>
    </row>
    <row r="1135" spans="1:7" x14ac:dyDescent="0.25">
      <c r="A1135">
        <f t="shared" ca="1" si="17"/>
        <v>0.36703463489643329</v>
      </c>
      <c r="B1135" s="1" t="s">
        <v>9245</v>
      </c>
      <c r="C1135" s="2">
        <v>176770758</v>
      </c>
      <c r="D1135" s="1" t="s">
        <v>9246</v>
      </c>
      <c r="E1135" s="1" t="s">
        <v>9282</v>
      </c>
      <c r="F1135" s="3">
        <v>44524</v>
      </c>
      <c r="G1135" t="s">
        <v>10379</v>
      </c>
    </row>
    <row r="1136" spans="1:7" x14ac:dyDescent="0.25">
      <c r="A1136">
        <f t="shared" ca="1" si="17"/>
        <v>0.20994747026438509</v>
      </c>
      <c r="B1136" s="1" t="s">
        <v>9229</v>
      </c>
      <c r="C1136" s="2">
        <v>269910036</v>
      </c>
      <c r="D1136" s="1" t="s">
        <v>9230</v>
      </c>
      <c r="E1136" s="1" t="s">
        <v>9240</v>
      </c>
      <c r="F1136" s="3">
        <v>44339</v>
      </c>
      <c r="G1136" t="s">
        <v>10380</v>
      </c>
    </row>
    <row r="1137" spans="1:7" x14ac:dyDescent="0.25">
      <c r="A1137">
        <f t="shared" ca="1" si="17"/>
        <v>0.11778173484337962</v>
      </c>
      <c r="B1137" s="1" t="s">
        <v>9229</v>
      </c>
      <c r="C1137" s="2">
        <v>396766385</v>
      </c>
      <c r="D1137" s="1" t="s">
        <v>9230</v>
      </c>
      <c r="E1137" s="1" t="s">
        <v>9231</v>
      </c>
      <c r="F1137" s="3">
        <v>44210</v>
      </c>
      <c r="G1137" t="s">
        <v>10381</v>
      </c>
    </row>
    <row r="1138" spans="1:7" x14ac:dyDescent="0.25">
      <c r="A1138">
        <f t="shared" ca="1" si="17"/>
        <v>0.81030204681944962</v>
      </c>
      <c r="B1138" s="1" t="s">
        <v>9242</v>
      </c>
      <c r="C1138" s="2">
        <v>453980175</v>
      </c>
      <c r="D1138" s="1" t="s">
        <v>9243</v>
      </c>
      <c r="E1138" s="1" t="s">
        <v>9231</v>
      </c>
      <c r="F1138" s="3">
        <v>44327</v>
      </c>
      <c r="G1138" t="s">
        <v>10382</v>
      </c>
    </row>
    <row r="1139" spans="1:7" x14ac:dyDescent="0.25">
      <c r="A1139">
        <f t="shared" ca="1" si="17"/>
        <v>0.72741235075213717</v>
      </c>
      <c r="B1139" s="1" t="s">
        <v>9225</v>
      </c>
      <c r="C1139" s="2">
        <v>576840266</v>
      </c>
      <c r="D1139" s="1" t="s">
        <v>9226</v>
      </c>
      <c r="E1139" s="1" t="s">
        <v>9233</v>
      </c>
      <c r="F1139" s="3">
        <v>44607</v>
      </c>
      <c r="G1139" t="s">
        <v>10383</v>
      </c>
    </row>
    <row r="1140" spans="1:7" x14ac:dyDescent="0.25">
      <c r="A1140">
        <f t="shared" ca="1" si="17"/>
        <v>0.29738417973364073</v>
      </c>
      <c r="B1140" s="1" t="s">
        <v>9235</v>
      </c>
      <c r="C1140" s="2">
        <v>824553501</v>
      </c>
      <c r="D1140" s="1" t="s">
        <v>9236</v>
      </c>
      <c r="E1140" s="1" t="s">
        <v>9237</v>
      </c>
      <c r="F1140" s="3">
        <v>44368</v>
      </c>
      <c r="G1140" t="s">
        <v>10384</v>
      </c>
    </row>
    <row r="1141" spans="1:7" x14ac:dyDescent="0.25">
      <c r="A1141">
        <f t="shared" ca="1" si="17"/>
        <v>0.27576200182082533</v>
      </c>
      <c r="B1141" s="1" t="s">
        <v>9259</v>
      </c>
      <c r="C1141" s="2">
        <v>82561349</v>
      </c>
      <c r="D1141" s="1" t="s">
        <v>9260</v>
      </c>
      <c r="E1141" s="1" t="s">
        <v>9231</v>
      </c>
      <c r="F1141" s="3">
        <v>44558</v>
      </c>
      <c r="G1141" t="s">
        <v>10385</v>
      </c>
    </row>
    <row r="1142" spans="1:7" x14ac:dyDescent="0.25">
      <c r="A1142">
        <f t="shared" ca="1" si="17"/>
        <v>0.19397053933976327</v>
      </c>
      <c r="B1142" s="1" t="s">
        <v>9245</v>
      </c>
      <c r="C1142" s="2">
        <v>186633227</v>
      </c>
      <c r="D1142" s="1" t="s">
        <v>9246</v>
      </c>
      <c r="E1142" s="1" t="s">
        <v>9282</v>
      </c>
      <c r="F1142" s="3">
        <v>44329</v>
      </c>
      <c r="G1142" t="s">
        <v>10386</v>
      </c>
    </row>
    <row r="1143" spans="1:7" x14ac:dyDescent="0.25">
      <c r="A1143">
        <f t="shared" ca="1" si="17"/>
        <v>0.73591279019520495</v>
      </c>
      <c r="B1143" s="1" t="s">
        <v>9245</v>
      </c>
      <c r="C1143" s="2">
        <v>916577954</v>
      </c>
      <c r="D1143" s="1" t="s">
        <v>9246</v>
      </c>
      <c r="E1143" s="1" t="s">
        <v>9227</v>
      </c>
      <c r="F1143" s="3">
        <v>44390</v>
      </c>
      <c r="G1143" t="s">
        <v>10387</v>
      </c>
    </row>
    <row r="1144" spans="1:7" x14ac:dyDescent="0.25">
      <c r="A1144">
        <f t="shared" ca="1" si="17"/>
        <v>0.3508887862356338</v>
      </c>
      <c r="B1144" s="1" t="s">
        <v>9229</v>
      </c>
      <c r="C1144" s="2">
        <v>722249445</v>
      </c>
      <c r="D1144" s="1" t="s">
        <v>9230</v>
      </c>
      <c r="E1144" s="1" t="s">
        <v>9231</v>
      </c>
      <c r="F1144" s="3">
        <v>44533</v>
      </c>
      <c r="G1144" t="s">
        <v>10388</v>
      </c>
    </row>
    <row r="1145" spans="1:7" x14ac:dyDescent="0.25">
      <c r="A1145">
        <f t="shared" ca="1" si="17"/>
        <v>5.0572495056709355E-2</v>
      </c>
      <c r="B1145" s="1" t="s">
        <v>9259</v>
      </c>
      <c r="C1145" s="2">
        <v>476051557</v>
      </c>
      <c r="D1145" s="1" t="s">
        <v>9260</v>
      </c>
      <c r="E1145" s="1" t="s">
        <v>9233</v>
      </c>
      <c r="F1145" s="3">
        <v>44566</v>
      </c>
      <c r="G1145" t="s">
        <v>10389</v>
      </c>
    </row>
    <row r="1146" spans="1:7" x14ac:dyDescent="0.25">
      <c r="A1146">
        <f t="shared" ca="1" si="17"/>
        <v>0.28785387038787724</v>
      </c>
      <c r="B1146" s="1" t="s">
        <v>9229</v>
      </c>
      <c r="C1146" s="2">
        <v>480416516</v>
      </c>
      <c r="D1146" s="1" t="s">
        <v>9230</v>
      </c>
      <c r="E1146" s="1" t="s">
        <v>9240</v>
      </c>
      <c r="F1146" s="3">
        <v>44294</v>
      </c>
      <c r="G1146" t="s">
        <v>10390</v>
      </c>
    </row>
    <row r="1147" spans="1:7" x14ac:dyDescent="0.25">
      <c r="A1147">
        <f t="shared" ca="1" si="17"/>
        <v>0.82057827499829716</v>
      </c>
      <c r="B1147" s="1" t="s">
        <v>9225</v>
      </c>
      <c r="C1147" s="2">
        <v>844045733</v>
      </c>
      <c r="D1147" s="1" t="s">
        <v>9226</v>
      </c>
      <c r="E1147" s="1" t="s">
        <v>9227</v>
      </c>
      <c r="F1147" s="3">
        <v>44272</v>
      </c>
      <c r="G1147" t="s">
        <v>10391</v>
      </c>
    </row>
    <row r="1148" spans="1:7" x14ac:dyDescent="0.25">
      <c r="A1148">
        <f t="shared" ca="1" si="17"/>
        <v>0.97096151441964229</v>
      </c>
      <c r="B1148" s="1" t="s">
        <v>9259</v>
      </c>
      <c r="C1148" s="2">
        <v>772426267</v>
      </c>
      <c r="D1148" s="1" t="s">
        <v>9260</v>
      </c>
      <c r="E1148" s="1" t="s">
        <v>9287</v>
      </c>
      <c r="F1148" s="3">
        <v>44567</v>
      </c>
      <c r="G1148" t="s">
        <v>10392</v>
      </c>
    </row>
    <row r="1149" spans="1:7" x14ac:dyDescent="0.25">
      <c r="A1149">
        <f t="shared" ca="1" si="17"/>
        <v>0.99773114177824795</v>
      </c>
      <c r="B1149" s="1" t="s">
        <v>9235</v>
      </c>
      <c r="C1149" s="2">
        <v>558098984</v>
      </c>
      <c r="D1149" s="1" t="s">
        <v>9236</v>
      </c>
      <c r="E1149" s="1" t="s">
        <v>9237</v>
      </c>
      <c r="F1149" s="3">
        <v>44578</v>
      </c>
      <c r="G1149" t="s">
        <v>10393</v>
      </c>
    </row>
    <row r="1150" spans="1:7" x14ac:dyDescent="0.25">
      <c r="A1150">
        <f t="shared" ca="1" si="17"/>
        <v>0.4430323573230085</v>
      </c>
      <c r="B1150" s="1" t="s">
        <v>9235</v>
      </c>
      <c r="C1150" s="2">
        <v>768412649</v>
      </c>
      <c r="D1150" s="1" t="s">
        <v>9236</v>
      </c>
      <c r="E1150" s="1" t="s">
        <v>9227</v>
      </c>
      <c r="F1150" s="3">
        <v>44351</v>
      </c>
      <c r="G1150" t="s">
        <v>10394</v>
      </c>
    </row>
    <row r="1151" spans="1:7" x14ac:dyDescent="0.25">
      <c r="A1151">
        <f t="shared" ca="1" si="17"/>
        <v>0.27479874065906762</v>
      </c>
      <c r="B1151" s="1" t="s">
        <v>9229</v>
      </c>
      <c r="C1151" s="2">
        <v>719080829</v>
      </c>
      <c r="D1151" s="1" t="s">
        <v>9230</v>
      </c>
      <c r="E1151" s="1" t="s">
        <v>9240</v>
      </c>
      <c r="F1151" s="3">
        <v>44388</v>
      </c>
      <c r="G1151" t="s">
        <v>10395</v>
      </c>
    </row>
    <row r="1152" spans="1:7" x14ac:dyDescent="0.25">
      <c r="A1152">
        <f t="shared" ca="1" si="17"/>
        <v>0.59843978583954394</v>
      </c>
      <c r="B1152" s="1" t="s">
        <v>9235</v>
      </c>
      <c r="C1152" s="2">
        <v>173356018</v>
      </c>
      <c r="D1152" s="1" t="s">
        <v>9236</v>
      </c>
      <c r="E1152" s="1" t="s">
        <v>9237</v>
      </c>
      <c r="F1152" s="3">
        <v>44668</v>
      </c>
      <c r="G1152" t="s">
        <v>10396</v>
      </c>
    </row>
    <row r="1153" spans="1:7" x14ac:dyDescent="0.25">
      <c r="A1153">
        <f t="shared" ca="1" si="17"/>
        <v>0.60157691361401566</v>
      </c>
      <c r="B1153" s="1" t="s">
        <v>9225</v>
      </c>
      <c r="C1153" s="2">
        <v>533258710</v>
      </c>
      <c r="D1153" s="1" t="s">
        <v>9226</v>
      </c>
      <c r="E1153" s="1" t="s">
        <v>9227</v>
      </c>
      <c r="F1153" s="3">
        <v>44639</v>
      </c>
      <c r="G1153" t="s">
        <v>10397</v>
      </c>
    </row>
    <row r="1154" spans="1:7" x14ac:dyDescent="0.25">
      <c r="A1154">
        <f t="shared" ref="A1154:A1217" ca="1" si="18">RAND()</f>
        <v>0.97302759804708872</v>
      </c>
      <c r="B1154" s="1" t="s">
        <v>9259</v>
      </c>
      <c r="C1154" s="2">
        <v>981655295</v>
      </c>
      <c r="D1154" s="1" t="s">
        <v>9260</v>
      </c>
      <c r="E1154" s="1" t="s">
        <v>9287</v>
      </c>
      <c r="F1154" s="3">
        <v>44541</v>
      </c>
      <c r="G1154" t="s">
        <v>10398</v>
      </c>
    </row>
    <row r="1155" spans="1:7" x14ac:dyDescent="0.25">
      <c r="A1155">
        <f t="shared" ca="1" si="18"/>
        <v>0.84960346607171955</v>
      </c>
      <c r="B1155" s="1" t="s">
        <v>9235</v>
      </c>
      <c r="C1155" s="2">
        <v>704149278</v>
      </c>
      <c r="D1155" s="1" t="s">
        <v>9236</v>
      </c>
      <c r="E1155" s="1" t="s">
        <v>9248</v>
      </c>
      <c r="F1155" s="3">
        <v>44246</v>
      </c>
      <c r="G1155" t="s">
        <v>10399</v>
      </c>
    </row>
    <row r="1156" spans="1:7" x14ac:dyDescent="0.25">
      <c r="A1156">
        <f t="shared" ca="1" si="18"/>
        <v>0.99545252135552365</v>
      </c>
      <c r="B1156" s="1" t="s">
        <v>9242</v>
      </c>
      <c r="C1156" s="2">
        <v>796973356</v>
      </c>
      <c r="D1156" s="1" t="s">
        <v>9243</v>
      </c>
      <c r="E1156" s="1" t="s">
        <v>9233</v>
      </c>
      <c r="F1156" s="3">
        <v>44254</v>
      </c>
      <c r="G1156" t="s">
        <v>10400</v>
      </c>
    </row>
    <row r="1157" spans="1:7" x14ac:dyDescent="0.25">
      <c r="A1157">
        <f t="shared" ca="1" si="18"/>
        <v>0.34766099651405447</v>
      </c>
      <c r="B1157" s="1" t="s">
        <v>9242</v>
      </c>
      <c r="C1157" s="2">
        <v>271740031</v>
      </c>
      <c r="D1157" s="1" t="s">
        <v>9243</v>
      </c>
      <c r="E1157" s="1" t="s">
        <v>9231</v>
      </c>
      <c r="F1157" s="3">
        <v>44570</v>
      </c>
      <c r="G1157" t="s">
        <v>10401</v>
      </c>
    </row>
    <row r="1158" spans="1:7" x14ac:dyDescent="0.25">
      <c r="A1158">
        <f t="shared" ca="1" si="18"/>
        <v>0.60552752383951491</v>
      </c>
      <c r="B1158" s="1" t="s">
        <v>9245</v>
      </c>
      <c r="C1158" s="2">
        <v>120932057</v>
      </c>
      <c r="D1158" s="1" t="s">
        <v>9246</v>
      </c>
      <c r="E1158" s="1" t="s">
        <v>9227</v>
      </c>
      <c r="F1158" s="3">
        <v>44374</v>
      </c>
      <c r="G1158" t="s">
        <v>10402</v>
      </c>
    </row>
    <row r="1159" spans="1:7" x14ac:dyDescent="0.25">
      <c r="A1159">
        <f t="shared" ca="1" si="18"/>
        <v>0.38428542617063743</v>
      </c>
      <c r="B1159" s="1" t="s">
        <v>9245</v>
      </c>
      <c r="C1159" s="2">
        <v>291593618</v>
      </c>
      <c r="D1159" s="1" t="s">
        <v>9246</v>
      </c>
      <c r="E1159" s="1" t="s">
        <v>9227</v>
      </c>
      <c r="F1159" s="3">
        <v>44198</v>
      </c>
      <c r="G1159" t="s">
        <v>10403</v>
      </c>
    </row>
    <row r="1160" spans="1:7" x14ac:dyDescent="0.25">
      <c r="A1160">
        <f t="shared" ca="1" si="18"/>
        <v>0.4498377872173307</v>
      </c>
      <c r="B1160" s="1" t="s">
        <v>9242</v>
      </c>
      <c r="C1160" s="2">
        <v>372978269</v>
      </c>
      <c r="D1160" s="1" t="s">
        <v>9243</v>
      </c>
      <c r="E1160" s="1" t="s">
        <v>9233</v>
      </c>
      <c r="F1160" s="3">
        <v>44358</v>
      </c>
      <c r="G1160" t="s">
        <v>10404</v>
      </c>
    </row>
    <row r="1161" spans="1:7" x14ac:dyDescent="0.25">
      <c r="A1161">
        <f t="shared" ca="1" si="18"/>
        <v>0.207714388549465</v>
      </c>
      <c r="B1161" s="1" t="s">
        <v>9225</v>
      </c>
      <c r="C1161" s="2">
        <v>213765198</v>
      </c>
      <c r="D1161" s="1" t="s">
        <v>9226</v>
      </c>
      <c r="E1161" s="1" t="s">
        <v>9227</v>
      </c>
      <c r="F1161" s="3">
        <v>44520</v>
      </c>
      <c r="G1161" t="s">
        <v>10405</v>
      </c>
    </row>
    <row r="1162" spans="1:7" x14ac:dyDescent="0.25">
      <c r="A1162">
        <f t="shared" ca="1" si="18"/>
        <v>0.55109497295844045</v>
      </c>
      <c r="B1162" s="1" t="s">
        <v>9245</v>
      </c>
      <c r="C1162" s="2">
        <v>784898711</v>
      </c>
      <c r="D1162" s="1" t="s">
        <v>9246</v>
      </c>
      <c r="E1162" s="1" t="s">
        <v>9282</v>
      </c>
      <c r="F1162" s="3">
        <v>44553</v>
      </c>
      <c r="G1162" t="s">
        <v>10406</v>
      </c>
    </row>
    <row r="1163" spans="1:7" x14ac:dyDescent="0.25">
      <c r="A1163">
        <f t="shared" ca="1" si="18"/>
        <v>0.59942723752530624</v>
      </c>
      <c r="B1163" s="1" t="s">
        <v>9242</v>
      </c>
      <c r="C1163" s="2">
        <v>403325723</v>
      </c>
      <c r="D1163" s="1" t="s">
        <v>9243</v>
      </c>
      <c r="E1163" s="1" t="s">
        <v>9231</v>
      </c>
      <c r="F1163" s="3">
        <v>44652</v>
      </c>
      <c r="G1163" t="s">
        <v>10407</v>
      </c>
    </row>
    <row r="1164" spans="1:7" x14ac:dyDescent="0.25">
      <c r="A1164">
        <f t="shared" ca="1" si="18"/>
        <v>0.63845635496514386</v>
      </c>
      <c r="B1164" s="1" t="s">
        <v>9225</v>
      </c>
      <c r="C1164" s="2">
        <v>941690204</v>
      </c>
      <c r="D1164" s="1" t="s">
        <v>9226</v>
      </c>
      <c r="E1164" s="1" t="s">
        <v>9227</v>
      </c>
      <c r="F1164" s="3">
        <v>44474</v>
      </c>
      <c r="G1164" t="s">
        <v>10408</v>
      </c>
    </row>
    <row r="1165" spans="1:7" x14ac:dyDescent="0.25">
      <c r="A1165">
        <f t="shared" ca="1" si="18"/>
        <v>0.63650197121789609</v>
      </c>
      <c r="B1165" s="1" t="s">
        <v>9259</v>
      </c>
      <c r="C1165" s="2">
        <v>587637962</v>
      </c>
      <c r="D1165" s="1" t="s">
        <v>9260</v>
      </c>
      <c r="E1165" s="1" t="s">
        <v>9233</v>
      </c>
      <c r="F1165" s="3">
        <v>44636</v>
      </c>
      <c r="G1165" t="s">
        <v>10409</v>
      </c>
    </row>
    <row r="1166" spans="1:7" x14ac:dyDescent="0.25">
      <c r="A1166">
        <f t="shared" ca="1" si="18"/>
        <v>0.24618498334479988</v>
      </c>
      <c r="B1166" s="1" t="s">
        <v>9259</v>
      </c>
      <c r="C1166" s="2">
        <v>634403569</v>
      </c>
      <c r="D1166" s="1" t="s">
        <v>9260</v>
      </c>
      <c r="E1166" s="1" t="s">
        <v>9233</v>
      </c>
      <c r="F1166" s="3">
        <v>44327</v>
      </c>
      <c r="G1166" t="s">
        <v>10410</v>
      </c>
    </row>
    <row r="1167" spans="1:7" x14ac:dyDescent="0.25">
      <c r="A1167">
        <f t="shared" ca="1" si="18"/>
        <v>0.22664044329280841</v>
      </c>
      <c r="B1167" s="1" t="s">
        <v>9229</v>
      </c>
      <c r="C1167" s="2">
        <v>306676532</v>
      </c>
      <c r="D1167" s="1" t="s">
        <v>9230</v>
      </c>
      <c r="E1167" s="1" t="s">
        <v>9240</v>
      </c>
      <c r="F1167" s="3">
        <v>44245</v>
      </c>
      <c r="G1167" t="s">
        <v>10411</v>
      </c>
    </row>
    <row r="1168" spans="1:7" x14ac:dyDescent="0.25">
      <c r="A1168">
        <f t="shared" ca="1" si="18"/>
        <v>0.49322509714214402</v>
      </c>
      <c r="B1168" s="1" t="s">
        <v>9229</v>
      </c>
      <c r="C1168" s="2">
        <v>449778041</v>
      </c>
      <c r="D1168" s="1" t="s">
        <v>9230</v>
      </c>
      <c r="E1168" s="1" t="s">
        <v>9240</v>
      </c>
      <c r="F1168" s="3">
        <v>44494</v>
      </c>
      <c r="G1168" t="s">
        <v>10412</v>
      </c>
    </row>
    <row r="1169" spans="1:7" x14ac:dyDescent="0.25">
      <c r="A1169">
        <f t="shared" ca="1" si="18"/>
        <v>0.44583983048104003</v>
      </c>
      <c r="B1169" s="1" t="s">
        <v>9225</v>
      </c>
      <c r="C1169" s="2">
        <v>861963432</v>
      </c>
      <c r="D1169" s="1" t="s">
        <v>9226</v>
      </c>
      <c r="E1169" s="1" t="s">
        <v>9227</v>
      </c>
      <c r="F1169" s="3">
        <v>44217</v>
      </c>
      <c r="G1169" t="s">
        <v>10413</v>
      </c>
    </row>
    <row r="1170" spans="1:7" x14ac:dyDescent="0.25">
      <c r="A1170">
        <f t="shared" ca="1" si="18"/>
        <v>0.52943872318658636</v>
      </c>
      <c r="B1170" s="1" t="s">
        <v>9229</v>
      </c>
      <c r="C1170" s="2">
        <v>677896146</v>
      </c>
      <c r="D1170" s="1" t="s">
        <v>9230</v>
      </c>
      <c r="E1170" s="1" t="s">
        <v>9231</v>
      </c>
      <c r="F1170" s="3">
        <v>44443</v>
      </c>
      <c r="G1170" t="s">
        <v>10414</v>
      </c>
    </row>
    <row r="1171" spans="1:7" x14ac:dyDescent="0.25">
      <c r="A1171">
        <f t="shared" ca="1" si="18"/>
        <v>0.18530492848405833</v>
      </c>
      <c r="B1171" s="1" t="s">
        <v>9259</v>
      </c>
      <c r="C1171" s="2">
        <v>728432966</v>
      </c>
      <c r="D1171" s="1" t="s">
        <v>9260</v>
      </c>
      <c r="E1171" s="1" t="s">
        <v>9233</v>
      </c>
      <c r="F1171" s="3">
        <v>44293</v>
      </c>
      <c r="G1171" t="s">
        <v>10415</v>
      </c>
    </row>
    <row r="1172" spans="1:7" x14ac:dyDescent="0.25">
      <c r="A1172">
        <f t="shared" ca="1" si="18"/>
        <v>0.38004397581748794</v>
      </c>
      <c r="B1172" s="1" t="s">
        <v>9245</v>
      </c>
      <c r="C1172" s="2">
        <v>466150363</v>
      </c>
      <c r="D1172" s="1" t="s">
        <v>9246</v>
      </c>
      <c r="E1172" s="1" t="s">
        <v>9285</v>
      </c>
      <c r="F1172" s="3">
        <v>44377</v>
      </c>
      <c r="G1172" t="s">
        <v>10416</v>
      </c>
    </row>
    <row r="1173" spans="1:7" x14ac:dyDescent="0.25">
      <c r="A1173">
        <f t="shared" ca="1" si="18"/>
        <v>0.10827297957096382</v>
      </c>
      <c r="B1173" s="1" t="s">
        <v>9245</v>
      </c>
      <c r="C1173" s="2">
        <v>183490219</v>
      </c>
      <c r="D1173" s="1" t="s">
        <v>9246</v>
      </c>
      <c r="E1173" s="1" t="s">
        <v>9285</v>
      </c>
      <c r="F1173" s="3">
        <v>44623</v>
      </c>
      <c r="G1173" t="s">
        <v>10417</v>
      </c>
    </row>
    <row r="1174" spans="1:7" x14ac:dyDescent="0.25">
      <c r="A1174">
        <f t="shared" ca="1" si="18"/>
        <v>0.42541284711499971</v>
      </c>
      <c r="B1174" s="1" t="s">
        <v>9242</v>
      </c>
      <c r="C1174" s="2">
        <v>737780045</v>
      </c>
      <c r="D1174" s="1" t="s">
        <v>9243</v>
      </c>
      <c r="E1174" s="1" t="s">
        <v>9231</v>
      </c>
      <c r="F1174" s="3">
        <v>44499</v>
      </c>
      <c r="G1174" t="s">
        <v>10418</v>
      </c>
    </row>
    <row r="1175" spans="1:7" x14ac:dyDescent="0.25">
      <c r="A1175">
        <f t="shared" ca="1" si="18"/>
        <v>0.5519370620809021</v>
      </c>
      <c r="B1175" s="1" t="s">
        <v>9242</v>
      </c>
      <c r="C1175" s="2">
        <v>704101225</v>
      </c>
      <c r="D1175" s="1" t="s">
        <v>9243</v>
      </c>
      <c r="E1175" s="1" t="s">
        <v>9233</v>
      </c>
      <c r="F1175" s="3">
        <v>44465</v>
      </c>
      <c r="G1175" t="s">
        <v>10419</v>
      </c>
    </row>
    <row r="1176" spans="1:7" x14ac:dyDescent="0.25">
      <c r="A1176">
        <f t="shared" ca="1" si="18"/>
        <v>7.750374527045234E-2</v>
      </c>
      <c r="B1176" s="1" t="s">
        <v>9225</v>
      </c>
      <c r="C1176" s="2">
        <v>261781838</v>
      </c>
      <c r="D1176" s="1" t="s">
        <v>9226</v>
      </c>
      <c r="E1176" s="1" t="s">
        <v>9227</v>
      </c>
      <c r="F1176" s="3">
        <v>44465</v>
      </c>
      <c r="G1176" t="s">
        <v>10420</v>
      </c>
    </row>
    <row r="1177" spans="1:7" x14ac:dyDescent="0.25">
      <c r="A1177">
        <f t="shared" ca="1" si="18"/>
        <v>0.31688811736354927</v>
      </c>
      <c r="B1177" s="1" t="s">
        <v>9235</v>
      </c>
      <c r="C1177" s="2">
        <v>31819356</v>
      </c>
      <c r="D1177" s="1" t="s">
        <v>9236</v>
      </c>
      <c r="E1177" s="1" t="s">
        <v>9237</v>
      </c>
      <c r="F1177" s="3">
        <v>44333</v>
      </c>
      <c r="G1177" t="s">
        <v>10421</v>
      </c>
    </row>
    <row r="1178" spans="1:7" x14ac:dyDescent="0.25">
      <c r="A1178">
        <f t="shared" ca="1" si="18"/>
        <v>8.5909377886935201E-2</v>
      </c>
      <c r="B1178" s="1" t="s">
        <v>9245</v>
      </c>
      <c r="C1178" s="2">
        <v>763073370</v>
      </c>
      <c r="D1178" s="1" t="s">
        <v>9246</v>
      </c>
      <c r="E1178" s="1" t="s">
        <v>9285</v>
      </c>
      <c r="F1178" s="3">
        <v>44308</v>
      </c>
      <c r="G1178" t="s">
        <v>10422</v>
      </c>
    </row>
    <row r="1179" spans="1:7" x14ac:dyDescent="0.25">
      <c r="A1179">
        <f t="shared" ca="1" si="18"/>
        <v>0.23260591797381847</v>
      </c>
      <c r="B1179" s="1" t="s">
        <v>9259</v>
      </c>
      <c r="C1179" s="2">
        <v>737120145</v>
      </c>
      <c r="D1179" s="1" t="s">
        <v>9260</v>
      </c>
      <c r="E1179" s="1" t="s">
        <v>9287</v>
      </c>
      <c r="F1179" s="3">
        <v>44619</v>
      </c>
      <c r="G1179" t="s">
        <v>10423</v>
      </c>
    </row>
    <row r="1180" spans="1:7" x14ac:dyDescent="0.25">
      <c r="A1180">
        <f t="shared" ca="1" si="18"/>
        <v>0.5125057667329519</v>
      </c>
      <c r="B1180" s="1" t="s">
        <v>9242</v>
      </c>
      <c r="C1180" s="2">
        <v>543580109</v>
      </c>
      <c r="D1180" s="1" t="s">
        <v>9243</v>
      </c>
      <c r="E1180" s="1" t="s">
        <v>9231</v>
      </c>
      <c r="F1180" s="3">
        <v>44358</v>
      </c>
      <c r="G1180" t="s">
        <v>10424</v>
      </c>
    </row>
    <row r="1181" spans="1:7" x14ac:dyDescent="0.25">
      <c r="A1181">
        <f t="shared" ca="1" si="18"/>
        <v>0.46808981840181041</v>
      </c>
      <c r="B1181" s="1" t="s">
        <v>9242</v>
      </c>
      <c r="C1181" s="2">
        <v>198183633</v>
      </c>
      <c r="D1181" s="1" t="s">
        <v>9243</v>
      </c>
      <c r="E1181" s="1" t="s">
        <v>9233</v>
      </c>
      <c r="F1181" s="3">
        <v>44201</v>
      </c>
      <c r="G1181" t="s">
        <v>10425</v>
      </c>
    </row>
    <row r="1182" spans="1:7" x14ac:dyDescent="0.25">
      <c r="A1182">
        <f t="shared" ca="1" si="18"/>
        <v>0.47917658106251471</v>
      </c>
      <c r="B1182" s="1" t="s">
        <v>9259</v>
      </c>
      <c r="C1182" s="2">
        <v>457123899</v>
      </c>
      <c r="D1182" s="1" t="s">
        <v>9260</v>
      </c>
      <c r="E1182" s="1" t="s">
        <v>9233</v>
      </c>
      <c r="F1182" s="3">
        <v>44494</v>
      </c>
      <c r="G1182" t="s">
        <v>10426</v>
      </c>
    </row>
    <row r="1183" spans="1:7" x14ac:dyDescent="0.25">
      <c r="A1183">
        <f t="shared" ca="1" si="18"/>
        <v>4.8924886745025264E-2</v>
      </c>
      <c r="B1183" s="1" t="s">
        <v>9245</v>
      </c>
      <c r="C1183" s="2">
        <v>13936702</v>
      </c>
      <c r="D1183" s="1" t="s">
        <v>9246</v>
      </c>
      <c r="E1183" s="1" t="s">
        <v>9227</v>
      </c>
      <c r="F1183" s="3">
        <v>44614</v>
      </c>
      <c r="G1183" t="s">
        <v>10427</v>
      </c>
    </row>
    <row r="1184" spans="1:7" x14ac:dyDescent="0.25">
      <c r="A1184">
        <f t="shared" ca="1" si="18"/>
        <v>7.9388638791327848E-2</v>
      </c>
      <c r="B1184" s="1" t="s">
        <v>9259</v>
      </c>
      <c r="C1184" s="2">
        <v>61241884</v>
      </c>
      <c r="D1184" s="1" t="s">
        <v>9260</v>
      </c>
      <c r="E1184" s="1" t="s">
        <v>9233</v>
      </c>
      <c r="F1184" s="3">
        <v>44230</v>
      </c>
      <c r="G1184" t="s">
        <v>10428</v>
      </c>
    </row>
    <row r="1185" spans="1:7" x14ac:dyDescent="0.25">
      <c r="A1185">
        <f t="shared" ca="1" si="18"/>
        <v>0.63074599539901921</v>
      </c>
      <c r="B1185" s="1" t="s">
        <v>9225</v>
      </c>
      <c r="C1185" s="2">
        <v>484515047</v>
      </c>
      <c r="D1185" s="1" t="s">
        <v>9226</v>
      </c>
      <c r="E1185" s="1" t="s">
        <v>9231</v>
      </c>
      <c r="F1185" s="3">
        <v>44593</v>
      </c>
      <c r="G1185" t="s">
        <v>10429</v>
      </c>
    </row>
    <row r="1186" spans="1:7" x14ac:dyDescent="0.25">
      <c r="A1186">
        <f t="shared" ca="1" si="18"/>
        <v>0.48898979485528082</v>
      </c>
      <c r="B1186" s="1" t="s">
        <v>9242</v>
      </c>
      <c r="C1186" s="2">
        <v>679057272</v>
      </c>
      <c r="D1186" s="1" t="s">
        <v>9243</v>
      </c>
      <c r="E1186" s="1" t="s">
        <v>9231</v>
      </c>
      <c r="F1186" s="3">
        <v>44218</v>
      </c>
      <c r="G1186" t="s">
        <v>10430</v>
      </c>
    </row>
    <row r="1187" spans="1:7" x14ac:dyDescent="0.25">
      <c r="A1187">
        <f t="shared" ca="1" si="18"/>
        <v>0.72823501991709683</v>
      </c>
      <c r="B1187" s="1" t="s">
        <v>9245</v>
      </c>
      <c r="C1187" s="2">
        <v>734506196</v>
      </c>
      <c r="D1187" s="1" t="s">
        <v>9246</v>
      </c>
      <c r="E1187" s="1" t="s">
        <v>9227</v>
      </c>
      <c r="F1187" s="3">
        <v>44427</v>
      </c>
      <c r="G1187" t="s">
        <v>10431</v>
      </c>
    </row>
    <row r="1188" spans="1:7" x14ac:dyDescent="0.25">
      <c r="A1188">
        <f t="shared" ca="1" si="18"/>
        <v>0.35809300018726864</v>
      </c>
      <c r="B1188" s="1" t="s">
        <v>9242</v>
      </c>
      <c r="C1188" s="2">
        <v>826442367</v>
      </c>
      <c r="D1188" s="1" t="s">
        <v>9243</v>
      </c>
      <c r="E1188" s="1" t="s">
        <v>9233</v>
      </c>
      <c r="F1188" s="3">
        <v>44313</v>
      </c>
      <c r="G1188" t="s">
        <v>10432</v>
      </c>
    </row>
    <row r="1189" spans="1:7" x14ac:dyDescent="0.25">
      <c r="A1189">
        <f t="shared" ca="1" si="18"/>
        <v>0.33164634824890982</v>
      </c>
      <c r="B1189" s="1" t="s">
        <v>9242</v>
      </c>
      <c r="C1189" s="2">
        <v>616952413</v>
      </c>
      <c r="D1189" s="1" t="s">
        <v>9243</v>
      </c>
      <c r="E1189" s="1" t="s">
        <v>9231</v>
      </c>
      <c r="F1189" s="3">
        <v>44324</v>
      </c>
      <c r="G1189" t="s">
        <v>10433</v>
      </c>
    </row>
    <row r="1190" spans="1:7" x14ac:dyDescent="0.25">
      <c r="A1190">
        <f t="shared" ca="1" si="18"/>
        <v>0.8589720561045936</v>
      </c>
      <c r="B1190" s="1" t="s">
        <v>9259</v>
      </c>
      <c r="C1190" s="2">
        <v>877547043</v>
      </c>
      <c r="D1190" s="1" t="s">
        <v>9260</v>
      </c>
      <c r="E1190" s="1" t="s">
        <v>9287</v>
      </c>
      <c r="F1190" s="3">
        <v>44652</v>
      </c>
      <c r="G1190" t="s">
        <v>10434</v>
      </c>
    </row>
    <row r="1191" spans="1:7" x14ac:dyDescent="0.25">
      <c r="A1191">
        <f t="shared" ca="1" si="18"/>
        <v>0.9981189778664481</v>
      </c>
      <c r="B1191" s="1" t="s">
        <v>9259</v>
      </c>
      <c r="C1191" s="2">
        <v>518915884</v>
      </c>
      <c r="D1191" s="1" t="s">
        <v>9260</v>
      </c>
      <c r="E1191" s="1" t="s">
        <v>9287</v>
      </c>
      <c r="F1191" s="3">
        <v>44465</v>
      </c>
      <c r="G1191" t="s">
        <v>10435</v>
      </c>
    </row>
    <row r="1192" spans="1:7" x14ac:dyDescent="0.25">
      <c r="A1192">
        <f t="shared" ca="1" si="18"/>
        <v>0.54778339828400935</v>
      </c>
      <c r="B1192" s="1" t="s">
        <v>9259</v>
      </c>
      <c r="C1192" s="2">
        <v>727349705</v>
      </c>
      <c r="D1192" s="1" t="s">
        <v>9260</v>
      </c>
      <c r="E1192" s="1" t="s">
        <v>9287</v>
      </c>
      <c r="F1192" s="3">
        <v>44372</v>
      </c>
      <c r="G1192" t="s">
        <v>10436</v>
      </c>
    </row>
    <row r="1193" spans="1:7" x14ac:dyDescent="0.25">
      <c r="A1193">
        <f t="shared" ca="1" si="18"/>
        <v>0.95833411968743754</v>
      </c>
      <c r="B1193" s="1" t="s">
        <v>9225</v>
      </c>
      <c r="C1193" s="2">
        <v>919962728</v>
      </c>
      <c r="D1193" s="1" t="s">
        <v>9226</v>
      </c>
      <c r="E1193" s="1" t="s">
        <v>9285</v>
      </c>
      <c r="F1193" s="3">
        <v>44669</v>
      </c>
      <c r="G1193" t="s">
        <v>10437</v>
      </c>
    </row>
    <row r="1194" spans="1:7" x14ac:dyDescent="0.25">
      <c r="A1194">
        <f t="shared" ca="1" si="18"/>
        <v>0.16152471043505756</v>
      </c>
      <c r="B1194" s="1" t="s">
        <v>9242</v>
      </c>
      <c r="C1194" s="2">
        <v>485008475</v>
      </c>
      <c r="D1194" s="1" t="s">
        <v>9243</v>
      </c>
      <c r="E1194" s="1" t="s">
        <v>9231</v>
      </c>
      <c r="F1194" s="3">
        <v>44494</v>
      </c>
      <c r="G1194" t="s">
        <v>10438</v>
      </c>
    </row>
    <row r="1195" spans="1:7" x14ac:dyDescent="0.25">
      <c r="A1195">
        <f t="shared" ca="1" si="18"/>
        <v>0.72026387493299682</v>
      </c>
      <c r="B1195" s="1" t="s">
        <v>9225</v>
      </c>
      <c r="C1195" s="2">
        <v>79330836</v>
      </c>
      <c r="D1195" s="1" t="s">
        <v>9226</v>
      </c>
      <c r="E1195" s="1" t="s">
        <v>9231</v>
      </c>
      <c r="F1195" s="3">
        <v>44566</v>
      </c>
      <c r="G1195" t="s">
        <v>10439</v>
      </c>
    </row>
    <row r="1196" spans="1:7" x14ac:dyDescent="0.25">
      <c r="A1196">
        <f t="shared" ca="1" si="18"/>
        <v>0.94703466367855338</v>
      </c>
      <c r="B1196" s="1" t="s">
        <v>9245</v>
      </c>
      <c r="C1196" s="2">
        <v>111392645</v>
      </c>
      <c r="D1196" s="1" t="s">
        <v>9246</v>
      </c>
      <c r="E1196" s="1" t="s">
        <v>9285</v>
      </c>
      <c r="F1196" s="3">
        <v>44519</v>
      </c>
      <c r="G1196" t="s">
        <v>10440</v>
      </c>
    </row>
    <row r="1197" spans="1:7" x14ac:dyDescent="0.25">
      <c r="A1197">
        <f t="shared" ca="1" si="18"/>
        <v>0.31960551944158422</v>
      </c>
      <c r="B1197" s="1" t="s">
        <v>9259</v>
      </c>
      <c r="C1197" s="2">
        <v>447779039</v>
      </c>
      <c r="D1197" s="1" t="s">
        <v>9260</v>
      </c>
      <c r="E1197" s="1" t="s">
        <v>9287</v>
      </c>
      <c r="F1197" s="3">
        <v>44592</v>
      </c>
      <c r="G1197" t="s">
        <v>10441</v>
      </c>
    </row>
    <row r="1198" spans="1:7" x14ac:dyDescent="0.25">
      <c r="A1198">
        <f t="shared" ca="1" si="18"/>
        <v>0.11341119930225618</v>
      </c>
      <c r="B1198" s="1" t="s">
        <v>9235</v>
      </c>
      <c r="C1198" s="2">
        <v>168980799</v>
      </c>
      <c r="D1198" s="1" t="s">
        <v>9236</v>
      </c>
      <c r="E1198" s="1" t="s">
        <v>9227</v>
      </c>
      <c r="F1198" s="3">
        <v>44386</v>
      </c>
      <c r="G1198" t="s">
        <v>10442</v>
      </c>
    </row>
    <row r="1199" spans="1:7" x14ac:dyDescent="0.25">
      <c r="A1199">
        <f t="shared" ca="1" si="18"/>
        <v>0.33205695405434099</v>
      </c>
      <c r="B1199" s="1" t="s">
        <v>9242</v>
      </c>
      <c r="C1199" s="2">
        <v>88247400</v>
      </c>
      <c r="D1199" s="1" t="s">
        <v>9243</v>
      </c>
      <c r="E1199" s="1" t="s">
        <v>9233</v>
      </c>
      <c r="F1199" s="3">
        <v>44290</v>
      </c>
      <c r="G1199" t="s">
        <v>10443</v>
      </c>
    </row>
    <row r="1200" spans="1:7" x14ac:dyDescent="0.25">
      <c r="A1200">
        <f t="shared" ca="1" si="18"/>
        <v>0.40799364083024114</v>
      </c>
      <c r="B1200" s="1" t="s">
        <v>9225</v>
      </c>
      <c r="C1200" s="2">
        <v>661870122</v>
      </c>
      <c r="D1200" s="1" t="s">
        <v>9226</v>
      </c>
      <c r="E1200" s="1" t="s">
        <v>9227</v>
      </c>
      <c r="F1200" s="3">
        <v>44431</v>
      </c>
      <c r="G1200" t="s">
        <v>10444</v>
      </c>
    </row>
    <row r="1201" spans="1:7" x14ac:dyDescent="0.25">
      <c r="A1201">
        <f t="shared" ca="1" si="18"/>
        <v>0.89142882463269191</v>
      </c>
      <c r="B1201" s="1" t="s">
        <v>9235</v>
      </c>
      <c r="C1201" s="2">
        <v>637878422</v>
      </c>
      <c r="D1201" s="1" t="s">
        <v>9236</v>
      </c>
      <c r="E1201" s="1" t="s">
        <v>9237</v>
      </c>
      <c r="F1201" s="3">
        <v>44338</v>
      </c>
      <c r="G1201" t="s">
        <v>10445</v>
      </c>
    </row>
    <row r="1202" spans="1:7" x14ac:dyDescent="0.25">
      <c r="A1202">
        <f t="shared" ca="1" si="18"/>
        <v>0.18623703557534832</v>
      </c>
      <c r="B1202" s="1" t="s">
        <v>9259</v>
      </c>
      <c r="C1202" s="2">
        <v>576517360</v>
      </c>
      <c r="D1202" s="1" t="s">
        <v>9260</v>
      </c>
      <c r="E1202" s="1" t="s">
        <v>9233</v>
      </c>
      <c r="F1202" s="3">
        <v>44391</v>
      </c>
      <c r="G1202" t="s">
        <v>10446</v>
      </c>
    </row>
    <row r="1203" spans="1:7" x14ac:dyDescent="0.25">
      <c r="A1203">
        <f t="shared" ca="1" si="18"/>
        <v>0.67624458708656787</v>
      </c>
      <c r="B1203" s="1" t="s">
        <v>9242</v>
      </c>
      <c r="C1203" s="2">
        <v>924040912</v>
      </c>
      <c r="D1203" s="1" t="s">
        <v>9243</v>
      </c>
      <c r="E1203" s="1" t="s">
        <v>9231</v>
      </c>
      <c r="F1203" s="3">
        <v>44386</v>
      </c>
      <c r="G1203" t="s">
        <v>10447</v>
      </c>
    </row>
    <row r="1204" spans="1:7" x14ac:dyDescent="0.25">
      <c r="A1204">
        <f t="shared" ca="1" si="18"/>
        <v>0.49602274384197098</v>
      </c>
      <c r="B1204" s="1" t="s">
        <v>9242</v>
      </c>
      <c r="C1204" s="2">
        <v>92871480</v>
      </c>
      <c r="D1204" s="1" t="s">
        <v>9243</v>
      </c>
      <c r="E1204" s="1" t="s">
        <v>9231</v>
      </c>
      <c r="F1204" s="3">
        <v>44649</v>
      </c>
      <c r="G1204" t="s">
        <v>10448</v>
      </c>
    </row>
    <row r="1205" spans="1:7" x14ac:dyDescent="0.25">
      <c r="A1205">
        <f t="shared" ca="1" si="18"/>
        <v>0.81944523264455971</v>
      </c>
      <c r="B1205" s="1" t="s">
        <v>9225</v>
      </c>
      <c r="C1205" s="2">
        <v>560683336</v>
      </c>
      <c r="D1205" s="1" t="s">
        <v>9226</v>
      </c>
      <c r="E1205" s="1" t="s">
        <v>9227</v>
      </c>
      <c r="F1205" s="3">
        <v>44448</v>
      </c>
      <c r="G1205" t="s">
        <v>10449</v>
      </c>
    </row>
    <row r="1206" spans="1:7" x14ac:dyDescent="0.25">
      <c r="A1206">
        <f t="shared" ca="1" si="18"/>
        <v>0.24033783953077281</v>
      </c>
      <c r="B1206" s="1" t="s">
        <v>9225</v>
      </c>
      <c r="C1206" s="2">
        <v>785431464</v>
      </c>
      <c r="D1206" s="1" t="s">
        <v>9226</v>
      </c>
      <c r="E1206" s="1" t="s">
        <v>9227</v>
      </c>
      <c r="F1206" s="3">
        <v>44325</v>
      </c>
      <c r="G1206" t="s">
        <v>10450</v>
      </c>
    </row>
    <row r="1207" spans="1:7" x14ac:dyDescent="0.25">
      <c r="A1207">
        <f t="shared" ca="1" si="18"/>
        <v>0.91624100157446586</v>
      </c>
      <c r="B1207" s="1" t="s">
        <v>9259</v>
      </c>
      <c r="C1207" s="2">
        <v>717143631</v>
      </c>
      <c r="D1207" s="1" t="s">
        <v>9260</v>
      </c>
      <c r="E1207" s="1" t="s">
        <v>9287</v>
      </c>
      <c r="F1207" s="3">
        <v>44300</v>
      </c>
      <c r="G1207" t="s">
        <v>10451</v>
      </c>
    </row>
    <row r="1208" spans="1:7" x14ac:dyDescent="0.25">
      <c r="A1208">
        <f t="shared" ca="1" si="18"/>
        <v>7.1525513296958332E-2</v>
      </c>
      <c r="B1208" s="1" t="s">
        <v>9259</v>
      </c>
      <c r="C1208" s="2">
        <v>537928168</v>
      </c>
      <c r="D1208" s="1" t="s">
        <v>9260</v>
      </c>
      <c r="E1208" s="1" t="s">
        <v>9287</v>
      </c>
      <c r="F1208" s="3">
        <v>44362</v>
      </c>
      <c r="G1208" t="s">
        <v>10452</v>
      </c>
    </row>
    <row r="1209" spans="1:7" x14ac:dyDescent="0.25">
      <c r="A1209">
        <f t="shared" ca="1" si="18"/>
        <v>0.63385892063231963</v>
      </c>
      <c r="B1209" s="1" t="s">
        <v>9242</v>
      </c>
      <c r="C1209" s="2">
        <v>316447593</v>
      </c>
      <c r="D1209" s="1" t="s">
        <v>9243</v>
      </c>
      <c r="E1209" s="1" t="s">
        <v>9231</v>
      </c>
      <c r="F1209" s="3">
        <v>44338</v>
      </c>
      <c r="G1209" t="s">
        <v>10453</v>
      </c>
    </row>
    <row r="1210" spans="1:7" x14ac:dyDescent="0.25">
      <c r="A1210">
        <f t="shared" ca="1" si="18"/>
        <v>0.96515830024188265</v>
      </c>
      <c r="B1210" s="1" t="s">
        <v>9245</v>
      </c>
      <c r="C1210" s="2">
        <v>759957</v>
      </c>
      <c r="D1210" s="1" t="s">
        <v>9246</v>
      </c>
      <c r="E1210" s="1" t="s">
        <v>9285</v>
      </c>
      <c r="F1210" s="3">
        <v>44260</v>
      </c>
      <c r="G1210" t="s">
        <v>10454</v>
      </c>
    </row>
    <row r="1211" spans="1:7" x14ac:dyDescent="0.25">
      <c r="A1211">
        <f t="shared" ca="1" si="18"/>
        <v>0.17994309281510468</v>
      </c>
      <c r="B1211" s="1" t="s">
        <v>9235</v>
      </c>
      <c r="C1211" s="2">
        <v>99604138</v>
      </c>
      <c r="D1211" s="1" t="s">
        <v>9236</v>
      </c>
      <c r="E1211" s="1" t="s">
        <v>9248</v>
      </c>
      <c r="F1211" s="3">
        <v>44419</v>
      </c>
      <c r="G1211" t="s">
        <v>10455</v>
      </c>
    </row>
    <row r="1212" spans="1:7" x14ac:dyDescent="0.25">
      <c r="A1212">
        <f t="shared" ca="1" si="18"/>
        <v>0.33071107704048386</v>
      </c>
      <c r="B1212" s="1" t="s">
        <v>9225</v>
      </c>
      <c r="C1212" s="2">
        <v>50810851</v>
      </c>
      <c r="D1212" s="1" t="s">
        <v>9226</v>
      </c>
      <c r="E1212" s="1" t="s">
        <v>9231</v>
      </c>
      <c r="F1212" s="3">
        <v>44612</v>
      </c>
      <c r="G1212" t="s">
        <v>10456</v>
      </c>
    </row>
    <row r="1213" spans="1:7" x14ac:dyDescent="0.25">
      <c r="A1213">
        <f t="shared" ca="1" si="18"/>
        <v>0.18540822472439011</v>
      </c>
      <c r="B1213" s="1" t="s">
        <v>9225</v>
      </c>
      <c r="C1213" s="2">
        <v>877065362</v>
      </c>
      <c r="D1213" s="1" t="s">
        <v>9226</v>
      </c>
      <c r="E1213" s="1" t="s">
        <v>9227</v>
      </c>
      <c r="F1213" s="3">
        <v>44399</v>
      </c>
      <c r="G1213" t="s">
        <v>10457</v>
      </c>
    </row>
    <row r="1214" spans="1:7" x14ac:dyDescent="0.25">
      <c r="A1214">
        <f t="shared" ca="1" si="18"/>
        <v>0.12640512370442625</v>
      </c>
      <c r="B1214" s="1" t="s">
        <v>9229</v>
      </c>
      <c r="C1214" s="2">
        <v>311714534</v>
      </c>
      <c r="D1214" s="1" t="s">
        <v>9230</v>
      </c>
      <c r="E1214" s="1" t="s">
        <v>9231</v>
      </c>
      <c r="F1214" s="3">
        <v>44635</v>
      </c>
      <c r="G1214" t="s">
        <v>10458</v>
      </c>
    </row>
    <row r="1215" spans="1:7" x14ac:dyDescent="0.25">
      <c r="A1215">
        <f t="shared" ca="1" si="18"/>
        <v>0.50516068024843697</v>
      </c>
      <c r="B1215" s="1" t="s">
        <v>9242</v>
      </c>
      <c r="C1215" s="2">
        <v>866951616</v>
      </c>
      <c r="D1215" s="1" t="s">
        <v>9243</v>
      </c>
      <c r="E1215" s="1" t="s">
        <v>9231</v>
      </c>
      <c r="F1215" s="3">
        <v>44605</v>
      </c>
      <c r="G1215" t="s">
        <v>10459</v>
      </c>
    </row>
    <row r="1216" spans="1:7" x14ac:dyDescent="0.25">
      <c r="A1216">
        <f t="shared" ca="1" si="18"/>
        <v>0.86099946765853119</v>
      </c>
      <c r="B1216" s="1" t="s">
        <v>9259</v>
      </c>
      <c r="C1216" s="2">
        <v>561221117</v>
      </c>
      <c r="D1216" s="1" t="s">
        <v>9260</v>
      </c>
      <c r="E1216" s="1" t="s">
        <v>9233</v>
      </c>
      <c r="F1216" s="3">
        <v>44588</v>
      </c>
      <c r="G1216" t="s">
        <v>10460</v>
      </c>
    </row>
    <row r="1217" spans="1:7" x14ac:dyDescent="0.25">
      <c r="A1217">
        <f t="shared" ca="1" si="18"/>
        <v>0.70706121283059631</v>
      </c>
      <c r="B1217" s="1" t="s">
        <v>9225</v>
      </c>
      <c r="C1217" s="2">
        <v>689247857</v>
      </c>
      <c r="D1217" s="1" t="s">
        <v>9226</v>
      </c>
      <c r="E1217" s="1" t="s">
        <v>9285</v>
      </c>
      <c r="F1217" s="3">
        <v>44239</v>
      </c>
      <c r="G1217" t="s">
        <v>10461</v>
      </c>
    </row>
    <row r="1218" spans="1:7" x14ac:dyDescent="0.25">
      <c r="A1218">
        <f t="shared" ref="A1218:A1281" ca="1" si="19">RAND()</f>
        <v>0.41567564643888721</v>
      </c>
      <c r="B1218" s="1" t="s">
        <v>9242</v>
      </c>
      <c r="C1218" s="2">
        <v>314606855</v>
      </c>
      <c r="D1218" s="1" t="s">
        <v>9243</v>
      </c>
      <c r="E1218" s="1" t="s">
        <v>9231</v>
      </c>
      <c r="F1218" s="3">
        <v>44409</v>
      </c>
      <c r="G1218" t="s">
        <v>10462</v>
      </c>
    </row>
    <row r="1219" spans="1:7" x14ac:dyDescent="0.25">
      <c r="A1219">
        <f t="shared" ca="1" si="19"/>
        <v>0.24438168694911033</v>
      </c>
      <c r="B1219" s="1" t="s">
        <v>9259</v>
      </c>
      <c r="C1219" s="2">
        <v>919543217</v>
      </c>
      <c r="D1219" s="1" t="s">
        <v>9260</v>
      </c>
      <c r="E1219" s="1" t="s">
        <v>9233</v>
      </c>
      <c r="F1219" s="3">
        <v>44385</v>
      </c>
      <c r="G1219" t="s">
        <v>10463</v>
      </c>
    </row>
    <row r="1220" spans="1:7" x14ac:dyDescent="0.25">
      <c r="A1220">
        <f t="shared" ca="1" si="19"/>
        <v>0.73453814691745567</v>
      </c>
      <c r="B1220" s="1" t="s">
        <v>9229</v>
      </c>
      <c r="C1220" s="2">
        <v>680696507</v>
      </c>
      <c r="D1220" s="1" t="s">
        <v>9230</v>
      </c>
      <c r="E1220" s="1" t="s">
        <v>9231</v>
      </c>
      <c r="F1220" s="3">
        <v>44541</v>
      </c>
      <c r="G1220" t="s">
        <v>10464</v>
      </c>
    </row>
    <row r="1221" spans="1:7" x14ac:dyDescent="0.25">
      <c r="A1221">
        <f t="shared" ca="1" si="19"/>
        <v>0.84689982928711005</v>
      </c>
      <c r="B1221" s="1" t="s">
        <v>9245</v>
      </c>
      <c r="C1221" s="2">
        <v>878283001</v>
      </c>
      <c r="D1221" s="1" t="s">
        <v>9246</v>
      </c>
      <c r="E1221" s="1" t="s">
        <v>9285</v>
      </c>
      <c r="F1221" s="3">
        <v>44365</v>
      </c>
      <c r="G1221" t="s">
        <v>10465</v>
      </c>
    </row>
    <row r="1222" spans="1:7" x14ac:dyDescent="0.25">
      <c r="A1222">
        <f t="shared" ca="1" si="19"/>
        <v>0.71681255027335489</v>
      </c>
      <c r="B1222" s="1" t="s">
        <v>9225</v>
      </c>
      <c r="C1222" s="2">
        <v>961950727</v>
      </c>
      <c r="D1222" s="1" t="s">
        <v>9226</v>
      </c>
      <c r="E1222" s="1" t="s">
        <v>9227</v>
      </c>
      <c r="F1222" s="3">
        <v>44578</v>
      </c>
      <c r="G1222" t="s">
        <v>10466</v>
      </c>
    </row>
    <row r="1223" spans="1:7" x14ac:dyDescent="0.25">
      <c r="A1223">
        <f t="shared" ca="1" si="19"/>
        <v>0.57912341208934359</v>
      </c>
      <c r="B1223" s="1" t="s">
        <v>9259</v>
      </c>
      <c r="C1223" s="2">
        <v>577626962</v>
      </c>
      <c r="D1223" s="1" t="s">
        <v>9260</v>
      </c>
      <c r="E1223" s="1" t="s">
        <v>9231</v>
      </c>
      <c r="F1223" s="3">
        <v>44408</v>
      </c>
      <c r="G1223" t="s">
        <v>10467</v>
      </c>
    </row>
    <row r="1224" spans="1:7" x14ac:dyDescent="0.25">
      <c r="A1224">
        <f t="shared" ca="1" si="19"/>
        <v>1.4011336797700946E-2</v>
      </c>
      <c r="B1224" s="1" t="s">
        <v>9245</v>
      </c>
      <c r="C1224" s="2">
        <v>803873323</v>
      </c>
      <c r="D1224" s="1" t="s">
        <v>9246</v>
      </c>
      <c r="E1224" s="1" t="s">
        <v>9282</v>
      </c>
      <c r="F1224" s="3">
        <v>44435</v>
      </c>
      <c r="G1224" t="s">
        <v>10468</v>
      </c>
    </row>
    <row r="1225" spans="1:7" x14ac:dyDescent="0.25">
      <c r="A1225">
        <f t="shared" ca="1" si="19"/>
        <v>0.70389579158028159</v>
      </c>
      <c r="B1225" s="1" t="s">
        <v>9259</v>
      </c>
      <c r="C1225" s="2">
        <v>903375773</v>
      </c>
      <c r="D1225" s="1" t="s">
        <v>9260</v>
      </c>
      <c r="E1225" s="1" t="s">
        <v>9231</v>
      </c>
      <c r="F1225" s="3">
        <v>44235</v>
      </c>
      <c r="G1225" t="s">
        <v>10469</v>
      </c>
    </row>
    <row r="1226" spans="1:7" x14ac:dyDescent="0.25">
      <c r="A1226">
        <f t="shared" ca="1" si="19"/>
        <v>0.66449462346018384</v>
      </c>
      <c r="B1226" s="1" t="s">
        <v>9242</v>
      </c>
      <c r="C1226" s="2">
        <v>320612377</v>
      </c>
      <c r="D1226" s="1" t="s">
        <v>9243</v>
      </c>
      <c r="E1226" s="1" t="s">
        <v>9233</v>
      </c>
      <c r="F1226" s="3">
        <v>44503</v>
      </c>
      <c r="G1226" t="s">
        <v>10470</v>
      </c>
    </row>
    <row r="1227" spans="1:7" x14ac:dyDescent="0.25">
      <c r="A1227">
        <f t="shared" ca="1" si="19"/>
        <v>0.31110141056322838</v>
      </c>
      <c r="B1227" s="1" t="s">
        <v>9225</v>
      </c>
      <c r="C1227" s="2">
        <v>856632217</v>
      </c>
      <c r="D1227" s="1" t="s">
        <v>9226</v>
      </c>
      <c r="E1227" s="1" t="s">
        <v>9227</v>
      </c>
      <c r="F1227" s="3">
        <v>44635</v>
      </c>
      <c r="G1227" t="s">
        <v>10471</v>
      </c>
    </row>
    <row r="1228" spans="1:7" x14ac:dyDescent="0.25">
      <c r="A1228">
        <f t="shared" ca="1" si="19"/>
        <v>0.85116792927041951</v>
      </c>
      <c r="B1228" s="1" t="s">
        <v>9242</v>
      </c>
      <c r="C1228" s="2">
        <v>542178048</v>
      </c>
      <c r="D1228" s="1" t="s">
        <v>9243</v>
      </c>
      <c r="E1228" s="1" t="s">
        <v>9231</v>
      </c>
      <c r="F1228" s="3">
        <v>44339</v>
      </c>
      <c r="G1228" t="s">
        <v>10472</v>
      </c>
    </row>
    <row r="1229" spans="1:7" x14ac:dyDescent="0.25">
      <c r="A1229">
        <f t="shared" ca="1" si="19"/>
        <v>0.88080190488079901</v>
      </c>
      <c r="B1229" s="1" t="s">
        <v>9229</v>
      </c>
      <c r="C1229" s="2">
        <v>490805157</v>
      </c>
      <c r="D1229" s="1" t="s">
        <v>9230</v>
      </c>
      <c r="E1229" s="1" t="s">
        <v>9240</v>
      </c>
      <c r="F1229" s="3">
        <v>44310</v>
      </c>
      <c r="G1229" t="s">
        <v>10473</v>
      </c>
    </row>
    <row r="1230" spans="1:7" x14ac:dyDescent="0.25">
      <c r="A1230">
        <f t="shared" ca="1" si="19"/>
        <v>0.67616689971913846</v>
      </c>
      <c r="B1230" s="1" t="s">
        <v>9245</v>
      </c>
      <c r="C1230" s="2">
        <v>863983168</v>
      </c>
      <c r="D1230" s="1" t="s">
        <v>9246</v>
      </c>
      <c r="E1230" s="1" t="s">
        <v>9282</v>
      </c>
      <c r="F1230" s="3">
        <v>44510</v>
      </c>
      <c r="G1230" t="s">
        <v>10474</v>
      </c>
    </row>
    <row r="1231" spans="1:7" x14ac:dyDescent="0.25">
      <c r="A1231">
        <f t="shared" ca="1" si="19"/>
        <v>3.4583507046364592E-2</v>
      </c>
      <c r="B1231" s="1" t="s">
        <v>9229</v>
      </c>
      <c r="C1231" s="2">
        <v>360188989</v>
      </c>
      <c r="D1231" s="1" t="s">
        <v>9230</v>
      </c>
      <c r="E1231" s="1" t="s">
        <v>9240</v>
      </c>
      <c r="F1231" s="3">
        <v>44274</v>
      </c>
      <c r="G1231" t="s">
        <v>10475</v>
      </c>
    </row>
    <row r="1232" spans="1:7" x14ac:dyDescent="0.25">
      <c r="A1232">
        <f t="shared" ca="1" si="19"/>
        <v>0.99495634666387212</v>
      </c>
      <c r="B1232" s="1" t="s">
        <v>9245</v>
      </c>
      <c r="C1232" s="2">
        <v>216474393</v>
      </c>
      <c r="D1232" s="1" t="s">
        <v>9246</v>
      </c>
      <c r="E1232" s="1" t="s">
        <v>9227</v>
      </c>
      <c r="F1232" s="3">
        <v>44430</v>
      </c>
      <c r="G1232" t="s">
        <v>10476</v>
      </c>
    </row>
    <row r="1233" spans="1:7" x14ac:dyDescent="0.25">
      <c r="A1233">
        <f t="shared" ca="1" si="19"/>
        <v>5.7235540595914292E-2</v>
      </c>
      <c r="B1233" s="1" t="s">
        <v>9245</v>
      </c>
      <c r="C1233" s="2">
        <v>38027314</v>
      </c>
      <c r="D1233" s="1" t="s">
        <v>9246</v>
      </c>
      <c r="E1233" s="1" t="s">
        <v>9282</v>
      </c>
      <c r="F1233" s="3">
        <v>44457</v>
      </c>
      <c r="G1233" t="s">
        <v>10477</v>
      </c>
    </row>
    <row r="1234" spans="1:7" x14ac:dyDescent="0.25">
      <c r="A1234">
        <f t="shared" ca="1" si="19"/>
        <v>0.50260226112957196</v>
      </c>
      <c r="B1234" s="1" t="s">
        <v>9225</v>
      </c>
      <c r="C1234" s="2">
        <v>275081482</v>
      </c>
      <c r="D1234" s="1" t="s">
        <v>9226</v>
      </c>
      <c r="E1234" s="1" t="s">
        <v>9227</v>
      </c>
      <c r="F1234" s="3">
        <v>44379</v>
      </c>
      <c r="G1234" t="s">
        <v>10478</v>
      </c>
    </row>
    <row r="1235" spans="1:7" x14ac:dyDescent="0.25">
      <c r="A1235">
        <f t="shared" ca="1" si="19"/>
        <v>0.46910213781966392</v>
      </c>
      <c r="B1235" s="1" t="s">
        <v>9245</v>
      </c>
      <c r="C1235" s="2">
        <v>713762240</v>
      </c>
      <c r="D1235" s="1" t="s">
        <v>9246</v>
      </c>
      <c r="E1235" s="1" t="s">
        <v>9282</v>
      </c>
      <c r="F1235" s="3">
        <v>44266</v>
      </c>
      <c r="G1235" t="s">
        <v>10479</v>
      </c>
    </row>
    <row r="1236" spans="1:7" x14ac:dyDescent="0.25">
      <c r="A1236">
        <f t="shared" ca="1" si="19"/>
        <v>0.28250332451181548</v>
      </c>
      <c r="B1236" s="1" t="s">
        <v>9229</v>
      </c>
      <c r="C1236" s="2">
        <v>180113498</v>
      </c>
      <c r="D1236" s="1" t="s">
        <v>9230</v>
      </c>
      <c r="E1236" s="1" t="s">
        <v>9240</v>
      </c>
      <c r="F1236" s="3">
        <v>44258</v>
      </c>
      <c r="G1236" t="s">
        <v>10480</v>
      </c>
    </row>
    <row r="1237" spans="1:7" x14ac:dyDescent="0.25">
      <c r="A1237">
        <f t="shared" ca="1" si="19"/>
        <v>0.94764410760397011</v>
      </c>
      <c r="B1237" s="1" t="s">
        <v>9242</v>
      </c>
      <c r="C1237" s="2">
        <v>819755157</v>
      </c>
      <c r="D1237" s="1" t="s">
        <v>9243</v>
      </c>
      <c r="E1237" s="1" t="s">
        <v>9233</v>
      </c>
      <c r="F1237" s="3">
        <v>44250</v>
      </c>
      <c r="G1237" t="s">
        <v>10481</v>
      </c>
    </row>
    <row r="1238" spans="1:7" x14ac:dyDescent="0.25">
      <c r="A1238">
        <f t="shared" ca="1" si="19"/>
        <v>0.94258086904075733</v>
      </c>
      <c r="B1238" s="1" t="s">
        <v>9259</v>
      </c>
      <c r="C1238" s="2">
        <v>834142460</v>
      </c>
      <c r="D1238" s="1" t="s">
        <v>9260</v>
      </c>
      <c r="E1238" s="1" t="s">
        <v>9233</v>
      </c>
      <c r="F1238" s="3">
        <v>44567</v>
      </c>
      <c r="G1238" t="s">
        <v>10482</v>
      </c>
    </row>
    <row r="1239" spans="1:7" x14ac:dyDescent="0.25">
      <c r="A1239">
        <f t="shared" ca="1" si="19"/>
        <v>0.14412773070296925</v>
      </c>
      <c r="B1239" s="1" t="s">
        <v>9245</v>
      </c>
      <c r="C1239" s="2">
        <v>844252745</v>
      </c>
      <c r="D1239" s="1" t="s">
        <v>9246</v>
      </c>
      <c r="E1239" s="1" t="s">
        <v>9282</v>
      </c>
      <c r="F1239" s="3">
        <v>44582</v>
      </c>
      <c r="G1239" t="s">
        <v>10483</v>
      </c>
    </row>
    <row r="1240" spans="1:7" x14ac:dyDescent="0.25">
      <c r="A1240">
        <f t="shared" ca="1" si="19"/>
        <v>0.86073584126441394</v>
      </c>
      <c r="B1240" s="1" t="s">
        <v>9225</v>
      </c>
      <c r="C1240" s="2">
        <v>9780747</v>
      </c>
      <c r="D1240" s="1" t="s">
        <v>9226</v>
      </c>
      <c r="E1240" s="1" t="s">
        <v>9233</v>
      </c>
      <c r="F1240" s="3">
        <v>44234</v>
      </c>
      <c r="G1240" t="s">
        <v>10484</v>
      </c>
    </row>
    <row r="1241" spans="1:7" x14ac:dyDescent="0.25">
      <c r="A1241">
        <f t="shared" ca="1" si="19"/>
        <v>0.57570786661776996</v>
      </c>
      <c r="B1241" s="1" t="s">
        <v>9259</v>
      </c>
      <c r="C1241" s="2">
        <v>912042678</v>
      </c>
      <c r="D1241" s="1" t="s">
        <v>9260</v>
      </c>
      <c r="E1241" s="1" t="s">
        <v>9231</v>
      </c>
      <c r="F1241" s="3">
        <v>44229</v>
      </c>
      <c r="G1241" t="s">
        <v>10485</v>
      </c>
    </row>
    <row r="1242" spans="1:7" x14ac:dyDescent="0.25">
      <c r="A1242">
        <f t="shared" ca="1" si="19"/>
        <v>0.5096224651386615</v>
      </c>
      <c r="B1242" s="1" t="s">
        <v>9242</v>
      </c>
      <c r="C1242" s="2">
        <v>810104163</v>
      </c>
      <c r="D1242" s="1" t="s">
        <v>9243</v>
      </c>
      <c r="E1242" s="1" t="s">
        <v>9231</v>
      </c>
      <c r="F1242" s="3">
        <v>44531</v>
      </c>
      <c r="G1242" t="s">
        <v>10486</v>
      </c>
    </row>
    <row r="1243" spans="1:7" x14ac:dyDescent="0.25">
      <c r="A1243">
        <f t="shared" ca="1" si="19"/>
        <v>0.86723733209330645</v>
      </c>
      <c r="B1243" s="1" t="s">
        <v>9225</v>
      </c>
      <c r="C1243" s="2">
        <v>760130291</v>
      </c>
      <c r="D1243" s="1" t="s">
        <v>9226</v>
      </c>
      <c r="E1243" s="1" t="s">
        <v>9227</v>
      </c>
      <c r="F1243" s="3">
        <v>44296</v>
      </c>
      <c r="G1243" t="s">
        <v>10487</v>
      </c>
    </row>
    <row r="1244" spans="1:7" x14ac:dyDescent="0.25">
      <c r="A1244">
        <f t="shared" ca="1" si="19"/>
        <v>0.80294520465531627</v>
      </c>
      <c r="B1244" s="1" t="s">
        <v>9242</v>
      </c>
      <c r="C1244" s="2">
        <v>226392113</v>
      </c>
      <c r="D1244" s="1" t="s">
        <v>9243</v>
      </c>
      <c r="E1244" s="1" t="s">
        <v>9231</v>
      </c>
      <c r="F1244" s="3">
        <v>44608</v>
      </c>
      <c r="G1244" t="s">
        <v>10488</v>
      </c>
    </row>
    <row r="1245" spans="1:7" x14ac:dyDescent="0.25">
      <c r="A1245">
        <f t="shared" ca="1" si="19"/>
        <v>0.85369932986293595</v>
      </c>
      <c r="B1245" s="1" t="s">
        <v>9242</v>
      </c>
      <c r="C1245" s="2">
        <v>221419824</v>
      </c>
      <c r="D1245" s="1" t="s">
        <v>9243</v>
      </c>
      <c r="E1245" s="1" t="s">
        <v>9231</v>
      </c>
      <c r="F1245" s="3">
        <v>44582</v>
      </c>
      <c r="G1245" t="s">
        <v>10489</v>
      </c>
    </row>
    <row r="1246" spans="1:7" x14ac:dyDescent="0.25">
      <c r="A1246">
        <f t="shared" ca="1" si="19"/>
        <v>0.82557800436616668</v>
      </c>
      <c r="B1246" s="1" t="s">
        <v>9225</v>
      </c>
      <c r="C1246" s="2">
        <v>263065595</v>
      </c>
      <c r="D1246" s="1" t="s">
        <v>9226</v>
      </c>
      <c r="E1246" s="1" t="s">
        <v>9227</v>
      </c>
      <c r="F1246" s="3">
        <v>44611</v>
      </c>
      <c r="G1246" t="s">
        <v>10490</v>
      </c>
    </row>
    <row r="1247" spans="1:7" x14ac:dyDescent="0.25">
      <c r="A1247">
        <f t="shared" ca="1" si="19"/>
        <v>0.34606849636446169</v>
      </c>
      <c r="B1247" s="1" t="s">
        <v>9235</v>
      </c>
      <c r="C1247" s="2">
        <v>677528342</v>
      </c>
      <c r="D1247" s="1" t="s">
        <v>9236</v>
      </c>
      <c r="E1247" s="1" t="s">
        <v>9227</v>
      </c>
      <c r="F1247" s="3">
        <v>44475</v>
      </c>
      <c r="G1247" t="s">
        <v>10491</v>
      </c>
    </row>
    <row r="1248" spans="1:7" x14ac:dyDescent="0.25">
      <c r="A1248">
        <f t="shared" ca="1" si="19"/>
        <v>0.44982591732836474</v>
      </c>
      <c r="B1248" s="1" t="s">
        <v>9225</v>
      </c>
      <c r="C1248" s="2">
        <v>151915052</v>
      </c>
      <c r="D1248" s="1" t="s">
        <v>9226</v>
      </c>
      <c r="E1248" s="1" t="s">
        <v>9233</v>
      </c>
      <c r="F1248" s="3">
        <v>44511</v>
      </c>
      <c r="G1248" t="s">
        <v>10492</v>
      </c>
    </row>
    <row r="1249" spans="1:7" x14ac:dyDescent="0.25">
      <c r="A1249">
        <f t="shared" ca="1" si="19"/>
        <v>6.5174334271569045E-2</v>
      </c>
      <c r="B1249" s="1" t="s">
        <v>9245</v>
      </c>
      <c r="C1249" s="2">
        <v>883512569</v>
      </c>
      <c r="D1249" s="1" t="s">
        <v>9246</v>
      </c>
      <c r="E1249" s="1" t="s">
        <v>9227</v>
      </c>
      <c r="F1249" s="3">
        <v>44289</v>
      </c>
      <c r="G1249" t="s">
        <v>10493</v>
      </c>
    </row>
    <row r="1250" spans="1:7" x14ac:dyDescent="0.25">
      <c r="A1250">
        <f t="shared" ca="1" si="19"/>
        <v>0.95779514994945625</v>
      </c>
      <c r="B1250" s="1" t="s">
        <v>9245</v>
      </c>
      <c r="C1250" s="2">
        <v>884488788</v>
      </c>
      <c r="D1250" s="1" t="s">
        <v>9246</v>
      </c>
      <c r="E1250" s="1" t="s">
        <v>9282</v>
      </c>
      <c r="F1250" s="3">
        <v>44238</v>
      </c>
      <c r="G1250" t="s">
        <v>10494</v>
      </c>
    </row>
    <row r="1251" spans="1:7" x14ac:dyDescent="0.25">
      <c r="A1251">
        <f t="shared" ca="1" si="19"/>
        <v>0.98936159360969878</v>
      </c>
      <c r="B1251" s="1" t="s">
        <v>9245</v>
      </c>
      <c r="C1251" s="2">
        <v>853402528</v>
      </c>
      <c r="D1251" s="1" t="s">
        <v>9246</v>
      </c>
      <c r="E1251" s="1" t="s">
        <v>9285</v>
      </c>
      <c r="F1251" s="3">
        <v>44207</v>
      </c>
      <c r="G1251" t="s">
        <v>10495</v>
      </c>
    </row>
    <row r="1252" spans="1:7" x14ac:dyDescent="0.25">
      <c r="A1252">
        <f t="shared" ca="1" si="19"/>
        <v>0.30480647772982417</v>
      </c>
      <c r="B1252" s="1" t="s">
        <v>9242</v>
      </c>
      <c r="C1252" s="2">
        <v>533428499</v>
      </c>
      <c r="D1252" s="1" t="s">
        <v>9243</v>
      </c>
      <c r="E1252" s="1" t="s">
        <v>9231</v>
      </c>
      <c r="F1252" s="3">
        <v>44310</v>
      </c>
      <c r="G1252" t="s">
        <v>10496</v>
      </c>
    </row>
    <row r="1253" spans="1:7" x14ac:dyDescent="0.25">
      <c r="A1253">
        <f t="shared" ca="1" si="19"/>
        <v>0.20216561653455634</v>
      </c>
      <c r="B1253" s="1" t="s">
        <v>9245</v>
      </c>
      <c r="C1253" s="2">
        <v>377745821</v>
      </c>
      <c r="D1253" s="1" t="s">
        <v>9246</v>
      </c>
      <c r="E1253" s="1" t="s">
        <v>9282</v>
      </c>
      <c r="F1253" s="3">
        <v>44350</v>
      </c>
      <c r="G1253" t="s">
        <v>10497</v>
      </c>
    </row>
    <row r="1254" spans="1:7" x14ac:dyDescent="0.25">
      <c r="A1254">
        <f t="shared" ca="1" si="19"/>
        <v>0.27414697959325129</v>
      </c>
      <c r="B1254" s="1" t="s">
        <v>9242</v>
      </c>
      <c r="C1254" s="2">
        <v>434934382</v>
      </c>
      <c r="D1254" s="1" t="s">
        <v>9243</v>
      </c>
      <c r="E1254" s="1" t="s">
        <v>9233</v>
      </c>
      <c r="F1254" s="3">
        <v>44296</v>
      </c>
      <c r="G1254" t="s">
        <v>10498</v>
      </c>
    </row>
    <row r="1255" spans="1:7" x14ac:dyDescent="0.25">
      <c r="A1255">
        <f t="shared" ca="1" si="19"/>
        <v>1.1036543495063778E-2</v>
      </c>
      <c r="B1255" s="1" t="s">
        <v>9225</v>
      </c>
      <c r="C1255" s="2">
        <v>838500892</v>
      </c>
      <c r="D1255" s="1" t="s">
        <v>9226</v>
      </c>
      <c r="E1255" s="1" t="s">
        <v>9233</v>
      </c>
      <c r="F1255" s="3">
        <v>44662</v>
      </c>
      <c r="G1255" t="s">
        <v>10499</v>
      </c>
    </row>
    <row r="1256" spans="1:7" x14ac:dyDescent="0.25">
      <c r="A1256">
        <f t="shared" ca="1" si="19"/>
        <v>0.75558879024454872</v>
      </c>
      <c r="B1256" s="1" t="s">
        <v>9242</v>
      </c>
      <c r="C1256" s="2">
        <v>6178667</v>
      </c>
      <c r="D1256" s="1" t="s">
        <v>9243</v>
      </c>
      <c r="E1256" s="1" t="s">
        <v>9231</v>
      </c>
      <c r="F1256" s="3">
        <v>44476</v>
      </c>
      <c r="G1256" t="s">
        <v>10500</v>
      </c>
    </row>
    <row r="1257" spans="1:7" x14ac:dyDescent="0.25">
      <c r="A1257">
        <f t="shared" ca="1" si="19"/>
        <v>0.10634376764092091</v>
      </c>
      <c r="B1257" s="1" t="s">
        <v>9259</v>
      </c>
      <c r="C1257" s="2">
        <v>955631691</v>
      </c>
      <c r="D1257" s="1" t="s">
        <v>9260</v>
      </c>
      <c r="E1257" s="1" t="s">
        <v>9233</v>
      </c>
      <c r="F1257" s="3">
        <v>44449</v>
      </c>
      <c r="G1257" t="s">
        <v>10501</v>
      </c>
    </row>
    <row r="1258" spans="1:7" x14ac:dyDescent="0.25">
      <c r="A1258">
        <f t="shared" ca="1" si="19"/>
        <v>0.97273945578078402</v>
      </c>
      <c r="B1258" s="1" t="s">
        <v>9242</v>
      </c>
      <c r="C1258" s="2">
        <v>815571796</v>
      </c>
      <c r="D1258" s="1" t="s">
        <v>9243</v>
      </c>
      <c r="E1258" s="1" t="s">
        <v>9233</v>
      </c>
      <c r="F1258" s="3">
        <v>44573</v>
      </c>
      <c r="G1258" t="s">
        <v>10502</v>
      </c>
    </row>
    <row r="1259" spans="1:7" x14ac:dyDescent="0.25">
      <c r="A1259">
        <f t="shared" ca="1" si="19"/>
        <v>3.4691315353331587E-2</v>
      </c>
      <c r="B1259" s="1" t="s">
        <v>9242</v>
      </c>
      <c r="C1259" s="2">
        <v>461675878</v>
      </c>
      <c r="D1259" s="1" t="s">
        <v>9243</v>
      </c>
      <c r="E1259" s="1" t="s">
        <v>9231</v>
      </c>
      <c r="F1259" s="3">
        <v>44370</v>
      </c>
      <c r="G1259" t="s">
        <v>10503</v>
      </c>
    </row>
    <row r="1260" spans="1:7" x14ac:dyDescent="0.25">
      <c r="A1260">
        <f t="shared" ca="1" si="19"/>
        <v>0.62173190265218525</v>
      </c>
      <c r="B1260" s="1" t="s">
        <v>9245</v>
      </c>
      <c r="C1260" s="2">
        <v>612313794</v>
      </c>
      <c r="D1260" s="1" t="s">
        <v>9246</v>
      </c>
      <c r="E1260" s="1" t="s">
        <v>9227</v>
      </c>
      <c r="F1260" s="3">
        <v>44679</v>
      </c>
      <c r="G1260" t="s">
        <v>10504</v>
      </c>
    </row>
    <row r="1261" spans="1:7" x14ac:dyDescent="0.25">
      <c r="A1261">
        <f t="shared" ca="1" si="19"/>
        <v>0.83535048296683612</v>
      </c>
      <c r="B1261" s="1" t="s">
        <v>9242</v>
      </c>
      <c r="C1261" s="2">
        <v>48126440</v>
      </c>
      <c r="D1261" s="1" t="s">
        <v>9243</v>
      </c>
      <c r="E1261" s="1" t="s">
        <v>9231</v>
      </c>
      <c r="F1261" s="3">
        <v>44303</v>
      </c>
      <c r="G1261" t="s">
        <v>10505</v>
      </c>
    </row>
    <row r="1262" spans="1:7" x14ac:dyDescent="0.25">
      <c r="A1262">
        <f t="shared" ca="1" si="19"/>
        <v>6.8180994729387101E-2</v>
      </c>
      <c r="B1262" s="1" t="s">
        <v>9259</v>
      </c>
      <c r="C1262" s="2">
        <v>676553473</v>
      </c>
      <c r="D1262" s="1" t="s">
        <v>9260</v>
      </c>
      <c r="E1262" s="1" t="s">
        <v>9287</v>
      </c>
      <c r="F1262" s="3">
        <v>44606</v>
      </c>
      <c r="G1262" t="s">
        <v>10506</v>
      </c>
    </row>
    <row r="1263" spans="1:7" x14ac:dyDescent="0.25">
      <c r="A1263">
        <f t="shared" ca="1" si="19"/>
        <v>0.58448085347472734</v>
      </c>
      <c r="B1263" s="1" t="s">
        <v>9235</v>
      </c>
      <c r="C1263" s="2">
        <v>986854271</v>
      </c>
      <c r="D1263" s="1" t="s">
        <v>9236</v>
      </c>
      <c r="E1263" s="1" t="s">
        <v>9237</v>
      </c>
      <c r="F1263" s="3">
        <v>44216</v>
      </c>
      <c r="G1263" t="s">
        <v>10507</v>
      </c>
    </row>
    <row r="1264" spans="1:7" x14ac:dyDescent="0.25">
      <c r="A1264">
        <f t="shared" ca="1" si="19"/>
        <v>0.67890459579550477</v>
      </c>
      <c r="B1264" s="1" t="s">
        <v>9225</v>
      </c>
      <c r="C1264" s="2">
        <v>218272075</v>
      </c>
      <c r="D1264" s="1" t="s">
        <v>9226</v>
      </c>
      <c r="E1264" s="1" t="s">
        <v>9227</v>
      </c>
      <c r="F1264" s="3">
        <v>44413</v>
      </c>
      <c r="G1264" t="s">
        <v>10508</v>
      </c>
    </row>
    <row r="1265" spans="1:7" x14ac:dyDescent="0.25">
      <c r="A1265">
        <f t="shared" ca="1" si="19"/>
        <v>0.30697260377379931</v>
      </c>
      <c r="B1265" s="1" t="s">
        <v>9242</v>
      </c>
      <c r="C1265" s="2">
        <v>935732733</v>
      </c>
      <c r="D1265" s="1" t="s">
        <v>9243</v>
      </c>
      <c r="E1265" s="1" t="s">
        <v>9231</v>
      </c>
      <c r="F1265" s="3">
        <v>44447</v>
      </c>
      <c r="G1265" t="s">
        <v>10509</v>
      </c>
    </row>
    <row r="1266" spans="1:7" x14ac:dyDescent="0.25">
      <c r="A1266">
        <f t="shared" ca="1" si="19"/>
        <v>0.37863077764203723</v>
      </c>
      <c r="B1266" s="1" t="s">
        <v>9225</v>
      </c>
      <c r="C1266" s="2">
        <v>76772744</v>
      </c>
      <c r="D1266" s="1" t="s">
        <v>9226</v>
      </c>
      <c r="E1266" s="1" t="s">
        <v>9227</v>
      </c>
      <c r="F1266" s="3">
        <v>44241</v>
      </c>
      <c r="G1266" t="s">
        <v>10510</v>
      </c>
    </row>
    <row r="1267" spans="1:7" x14ac:dyDescent="0.25">
      <c r="A1267">
        <f t="shared" ca="1" si="19"/>
        <v>0.58056844588032275</v>
      </c>
      <c r="B1267" s="1" t="s">
        <v>9235</v>
      </c>
      <c r="C1267" s="2">
        <v>227174666</v>
      </c>
      <c r="D1267" s="1" t="s">
        <v>9236</v>
      </c>
      <c r="E1267" s="1" t="s">
        <v>9237</v>
      </c>
      <c r="F1267" s="3">
        <v>44669</v>
      </c>
      <c r="G1267" t="s">
        <v>10511</v>
      </c>
    </row>
    <row r="1268" spans="1:7" x14ac:dyDescent="0.25">
      <c r="A1268">
        <f t="shared" ca="1" si="19"/>
        <v>0.16774698152221901</v>
      </c>
      <c r="B1268" s="1" t="s">
        <v>9245</v>
      </c>
      <c r="C1268" s="2">
        <v>581636322</v>
      </c>
      <c r="D1268" s="1" t="s">
        <v>9246</v>
      </c>
      <c r="E1268" s="1" t="s">
        <v>9227</v>
      </c>
      <c r="F1268" s="3">
        <v>44568</v>
      </c>
      <c r="G1268" t="s">
        <v>10512</v>
      </c>
    </row>
    <row r="1269" spans="1:7" x14ac:dyDescent="0.25">
      <c r="A1269">
        <f t="shared" ca="1" si="19"/>
        <v>0.56983216517865853</v>
      </c>
      <c r="B1269" s="1" t="s">
        <v>9225</v>
      </c>
      <c r="C1269" s="2">
        <v>340449270</v>
      </c>
      <c r="D1269" s="1" t="s">
        <v>9226</v>
      </c>
      <c r="E1269" s="1" t="s">
        <v>9227</v>
      </c>
      <c r="F1269" s="3">
        <v>44396</v>
      </c>
      <c r="G1269" t="s">
        <v>10513</v>
      </c>
    </row>
    <row r="1270" spans="1:7" x14ac:dyDescent="0.25">
      <c r="A1270">
        <f t="shared" ca="1" si="19"/>
        <v>0.48022207722884325</v>
      </c>
      <c r="B1270" s="1" t="s">
        <v>9245</v>
      </c>
      <c r="C1270" s="2">
        <v>200545516</v>
      </c>
      <c r="D1270" s="1" t="s">
        <v>9246</v>
      </c>
      <c r="E1270" s="1" t="s">
        <v>9285</v>
      </c>
      <c r="F1270" s="3">
        <v>44398</v>
      </c>
      <c r="G1270" t="s">
        <v>10514</v>
      </c>
    </row>
    <row r="1271" spans="1:7" x14ac:dyDescent="0.25">
      <c r="A1271">
        <f t="shared" ca="1" si="19"/>
        <v>0.61523635001420196</v>
      </c>
      <c r="B1271" s="1" t="s">
        <v>9225</v>
      </c>
      <c r="C1271" s="2">
        <v>268560799</v>
      </c>
      <c r="D1271" s="1" t="s">
        <v>9226</v>
      </c>
      <c r="E1271" s="1" t="s">
        <v>9227</v>
      </c>
      <c r="F1271" s="3">
        <v>44356</v>
      </c>
      <c r="G1271" t="s">
        <v>10515</v>
      </c>
    </row>
    <row r="1272" spans="1:7" x14ac:dyDescent="0.25">
      <c r="A1272">
        <f t="shared" ca="1" si="19"/>
        <v>0.80396170361841501</v>
      </c>
      <c r="B1272" s="1" t="s">
        <v>9225</v>
      </c>
      <c r="C1272" s="2">
        <v>827014686</v>
      </c>
      <c r="D1272" s="1" t="s">
        <v>9226</v>
      </c>
      <c r="E1272" s="1" t="s">
        <v>9285</v>
      </c>
      <c r="F1272" s="3">
        <v>44632</v>
      </c>
      <c r="G1272" t="s">
        <v>10516</v>
      </c>
    </row>
    <row r="1273" spans="1:7" x14ac:dyDescent="0.25">
      <c r="A1273">
        <f t="shared" ca="1" si="19"/>
        <v>0.39288633652995442</v>
      </c>
      <c r="B1273" s="1" t="s">
        <v>9259</v>
      </c>
      <c r="C1273" s="2">
        <v>538512524</v>
      </c>
      <c r="D1273" s="1" t="s">
        <v>9260</v>
      </c>
      <c r="E1273" s="1" t="s">
        <v>9233</v>
      </c>
      <c r="F1273" s="3">
        <v>44634</v>
      </c>
      <c r="G1273" t="s">
        <v>10517</v>
      </c>
    </row>
    <row r="1274" spans="1:7" x14ac:dyDescent="0.25">
      <c r="A1274">
        <f t="shared" ca="1" si="19"/>
        <v>0.16405474525063701</v>
      </c>
      <c r="B1274" s="1" t="s">
        <v>9245</v>
      </c>
      <c r="C1274" s="2">
        <v>717625204</v>
      </c>
      <c r="D1274" s="1" t="s">
        <v>9246</v>
      </c>
      <c r="E1274" s="1" t="s">
        <v>9227</v>
      </c>
      <c r="F1274" s="3">
        <v>44670</v>
      </c>
      <c r="G1274" t="s">
        <v>10518</v>
      </c>
    </row>
    <row r="1275" spans="1:7" x14ac:dyDescent="0.25">
      <c r="A1275">
        <f t="shared" ca="1" si="19"/>
        <v>0.59252766690733871</v>
      </c>
      <c r="B1275" s="1" t="s">
        <v>9242</v>
      </c>
      <c r="C1275" s="2">
        <v>313980008</v>
      </c>
      <c r="D1275" s="1" t="s">
        <v>9243</v>
      </c>
      <c r="E1275" s="1" t="s">
        <v>9231</v>
      </c>
      <c r="F1275" s="3">
        <v>44579</v>
      </c>
      <c r="G1275" t="s">
        <v>10519</v>
      </c>
    </row>
    <row r="1276" spans="1:7" x14ac:dyDescent="0.25">
      <c r="A1276">
        <f t="shared" ca="1" si="19"/>
        <v>0.2511337229390046</v>
      </c>
      <c r="B1276" s="1" t="s">
        <v>9259</v>
      </c>
      <c r="C1276" s="2">
        <v>341172486</v>
      </c>
      <c r="D1276" s="1" t="s">
        <v>9260</v>
      </c>
      <c r="E1276" s="1" t="s">
        <v>9233</v>
      </c>
      <c r="F1276" s="3">
        <v>44564</v>
      </c>
      <c r="G1276" t="s">
        <v>10520</v>
      </c>
    </row>
    <row r="1277" spans="1:7" x14ac:dyDescent="0.25">
      <c r="A1277">
        <f t="shared" ca="1" si="19"/>
        <v>8.9725840288058634E-2</v>
      </c>
      <c r="B1277" s="1" t="s">
        <v>9235</v>
      </c>
      <c r="C1277" s="2">
        <v>961831981</v>
      </c>
      <c r="D1277" s="1" t="s">
        <v>9236</v>
      </c>
      <c r="E1277" s="1" t="s">
        <v>9248</v>
      </c>
      <c r="F1277" s="3">
        <v>44530</v>
      </c>
      <c r="G1277" t="s">
        <v>10521</v>
      </c>
    </row>
    <row r="1278" spans="1:7" x14ac:dyDescent="0.25">
      <c r="A1278">
        <f t="shared" ca="1" si="19"/>
        <v>0.99558277423327779</v>
      </c>
      <c r="B1278" s="1" t="s">
        <v>9259</v>
      </c>
      <c r="C1278" s="2">
        <v>880275552</v>
      </c>
      <c r="D1278" s="1" t="s">
        <v>9260</v>
      </c>
      <c r="E1278" s="1" t="s">
        <v>9233</v>
      </c>
      <c r="F1278" s="3">
        <v>44473</v>
      </c>
      <c r="G1278" t="s">
        <v>10522</v>
      </c>
    </row>
    <row r="1279" spans="1:7" x14ac:dyDescent="0.25">
      <c r="A1279">
        <f t="shared" ca="1" si="19"/>
        <v>0.63884478656459021</v>
      </c>
      <c r="B1279" s="1" t="s">
        <v>9225</v>
      </c>
      <c r="C1279" s="2">
        <v>806218567</v>
      </c>
      <c r="D1279" s="1" t="s">
        <v>9226</v>
      </c>
      <c r="E1279" s="1" t="s">
        <v>9233</v>
      </c>
      <c r="F1279" s="3">
        <v>44212</v>
      </c>
      <c r="G1279" t="s">
        <v>10523</v>
      </c>
    </row>
    <row r="1280" spans="1:7" x14ac:dyDescent="0.25">
      <c r="A1280">
        <f t="shared" ca="1" si="19"/>
        <v>0.50977895870430667</v>
      </c>
      <c r="B1280" s="1" t="s">
        <v>9245</v>
      </c>
      <c r="C1280" s="2">
        <v>714988344</v>
      </c>
      <c r="D1280" s="1" t="s">
        <v>9246</v>
      </c>
      <c r="E1280" s="1" t="s">
        <v>9285</v>
      </c>
      <c r="F1280" s="3">
        <v>44408</v>
      </c>
      <c r="G1280" t="s">
        <v>10524</v>
      </c>
    </row>
    <row r="1281" spans="1:7" x14ac:dyDescent="0.25">
      <c r="A1281">
        <f t="shared" ca="1" si="19"/>
        <v>0.67310824500851552</v>
      </c>
      <c r="B1281" s="1" t="s">
        <v>9225</v>
      </c>
      <c r="C1281" s="2">
        <v>531964292</v>
      </c>
      <c r="D1281" s="1" t="s">
        <v>9226</v>
      </c>
      <c r="E1281" s="1" t="s">
        <v>9285</v>
      </c>
      <c r="F1281" s="3">
        <v>44410</v>
      </c>
      <c r="G1281" t="s">
        <v>10525</v>
      </c>
    </row>
    <row r="1282" spans="1:7" x14ac:dyDescent="0.25">
      <c r="A1282">
        <f t="shared" ref="A1282:A1345" ca="1" si="20">RAND()</f>
        <v>8.1266606988322332E-2</v>
      </c>
      <c r="B1282" s="1" t="s">
        <v>9242</v>
      </c>
      <c r="C1282" s="2">
        <v>108929038</v>
      </c>
      <c r="D1282" s="1" t="s">
        <v>9243</v>
      </c>
      <c r="E1282" s="1" t="s">
        <v>9233</v>
      </c>
      <c r="F1282" s="3">
        <v>44508</v>
      </c>
      <c r="G1282" t="s">
        <v>10526</v>
      </c>
    </row>
    <row r="1283" spans="1:7" x14ac:dyDescent="0.25">
      <c r="A1283">
        <f t="shared" ca="1" si="20"/>
        <v>0.3014876156786167</v>
      </c>
      <c r="B1283" s="1" t="s">
        <v>9229</v>
      </c>
      <c r="C1283" s="2">
        <v>591586123</v>
      </c>
      <c r="D1283" s="1" t="s">
        <v>9230</v>
      </c>
      <c r="E1283" s="1" t="s">
        <v>9240</v>
      </c>
      <c r="F1283" s="3">
        <v>44625</v>
      </c>
      <c r="G1283" t="s">
        <v>10527</v>
      </c>
    </row>
    <row r="1284" spans="1:7" x14ac:dyDescent="0.25">
      <c r="A1284">
        <f t="shared" ca="1" si="20"/>
        <v>7.9143468004837514E-3</v>
      </c>
      <c r="B1284" s="1" t="s">
        <v>9259</v>
      </c>
      <c r="C1284" s="2">
        <v>582459858</v>
      </c>
      <c r="D1284" s="1" t="s">
        <v>9260</v>
      </c>
      <c r="E1284" s="1" t="s">
        <v>9231</v>
      </c>
      <c r="F1284" s="3">
        <v>44293</v>
      </c>
      <c r="G1284" t="s">
        <v>10528</v>
      </c>
    </row>
    <row r="1285" spans="1:7" x14ac:dyDescent="0.25">
      <c r="A1285">
        <f t="shared" ca="1" si="20"/>
        <v>0.66571362189721439</v>
      </c>
      <c r="B1285" s="1" t="s">
        <v>9245</v>
      </c>
      <c r="C1285" s="2">
        <v>95833293</v>
      </c>
      <c r="D1285" s="1" t="s">
        <v>9246</v>
      </c>
      <c r="E1285" s="1" t="s">
        <v>9227</v>
      </c>
      <c r="F1285" s="3">
        <v>44645</v>
      </c>
      <c r="G1285" t="s">
        <v>10529</v>
      </c>
    </row>
    <row r="1286" spans="1:7" x14ac:dyDescent="0.25">
      <c r="A1286">
        <f t="shared" ca="1" si="20"/>
        <v>0.25647967225761081</v>
      </c>
      <c r="B1286" s="1" t="s">
        <v>9245</v>
      </c>
      <c r="C1286" s="2">
        <v>420374851</v>
      </c>
      <c r="D1286" s="1" t="s">
        <v>9246</v>
      </c>
      <c r="E1286" s="1" t="s">
        <v>9285</v>
      </c>
      <c r="F1286" s="3">
        <v>44205</v>
      </c>
      <c r="G1286" t="s">
        <v>10530</v>
      </c>
    </row>
    <row r="1287" spans="1:7" x14ac:dyDescent="0.25">
      <c r="A1287">
        <f t="shared" ca="1" si="20"/>
        <v>0.29993150402747437</v>
      </c>
      <c r="B1287" s="1" t="s">
        <v>9225</v>
      </c>
      <c r="C1287" s="2">
        <v>254730333</v>
      </c>
      <c r="D1287" s="1" t="s">
        <v>9226</v>
      </c>
      <c r="E1287" s="1" t="s">
        <v>9233</v>
      </c>
      <c r="F1287" s="3">
        <v>44204</v>
      </c>
      <c r="G1287" t="s">
        <v>10531</v>
      </c>
    </row>
    <row r="1288" spans="1:7" x14ac:dyDescent="0.25">
      <c r="A1288">
        <f t="shared" ca="1" si="20"/>
        <v>0.6449744996869049</v>
      </c>
      <c r="B1288" s="1" t="s">
        <v>9242</v>
      </c>
      <c r="C1288" s="2">
        <v>807991662</v>
      </c>
      <c r="D1288" s="1" t="s">
        <v>9243</v>
      </c>
      <c r="E1288" s="1" t="s">
        <v>9231</v>
      </c>
      <c r="F1288" s="3">
        <v>44424</v>
      </c>
      <c r="G1288" t="s">
        <v>10532</v>
      </c>
    </row>
    <row r="1289" spans="1:7" x14ac:dyDescent="0.25">
      <c r="A1289">
        <f t="shared" ca="1" si="20"/>
        <v>0.39760509144001721</v>
      </c>
      <c r="B1289" s="1" t="s">
        <v>9245</v>
      </c>
      <c r="C1289" s="2">
        <v>503978562</v>
      </c>
      <c r="D1289" s="1" t="s">
        <v>9246</v>
      </c>
      <c r="E1289" s="1" t="s">
        <v>9227</v>
      </c>
      <c r="F1289" s="3">
        <v>44510</v>
      </c>
      <c r="G1289" t="s">
        <v>10533</v>
      </c>
    </row>
    <row r="1290" spans="1:7" x14ac:dyDescent="0.25">
      <c r="A1290">
        <f t="shared" ca="1" si="20"/>
        <v>0.59215579026784515</v>
      </c>
      <c r="B1290" s="1" t="s">
        <v>9242</v>
      </c>
      <c r="C1290" s="2">
        <v>174625296</v>
      </c>
      <c r="D1290" s="1" t="s">
        <v>9243</v>
      </c>
      <c r="E1290" s="1" t="s">
        <v>9231</v>
      </c>
      <c r="F1290" s="3">
        <v>44598</v>
      </c>
      <c r="G1290" t="s">
        <v>10534</v>
      </c>
    </row>
    <row r="1291" spans="1:7" x14ac:dyDescent="0.25">
      <c r="A1291">
        <f t="shared" ca="1" si="20"/>
        <v>0.56373586039520751</v>
      </c>
      <c r="B1291" s="1" t="s">
        <v>9242</v>
      </c>
      <c r="C1291" s="2">
        <v>276008559</v>
      </c>
      <c r="D1291" s="1" t="s">
        <v>9243</v>
      </c>
      <c r="E1291" s="1" t="s">
        <v>9231</v>
      </c>
      <c r="F1291" s="3">
        <v>44638</v>
      </c>
      <c r="G1291" t="s">
        <v>10535</v>
      </c>
    </row>
    <row r="1292" spans="1:7" x14ac:dyDescent="0.25">
      <c r="A1292">
        <f t="shared" ca="1" si="20"/>
        <v>0.84569441042454696</v>
      </c>
      <c r="B1292" s="1" t="s">
        <v>9245</v>
      </c>
      <c r="C1292" s="2">
        <v>851913195</v>
      </c>
      <c r="D1292" s="1" t="s">
        <v>9246</v>
      </c>
      <c r="E1292" s="1" t="s">
        <v>9227</v>
      </c>
      <c r="F1292" s="3">
        <v>44678</v>
      </c>
      <c r="G1292" t="s">
        <v>10536</v>
      </c>
    </row>
    <row r="1293" spans="1:7" x14ac:dyDescent="0.25">
      <c r="A1293">
        <f t="shared" ca="1" si="20"/>
        <v>0.40311112134055804</v>
      </c>
      <c r="B1293" s="1" t="s">
        <v>9229</v>
      </c>
      <c r="C1293" s="2">
        <v>794596039</v>
      </c>
      <c r="D1293" s="1" t="s">
        <v>9230</v>
      </c>
      <c r="E1293" s="1" t="s">
        <v>9231</v>
      </c>
      <c r="F1293" s="3">
        <v>44320</v>
      </c>
      <c r="G1293" t="s">
        <v>10537</v>
      </c>
    </row>
    <row r="1294" spans="1:7" x14ac:dyDescent="0.25">
      <c r="A1294">
        <f t="shared" ca="1" si="20"/>
        <v>0.52094147910059807</v>
      </c>
      <c r="B1294" s="1" t="s">
        <v>9242</v>
      </c>
      <c r="C1294" s="2">
        <v>518826262</v>
      </c>
      <c r="D1294" s="1" t="s">
        <v>9243</v>
      </c>
      <c r="E1294" s="1" t="s">
        <v>9231</v>
      </c>
      <c r="F1294" s="3">
        <v>44383</v>
      </c>
      <c r="G1294" t="s">
        <v>10538</v>
      </c>
    </row>
    <row r="1295" spans="1:7" x14ac:dyDescent="0.25">
      <c r="A1295">
        <f t="shared" ca="1" si="20"/>
        <v>0.35809913576869457</v>
      </c>
      <c r="B1295" s="1" t="s">
        <v>9225</v>
      </c>
      <c r="C1295" s="2">
        <v>387078888</v>
      </c>
      <c r="D1295" s="1" t="s">
        <v>9226</v>
      </c>
      <c r="E1295" s="1" t="s">
        <v>9227</v>
      </c>
      <c r="F1295" s="3">
        <v>44586</v>
      </c>
      <c r="G1295" t="s">
        <v>10539</v>
      </c>
    </row>
    <row r="1296" spans="1:7" x14ac:dyDescent="0.25">
      <c r="A1296">
        <f t="shared" ca="1" si="20"/>
        <v>0.402096584196178</v>
      </c>
      <c r="B1296" s="1" t="s">
        <v>9225</v>
      </c>
      <c r="C1296" s="2">
        <v>957223176</v>
      </c>
      <c r="D1296" s="1" t="s">
        <v>9226</v>
      </c>
      <c r="E1296" s="1" t="s">
        <v>9227</v>
      </c>
      <c r="F1296" s="3">
        <v>44356</v>
      </c>
      <c r="G1296" t="s">
        <v>10540</v>
      </c>
    </row>
    <row r="1297" spans="1:7" x14ac:dyDescent="0.25">
      <c r="A1297">
        <f t="shared" ca="1" si="20"/>
        <v>0.49103689725953314</v>
      </c>
      <c r="B1297" s="1" t="s">
        <v>9229</v>
      </c>
      <c r="C1297" s="2">
        <v>523904525</v>
      </c>
      <c r="D1297" s="1" t="s">
        <v>9230</v>
      </c>
      <c r="E1297" s="1" t="s">
        <v>9240</v>
      </c>
      <c r="F1297" s="3">
        <v>44247</v>
      </c>
      <c r="G1297" t="s">
        <v>10541</v>
      </c>
    </row>
    <row r="1298" spans="1:7" x14ac:dyDescent="0.25">
      <c r="A1298">
        <f t="shared" ca="1" si="20"/>
        <v>0.28511143522090787</v>
      </c>
      <c r="B1298" s="1" t="s">
        <v>9245</v>
      </c>
      <c r="C1298" s="2">
        <v>491584738</v>
      </c>
      <c r="D1298" s="1" t="s">
        <v>9246</v>
      </c>
      <c r="E1298" s="1" t="s">
        <v>9285</v>
      </c>
      <c r="F1298" s="3">
        <v>44631</v>
      </c>
      <c r="G1298" t="s">
        <v>10542</v>
      </c>
    </row>
    <row r="1299" spans="1:7" x14ac:dyDescent="0.25">
      <c r="A1299">
        <f t="shared" ca="1" si="20"/>
        <v>0.47141634441998559</v>
      </c>
      <c r="B1299" s="1" t="s">
        <v>9259</v>
      </c>
      <c r="C1299" s="2">
        <v>744373219</v>
      </c>
      <c r="D1299" s="1" t="s">
        <v>9260</v>
      </c>
      <c r="E1299" s="1" t="s">
        <v>9233</v>
      </c>
      <c r="F1299" s="3">
        <v>44493</v>
      </c>
      <c r="G1299" t="s">
        <v>10543</v>
      </c>
    </row>
    <row r="1300" spans="1:7" x14ac:dyDescent="0.25">
      <c r="A1300">
        <f t="shared" ca="1" si="20"/>
        <v>0.3392530532521838</v>
      </c>
      <c r="B1300" s="1" t="s">
        <v>9225</v>
      </c>
      <c r="C1300" s="2">
        <v>527206325</v>
      </c>
      <c r="D1300" s="1" t="s">
        <v>9226</v>
      </c>
      <c r="E1300" s="1" t="s">
        <v>9285</v>
      </c>
      <c r="F1300" s="3">
        <v>44274</v>
      </c>
      <c r="G1300" t="s">
        <v>10544</v>
      </c>
    </row>
    <row r="1301" spans="1:7" x14ac:dyDescent="0.25">
      <c r="A1301">
        <f t="shared" ca="1" si="20"/>
        <v>0.59501015985935313</v>
      </c>
      <c r="B1301" s="1" t="s">
        <v>9242</v>
      </c>
      <c r="C1301" s="2">
        <v>855984744</v>
      </c>
      <c r="D1301" s="1" t="s">
        <v>9243</v>
      </c>
      <c r="E1301" s="1" t="s">
        <v>9231</v>
      </c>
      <c r="F1301" s="3">
        <v>44653</v>
      </c>
      <c r="G1301" t="s">
        <v>10545</v>
      </c>
    </row>
    <row r="1302" spans="1:7" x14ac:dyDescent="0.25">
      <c r="A1302">
        <f t="shared" ca="1" si="20"/>
        <v>0.28851836733791569</v>
      </c>
      <c r="B1302" s="1" t="s">
        <v>9225</v>
      </c>
      <c r="C1302" s="2">
        <v>232958073</v>
      </c>
      <c r="D1302" s="1" t="s">
        <v>9226</v>
      </c>
      <c r="E1302" s="1" t="s">
        <v>9231</v>
      </c>
      <c r="F1302" s="3">
        <v>44545</v>
      </c>
      <c r="G1302" t="s">
        <v>10546</v>
      </c>
    </row>
    <row r="1303" spans="1:7" x14ac:dyDescent="0.25">
      <c r="A1303">
        <f t="shared" ca="1" si="20"/>
        <v>0.94168432016972081</v>
      </c>
      <c r="B1303" s="1" t="s">
        <v>9229</v>
      </c>
      <c r="C1303" s="2">
        <v>227761274</v>
      </c>
      <c r="D1303" s="1" t="s">
        <v>9230</v>
      </c>
      <c r="E1303" s="1" t="s">
        <v>9240</v>
      </c>
      <c r="F1303" s="3">
        <v>44222</v>
      </c>
      <c r="G1303" t="s">
        <v>10547</v>
      </c>
    </row>
    <row r="1304" spans="1:7" x14ac:dyDescent="0.25">
      <c r="A1304">
        <f t="shared" ca="1" si="20"/>
        <v>0.6589798921216431</v>
      </c>
      <c r="B1304" s="1" t="s">
        <v>9259</v>
      </c>
      <c r="C1304" s="2">
        <v>367977355</v>
      </c>
      <c r="D1304" s="1" t="s">
        <v>9260</v>
      </c>
      <c r="E1304" s="1" t="s">
        <v>9231</v>
      </c>
      <c r="F1304" s="3">
        <v>44431</v>
      </c>
      <c r="G1304" t="s">
        <v>10548</v>
      </c>
    </row>
    <row r="1305" spans="1:7" x14ac:dyDescent="0.25">
      <c r="A1305">
        <f t="shared" ca="1" si="20"/>
        <v>0.67598401350821058</v>
      </c>
      <c r="B1305" s="1" t="s">
        <v>9225</v>
      </c>
      <c r="C1305" s="2">
        <v>453340583</v>
      </c>
      <c r="D1305" s="1" t="s">
        <v>9226</v>
      </c>
      <c r="E1305" s="1" t="s">
        <v>9227</v>
      </c>
      <c r="F1305" s="3">
        <v>44639</v>
      </c>
      <c r="G1305" t="s">
        <v>10549</v>
      </c>
    </row>
    <row r="1306" spans="1:7" x14ac:dyDescent="0.25">
      <c r="A1306">
        <f t="shared" ca="1" si="20"/>
        <v>0.70889413683047409</v>
      </c>
      <c r="B1306" s="1" t="s">
        <v>9242</v>
      </c>
      <c r="C1306" s="2">
        <v>9052794</v>
      </c>
      <c r="D1306" s="1" t="s">
        <v>9243</v>
      </c>
      <c r="E1306" s="1" t="s">
        <v>9231</v>
      </c>
      <c r="F1306" s="3">
        <v>44295</v>
      </c>
      <c r="G1306" t="s">
        <v>10550</v>
      </c>
    </row>
    <row r="1307" spans="1:7" x14ac:dyDescent="0.25">
      <c r="A1307">
        <f t="shared" ca="1" si="20"/>
        <v>0.8236435367365903</v>
      </c>
      <c r="B1307" s="1" t="s">
        <v>9259</v>
      </c>
      <c r="C1307" s="2">
        <v>25583562</v>
      </c>
      <c r="D1307" s="1" t="s">
        <v>9260</v>
      </c>
      <c r="E1307" s="1" t="s">
        <v>9233</v>
      </c>
      <c r="F1307" s="3">
        <v>44295</v>
      </c>
      <c r="G1307" t="s">
        <v>10551</v>
      </c>
    </row>
    <row r="1308" spans="1:7" x14ac:dyDescent="0.25">
      <c r="A1308">
        <f t="shared" ca="1" si="20"/>
        <v>0.46521989669145158</v>
      </c>
      <c r="B1308" s="1" t="s">
        <v>9229</v>
      </c>
      <c r="C1308" s="2">
        <v>387193721</v>
      </c>
      <c r="D1308" s="1" t="s">
        <v>9230</v>
      </c>
      <c r="E1308" s="1" t="s">
        <v>9231</v>
      </c>
      <c r="F1308" s="3">
        <v>44677</v>
      </c>
      <c r="G1308" t="s">
        <v>10552</v>
      </c>
    </row>
    <row r="1309" spans="1:7" x14ac:dyDescent="0.25">
      <c r="A1309">
        <f t="shared" ca="1" si="20"/>
        <v>0.92294864014252609</v>
      </c>
      <c r="B1309" s="1" t="s">
        <v>9225</v>
      </c>
      <c r="C1309" s="2">
        <v>192208870</v>
      </c>
      <c r="D1309" s="1" t="s">
        <v>9226</v>
      </c>
      <c r="E1309" s="1" t="s">
        <v>9233</v>
      </c>
      <c r="F1309" s="3">
        <v>44325</v>
      </c>
      <c r="G1309" t="s">
        <v>10553</v>
      </c>
    </row>
    <row r="1310" spans="1:7" x14ac:dyDescent="0.25">
      <c r="A1310">
        <f t="shared" ca="1" si="20"/>
        <v>3.9369055665633645E-2</v>
      </c>
      <c r="B1310" s="1" t="s">
        <v>9225</v>
      </c>
      <c r="C1310" s="2">
        <v>844864530</v>
      </c>
      <c r="D1310" s="1" t="s">
        <v>9226</v>
      </c>
      <c r="E1310" s="1" t="s">
        <v>9231</v>
      </c>
      <c r="F1310" s="3">
        <v>44451</v>
      </c>
      <c r="G1310" t="s">
        <v>10554</v>
      </c>
    </row>
    <row r="1311" spans="1:7" x14ac:dyDescent="0.25">
      <c r="A1311">
        <f t="shared" ca="1" si="20"/>
        <v>0.28570499664744686</v>
      </c>
      <c r="B1311" s="1" t="s">
        <v>9242</v>
      </c>
      <c r="C1311" s="2">
        <v>518406085</v>
      </c>
      <c r="D1311" s="1" t="s">
        <v>9243</v>
      </c>
      <c r="E1311" s="1" t="s">
        <v>9231</v>
      </c>
      <c r="F1311" s="3">
        <v>44505</v>
      </c>
      <c r="G1311" t="s">
        <v>10555</v>
      </c>
    </row>
    <row r="1312" spans="1:7" x14ac:dyDescent="0.25">
      <c r="A1312">
        <f t="shared" ca="1" si="20"/>
        <v>0.59290079385736394</v>
      </c>
      <c r="B1312" s="1" t="s">
        <v>9242</v>
      </c>
      <c r="C1312" s="2">
        <v>938249145</v>
      </c>
      <c r="D1312" s="1" t="s">
        <v>9243</v>
      </c>
      <c r="E1312" s="1" t="s">
        <v>9231</v>
      </c>
      <c r="F1312" s="3">
        <v>44512</v>
      </c>
      <c r="G1312" t="s">
        <v>10556</v>
      </c>
    </row>
    <row r="1313" spans="1:7" x14ac:dyDescent="0.25">
      <c r="A1313">
        <f t="shared" ca="1" si="20"/>
        <v>0.56302849007357503</v>
      </c>
      <c r="B1313" s="1" t="s">
        <v>9235</v>
      </c>
      <c r="C1313" s="2">
        <v>679878638</v>
      </c>
      <c r="D1313" s="1" t="s">
        <v>9236</v>
      </c>
      <c r="E1313" s="1" t="s">
        <v>9237</v>
      </c>
      <c r="F1313" s="3">
        <v>44395</v>
      </c>
      <c r="G1313" t="s">
        <v>10557</v>
      </c>
    </row>
    <row r="1314" spans="1:7" x14ac:dyDescent="0.25">
      <c r="A1314">
        <f t="shared" ca="1" si="20"/>
        <v>4.4028458884820654E-2</v>
      </c>
      <c r="B1314" s="1" t="s">
        <v>9225</v>
      </c>
      <c r="C1314" s="2">
        <v>866388847</v>
      </c>
      <c r="D1314" s="1" t="s">
        <v>9226</v>
      </c>
      <c r="E1314" s="1" t="s">
        <v>9285</v>
      </c>
      <c r="F1314" s="3">
        <v>44630</v>
      </c>
      <c r="G1314" t="s">
        <v>10558</v>
      </c>
    </row>
    <row r="1315" spans="1:7" x14ac:dyDescent="0.25">
      <c r="A1315">
        <f t="shared" ca="1" si="20"/>
        <v>0.51231425925967533</v>
      </c>
      <c r="B1315" s="1" t="s">
        <v>9242</v>
      </c>
      <c r="C1315" s="2">
        <v>873700581</v>
      </c>
      <c r="D1315" s="1" t="s">
        <v>9243</v>
      </c>
      <c r="E1315" s="1" t="s">
        <v>9231</v>
      </c>
      <c r="F1315" s="3">
        <v>44612</v>
      </c>
      <c r="G1315" t="s">
        <v>10559</v>
      </c>
    </row>
    <row r="1316" spans="1:7" x14ac:dyDescent="0.25">
      <c r="A1316">
        <f t="shared" ca="1" si="20"/>
        <v>0.20980926844062919</v>
      </c>
      <c r="B1316" s="1" t="s">
        <v>9259</v>
      </c>
      <c r="C1316" s="2">
        <v>1432805</v>
      </c>
      <c r="D1316" s="1" t="s">
        <v>9260</v>
      </c>
      <c r="E1316" s="1" t="s">
        <v>9231</v>
      </c>
      <c r="F1316" s="3">
        <v>44231</v>
      </c>
      <c r="G1316" t="s">
        <v>10560</v>
      </c>
    </row>
    <row r="1317" spans="1:7" x14ac:dyDescent="0.25">
      <c r="A1317">
        <f t="shared" ca="1" si="20"/>
        <v>0.91712800574405406</v>
      </c>
      <c r="B1317" s="1" t="s">
        <v>9245</v>
      </c>
      <c r="C1317" s="2">
        <v>196549293</v>
      </c>
      <c r="D1317" s="1" t="s">
        <v>9246</v>
      </c>
      <c r="E1317" s="1" t="s">
        <v>9227</v>
      </c>
      <c r="F1317" s="3">
        <v>44315</v>
      </c>
      <c r="G1317" t="s">
        <v>10561</v>
      </c>
    </row>
    <row r="1318" spans="1:7" x14ac:dyDescent="0.25">
      <c r="A1318">
        <f t="shared" ca="1" si="20"/>
        <v>5.2522043088240267E-2</v>
      </c>
      <c r="B1318" s="1" t="s">
        <v>9259</v>
      </c>
      <c r="C1318" s="2">
        <v>766319894</v>
      </c>
      <c r="D1318" s="1" t="s">
        <v>9260</v>
      </c>
      <c r="E1318" s="1" t="s">
        <v>9287</v>
      </c>
      <c r="F1318" s="3">
        <v>44235</v>
      </c>
      <c r="G1318" t="s">
        <v>10562</v>
      </c>
    </row>
    <row r="1319" spans="1:7" x14ac:dyDescent="0.25">
      <c r="A1319">
        <f t="shared" ca="1" si="20"/>
        <v>0.40801334481107043</v>
      </c>
      <c r="B1319" s="1" t="s">
        <v>9245</v>
      </c>
      <c r="C1319" s="2">
        <v>655933550</v>
      </c>
      <c r="D1319" s="1" t="s">
        <v>9246</v>
      </c>
      <c r="E1319" s="1" t="s">
        <v>9227</v>
      </c>
      <c r="F1319" s="3">
        <v>44643</v>
      </c>
      <c r="G1319" t="s">
        <v>10563</v>
      </c>
    </row>
    <row r="1320" spans="1:7" x14ac:dyDescent="0.25">
      <c r="A1320">
        <f t="shared" ca="1" si="20"/>
        <v>0.36417417172694799</v>
      </c>
      <c r="B1320" s="1" t="s">
        <v>9259</v>
      </c>
      <c r="C1320" s="2">
        <v>767138580</v>
      </c>
      <c r="D1320" s="1" t="s">
        <v>9260</v>
      </c>
      <c r="E1320" s="1" t="s">
        <v>9233</v>
      </c>
      <c r="F1320" s="3">
        <v>44264</v>
      </c>
      <c r="G1320" t="s">
        <v>10564</v>
      </c>
    </row>
    <row r="1321" spans="1:7" x14ac:dyDescent="0.25">
      <c r="A1321">
        <f t="shared" ca="1" si="20"/>
        <v>0.40184636062824797</v>
      </c>
      <c r="B1321" s="1" t="s">
        <v>9242</v>
      </c>
      <c r="C1321" s="2">
        <v>782237332</v>
      </c>
      <c r="D1321" s="1" t="s">
        <v>9243</v>
      </c>
      <c r="E1321" s="1" t="s">
        <v>9231</v>
      </c>
      <c r="F1321" s="3">
        <v>44452</v>
      </c>
      <c r="G1321" t="s">
        <v>10565</v>
      </c>
    </row>
    <row r="1322" spans="1:7" x14ac:dyDescent="0.25">
      <c r="A1322">
        <f t="shared" ca="1" si="20"/>
        <v>0.33835195726654466</v>
      </c>
      <c r="B1322" s="1" t="s">
        <v>9259</v>
      </c>
      <c r="C1322" s="2">
        <v>741375983</v>
      </c>
      <c r="D1322" s="1" t="s">
        <v>9260</v>
      </c>
      <c r="E1322" s="1" t="s">
        <v>9233</v>
      </c>
      <c r="F1322" s="3">
        <v>44380</v>
      </c>
      <c r="G1322" t="s">
        <v>10566</v>
      </c>
    </row>
    <row r="1323" spans="1:7" x14ac:dyDescent="0.25">
      <c r="A1323">
        <f t="shared" ca="1" si="20"/>
        <v>0.58273096854383577</v>
      </c>
      <c r="B1323" s="1" t="s">
        <v>9225</v>
      </c>
      <c r="C1323" s="2">
        <v>892482644</v>
      </c>
      <c r="D1323" s="1" t="s">
        <v>9226</v>
      </c>
      <c r="E1323" s="1" t="s">
        <v>9227</v>
      </c>
      <c r="F1323" s="3">
        <v>44274</v>
      </c>
      <c r="G1323" t="s">
        <v>10567</v>
      </c>
    </row>
    <row r="1324" spans="1:7" x14ac:dyDescent="0.25">
      <c r="A1324">
        <f t="shared" ca="1" si="20"/>
        <v>0.3615197284775844</v>
      </c>
      <c r="B1324" s="1" t="s">
        <v>9242</v>
      </c>
      <c r="C1324" s="2">
        <v>611809013</v>
      </c>
      <c r="D1324" s="1" t="s">
        <v>9243</v>
      </c>
      <c r="E1324" s="1" t="s">
        <v>9231</v>
      </c>
      <c r="F1324" s="3">
        <v>44388</v>
      </c>
      <c r="G1324" t="s">
        <v>10568</v>
      </c>
    </row>
    <row r="1325" spans="1:7" x14ac:dyDescent="0.25">
      <c r="A1325">
        <f t="shared" ca="1" si="20"/>
        <v>0.8692189240060425</v>
      </c>
      <c r="B1325" s="1" t="s">
        <v>9242</v>
      </c>
      <c r="C1325" s="2">
        <v>597098963</v>
      </c>
      <c r="D1325" s="1" t="s">
        <v>9243</v>
      </c>
      <c r="E1325" s="1" t="s">
        <v>9231</v>
      </c>
      <c r="F1325" s="3">
        <v>44320</v>
      </c>
      <c r="G1325" t="s">
        <v>10569</v>
      </c>
    </row>
    <row r="1326" spans="1:7" x14ac:dyDescent="0.25">
      <c r="A1326">
        <f t="shared" ca="1" si="20"/>
        <v>0.46357533326202049</v>
      </c>
      <c r="B1326" s="1" t="s">
        <v>9259</v>
      </c>
      <c r="C1326" s="2">
        <v>921397735</v>
      </c>
      <c r="D1326" s="1" t="s">
        <v>9260</v>
      </c>
      <c r="E1326" s="1" t="s">
        <v>9233</v>
      </c>
      <c r="F1326" s="3">
        <v>44580</v>
      </c>
      <c r="G1326" t="s">
        <v>10570</v>
      </c>
    </row>
    <row r="1327" spans="1:7" x14ac:dyDescent="0.25">
      <c r="A1327">
        <f t="shared" ca="1" si="20"/>
        <v>0.99707992184830219</v>
      </c>
      <c r="B1327" s="1" t="s">
        <v>9259</v>
      </c>
      <c r="C1327" s="2">
        <v>728558350</v>
      </c>
      <c r="D1327" s="1" t="s">
        <v>9260</v>
      </c>
      <c r="E1327" s="1" t="s">
        <v>9287</v>
      </c>
      <c r="F1327" s="3">
        <v>44623</v>
      </c>
      <c r="G1327" t="s">
        <v>10571</v>
      </c>
    </row>
    <row r="1328" spans="1:7" x14ac:dyDescent="0.25">
      <c r="A1328">
        <f t="shared" ca="1" si="20"/>
        <v>0.26946553259938555</v>
      </c>
      <c r="B1328" s="1" t="s">
        <v>9242</v>
      </c>
      <c r="C1328" s="2">
        <v>969849461</v>
      </c>
      <c r="D1328" s="1" t="s">
        <v>9243</v>
      </c>
      <c r="E1328" s="1" t="s">
        <v>9231</v>
      </c>
      <c r="F1328" s="3">
        <v>44254</v>
      </c>
      <c r="G1328" t="s">
        <v>10572</v>
      </c>
    </row>
    <row r="1329" spans="1:7" x14ac:dyDescent="0.25">
      <c r="A1329">
        <f t="shared" ca="1" si="20"/>
        <v>0.62310639973543358</v>
      </c>
      <c r="B1329" s="1" t="s">
        <v>9235</v>
      </c>
      <c r="C1329" s="2">
        <v>847601515</v>
      </c>
      <c r="D1329" s="1" t="s">
        <v>9236</v>
      </c>
      <c r="E1329" s="1" t="s">
        <v>9248</v>
      </c>
      <c r="F1329" s="3">
        <v>44197</v>
      </c>
      <c r="G1329" t="s">
        <v>10573</v>
      </c>
    </row>
    <row r="1330" spans="1:7" x14ac:dyDescent="0.25">
      <c r="A1330">
        <f t="shared" ca="1" si="20"/>
        <v>0.46405163662611648</v>
      </c>
      <c r="B1330" s="1" t="s">
        <v>9235</v>
      </c>
      <c r="C1330" s="2">
        <v>971077105</v>
      </c>
      <c r="D1330" s="1" t="s">
        <v>9236</v>
      </c>
      <c r="E1330" s="1" t="s">
        <v>9237</v>
      </c>
      <c r="F1330" s="3">
        <v>44543</v>
      </c>
      <c r="G1330" t="s">
        <v>10574</v>
      </c>
    </row>
    <row r="1331" spans="1:7" x14ac:dyDescent="0.25">
      <c r="A1331">
        <f t="shared" ca="1" si="20"/>
        <v>0.8134460825709412</v>
      </c>
      <c r="B1331" s="1" t="s">
        <v>9225</v>
      </c>
      <c r="C1331" s="2">
        <v>126184759</v>
      </c>
      <c r="D1331" s="1" t="s">
        <v>9226</v>
      </c>
      <c r="E1331" s="1" t="s">
        <v>9227</v>
      </c>
      <c r="F1331" s="3">
        <v>44638</v>
      </c>
      <c r="G1331" t="s">
        <v>10575</v>
      </c>
    </row>
    <row r="1332" spans="1:7" x14ac:dyDescent="0.25">
      <c r="A1332">
        <f t="shared" ca="1" si="20"/>
        <v>5.4384820762550357E-2</v>
      </c>
      <c r="B1332" s="1" t="s">
        <v>9225</v>
      </c>
      <c r="C1332" s="2">
        <v>809582129</v>
      </c>
      <c r="D1332" s="1" t="s">
        <v>9226</v>
      </c>
      <c r="E1332" s="1" t="s">
        <v>9231</v>
      </c>
      <c r="F1332" s="3">
        <v>44421</v>
      </c>
      <c r="G1332" t="s">
        <v>10576</v>
      </c>
    </row>
    <row r="1333" spans="1:7" x14ac:dyDescent="0.25">
      <c r="A1333">
        <f t="shared" ca="1" si="20"/>
        <v>0.68585262024264404</v>
      </c>
      <c r="B1333" s="1" t="s">
        <v>9245</v>
      </c>
      <c r="C1333" s="2">
        <v>73292961</v>
      </c>
      <c r="D1333" s="1" t="s">
        <v>9246</v>
      </c>
      <c r="E1333" s="1" t="s">
        <v>9227</v>
      </c>
      <c r="F1333" s="3">
        <v>44506</v>
      </c>
      <c r="G1333" t="s">
        <v>10577</v>
      </c>
    </row>
    <row r="1334" spans="1:7" x14ac:dyDescent="0.25">
      <c r="A1334">
        <f t="shared" ca="1" si="20"/>
        <v>0.99575811330479069</v>
      </c>
      <c r="B1334" s="1" t="s">
        <v>9259</v>
      </c>
      <c r="C1334" s="2">
        <v>896912247</v>
      </c>
      <c r="D1334" s="1" t="s">
        <v>9260</v>
      </c>
      <c r="E1334" s="1" t="s">
        <v>9233</v>
      </c>
      <c r="F1334" s="3">
        <v>44569</v>
      </c>
      <c r="G1334" t="s">
        <v>10578</v>
      </c>
    </row>
    <row r="1335" spans="1:7" x14ac:dyDescent="0.25">
      <c r="A1335">
        <f t="shared" ca="1" si="20"/>
        <v>0.43384679529488057</v>
      </c>
      <c r="B1335" s="1" t="s">
        <v>9235</v>
      </c>
      <c r="C1335" s="2">
        <v>415090871</v>
      </c>
      <c r="D1335" s="1" t="s">
        <v>9236</v>
      </c>
      <c r="E1335" s="1" t="s">
        <v>9237</v>
      </c>
      <c r="F1335" s="3">
        <v>44225</v>
      </c>
      <c r="G1335" t="s">
        <v>10579</v>
      </c>
    </row>
    <row r="1336" spans="1:7" x14ac:dyDescent="0.25">
      <c r="A1336">
        <f t="shared" ca="1" si="20"/>
        <v>0.46983677385220735</v>
      </c>
      <c r="B1336" s="1" t="s">
        <v>9225</v>
      </c>
      <c r="C1336" s="2">
        <v>818514758</v>
      </c>
      <c r="D1336" s="1" t="s">
        <v>9226</v>
      </c>
      <c r="E1336" s="1" t="s">
        <v>9227</v>
      </c>
      <c r="F1336" s="3">
        <v>44659</v>
      </c>
      <c r="G1336" t="s">
        <v>10580</v>
      </c>
    </row>
    <row r="1337" spans="1:7" x14ac:dyDescent="0.25">
      <c r="A1337">
        <f t="shared" ca="1" si="20"/>
        <v>0.20755082662709301</v>
      </c>
      <c r="B1337" s="1" t="s">
        <v>9225</v>
      </c>
      <c r="C1337" s="2">
        <v>582167795</v>
      </c>
      <c r="D1337" s="1" t="s">
        <v>9226</v>
      </c>
      <c r="E1337" s="1" t="s">
        <v>9233</v>
      </c>
      <c r="F1337" s="3">
        <v>44225</v>
      </c>
      <c r="G1337" t="s">
        <v>10581</v>
      </c>
    </row>
    <row r="1338" spans="1:7" x14ac:dyDescent="0.25">
      <c r="A1338">
        <f t="shared" ca="1" si="20"/>
        <v>5.4199945673848005E-2</v>
      </c>
      <c r="B1338" s="1" t="s">
        <v>9245</v>
      </c>
      <c r="C1338" s="2">
        <v>362436590</v>
      </c>
      <c r="D1338" s="1" t="s">
        <v>9246</v>
      </c>
      <c r="E1338" s="1" t="s">
        <v>9227</v>
      </c>
      <c r="F1338" s="3">
        <v>44620</v>
      </c>
      <c r="G1338" t="s">
        <v>10582</v>
      </c>
    </row>
    <row r="1339" spans="1:7" x14ac:dyDescent="0.25">
      <c r="A1339">
        <f t="shared" ca="1" si="20"/>
        <v>0.11949460186126093</v>
      </c>
      <c r="B1339" s="1" t="s">
        <v>9225</v>
      </c>
      <c r="C1339" s="2">
        <v>807984614</v>
      </c>
      <c r="D1339" s="1" t="s">
        <v>9226</v>
      </c>
      <c r="E1339" s="1" t="s">
        <v>9227</v>
      </c>
      <c r="F1339" s="3">
        <v>44605</v>
      </c>
      <c r="G1339" t="s">
        <v>10583</v>
      </c>
    </row>
    <row r="1340" spans="1:7" x14ac:dyDescent="0.25">
      <c r="A1340">
        <f t="shared" ca="1" si="20"/>
        <v>0.98018021231867436</v>
      </c>
      <c r="B1340" s="1" t="s">
        <v>9225</v>
      </c>
      <c r="C1340" s="2">
        <v>518813959</v>
      </c>
      <c r="D1340" s="1" t="s">
        <v>9226</v>
      </c>
      <c r="E1340" s="1" t="s">
        <v>9227</v>
      </c>
      <c r="F1340" s="3">
        <v>44221</v>
      </c>
      <c r="G1340" t="s">
        <v>10584</v>
      </c>
    </row>
    <row r="1341" spans="1:7" x14ac:dyDescent="0.25">
      <c r="A1341">
        <f t="shared" ca="1" si="20"/>
        <v>0.8624290276721579</v>
      </c>
      <c r="B1341" s="1" t="s">
        <v>9229</v>
      </c>
      <c r="C1341" s="2">
        <v>96104372</v>
      </c>
      <c r="D1341" s="1" t="s">
        <v>9230</v>
      </c>
      <c r="E1341" s="1" t="s">
        <v>9231</v>
      </c>
      <c r="F1341" s="3">
        <v>44624</v>
      </c>
      <c r="G1341" t="s">
        <v>10585</v>
      </c>
    </row>
    <row r="1342" spans="1:7" x14ac:dyDescent="0.25">
      <c r="A1342">
        <f t="shared" ca="1" si="20"/>
        <v>5.3451931708438649E-2</v>
      </c>
      <c r="B1342" s="1" t="s">
        <v>9242</v>
      </c>
      <c r="C1342" s="2">
        <v>812543923</v>
      </c>
      <c r="D1342" s="1" t="s">
        <v>9243</v>
      </c>
      <c r="E1342" s="1" t="s">
        <v>9231</v>
      </c>
      <c r="F1342" s="3">
        <v>44606</v>
      </c>
      <c r="G1342" t="s">
        <v>10586</v>
      </c>
    </row>
    <row r="1343" spans="1:7" x14ac:dyDescent="0.25">
      <c r="A1343">
        <f t="shared" ca="1" si="20"/>
        <v>0.94202006655118853</v>
      </c>
      <c r="B1343" s="1" t="s">
        <v>9235</v>
      </c>
      <c r="C1343" s="2">
        <v>511307260</v>
      </c>
      <c r="D1343" s="1" t="s">
        <v>9236</v>
      </c>
      <c r="E1343" s="1" t="s">
        <v>9227</v>
      </c>
      <c r="F1343" s="3">
        <v>44237</v>
      </c>
      <c r="G1343" t="s">
        <v>10587</v>
      </c>
    </row>
    <row r="1344" spans="1:7" x14ac:dyDescent="0.25">
      <c r="A1344">
        <f t="shared" ca="1" si="20"/>
        <v>0.44064628938480199</v>
      </c>
      <c r="B1344" s="1" t="s">
        <v>9245</v>
      </c>
      <c r="C1344" s="2">
        <v>904452413</v>
      </c>
      <c r="D1344" s="1" t="s">
        <v>9246</v>
      </c>
      <c r="E1344" s="1" t="s">
        <v>9285</v>
      </c>
      <c r="F1344" s="3">
        <v>44388</v>
      </c>
      <c r="G1344" t="s">
        <v>10588</v>
      </c>
    </row>
    <row r="1345" spans="1:7" x14ac:dyDescent="0.25">
      <c r="A1345">
        <f t="shared" ca="1" si="20"/>
        <v>0.21418132322993255</v>
      </c>
      <c r="B1345" s="1" t="s">
        <v>9225</v>
      </c>
      <c r="C1345" s="2">
        <v>897305315</v>
      </c>
      <c r="D1345" s="1" t="s">
        <v>9226</v>
      </c>
      <c r="E1345" s="1" t="s">
        <v>9227</v>
      </c>
      <c r="F1345" s="3">
        <v>44273</v>
      </c>
      <c r="G1345" t="s">
        <v>10589</v>
      </c>
    </row>
    <row r="1346" spans="1:7" x14ac:dyDescent="0.25">
      <c r="A1346">
        <f t="shared" ref="A1346:A1409" ca="1" si="21">RAND()</f>
        <v>0.65494297325413542</v>
      </c>
      <c r="B1346" s="1" t="s">
        <v>9245</v>
      </c>
      <c r="C1346" s="2">
        <v>235255097</v>
      </c>
      <c r="D1346" s="1" t="s">
        <v>9246</v>
      </c>
      <c r="E1346" s="1" t="s">
        <v>9285</v>
      </c>
      <c r="F1346" s="3">
        <v>44361</v>
      </c>
      <c r="G1346" t="s">
        <v>10590</v>
      </c>
    </row>
    <row r="1347" spans="1:7" x14ac:dyDescent="0.25">
      <c r="A1347">
        <f t="shared" ca="1" si="21"/>
        <v>0.70097110186236966</v>
      </c>
      <c r="B1347" s="1" t="s">
        <v>9225</v>
      </c>
      <c r="C1347" s="2">
        <v>531175706</v>
      </c>
      <c r="D1347" s="1" t="s">
        <v>9226</v>
      </c>
      <c r="E1347" s="1" t="s">
        <v>9227</v>
      </c>
      <c r="F1347" s="3">
        <v>44510</v>
      </c>
      <c r="G1347" t="s">
        <v>10591</v>
      </c>
    </row>
    <row r="1348" spans="1:7" x14ac:dyDescent="0.25">
      <c r="A1348">
        <f t="shared" ca="1" si="21"/>
        <v>0.94288067647858997</v>
      </c>
      <c r="B1348" s="1" t="s">
        <v>9242</v>
      </c>
      <c r="C1348" s="2">
        <v>307405988</v>
      </c>
      <c r="D1348" s="1" t="s">
        <v>9243</v>
      </c>
      <c r="E1348" s="1" t="s">
        <v>9231</v>
      </c>
      <c r="F1348" s="3">
        <v>44508</v>
      </c>
      <c r="G1348" t="s">
        <v>10592</v>
      </c>
    </row>
    <row r="1349" spans="1:7" x14ac:dyDescent="0.25">
      <c r="A1349">
        <f t="shared" ca="1" si="21"/>
        <v>0.90762851314335213</v>
      </c>
      <c r="B1349" s="1" t="s">
        <v>9259</v>
      </c>
      <c r="C1349" s="2">
        <v>721237017</v>
      </c>
      <c r="D1349" s="1" t="s">
        <v>9260</v>
      </c>
      <c r="E1349" s="1" t="s">
        <v>9231</v>
      </c>
      <c r="F1349" s="3">
        <v>44665</v>
      </c>
      <c r="G1349" t="s">
        <v>10593</v>
      </c>
    </row>
    <row r="1350" spans="1:7" x14ac:dyDescent="0.25">
      <c r="A1350">
        <f t="shared" ca="1" si="21"/>
        <v>0.22225580431444769</v>
      </c>
      <c r="B1350" s="1" t="s">
        <v>9225</v>
      </c>
      <c r="C1350" s="2">
        <v>301533948</v>
      </c>
      <c r="D1350" s="1" t="s">
        <v>9226</v>
      </c>
      <c r="E1350" s="1" t="s">
        <v>9285</v>
      </c>
      <c r="F1350" s="3">
        <v>44669</v>
      </c>
      <c r="G1350" t="s">
        <v>10594</v>
      </c>
    </row>
    <row r="1351" spans="1:7" x14ac:dyDescent="0.25">
      <c r="A1351">
        <f t="shared" ca="1" si="21"/>
        <v>5.8782901724343417E-2</v>
      </c>
      <c r="B1351" s="1" t="s">
        <v>9245</v>
      </c>
      <c r="C1351" s="2">
        <v>36351620</v>
      </c>
      <c r="D1351" s="1" t="s">
        <v>9246</v>
      </c>
      <c r="E1351" s="1" t="s">
        <v>9227</v>
      </c>
      <c r="F1351" s="3">
        <v>44369</v>
      </c>
      <c r="G1351" t="s">
        <v>10595</v>
      </c>
    </row>
    <row r="1352" spans="1:7" x14ac:dyDescent="0.25">
      <c r="A1352">
        <f t="shared" ca="1" si="21"/>
        <v>0.56056054663520249</v>
      </c>
      <c r="B1352" s="1" t="s">
        <v>9225</v>
      </c>
      <c r="C1352" s="2">
        <v>263558066</v>
      </c>
      <c r="D1352" s="1" t="s">
        <v>9226</v>
      </c>
      <c r="E1352" s="1" t="s">
        <v>9227</v>
      </c>
      <c r="F1352" s="3">
        <v>44240</v>
      </c>
      <c r="G1352" t="s">
        <v>10596</v>
      </c>
    </row>
    <row r="1353" spans="1:7" x14ac:dyDescent="0.25">
      <c r="A1353">
        <f t="shared" ca="1" si="21"/>
        <v>0.94967155086484389</v>
      </c>
      <c r="B1353" s="1" t="s">
        <v>9242</v>
      </c>
      <c r="C1353" s="2">
        <v>665456622</v>
      </c>
      <c r="D1353" s="1" t="s">
        <v>9243</v>
      </c>
      <c r="E1353" s="1" t="s">
        <v>9231</v>
      </c>
      <c r="F1353" s="3">
        <v>44342</v>
      </c>
      <c r="G1353" t="s">
        <v>10597</v>
      </c>
    </row>
    <row r="1354" spans="1:7" x14ac:dyDescent="0.25">
      <c r="A1354">
        <f t="shared" ca="1" si="21"/>
        <v>0.96625360028270857</v>
      </c>
      <c r="B1354" s="1" t="s">
        <v>9235</v>
      </c>
      <c r="C1354" s="2">
        <v>33594751</v>
      </c>
      <c r="D1354" s="1" t="s">
        <v>9236</v>
      </c>
      <c r="E1354" s="1" t="s">
        <v>9237</v>
      </c>
      <c r="F1354" s="3">
        <v>44395</v>
      </c>
      <c r="G1354" t="s">
        <v>10598</v>
      </c>
    </row>
    <row r="1355" spans="1:7" x14ac:dyDescent="0.25">
      <c r="A1355">
        <f t="shared" ca="1" si="21"/>
        <v>0.70290422467595859</v>
      </c>
      <c r="B1355" s="1" t="s">
        <v>9245</v>
      </c>
      <c r="C1355" s="2">
        <v>703426561</v>
      </c>
      <c r="D1355" s="1" t="s">
        <v>9246</v>
      </c>
      <c r="E1355" s="1" t="s">
        <v>9227</v>
      </c>
      <c r="F1355" s="3">
        <v>44669</v>
      </c>
      <c r="G1355" t="s">
        <v>10599</v>
      </c>
    </row>
    <row r="1356" spans="1:7" x14ac:dyDescent="0.25">
      <c r="A1356">
        <f t="shared" ca="1" si="21"/>
        <v>6.4035197007516698E-2</v>
      </c>
      <c r="B1356" s="1" t="s">
        <v>9245</v>
      </c>
      <c r="C1356" s="2">
        <v>133921993</v>
      </c>
      <c r="D1356" s="1" t="s">
        <v>9246</v>
      </c>
      <c r="E1356" s="1" t="s">
        <v>9227</v>
      </c>
      <c r="F1356" s="3">
        <v>44633</v>
      </c>
      <c r="G1356" t="s">
        <v>10600</v>
      </c>
    </row>
    <row r="1357" spans="1:7" x14ac:dyDescent="0.25">
      <c r="A1357">
        <f t="shared" ca="1" si="21"/>
        <v>0.26387300472828623</v>
      </c>
      <c r="B1357" s="1" t="s">
        <v>9229</v>
      </c>
      <c r="C1357" s="2">
        <v>553069848</v>
      </c>
      <c r="D1357" s="1" t="s">
        <v>9230</v>
      </c>
      <c r="E1357" s="1" t="s">
        <v>9240</v>
      </c>
      <c r="F1357" s="3">
        <v>44277</v>
      </c>
      <c r="G1357" t="s">
        <v>10601</v>
      </c>
    </row>
    <row r="1358" spans="1:7" x14ac:dyDescent="0.25">
      <c r="A1358">
        <f t="shared" ca="1" si="21"/>
        <v>0.77833195548477252</v>
      </c>
      <c r="B1358" s="1" t="s">
        <v>9245</v>
      </c>
      <c r="C1358" s="2">
        <v>33666856</v>
      </c>
      <c r="D1358" s="1" t="s">
        <v>9246</v>
      </c>
      <c r="E1358" s="1" t="s">
        <v>9227</v>
      </c>
      <c r="F1358" s="3">
        <v>44407</v>
      </c>
      <c r="G1358" t="s">
        <v>10602</v>
      </c>
    </row>
    <row r="1359" spans="1:7" x14ac:dyDescent="0.25">
      <c r="A1359">
        <f t="shared" ca="1" si="21"/>
        <v>0.46950163846043003</v>
      </c>
      <c r="B1359" s="1" t="s">
        <v>9235</v>
      </c>
      <c r="C1359" s="2">
        <v>270028246</v>
      </c>
      <c r="D1359" s="1" t="s">
        <v>9236</v>
      </c>
      <c r="E1359" s="1" t="s">
        <v>9237</v>
      </c>
      <c r="F1359" s="3">
        <v>44621</v>
      </c>
      <c r="G1359" t="s">
        <v>10603</v>
      </c>
    </row>
    <row r="1360" spans="1:7" x14ac:dyDescent="0.25">
      <c r="A1360">
        <f t="shared" ca="1" si="21"/>
        <v>0.87889286037517977</v>
      </c>
      <c r="B1360" s="1" t="s">
        <v>9245</v>
      </c>
      <c r="C1360" s="2">
        <v>743682227</v>
      </c>
      <c r="D1360" s="1" t="s">
        <v>9246</v>
      </c>
      <c r="E1360" s="1" t="s">
        <v>9227</v>
      </c>
      <c r="F1360" s="3">
        <v>44232</v>
      </c>
      <c r="G1360" t="s">
        <v>10604</v>
      </c>
    </row>
    <row r="1361" spans="1:7" x14ac:dyDescent="0.25">
      <c r="A1361">
        <f t="shared" ca="1" si="21"/>
        <v>0.41747870648565344</v>
      </c>
      <c r="B1361" s="1" t="s">
        <v>9242</v>
      </c>
      <c r="C1361" s="2">
        <v>293263284</v>
      </c>
      <c r="D1361" s="1" t="s">
        <v>9243</v>
      </c>
      <c r="E1361" s="1" t="s">
        <v>9231</v>
      </c>
      <c r="F1361" s="3">
        <v>44261</v>
      </c>
      <c r="G1361" t="s">
        <v>10605</v>
      </c>
    </row>
    <row r="1362" spans="1:7" x14ac:dyDescent="0.25">
      <c r="A1362">
        <f t="shared" ca="1" si="21"/>
        <v>0.92743554706816633</v>
      </c>
      <c r="B1362" s="1" t="s">
        <v>9245</v>
      </c>
      <c r="C1362" s="2">
        <v>920922693</v>
      </c>
      <c r="D1362" s="1" t="s">
        <v>9246</v>
      </c>
      <c r="E1362" s="1" t="s">
        <v>9227</v>
      </c>
      <c r="F1362" s="3">
        <v>44549</v>
      </c>
      <c r="G1362" t="s">
        <v>10606</v>
      </c>
    </row>
    <row r="1363" spans="1:7" x14ac:dyDescent="0.25">
      <c r="A1363">
        <f t="shared" ca="1" si="21"/>
        <v>0.83825973643655638</v>
      </c>
      <c r="B1363" s="1" t="s">
        <v>9229</v>
      </c>
      <c r="C1363" s="2">
        <v>215919306</v>
      </c>
      <c r="D1363" s="1" t="s">
        <v>9230</v>
      </c>
      <c r="E1363" s="1" t="s">
        <v>9240</v>
      </c>
      <c r="F1363" s="3">
        <v>44240</v>
      </c>
      <c r="G1363" t="s">
        <v>10607</v>
      </c>
    </row>
    <row r="1364" spans="1:7" x14ac:dyDescent="0.25">
      <c r="A1364">
        <f t="shared" ca="1" si="21"/>
        <v>0.49790365810004955</v>
      </c>
      <c r="B1364" s="1" t="s">
        <v>9259</v>
      </c>
      <c r="C1364" s="2">
        <v>724188941</v>
      </c>
      <c r="D1364" s="1" t="s">
        <v>9260</v>
      </c>
      <c r="E1364" s="1" t="s">
        <v>9287</v>
      </c>
      <c r="F1364" s="3">
        <v>44505</v>
      </c>
      <c r="G1364" t="s">
        <v>10608</v>
      </c>
    </row>
    <row r="1365" spans="1:7" x14ac:dyDescent="0.25">
      <c r="A1365">
        <f t="shared" ca="1" si="21"/>
        <v>5.2455431448522272E-2</v>
      </c>
      <c r="B1365" s="1" t="s">
        <v>9235</v>
      </c>
      <c r="C1365" s="2">
        <v>966549788</v>
      </c>
      <c r="D1365" s="1" t="s">
        <v>9236</v>
      </c>
      <c r="E1365" s="1" t="s">
        <v>9248</v>
      </c>
      <c r="F1365" s="3">
        <v>44370</v>
      </c>
      <c r="G1365" t="s">
        <v>10609</v>
      </c>
    </row>
    <row r="1366" spans="1:7" x14ac:dyDescent="0.25">
      <c r="A1366">
        <f t="shared" ca="1" si="21"/>
        <v>0.5294952186481342</v>
      </c>
      <c r="B1366" s="1" t="s">
        <v>9225</v>
      </c>
      <c r="C1366" s="2">
        <v>650193232</v>
      </c>
      <c r="D1366" s="1" t="s">
        <v>9226</v>
      </c>
      <c r="E1366" s="1" t="s">
        <v>9227</v>
      </c>
      <c r="F1366" s="3">
        <v>44202</v>
      </c>
      <c r="G1366" t="s">
        <v>10610</v>
      </c>
    </row>
    <row r="1367" spans="1:7" x14ac:dyDescent="0.25">
      <c r="A1367">
        <f t="shared" ca="1" si="21"/>
        <v>0.65514092279603442</v>
      </c>
      <c r="B1367" s="1" t="s">
        <v>9259</v>
      </c>
      <c r="C1367" s="2">
        <v>894379240</v>
      </c>
      <c r="D1367" s="1" t="s">
        <v>9260</v>
      </c>
      <c r="E1367" s="1" t="s">
        <v>9287</v>
      </c>
      <c r="F1367" s="3">
        <v>44457</v>
      </c>
      <c r="G1367" t="s">
        <v>10611</v>
      </c>
    </row>
    <row r="1368" spans="1:7" x14ac:dyDescent="0.25">
      <c r="A1368">
        <f t="shared" ca="1" si="21"/>
        <v>0.33355374033040275</v>
      </c>
      <c r="B1368" s="1" t="s">
        <v>9235</v>
      </c>
      <c r="C1368" s="2">
        <v>228702655</v>
      </c>
      <c r="D1368" s="1" t="s">
        <v>9236</v>
      </c>
      <c r="E1368" s="1" t="s">
        <v>9227</v>
      </c>
      <c r="F1368" s="3">
        <v>44539</v>
      </c>
      <c r="G1368" t="s">
        <v>10612</v>
      </c>
    </row>
    <row r="1369" spans="1:7" x14ac:dyDescent="0.25">
      <c r="A1369">
        <f t="shared" ca="1" si="21"/>
        <v>0.5174218163363592</v>
      </c>
      <c r="B1369" s="1" t="s">
        <v>9225</v>
      </c>
      <c r="C1369" s="2">
        <v>110714690</v>
      </c>
      <c r="D1369" s="1" t="s">
        <v>9226</v>
      </c>
      <c r="E1369" s="1" t="s">
        <v>9231</v>
      </c>
      <c r="F1369" s="3">
        <v>44313</v>
      </c>
      <c r="G1369" t="s">
        <v>10613</v>
      </c>
    </row>
    <row r="1370" spans="1:7" x14ac:dyDescent="0.25">
      <c r="A1370">
        <f t="shared" ca="1" si="21"/>
        <v>0.62377420276997908</v>
      </c>
      <c r="B1370" s="1" t="s">
        <v>9225</v>
      </c>
      <c r="C1370" s="2">
        <v>626387942</v>
      </c>
      <c r="D1370" s="1" t="s">
        <v>9226</v>
      </c>
      <c r="E1370" s="1" t="s">
        <v>9227</v>
      </c>
      <c r="F1370" s="3">
        <v>44377</v>
      </c>
      <c r="G1370" t="s">
        <v>10614</v>
      </c>
    </row>
    <row r="1371" spans="1:7" x14ac:dyDescent="0.25">
      <c r="A1371">
        <f t="shared" ca="1" si="21"/>
        <v>0.42822778999778122</v>
      </c>
      <c r="B1371" s="1" t="s">
        <v>9225</v>
      </c>
      <c r="C1371" s="2">
        <v>153838873</v>
      </c>
      <c r="D1371" s="1" t="s">
        <v>9226</v>
      </c>
      <c r="E1371" s="1" t="s">
        <v>9227</v>
      </c>
      <c r="F1371" s="3">
        <v>44586</v>
      </c>
      <c r="G1371" t="s">
        <v>10615</v>
      </c>
    </row>
    <row r="1372" spans="1:7" x14ac:dyDescent="0.25">
      <c r="A1372">
        <f t="shared" ca="1" si="21"/>
        <v>0.58364261370126991</v>
      </c>
      <c r="B1372" s="1" t="s">
        <v>9235</v>
      </c>
      <c r="C1372" s="2">
        <v>875596647</v>
      </c>
      <c r="D1372" s="1" t="s">
        <v>9236</v>
      </c>
      <c r="E1372" s="1" t="s">
        <v>9237</v>
      </c>
      <c r="F1372" s="3">
        <v>44479</v>
      </c>
      <c r="G1372" t="s">
        <v>10616</v>
      </c>
    </row>
    <row r="1373" spans="1:7" x14ac:dyDescent="0.25">
      <c r="A1373">
        <f t="shared" ca="1" si="21"/>
        <v>0.74419806189235527</v>
      </c>
      <c r="B1373" s="1" t="s">
        <v>9242</v>
      </c>
      <c r="C1373" s="2">
        <v>403033646</v>
      </c>
      <c r="D1373" s="1" t="s">
        <v>9243</v>
      </c>
      <c r="E1373" s="1" t="s">
        <v>9231</v>
      </c>
      <c r="F1373" s="3">
        <v>44281</v>
      </c>
      <c r="G1373" t="s">
        <v>10617</v>
      </c>
    </row>
    <row r="1374" spans="1:7" x14ac:dyDescent="0.25">
      <c r="A1374">
        <f t="shared" ca="1" si="21"/>
        <v>0.97115273097939725</v>
      </c>
      <c r="B1374" s="1" t="s">
        <v>9225</v>
      </c>
      <c r="C1374" s="2">
        <v>291037595</v>
      </c>
      <c r="D1374" s="1" t="s">
        <v>9226</v>
      </c>
      <c r="E1374" s="1" t="s">
        <v>9227</v>
      </c>
      <c r="F1374" s="3">
        <v>44661</v>
      </c>
      <c r="G1374" t="s">
        <v>10618</v>
      </c>
    </row>
    <row r="1375" spans="1:7" x14ac:dyDescent="0.25">
      <c r="A1375">
        <f t="shared" ca="1" si="21"/>
        <v>0.74697403330738843</v>
      </c>
      <c r="B1375" s="1" t="s">
        <v>9242</v>
      </c>
      <c r="C1375" s="2">
        <v>29289013</v>
      </c>
      <c r="D1375" s="1" t="s">
        <v>9243</v>
      </c>
      <c r="E1375" s="1" t="s">
        <v>9231</v>
      </c>
      <c r="F1375" s="3">
        <v>44393</v>
      </c>
      <c r="G1375" t="s">
        <v>10619</v>
      </c>
    </row>
    <row r="1376" spans="1:7" x14ac:dyDescent="0.25">
      <c r="A1376">
        <f t="shared" ca="1" si="21"/>
        <v>0.13676834162029627</v>
      </c>
      <c r="B1376" s="1" t="s">
        <v>9245</v>
      </c>
      <c r="C1376" s="2">
        <v>952440210</v>
      </c>
      <c r="D1376" s="1" t="s">
        <v>9246</v>
      </c>
      <c r="E1376" s="1" t="s">
        <v>9227</v>
      </c>
      <c r="F1376" s="3">
        <v>44439</v>
      </c>
      <c r="G1376" t="s">
        <v>10620</v>
      </c>
    </row>
    <row r="1377" spans="1:7" x14ac:dyDescent="0.25">
      <c r="A1377">
        <f t="shared" ca="1" si="21"/>
        <v>0.25093225264358709</v>
      </c>
      <c r="B1377" s="1" t="s">
        <v>9225</v>
      </c>
      <c r="C1377" s="2">
        <v>142605776</v>
      </c>
      <c r="D1377" s="1" t="s">
        <v>9226</v>
      </c>
      <c r="E1377" s="1" t="s">
        <v>9227</v>
      </c>
      <c r="F1377" s="3">
        <v>44672</v>
      </c>
      <c r="G1377" t="s">
        <v>10621</v>
      </c>
    </row>
    <row r="1378" spans="1:7" x14ac:dyDescent="0.25">
      <c r="A1378">
        <f t="shared" ca="1" si="21"/>
        <v>0.20013421994380287</v>
      </c>
      <c r="B1378" s="1" t="s">
        <v>9259</v>
      </c>
      <c r="C1378" s="2">
        <v>381842320</v>
      </c>
      <c r="D1378" s="1" t="s">
        <v>9260</v>
      </c>
      <c r="E1378" s="1" t="s">
        <v>9233</v>
      </c>
      <c r="F1378" s="3">
        <v>44403</v>
      </c>
      <c r="G1378" t="s">
        <v>10622</v>
      </c>
    </row>
    <row r="1379" spans="1:7" x14ac:dyDescent="0.25">
      <c r="A1379">
        <f t="shared" ca="1" si="21"/>
        <v>0.79321934319521514</v>
      </c>
      <c r="B1379" s="1" t="s">
        <v>9242</v>
      </c>
      <c r="C1379" s="2">
        <v>542438679</v>
      </c>
      <c r="D1379" s="1" t="s">
        <v>9243</v>
      </c>
      <c r="E1379" s="1" t="s">
        <v>9231</v>
      </c>
      <c r="F1379" s="3">
        <v>44540</v>
      </c>
      <c r="G1379" t="s">
        <v>10623</v>
      </c>
    </row>
    <row r="1380" spans="1:7" x14ac:dyDescent="0.25">
      <c r="A1380">
        <f t="shared" ca="1" si="21"/>
        <v>0.16886707616830576</v>
      </c>
      <c r="B1380" s="1" t="s">
        <v>9245</v>
      </c>
      <c r="C1380" s="2">
        <v>858160400</v>
      </c>
      <c r="D1380" s="1" t="s">
        <v>9246</v>
      </c>
      <c r="E1380" s="1" t="s">
        <v>9282</v>
      </c>
      <c r="F1380" s="3">
        <v>44565</v>
      </c>
      <c r="G1380" t="s">
        <v>10624</v>
      </c>
    </row>
    <row r="1381" spans="1:7" x14ac:dyDescent="0.25">
      <c r="A1381">
        <f t="shared" ca="1" si="21"/>
        <v>0.79999171048665219</v>
      </c>
      <c r="B1381" s="1" t="s">
        <v>9245</v>
      </c>
      <c r="C1381" s="2">
        <v>41035589</v>
      </c>
      <c r="D1381" s="1" t="s">
        <v>9246</v>
      </c>
      <c r="E1381" s="1" t="s">
        <v>9285</v>
      </c>
      <c r="F1381" s="3">
        <v>44479</v>
      </c>
      <c r="G1381" t="s">
        <v>10625</v>
      </c>
    </row>
    <row r="1382" spans="1:7" x14ac:dyDescent="0.25">
      <c r="A1382">
        <f t="shared" ca="1" si="21"/>
        <v>0.75813104650160723</v>
      </c>
      <c r="B1382" s="1" t="s">
        <v>9242</v>
      </c>
      <c r="C1382" s="2">
        <v>228197315</v>
      </c>
      <c r="D1382" s="1" t="s">
        <v>9243</v>
      </c>
      <c r="E1382" s="1" t="s">
        <v>9231</v>
      </c>
      <c r="F1382" s="3">
        <v>44278</v>
      </c>
      <c r="G1382" t="s">
        <v>10626</v>
      </c>
    </row>
    <row r="1383" spans="1:7" x14ac:dyDescent="0.25">
      <c r="A1383">
        <f t="shared" ca="1" si="21"/>
        <v>0.63195305561105275</v>
      </c>
      <c r="B1383" s="1" t="s">
        <v>9242</v>
      </c>
      <c r="C1383" s="2">
        <v>126955197</v>
      </c>
      <c r="D1383" s="1" t="s">
        <v>9243</v>
      </c>
      <c r="E1383" s="1" t="s">
        <v>9233</v>
      </c>
      <c r="F1383" s="3">
        <v>44482</v>
      </c>
      <c r="G1383" t="s">
        <v>10627</v>
      </c>
    </row>
    <row r="1384" spans="1:7" x14ac:dyDescent="0.25">
      <c r="A1384">
        <f t="shared" ca="1" si="21"/>
        <v>0.79513054283077877</v>
      </c>
      <c r="B1384" s="1" t="s">
        <v>9245</v>
      </c>
      <c r="C1384" s="2">
        <v>713828928</v>
      </c>
      <c r="D1384" s="1" t="s">
        <v>9246</v>
      </c>
      <c r="E1384" s="1" t="s">
        <v>9282</v>
      </c>
      <c r="F1384" s="3">
        <v>44624</v>
      </c>
      <c r="G1384" t="s">
        <v>10628</v>
      </c>
    </row>
    <row r="1385" spans="1:7" x14ac:dyDescent="0.25">
      <c r="A1385">
        <f t="shared" ca="1" si="21"/>
        <v>0.21255257631139235</v>
      </c>
      <c r="B1385" s="1" t="s">
        <v>9245</v>
      </c>
      <c r="C1385" s="2">
        <v>807171368</v>
      </c>
      <c r="D1385" s="1" t="s">
        <v>9246</v>
      </c>
      <c r="E1385" s="1" t="s">
        <v>9227</v>
      </c>
      <c r="F1385" s="3">
        <v>44421</v>
      </c>
      <c r="G1385" t="s">
        <v>10629</v>
      </c>
    </row>
    <row r="1386" spans="1:7" x14ac:dyDescent="0.25">
      <c r="A1386">
        <f t="shared" ca="1" si="21"/>
        <v>0.47811532520380562</v>
      </c>
      <c r="B1386" s="1" t="s">
        <v>9242</v>
      </c>
      <c r="C1386" s="2">
        <v>587004640</v>
      </c>
      <c r="D1386" s="1" t="s">
        <v>9243</v>
      </c>
      <c r="E1386" s="1" t="s">
        <v>9231</v>
      </c>
      <c r="F1386" s="3">
        <v>44537</v>
      </c>
      <c r="G1386" t="s">
        <v>10630</v>
      </c>
    </row>
    <row r="1387" spans="1:7" x14ac:dyDescent="0.25">
      <c r="A1387">
        <f t="shared" ca="1" si="21"/>
        <v>0.66073252774179381</v>
      </c>
      <c r="B1387" s="1" t="s">
        <v>9245</v>
      </c>
      <c r="C1387" s="2">
        <v>245309141</v>
      </c>
      <c r="D1387" s="1" t="s">
        <v>9246</v>
      </c>
      <c r="E1387" s="1" t="s">
        <v>9282</v>
      </c>
      <c r="F1387" s="3">
        <v>44602</v>
      </c>
      <c r="G1387" t="s">
        <v>10631</v>
      </c>
    </row>
    <row r="1388" spans="1:7" x14ac:dyDescent="0.25">
      <c r="A1388">
        <f t="shared" ca="1" si="21"/>
        <v>0.6383657340766411</v>
      </c>
      <c r="B1388" s="1" t="s">
        <v>9242</v>
      </c>
      <c r="C1388" s="2">
        <v>593922000</v>
      </c>
      <c r="D1388" s="1" t="s">
        <v>9243</v>
      </c>
      <c r="E1388" s="1" t="s">
        <v>9231</v>
      </c>
      <c r="F1388" s="3">
        <v>44595</v>
      </c>
      <c r="G1388" t="s">
        <v>10632</v>
      </c>
    </row>
    <row r="1389" spans="1:7" x14ac:dyDescent="0.25">
      <c r="A1389">
        <f t="shared" ca="1" si="21"/>
        <v>0.36378634516181141</v>
      </c>
      <c r="B1389" s="1" t="s">
        <v>9235</v>
      </c>
      <c r="C1389" s="2">
        <v>265889402</v>
      </c>
      <c r="D1389" s="1" t="s">
        <v>9236</v>
      </c>
      <c r="E1389" s="1" t="s">
        <v>9237</v>
      </c>
      <c r="F1389" s="3">
        <v>44407</v>
      </c>
      <c r="G1389" t="s">
        <v>10633</v>
      </c>
    </row>
    <row r="1390" spans="1:7" x14ac:dyDescent="0.25">
      <c r="A1390">
        <f t="shared" ca="1" si="21"/>
        <v>1.102207647874498E-2</v>
      </c>
      <c r="B1390" s="1" t="s">
        <v>9259</v>
      </c>
      <c r="C1390" s="2">
        <v>777781283</v>
      </c>
      <c r="D1390" s="1" t="s">
        <v>9260</v>
      </c>
      <c r="E1390" s="1" t="s">
        <v>9231</v>
      </c>
      <c r="F1390" s="3">
        <v>44437</v>
      </c>
      <c r="G1390" t="s">
        <v>10634</v>
      </c>
    </row>
    <row r="1391" spans="1:7" x14ac:dyDescent="0.25">
      <c r="A1391">
        <f t="shared" ca="1" si="21"/>
        <v>0.42068748841205394</v>
      </c>
      <c r="B1391" s="1" t="s">
        <v>9229</v>
      </c>
      <c r="C1391" s="2">
        <v>38705523</v>
      </c>
      <c r="D1391" s="1" t="s">
        <v>9230</v>
      </c>
      <c r="E1391" s="1" t="s">
        <v>9240</v>
      </c>
      <c r="F1391" s="3">
        <v>44268</v>
      </c>
      <c r="G1391" t="s">
        <v>10635</v>
      </c>
    </row>
    <row r="1392" spans="1:7" x14ac:dyDescent="0.25">
      <c r="A1392">
        <f t="shared" ca="1" si="21"/>
        <v>0.73469649721060337</v>
      </c>
      <c r="B1392" s="1" t="s">
        <v>9225</v>
      </c>
      <c r="C1392" s="2">
        <v>590984003</v>
      </c>
      <c r="D1392" s="1" t="s">
        <v>9226</v>
      </c>
      <c r="E1392" s="1" t="s">
        <v>9285</v>
      </c>
      <c r="F1392" s="3">
        <v>44574</v>
      </c>
      <c r="G1392" t="s">
        <v>10636</v>
      </c>
    </row>
    <row r="1393" spans="1:7" x14ac:dyDescent="0.25">
      <c r="A1393">
        <f t="shared" ca="1" si="21"/>
        <v>9.2696315025863063E-2</v>
      </c>
      <c r="B1393" s="1" t="s">
        <v>9242</v>
      </c>
      <c r="C1393" s="2">
        <v>86444898</v>
      </c>
      <c r="D1393" s="1" t="s">
        <v>9243</v>
      </c>
      <c r="E1393" s="1" t="s">
        <v>9231</v>
      </c>
      <c r="F1393" s="3">
        <v>44590</v>
      </c>
      <c r="G1393" t="s">
        <v>10637</v>
      </c>
    </row>
    <row r="1394" spans="1:7" x14ac:dyDescent="0.25">
      <c r="A1394">
        <f t="shared" ca="1" si="21"/>
        <v>3.3706524020112094E-2</v>
      </c>
      <c r="B1394" s="1" t="s">
        <v>9245</v>
      </c>
      <c r="C1394" s="2">
        <v>900456904</v>
      </c>
      <c r="D1394" s="1" t="s">
        <v>9246</v>
      </c>
      <c r="E1394" s="1" t="s">
        <v>9227</v>
      </c>
      <c r="F1394" s="3">
        <v>44348</v>
      </c>
      <c r="G1394" t="s">
        <v>10638</v>
      </c>
    </row>
    <row r="1395" spans="1:7" x14ac:dyDescent="0.25">
      <c r="A1395">
        <f t="shared" ca="1" si="21"/>
        <v>0.74833129384161667</v>
      </c>
      <c r="B1395" s="1" t="s">
        <v>9242</v>
      </c>
      <c r="C1395" s="2">
        <v>420919990</v>
      </c>
      <c r="D1395" s="1" t="s">
        <v>9243</v>
      </c>
      <c r="E1395" s="1" t="s">
        <v>9231</v>
      </c>
      <c r="F1395" s="3">
        <v>44671</v>
      </c>
      <c r="G1395" t="s">
        <v>10639</v>
      </c>
    </row>
    <row r="1396" spans="1:7" x14ac:dyDescent="0.25">
      <c r="A1396">
        <f t="shared" ca="1" si="21"/>
        <v>0.73992523711950142</v>
      </c>
      <c r="B1396" s="1" t="s">
        <v>9245</v>
      </c>
      <c r="C1396" s="2">
        <v>231279389</v>
      </c>
      <c r="D1396" s="1" t="s">
        <v>9246</v>
      </c>
      <c r="E1396" s="1" t="s">
        <v>9227</v>
      </c>
      <c r="F1396" s="3">
        <v>44637</v>
      </c>
      <c r="G1396" t="s">
        <v>10640</v>
      </c>
    </row>
    <row r="1397" spans="1:7" x14ac:dyDescent="0.25">
      <c r="A1397">
        <f t="shared" ca="1" si="21"/>
        <v>0.59163306269182536</v>
      </c>
      <c r="B1397" s="1" t="s">
        <v>9245</v>
      </c>
      <c r="C1397" s="2">
        <v>744003559</v>
      </c>
      <c r="D1397" s="1" t="s">
        <v>9246</v>
      </c>
      <c r="E1397" s="1" t="s">
        <v>9282</v>
      </c>
      <c r="F1397" s="3">
        <v>44265</v>
      </c>
      <c r="G1397" t="s">
        <v>10641</v>
      </c>
    </row>
    <row r="1398" spans="1:7" x14ac:dyDescent="0.25">
      <c r="A1398">
        <f t="shared" ca="1" si="21"/>
        <v>0.32866361393207222</v>
      </c>
      <c r="B1398" s="1" t="s">
        <v>9235</v>
      </c>
      <c r="C1398" s="2">
        <v>319128070</v>
      </c>
      <c r="D1398" s="1" t="s">
        <v>9236</v>
      </c>
      <c r="E1398" s="1" t="s">
        <v>9237</v>
      </c>
      <c r="F1398" s="3">
        <v>44289</v>
      </c>
      <c r="G1398" t="s">
        <v>10642</v>
      </c>
    </row>
    <row r="1399" spans="1:7" x14ac:dyDescent="0.25">
      <c r="A1399">
        <f t="shared" ca="1" si="21"/>
        <v>0.61401915826903097</v>
      </c>
      <c r="B1399" s="1" t="s">
        <v>9235</v>
      </c>
      <c r="C1399" s="2">
        <v>475711203</v>
      </c>
      <c r="D1399" s="1" t="s">
        <v>9236</v>
      </c>
      <c r="E1399" s="1" t="s">
        <v>9227</v>
      </c>
      <c r="F1399" s="3">
        <v>44586</v>
      </c>
      <c r="G1399" t="s">
        <v>10643</v>
      </c>
    </row>
    <row r="1400" spans="1:7" x14ac:dyDescent="0.25">
      <c r="A1400">
        <f t="shared" ca="1" si="21"/>
        <v>0.57475425666688473</v>
      </c>
      <c r="B1400" s="1" t="s">
        <v>9245</v>
      </c>
      <c r="C1400" s="2">
        <v>404799265</v>
      </c>
      <c r="D1400" s="1" t="s">
        <v>9246</v>
      </c>
      <c r="E1400" s="1" t="s">
        <v>9227</v>
      </c>
      <c r="F1400" s="3">
        <v>44207</v>
      </c>
      <c r="G1400" t="s">
        <v>10644</v>
      </c>
    </row>
    <row r="1401" spans="1:7" x14ac:dyDescent="0.25">
      <c r="A1401">
        <f t="shared" ca="1" si="21"/>
        <v>0.87947901687364149</v>
      </c>
      <c r="B1401" s="1" t="s">
        <v>9225</v>
      </c>
      <c r="C1401" s="2">
        <v>151586243</v>
      </c>
      <c r="D1401" s="1" t="s">
        <v>9226</v>
      </c>
      <c r="E1401" s="1" t="s">
        <v>9231</v>
      </c>
      <c r="F1401" s="3">
        <v>44406</v>
      </c>
      <c r="G1401" t="s">
        <v>10645</v>
      </c>
    </row>
    <row r="1402" spans="1:7" x14ac:dyDescent="0.25">
      <c r="A1402">
        <f t="shared" ca="1" si="21"/>
        <v>0.14799981255936079</v>
      </c>
      <c r="B1402" s="1" t="s">
        <v>9235</v>
      </c>
      <c r="C1402" s="2">
        <v>662989220</v>
      </c>
      <c r="D1402" s="1" t="s">
        <v>9236</v>
      </c>
      <c r="E1402" s="1" t="s">
        <v>9248</v>
      </c>
      <c r="F1402" s="3">
        <v>44407</v>
      </c>
      <c r="G1402" t="s">
        <v>10646</v>
      </c>
    </row>
    <row r="1403" spans="1:7" x14ac:dyDescent="0.25">
      <c r="A1403">
        <f t="shared" ca="1" si="21"/>
        <v>0.63779461063114229</v>
      </c>
      <c r="B1403" s="1" t="s">
        <v>9242</v>
      </c>
      <c r="C1403" s="2">
        <v>900885875</v>
      </c>
      <c r="D1403" s="1" t="s">
        <v>9243</v>
      </c>
      <c r="E1403" s="1" t="s">
        <v>9231</v>
      </c>
      <c r="F1403" s="3">
        <v>44626</v>
      </c>
      <c r="G1403" t="s">
        <v>10647</v>
      </c>
    </row>
    <row r="1404" spans="1:7" x14ac:dyDescent="0.25">
      <c r="A1404">
        <f t="shared" ca="1" si="21"/>
        <v>0.33024696705441214</v>
      </c>
      <c r="B1404" s="1" t="s">
        <v>9235</v>
      </c>
      <c r="C1404" s="2">
        <v>698828965</v>
      </c>
      <c r="D1404" s="1" t="s">
        <v>9236</v>
      </c>
      <c r="E1404" s="1" t="s">
        <v>9237</v>
      </c>
      <c r="F1404" s="3">
        <v>44430</v>
      </c>
      <c r="G1404" t="s">
        <v>10648</v>
      </c>
    </row>
    <row r="1405" spans="1:7" x14ac:dyDescent="0.25">
      <c r="A1405">
        <f t="shared" ca="1" si="21"/>
        <v>0.27023268781755161</v>
      </c>
      <c r="B1405" s="1" t="s">
        <v>9225</v>
      </c>
      <c r="C1405" s="2">
        <v>804813466</v>
      </c>
      <c r="D1405" s="1" t="s">
        <v>9226</v>
      </c>
      <c r="E1405" s="1" t="s">
        <v>9285</v>
      </c>
      <c r="F1405" s="3">
        <v>44387</v>
      </c>
      <c r="G1405" t="s">
        <v>10649</v>
      </c>
    </row>
    <row r="1406" spans="1:7" x14ac:dyDescent="0.25">
      <c r="A1406">
        <f t="shared" ca="1" si="21"/>
        <v>0.57092347320247305</v>
      </c>
      <c r="B1406" s="1" t="s">
        <v>9235</v>
      </c>
      <c r="C1406" s="2">
        <v>986276311</v>
      </c>
      <c r="D1406" s="1" t="s">
        <v>9236</v>
      </c>
      <c r="E1406" s="1" t="s">
        <v>9237</v>
      </c>
      <c r="F1406" s="3">
        <v>44490</v>
      </c>
      <c r="G1406" t="s">
        <v>10650</v>
      </c>
    </row>
    <row r="1407" spans="1:7" x14ac:dyDescent="0.25">
      <c r="A1407">
        <f t="shared" ca="1" si="21"/>
        <v>0.8447423669894949</v>
      </c>
      <c r="B1407" s="1" t="s">
        <v>9235</v>
      </c>
      <c r="C1407" s="2">
        <v>556345845</v>
      </c>
      <c r="D1407" s="1" t="s">
        <v>9236</v>
      </c>
      <c r="E1407" s="1" t="s">
        <v>9237</v>
      </c>
      <c r="F1407" s="3">
        <v>44386</v>
      </c>
      <c r="G1407" t="s">
        <v>10651</v>
      </c>
    </row>
    <row r="1408" spans="1:7" x14ac:dyDescent="0.25">
      <c r="A1408">
        <f t="shared" ca="1" si="21"/>
        <v>0.30097566499893547</v>
      </c>
      <c r="B1408" s="1" t="s">
        <v>9229</v>
      </c>
      <c r="C1408" s="2">
        <v>275932122</v>
      </c>
      <c r="D1408" s="1" t="s">
        <v>9230</v>
      </c>
      <c r="E1408" s="1" t="s">
        <v>9240</v>
      </c>
      <c r="F1408" s="3">
        <v>44451</v>
      </c>
      <c r="G1408" t="s">
        <v>10652</v>
      </c>
    </row>
    <row r="1409" spans="1:7" x14ac:dyDescent="0.25">
      <c r="A1409">
        <f t="shared" ca="1" si="21"/>
        <v>0.29966128729650643</v>
      </c>
      <c r="B1409" s="1" t="s">
        <v>9242</v>
      </c>
      <c r="C1409" s="2">
        <v>800680533</v>
      </c>
      <c r="D1409" s="1" t="s">
        <v>9243</v>
      </c>
      <c r="E1409" s="1" t="s">
        <v>9231</v>
      </c>
      <c r="F1409" s="3">
        <v>44241</v>
      </c>
      <c r="G1409" t="s">
        <v>10653</v>
      </c>
    </row>
    <row r="1410" spans="1:7" x14ac:dyDescent="0.25">
      <c r="A1410">
        <f t="shared" ref="A1410:A1473" ca="1" si="22">RAND()</f>
        <v>0.11643299442750898</v>
      </c>
      <c r="B1410" s="1" t="s">
        <v>9259</v>
      </c>
      <c r="C1410" s="2">
        <v>569324298</v>
      </c>
      <c r="D1410" s="1" t="s">
        <v>9260</v>
      </c>
      <c r="E1410" s="1" t="s">
        <v>9233</v>
      </c>
      <c r="F1410" s="3">
        <v>44209</v>
      </c>
      <c r="G1410" t="s">
        <v>10654</v>
      </c>
    </row>
    <row r="1411" spans="1:7" x14ac:dyDescent="0.25">
      <c r="A1411">
        <f t="shared" ca="1" si="22"/>
        <v>0.75462146317558898</v>
      </c>
      <c r="B1411" s="1" t="s">
        <v>9225</v>
      </c>
      <c r="C1411" s="2">
        <v>451149977</v>
      </c>
      <c r="D1411" s="1" t="s">
        <v>9226</v>
      </c>
      <c r="E1411" s="1" t="s">
        <v>9227</v>
      </c>
      <c r="F1411" s="3">
        <v>44549</v>
      </c>
      <c r="G1411" t="s">
        <v>10655</v>
      </c>
    </row>
    <row r="1412" spans="1:7" x14ac:dyDescent="0.25">
      <c r="A1412">
        <f t="shared" ca="1" si="22"/>
        <v>0.67231340507460946</v>
      </c>
      <c r="B1412" s="1" t="s">
        <v>9259</v>
      </c>
      <c r="C1412" s="2">
        <v>20362316</v>
      </c>
      <c r="D1412" s="1" t="s">
        <v>9260</v>
      </c>
      <c r="E1412" s="1" t="s">
        <v>9233</v>
      </c>
      <c r="F1412" s="3">
        <v>44510</v>
      </c>
      <c r="G1412" t="s">
        <v>10656</v>
      </c>
    </row>
    <row r="1413" spans="1:7" x14ac:dyDescent="0.25">
      <c r="A1413">
        <f t="shared" ca="1" si="22"/>
        <v>0.65803152246222874</v>
      </c>
      <c r="B1413" s="1" t="s">
        <v>9235</v>
      </c>
      <c r="C1413" s="2">
        <v>238684493</v>
      </c>
      <c r="D1413" s="1" t="s">
        <v>9236</v>
      </c>
      <c r="E1413" s="1" t="s">
        <v>9227</v>
      </c>
      <c r="F1413" s="3">
        <v>44413</v>
      </c>
      <c r="G1413" t="s">
        <v>10657</v>
      </c>
    </row>
    <row r="1414" spans="1:7" x14ac:dyDescent="0.25">
      <c r="A1414">
        <f t="shared" ca="1" si="22"/>
        <v>0.97969131284260236</v>
      </c>
      <c r="B1414" s="1" t="s">
        <v>9229</v>
      </c>
      <c r="C1414" s="2">
        <v>304491419</v>
      </c>
      <c r="D1414" s="1" t="s">
        <v>9230</v>
      </c>
      <c r="E1414" s="1" t="s">
        <v>9240</v>
      </c>
      <c r="F1414" s="3">
        <v>44432</v>
      </c>
      <c r="G1414" t="s">
        <v>10658</v>
      </c>
    </row>
    <row r="1415" spans="1:7" x14ac:dyDescent="0.25">
      <c r="A1415">
        <f t="shared" ca="1" si="22"/>
        <v>0.38554529560788486</v>
      </c>
      <c r="B1415" s="1" t="s">
        <v>9245</v>
      </c>
      <c r="C1415" s="2">
        <v>576280999</v>
      </c>
      <c r="D1415" s="1" t="s">
        <v>9246</v>
      </c>
      <c r="E1415" s="1" t="s">
        <v>9227</v>
      </c>
      <c r="F1415" s="3">
        <v>44341</v>
      </c>
      <c r="G1415" t="s">
        <v>10659</v>
      </c>
    </row>
    <row r="1416" spans="1:7" x14ac:dyDescent="0.25">
      <c r="A1416">
        <f t="shared" ca="1" si="22"/>
        <v>0.87316095009867478</v>
      </c>
      <c r="B1416" s="1" t="s">
        <v>9225</v>
      </c>
      <c r="C1416" s="2">
        <v>300991991</v>
      </c>
      <c r="D1416" s="1" t="s">
        <v>9226</v>
      </c>
      <c r="E1416" s="1" t="s">
        <v>9285</v>
      </c>
      <c r="F1416" s="3">
        <v>44421</v>
      </c>
      <c r="G1416" t="s">
        <v>10660</v>
      </c>
    </row>
    <row r="1417" spans="1:7" x14ac:dyDescent="0.25">
      <c r="A1417">
        <f t="shared" ca="1" si="22"/>
        <v>0.63787397202168461</v>
      </c>
      <c r="B1417" s="1" t="s">
        <v>9259</v>
      </c>
      <c r="C1417" s="2">
        <v>784495795</v>
      </c>
      <c r="D1417" s="1" t="s">
        <v>9260</v>
      </c>
      <c r="E1417" s="1" t="s">
        <v>9231</v>
      </c>
      <c r="F1417" s="3">
        <v>44220</v>
      </c>
      <c r="G1417" t="s">
        <v>10661</v>
      </c>
    </row>
    <row r="1418" spans="1:7" x14ac:dyDescent="0.25">
      <c r="A1418">
        <f t="shared" ca="1" si="22"/>
        <v>0.18471033093711664</v>
      </c>
      <c r="B1418" s="1" t="s">
        <v>9235</v>
      </c>
      <c r="C1418" s="2">
        <v>649755058</v>
      </c>
      <c r="D1418" s="1" t="s">
        <v>9236</v>
      </c>
      <c r="E1418" s="1" t="s">
        <v>9237</v>
      </c>
      <c r="F1418" s="3">
        <v>44291</v>
      </c>
      <c r="G1418" t="s">
        <v>10662</v>
      </c>
    </row>
    <row r="1419" spans="1:7" x14ac:dyDescent="0.25">
      <c r="A1419">
        <f t="shared" ca="1" si="22"/>
        <v>0.93529501563545403</v>
      </c>
      <c r="B1419" s="1" t="s">
        <v>9259</v>
      </c>
      <c r="C1419" s="2">
        <v>309528570</v>
      </c>
      <c r="D1419" s="1" t="s">
        <v>9260</v>
      </c>
      <c r="E1419" s="1" t="s">
        <v>9233</v>
      </c>
      <c r="F1419" s="3">
        <v>44515</v>
      </c>
      <c r="G1419" t="s">
        <v>10663</v>
      </c>
    </row>
    <row r="1420" spans="1:7" x14ac:dyDescent="0.25">
      <c r="A1420">
        <f t="shared" ca="1" si="22"/>
        <v>0.1158670593723744</v>
      </c>
      <c r="B1420" s="1" t="s">
        <v>9259</v>
      </c>
      <c r="C1420" s="2">
        <v>721292067</v>
      </c>
      <c r="D1420" s="1" t="s">
        <v>9260</v>
      </c>
      <c r="E1420" s="1" t="s">
        <v>9231</v>
      </c>
      <c r="F1420" s="3">
        <v>44292</v>
      </c>
      <c r="G1420" t="s">
        <v>10664</v>
      </c>
    </row>
    <row r="1421" spans="1:7" x14ac:dyDescent="0.25">
      <c r="A1421">
        <f t="shared" ca="1" si="22"/>
        <v>0.44830542880573421</v>
      </c>
      <c r="B1421" s="1" t="s">
        <v>9225</v>
      </c>
      <c r="C1421" s="2">
        <v>48323194</v>
      </c>
      <c r="D1421" s="1" t="s">
        <v>9226</v>
      </c>
      <c r="E1421" s="1" t="s">
        <v>9227</v>
      </c>
      <c r="F1421" s="3">
        <v>44221</v>
      </c>
      <c r="G1421" t="s">
        <v>10665</v>
      </c>
    </row>
    <row r="1422" spans="1:7" x14ac:dyDescent="0.25">
      <c r="A1422">
        <f t="shared" ca="1" si="22"/>
        <v>0.45464268720522305</v>
      </c>
      <c r="B1422" s="1" t="s">
        <v>9242</v>
      </c>
      <c r="C1422" s="2">
        <v>218163207</v>
      </c>
      <c r="D1422" s="1" t="s">
        <v>9243</v>
      </c>
      <c r="E1422" s="1" t="s">
        <v>9233</v>
      </c>
      <c r="F1422" s="3">
        <v>44247</v>
      </c>
      <c r="G1422" t="s">
        <v>10666</v>
      </c>
    </row>
    <row r="1423" spans="1:7" x14ac:dyDescent="0.25">
      <c r="A1423">
        <f t="shared" ca="1" si="22"/>
        <v>0.41063406974179917</v>
      </c>
      <c r="B1423" s="1" t="s">
        <v>9242</v>
      </c>
      <c r="C1423" s="2">
        <v>151570772</v>
      </c>
      <c r="D1423" s="1" t="s">
        <v>9243</v>
      </c>
      <c r="E1423" s="1" t="s">
        <v>9231</v>
      </c>
      <c r="F1423" s="3">
        <v>44281</v>
      </c>
      <c r="G1423" t="s">
        <v>10667</v>
      </c>
    </row>
    <row r="1424" spans="1:7" x14ac:dyDescent="0.25">
      <c r="A1424">
        <f t="shared" ca="1" si="22"/>
        <v>0.68296130843673752</v>
      </c>
      <c r="B1424" s="1" t="s">
        <v>9229</v>
      </c>
      <c r="C1424" s="2">
        <v>463423254</v>
      </c>
      <c r="D1424" s="1" t="s">
        <v>9230</v>
      </c>
      <c r="E1424" s="1" t="s">
        <v>9240</v>
      </c>
      <c r="F1424" s="3">
        <v>44679</v>
      </c>
      <c r="G1424" t="s">
        <v>10668</v>
      </c>
    </row>
    <row r="1425" spans="1:7" x14ac:dyDescent="0.25">
      <c r="A1425">
        <f t="shared" ca="1" si="22"/>
        <v>0.8140934741413931</v>
      </c>
      <c r="B1425" s="1" t="s">
        <v>9229</v>
      </c>
      <c r="C1425" s="2">
        <v>802850130</v>
      </c>
      <c r="D1425" s="1" t="s">
        <v>9230</v>
      </c>
      <c r="E1425" s="1" t="s">
        <v>9240</v>
      </c>
      <c r="F1425" s="3">
        <v>44344</v>
      </c>
      <c r="G1425" t="s">
        <v>10669</v>
      </c>
    </row>
    <row r="1426" spans="1:7" x14ac:dyDescent="0.25">
      <c r="A1426">
        <f t="shared" ca="1" si="22"/>
        <v>0.15447714092760678</v>
      </c>
      <c r="B1426" s="1" t="s">
        <v>9242</v>
      </c>
      <c r="C1426" s="2">
        <v>33289021</v>
      </c>
      <c r="D1426" s="1" t="s">
        <v>9243</v>
      </c>
      <c r="E1426" s="1" t="s">
        <v>9231</v>
      </c>
      <c r="F1426" s="3">
        <v>44406</v>
      </c>
      <c r="G1426" t="s">
        <v>10670</v>
      </c>
    </row>
    <row r="1427" spans="1:7" x14ac:dyDescent="0.25">
      <c r="A1427">
        <f t="shared" ca="1" si="22"/>
        <v>0.18520409265766724</v>
      </c>
      <c r="B1427" s="1" t="s">
        <v>9259</v>
      </c>
      <c r="C1427" s="2">
        <v>588250372</v>
      </c>
      <c r="D1427" s="1" t="s">
        <v>9260</v>
      </c>
      <c r="E1427" s="1" t="s">
        <v>9233</v>
      </c>
      <c r="F1427" s="3">
        <v>44206</v>
      </c>
      <c r="G1427" t="s">
        <v>10671</v>
      </c>
    </row>
    <row r="1428" spans="1:7" x14ac:dyDescent="0.25">
      <c r="A1428">
        <f t="shared" ca="1" si="22"/>
        <v>0.90320045385182446</v>
      </c>
      <c r="B1428" s="1" t="s">
        <v>9259</v>
      </c>
      <c r="C1428" s="2">
        <v>585592113</v>
      </c>
      <c r="D1428" s="1" t="s">
        <v>9260</v>
      </c>
      <c r="E1428" s="1" t="s">
        <v>9233</v>
      </c>
      <c r="F1428" s="3">
        <v>44400</v>
      </c>
      <c r="G1428" t="s">
        <v>10672</v>
      </c>
    </row>
    <row r="1429" spans="1:7" x14ac:dyDescent="0.25">
      <c r="A1429">
        <f t="shared" ca="1" si="22"/>
        <v>0.9168886358587468</v>
      </c>
      <c r="B1429" s="1" t="s">
        <v>9245</v>
      </c>
      <c r="C1429" s="2">
        <v>685292999</v>
      </c>
      <c r="D1429" s="1" t="s">
        <v>9246</v>
      </c>
      <c r="E1429" s="1" t="s">
        <v>9282</v>
      </c>
      <c r="F1429" s="3">
        <v>44279</v>
      </c>
      <c r="G1429" t="s">
        <v>10673</v>
      </c>
    </row>
    <row r="1430" spans="1:7" x14ac:dyDescent="0.25">
      <c r="A1430">
        <f t="shared" ca="1" si="22"/>
        <v>0.55186023941724349</v>
      </c>
      <c r="B1430" s="1" t="s">
        <v>9242</v>
      </c>
      <c r="C1430" s="2">
        <v>244864582</v>
      </c>
      <c r="D1430" s="1" t="s">
        <v>9243</v>
      </c>
      <c r="E1430" s="1" t="s">
        <v>9231</v>
      </c>
      <c r="F1430" s="3">
        <v>44280</v>
      </c>
      <c r="G1430" t="s">
        <v>10674</v>
      </c>
    </row>
    <row r="1431" spans="1:7" x14ac:dyDescent="0.25">
      <c r="A1431">
        <f t="shared" ca="1" si="22"/>
        <v>0.67450764043557976</v>
      </c>
      <c r="B1431" s="1" t="s">
        <v>9225</v>
      </c>
      <c r="C1431" s="2">
        <v>488315193</v>
      </c>
      <c r="D1431" s="1" t="s">
        <v>9226</v>
      </c>
      <c r="E1431" s="1" t="s">
        <v>9227</v>
      </c>
      <c r="F1431" s="3">
        <v>44463</v>
      </c>
      <c r="G1431" t="s">
        <v>10675</v>
      </c>
    </row>
    <row r="1432" spans="1:7" x14ac:dyDescent="0.25">
      <c r="A1432">
        <f t="shared" ca="1" si="22"/>
        <v>0.39011151239987329</v>
      </c>
      <c r="B1432" s="1" t="s">
        <v>9245</v>
      </c>
      <c r="C1432" s="2">
        <v>597698472</v>
      </c>
      <c r="D1432" s="1" t="s">
        <v>9246</v>
      </c>
      <c r="E1432" s="1" t="s">
        <v>9285</v>
      </c>
      <c r="F1432" s="3">
        <v>44383</v>
      </c>
      <c r="G1432" t="s">
        <v>10676</v>
      </c>
    </row>
    <row r="1433" spans="1:7" x14ac:dyDescent="0.25">
      <c r="A1433">
        <f t="shared" ca="1" si="22"/>
        <v>0.41922346238833696</v>
      </c>
      <c r="B1433" s="1" t="s">
        <v>9242</v>
      </c>
      <c r="C1433" s="2">
        <v>335464094</v>
      </c>
      <c r="D1433" s="1" t="s">
        <v>9243</v>
      </c>
      <c r="E1433" s="1" t="s">
        <v>9231</v>
      </c>
      <c r="F1433" s="3">
        <v>44401</v>
      </c>
      <c r="G1433" t="s">
        <v>10677</v>
      </c>
    </row>
    <row r="1434" spans="1:7" x14ac:dyDescent="0.25">
      <c r="A1434">
        <f t="shared" ca="1" si="22"/>
        <v>0.6310787564818342</v>
      </c>
      <c r="B1434" s="1" t="s">
        <v>9245</v>
      </c>
      <c r="C1434" s="2">
        <v>901216031</v>
      </c>
      <c r="D1434" s="1" t="s">
        <v>9246</v>
      </c>
      <c r="E1434" s="1" t="s">
        <v>9282</v>
      </c>
      <c r="F1434" s="3">
        <v>44352</v>
      </c>
      <c r="G1434" t="s">
        <v>10678</v>
      </c>
    </row>
    <row r="1435" spans="1:7" x14ac:dyDescent="0.25">
      <c r="A1435">
        <f t="shared" ca="1" si="22"/>
        <v>0.61421428020859337</v>
      </c>
      <c r="B1435" s="1" t="s">
        <v>9259</v>
      </c>
      <c r="C1435" s="2">
        <v>435160243</v>
      </c>
      <c r="D1435" s="1" t="s">
        <v>9260</v>
      </c>
      <c r="E1435" s="1" t="s">
        <v>9233</v>
      </c>
      <c r="F1435" s="3">
        <v>44351</v>
      </c>
      <c r="G1435" t="s">
        <v>10679</v>
      </c>
    </row>
    <row r="1436" spans="1:7" x14ac:dyDescent="0.25">
      <c r="A1436">
        <f t="shared" ca="1" si="22"/>
        <v>0.54327346294390066</v>
      </c>
      <c r="B1436" s="1" t="s">
        <v>9235</v>
      </c>
      <c r="C1436" s="2">
        <v>298370602</v>
      </c>
      <c r="D1436" s="1" t="s">
        <v>9236</v>
      </c>
      <c r="E1436" s="1" t="s">
        <v>9248</v>
      </c>
      <c r="F1436" s="3">
        <v>44378</v>
      </c>
      <c r="G1436" t="s">
        <v>10680</v>
      </c>
    </row>
    <row r="1437" spans="1:7" x14ac:dyDescent="0.25">
      <c r="A1437">
        <f t="shared" ca="1" si="22"/>
        <v>0.43841573024038549</v>
      </c>
      <c r="B1437" s="1" t="s">
        <v>9235</v>
      </c>
      <c r="C1437" s="2">
        <v>592106617</v>
      </c>
      <c r="D1437" s="1" t="s">
        <v>9236</v>
      </c>
      <c r="E1437" s="1" t="s">
        <v>9227</v>
      </c>
      <c r="F1437" s="3">
        <v>44338</v>
      </c>
      <c r="G1437" t="s">
        <v>10681</v>
      </c>
    </row>
    <row r="1438" spans="1:7" x14ac:dyDescent="0.25">
      <c r="A1438">
        <f t="shared" ca="1" si="22"/>
        <v>0.17374738724547978</v>
      </c>
      <c r="B1438" s="1" t="s">
        <v>9235</v>
      </c>
      <c r="C1438" s="2">
        <v>629836594</v>
      </c>
      <c r="D1438" s="1" t="s">
        <v>9236</v>
      </c>
      <c r="E1438" s="1" t="s">
        <v>9248</v>
      </c>
      <c r="F1438" s="3">
        <v>44218</v>
      </c>
      <c r="G1438" t="s">
        <v>10682</v>
      </c>
    </row>
    <row r="1439" spans="1:7" x14ac:dyDescent="0.25">
      <c r="A1439">
        <f t="shared" ca="1" si="22"/>
        <v>0.40562306732293829</v>
      </c>
      <c r="B1439" s="1" t="s">
        <v>9225</v>
      </c>
      <c r="C1439" s="2">
        <v>509871127</v>
      </c>
      <c r="D1439" s="1" t="s">
        <v>9226</v>
      </c>
      <c r="E1439" s="1" t="s">
        <v>9227</v>
      </c>
      <c r="F1439" s="3">
        <v>44577</v>
      </c>
      <c r="G1439" t="s">
        <v>10683</v>
      </c>
    </row>
    <row r="1440" spans="1:7" x14ac:dyDescent="0.25">
      <c r="A1440">
        <f t="shared" ca="1" si="22"/>
        <v>0.14993032823632579</v>
      </c>
      <c r="B1440" s="1" t="s">
        <v>9225</v>
      </c>
      <c r="C1440" s="2">
        <v>722370123</v>
      </c>
      <c r="D1440" s="1" t="s">
        <v>9226</v>
      </c>
      <c r="E1440" s="1" t="s">
        <v>9227</v>
      </c>
      <c r="F1440" s="3">
        <v>44335</v>
      </c>
      <c r="G1440" t="s">
        <v>10684</v>
      </c>
    </row>
    <row r="1441" spans="1:7" x14ac:dyDescent="0.25">
      <c r="A1441">
        <f t="shared" ca="1" si="22"/>
        <v>0.32797234867437197</v>
      </c>
      <c r="B1441" s="1" t="s">
        <v>9229</v>
      </c>
      <c r="C1441" s="2">
        <v>385558417</v>
      </c>
      <c r="D1441" s="1" t="s">
        <v>9230</v>
      </c>
      <c r="E1441" s="1" t="s">
        <v>9231</v>
      </c>
      <c r="F1441" s="3">
        <v>44536</v>
      </c>
      <c r="G1441" t="s">
        <v>10685</v>
      </c>
    </row>
    <row r="1442" spans="1:7" x14ac:dyDescent="0.25">
      <c r="A1442">
        <f t="shared" ca="1" si="22"/>
        <v>0.23029215216938237</v>
      </c>
      <c r="B1442" s="1" t="s">
        <v>9235</v>
      </c>
      <c r="C1442" s="2">
        <v>919496575</v>
      </c>
      <c r="D1442" s="1" t="s">
        <v>9236</v>
      </c>
      <c r="E1442" s="1" t="s">
        <v>9237</v>
      </c>
      <c r="F1442" s="3">
        <v>44418</v>
      </c>
      <c r="G1442" t="s">
        <v>10686</v>
      </c>
    </row>
    <row r="1443" spans="1:7" x14ac:dyDescent="0.25">
      <c r="A1443">
        <f t="shared" ca="1" si="22"/>
        <v>9.7352027951787434E-2</v>
      </c>
      <c r="B1443" s="1" t="s">
        <v>9242</v>
      </c>
      <c r="C1443" s="2">
        <v>277879148</v>
      </c>
      <c r="D1443" s="1" t="s">
        <v>9243</v>
      </c>
      <c r="E1443" s="1" t="s">
        <v>9231</v>
      </c>
      <c r="F1443" s="3">
        <v>44259</v>
      </c>
      <c r="G1443" t="s">
        <v>10687</v>
      </c>
    </row>
    <row r="1444" spans="1:7" x14ac:dyDescent="0.25">
      <c r="A1444">
        <f t="shared" ca="1" si="22"/>
        <v>0.82341595298533798</v>
      </c>
      <c r="B1444" s="1" t="s">
        <v>9225</v>
      </c>
      <c r="C1444" s="2">
        <v>60142149</v>
      </c>
      <c r="D1444" s="1" t="s">
        <v>9226</v>
      </c>
      <c r="E1444" s="1" t="s">
        <v>9285</v>
      </c>
      <c r="F1444" s="3">
        <v>44413</v>
      </c>
      <c r="G1444" t="s">
        <v>10688</v>
      </c>
    </row>
    <row r="1445" spans="1:7" x14ac:dyDescent="0.25">
      <c r="A1445">
        <f t="shared" ca="1" si="22"/>
        <v>0.26635637603090279</v>
      </c>
      <c r="B1445" s="1" t="s">
        <v>9259</v>
      </c>
      <c r="C1445" s="2">
        <v>773420811</v>
      </c>
      <c r="D1445" s="1" t="s">
        <v>9260</v>
      </c>
      <c r="E1445" s="1" t="s">
        <v>9233</v>
      </c>
      <c r="F1445" s="3">
        <v>44316</v>
      </c>
      <c r="G1445" t="s">
        <v>10689</v>
      </c>
    </row>
    <row r="1446" spans="1:7" x14ac:dyDescent="0.25">
      <c r="A1446">
        <f t="shared" ca="1" si="22"/>
        <v>0.59119855650946596</v>
      </c>
      <c r="B1446" s="1" t="s">
        <v>9245</v>
      </c>
      <c r="C1446" s="2">
        <v>900259264</v>
      </c>
      <c r="D1446" s="1" t="s">
        <v>9246</v>
      </c>
      <c r="E1446" s="1" t="s">
        <v>9227</v>
      </c>
      <c r="F1446" s="3">
        <v>44518</v>
      </c>
      <c r="G1446" t="s">
        <v>10690</v>
      </c>
    </row>
    <row r="1447" spans="1:7" x14ac:dyDescent="0.25">
      <c r="A1447">
        <f t="shared" ca="1" si="22"/>
        <v>0.23404126223369781</v>
      </c>
      <c r="B1447" s="1" t="s">
        <v>9229</v>
      </c>
      <c r="C1447" s="2">
        <v>273442631</v>
      </c>
      <c r="D1447" s="1" t="s">
        <v>9230</v>
      </c>
      <c r="E1447" s="1" t="s">
        <v>9240</v>
      </c>
      <c r="F1447" s="3">
        <v>44588</v>
      </c>
      <c r="G1447" t="s">
        <v>10691</v>
      </c>
    </row>
    <row r="1448" spans="1:7" x14ac:dyDescent="0.25">
      <c r="A1448">
        <f t="shared" ca="1" si="22"/>
        <v>0.1162034845679073</v>
      </c>
      <c r="B1448" s="1" t="s">
        <v>9245</v>
      </c>
      <c r="C1448" s="2">
        <v>279824385</v>
      </c>
      <c r="D1448" s="1" t="s">
        <v>9246</v>
      </c>
      <c r="E1448" s="1" t="s">
        <v>9285</v>
      </c>
      <c r="F1448" s="3">
        <v>44677</v>
      </c>
      <c r="G1448" t="s">
        <v>10692</v>
      </c>
    </row>
    <row r="1449" spans="1:7" x14ac:dyDescent="0.25">
      <c r="A1449">
        <f t="shared" ca="1" si="22"/>
        <v>6.9954163484943765E-2</v>
      </c>
      <c r="B1449" s="1" t="s">
        <v>9259</v>
      </c>
      <c r="C1449" s="2">
        <v>104490023</v>
      </c>
      <c r="D1449" s="1" t="s">
        <v>9260</v>
      </c>
      <c r="E1449" s="1" t="s">
        <v>9233</v>
      </c>
      <c r="F1449" s="3">
        <v>44653</v>
      </c>
      <c r="G1449" t="s">
        <v>10693</v>
      </c>
    </row>
    <row r="1450" spans="1:7" x14ac:dyDescent="0.25">
      <c r="A1450">
        <f t="shared" ca="1" si="22"/>
        <v>0.77079396090759067</v>
      </c>
      <c r="B1450" s="1" t="s">
        <v>9225</v>
      </c>
      <c r="C1450" s="2">
        <v>555522499</v>
      </c>
      <c r="D1450" s="1" t="s">
        <v>9226</v>
      </c>
      <c r="E1450" s="1" t="s">
        <v>9227</v>
      </c>
      <c r="F1450" s="3">
        <v>44513</v>
      </c>
      <c r="G1450" t="s">
        <v>10694</v>
      </c>
    </row>
    <row r="1451" spans="1:7" x14ac:dyDescent="0.25">
      <c r="A1451">
        <f t="shared" ca="1" si="22"/>
        <v>0.18436096692613335</v>
      </c>
      <c r="B1451" s="1" t="s">
        <v>9259</v>
      </c>
      <c r="C1451" s="2">
        <v>670581735</v>
      </c>
      <c r="D1451" s="1" t="s">
        <v>9260</v>
      </c>
      <c r="E1451" s="1" t="s">
        <v>9233</v>
      </c>
      <c r="F1451" s="3">
        <v>44318</v>
      </c>
      <c r="G1451" t="s">
        <v>10695</v>
      </c>
    </row>
    <row r="1452" spans="1:7" x14ac:dyDescent="0.25">
      <c r="A1452">
        <f t="shared" ca="1" si="22"/>
        <v>0.48156304882116185</v>
      </c>
      <c r="B1452" s="1" t="s">
        <v>9225</v>
      </c>
      <c r="C1452" s="2">
        <v>892979728</v>
      </c>
      <c r="D1452" s="1" t="s">
        <v>9226</v>
      </c>
      <c r="E1452" s="1" t="s">
        <v>9285</v>
      </c>
      <c r="F1452" s="3">
        <v>44499</v>
      </c>
      <c r="G1452" t="s">
        <v>10696</v>
      </c>
    </row>
    <row r="1453" spans="1:7" x14ac:dyDescent="0.25">
      <c r="A1453">
        <f t="shared" ca="1" si="22"/>
        <v>0.6155529650149123</v>
      </c>
      <c r="B1453" s="1" t="s">
        <v>9229</v>
      </c>
      <c r="C1453" s="2">
        <v>475323517</v>
      </c>
      <c r="D1453" s="1" t="s">
        <v>9230</v>
      </c>
      <c r="E1453" s="1" t="s">
        <v>9240</v>
      </c>
      <c r="F1453" s="3">
        <v>44666</v>
      </c>
      <c r="G1453" t="s">
        <v>10697</v>
      </c>
    </row>
    <row r="1454" spans="1:7" x14ac:dyDescent="0.25">
      <c r="A1454">
        <f t="shared" ca="1" si="22"/>
        <v>0.57238219343633479</v>
      </c>
      <c r="B1454" s="1" t="s">
        <v>9225</v>
      </c>
      <c r="C1454" s="2">
        <v>129117923</v>
      </c>
      <c r="D1454" s="1" t="s">
        <v>9226</v>
      </c>
      <c r="E1454" s="1" t="s">
        <v>9233</v>
      </c>
      <c r="F1454" s="3">
        <v>44504</v>
      </c>
      <c r="G1454" t="s">
        <v>10698</v>
      </c>
    </row>
    <row r="1455" spans="1:7" x14ac:dyDescent="0.25">
      <c r="A1455">
        <f t="shared" ca="1" si="22"/>
        <v>0.21402126212727435</v>
      </c>
      <c r="B1455" s="1" t="s">
        <v>9225</v>
      </c>
      <c r="C1455" s="2">
        <v>674675698</v>
      </c>
      <c r="D1455" s="1" t="s">
        <v>9226</v>
      </c>
      <c r="E1455" s="1" t="s">
        <v>9285</v>
      </c>
      <c r="F1455" s="3">
        <v>44578</v>
      </c>
      <c r="G1455" t="s">
        <v>10699</v>
      </c>
    </row>
    <row r="1456" spans="1:7" x14ac:dyDescent="0.25">
      <c r="A1456">
        <f t="shared" ca="1" si="22"/>
        <v>0.92159221282874881</v>
      </c>
      <c r="B1456" s="1" t="s">
        <v>9225</v>
      </c>
      <c r="C1456" s="2">
        <v>672898421</v>
      </c>
      <c r="D1456" s="1" t="s">
        <v>9226</v>
      </c>
      <c r="E1456" s="1" t="s">
        <v>9285</v>
      </c>
      <c r="F1456" s="3">
        <v>44546</v>
      </c>
      <c r="G1456" t="s">
        <v>10700</v>
      </c>
    </row>
    <row r="1457" spans="1:7" x14ac:dyDescent="0.25">
      <c r="A1457">
        <f t="shared" ca="1" si="22"/>
        <v>0.76338542652725827</v>
      </c>
      <c r="B1457" s="1" t="s">
        <v>9259</v>
      </c>
      <c r="C1457" s="2">
        <v>104344203</v>
      </c>
      <c r="D1457" s="1" t="s">
        <v>9260</v>
      </c>
      <c r="E1457" s="1" t="s">
        <v>9287</v>
      </c>
      <c r="F1457" s="3">
        <v>44568</v>
      </c>
      <c r="G1457" t="s">
        <v>10701</v>
      </c>
    </row>
    <row r="1458" spans="1:7" x14ac:dyDescent="0.25">
      <c r="A1458">
        <f t="shared" ca="1" si="22"/>
        <v>0.26112703756537536</v>
      </c>
      <c r="B1458" s="1" t="s">
        <v>9259</v>
      </c>
      <c r="C1458" s="2">
        <v>669645088</v>
      </c>
      <c r="D1458" s="1" t="s">
        <v>9260</v>
      </c>
      <c r="E1458" s="1" t="s">
        <v>9233</v>
      </c>
      <c r="F1458" s="3">
        <v>44542</v>
      </c>
      <c r="G1458" t="s">
        <v>10702</v>
      </c>
    </row>
    <row r="1459" spans="1:7" x14ac:dyDescent="0.25">
      <c r="A1459">
        <f t="shared" ca="1" si="22"/>
        <v>0.65391799699766107</v>
      </c>
      <c r="B1459" s="1" t="s">
        <v>9245</v>
      </c>
      <c r="C1459" s="2">
        <v>336343604</v>
      </c>
      <c r="D1459" s="1" t="s">
        <v>9246</v>
      </c>
      <c r="E1459" s="1" t="s">
        <v>9285</v>
      </c>
      <c r="F1459" s="3">
        <v>44406</v>
      </c>
      <c r="G1459" t="s">
        <v>10703</v>
      </c>
    </row>
    <row r="1460" spans="1:7" x14ac:dyDescent="0.25">
      <c r="A1460">
        <f t="shared" ca="1" si="22"/>
        <v>0.40931540572638625</v>
      </c>
      <c r="B1460" s="1" t="s">
        <v>9225</v>
      </c>
      <c r="C1460" s="2">
        <v>212431665</v>
      </c>
      <c r="D1460" s="1" t="s">
        <v>9226</v>
      </c>
      <c r="E1460" s="1" t="s">
        <v>9233</v>
      </c>
      <c r="F1460" s="3">
        <v>44323</v>
      </c>
      <c r="G1460" t="s">
        <v>10704</v>
      </c>
    </row>
    <row r="1461" spans="1:7" x14ac:dyDescent="0.25">
      <c r="A1461">
        <f t="shared" ca="1" si="22"/>
        <v>0.37026887182850066</v>
      </c>
      <c r="B1461" s="1" t="s">
        <v>9225</v>
      </c>
      <c r="C1461" s="2">
        <v>197184515</v>
      </c>
      <c r="D1461" s="1" t="s">
        <v>9226</v>
      </c>
      <c r="E1461" s="1" t="s">
        <v>9227</v>
      </c>
      <c r="F1461" s="3">
        <v>44399</v>
      </c>
      <c r="G1461" t="s">
        <v>10705</v>
      </c>
    </row>
    <row r="1462" spans="1:7" x14ac:dyDescent="0.25">
      <c r="A1462">
        <f t="shared" ca="1" si="22"/>
        <v>0.16479294502589203</v>
      </c>
      <c r="B1462" s="1" t="s">
        <v>9259</v>
      </c>
      <c r="C1462" s="2">
        <v>747064172</v>
      </c>
      <c r="D1462" s="1" t="s">
        <v>9260</v>
      </c>
      <c r="E1462" s="1" t="s">
        <v>9233</v>
      </c>
      <c r="F1462" s="3">
        <v>44401</v>
      </c>
      <c r="G1462" t="s">
        <v>10706</v>
      </c>
    </row>
    <row r="1463" spans="1:7" x14ac:dyDescent="0.25">
      <c r="A1463">
        <f t="shared" ca="1" si="22"/>
        <v>0.70838047332479137</v>
      </c>
      <c r="B1463" s="1" t="s">
        <v>9225</v>
      </c>
      <c r="C1463" s="2">
        <v>840316438</v>
      </c>
      <c r="D1463" s="1" t="s">
        <v>9226</v>
      </c>
      <c r="E1463" s="1" t="s">
        <v>9227</v>
      </c>
      <c r="F1463" s="3">
        <v>44590</v>
      </c>
      <c r="G1463" t="s">
        <v>10707</v>
      </c>
    </row>
    <row r="1464" spans="1:7" x14ac:dyDescent="0.25">
      <c r="A1464">
        <f t="shared" ca="1" si="22"/>
        <v>0.84727175083541351</v>
      </c>
      <c r="B1464" s="1" t="s">
        <v>9259</v>
      </c>
      <c r="C1464" s="2">
        <v>919570593</v>
      </c>
      <c r="D1464" s="1" t="s">
        <v>9260</v>
      </c>
      <c r="E1464" s="1" t="s">
        <v>9231</v>
      </c>
      <c r="F1464" s="3">
        <v>44608</v>
      </c>
      <c r="G1464" t="s">
        <v>10708</v>
      </c>
    </row>
    <row r="1465" spans="1:7" x14ac:dyDescent="0.25">
      <c r="A1465">
        <f t="shared" ca="1" si="22"/>
        <v>0.64923225254330819</v>
      </c>
      <c r="B1465" s="1" t="s">
        <v>9259</v>
      </c>
      <c r="C1465" s="2">
        <v>696887241</v>
      </c>
      <c r="D1465" s="1" t="s">
        <v>9260</v>
      </c>
      <c r="E1465" s="1" t="s">
        <v>9287</v>
      </c>
      <c r="F1465" s="3">
        <v>44284</v>
      </c>
      <c r="G1465" t="s">
        <v>10709</v>
      </c>
    </row>
    <row r="1466" spans="1:7" x14ac:dyDescent="0.25">
      <c r="A1466">
        <f t="shared" ca="1" si="22"/>
        <v>0.6034796416136271</v>
      </c>
      <c r="B1466" s="1" t="s">
        <v>9259</v>
      </c>
      <c r="C1466" s="2">
        <v>105745632</v>
      </c>
      <c r="D1466" s="1" t="s">
        <v>9260</v>
      </c>
      <c r="E1466" s="1" t="s">
        <v>9233</v>
      </c>
      <c r="F1466" s="3">
        <v>44534</v>
      </c>
      <c r="G1466" t="s">
        <v>10710</v>
      </c>
    </row>
    <row r="1467" spans="1:7" x14ac:dyDescent="0.25">
      <c r="A1467">
        <f t="shared" ca="1" si="22"/>
        <v>0.87990373775394348</v>
      </c>
      <c r="B1467" s="1" t="s">
        <v>9225</v>
      </c>
      <c r="C1467" s="2">
        <v>748875665</v>
      </c>
      <c r="D1467" s="1" t="s">
        <v>9226</v>
      </c>
      <c r="E1467" s="1" t="s">
        <v>9285</v>
      </c>
      <c r="F1467" s="3">
        <v>44501</v>
      </c>
      <c r="G1467" t="s">
        <v>10711</v>
      </c>
    </row>
    <row r="1468" spans="1:7" x14ac:dyDescent="0.25">
      <c r="A1468">
        <f t="shared" ca="1" si="22"/>
        <v>0.29615822252985879</v>
      </c>
      <c r="B1468" s="1" t="s">
        <v>9225</v>
      </c>
      <c r="C1468" s="2">
        <v>391021354</v>
      </c>
      <c r="D1468" s="1" t="s">
        <v>9226</v>
      </c>
      <c r="E1468" s="1" t="s">
        <v>9227</v>
      </c>
      <c r="F1468" s="3">
        <v>44281</v>
      </c>
      <c r="G1468" t="s">
        <v>10712</v>
      </c>
    </row>
    <row r="1469" spans="1:7" x14ac:dyDescent="0.25">
      <c r="A1469">
        <f t="shared" ca="1" si="22"/>
        <v>0.81528801445279953</v>
      </c>
      <c r="B1469" s="1" t="s">
        <v>9225</v>
      </c>
      <c r="C1469" s="2">
        <v>946043399</v>
      </c>
      <c r="D1469" s="1" t="s">
        <v>9226</v>
      </c>
      <c r="E1469" s="1" t="s">
        <v>9233</v>
      </c>
      <c r="F1469" s="3">
        <v>44425</v>
      </c>
      <c r="G1469" t="s">
        <v>10713</v>
      </c>
    </row>
    <row r="1470" spans="1:7" x14ac:dyDescent="0.25">
      <c r="A1470">
        <f t="shared" ca="1" si="22"/>
        <v>0.94587161692575794</v>
      </c>
      <c r="B1470" s="1" t="s">
        <v>9245</v>
      </c>
      <c r="C1470" s="2">
        <v>355683346</v>
      </c>
      <c r="D1470" s="1" t="s">
        <v>9246</v>
      </c>
      <c r="E1470" s="1" t="s">
        <v>9227</v>
      </c>
      <c r="F1470" s="3">
        <v>44579</v>
      </c>
      <c r="G1470" t="s">
        <v>10714</v>
      </c>
    </row>
    <row r="1471" spans="1:7" x14ac:dyDescent="0.25">
      <c r="A1471">
        <f t="shared" ca="1" si="22"/>
        <v>0.71691655266250498</v>
      </c>
      <c r="B1471" s="1" t="s">
        <v>9225</v>
      </c>
      <c r="C1471" s="2">
        <v>212184230</v>
      </c>
      <c r="D1471" s="1" t="s">
        <v>9226</v>
      </c>
      <c r="E1471" s="1" t="s">
        <v>9231</v>
      </c>
      <c r="F1471" s="3">
        <v>44616</v>
      </c>
      <c r="G1471" t="s">
        <v>10715</v>
      </c>
    </row>
    <row r="1472" spans="1:7" x14ac:dyDescent="0.25">
      <c r="A1472">
        <f t="shared" ca="1" si="22"/>
        <v>0.71571406291848483</v>
      </c>
      <c r="B1472" s="1" t="s">
        <v>9225</v>
      </c>
      <c r="C1472" s="2">
        <v>747753075</v>
      </c>
      <c r="D1472" s="1" t="s">
        <v>9226</v>
      </c>
      <c r="E1472" s="1" t="s">
        <v>9285</v>
      </c>
      <c r="F1472" s="3">
        <v>44200</v>
      </c>
      <c r="G1472" t="s">
        <v>10716</v>
      </c>
    </row>
    <row r="1473" spans="1:7" x14ac:dyDescent="0.25">
      <c r="A1473">
        <f t="shared" ca="1" si="22"/>
        <v>0.98065853102199418</v>
      </c>
      <c r="B1473" s="1" t="s">
        <v>9259</v>
      </c>
      <c r="C1473" s="2">
        <v>124971917</v>
      </c>
      <c r="D1473" s="1" t="s">
        <v>9260</v>
      </c>
      <c r="E1473" s="1" t="s">
        <v>9233</v>
      </c>
      <c r="F1473" s="3">
        <v>44372</v>
      </c>
      <c r="G1473" t="s">
        <v>10717</v>
      </c>
    </row>
    <row r="1474" spans="1:7" x14ac:dyDescent="0.25">
      <c r="A1474">
        <f t="shared" ref="A1474:A1537" ca="1" si="23">RAND()</f>
        <v>0.87243810898680596</v>
      </c>
      <c r="B1474" s="1" t="s">
        <v>9225</v>
      </c>
      <c r="C1474" s="2">
        <v>585061240</v>
      </c>
      <c r="D1474" s="1" t="s">
        <v>9226</v>
      </c>
      <c r="E1474" s="1" t="s">
        <v>9285</v>
      </c>
      <c r="F1474" s="3">
        <v>44311</v>
      </c>
      <c r="G1474" t="s">
        <v>10718</v>
      </c>
    </row>
    <row r="1475" spans="1:7" x14ac:dyDescent="0.25">
      <c r="A1475">
        <f t="shared" ca="1" si="23"/>
        <v>0.68423491756446597</v>
      </c>
      <c r="B1475" s="1" t="s">
        <v>9229</v>
      </c>
      <c r="C1475" s="2">
        <v>853947202</v>
      </c>
      <c r="D1475" s="1" t="s">
        <v>9230</v>
      </c>
      <c r="E1475" s="1" t="s">
        <v>9240</v>
      </c>
      <c r="F1475" s="3">
        <v>44561</v>
      </c>
      <c r="G1475" t="s">
        <v>10719</v>
      </c>
    </row>
    <row r="1476" spans="1:7" x14ac:dyDescent="0.25">
      <c r="A1476">
        <f t="shared" ca="1" si="23"/>
        <v>0.38703810305666264</v>
      </c>
      <c r="B1476" s="1" t="s">
        <v>9229</v>
      </c>
      <c r="C1476" s="2">
        <v>807694195</v>
      </c>
      <c r="D1476" s="1" t="s">
        <v>9230</v>
      </c>
      <c r="E1476" s="1" t="s">
        <v>9240</v>
      </c>
      <c r="F1476" s="3">
        <v>44441</v>
      </c>
      <c r="G1476" t="s">
        <v>10720</v>
      </c>
    </row>
    <row r="1477" spans="1:7" x14ac:dyDescent="0.25">
      <c r="A1477">
        <f t="shared" ca="1" si="23"/>
        <v>0.61144266965336125</v>
      </c>
      <c r="B1477" s="1" t="s">
        <v>9229</v>
      </c>
      <c r="C1477" s="2">
        <v>620633359</v>
      </c>
      <c r="D1477" s="1" t="s">
        <v>9230</v>
      </c>
      <c r="E1477" s="1" t="s">
        <v>9231</v>
      </c>
      <c r="F1477" s="3">
        <v>44523</v>
      </c>
      <c r="G1477" t="s">
        <v>10721</v>
      </c>
    </row>
    <row r="1478" spans="1:7" x14ac:dyDescent="0.25">
      <c r="A1478">
        <f t="shared" ca="1" si="23"/>
        <v>0.89422212142175195</v>
      </c>
      <c r="B1478" s="1" t="s">
        <v>9245</v>
      </c>
      <c r="C1478" s="2">
        <v>635529670</v>
      </c>
      <c r="D1478" s="1" t="s">
        <v>9246</v>
      </c>
      <c r="E1478" s="1" t="s">
        <v>9285</v>
      </c>
      <c r="F1478" s="3">
        <v>44307</v>
      </c>
      <c r="G1478" t="s">
        <v>10722</v>
      </c>
    </row>
    <row r="1479" spans="1:7" x14ac:dyDescent="0.25">
      <c r="A1479">
        <f t="shared" ca="1" si="23"/>
        <v>3.0442879673331147E-2</v>
      </c>
      <c r="B1479" s="1" t="s">
        <v>9259</v>
      </c>
      <c r="C1479" s="2">
        <v>576374245</v>
      </c>
      <c r="D1479" s="1" t="s">
        <v>9260</v>
      </c>
      <c r="E1479" s="1" t="s">
        <v>9287</v>
      </c>
      <c r="F1479" s="3">
        <v>44573</v>
      </c>
      <c r="G1479" t="s">
        <v>10723</v>
      </c>
    </row>
    <row r="1480" spans="1:7" x14ac:dyDescent="0.25">
      <c r="A1480">
        <f t="shared" ca="1" si="23"/>
        <v>0.91179180605149734</v>
      </c>
      <c r="B1480" s="1" t="s">
        <v>9229</v>
      </c>
      <c r="C1480" s="2">
        <v>936996307</v>
      </c>
      <c r="D1480" s="1" t="s">
        <v>9230</v>
      </c>
      <c r="E1480" s="1" t="s">
        <v>9240</v>
      </c>
      <c r="F1480" s="3">
        <v>44497</v>
      </c>
      <c r="G1480" t="s">
        <v>10724</v>
      </c>
    </row>
    <row r="1481" spans="1:7" x14ac:dyDescent="0.25">
      <c r="A1481">
        <f t="shared" ca="1" si="23"/>
        <v>0.46993126563376575</v>
      </c>
      <c r="B1481" s="1" t="s">
        <v>9245</v>
      </c>
      <c r="C1481" s="2">
        <v>663215913</v>
      </c>
      <c r="D1481" s="1" t="s">
        <v>9246</v>
      </c>
      <c r="E1481" s="1" t="s">
        <v>9227</v>
      </c>
      <c r="F1481" s="3">
        <v>44479</v>
      </c>
      <c r="G1481" t="s">
        <v>10725</v>
      </c>
    </row>
    <row r="1482" spans="1:7" x14ac:dyDescent="0.25">
      <c r="A1482">
        <f t="shared" ca="1" si="23"/>
        <v>0.46592954768066674</v>
      </c>
      <c r="B1482" s="1" t="s">
        <v>9242</v>
      </c>
      <c r="C1482" s="2">
        <v>550137994</v>
      </c>
      <c r="D1482" s="1" t="s">
        <v>9243</v>
      </c>
      <c r="E1482" s="1" t="s">
        <v>9231</v>
      </c>
      <c r="F1482" s="3">
        <v>44600</v>
      </c>
      <c r="G1482" t="s">
        <v>10726</v>
      </c>
    </row>
    <row r="1483" spans="1:7" x14ac:dyDescent="0.25">
      <c r="A1483">
        <f t="shared" ca="1" si="23"/>
        <v>2.6073881926759412E-2</v>
      </c>
      <c r="B1483" s="1" t="s">
        <v>9242</v>
      </c>
      <c r="C1483" s="2">
        <v>543597632</v>
      </c>
      <c r="D1483" s="1" t="s">
        <v>9243</v>
      </c>
      <c r="E1483" s="1" t="s">
        <v>9231</v>
      </c>
      <c r="F1483" s="3">
        <v>44435</v>
      </c>
      <c r="G1483" t="s">
        <v>10727</v>
      </c>
    </row>
    <row r="1484" spans="1:7" x14ac:dyDescent="0.25">
      <c r="A1484">
        <f t="shared" ca="1" si="23"/>
        <v>0.31519248718500126</v>
      </c>
      <c r="B1484" s="1" t="s">
        <v>9245</v>
      </c>
      <c r="C1484" s="2">
        <v>678546781</v>
      </c>
      <c r="D1484" s="1" t="s">
        <v>9246</v>
      </c>
      <c r="E1484" s="1" t="s">
        <v>9227</v>
      </c>
      <c r="F1484" s="3">
        <v>44580</v>
      </c>
      <c r="G1484" t="s">
        <v>10728</v>
      </c>
    </row>
    <row r="1485" spans="1:7" x14ac:dyDescent="0.25">
      <c r="A1485">
        <f t="shared" ca="1" si="23"/>
        <v>0.52091070560525632</v>
      </c>
      <c r="B1485" s="1" t="s">
        <v>9242</v>
      </c>
      <c r="C1485" s="2">
        <v>803923948</v>
      </c>
      <c r="D1485" s="1" t="s">
        <v>9243</v>
      </c>
      <c r="E1485" s="1" t="s">
        <v>9231</v>
      </c>
      <c r="F1485" s="3">
        <v>44274</v>
      </c>
      <c r="G1485" t="s">
        <v>10729</v>
      </c>
    </row>
    <row r="1486" spans="1:7" x14ac:dyDescent="0.25">
      <c r="A1486">
        <f t="shared" ca="1" si="23"/>
        <v>0.18479421547231845</v>
      </c>
      <c r="B1486" s="1" t="s">
        <v>9245</v>
      </c>
      <c r="C1486" s="2">
        <v>429506359</v>
      </c>
      <c r="D1486" s="1" t="s">
        <v>9246</v>
      </c>
      <c r="E1486" s="1" t="s">
        <v>9227</v>
      </c>
      <c r="F1486" s="3">
        <v>44245</v>
      </c>
      <c r="G1486" t="s">
        <v>10730</v>
      </c>
    </row>
    <row r="1487" spans="1:7" x14ac:dyDescent="0.25">
      <c r="A1487">
        <f t="shared" ca="1" si="23"/>
        <v>0.68862614593084914</v>
      </c>
      <c r="B1487" s="1" t="s">
        <v>9259</v>
      </c>
      <c r="C1487" s="2">
        <v>402211440</v>
      </c>
      <c r="D1487" s="1" t="s">
        <v>9260</v>
      </c>
      <c r="E1487" s="1" t="s">
        <v>9233</v>
      </c>
      <c r="F1487" s="3">
        <v>44264</v>
      </c>
      <c r="G1487" t="s">
        <v>10731</v>
      </c>
    </row>
    <row r="1488" spans="1:7" x14ac:dyDescent="0.25">
      <c r="A1488">
        <f t="shared" ca="1" si="23"/>
        <v>0.78180553916023199</v>
      </c>
      <c r="B1488" s="1" t="s">
        <v>9259</v>
      </c>
      <c r="C1488" s="2">
        <v>778341652</v>
      </c>
      <c r="D1488" s="1" t="s">
        <v>9260</v>
      </c>
      <c r="E1488" s="1" t="s">
        <v>9231</v>
      </c>
      <c r="F1488" s="3">
        <v>44354</v>
      </c>
      <c r="G1488" t="s">
        <v>10732</v>
      </c>
    </row>
    <row r="1489" spans="1:7" x14ac:dyDescent="0.25">
      <c r="A1489">
        <f t="shared" ca="1" si="23"/>
        <v>0.1688050408896089</v>
      </c>
      <c r="B1489" s="1" t="s">
        <v>9242</v>
      </c>
      <c r="C1489" s="2">
        <v>163998692</v>
      </c>
      <c r="D1489" s="1" t="s">
        <v>9243</v>
      </c>
      <c r="E1489" s="1" t="s">
        <v>9231</v>
      </c>
      <c r="F1489" s="3">
        <v>44597</v>
      </c>
      <c r="G1489" t="s">
        <v>10733</v>
      </c>
    </row>
    <row r="1490" spans="1:7" x14ac:dyDescent="0.25">
      <c r="A1490">
        <f t="shared" ca="1" si="23"/>
        <v>0.60180366703203081</v>
      </c>
      <c r="B1490" s="1" t="s">
        <v>9245</v>
      </c>
      <c r="C1490" s="2">
        <v>268873052</v>
      </c>
      <c r="D1490" s="1" t="s">
        <v>9246</v>
      </c>
      <c r="E1490" s="1" t="s">
        <v>9282</v>
      </c>
      <c r="F1490" s="3">
        <v>44262</v>
      </c>
      <c r="G1490" t="s">
        <v>10734</v>
      </c>
    </row>
    <row r="1491" spans="1:7" x14ac:dyDescent="0.25">
      <c r="A1491">
        <f t="shared" ca="1" si="23"/>
        <v>0.36662736972627219</v>
      </c>
      <c r="B1491" s="1" t="s">
        <v>9225</v>
      </c>
      <c r="C1491" s="2">
        <v>540418090</v>
      </c>
      <c r="D1491" s="1" t="s">
        <v>9226</v>
      </c>
      <c r="E1491" s="1" t="s">
        <v>9227</v>
      </c>
      <c r="F1491" s="3">
        <v>44207</v>
      </c>
      <c r="G1491" t="s">
        <v>10735</v>
      </c>
    </row>
    <row r="1492" spans="1:7" x14ac:dyDescent="0.25">
      <c r="A1492">
        <f t="shared" ca="1" si="23"/>
        <v>0.39969523453522171</v>
      </c>
      <c r="B1492" s="1" t="s">
        <v>9245</v>
      </c>
      <c r="C1492" s="2">
        <v>49544460</v>
      </c>
      <c r="D1492" s="1" t="s">
        <v>9246</v>
      </c>
      <c r="E1492" s="1" t="s">
        <v>9282</v>
      </c>
      <c r="F1492" s="3">
        <v>44378</v>
      </c>
      <c r="G1492" t="s">
        <v>10736</v>
      </c>
    </row>
    <row r="1493" spans="1:7" x14ac:dyDescent="0.25">
      <c r="A1493">
        <f t="shared" ca="1" si="23"/>
        <v>0.51207954066799399</v>
      </c>
      <c r="B1493" s="1" t="s">
        <v>9235</v>
      </c>
      <c r="C1493" s="2">
        <v>723847813</v>
      </c>
      <c r="D1493" s="1" t="s">
        <v>9236</v>
      </c>
      <c r="E1493" s="1" t="s">
        <v>9237</v>
      </c>
      <c r="F1493" s="3">
        <v>44571</v>
      </c>
      <c r="G1493" t="s">
        <v>10737</v>
      </c>
    </row>
    <row r="1494" spans="1:7" x14ac:dyDescent="0.25">
      <c r="A1494">
        <f t="shared" ca="1" si="23"/>
        <v>2.6663266423978649E-2</v>
      </c>
      <c r="B1494" s="1" t="s">
        <v>9242</v>
      </c>
      <c r="C1494" s="2">
        <v>934597374</v>
      </c>
      <c r="D1494" s="1" t="s">
        <v>9243</v>
      </c>
      <c r="E1494" s="1" t="s">
        <v>9231</v>
      </c>
      <c r="F1494" s="3">
        <v>44382</v>
      </c>
      <c r="G1494" t="s">
        <v>10738</v>
      </c>
    </row>
    <row r="1495" spans="1:7" x14ac:dyDescent="0.25">
      <c r="A1495">
        <f t="shared" ca="1" si="23"/>
        <v>0.93158289131746719</v>
      </c>
      <c r="B1495" s="1" t="s">
        <v>9242</v>
      </c>
      <c r="C1495" s="2">
        <v>572282309</v>
      </c>
      <c r="D1495" s="1" t="s">
        <v>9243</v>
      </c>
      <c r="E1495" s="1" t="s">
        <v>9231</v>
      </c>
      <c r="F1495" s="3">
        <v>44560</v>
      </c>
      <c r="G1495" t="s">
        <v>10739</v>
      </c>
    </row>
    <row r="1496" spans="1:7" x14ac:dyDescent="0.25">
      <c r="A1496">
        <f t="shared" ca="1" si="23"/>
        <v>0.86082409445167773</v>
      </c>
      <c r="B1496" s="1" t="s">
        <v>9245</v>
      </c>
      <c r="C1496" s="2">
        <v>359480447</v>
      </c>
      <c r="D1496" s="1" t="s">
        <v>9246</v>
      </c>
      <c r="E1496" s="1" t="s">
        <v>9227</v>
      </c>
      <c r="F1496" s="3">
        <v>44626</v>
      </c>
      <c r="G1496" t="s">
        <v>10740</v>
      </c>
    </row>
    <row r="1497" spans="1:7" x14ac:dyDescent="0.25">
      <c r="A1497">
        <f t="shared" ca="1" si="23"/>
        <v>0.22808834289222801</v>
      </c>
      <c r="B1497" s="1" t="s">
        <v>9225</v>
      </c>
      <c r="C1497" s="2">
        <v>902196918</v>
      </c>
      <c r="D1497" s="1" t="s">
        <v>9226</v>
      </c>
      <c r="E1497" s="1" t="s">
        <v>9285</v>
      </c>
      <c r="F1497" s="3">
        <v>44485</v>
      </c>
      <c r="G1497" t="s">
        <v>10741</v>
      </c>
    </row>
    <row r="1498" spans="1:7" x14ac:dyDescent="0.25">
      <c r="A1498">
        <f t="shared" ca="1" si="23"/>
        <v>0.15431172849344688</v>
      </c>
      <c r="B1498" s="1" t="s">
        <v>9245</v>
      </c>
      <c r="C1498" s="2">
        <v>406538868</v>
      </c>
      <c r="D1498" s="1" t="s">
        <v>9246</v>
      </c>
      <c r="E1498" s="1" t="s">
        <v>9227</v>
      </c>
      <c r="F1498" s="3">
        <v>44405</v>
      </c>
      <c r="G1498" t="s">
        <v>10742</v>
      </c>
    </row>
    <row r="1499" spans="1:7" x14ac:dyDescent="0.25">
      <c r="A1499">
        <f t="shared" ca="1" si="23"/>
        <v>0.18095055491346368</v>
      </c>
      <c r="B1499" s="1" t="s">
        <v>9225</v>
      </c>
      <c r="C1499" s="2">
        <v>559812951</v>
      </c>
      <c r="D1499" s="1" t="s">
        <v>9226</v>
      </c>
      <c r="E1499" s="1" t="s">
        <v>9233</v>
      </c>
      <c r="F1499" s="3">
        <v>44678</v>
      </c>
      <c r="G1499" t="s">
        <v>10743</v>
      </c>
    </row>
    <row r="1500" spans="1:7" x14ac:dyDescent="0.25">
      <c r="A1500">
        <f t="shared" ca="1" si="23"/>
        <v>0.79358948077812075</v>
      </c>
      <c r="B1500" s="1" t="s">
        <v>9225</v>
      </c>
      <c r="C1500" s="2">
        <v>931693559</v>
      </c>
      <c r="D1500" s="1" t="s">
        <v>9226</v>
      </c>
      <c r="E1500" s="1" t="s">
        <v>9227</v>
      </c>
      <c r="F1500" s="3">
        <v>44350</v>
      </c>
      <c r="G1500" t="s">
        <v>10744</v>
      </c>
    </row>
    <row r="1501" spans="1:7" x14ac:dyDescent="0.25">
      <c r="A1501">
        <f t="shared" ca="1" si="23"/>
        <v>0.709632970348408</v>
      </c>
      <c r="B1501" s="1" t="s">
        <v>9225</v>
      </c>
      <c r="C1501" s="2">
        <v>759203632</v>
      </c>
      <c r="D1501" s="1" t="s">
        <v>9226</v>
      </c>
      <c r="E1501" s="1" t="s">
        <v>9231</v>
      </c>
      <c r="F1501" s="3">
        <v>44205</v>
      </c>
      <c r="G1501" t="s">
        <v>10745</v>
      </c>
    </row>
    <row r="1502" spans="1:7" x14ac:dyDescent="0.25">
      <c r="A1502">
        <f t="shared" ca="1" si="23"/>
        <v>0.61246981465685846</v>
      </c>
      <c r="B1502" s="1" t="s">
        <v>9259</v>
      </c>
      <c r="C1502" s="2">
        <v>826973742</v>
      </c>
      <c r="D1502" s="1" t="s">
        <v>9260</v>
      </c>
      <c r="E1502" s="1" t="s">
        <v>9233</v>
      </c>
      <c r="F1502" s="3">
        <v>44316</v>
      </c>
      <c r="G1502" t="s">
        <v>10746</v>
      </c>
    </row>
    <row r="1503" spans="1:7" x14ac:dyDescent="0.25">
      <c r="A1503">
        <f t="shared" ca="1" si="23"/>
        <v>0.14268080498187163</v>
      </c>
      <c r="B1503" s="1" t="s">
        <v>9235</v>
      </c>
      <c r="C1503" s="2">
        <v>468672741</v>
      </c>
      <c r="D1503" s="1" t="s">
        <v>9236</v>
      </c>
      <c r="E1503" s="1" t="s">
        <v>9237</v>
      </c>
      <c r="F1503" s="3">
        <v>44275</v>
      </c>
      <c r="G1503" t="s">
        <v>10747</v>
      </c>
    </row>
    <row r="1504" spans="1:7" x14ac:dyDescent="0.25">
      <c r="A1504">
        <f t="shared" ca="1" si="23"/>
        <v>0.78518129286260141</v>
      </c>
      <c r="B1504" s="1" t="s">
        <v>9229</v>
      </c>
      <c r="C1504" s="2">
        <v>792457149</v>
      </c>
      <c r="D1504" s="1" t="s">
        <v>9230</v>
      </c>
      <c r="E1504" s="1" t="s">
        <v>9240</v>
      </c>
      <c r="F1504" s="3">
        <v>44666</v>
      </c>
      <c r="G1504" t="s">
        <v>10748</v>
      </c>
    </row>
    <row r="1505" spans="1:7" x14ac:dyDescent="0.25">
      <c r="A1505">
        <f t="shared" ca="1" si="23"/>
        <v>0.42139069431313703</v>
      </c>
      <c r="B1505" s="1" t="s">
        <v>9259</v>
      </c>
      <c r="C1505" s="2">
        <v>929562631</v>
      </c>
      <c r="D1505" s="1" t="s">
        <v>9260</v>
      </c>
      <c r="E1505" s="1" t="s">
        <v>9233</v>
      </c>
      <c r="F1505" s="3">
        <v>44276</v>
      </c>
      <c r="G1505" t="s">
        <v>10749</v>
      </c>
    </row>
    <row r="1506" spans="1:7" x14ac:dyDescent="0.25">
      <c r="A1506">
        <f t="shared" ca="1" si="23"/>
        <v>0.8701328069388431</v>
      </c>
      <c r="B1506" s="1" t="s">
        <v>9242</v>
      </c>
      <c r="C1506" s="2">
        <v>227697458</v>
      </c>
      <c r="D1506" s="1" t="s">
        <v>9243</v>
      </c>
      <c r="E1506" s="1" t="s">
        <v>9231</v>
      </c>
      <c r="F1506" s="3">
        <v>44359</v>
      </c>
      <c r="G1506" t="s">
        <v>10750</v>
      </c>
    </row>
    <row r="1507" spans="1:7" x14ac:dyDescent="0.25">
      <c r="A1507">
        <f t="shared" ca="1" si="23"/>
        <v>0.61428166570987808</v>
      </c>
      <c r="B1507" s="1" t="s">
        <v>9245</v>
      </c>
      <c r="C1507" s="2">
        <v>547525888</v>
      </c>
      <c r="D1507" s="1" t="s">
        <v>9246</v>
      </c>
      <c r="E1507" s="1" t="s">
        <v>9227</v>
      </c>
      <c r="F1507" s="3">
        <v>44479</v>
      </c>
      <c r="G1507" t="s">
        <v>10751</v>
      </c>
    </row>
    <row r="1508" spans="1:7" x14ac:dyDescent="0.25">
      <c r="A1508">
        <f t="shared" ca="1" si="23"/>
        <v>0.97585309435915379</v>
      </c>
      <c r="B1508" s="1" t="s">
        <v>9225</v>
      </c>
      <c r="C1508" s="2">
        <v>825405328</v>
      </c>
      <c r="D1508" s="1" t="s">
        <v>9226</v>
      </c>
      <c r="E1508" s="1" t="s">
        <v>9227</v>
      </c>
      <c r="F1508" s="3">
        <v>44376</v>
      </c>
      <c r="G1508" t="s">
        <v>10752</v>
      </c>
    </row>
    <row r="1509" spans="1:7" x14ac:dyDescent="0.25">
      <c r="A1509">
        <f t="shared" ca="1" si="23"/>
        <v>0.55596827718123421</v>
      </c>
      <c r="B1509" s="1" t="s">
        <v>9242</v>
      </c>
      <c r="C1509" s="2">
        <v>334726039</v>
      </c>
      <c r="D1509" s="1" t="s">
        <v>9243</v>
      </c>
      <c r="E1509" s="1" t="s">
        <v>9231</v>
      </c>
      <c r="F1509" s="3">
        <v>44401</v>
      </c>
      <c r="G1509" t="s">
        <v>10753</v>
      </c>
    </row>
    <row r="1510" spans="1:7" x14ac:dyDescent="0.25">
      <c r="A1510">
        <f t="shared" ca="1" si="23"/>
        <v>0.20563305026741219</v>
      </c>
      <c r="B1510" s="1" t="s">
        <v>9245</v>
      </c>
      <c r="C1510" s="2">
        <v>363716149</v>
      </c>
      <c r="D1510" s="1" t="s">
        <v>9246</v>
      </c>
      <c r="E1510" s="1" t="s">
        <v>9227</v>
      </c>
      <c r="F1510" s="3">
        <v>44435</v>
      </c>
      <c r="G1510" t="s">
        <v>10754</v>
      </c>
    </row>
    <row r="1511" spans="1:7" x14ac:dyDescent="0.25">
      <c r="A1511">
        <f t="shared" ca="1" si="23"/>
        <v>0.39221050358164589</v>
      </c>
      <c r="B1511" s="1" t="s">
        <v>9259</v>
      </c>
      <c r="C1511" s="2">
        <v>254387170</v>
      </c>
      <c r="D1511" s="1" t="s">
        <v>9260</v>
      </c>
      <c r="E1511" s="1" t="s">
        <v>9231</v>
      </c>
      <c r="F1511" s="3">
        <v>44570</v>
      </c>
      <c r="G1511" t="s">
        <v>10755</v>
      </c>
    </row>
    <row r="1512" spans="1:7" x14ac:dyDescent="0.25">
      <c r="A1512">
        <f t="shared" ca="1" si="23"/>
        <v>0.66579415048188839</v>
      </c>
      <c r="B1512" s="1" t="s">
        <v>9225</v>
      </c>
      <c r="C1512" s="2">
        <v>859095392</v>
      </c>
      <c r="D1512" s="1" t="s">
        <v>9226</v>
      </c>
      <c r="E1512" s="1" t="s">
        <v>9231</v>
      </c>
      <c r="F1512" s="3">
        <v>44489</v>
      </c>
      <c r="G1512" t="s">
        <v>10756</v>
      </c>
    </row>
    <row r="1513" spans="1:7" x14ac:dyDescent="0.25">
      <c r="A1513">
        <f t="shared" ca="1" si="23"/>
        <v>0.43396187913765416</v>
      </c>
      <c r="B1513" s="1" t="s">
        <v>9242</v>
      </c>
      <c r="C1513" s="2">
        <v>302995517</v>
      </c>
      <c r="D1513" s="1" t="s">
        <v>9243</v>
      </c>
      <c r="E1513" s="1" t="s">
        <v>9233</v>
      </c>
      <c r="F1513" s="3">
        <v>44451</v>
      </c>
      <c r="G1513" t="s">
        <v>10757</v>
      </c>
    </row>
    <row r="1514" spans="1:7" x14ac:dyDescent="0.25">
      <c r="A1514">
        <f t="shared" ca="1" si="23"/>
        <v>0.20882331263589193</v>
      </c>
      <c r="B1514" s="1" t="s">
        <v>9225</v>
      </c>
      <c r="C1514" s="2">
        <v>327328790</v>
      </c>
      <c r="D1514" s="1" t="s">
        <v>9226</v>
      </c>
      <c r="E1514" s="1" t="s">
        <v>9233</v>
      </c>
      <c r="F1514" s="3">
        <v>44442</v>
      </c>
      <c r="G1514" t="s">
        <v>10758</v>
      </c>
    </row>
    <row r="1515" spans="1:7" x14ac:dyDescent="0.25">
      <c r="A1515">
        <f t="shared" ca="1" si="23"/>
        <v>0.55488326871429527</v>
      </c>
      <c r="B1515" s="1" t="s">
        <v>9229</v>
      </c>
      <c r="C1515" s="2">
        <v>914905766</v>
      </c>
      <c r="D1515" s="1" t="s">
        <v>9230</v>
      </c>
      <c r="E1515" s="1" t="s">
        <v>9240</v>
      </c>
      <c r="F1515" s="3">
        <v>44257</v>
      </c>
      <c r="G1515" t="s">
        <v>10759</v>
      </c>
    </row>
    <row r="1516" spans="1:7" x14ac:dyDescent="0.25">
      <c r="A1516">
        <f t="shared" ca="1" si="23"/>
        <v>0.73124852359364867</v>
      </c>
      <c r="B1516" s="1" t="s">
        <v>9225</v>
      </c>
      <c r="C1516" s="2">
        <v>79104040</v>
      </c>
      <c r="D1516" s="1" t="s">
        <v>9226</v>
      </c>
      <c r="E1516" s="1" t="s">
        <v>9227</v>
      </c>
      <c r="F1516" s="3">
        <v>44530</v>
      </c>
      <c r="G1516" t="s">
        <v>10760</v>
      </c>
    </row>
    <row r="1517" spans="1:7" x14ac:dyDescent="0.25">
      <c r="A1517">
        <f t="shared" ca="1" si="23"/>
        <v>0.32462572959666125</v>
      </c>
      <c r="B1517" s="1" t="s">
        <v>9242</v>
      </c>
      <c r="C1517" s="2">
        <v>44902450</v>
      </c>
      <c r="D1517" s="1" t="s">
        <v>9243</v>
      </c>
      <c r="E1517" s="1" t="s">
        <v>9231</v>
      </c>
      <c r="F1517" s="3">
        <v>44401</v>
      </c>
      <c r="G1517" t="s">
        <v>10761</v>
      </c>
    </row>
    <row r="1518" spans="1:7" x14ac:dyDescent="0.25">
      <c r="A1518">
        <f t="shared" ca="1" si="23"/>
        <v>0.38418976484827627</v>
      </c>
      <c r="B1518" s="1" t="s">
        <v>9245</v>
      </c>
      <c r="C1518" s="2">
        <v>578101395</v>
      </c>
      <c r="D1518" s="1" t="s">
        <v>9246</v>
      </c>
      <c r="E1518" s="1" t="s">
        <v>9282</v>
      </c>
      <c r="F1518" s="3">
        <v>44407</v>
      </c>
      <c r="G1518" t="s">
        <v>10762</v>
      </c>
    </row>
    <row r="1519" spans="1:7" x14ac:dyDescent="0.25">
      <c r="A1519">
        <f t="shared" ca="1" si="23"/>
        <v>0.6142125740891009</v>
      </c>
      <c r="B1519" s="1" t="s">
        <v>9235</v>
      </c>
      <c r="C1519" s="2">
        <v>638990797</v>
      </c>
      <c r="D1519" s="1" t="s">
        <v>9236</v>
      </c>
      <c r="E1519" s="1" t="s">
        <v>9248</v>
      </c>
      <c r="F1519" s="3">
        <v>44578</v>
      </c>
      <c r="G1519" t="s">
        <v>10763</v>
      </c>
    </row>
    <row r="1520" spans="1:7" x14ac:dyDescent="0.25">
      <c r="A1520">
        <f t="shared" ca="1" si="23"/>
        <v>0.75325366605096689</v>
      </c>
      <c r="B1520" s="1" t="s">
        <v>9225</v>
      </c>
      <c r="C1520" s="2">
        <v>73607638</v>
      </c>
      <c r="D1520" s="1" t="s">
        <v>9226</v>
      </c>
      <c r="E1520" s="1" t="s">
        <v>9227</v>
      </c>
      <c r="F1520" s="3">
        <v>44578</v>
      </c>
      <c r="G1520" t="s">
        <v>10764</v>
      </c>
    </row>
    <row r="1521" spans="1:7" x14ac:dyDescent="0.25">
      <c r="A1521">
        <f t="shared" ca="1" si="23"/>
        <v>0.66316686143970627</v>
      </c>
      <c r="B1521" s="1" t="s">
        <v>9245</v>
      </c>
      <c r="C1521" s="2">
        <v>262785749</v>
      </c>
      <c r="D1521" s="1" t="s">
        <v>9246</v>
      </c>
      <c r="E1521" s="1" t="s">
        <v>9285</v>
      </c>
      <c r="F1521" s="3">
        <v>44365</v>
      </c>
      <c r="G1521" t="s">
        <v>10765</v>
      </c>
    </row>
    <row r="1522" spans="1:7" x14ac:dyDescent="0.25">
      <c r="A1522">
        <f t="shared" ca="1" si="23"/>
        <v>0.89876857740211546</v>
      </c>
      <c r="B1522" s="1" t="s">
        <v>9235</v>
      </c>
      <c r="C1522" s="2">
        <v>602325417</v>
      </c>
      <c r="D1522" s="1" t="s">
        <v>9236</v>
      </c>
      <c r="E1522" s="1" t="s">
        <v>9227</v>
      </c>
      <c r="F1522" s="3">
        <v>44376</v>
      </c>
      <c r="G1522" t="s">
        <v>10766</v>
      </c>
    </row>
    <row r="1523" spans="1:7" x14ac:dyDescent="0.25">
      <c r="A1523">
        <f t="shared" ca="1" si="23"/>
        <v>0.95300888522624672</v>
      </c>
      <c r="B1523" s="1" t="s">
        <v>9245</v>
      </c>
      <c r="C1523" s="2">
        <v>204290788</v>
      </c>
      <c r="D1523" s="1" t="s">
        <v>9246</v>
      </c>
      <c r="E1523" s="1" t="s">
        <v>9227</v>
      </c>
      <c r="F1523" s="3">
        <v>44600</v>
      </c>
      <c r="G1523" t="s">
        <v>10767</v>
      </c>
    </row>
    <row r="1524" spans="1:7" x14ac:dyDescent="0.25">
      <c r="A1524">
        <f t="shared" ca="1" si="23"/>
        <v>0.54830948205605756</v>
      </c>
      <c r="B1524" s="1" t="s">
        <v>9259</v>
      </c>
      <c r="C1524" s="2">
        <v>805441371</v>
      </c>
      <c r="D1524" s="1" t="s">
        <v>9260</v>
      </c>
      <c r="E1524" s="1" t="s">
        <v>9233</v>
      </c>
      <c r="F1524" s="3">
        <v>44619</v>
      </c>
      <c r="G1524" t="s">
        <v>10768</v>
      </c>
    </row>
    <row r="1525" spans="1:7" x14ac:dyDescent="0.25">
      <c r="A1525">
        <f t="shared" ca="1" si="23"/>
        <v>0.35176068130221716</v>
      </c>
      <c r="B1525" s="1" t="s">
        <v>9242</v>
      </c>
      <c r="C1525" s="2">
        <v>79144862</v>
      </c>
      <c r="D1525" s="1" t="s">
        <v>9243</v>
      </c>
      <c r="E1525" s="1" t="s">
        <v>9231</v>
      </c>
      <c r="F1525" s="3">
        <v>44545</v>
      </c>
      <c r="G1525" t="s">
        <v>10769</v>
      </c>
    </row>
    <row r="1526" spans="1:7" x14ac:dyDescent="0.25">
      <c r="A1526">
        <f t="shared" ca="1" si="23"/>
        <v>0.67937630387242987</v>
      </c>
      <c r="B1526" s="1" t="s">
        <v>9229</v>
      </c>
      <c r="C1526" s="2">
        <v>451071107</v>
      </c>
      <c r="D1526" s="1" t="s">
        <v>9230</v>
      </c>
      <c r="E1526" s="1" t="s">
        <v>9240</v>
      </c>
      <c r="F1526" s="3">
        <v>44481</v>
      </c>
      <c r="G1526" t="s">
        <v>10770</v>
      </c>
    </row>
    <row r="1527" spans="1:7" x14ac:dyDescent="0.25">
      <c r="A1527">
        <f t="shared" ca="1" si="23"/>
        <v>0.99968475729287531</v>
      </c>
      <c r="B1527" s="1" t="s">
        <v>9259</v>
      </c>
      <c r="C1527" s="2">
        <v>814266527</v>
      </c>
      <c r="D1527" s="1" t="s">
        <v>9260</v>
      </c>
      <c r="E1527" s="1" t="s">
        <v>9233</v>
      </c>
      <c r="F1527" s="3">
        <v>44681</v>
      </c>
      <c r="G1527" t="s">
        <v>10771</v>
      </c>
    </row>
    <row r="1528" spans="1:7" x14ac:dyDescent="0.25">
      <c r="A1528">
        <f t="shared" ca="1" si="23"/>
        <v>0.19607962517376964</v>
      </c>
      <c r="B1528" s="1" t="s">
        <v>9242</v>
      </c>
      <c r="C1528" s="2">
        <v>651088440</v>
      </c>
      <c r="D1528" s="1" t="s">
        <v>9243</v>
      </c>
      <c r="E1528" s="1" t="s">
        <v>9231</v>
      </c>
      <c r="F1528" s="3">
        <v>44618</v>
      </c>
      <c r="G1528" t="s">
        <v>10772</v>
      </c>
    </row>
    <row r="1529" spans="1:7" x14ac:dyDescent="0.25">
      <c r="A1529">
        <f t="shared" ca="1" si="23"/>
        <v>0.93339555899056759</v>
      </c>
      <c r="B1529" s="1" t="s">
        <v>9242</v>
      </c>
      <c r="C1529" s="2">
        <v>43798322</v>
      </c>
      <c r="D1529" s="1" t="s">
        <v>9243</v>
      </c>
      <c r="E1529" s="1" t="s">
        <v>9231</v>
      </c>
      <c r="F1529" s="3">
        <v>44620</v>
      </c>
      <c r="G1529" t="s">
        <v>10773</v>
      </c>
    </row>
    <row r="1530" spans="1:7" x14ac:dyDescent="0.25">
      <c r="A1530">
        <f t="shared" ca="1" si="23"/>
        <v>0.31297430195920672</v>
      </c>
      <c r="B1530" s="1" t="s">
        <v>9229</v>
      </c>
      <c r="C1530" s="2">
        <v>961089566</v>
      </c>
      <c r="D1530" s="1" t="s">
        <v>9230</v>
      </c>
      <c r="E1530" s="1" t="s">
        <v>9240</v>
      </c>
      <c r="F1530" s="3">
        <v>44252</v>
      </c>
      <c r="G1530" t="s">
        <v>10774</v>
      </c>
    </row>
    <row r="1531" spans="1:7" x14ac:dyDescent="0.25">
      <c r="A1531">
        <f t="shared" ca="1" si="23"/>
        <v>0.23594543331919382</v>
      </c>
      <c r="B1531" s="1" t="s">
        <v>9259</v>
      </c>
      <c r="C1531" s="2">
        <v>35553470</v>
      </c>
      <c r="D1531" s="1" t="s">
        <v>9260</v>
      </c>
      <c r="E1531" s="1" t="s">
        <v>9233</v>
      </c>
      <c r="F1531" s="3">
        <v>44232</v>
      </c>
      <c r="G1531" t="s">
        <v>10775</v>
      </c>
    </row>
    <row r="1532" spans="1:7" x14ac:dyDescent="0.25">
      <c r="A1532">
        <f t="shared" ca="1" si="23"/>
        <v>0.85776639375620967</v>
      </c>
      <c r="B1532" s="1" t="s">
        <v>9242</v>
      </c>
      <c r="C1532" s="2">
        <v>243587919</v>
      </c>
      <c r="D1532" s="1" t="s">
        <v>9243</v>
      </c>
      <c r="E1532" s="1" t="s">
        <v>9231</v>
      </c>
      <c r="F1532" s="3">
        <v>44629</v>
      </c>
      <c r="G1532" t="s">
        <v>10776</v>
      </c>
    </row>
    <row r="1533" spans="1:7" x14ac:dyDescent="0.25">
      <c r="A1533">
        <f t="shared" ca="1" si="23"/>
        <v>0.36837968613121275</v>
      </c>
      <c r="B1533" s="1" t="s">
        <v>9259</v>
      </c>
      <c r="C1533" s="2">
        <v>257404688</v>
      </c>
      <c r="D1533" s="1" t="s">
        <v>9260</v>
      </c>
      <c r="E1533" s="1" t="s">
        <v>9287</v>
      </c>
      <c r="F1533" s="3">
        <v>44225</v>
      </c>
      <c r="G1533" t="s">
        <v>10777</v>
      </c>
    </row>
    <row r="1534" spans="1:7" x14ac:dyDescent="0.25">
      <c r="A1534">
        <f t="shared" ca="1" si="23"/>
        <v>0.90055618913569258</v>
      </c>
      <c r="B1534" s="1" t="s">
        <v>9259</v>
      </c>
      <c r="C1534" s="2">
        <v>605959171</v>
      </c>
      <c r="D1534" s="1" t="s">
        <v>9260</v>
      </c>
      <c r="E1534" s="1" t="s">
        <v>9231</v>
      </c>
      <c r="F1534" s="3">
        <v>44385</v>
      </c>
      <c r="G1534" t="s">
        <v>10778</v>
      </c>
    </row>
    <row r="1535" spans="1:7" x14ac:dyDescent="0.25">
      <c r="A1535">
        <f t="shared" ca="1" si="23"/>
        <v>0.34235333329484374</v>
      </c>
      <c r="B1535" s="1" t="s">
        <v>9242</v>
      </c>
      <c r="C1535" s="2">
        <v>683923673</v>
      </c>
      <c r="D1535" s="1" t="s">
        <v>9243</v>
      </c>
      <c r="E1535" s="1" t="s">
        <v>9231</v>
      </c>
      <c r="F1535" s="3">
        <v>44450</v>
      </c>
      <c r="G1535" t="s">
        <v>10779</v>
      </c>
    </row>
    <row r="1536" spans="1:7" x14ac:dyDescent="0.25">
      <c r="A1536">
        <f t="shared" ca="1" si="23"/>
        <v>0.98238834313340428</v>
      </c>
      <c r="B1536" s="1" t="s">
        <v>9245</v>
      </c>
      <c r="C1536" s="2">
        <v>809971306</v>
      </c>
      <c r="D1536" s="1" t="s">
        <v>9246</v>
      </c>
      <c r="E1536" s="1" t="s">
        <v>9227</v>
      </c>
      <c r="F1536" s="3">
        <v>44532</v>
      </c>
      <c r="G1536" t="s">
        <v>10780</v>
      </c>
    </row>
    <row r="1537" spans="1:7" x14ac:dyDescent="0.25">
      <c r="A1537">
        <f t="shared" ca="1" si="23"/>
        <v>0.45034217197992288</v>
      </c>
      <c r="B1537" s="1" t="s">
        <v>9225</v>
      </c>
      <c r="C1537" s="2">
        <v>901841302</v>
      </c>
      <c r="D1537" s="1" t="s">
        <v>9226</v>
      </c>
      <c r="E1537" s="1" t="s">
        <v>9227</v>
      </c>
      <c r="F1537" s="3">
        <v>44202</v>
      </c>
      <c r="G1537" t="s">
        <v>10781</v>
      </c>
    </row>
    <row r="1538" spans="1:7" x14ac:dyDescent="0.25">
      <c r="A1538">
        <f t="shared" ref="A1538:A1601" ca="1" si="24">RAND()</f>
        <v>0.7400373754981705</v>
      </c>
      <c r="B1538" s="1" t="s">
        <v>9235</v>
      </c>
      <c r="C1538" s="2">
        <v>582912829</v>
      </c>
      <c r="D1538" s="1" t="s">
        <v>9236</v>
      </c>
      <c r="E1538" s="1" t="s">
        <v>9237</v>
      </c>
      <c r="F1538" s="3">
        <v>44405</v>
      </c>
      <c r="G1538" t="s">
        <v>10782</v>
      </c>
    </row>
    <row r="1539" spans="1:7" x14ac:dyDescent="0.25">
      <c r="A1539">
        <f t="shared" ca="1" si="24"/>
        <v>0.17642773842684911</v>
      </c>
      <c r="B1539" s="1" t="s">
        <v>9259</v>
      </c>
      <c r="C1539" s="2">
        <v>832315873</v>
      </c>
      <c r="D1539" s="1" t="s">
        <v>9260</v>
      </c>
      <c r="E1539" s="1" t="s">
        <v>9233</v>
      </c>
      <c r="F1539" s="3">
        <v>44490</v>
      </c>
      <c r="G1539" t="s">
        <v>10783</v>
      </c>
    </row>
    <row r="1540" spans="1:7" x14ac:dyDescent="0.25">
      <c r="A1540">
        <f t="shared" ca="1" si="24"/>
        <v>0.52978645307451511</v>
      </c>
      <c r="B1540" s="1" t="s">
        <v>9259</v>
      </c>
      <c r="C1540" s="2">
        <v>33418679</v>
      </c>
      <c r="D1540" s="1" t="s">
        <v>9260</v>
      </c>
      <c r="E1540" s="1" t="s">
        <v>9231</v>
      </c>
      <c r="F1540" s="3">
        <v>44624</v>
      </c>
      <c r="G1540" t="s">
        <v>10784</v>
      </c>
    </row>
    <row r="1541" spans="1:7" x14ac:dyDescent="0.25">
      <c r="A1541">
        <f t="shared" ca="1" si="24"/>
        <v>0.74232476904872224</v>
      </c>
      <c r="B1541" s="1" t="s">
        <v>9225</v>
      </c>
      <c r="C1541" s="2">
        <v>983314375</v>
      </c>
      <c r="D1541" s="1" t="s">
        <v>9226</v>
      </c>
      <c r="E1541" s="1" t="s">
        <v>9233</v>
      </c>
      <c r="F1541" s="3">
        <v>44311</v>
      </c>
      <c r="G1541" t="s">
        <v>10785</v>
      </c>
    </row>
    <row r="1542" spans="1:7" x14ac:dyDescent="0.25">
      <c r="A1542">
        <f t="shared" ca="1" si="24"/>
        <v>0.84954487840117254</v>
      </c>
      <c r="B1542" s="1" t="s">
        <v>9242</v>
      </c>
      <c r="C1542" s="2">
        <v>73715561</v>
      </c>
      <c r="D1542" s="1" t="s">
        <v>9243</v>
      </c>
      <c r="E1542" s="1" t="s">
        <v>9231</v>
      </c>
      <c r="F1542" s="3">
        <v>44570</v>
      </c>
      <c r="G1542" t="s">
        <v>10786</v>
      </c>
    </row>
    <row r="1543" spans="1:7" x14ac:dyDescent="0.25">
      <c r="A1543">
        <f t="shared" ca="1" si="24"/>
        <v>0.87941650908518654</v>
      </c>
      <c r="B1543" s="1" t="s">
        <v>9242</v>
      </c>
      <c r="C1543" s="2">
        <v>173938904</v>
      </c>
      <c r="D1543" s="1" t="s">
        <v>9243</v>
      </c>
      <c r="E1543" s="1" t="s">
        <v>9231</v>
      </c>
      <c r="F1543" s="3">
        <v>44343</v>
      </c>
      <c r="G1543" t="s">
        <v>10787</v>
      </c>
    </row>
    <row r="1544" spans="1:7" x14ac:dyDescent="0.25">
      <c r="A1544">
        <f t="shared" ca="1" si="24"/>
        <v>0.9931351489303879</v>
      </c>
      <c r="B1544" s="1" t="s">
        <v>9242</v>
      </c>
      <c r="C1544" s="2">
        <v>88801304</v>
      </c>
      <c r="D1544" s="1" t="s">
        <v>9243</v>
      </c>
      <c r="E1544" s="1" t="s">
        <v>9231</v>
      </c>
      <c r="F1544" s="3">
        <v>44312</v>
      </c>
      <c r="G1544" t="s">
        <v>10788</v>
      </c>
    </row>
    <row r="1545" spans="1:7" x14ac:dyDescent="0.25">
      <c r="A1545">
        <f t="shared" ca="1" si="24"/>
        <v>3.3295162787044363E-2</v>
      </c>
      <c r="B1545" s="1" t="s">
        <v>9259</v>
      </c>
      <c r="C1545" s="2">
        <v>498794082</v>
      </c>
      <c r="D1545" s="1" t="s">
        <v>9260</v>
      </c>
      <c r="E1545" s="1" t="s">
        <v>9231</v>
      </c>
      <c r="F1545" s="3">
        <v>44458</v>
      </c>
      <c r="G1545" t="s">
        <v>10789</v>
      </c>
    </row>
    <row r="1546" spans="1:7" x14ac:dyDescent="0.25">
      <c r="A1546">
        <f t="shared" ca="1" si="24"/>
        <v>3.8645356690877208E-2</v>
      </c>
      <c r="B1546" s="1" t="s">
        <v>9225</v>
      </c>
      <c r="C1546" s="2">
        <v>950818731</v>
      </c>
      <c r="D1546" s="1" t="s">
        <v>9226</v>
      </c>
      <c r="E1546" s="1" t="s">
        <v>9285</v>
      </c>
      <c r="F1546" s="3">
        <v>44606</v>
      </c>
      <c r="G1546" t="s">
        <v>10790</v>
      </c>
    </row>
    <row r="1547" spans="1:7" x14ac:dyDescent="0.25">
      <c r="A1547">
        <f t="shared" ca="1" si="24"/>
        <v>0.62756981972621984</v>
      </c>
      <c r="B1547" s="1" t="s">
        <v>9259</v>
      </c>
      <c r="C1547" s="2">
        <v>914960771</v>
      </c>
      <c r="D1547" s="1" t="s">
        <v>9260</v>
      </c>
      <c r="E1547" s="1" t="s">
        <v>9287</v>
      </c>
      <c r="F1547" s="3">
        <v>44291</v>
      </c>
      <c r="G1547" t="s">
        <v>10791</v>
      </c>
    </row>
    <row r="1548" spans="1:7" x14ac:dyDescent="0.25">
      <c r="A1548">
        <f t="shared" ca="1" si="24"/>
        <v>0.14067568934117192</v>
      </c>
      <c r="B1548" s="1" t="s">
        <v>9245</v>
      </c>
      <c r="C1548" s="2">
        <v>825804685</v>
      </c>
      <c r="D1548" s="1" t="s">
        <v>9246</v>
      </c>
      <c r="E1548" s="1" t="s">
        <v>9227</v>
      </c>
      <c r="F1548" s="3">
        <v>44371</v>
      </c>
      <c r="G1548" t="s">
        <v>10792</v>
      </c>
    </row>
    <row r="1549" spans="1:7" x14ac:dyDescent="0.25">
      <c r="A1549">
        <f t="shared" ca="1" si="24"/>
        <v>0.95715188343398983</v>
      </c>
      <c r="B1549" s="1" t="s">
        <v>9259</v>
      </c>
      <c r="C1549" s="2">
        <v>610013610</v>
      </c>
      <c r="D1549" s="1" t="s">
        <v>9260</v>
      </c>
      <c r="E1549" s="1" t="s">
        <v>9233</v>
      </c>
      <c r="F1549" s="3">
        <v>44606</v>
      </c>
      <c r="G1549" t="s">
        <v>10793</v>
      </c>
    </row>
    <row r="1550" spans="1:7" x14ac:dyDescent="0.25">
      <c r="A1550">
        <f t="shared" ca="1" si="24"/>
        <v>0.96733975796563942</v>
      </c>
      <c r="B1550" s="1" t="s">
        <v>9225</v>
      </c>
      <c r="C1550" s="2">
        <v>785304769</v>
      </c>
      <c r="D1550" s="1" t="s">
        <v>9226</v>
      </c>
      <c r="E1550" s="1" t="s">
        <v>9231</v>
      </c>
      <c r="F1550" s="3">
        <v>44281</v>
      </c>
      <c r="G1550" t="s">
        <v>10794</v>
      </c>
    </row>
    <row r="1551" spans="1:7" x14ac:dyDescent="0.25">
      <c r="A1551">
        <f t="shared" ca="1" si="24"/>
        <v>0.94843759570788877</v>
      </c>
      <c r="B1551" s="1" t="s">
        <v>9229</v>
      </c>
      <c r="C1551" s="2">
        <v>271461401</v>
      </c>
      <c r="D1551" s="1" t="s">
        <v>9230</v>
      </c>
      <c r="E1551" s="1" t="s">
        <v>9240</v>
      </c>
      <c r="F1551" s="3">
        <v>44555</v>
      </c>
      <c r="G1551" t="s">
        <v>10795</v>
      </c>
    </row>
    <row r="1552" spans="1:7" x14ac:dyDescent="0.25">
      <c r="A1552">
        <f t="shared" ca="1" si="24"/>
        <v>0.37772400987229937</v>
      </c>
      <c r="B1552" s="1" t="s">
        <v>9225</v>
      </c>
      <c r="C1552" s="2">
        <v>854150558</v>
      </c>
      <c r="D1552" s="1" t="s">
        <v>9226</v>
      </c>
      <c r="E1552" s="1" t="s">
        <v>9227</v>
      </c>
      <c r="F1552" s="3">
        <v>44295</v>
      </c>
      <c r="G1552" t="s">
        <v>10796</v>
      </c>
    </row>
    <row r="1553" spans="1:7" x14ac:dyDescent="0.25">
      <c r="A1553">
        <f t="shared" ca="1" si="24"/>
        <v>0.93792337846474905</v>
      </c>
      <c r="B1553" s="1" t="s">
        <v>9245</v>
      </c>
      <c r="C1553" s="2">
        <v>980718499</v>
      </c>
      <c r="D1553" s="1" t="s">
        <v>9246</v>
      </c>
      <c r="E1553" s="1" t="s">
        <v>9285</v>
      </c>
      <c r="F1553" s="3">
        <v>44542</v>
      </c>
      <c r="G1553" t="s">
        <v>10797</v>
      </c>
    </row>
    <row r="1554" spans="1:7" x14ac:dyDescent="0.25">
      <c r="A1554">
        <f t="shared" ca="1" si="24"/>
        <v>0.88538672200819135</v>
      </c>
      <c r="B1554" s="1" t="s">
        <v>9225</v>
      </c>
      <c r="C1554" s="2">
        <v>867314711</v>
      </c>
      <c r="D1554" s="1" t="s">
        <v>9226</v>
      </c>
      <c r="E1554" s="1" t="s">
        <v>9227</v>
      </c>
      <c r="F1554" s="3">
        <v>44351</v>
      </c>
      <c r="G1554" t="s">
        <v>10798</v>
      </c>
    </row>
    <row r="1555" spans="1:7" x14ac:dyDescent="0.25">
      <c r="A1555">
        <f t="shared" ca="1" si="24"/>
        <v>0.56190289811944794</v>
      </c>
      <c r="B1555" s="1" t="s">
        <v>9259</v>
      </c>
      <c r="C1555" s="2">
        <v>172161705</v>
      </c>
      <c r="D1555" s="1" t="s">
        <v>9260</v>
      </c>
      <c r="E1555" s="1" t="s">
        <v>9287</v>
      </c>
      <c r="F1555" s="3">
        <v>44460</v>
      </c>
      <c r="G1555" t="s">
        <v>10799</v>
      </c>
    </row>
    <row r="1556" spans="1:7" x14ac:dyDescent="0.25">
      <c r="A1556">
        <f t="shared" ca="1" si="24"/>
        <v>0.57037583084957177</v>
      </c>
      <c r="B1556" s="1" t="s">
        <v>9225</v>
      </c>
      <c r="C1556" s="2">
        <v>172315859</v>
      </c>
      <c r="D1556" s="1" t="s">
        <v>9226</v>
      </c>
      <c r="E1556" s="1" t="s">
        <v>9227</v>
      </c>
      <c r="F1556" s="3">
        <v>44365</v>
      </c>
      <c r="G1556" t="s">
        <v>10800</v>
      </c>
    </row>
    <row r="1557" spans="1:7" x14ac:dyDescent="0.25">
      <c r="A1557">
        <f t="shared" ca="1" si="24"/>
        <v>0.56835221009994363</v>
      </c>
      <c r="B1557" s="1" t="s">
        <v>9225</v>
      </c>
      <c r="C1557" s="2">
        <v>963425424</v>
      </c>
      <c r="D1557" s="1" t="s">
        <v>9226</v>
      </c>
      <c r="E1557" s="1" t="s">
        <v>9233</v>
      </c>
      <c r="F1557" s="3">
        <v>44328</v>
      </c>
      <c r="G1557" t="s">
        <v>10801</v>
      </c>
    </row>
    <row r="1558" spans="1:7" x14ac:dyDescent="0.25">
      <c r="A1558">
        <f t="shared" ca="1" si="24"/>
        <v>0.83467902544610906</v>
      </c>
      <c r="B1558" s="1" t="s">
        <v>9225</v>
      </c>
      <c r="C1558" s="2">
        <v>229963946</v>
      </c>
      <c r="D1558" s="1" t="s">
        <v>9226</v>
      </c>
      <c r="E1558" s="1" t="s">
        <v>9227</v>
      </c>
      <c r="F1558" s="3">
        <v>44270</v>
      </c>
      <c r="G1558" t="s">
        <v>10802</v>
      </c>
    </row>
    <row r="1559" spans="1:7" x14ac:dyDescent="0.25">
      <c r="A1559">
        <f t="shared" ca="1" si="24"/>
        <v>0.87498658822717312</v>
      </c>
      <c r="B1559" s="1" t="s">
        <v>9229</v>
      </c>
      <c r="C1559" s="2">
        <v>740423327</v>
      </c>
      <c r="D1559" s="1" t="s">
        <v>9230</v>
      </c>
      <c r="E1559" s="1" t="s">
        <v>9240</v>
      </c>
      <c r="F1559" s="3">
        <v>44296</v>
      </c>
      <c r="G1559" t="s">
        <v>10803</v>
      </c>
    </row>
    <row r="1560" spans="1:7" x14ac:dyDescent="0.25">
      <c r="A1560">
        <f t="shared" ca="1" si="24"/>
        <v>0.89061793707059156</v>
      </c>
      <c r="B1560" s="1" t="s">
        <v>9245</v>
      </c>
      <c r="C1560" s="2">
        <v>571443392</v>
      </c>
      <c r="D1560" s="1" t="s">
        <v>9246</v>
      </c>
      <c r="E1560" s="1" t="s">
        <v>9285</v>
      </c>
      <c r="F1560" s="3">
        <v>44663</v>
      </c>
      <c r="G1560" t="s">
        <v>10804</v>
      </c>
    </row>
    <row r="1561" spans="1:7" x14ac:dyDescent="0.25">
      <c r="A1561">
        <f t="shared" ca="1" si="24"/>
        <v>0.63333702038172457</v>
      </c>
      <c r="B1561" s="1" t="s">
        <v>9229</v>
      </c>
      <c r="C1561" s="2">
        <v>342831656</v>
      </c>
      <c r="D1561" s="1" t="s">
        <v>9230</v>
      </c>
      <c r="E1561" s="1" t="s">
        <v>9240</v>
      </c>
      <c r="F1561" s="3">
        <v>44447</v>
      </c>
      <c r="G1561" t="s">
        <v>10805</v>
      </c>
    </row>
    <row r="1562" spans="1:7" x14ac:dyDescent="0.25">
      <c r="A1562">
        <f t="shared" ca="1" si="24"/>
        <v>4.673046294933203E-2</v>
      </c>
      <c r="B1562" s="1" t="s">
        <v>9235</v>
      </c>
      <c r="C1562" s="2">
        <v>440841498</v>
      </c>
      <c r="D1562" s="1" t="s">
        <v>9236</v>
      </c>
      <c r="E1562" s="1" t="s">
        <v>9237</v>
      </c>
      <c r="F1562" s="3">
        <v>44642</v>
      </c>
      <c r="G1562" t="s">
        <v>10806</v>
      </c>
    </row>
    <row r="1563" spans="1:7" x14ac:dyDescent="0.25">
      <c r="A1563">
        <f t="shared" ca="1" si="24"/>
        <v>0.1975561591720767</v>
      </c>
      <c r="B1563" s="1" t="s">
        <v>9242</v>
      </c>
      <c r="C1563" s="2">
        <v>64911273</v>
      </c>
      <c r="D1563" s="1" t="s">
        <v>9243</v>
      </c>
      <c r="E1563" s="1" t="s">
        <v>9233</v>
      </c>
      <c r="F1563" s="3">
        <v>44234</v>
      </c>
      <c r="G1563" t="s">
        <v>10807</v>
      </c>
    </row>
    <row r="1564" spans="1:7" x14ac:dyDescent="0.25">
      <c r="A1564">
        <f t="shared" ca="1" si="24"/>
        <v>0.52020046800100106</v>
      </c>
      <c r="B1564" s="1" t="s">
        <v>9242</v>
      </c>
      <c r="C1564" s="2">
        <v>482543741</v>
      </c>
      <c r="D1564" s="1" t="s">
        <v>9243</v>
      </c>
      <c r="E1564" s="1" t="s">
        <v>9233</v>
      </c>
      <c r="F1564" s="3">
        <v>44401</v>
      </c>
      <c r="G1564" t="s">
        <v>10808</v>
      </c>
    </row>
    <row r="1565" spans="1:7" x14ac:dyDescent="0.25">
      <c r="A1565">
        <f t="shared" ca="1" si="24"/>
        <v>0.21974887704674917</v>
      </c>
      <c r="B1565" s="1" t="s">
        <v>9242</v>
      </c>
      <c r="C1565" s="2">
        <v>674880736</v>
      </c>
      <c r="D1565" s="1" t="s">
        <v>9243</v>
      </c>
      <c r="E1565" s="1" t="s">
        <v>9231</v>
      </c>
      <c r="F1565" s="3">
        <v>44406</v>
      </c>
      <c r="G1565" t="s">
        <v>10809</v>
      </c>
    </row>
    <row r="1566" spans="1:7" x14ac:dyDescent="0.25">
      <c r="A1566">
        <f t="shared" ca="1" si="24"/>
        <v>0.62693426664034002</v>
      </c>
      <c r="B1566" s="1" t="s">
        <v>9259</v>
      </c>
      <c r="C1566" s="2">
        <v>225676645</v>
      </c>
      <c r="D1566" s="1" t="s">
        <v>9260</v>
      </c>
      <c r="E1566" s="1" t="s">
        <v>9233</v>
      </c>
      <c r="F1566" s="3">
        <v>44326</v>
      </c>
      <c r="G1566" t="s">
        <v>10810</v>
      </c>
    </row>
    <row r="1567" spans="1:7" x14ac:dyDescent="0.25">
      <c r="A1567">
        <f t="shared" ca="1" si="24"/>
        <v>0.46959338328293121</v>
      </c>
      <c r="B1567" s="1" t="s">
        <v>9259</v>
      </c>
      <c r="C1567" s="2">
        <v>302762352</v>
      </c>
      <c r="D1567" s="1" t="s">
        <v>9260</v>
      </c>
      <c r="E1567" s="1" t="s">
        <v>9233</v>
      </c>
      <c r="F1567" s="3">
        <v>44567</v>
      </c>
      <c r="G1567" t="s">
        <v>10811</v>
      </c>
    </row>
    <row r="1568" spans="1:7" x14ac:dyDescent="0.25">
      <c r="A1568">
        <f t="shared" ca="1" si="24"/>
        <v>0.18667293347882441</v>
      </c>
      <c r="B1568" s="1" t="s">
        <v>9229</v>
      </c>
      <c r="C1568" s="2">
        <v>400502948</v>
      </c>
      <c r="D1568" s="1" t="s">
        <v>9230</v>
      </c>
      <c r="E1568" s="1" t="s">
        <v>9240</v>
      </c>
      <c r="F1568" s="3">
        <v>44460</v>
      </c>
      <c r="G1568" t="s">
        <v>10812</v>
      </c>
    </row>
    <row r="1569" spans="1:7" x14ac:dyDescent="0.25">
      <c r="A1569">
        <f t="shared" ca="1" si="24"/>
        <v>0.98411189880201699</v>
      </c>
      <c r="B1569" s="1" t="s">
        <v>9259</v>
      </c>
      <c r="C1569" s="2">
        <v>307147780</v>
      </c>
      <c r="D1569" s="1" t="s">
        <v>9260</v>
      </c>
      <c r="E1569" s="1" t="s">
        <v>9233</v>
      </c>
      <c r="F1569" s="3">
        <v>44299</v>
      </c>
      <c r="G1569" t="s">
        <v>10813</v>
      </c>
    </row>
    <row r="1570" spans="1:7" x14ac:dyDescent="0.25">
      <c r="A1570">
        <f t="shared" ca="1" si="24"/>
        <v>0.3194144006735965</v>
      </c>
      <c r="B1570" s="1" t="s">
        <v>9242</v>
      </c>
      <c r="C1570" s="2">
        <v>720504346</v>
      </c>
      <c r="D1570" s="1" t="s">
        <v>9243</v>
      </c>
      <c r="E1570" s="1" t="s">
        <v>9231</v>
      </c>
      <c r="F1570" s="3">
        <v>44442</v>
      </c>
      <c r="G1570" t="s">
        <v>10814</v>
      </c>
    </row>
    <row r="1571" spans="1:7" x14ac:dyDescent="0.25">
      <c r="A1571">
        <f t="shared" ca="1" si="24"/>
        <v>0.93309572215212122</v>
      </c>
      <c r="B1571" s="1" t="s">
        <v>9245</v>
      </c>
      <c r="C1571" s="2">
        <v>81816055</v>
      </c>
      <c r="D1571" s="1" t="s">
        <v>9246</v>
      </c>
      <c r="E1571" s="1" t="s">
        <v>9282</v>
      </c>
      <c r="F1571" s="3">
        <v>44568</v>
      </c>
      <c r="G1571" t="s">
        <v>10815</v>
      </c>
    </row>
    <row r="1572" spans="1:7" x14ac:dyDescent="0.25">
      <c r="A1572">
        <f t="shared" ca="1" si="24"/>
        <v>0.67954059335689176</v>
      </c>
      <c r="B1572" s="1" t="s">
        <v>9259</v>
      </c>
      <c r="C1572" s="2">
        <v>580770946</v>
      </c>
      <c r="D1572" s="1" t="s">
        <v>9260</v>
      </c>
      <c r="E1572" s="1" t="s">
        <v>9231</v>
      </c>
      <c r="F1572" s="3">
        <v>44395</v>
      </c>
      <c r="G1572" t="s">
        <v>10816</v>
      </c>
    </row>
    <row r="1573" spans="1:7" x14ac:dyDescent="0.25">
      <c r="A1573">
        <f t="shared" ca="1" si="24"/>
        <v>0.97234229627982338</v>
      </c>
      <c r="B1573" s="1" t="s">
        <v>9242</v>
      </c>
      <c r="C1573" s="2">
        <v>368129271</v>
      </c>
      <c r="D1573" s="1" t="s">
        <v>9243</v>
      </c>
      <c r="E1573" s="1" t="s">
        <v>9231</v>
      </c>
      <c r="F1573" s="3">
        <v>44294</v>
      </c>
      <c r="G1573" t="s">
        <v>10817</v>
      </c>
    </row>
    <row r="1574" spans="1:7" x14ac:dyDescent="0.25">
      <c r="A1574">
        <f t="shared" ca="1" si="24"/>
        <v>0.72260714030640705</v>
      </c>
      <c r="B1574" s="1" t="s">
        <v>9229</v>
      </c>
      <c r="C1574" s="2">
        <v>169849703</v>
      </c>
      <c r="D1574" s="1" t="s">
        <v>9230</v>
      </c>
      <c r="E1574" s="1" t="s">
        <v>9240</v>
      </c>
      <c r="F1574" s="3">
        <v>44282</v>
      </c>
      <c r="G1574" t="s">
        <v>10818</v>
      </c>
    </row>
    <row r="1575" spans="1:7" x14ac:dyDescent="0.25">
      <c r="A1575">
        <f t="shared" ca="1" si="24"/>
        <v>0.55973714549627795</v>
      </c>
      <c r="B1575" s="1" t="s">
        <v>9229</v>
      </c>
      <c r="C1575" s="2">
        <v>754637770</v>
      </c>
      <c r="D1575" s="1" t="s">
        <v>9230</v>
      </c>
      <c r="E1575" s="1" t="s">
        <v>9240</v>
      </c>
      <c r="F1575" s="3">
        <v>44490</v>
      </c>
      <c r="G1575" t="s">
        <v>10819</v>
      </c>
    </row>
    <row r="1576" spans="1:7" x14ac:dyDescent="0.25">
      <c r="A1576">
        <f t="shared" ca="1" si="24"/>
        <v>0.62299407760003711</v>
      </c>
      <c r="B1576" s="1" t="s">
        <v>9245</v>
      </c>
      <c r="C1576" s="2">
        <v>202122706</v>
      </c>
      <c r="D1576" s="1" t="s">
        <v>9246</v>
      </c>
      <c r="E1576" s="1" t="s">
        <v>9285</v>
      </c>
      <c r="F1576" s="3">
        <v>44489</v>
      </c>
      <c r="G1576" t="s">
        <v>10820</v>
      </c>
    </row>
    <row r="1577" spans="1:7" x14ac:dyDescent="0.25">
      <c r="A1577">
        <f t="shared" ca="1" si="24"/>
        <v>0.94162022084465535</v>
      </c>
      <c r="B1577" s="1" t="s">
        <v>9229</v>
      </c>
      <c r="C1577" s="2">
        <v>747067312</v>
      </c>
      <c r="D1577" s="1" t="s">
        <v>9230</v>
      </c>
      <c r="E1577" s="1" t="s">
        <v>9231</v>
      </c>
      <c r="F1577" s="3">
        <v>44352</v>
      </c>
      <c r="G1577" t="s">
        <v>10821</v>
      </c>
    </row>
    <row r="1578" spans="1:7" x14ac:dyDescent="0.25">
      <c r="A1578">
        <f t="shared" ca="1" si="24"/>
        <v>0.27098589332874012</v>
      </c>
      <c r="B1578" s="1" t="s">
        <v>9245</v>
      </c>
      <c r="C1578" s="2">
        <v>254151592</v>
      </c>
      <c r="D1578" s="1" t="s">
        <v>9246</v>
      </c>
      <c r="E1578" s="1" t="s">
        <v>9227</v>
      </c>
      <c r="F1578" s="3">
        <v>44344</v>
      </c>
      <c r="G1578" t="s">
        <v>10822</v>
      </c>
    </row>
    <row r="1579" spans="1:7" x14ac:dyDescent="0.25">
      <c r="A1579">
        <f t="shared" ca="1" si="24"/>
        <v>0.44187525306428554</v>
      </c>
      <c r="B1579" s="1" t="s">
        <v>9242</v>
      </c>
      <c r="C1579" s="2">
        <v>763637230</v>
      </c>
      <c r="D1579" s="1" t="s">
        <v>9243</v>
      </c>
      <c r="E1579" s="1" t="s">
        <v>9231</v>
      </c>
      <c r="F1579" s="3">
        <v>44255</v>
      </c>
      <c r="G1579" t="s">
        <v>10823</v>
      </c>
    </row>
    <row r="1580" spans="1:7" x14ac:dyDescent="0.25">
      <c r="A1580">
        <f t="shared" ca="1" si="24"/>
        <v>0.59310304924375434</v>
      </c>
      <c r="B1580" s="1" t="s">
        <v>9242</v>
      </c>
      <c r="C1580" s="2">
        <v>281357239</v>
      </c>
      <c r="D1580" s="1" t="s">
        <v>9243</v>
      </c>
      <c r="E1580" s="1" t="s">
        <v>9233</v>
      </c>
      <c r="F1580" s="3">
        <v>44247</v>
      </c>
      <c r="G1580" t="s">
        <v>10824</v>
      </c>
    </row>
    <row r="1581" spans="1:7" x14ac:dyDescent="0.25">
      <c r="A1581">
        <f t="shared" ca="1" si="24"/>
        <v>0.39359568174862158</v>
      </c>
      <c r="B1581" s="1" t="s">
        <v>9229</v>
      </c>
      <c r="C1581" s="2">
        <v>87668234</v>
      </c>
      <c r="D1581" s="1" t="s">
        <v>9230</v>
      </c>
      <c r="E1581" s="1" t="s">
        <v>9231</v>
      </c>
      <c r="F1581" s="3">
        <v>44209</v>
      </c>
      <c r="G1581" t="s">
        <v>10825</v>
      </c>
    </row>
    <row r="1582" spans="1:7" x14ac:dyDescent="0.25">
      <c r="A1582">
        <f t="shared" ca="1" si="24"/>
        <v>0.54707481593733154</v>
      </c>
      <c r="B1582" s="1" t="s">
        <v>9235</v>
      </c>
      <c r="C1582" s="2">
        <v>714271057</v>
      </c>
      <c r="D1582" s="1" t="s">
        <v>9236</v>
      </c>
      <c r="E1582" s="1" t="s">
        <v>9248</v>
      </c>
      <c r="F1582" s="3">
        <v>44418</v>
      </c>
      <c r="G1582" t="s">
        <v>10826</v>
      </c>
    </row>
    <row r="1583" spans="1:7" x14ac:dyDescent="0.25">
      <c r="A1583">
        <f t="shared" ca="1" si="24"/>
        <v>0.45601857045862437</v>
      </c>
      <c r="B1583" s="1" t="s">
        <v>9242</v>
      </c>
      <c r="C1583" s="2">
        <v>540646135</v>
      </c>
      <c r="D1583" s="1" t="s">
        <v>9243</v>
      </c>
      <c r="E1583" s="1" t="s">
        <v>9231</v>
      </c>
      <c r="F1583" s="3">
        <v>44211</v>
      </c>
      <c r="G1583" t="s">
        <v>10827</v>
      </c>
    </row>
    <row r="1584" spans="1:7" x14ac:dyDescent="0.25">
      <c r="A1584">
        <f t="shared" ca="1" si="24"/>
        <v>0.3227102504304783</v>
      </c>
      <c r="B1584" s="1" t="s">
        <v>9245</v>
      </c>
      <c r="C1584" s="2">
        <v>825404409</v>
      </c>
      <c r="D1584" s="1" t="s">
        <v>9246</v>
      </c>
      <c r="E1584" s="1" t="s">
        <v>9227</v>
      </c>
      <c r="F1584" s="3">
        <v>44673</v>
      </c>
      <c r="G1584" t="s">
        <v>10828</v>
      </c>
    </row>
    <row r="1585" spans="1:7" x14ac:dyDescent="0.25">
      <c r="A1585">
        <f t="shared" ca="1" si="24"/>
        <v>0.49012465491160451</v>
      </c>
      <c r="B1585" s="1" t="s">
        <v>9229</v>
      </c>
      <c r="C1585" s="2">
        <v>796857761</v>
      </c>
      <c r="D1585" s="1" t="s">
        <v>9230</v>
      </c>
      <c r="E1585" s="1" t="s">
        <v>9240</v>
      </c>
      <c r="F1585" s="3">
        <v>44508</v>
      </c>
      <c r="G1585" t="s">
        <v>10829</v>
      </c>
    </row>
    <row r="1586" spans="1:7" x14ac:dyDescent="0.25">
      <c r="A1586">
        <f t="shared" ca="1" si="24"/>
        <v>0.42669036608018884</v>
      </c>
      <c r="B1586" s="1" t="s">
        <v>9245</v>
      </c>
      <c r="C1586" s="2">
        <v>843491173</v>
      </c>
      <c r="D1586" s="1" t="s">
        <v>9246</v>
      </c>
      <c r="E1586" s="1" t="s">
        <v>9227</v>
      </c>
      <c r="F1586" s="3">
        <v>44449</v>
      </c>
      <c r="G1586" t="s">
        <v>10830</v>
      </c>
    </row>
    <row r="1587" spans="1:7" x14ac:dyDescent="0.25">
      <c r="A1587">
        <f t="shared" ca="1" si="24"/>
        <v>0.72233139499128063</v>
      </c>
      <c r="B1587" s="1" t="s">
        <v>9225</v>
      </c>
      <c r="C1587" s="2">
        <v>208888660</v>
      </c>
      <c r="D1587" s="1" t="s">
        <v>9226</v>
      </c>
      <c r="E1587" s="1" t="s">
        <v>9285</v>
      </c>
      <c r="F1587" s="3">
        <v>44230</v>
      </c>
      <c r="G1587" t="s">
        <v>10831</v>
      </c>
    </row>
    <row r="1588" spans="1:7" x14ac:dyDescent="0.25">
      <c r="A1588">
        <f t="shared" ca="1" si="24"/>
        <v>0.76205318012951984</v>
      </c>
      <c r="B1588" s="1" t="s">
        <v>9245</v>
      </c>
      <c r="C1588" s="2">
        <v>815025476</v>
      </c>
      <c r="D1588" s="1" t="s">
        <v>9246</v>
      </c>
      <c r="E1588" s="1" t="s">
        <v>9282</v>
      </c>
      <c r="F1588" s="3">
        <v>44252</v>
      </c>
      <c r="G1588" t="s">
        <v>10832</v>
      </c>
    </row>
    <row r="1589" spans="1:7" x14ac:dyDescent="0.25">
      <c r="A1589">
        <f t="shared" ca="1" si="24"/>
        <v>3.4799956758281292E-3</v>
      </c>
      <c r="B1589" s="1" t="s">
        <v>9259</v>
      </c>
      <c r="C1589" s="2">
        <v>183744351</v>
      </c>
      <c r="D1589" s="1" t="s">
        <v>9260</v>
      </c>
      <c r="E1589" s="1" t="s">
        <v>9287</v>
      </c>
      <c r="F1589" s="3">
        <v>44264</v>
      </c>
      <c r="G1589" t="s">
        <v>10833</v>
      </c>
    </row>
    <row r="1590" spans="1:7" x14ac:dyDescent="0.25">
      <c r="A1590">
        <f t="shared" ca="1" si="24"/>
        <v>0.74764028090060708</v>
      </c>
      <c r="B1590" s="1" t="s">
        <v>9225</v>
      </c>
      <c r="C1590" s="2">
        <v>711464485</v>
      </c>
      <c r="D1590" s="1" t="s">
        <v>9226</v>
      </c>
      <c r="E1590" s="1" t="s">
        <v>9285</v>
      </c>
      <c r="F1590" s="3">
        <v>44540</v>
      </c>
      <c r="G1590" t="s">
        <v>10834</v>
      </c>
    </row>
    <row r="1591" spans="1:7" x14ac:dyDescent="0.25">
      <c r="A1591">
        <f t="shared" ca="1" si="24"/>
        <v>0.8980293763001499</v>
      </c>
      <c r="B1591" s="1" t="s">
        <v>9242</v>
      </c>
      <c r="C1591" s="2">
        <v>600786147</v>
      </c>
      <c r="D1591" s="1" t="s">
        <v>9243</v>
      </c>
      <c r="E1591" s="1" t="s">
        <v>9231</v>
      </c>
      <c r="F1591" s="3">
        <v>44606</v>
      </c>
      <c r="G1591" t="s">
        <v>10835</v>
      </c>
    </row>
    <row r="1592" spans="1:7" x14ac:dyDescent="0.25">
      <c r="A1592">
        <f t="shared" ca="1" si="24"/>
        <v>0.78240069052521188</v>
      </c>
      <c r="B1592" s="1" t="s">
        <v>9225</v>
      </c>
      <c r="C1592" s="2">
        <v>379943259</v>
      </c>
      <c r="D1592" s="1" t="s">
        <v>9226</v>
      </c>
      <c r="E1592" s="1" t="s">
        <v>9227</v>
      </c>
      <c r="F1592" s="3">
        <v>44380</v>
      </c>
      <c r="G1592" t="s">
        <v>10836</v>
      </c>
    </row>
    <row r="1593" spans="1:7" x14ac:dyDescent="0.25">
      <c r="A1593">
        <f t="shared" ca="1" si="24"/>
        <v>2.6014874087622375E-2</v>
      </c>
      <c r="B1593" s="1" t="s">
        <v>9259</v>
      </c>
      <c r="C1593" s="2">
        <v>973215190</v>
      </c>
      <c r="D1593" s="1" t="s">
        <v>9260</v>
      </c>
      <c r="E1593" s="1" t="s">
        <v>9233</v>
      </c>
      <c r="F1593" s="3">
        <v>44355</v>
      </c>
      <c r="G1593" t="s">
        <v>10837</v>
      </c>
    </row>
    <row r="1594" spans="1:7" x14ac:dyDescent="0.25">
      <c r="A1594">
        <f t="shared" ca="1" si="24"/>
        <v>0.85558611339811996</v>
      </c>
      <c r="B1594" s="1" t="s">
        <v>9245</v>
      </c>
      <c r="C1594" s="2">
        <v>110539166</v>
      </c>
      <c r="D1594" s="1" t="s">
        <v>9246</v>
      </c>
      <c r="E1594" s="1" t="s">
        <v>9285</v>
      </c>
      <c r="F1594" s="3">
        <v>44418</v>
      </c>
      <c r="G1594" t="s">
        <v>10838</v>
      </c>
    </row>
    <row r="1595" spans="1:7" x14ac:dyDescent="0.25">
      <c r="A1595">
        <f t="shared" ca="1" si="24"/>
        <v>0.65633282932289971</v>
      </c>
      <c r="B1595" s="1" t="s">
        <v>9229</v>
      </c>
      <c r="C1595" s="2">
        <v>370740071</v>
      </c>
      <c r="D1595" s="1" t="s">
        <v>9230</v>
      </c>
      <c r="E1595" s="1" t="s">
        <v>9231</v>
      </c>
      <c r="F1595" s="3">
        <v>44408</v>
      </c>
      <c r="G1595" t="s">
        <v>10839</v>
      </c>
    </row>
    <row r="1596" spans="1:7" x14ac:dyDescent="0.25">
      <c r="A1596">
        <f t="shared" ca="1" si="24"/>
        <v>0.98088660157642904</v>
      </c>
      <c r="B1596" s="1" t="s">
        <v>9225</v>
      </c>
      <c r="C1596" s="2">
        <v>577679256</v>
      </c>
      <c r="D1596" s="1" t="s">
        <v>9226</v>
      </c>
      <c r="E1596" s="1" t="s">
        <v>9233</v>
      </c>
      <c r="F1596" s="3">
        <v>44477</v>
      </c>
      <c r="G1596" t="s">
        <v>10840</v>
      </c>
    </row>
    <row r="1597" spans="1:7" x14ac:dyDescent="0.25">
      <c r="A1597">
        <f t="shared" ca="1" si="24"/>
        <v>0.8462310362967046</v>
      </c>
      <c r="B1597" s="1" t="s">
        <v>9245</v>
      </c>
      <c r="C1597" s="2">
        <v>354088152</v>
      </c>
      <c r="D1597" s="1" t="s">
        <v>9246</v>
      </c>
      <c r="E1597" s="1" t="s">
        <v>9227</v>
      </c>
      <c r="F1597" s="3">
        <v>44459</v>
      </c>
      <c r="G1597" t="s">
        <v>10841</v>
      </c>
    </row>
    <row r="1598" spans="1:7" x14ac:dyDescent="0.25">
      <c r="A1598">
        <f t="shared" ca="1" si="24"/>
        <v>0.70301230916331203</v>
      </c>
      <c r="B1598" s="1" t="s">
        <v>9225</v>
      </c>
      <c r="C1598" s="2">
        <v>534435443</v>
      </c>
      <c r="D1598" s="1" t="s">
        <v>9226</v>
      </c>
      <c r="E1598" s="1" t="s">
        <v>9227</v>
      </c>
      <c r="F1598" s="3">
        <v>44566</v>
      </c>
      <c r="G1598" t="s">
        <v>10842</v>
      </c>
    </row>
    <row r="1599" spans="1:7" x14ac:dyDescent="0.25">
      <c r="A1599">
        <f t="shared" ca="1" si="24"/>
        <v>7.5528917146363228E-2</v>
      </c>
      <c r="B1599" s="1" t="s">
        <v>9229</v>
      </c>
      <c r="C1599" s="2">
        <v>766407394</v>
      </c>
      <c r="D1599" s="1" t="s">
        <v>9230</v>
      </c>
      <c r="E1599" s="1" t="s">
        <v>9240</v>
      </c>
      <c r="F1599" s="3">
        <v>44290</v>
      </c>
      <c r="G1599" t="s">
        <v>10843</v>
      </c>
    </row>
    <row r="1600" spans="1:7" x14ac:dyDescent="0.25">
      <c r="A1600">
        <f t="shared" ca="1" si="24"/>
        <v>2.4209306955462417E-2</v>
      </c>
      <c r="B1600" s="1" t="s">
        <v>9242</v>
      </c>
      <c r="C1600" s="2">
        <v>988806921</v>
      </c>
      <c r="D1600" s="1" t="s">
        <v>9243</v>
      </c>
      <c r="E1600" s="1" t="s">
        <v>9231</v>
      </c>
      <c r="F1600" s="3">
        <v>44552</v>
      </c>
      <c r="G1600" t="s">
        <v>10844</v>
      </c>
    </row>
    <row r="1601" spans="1:7" x14ac:dyDescent="0.25">
      <c r="A1601">
        <f t="shared" ca="1" si="24"/>
        <v>0.28767498893278909</v>
      </c>
      <c r="B1601" s="1" t="s">
        <v>9242</v>
      </c>
      <c r="C1601" s="2">
        <v>2146153</v>
      </c>
      <c r="D1601" s="1" t="s">
        <v>9243</v>
      </c>
      <c r="E1601" s="1" t="s">
        <v>9231</v>
      </c>
      <c r="F1601" s="3">
        <v>44568</v>
      </c>
      <c r="G1601" t="s">
        <v>10845</v>
      </c>
    </row>
    <row r="1602" spans="1:7" x14ac:dyDescent="0.25">
      <c r="A1602">
        <f t="shared" ref="A1602:A1665" ca="1" si="25">RAND()</f>
        <v>0.4981387980310451</v>
      </c>
      <c r="B1602" s="1" t="s">
        <v>9225</v>
      </c>
      <c r="C1602" s="2">
        <v>935754456</v>
      </c>
      <c r="D1602" s="1" t="s">
        <v>9226</v>
      </c>
      <c r="E1602" s="1" t="s">
        <v>9231</v>
      </c>
      <c r="F1602" s="3">
        <v>44483</v>
      </c>
      <c r="G1602" t="s">
        <v>10846</v>
      </c>
    </row>
    <row r="1603" spans="1:7" x14ac:dyDescent="0.25">
      <c r="A1603">
        <f t="shared" ca="1" si="25"/>
        <v>0.82147849588879007</v>
      </c>
      <c r="B1603" s="1" t="s">
        <v>9259</v>
      </c>
      <c r="C1603" s="2">
        <v>867117525</v>
      </c>
      <c r="D1603" s="1" t="s">
        <v>9260</v>
      </c>
      <c r="E1603" s="1" t="s">
        <v>9287</v>
      </c>
      <c r="F1603" s="3">
        <v>44438</v>
      </c>
      <c r="G1603" t="s">
        <v>10847</v>
      </c>
    </row>
    <row r="1604" spans="1:7" x14ac:dyDescent="0.25">
      <c r="A1604">
        <f t="shared" ca="1" si="25"/>
        <v>0.53293850272691468</v>
      </c>
      <c r="B1604" s="1" t="s">
        <v>9259</v>
      </c>
      <c r="C1604" s="2">
        <v>378208954</v>
      </c>
      <c r="D1604" s="1" t="s">
        <v>9260</v>
      </c>
      <c r="E1604" s="1" t="s">
        <v>9233</v>
      </c>
      <c r="F1604" s="3">
        <v>44248</v>
      </c>
      <c r="G1604" t="s">
        <v>10848</v>
      </c>
    </row>
    <row r="1605" spans="1:7" x14ac:dyDescent="0.25">
      <c r="A1605">
        <f t="shared" ca="1" si="25"/>
        <v>9.6425040375694104E-2</v>
      </c>
      <c r="B1605" s="1" t="s">
        <v>9235</v>
      </c>
      <c r="C1605" s="2">
        <v>331061325</v>
      </c>
      <c r="D1605" s="1" t="s">
        <v>9236</v>
      </c>
      <c r="E1605" s="1" t="s">
        <v>9248</v>
      </c>
      <c r="F1605" s="3">
        <v>44306</v>
      </c>
      <c r="G1605" t="s">
        <v>10849</v>
      </c>
    </row>
    <row r="1606" spans="1:7" x14ac:dyDescent="0.25">
      <c r="A1606">
        <f t="shared" ca="1" si="25"/>
        <v>4.0717047718000554E-2</v>
      </c>
      <c r="B1606" s="1" t="s">
        <v>9242</v>
      </c>
      <c r="C1606" s="2">
        <v>894083615</v>
      </c>
      <c r="D1606" s="1" t="s">
        <v>9243</v>
      </c>
      <c r="E1606" s="1" t="s">
        <v>9233</v>
      </c>
      <c r="F1606" s="3">
        <v>44637</v>
      </c>
      <c r="G1606" t="s">
        <v>10850</v>
      </c>
    </row>
    <row r="1607" spans="1:7" x14ac:dyDescent="0.25">
      <c r="A1607">
        <f t="shared" ca="1" si="25"/>
        <v>0.79695063062091787</v>
      </c>
      <c r="B1607" s="1" t="s">
        <v>9242</v>
      </c>
      <c r="C1607" s="2">
        <v>58064170</v>
      </c>
      <c r="D1607" s="1" t="s">
        <v>9243</v>
      </c>
      <c r="E1607" s="1" t="s">
        <v>9231</v>
      </c>
      <c r="F1607" s="3">
        <v>44622</v>
      </c>
      <c r="G1607" t="s">
        <v>10851</v>
      </c>
    </row>
    <row r="1608" spans="1:7" x14ac:dyDescent="0.25">
      <c r="A1608">
        <f t="shared" ca="1" si="25"/>
        <v>0.79236404403419602</v>
      </c>
      <c r="B1608" s="1" t="s">
        <v>9259</v>
      </c>
      <c r="C1608" s="2">
        <v>474173583</v>
      </c>
      <c r="D1608" s="1" t="s">
        <v>9260</v>
      </c>
      <c r="E1608" s="1" t="s">
        <v>9233</v>
      </c>
      <c r="F1608" s="3">
        <v>44229</v>
      </c>
      <c r="G1608" t="s">
        <v>10852</v>
      </c>
    </row>
    <row r="1609" spans="1:7" x14ac:dyDescent="0.25">
      <c r="A1609">
        <f t="shared" ca="1" si="25"/>
        <v>0.45064739179113045</v>
      </c>
      <c r="B1609" s="1" t="s">
        <v>9242</v>
      </c>
      <c r="C1609" s="2">
        <v>542215836</v>
      </c>
      <c r="D1609" s="1" t="s">
        <v>9243</v>
      </c>
      <c r="E1609" s="1" t="s">
        <v>9231</v>
      </c>
      <c r="F1609" s="3">
        <v>44459</v>
      </c>
      <c r="G1609" t="s">
        <v>10853</v>
      </c>
    </row>
    <row r="1610" spans="1:7" x14ac:dyDescent="0.25">
      <c r="A1610">
        <f t="shared" ca="1" si="25"/>
        <v>0.67793095665735537</v>
      </c>
      <c r="B1610" s="1" t="s">
        <v>9229</v>
      </c>
      <c r="C1610" s="2">
        <v>158052066</v>
      </c>
      <c r="D1610" s="1" t="s">
        <v>9230</v>
      </c>
      <c r="E1610" s="1" t="s">
        <v>9240</v>
      </c>
      <c r="F1610" s="3">
        <v>44375</v>
      </c>
      <c r="G1610" t="s">
        <v>10854</v>
      </c>
    </row>
    <row r="1611" spans="1:7" x14ac:dyDescent="0.25">
      <c r="A1611">
        <f t="shared" ca="1" si="25"/>
        <v>9.334237172526727E-2</v>
      </c>
      <c r="B1611" s="1" t="s">
        <v>9235</v>
      </c>
      <c r="C1611" s="2">
        <v>3623213</v>
      </c>
      <c r="D1611" s="1" t="s">
        <v>9236</v>
      </c>
      <c r="E1611" s="1" t="s">
        <v>9248</v>
      </c>
      <c r="F1611" s="3">
        <v>44653</v>
      </c>
      <c r="G1611" t="s">
        <v>10855</v>
      </c>
    </row>
    <row r="1612" spans="1:7" x14ac:dyDescent="0.25">
      <c r="A1612">
        <f t="shared" ca="1" si="25"/>
        <v>0.13286473032701329</v>
      </c>
      <c r="B1612" s="1" t="s">
        <v>9225</v>
      </c>
      <c r="C1612" s="2">
        <v>711900223</v>
      </c>
      <c r="D1612" s="1" t="s">
        <v>9226</v>
      </c>
      <c r="E1612" s="1" t="s">
        <v>9231</v>
      </c>
      <c r="F1612" s="3">
        <v>44412</v>
      </c>
      <c r="G1612" t="s">
        <v>10856</v>
      </c>
    </row>
    <row r="1613" spans="1:7" x14ac:dyDescent="0.25">
      <c r="A1613">
        <f t="shared" ca="1" si="25"/>
        <v>0.93207676330367661</v>
      </c>
      <c r="B1613" s="1" t="s">
        <v>9229</v>
      </c>
      <c r="C1613" s="2">
        <v>536974720</v>
      </c>
      <c r="D1613" s="1" t="s">
        <v>9230</v>
      </c>
      <c r="E1613" s="1" t="s">
        <v>9240</v>
      </c>
      <c r="F1613" s="3">
        <v>44368</v>
      </c>
      <c r="G1613" t="s">
        <v>10857</v>
      </c>
    </row>
    <row r="1614" spans="1:7" x14ac:dyDescent="0.25">
      <c r="A1614">
        <f t="shared" ca="1" si="25"/>
        <v>0.44767220894134863</v>
      </c>
      <c r="B1614" s="1" t="s">
        <v>9245</v>
      </c>
      <c r="C1614" s="2">
        <v>757592916</v>
      </c>
      <c r="D1614" s="1" t="s">
        <v>9246</v>
      </c>
      <c r="E1614" s="1" t="s">
        <v>9285</v>
      </c>
      <c r="F1614" s="3">
        <v>44221</v>
      </c>
      <c r="G1614" t="s">
        <v>10858</v>
      </c>
    </row>
    <row r="1615" spans="1:7" x14ac:dyDescent="0.25">
      <c r="A1615">
        <f t="shared" ca="1" si="25"/>
        <v>0.64445605448420318</v>
      </c>
      <c r="B1615" s="1" t="s">
        <v>9235</v>
      </c>
      <c r="C1615" s="2">
        <v>439747446</v>
      </c>
      <c r="D1615" s="1" t="s">
        <v>9236</v>
      </c>
      <c r="E1615" s="1" t="s">
        <v>9237</v>
      </c>
      <c r="F1615" s="3">
        <v>44258</v>
      </c>
      <c r="G1615" t="s">
        <v>10859</v>
      </c>
    </row>
    <row r="1616" spans="1:7" x14ac:dyDescent="0.25">
      <c r="A1616">
        <f t="shared" ca="1" si="25"/>
        <v>0.74725315020182592</v>
      </c>
      <c r="B1616" s="1" t="s">
        <v>9242</v>
      </c>
      <c r="C1616" s="2">
        <v>208704204</v>
      </c>
      <c r="D1616" s="1" t="s">
        <v>9243</v>
      </c>
      <c r="E1616" s="1" t="s">
        <v>9231</v>
      </c>
      <c r="F1616" s="3">
        <v>44402</v>
      </c>
      <c r="G1616" t="s">
        <v>10860</v>
      </c>
    </row>
    <row r="1617" spans="1:7" x14ac:dyDescent="0.25">
      <c r="A1617">
        <f t="shared" ca="1" si="25"/>
        <v>0.35901424850485864</v>
      </c>
      <c r="B1617" s="1" t="s">
        <v>9225</v>
      </c>
      <c r="C1617" s="2">
        <v>84076632</v>
      </c>
      <c r="D1617" s="1" t="s">
        <v>9226</v>
      </c>
      <c r="E1617" s="1" t="s">
        <v>9227</v>
      </c>
      <c r="F1617" s="3">
        <v>44354</v>
      </c>
      <c r="G1617" t="s">
        <v>10861</v>
      </c>
    </row>
    <row r="1618" spans="1:7" x14ac:dyDescent="0.25">
      <c r="A1618">
        <f t="shared" ca="1" si="25"/>
        <v>0.24040344067076858</v>
      </c>
      <c r="B1618" s="1" t="s">
        <v>9225</v>
      </c>
      <c r="C1618" s="2">
        <v>222579986</v>
      </c>
      <c r="D1618" s="1" t="s">
        <v>9226</v>
      </c>
      <c r="E1618" s="1" t="s">
        <v>9227</v>
      </c>
      <c r="F1618" s="3">
        <v>44591</v>
      </c>
      <c r="G1618" t="s">
        <v>10862</v>
      </c>
    </row>
    <row r="1619" spans="1:7" x14ac:dyDescent="0.25">
      <c r="A1619">
        <f t="shared" ca="1" si="25"/>
        <v>0.47057832493382845</v>
      </c>
      <c r="B1619" s="1" t="s">
        <v>9229</v>
      </c>
      <c r="C1619" s="2">
        <v>75345218</v>
      </c>
      <c r="D1619" s="1" t="s">
        <v>9230</v>
      </c>
      <c r="E1619" s="1" t="s">
        <v>9240</v>
      </c>
      <c r="F1619" s="3">
        <v>44458</v>
      </c>
      <c r="G1619" t="s">
        <v>10863</v>
      </c>
    </row>
    <row r="1620" spans="1:7" x14ac:dyDescent="0.25">
      <c r="A1620">
        <f t="shared" ca="1" si="25"/>
        <v>0.5795572482238065</v>
      </c>
      <c r="B1620" s="1" t="s">
        <v>9242</v>
      </c>
      <c r="C1620" s="2">
        <v>343908925</v>
      </c>
      <c r="D1620" s="1" t="s">
        <v>9243</v>
      </c>
      <c r="E1620" s="1" t="s">
        <v>9233</v>
      </c>
      <c r="F1620" s="3">
        <v>44332</v>
      </c>
      <c r="G1620" t="s">
        <v>10864</v>
      </c>
    </row>
    <row r="1621" spans="1:7" x14ac:dyDescent="0.25">
      <c r="A1621">
        <f t="shared" ca="1" si="25"/>
        <v>0.83459799462416273</v>
      </c>
      <c r="B1621" s="1" t="s">
        <v>9259</v>
      </c>
      <c r="C1621" s="2">
        <v>475998423</v>
      </c>
      <c r="D1621" s="1" t="s">
        <v>9260</v>
      </c>
      <c r="E1621" s="1" t="s">
        <v>9231</v>
      </c>
      <c r="F1621" s="3">
        <v>44277</v>
      </c>
      <c r="G1621" t="s">
        <v>10865</v>
      </c>
    </row>
    <row r="1622" spans="1:7" x14ac:dyDescent="0.25">
      <c r="A1622">
        <f t="shared" ca="1" si="25"/>
        <v>1.1761168767482899E-2</v>
      </c>
      <c r="B1622" s="1" t="s">
        <v>9242</v>
      </c>
      <c r="C1622" s="2">
        <v>818470558</v>
      </c>
      <c r="D1622" s="1" t="s">
        <v>9243</v>
      </c>
      <c r="E1622" s="1" t="s">
        <v>9231</v>
      </c>
      <c r="F1622" s="3">
        <v>44426</v>
      </c>
      <c r="G1622" t="s">
        <v>10866</v>
      </c>
    </row>
    <row r="1623" spans="1:7" x14ac:dyDescent="0.25">
      <c r="A1623">
        <f t="shared" ca="1" si="25"/>
        <v>0.61195381402889015</v>
      </c>
      <c r="B1623" s="1" t="s">
        <v>9259</v>
      </c>
      <c r="C1623" s="2">
        <v>825095612</v>
      </c>
      <c r="D1623" s="1" t="s">
        <v>9260</v>
      </c>
      <c r="E1623" s="1" t="s">
        <v>9231</v>
      </c>
      <c r="F1623" s="3">
        <v>44304</v>
      </c>
      <c r="G1623" t="s">
        <v>10867</v>
      </c>
    </row>
    <row r="1624" spans="1:7" x14ac:dyDescent="0.25">
      <c r="A1624">
        <f t="shared" ca="1" si="25"/>
        <v>7.8065052001472179E-2</v>
      </c>
      <c r="B1624" s="1" t="s">
        <v>9225</v>
      </c>
      <c r="C1624" s="2">
        <v>183426409</v>
      </c>
      <c r="D1624" s="1" t="s">
        <v>9226</v>
      </c>
      <c r="E1624" s="1" t="s">
        <v>9227</v>
      </c>
      <c r="F1624" s="3">
        <v>44365</v>
      </c>
      <c r="G1624" t="s">
        <v>10868</v>
      </c>
    </row>
    <row r="1625" spans="1:7" x14ac:dyDescent="0.25">
      <c r="A1625">
        <f t="shared" ca="1" si="25"/>
        <v>0.67274346518643646</v>
      </c>
      <c r="B1625" s="1" t="s">
        <v>9245</v>
      </c>
      <c r="C1625" s="2">
        <v>479441115</v>
      </c>
      <c r="D1625" s="1" t="s">
        <v>9246</v>
      </c>
      <c r="E1625" s="1" t="s">
        <v>9282</v>
      </c>
      <c r="F1625" s="3">
        <v>44651</v>
      </c>
      <c r="G1625" t="s">
        <v>10869</v>
      </c>
    </row>
    <row r="1626" spans="1:7" x14ac:dyDescent="0.25">
      <c r="A1626">
        <f t="shared" ca="1" si="25"/>
        <v>0.99829305226717091</v>
      </c>
      <c r="B1626" s="1" t="s">
        <v>9225</v>
      </c>
      <c r="C1626" s="2">
        <v>132227571</v>
      </c>
      <c r="D1626" s="1" t="s">
        <v>9226</v>
      </c>
      <c r="E1626" s="1" t="s">
        <v>9227</v>
      </c>
      <c r="F1626" s="3">
        <v>44355</v>
      </c>
      <c r="G1626" t="s">
        <v>10870</v>
      </c>
    </row>
    <row r="1627" spans="1:7" x14ac:dyDescent="0.25">
      <c r="A1627">
        <f t="shared" ca="1" si="25"/>
        <v>0.5198430182485928</v>
      </c>
      <c r="B1627" s="1" t="s">
        <v>9242</v>
      </c>
      <c r="C1627" s="2">
        <v>48927497</v>
      </c>
      <c r="D1627" s="1" t="s">
        <v>9243</v>
      </c>
      <c r="E1627" s="1" t="s">
        <v>9231</v>
      </c>
      <c r="F1627" s="3">
        <v>44645</v>
      </c>
      <c r="G1627" t="s">
        <v>10871</v>
      </c>
    </row>
    <row r="1628" spans="1:7" x14ac:dyDescent="0.25">
      <c r="A1628">
        <f t="shared" ca="1" si="25"/>
        <v>0.39284117577307009</v>
      </c>
      <c r="B1628" s="1" t="s">
        <v>9259</v>
      </c>
      <c r="C1628" s="2">
        <v>898592859</v>
      </c>
      <c r="D1628" s="1" t="s">
        <v>9260</v>
      </c>
      <c r="E1628" s="1" t="s">
        <v>9287</v>
      </c>
      <c r="F1628" s="3">
        <v>44357</v>
      </c>
      <c r="G1628" t="s">
        <v>10872</v>
      </c>
    </row>
    <row r="1629" spans="1:7" x14ac:dyDescent="0.25">
      <c r="A1629">
        <f t="shared" ca="1" si="25"/>
        <v>0.85133504140298544</v>
      </c>
      <c r="B1629" s="1" t="s">
        <v>9242</v>
      </c>
      <c r="C1629" s="2">
        <v>781721872</v>
      </c>
      <c r="D1629" s="1" t="s">
        <v>9243</v>
      </c>
      <c r="E1629" s="1" t="s">
        <v>9231</v>
      </c>
      <c r="F1629" s="3">
        <v>44487</v>
      </c>
      <c r="G1629" t="s">
        <v>10873</v>
      </c>
    </row>
    <row r="1630" spans="1:7" x14ac:dyDescent="0.25">
      <c r="A1630">
        <f t="shared" ca="1" si="25"/>
        <v>0.48944726552262152</v>
      </c>
      <c r="B1630" s="1" t="s">
        <v>9259</v>
      </c>
      <c r="C1630" s="2">
        <v>333129687</v>
      </c>
      <c r="D1630" s="1" t="s">
        <v>9260</v>
      </c>
      <c r="E1630" s="1" t="s">
        <v>9233</v>
      </c>
      <c r="F1630" s="3">
        <v>44449</v>
      </c>
      <c r="G1630" t="s">
        <v>10874</v>
      </c>
    </row>
    <row r="1631" spans="1:7" x14ac:dyDescent="0.25">
      <c r="A1631">
        <f t="shared" ca="1" si="25"/>
        <v>0.32606934543368915</v>
      </c>
      <c r="B1631" s="1" t="s">
        <v>9225</v>
      </c>
      <c r="C1631" s="2">
        <v>242853921</v>
      </c>
      <c r="D1631" s="1" t="s">
        <v>9226</v>
      </c>
      <c r="E1631" s="1" t="s">
        <v>9227</v>
      </c>
      <c r="F1631" s="3">
        <v>44467</v>
      </c>
      <c r="G1631" t="s">
        <v>10875</v>
      </c>
    </row>
    <row r="1632" spans="1:7" x14ac:dyDescent="0.25">
      <c r="A1632">
        <f t="shared" ca="1" si="25"/>
        <v>0.83390259801367572</v>
      </c>
      <c r="B1632" s="1" t="s">
        <v>9245</v>
      </c>
      <c r="C1632" s="2">
        <v>451138029</v>
      </c>
      <c r="D1632" s="1" t="s">
        <v>9246</v>
      </c>
      <c r="E1632" s="1" t="s">
        <v>9227</v>
      </c>
      <c r="F1632" s="3">
        <v>44530</v>
      </c>
      <c r="G1632" t="s">
        <v>10876</v>
      </c>
    </row>
    <row r="1633" spans="1:7" x14ac:dyDescent="0.25">
      <c r="A1633">
        <f t="shared" ca="1" si="25"/>
        <v>4.8443870751726514E-2</v>
      </c>
      <c r="B1633" s="1" t="s">
        <v>9259</v>
      </c>
      <c r="C1633" s="2">
        <v>181075374</v>
      </c>
      <c r="D1633" s="1" t="s">
        <v>9260</v>
      </c>
      <c r="E1633" s="1" t="s">
        <v>9233</v>
      </c>
      <c r="F1633" s="3">
        <v>44395</v>
      </c>
      <c r="G1633" t="s">
        <v>10877</v>
      </c>
    </row>
    <row r="1634" spans="1:7" x14ac:dyDescent="0.25">
      <c r="A1634">
        <f t="shared" ca="1" si="25"/>
        <v>0.70235348962079192</v>
      </c>
      <c r="B1634" s="1" t="s">
        <v>9225</v>
      </c>
      <c r="C1634" s="2">
        <v>662030865</v>
      </c>
      <c r="D1634" s="1" t="s">
        <v>9226</v>
      </c>
      <c r="E1634" s="1" t="s">
        <v>9227</v>
      </c>
      <c r="F1634" s="3">
        <v>44240</v>
      </c>
      <c r="G1634" t="s">
        <v>10878</v>
      </c>
    </row>
    <row r="1635" spans="1:7" x14ac:dyDescent="0.25">
      <c r="A1635">
        <f t="shared" ca="1" si="25"/>
        <v>0.10735725111460948</v>
      </c>
      <c r="B1635" s="1" t="s">
        <v>9225</v>
      </c>
      <c r="C1635" s="2">
        <v>773302106</v>
      </c>
      <c r="D1635" s="1" t="s">
        <v>9226</v>
      </c>
      <c r="E1635" s="1" t="s">
        <v>9227</v>
      </c>
      <c r="F1635" s="3">
        <v>44346</v>
      </c>
      <c r="G1635" t="s">
        <v>10879</v>
      </c>
    </row>
    <row r="1636" spans="1:7" x14ac:dyDescent="0.25">
      <c r="A1636">
        <f t="shared" ca="1" si="25"/>
        <v>0.26123854244223554</v>
      </c>
      <c r="B1636" s="1" t="s">
        <v>9225</v>
      </c>
      <c r="C1636" s="2">
        <v>331722238</v>
      </c>
      <c r="D1636" s="1" t="s">
        <v>9226</v>
      </c>
      <c r="E1636" s="1" t="s">
        <v>9227</v>
      </c>
      <c r="F1636" s="3">
        <v>44675</v>
      </c>
      <c r="G1636" t="s">
        <v>10880</v>
      </c>
    </row>
    <row r="1637" spans="1:7" x14ac:dyDescent="0.25">
      <c r="A1637">
        <f t="shared" ca="1" si="25"/>
        <v>0.26803978819195007</v>
      </c>
      <c r="B1637" s="1" t="s">
        <v>9225</v>
      </c>
      <c r="C1637" s="2">
        <v>901289387</v>
      </c>
      <c r="D1637" s="1" t="s">
        <v>9226</v>
      </c>
      <c r="E1637" s="1" t="s">
        <v>9233</v>
      </c>
      <c r="F1637" s="3">
        <v>44210</v>
      </c>
      <c r="G1637" t="s">
        <v>10881</v>
      </c>
    </row>
    <row r="1638" spans="1:7" x14ac:dyDescent="0.25">
      <c r="A1638">
        <f t="shared" ca="1" si="25"/>
        <v>0.55940418339832776</v>
      </c>
      <c r="B1638" s="1" t="s">
        <v>9259</v>
      </c>
      <c r="C1638" s="2">
        <v>702195307</v>
      </c>
      <c r="D1638" s="1" t="s">
        <v>9260</v>
      </c>
      <c r="E1638" s="1" t="s">
        <v>9233</v>
      </c>
      <c r="F1638" s="3">
        <v>44490</v>
      </c>
      <c r="G1638" t="s">
        <v>10882</v>
      </c>
    </row>
    <row r="1639" spans="1:7" x14ac:dyDescent="0.25">
      <c r="A1639">
        <f t="shared" ca="1" si="25"/>
        <v>0.10872279201418311</v>
      </c>
      <c r="B1639" s="1" t="s">
        <v>9229</v>
      </c>
      <c r="C1639" s="2">
        <v>600471343</v>
      </c>
      <c r="D1639" s="1" t="s">
        <v>9230</v>
      </c>
      <c r="E1639" s="1" t="s">
        <v>9240</v>
      </c>
      <c r="F1639" s="3">
        <v>44293</v>
      </c>
      <c r="G1639" t="s">
        <v>10883</v>
      </c>
    </row>
    <row r="1640" spans="1:7" x14ac:dyDescent="0.25">
      <c r="A1640">
        <f t="shared" ca="1" si="25"/>
        <v>0.58931971984108644</v>
      </c>
      <c r="B1640" s="1" t="s">
        <v>9242</v>
      </c>
      <c r="C1640" s="2">
        <v>328266044</v>
      </c>
      <c r="D1640" s="1" t="s">
        <v>9243</v>
      </c>
      <c r="E1640" s="1" t="s">
        <v>9233</v>
      </c>
      <c r="F1640" s="3">
        <v>44357</v>
      </c>
      <c r="G1640" t="s">
        <v>10884</v>
      </c>
    </row>
    <row r="1641" spans="1:7" x14ac:dyDescent="0.25">
      <c r="A1641">
        <f t="shared" ca="1" si="25"/>
        <v>0.39751271979080416</v>
      </c>
      <c r="B1641" s="1" t="s">
        <v>9242</v>
      </c>
      <c r="C1641" s="2">
        <v>508621987</v>
      </c>
      <c r="D1641" s="1" t="s">
        <v>9243</v>
      </c>
      <c r="E1641" s="1" t="s">
        <v>9233</v>
      </c>
      <c r="F1641" s="3">
        <v>44277</v>
      </c>
      <c r="G1641" t="s">
        <v>10885</v>
      </c>
    </row>
    <row r="1642" spans="1:7" x14ac:dyDescent="0.25">
      <c r="A1642">
        <f t="shared" ca="1" si="25"/>
        <v>0.74220893474801675</v>
      </c>
      <c r="B1642" s="1" t="s">
        <v>9245</v>
      </c>
      <c r="C1642" s="2">
        <v>638882000</v>
      </c>
      <c r="D1642" s="1" t="s">
        <v>9246</v>
      </c>
      <c r="E1642" s="1" t="s">
        <v>9227</v>
      </c>
      <c r="F1642" s="3">
        <v>44267</v>
      </c>
      <c r="G1642" t="s">
        <v>10886</v>
      </c>
    </row>
    <row r="1643" spans="1:7" x14ac:dyDescent="0.25">
      <c r="A1643">
        <f t="shared" ca="1" si="25"/>
        <v>0.49858490612692652</v>
      </c>
      <c r="B1643" s="1" t="s">
        <v>9242</v>
      </c>
      <c r="C1643" s="2">
        <v>355795565</v>
      </c>
      <c r="D1643" s="1" t="s">
        <v>9243</v>
      </c>
      <c r="E1643" s="1" t="s">
        <v>9233</v>
      </c>
      <c r="F1643" s="3">
        <v>44466</v>
      </c>
      <c r="G1643" t="s">
        <v>10887</v>
      </c>
    </row>
    <row r="1644" spans="1:7" x14ac:dyDescent="0.25">
      <c r="A1644">
        <f t="shared" ca="1" si="25"/>
        <v>5.4707429751897241E-2</v>
      </c>
      <c r="B1644" s="1" t="s">
        <v>9235</v>
      </c>
      <c r="C1644" s="2">
        <v>833820639</v>
      </c>
      <c r="D1644" s="1" t="s">
        <v>9236</v>
      </c>
      <c r="E1644" s="1" t="s">
        <v>9248</v>
      </c>
      <c r="F1644" s="3">
        <v>44617</v>
      </c>
      <c r="G1644" t="s">
        <v>10888</v>
      </c>
    </row>
    <row r="1645" spans="1:7" x14ac:dyDescent="0.25">
      <c r="A1645">
        <f t="shared" ca="1" si="25"/>
        <v>0.88228527445072991</v>
      </c>
      <c r="B1645" s="1" t="s">
        <v>9242</v>
      </c>
      <c r="C1645" s="2">
        <v>908046732</v>
      </c>
      <c r="D1645" s="1" t="s">
        <v>9243</v>
      </c>
      <c r="E1645" s="1" t="s">
        <v>9231</v>
      </c>
      <c r="F1645" s="3">
        <v>44526</v>
      </c>
      <c r="G1645" t="s">
        <v>10889</v>
      </c>
    </row>
    <row r="1646" spans="1:7" x14ac:dyDescent="0.25">
      <c r="A1646">
        <f t="shared" ca="1" si="25"/>
        <v>0.60669450169867201</v>
      </c>
      <c r="B1646" s="1" t="s">
        <v>9245</v>
      </c>
      <c r="C1646" s="2">
        <v>399333778</v>
      </c>
      <c r="D1646" s="1" t="s">
        <v>9246</v>
      </c>
      <c r="E1646" s="1" t="s">
        <v>9227</v>
      </c>
      <c r="F1646" s="3">
        <v>44579</v>
      </c>
      <c r="G1646" t="s">
        <v>10890</v>
      </c>
    </row>
    <row r="1647" spans="1:7" x14ac:dyDescent="0.25">
      <c r="A1647">
        <f t="shared" ca="1" si="25"/>
        <v>0.2521312840589971</v>
      </c>
      <c r="B1647" s="1" t="s">
        <v>9229</v>
      </c>
      <c r="C1647" s="2">
        <v>243026401</v>
      </c>
      <c r="D1647" s="1" t="s">
        <v>9230</v>
      </c>
      <c r="E1647" s="1" t="s">
        <v>9240</v>
      </c>
      <c r="F1647" s="3">
        <v>44509</v>
      </c>
      <c r="G1647" t="s">
        <v>10891</v>
      </c>
    </row>
    <row r="1648" spans="1:7" x14ac:dyDescent="0.25">
      <c r="A1648">
        <f t="shared" ca="1" si="25"/>
        <v>0.50007046392160204</v>
      </c>
      <c r="B1648" s="1" t="s">
        <v>9225</v>
      </c>
      <c r="C1648" s="2">
        <v>543908956</v>
      </c>
      <c r="D1648" s="1" t="s">
        <v>9226</v>
      </c>
      <c r="E1648" s="1" t="s">
        <v>9231</v>
      </c>
      <c r="F1648" s="3">
        <v>44626</v>
      </c>
      <c r="G1648" t="s">
        <v>10892</v>
      </c>
    </row>
    <row r="1649" spans="1:7" x14ac:dyDescent="0.25">
      <c r="A1649">
        <f t="shared" ca="1" si="25"/>
        <v>1.7557047142937376E-2</v>
      </c>
      <c r="B1649" s="1" t="s">
        <v>9229</v>
      </c>
      <c r="C1649" s="2">
        <v>704270517</v>
      </c>
      <c r="D1649" s="1" t="s">
        <v>9230</v>
      </c>
      <c r="E1649" s="1" t="s">
        <v>9240</v>
      </c>
      <c r="F1649" s="3">
        <v>44334</v>
      </c>
      <c r="G1649" t="s">
        <v>10893</v>
      </c>
    </row>
    <row r="1650" spans="1:7" x14ac:dyDescent="0.25">
      <c r="A1650">
        <f t="shared" ca="1" si="25"/>
        <v>0.25061432696057395</v>
      </c>
      <c r="B1650" s="1" t="s">
        <v>9242</v>
      </c>
      <c r="C1650" s="2">
        <v>45923697</v>
      </c>
      <c r="D1650" s="1" t="s">
        <v>9243</v>
      </c>
      <c r="E1650" s="1" t="s">
        <v>9231</v>
      </c>
      <c r="F1650" s="3">
        <v>44633</v>
      </c>
      <c r="G1650" t="s">
        <v>10894</v>
      </c>
    </row>
    <row r="1651" spans="1:7" x14ac:dyDescent="0.25">
      <c r="A1651">
        <f t="shared" ca="1" si="25"/>
        <v>2.7658326590086935E-2</v>
      </c>
      <c r="B1651" s="1" t="s">
        <v>9225</v>
      </c>
      <c r="C1651" s="2">
        <v>321721952</v>
      </c>
      <c r="D1651" s="1" t="s">
        <v>9226</v>
      </c>
      <c r="E1651" s="1" t="s">
        <v>9227</v>
      </c>
      <c r="F1651" s="3">
        <v>44530</v>
      </c>
      <c r="G1651" t="s">
        <v>10895</v>
      </c>
    </row>
    <row r="1652" spans="1:7" x14ac:dyDescent="0.25">
      <c r="A1652">
        <f t="shared" ca="1" si="25"/>
        <v>0.40042521445211765</v>
      </c>
      <c r="B1652" s="1" t="s">
        <v>9259</v>
      </c>
      <c r="C1652" s="2">
        <v>80721655</v>
      </c>
      <c r="D1652" s="1" t="s">
        <v>9260</v>
      </c>
      <c r="E1652" s="1" t="s">
        <v>9233</v>
      </c>
      <c r="F1652" s="3">
        <v>44553</v>
      </c>
      <c r="G1652" t="s">
        <v>10896</v>
      </c>
    </row>
    <row r="1653" spans="1:7" x14ac:dyDescent="0.25">
      <c r="A1653">
        <f t="shared" ca="1" si="25"/>
        <v>0.97782549620515402</v>
      </c>
      <c r="B1653" s="1" t="s">
        <v>9229</v>
      </c>
      <c r="C1653" s="2">
        <v>375118877</v>
      </c>
      <c r="D1653" s="1" t="s">
        <v>9230</v>
      </c>
      <c r="E1653" s="1" t="s">
        <v>9240</v>
      </c>
      <c r="F1653" s="3">
        <v>44222</v>
      </c>
      <c r="G1653" t="s">
        <v>10897</v>
      </c>
    </row>
    <row r="1654" spans="1:7" x14ac:dyDescent="0.25">
      <c r="A1654">
        <f t="shared" ca="1" si="25"/>
        <v>1.2303204522064903E-2</v>
      </c>
      <c r="B1654" s="1" t="s">
        <v>9259</v>
      </c>
      <c r="C1654" s="2">
        <v>680754600</v>
      </c>
      <c r="D1654" s="1" t="s">
        <v>9260</v>
      </c>
      <c r="E1654" s="1" t="s">
        <v>9287</v>
      </c>
      <c r="F1654" s="3">
        <v>44670</v>
      </c>
      <c r="G1654" t="s">
        <v>10898</v>
      </c>
    </row>
    <row r="1655" spans="1:7" x14ac:dyDescent="0.25">
      <c r="A1655">
        <f t="shared" ca="1" si="25"/>
        <v>0.88767958307475237</v>
      </c>
      <c r="B1655" s="1" t="s">
        <v>9242</v>
      </c>
      <c r="C1655" s="2">
        <v>603175786</v>
      </c>
      <c r="D1655" s="1" t="s">
        <v>9243</v>
      </c>
      <c r="E1655" s="1" t="s">
        <v>9231</v>
      </c>
      <c r="F1655" s="3">
        <v>44360</v>
      </c>
      <c r="G1655" t="s">
        <v>10899</v>
      </c>
    </row>
    <row r="1656" spans="1:7" x14ac:dyDescent="0.25">
      <c r="A1656">
        <f t="shared" ca="1" si="25"/>
        <v>0.68217707193848898</v>
      </c>
      <c r="B1656" s="1" t="s">
        <v>9225</v>
      </c>
      <c r="C1656" s="2">
        <v>399588315</v>
      </c>
      <c r="D1656" s="1" t="s">
        <v>9226</v>
      </c>
      <c r="E1656" s="1" t="s">
        <v>9227</v>
      </c>
      <c r="F1656" s="3">
        <v>44402</v>
      </c>
      <c r="G1656" t="s">
        <v>10900</v>
      </c>
    </row>
    <row r="1657" spans="1:7" x14ac:dyDescent="0.25">
      <c r="A1657">
        <f t="shared" ca="1" si="25"/>
        <v>0.42728360665360154</v>
      </c>
      <c r="B1657" s="1" t="s">
        <v>9229</v>
      </c>
      <c r="C1657" s="2">
        <v>108897724</v>
      </c>
      <c r="D1657" s="1" t="s">
        <v>9230</v>
      </c>
      <c r="E1657" s="1" t="s">
        <v>9240</v>
      </c>
      <c r="F1657" s="3">
        <v>44223</v>
      </c>
      <c r="G1657" t="s">
        <v>10901</v>
      </c>
    </row>
    <row r="1658" spans="1:7" x14ac:dyDescent="0.25">
      <c r="A1658">
        <f t="shared" ca="1" si="25"/>
        <v>0.78751663319110388</v>
      </c>
      <c r="B1658" s="1" t="s">
        <v>9225</v>
      </c>
      <c r="C1658" s="2">
        <v>647475846</v>
      </c>
      <c r="D1658" s="1" t="s">
        <v>9226</v>
      </c>
      <c r="E1658" s="1" t="s">
        <v>9227</v>
      </c>
      <c r="F1658" s="3">
        <v>44443</v>
      </c>
      <c r="G1658" t="s">
        <v>10902</v>
      </c>
    </row>
    <row r="1659" spans="1:7" x14ac:dyDescent="0.25">
      <c r="A1659">
        <f t="shared" ca="1" si="25"/>
        <v>0.40727074969244081</v>
      </c>
      <c r="B1659" s="1" t="s">
        <v>9245</v>
      </c>
      <c r="C1659" s="2">
        <v>451507639</v>
      </c>
      <c r="D1659" s="1" t="s">
        <v>9246</v>
      </c>
      <c r="E1659" s="1" t="s">
        <v>9227</v>
      </c>
      <c r="F1659" s="3">
        <v>44432</v>
      </c>
      <c r="G1659" t="s">
        <v>10903</v>
      </c>
    </row>
    <row r="1660" spans="1:7" x14ac:dyDescent="0.25">
      <c r="A1660">
        <f t="shared" ca="1" si="25"/>
        <v>0.81448829099074271</v>
      </c>
      <c r="B1660" s="1" t="s">
        <v>9242</v>
      </c>
      <c r="C1660" s="2">
        <v>55382792</v>
      </c>
      <c r="D1660" s="1" t="s">
        <v>9243</v>
      </c>
      <c r="E1660" s="1" t="s">
        <v>9231</v>
      </c>
      <c r="F1660" s="3">
        <v>44306</v>
      </c>
      <c r="G1660" t="s">
        <v>10904</v>
      </c>
    </row>
    <row r="1661" spans="1:7" x14ac:dyDescent="0.25">
      <c r="A1661">
        <f t="shared" ca="1" si="25"/>
        <v>4.1271109197710487E-2</v>
      </c>
      <c r="B1661" s="1" t="s">
        <v>9229</v>
      </c>
      <c r="C1661" s="2">
        <v>271603947</v>
      </c>
      <c r="D1661" s="1" t="s">
        <v>9230</v>
      </c>
      <c r="E1661" s="1" t="s">
        <v>9240</v>
      </c>
      <c r="F1661" s="3">
        <v>44529</v>
      </c>
      <c r="G1661" t="s">
        <v>10905</v>
      </c>
    </row>
    <row r="1662" spans="1:7" x14ac:dyDescent="0.25">
      <c r="A1662">
        <f t="shared" ca="1" si="25"/>
        <v>0.69537665592815268</v>
      </c>
      <c r="B1662" s="1" t="s">
        <v>9225</v>
      </c>
      <c r="C1662" s="2">
        <v>192418406</v>
      </c>
      <c r="D1662" s="1" t="s">
        <v>9226</v>
      </c>
      <c r="E1662" s="1" t="s">
        <v>9233</v>
      </c>
      <c r="F1662" s="3">
        <v>44248</v>
      </c>
      <c r="G1662" t="s">
        <v>10906</v>
      </c>
    </row>
    <row r="1663" spans="1:7" x14ac:dyDescent="0.25">
      <c r="A1663">
        <f t="shared" ca="1" si="25"/>
        <v>0.20400644736039919</v>
      </c>
      <c r="B1663" s="1" t="s">
        <v>9229</v>
      </c>
      <c r="C1663" s="2">
        <v>466022540</v>
      </c>
      <c r="D1663" s="1" t="s">
        <v>9230</v>
      </c>
      <c r="E1663" s="1" t="s">
        <v>9240</v>
      </c>
      <c r="F1663" s="3">
        <v>44284</v>
      </c>
      <c r="G1663" t="s">
        <v>10907</v>
      </c>
    </row>
    <row r="1664" spans="1:7" x14ac:dyDescent="0.25">
      <c r="A1664">
        <f t="shared" ca="1" si="25"/>
        <v>0.28761732958312514</v>
      </c>
      <c r="B1664" s="1" t="s">
        <v>9259</v>
      </c>
      <c r="C1664" s="2">
        <v>496470356</v>
      </c>
      <c r="D1664" s="1" t="s">
        <v>9260</v>
      </c>
      <c r="E1664" s="1" t="s">
        <v>9233</v>
      </c>
      <c r="F1664" s="3">
        <v>44406</v>
      </c>
      <c r="G1664" t="s">
        <v>10908</v>
      </c>
    </row>
    <row r="1665" spans="1:7" x14ac:dyDescent="0.25">
      <c r="A1665">
        <f t="shared" ca="1" si="25"/>
        <v>0.15417778288651451</v>
      </c>
      <c r="B1665" s="1" t="s">
        <v>9245</v>
      </c>
      <c r="C1665" s="2">
        <v>392445704</v>
      </c>
      <c r="D1665" s="1" t="s">
        <v>9246</v>
      </c>
      <c r="E1665" s="1" t="s">
        <v>9227</v>
      </c>
      <c r="F1665" s="3">
        <v>44245</v>
      </c>
      <c r="G1665" t="s">
        <v>10909</v>
      </c>
    </row>
    <row r="1666" spans="1:7" x14ac:dyDescent="0.25">
      <c r="A1666">
        <f t="shared" ref="A1666:A1729" ca="1" si="26">RAND()</f>
        <v>0.16877705402581289</v>
      </c>
      <c r="B1666" s="1" t="s">
        <v>9259</v>
      </c>
      <c r="C1666" s="2">
        <v>319451547</v>
      </c>
      <c r="D1666" s="1" t="s">
        <v>9260</v>
      </c>
      <c r="E1666" s="1" t="s">
        <v>9287</v>
      </c>
      <c r="F1666" s="3">
        <v>44247</v>
      </c>
      <c r="G1666" t="s">
        <v>10910</v>
      </c>
    </row>
    <row r="1667" spans="1:7" x14ac:dyDescent="0.25">
      <c r="A1667">
        <f t="shared" ca="1" si="26"/>
        <v>0.95735907488140493</v>
      </c>
      <c r="B1667" s="1" t="s">
        <v>9242</v>
      </c>
      <c r="C1667" s="2">
        <v>422083653</v>
      </c>
      <c r="D1667" s="1" t="s">
        <v>9243</v>
      </c>
      <c r="E1667" s="1" t="s">
        <v>9231</v>
      </c>
      <c r="F1667" s="3">
        <v>44588</v>
      </c>
      <c r="G1667" t="s">
        <v>10911</v>
      </c>
    </row>
    <row r="1668" spans="1:7" x14ac:dyDescent="0.25">
      <c r="A1668">
        <f t="shared" ca="1" si="26"/>
        <v>0.93068440575829436</v>
      </c>
      <c r="B1668" s="1" t="s">
        <v>9259</v>
      </c>
      <c r="C1668" s="2">
        <v>843963225</v>
      </c>
      <c r="D1668" s="1" t="s">
        <v>9260</v>
      </c>
      <c r="E1668" s="1" t="s">
        <v>9233</v>
      </c>
      <c r="F1668" s="3">
        <v>44218</v>
      </c>
      <c r="G1668" t="s">
        <v>10912</v>
      </c>
    </row>
    <row r="1669" spans="1:7" x14ac:dyDescent="0.25">
      <c r="A1669">
        <f t="shared" ca="1" si="26"/>
        <v>6.3407415236230724E-2</v>
      </c>
      <c r="B1669" s="1" t="s">
        <v>9242</v>
      </c>
      <c r="C1669" s="2">
        <v>857789489</v>
      </c>
      <c r="D1669" s="1" t="s">
        <v>9243</v>
      </c>
      <c r="E1669" s="1" t="s">
        <v>9231</v>
      </c>
      <c r="F1669" s="3">
        <v>44637</v>
      </c>
      <c r="G1669" t="s">
        <v>10913</v>
      </c>
    </row>
    <row r="1670" spans="1:7" x14ac:dyDescent="0.25">
      <c r="A1670">
        <f t="shared" ca="1" si="26"/>
        <v>0.7835404954475671</v>
      </c>
      <c r="B1670" s="1" t="s">
        <v>9225</v>
      </c>
      <c r="C1670" s="2">
        <v>293887331</v>
      </c>
      <c r="D1670" s="1" t="s">
        <v>9226</v>
      </c>
      <c r="E1670" s="1" t="s">
        <v>9231</v>
      </c>
      <c r="F1670" s="3">
        <v>44500</v>
      </c>
      <c r="G1670" t="s">
        <v>10914</v>
      </c>
    </row>
    <row r="1671" spans="1:7" x14ac:dyDescent="0.25">
      <c r="A1671">
        <f t="shared" ca="1" si="26"/>
        <v>0.8655774203170743</v>
      </c>
      <c r="B1671" s="1" t="s">
        <v>9245</v>
      </c>
      <c r="C1671" s="2">
        <v>486466506</v>
      </c>
      <c r="D1671" s="1" t="s">
        <v>9246</v>
      </c>
      <c r="E1671" s="1" t="s">
        <v>9285</v>
      </c>
      <c r="F1671" s="3">
        <v>44372</v>
      </c>
      <c r="G1671" t="s">
        <v>10915</v>
      </c>
    </row>
    <row r="1672" spans="1:7" x14ac:dyDescent="0.25">
      <c r="A1672">
        <f t="shared" ca="1" si="26"/>
        <v>0.91831739466134332</v>
      </c>
      <c r="B1672" s="1" t="s">
        <v>9259</v>
      </c>
      <c r="C1672" s="2">
        <v>740796578</v>
      </c>
      <c r="D1672" s="1" t="s">
        <v>9260</v>
      </c>
      <c r="E1672" s="1" t="s">
        <v>9287</v>
      </c>
      <c r="F1672" s="3">
        <v>44262</v>
      </c>
      <c r="G1672" t="s">
        <v>10916</v>
      </c>
    </row>
    <row r="1673" spans="1:7" x14ac:dyDescent="0.25">
      <c r="A1673">
        <f t="shared" ca="1" si="26"/>
        <v>0.84938898333853907</v>
      </c>
      <c r="B1673" s="1" t="s">
        <v>9242</v>
      </c>
      <c r="C1673" s="2">
        <v>21780220</v>
      </c>
      <c r="D1673" s="1" t="s">
        <v>9243</v>
      </c>
      <c r="E1673" s="1" t="s">
        <v>9231</v>
      </c>
      <c r="F1673" s="3">
        <v>44283</v>
      </c>
      <c r="G1673" t="s">
        <v>10917</v>
      </c>
    </row>
    <row r="1674" spans="1:7" x14ac:dyDescent="0.25">
      <c r="A1674">
        <f t="shared" ca="1" si="26"/>
        <v>0.55138287200435709</v>
      </c>
      <c r="B1674" s="1" t="s">
        <v>9245</v>
      </c>
      <c r="C1674" s="2">
        <v>413318974</v>
      </c>
      <c r="D1674" s="1" t="s">
        <v>9246</v>
      </c>
      <c r="E1674" s="1" t="s">
        <v>9227</v>
      </c>
      <c r="F1674" s="3">
        <v>44381</v>
      </c>
      <c r="G1674" t="s">
        <v>10918</v>
      </c>
    </row>
    <row r="1675" spans="1:7" x14ac:dyDescent="0.25">
      <c r="A1675">
        <f t="shared" ca="1" si="26"/>
        <v>0.26004173844623357</v>
      </c>
      <c r="B1675" s="1" t="s">
        <v>9259</v>
      </c>
      <c r="C1675" s="2">
        <v>202717733</v>
      </c>
      <c r="D1675" s="1" t="s">
        <v>9260</v>
      </c>
      <c r="E1675" s="1" t="s">
        <v>9287</v>
      </c>
      <c r="F1675" s="3">
        <v>44513</v>
      </c>
      <c r="G1675" t="s">
        <v>10919</v>
      </c>
    </row>
    <row r="1676" spans="1:7" x14ac:dyDescent="0.25">
      <c r="A1676">
        <f t="shared" ca="1" si="26"/>
        <v>3.6562909052152315E-2</v>
      </c>
      <c r="B1676" s="1" t="s">
        <v>9225</v>
      </c>
      <c r="C1676" s="2">
        <v>264240684</v>
      </c>
      <c r="D1676" s="1" t="s">
        <v>9226</v>
      </c>
      <c r="E1676" s="1" t="s">
        <v>9227</v>
      </c>
      <c r="F1676" s="3">
        <v>44432</v>
      </c>
      <c r="G1676" t="s">
        <v>10920</v>
      </c>
    </row>
    <row r="1677" spans="1:7" x14ac:dyDescent="0.25">
      <c r="A1677">
        <f t="shared" ca="1" si="26"/>
        <v>0.5810162637162275</v>
      </c>
      <c r="B1677" s="1" t="s">
        <v>9235</v>
      </c>
      <c r="C1677" s="2">
        <v>398267060</v>
      </c>
      <c r="D1677" s="1" t="s">
        <v>9236</v>
      </c>
      <c r="E1677" s="1" t="s">
        <v>9237</v>
      </c>
      <c r="F1677" s="3">
        <v>44218</v>
      </c>
      <c r="G1677" t="s">
        <v>10921</v>
      </c>
    </row>
    <row r="1678" spans="1:7" x14ac:dyDescent="0.25">
      <c r="A1678">
        <f t="shared" ca="1" si="26"/>
        <v>0.64783064244341326</v>
      </c>
      <c r="B1678" s="1" t="s">
        <v>9242</v>
      </c>
      <c r="C1678" s="2">
        <v>537270977</v>
      </c>
      <c r="D1678" s="1" t="s">
        <v>9243</v>
      </c>
      <c r="E1678" s="1" t="s">
        <v>9231</v>
      </c>
      <c r="F1678" s="3">
        <v>44406</v>
      </c>
      <c r="G1678" t="s">
        <v>10922</v>
      </c>
    </row>
    <row r="1679" spans="1:7" x14ac:dyDescent="0.25">
      <c r="A1679">
        <f t="shared" ca="1" si="26"/>
        <v>0.72854643218780013</v>
      </c>
      <c r="B1679" s="1" t="s">
        <v>9259</v>
      </c>
      <c r="C1679" s="2">
        <v>718752181</v>
      </c>
      <c r="D1679" s="1" t="s">
        <v>9260</v>
      </c>
      <c r="E1679" s="1" t="s">
        <v>9233</v>
      </c>
      <c r="F1679" s="3">
        <v>44568</v>
      </c>
      <c r="G1679" t="s">
        <v>10923</v>
      </c>
    </row>
    <row r="1680" spans="1:7" x14ac:dyDescent="0.25">
      <c r="A1680">
        <f t="shared" ca="1" si="26"/>
        <v>6.7624292472151626E-2</v>
      </c>
      <c r="B1680" s="1" t="s">
        <v>9259</v>
      </c>
      <c r="C1680" s="2">
        <v>536399691</v>
      </c>
      <c r="D1680" s="1" t="s">
        <v>9260</v>
      </c>
      <c r="E1680" s="1" t="s">
        <v>9233</v>
      </c>
      <c r="F1680" s="3">
        <v>44294</v>
      </c>
      <c r="G1680" t="s">
        <v>10924</v>
      </c>
    </row>
    <row r="1681" spans="1:7" x14ac:dyDescent="0.25">
      <c r="A1681">
        <f t="shared" ca="1" si="26"/>
        <v>0.76803063578859043</v>
      </c>
      <c r="B1681" s="1" t="s">
        <v>9245</v>
      </c>
      <c r="C1681" s="2">
        <v>258758482</v>
      </c>
      <c r="D1681" s="1" t="s">
        <v>9246</v>
      </c>
      <c r="E1681" s="1" t="s">
        <v>9227</v>
      </c>
      <c r="F1681" s="3">
        <v>44408</v>
      </c>
      <c r="G1681" t="s">
        <v>10925</v>
      </c>
    </row>
    <row r="1682" spans="1:7" x14ac:dyDescent="0.25">
      <c r="A1682">
        <f t="shared" ca="1" si="26"/>
        <v>0.27985481865351425</v>
      </c>
      <c r="B1682" s="1" t="s">
        <v>9259</v>
      </c>
      <c r="C1682" s="2">
        <v>528154145</v>
      </c>
      <c r="D1682" s="1" t="s">
        <v>9260</v>
      </c>
      <c r="E1682" s="1" t="s">
        <v>9233</v>
      </c>
      <c r="F1682" s="3">
        <v>44635</v>
      </c>
      <c r="G1682" t="s">
        <v>10926</v>
      </c>
    </row>
    <row r="1683" spans="1:7" x14ac:dyDescent="0.25">
      <c r="A1683">
        <f t="shared" ca="1" si="26"/>
        <v>0.73125246043169023</v>
      </c>
      <c r="B1683" s="1" t="s">
        <v>9225</v>
      </c>
      <c r="C1683" s="2">
        <v>57303665</v>
      </c>
      <c r="D1683" s="1" t="s">
        <v>9226</v>
      </c>
      <c r="E1683" s="1" t="s">
        <v>9227</v>
      </c>
      <c r="F1683" s="3">
        <v>44599</v>
      </c>
      <c r="G1683" t="s">
        <v>10927</v>
      </c>
    </row>
    <row r="1684" spans="1:7" x14ac:dyDescent="0.25">
      <c r="A1684">
        <f t="shared" ca="1" si="26"/>
        <v>0.95319548012326449</v>
      </c>
      <c r="B1684" s="1" t="s">
        <v>9259</v>
      </c>
      <c r="C1684" s="2">
        <v>298970874</v>
      </c>
      <c r="D1684" s="1" t="s">
        <v>9260</v>
      </c>
      <c r="E1684" s="1" t="s">
        <v>9287</v>
      </c>
      <c r="F1684" s="3">
        <v>44680</v>
      </c>
      <c r="G1684" t="s">
        <v>10928</v>
      </c>
    </row>
    <row r="1685" spans="1:7" x14ac:dyDescent="0.25">
      <c r="A1685">
        <f t="shared" ca="1" si="26"/>
        <v>0.21901119793503054</v>
      </c>
      <c r="B1685" s="1" t="s">
        <v>9242</v>
      </c>
      <c r="C1685" s="2">
        <v>641162583</v>
      </c>
      <c r="D1685" s="1" t="s">
        <v>9243</v>
      </c>
      <c r="E1685" s="1" t="s">
        <v>9231</v>
      </c>
      <c r="F1685" s="3">
        <v>44505</v>
      </c>
      <c r="G1685" t="s">
        <v>10929</v>
      </c>
    </row>
    <row r="1686" spans="1:7" x14ac:dyDescent="0.25">
      <c r="A1686">
        <f t="shared" ca="1" si="26"/>
        <v>0.38298617231900389</v>
      </c>
      <c r="B1686" s="1" t="s">
        <v>9245</v>
      </c>
      <c r="C1686" s="2">
        <v>871591571</v>
      </c>
      <c r="D1686" s="1" t="s">
        <v>9246</v>
      </c>
      <c r="E1686" s="1" t="s">
        <v>9285</v>
      </c>
      <c r="F1686" s="3">
        <v>44647</v>
      </c>
      <c r="G1686" t="s">
        <v>10930</v>
      </c>
    </row>
    <row r="1687" spans="1:7" x14ac:dyDescent="0.25">
      <c r="A1687">
        <f t="shared" ca="1" si="26"/>
        <v>0.29416841786067149</v>
      </c>
      <c r="B1687" s="1" t="s">
        <v>9259</v>
      </c>
      <c r="C1687" s="2">
        <v>693108756</v>
      </c>
      <c r="D1687" s="1" t="s">
        <v>9260</v>
      </c>
      <c r="E1687" s="1" t="s">
        <v>9233</v>
      </c>
      <c r="F1687" s="3">
        <v>44569</v>
      </c>
      <c r="G1687" t="s">
        <v>10931</v>
      </c>
    </row>
    <row r="1688" spans="1:7" x14ac:dyDescent="0.25">
      <c r="A1688">
        <f t="shared" ca="1" si="26"/>
        <v>0.95231239329917694</v>
      </c>
      <c r="B1688" s="1" t="s">
        <v>9259</v>
      </c>
      <c r="C1688" s="2">
        <v>582690079</v>
      </c>
      <c r="D1688" s="1" t="s">
        <v>9260</v>
      </c>
      <c r="E1688" s="1" t="s">
        <v>9287</v>
      </c>
      <c r="F1688" s="3">
        <v>44342</v>
      </c>
      <c r="G1688" t="s">
        <v>10932</v>
      </c>
    </row>
    <row r="1689" spans="1:7" x14ac:dyDescent="0.25">
      <c r="A1689">
        <f t="shared" ca="1" si="26"/>
        <v>0.24483817958415433</v>
      </c>
      <c r="B1689" s="1" t="s">
        <v>9245</v>
      </c>
      <c r="C1689" s="2">
        <v>899944761</v>
      </c>
      <c r="D1689" s="1" t="s">
        <v>9246</v>
      </c>
      <c r="E1689" s="1" t="s">
        <v>9282</v>
      </c>
      <c r="F1689" s="3">
        <v>44247</v>
      </c>
      <c r="G1689" t="s">
        <v>10933</v>
      </c>
    </row>
    <row r="1690" spans="1:7" x14ac:dyDescent="0.25">
      <c r="A1690">
        <f t="shared" ca="1" si="26"/>
        <v>0.13706448981037755</v>
      </c>
      <c r="B1690" s="1" t="s">
        <v>9235</v>
      </c>
      <c r="C1690" s="2">
        <v>750833059</v>
      </c>
      <c r="D1690" s="1" t="s">
        <v>9236</v>
      </c>
      <c r="E1690" s="1" t="s">
        <v>9248</v>
      </c>
      <c r="F1690" s="3">
        <v>44264</v>
      </c>
      <c r="G1690" t="s">
        <v>10934</v>
      </c>
    </row>
    <row r="1691" spans="1:7" x14ac:dyDescent="0.25">
      <c r="A1691">
        <f t="shared" ca="1" si="26"/>
        <v>0.66037217676502591</v>
      </c>
      <c r="B1691" s="1" t="s">
        <v>9235</v>
      </c>
      <c r="C1691" s="2">
        <v>233445574</v>
      </c>
      <c r="D1691" s="1" t="s">
        <v>9236</v>
      </c>
      <c r="E1691" s="1" t="s">
        <v>9237</v>
      </c>
      <c r="F1691" s="3">
        <v>44553</v>
      </c>
      <c r="G1691" t="s">
        <v>10935</v>
      </c>
    </row>
    <row r="1692" spans="1:7" x14ac:dyDescent="0.25">
      <c r="A1692">
        <f t="shared" ca="1" si="26"/>
        <v>1.0591754154540278E-2</v>
      </c>
      <c r="B1692" s="1" t="s">
        <v>9259</v>
      </c>
      <c r="C1692" s="2">
        <v>857034108</v>
      </c>
      <c r="D1692" s="1" t="s">
        <v>9260</v>
      </c>
      <c r="E1692" s="1" t="s">
        <v>9287</v>
      </c>
      <c r="F1692" s="3">
        <v>44476</v>
      </c>
      <c r="G1692" t="s">
        <v>10936</v>
      </c>
    </row>
    <row r="1693" spans="1:7" x14ac:dyDescent="0.25">
      <c r="A1693">
        <f t="shared" ca="1" si="26"/>
        <v>0.95068167827190053</v>
      </c>
      <c r="B1693" s="1" t="s">
        <v>9225</v>
      </c>
      <c r="C1693" s="2">
        <v>967386430</v>
      </c>
      <c r="D1693" s="1" t="s">
        <v>9226</v>
      </c>
      <c r="E1693" s="1" t="s">
        <v>9285</v>
      </c>
      <c r="F1693" s="3">
        <v>44369</v>
      </c>
      <c r="G1693" t="s">
        <v>10937</v>
      </c>
    </row>
    <row r="1694" spans="1:7" x14ac:dyDescent="0.25">
      <c r="A1694">
        <f t="shared" ca="1" si="26"/>
        <v>8.0903908357707777E-2</v>
      </c>
      <c r="B1694" s="1" t="s">
        <v>9245</v>
      </c>
      <c r="C1694" s="2">
        <v>782785496</v>
      </c>
      <c r="D1694" s="1" t="s">
        <v>9246</v>
      </c>
      <c r="E1694" s="1" t="s">
        <v>9282</v>
      </c>
      <c r="F1694" s="3">
        <v>44606</v>
      </c>
      <c r="G1694" t="s">
        <v>10938</v>
      </c>
    </row>
    <row r="1695" spans="1:7" x14ac:dyDescent="0.25">
      <c r="A1695">
        <f t="shared" ca="1" si="26"/>
        <v>0.58939930639775207</v>
      </c>
      <c r="B1695" s="1" t="s">
        <v>9259</v>
      </c>
      <c r="C1695" s="2">
        <v>620396227</v>
      </c>
      <c r="D1695" s="1" t="s">
        <v>9260</v>
      </c>
      <c r="E1695" s="1" t="s">
        <v>9233</v>
      </c>
      <c r="F1695" s="3">
        <v>44369</v>
      </c>
      <c r="G1695" t="s">
        <v>10939</v>
      </c>
    </row>
    <row r="1696" spans="1:7" x14ac:dyDescent="0.25">
      <c r="A1696">
        <f t="shared" ca="1" si="26"/>
        <v>7.3271833752786564E-2</v>
      </c>
      <c r="B1696" s="1" t="s">
        <v>9225</v>
      </c>
      <c r="C1696" s="2">
        <v>986502521</v>
      </c>
      <c r="D1696" s="1" t="s">
        <v>9226</v>
      </c>
      <c r="E1696" s="1" t="s">
        <v>9227</v>
      </c>
      <c r="F1696" s="3">
        <v>44245</v>
      </c>
      <c r="G1696" t="s">
        <v>10940</v>
      </c>
    </row>
    <row r="1697" spans="1:7" x14ac:dyDescent="0.25">
      <c r="A1697">
        <f t="shared" ca="1" si="26"/>
        <v>0.89578540707336185</v>
      </c>
      <c r="B1697" s="1" t="s">
        <v>9229</v>
      </c>
      <c r="C1697" s="2">
        <v>939664703</v>
      </c>
      <c r="D1697" s="1" t="s">
        <v>9230</v>
      </c>
      <c r="E1697" s="1" t="s">
        <v>9231</v>
      </c>
      <c r="F1697" s="3">
        <v>44528</v>
      </c>
      <c r="G1697" t="s">
        <v>10941</v>
      </c>
    </row>
    <row r="1698" spans="1:7" x14ac:dyDescent="0.25">
      <c r="A1698">
        <f t="shared" ca="1" si="26"/>
        <v>0.39902553409045927</v>
      </c>
      <c r="B1698" s="1" t="s">
        <v>9245</v>
      </c>
      <c r="C1698" s="2">
        <v>502376688</v>
      </c>
      <c r="D1698" s="1" t="s">
        <v>9246</v>
      </c>
      <c r="E1698" s="1" t="s">
        <v>9227</v>
      </c>
      <c r="F1698" s="3">
        <v>44363</v>
      </c>
      <c r="G1698" t="s">
        <v>10942</v>
      </c>
    </row>
    <row r="1699" spans="1:7" x14ac:dyDescent="0.25">
      <c r="A1699">
        <f t="shared" ca="1" si="26"/>
        <v>0.47486483923770306</v>
      </c>
      <c r="B1699" s="1" t="s">
        <v>9229</v>
      </c>
      <c r="C1699" s="2">
        <v>279450697</v>
      </c>
      <c r="D1699" s="1" t="s">
        <v>9230</v>
      </c>
      <c r="E1699" s="1" t="s">
        <v>9240</v>
      </c>
      <c r="F1699" s="3">
        <v>44533</v>
      </c>
      <c r="G1699" t="s">
        <v>10943</v>
      </c>
    </row>
    <row r="1700" spans="1:7" x14ac:dyDescent="0.25">
      <c r="A1700">
        <f t="shared" ca="1" si="26"/>
        <v>0.71431873904882504</v>
      </c>
      <c r="B1700" s="1" t="s">
        <v>9229</v>
      </c>
      <c r="C1700" s="2">
        <v>245645227</v>
      </c>
      <c r="D1700" s="1" t="s">
        <v>9230</v>
      </c>
      <c r="E1700" s="1" t="s">
        <v>9240</v>
      </c>
      <c r="F1700" s="3">
        <v>44396</v>
      </c>
      <c r="G1700" t="s">
        <v>10944</v>
      </c>
    </row>
    <row r="1701" spans="1:7" x14ac:dyDescent="0.25">
      <c r="A1701">
        <f t="shared" ca="1" si="26"/>
        <v>0.91421269982176978</v>
      </c>
      <c r="B1701" s="1" t="s">
        <v>9225</v>
      </c>
      <c r="C1701" s="2">
        <v>234182203</v>
      </c>
      <c r="D1701" s="1" t="s">
        <v>9226</v>
      </c>
      <c r="E1701" s="1" t="s">
        <v>9227</v>
      </c>
      <c r="F1701" s="3">
        <v>44436</v>
      </c>
      <c r="G1701" t="s">
        <v>10945</v>
      </c>
    </row>
    <row r="1702" spans="1:7" x14ac:dyDescent="0.25">
      <c r="A1702">
        <f t="shared" ca="1" si="26"/>
        <v>0.77695537334911469</v>
      </c>
      <c r="B1702" s="1" t="s">
        <v>9225</v>
      </c>
      <c r="C1702" s="2">
        <v>748656439</v>
      </c>
      <c r="D1702" s="1" t="s">
        <v>9226</v>
      </c>
      <c r="E1702" s="1" t="s">
        <v>9227</v>
      </c>
      <c r="F1702" s="3">
        <v>44200</v>
      </c>
      <c r="G1702" t="s">
        <v>10946</v>
      </c>
    </row>
    <row r="1703" spans="1:7" x14ac:dyDescent="0.25">
      <c r="A1703">
        <f t="shared" ca="1" si="26"/>
        <v>0.97759819353886368</v>
      </c>
      <c r="B1703" s="1" t="s">
        <v>9225</v>
      </c>
      <c r="C1703" s="2">
        <v>597989944</v>
      </c>
      <c r="D1703" s="1" t="s">
        <v>9226</v>
      </c>
      <c r="E1703" s="1" t="s">
        <v>9231</v>
      </c>
      <c r="F1703" s="3">
        <v>44410</v>
      </c>
      <c r="G1703" t="s">
        <v>10947</v>
      </c>
    </row>
    <row r="1704" spans="1:7" x14ac:dyDescent="0.25">
      <c r="A1704">
        <f t="shared" ca="1" si="26"/>
        <v>0.38166196160141186</v>
      </c>
      <c r="B1704" s="1" t="s">
        <v>9259</v>
      </c>
      <c r="C1704" s="2">
        <v>809037906</v>
      </c>
      <c r="D1704" s="1" t="s">
        <v>9260</v>
      </c>
      <c r="E1704" s="1" t="s">
        <v>9233</v>
      </c>
      <c r="F1704" s="3">
        <v>44217</v>
      </c>
      <c r="G1704" t="s">
        <v>10948</v>
      </c>
    </row>
    <row r="1705" spans="1:7" x14ac:dyDescent="0.25">
      <c r="A1705">
        <f t="shared" ca="1" si="26"/>
        <v>0.81624622533944446</v>
      </c>
      <c r="B1705" s="1" t="s">
        <v>9242</v>
      </c>
      <c r="C1705" s="2">
        <v>349872023</v>
      </c>
      <c r="D1705" s="1" t="s">
        <v>9243</v>
      </c>
      <c r="E1705" s="1" t="s">
        <v>9233</v>
      </c>
      <c r="F1705" s="3">
        <v>44222</v>
      </c>
      <c r="G1705" t="s">
        <v>10949</v>
      </c>
    </row>
    <row r="1706" spans="1:7" x14ac:dyDescent="0.25">
      <c r="A1706">
        <f t="shared" ca="1" si="26"/>
        <v>0.83565412858038468</v>
      </c>
      <c r="B1706" s="1" t="s">
        <v>9245</v>
      </c>
      <c r="C1706" s="2">
        <v>790370097</v>
      </c>
      <c r="D1706" s="1" t="s">
        <v>9246</v>
      </c>
      <c r="E1706" s="1" t="s">
        <v>9227</v>
      </c>
      <c r="F1706" s="3">
        <v>44501</v>
      </c>
      <c r="G1706" t="s">
        <v>10950</v>
      </c>
    </row>
    <row r="1707" spans="1:7" x14ac:dyDescent="0.25">
      <c r="A1707">
        <f t="shared" ca="1" si="26"/>
        <v>0.24538134648627197</v>
      </c>
      <c r="B1707" s="1" t="s">
        <v>9259</v>
      </c>
      <c r="C1707" s="2">
        <v>719704224</v>
      </c>
      <c r="D1707" s="1" t="s">
        <v>9260</v>
      </c>
      <c r="E1707" s="1" t="s">
        <v>9287</v>
      </c>
      <c r="F1707" s="3">
        <v>44234</v>
      </c>
      <c r="G1707" t="s">
        <v>10951</v>
      </c>
    </row>
    <row r="1708" spans="1:7" x14ac:dyDescent="0.25">
      <c r="A1708">
        <f t="shared" ca="1" si="26"/>
        <v>0.82311127798985673</v>
      </c>
      <c r="B1708" s="1" t="s">
        <v>9235</v>
      </c>
      <c r="C1708" s="2">
        <v>8507311</v>
      </c>
      <c r="D1708" s="1" t="s">
        <v>9236</v>
      </c>
      <c r="E1708" s="1" t="s">
        <v>9227</v>
      </c>
      <c r="F1708" s="3">
        <v>44302</v>
      </c>
      <c r="G1708" t="s">
        <v>10952</v>
      </c>
    </row>
    <row r="1709" spans="1:7" x14ac:dyDescent="0.25">
      <c r="A1709">
        <f t="shared" ca="1" si="26"/>
        <v>0.54205307288236648</v>
      </c>
      <c r="B1709" s="1" t="s">
        <v>9245</v>
      </c>
      <c r="C1709" s="2">
        <v>431023279</v>
      </c>
      <c r="D1709" s="1" t="s">
        <v>9246</v>
      </c>
      <c r="E1709" s="1" t="s">
        <v>9282</v>
      </c>
      <c r="F1709" s="3">
        <v>44400</v>
      </c>
      <c r="G1709" t="s">
        <v>10953</v>
      </c>
    </row>
    <row r="1710" spans="1:7" x14ac:dyDescent="0.25">
      <c r="A1710">
        <f t="shared" ca="1" si="26"/>
        <v>0.67437741482043312</v>
      </c>
      <c r="B1710" s="1" t="s">
        <v>9242</v>
      </c>
      <c r="C1710" s="2">
        <v>106263958</v>
      </c>
      <c r="D1710" s="1" t="s">
        <v>9243</v>
      </c>
      <c r="E1710" s="1" t="s">
        <v>9233</v>
      </c>
      <c r="F1710" s="3">
        <v>44616</v>
      </c>
      <c r="G1710" t="s">
        <v>10954</v>
      </c>
    </row>
    <row r="1711" spans="1:7" x14ac:dyDescent="0.25">
      <c r="A1711">
        <f t="shared" ca="1" si="26"/>
        <v>0.84469880462151326</v>
      </c>
      <c r="B1711" s="1" t="s">
        <v>9259</v>
      </c>
      <c r="C1711" s="2">
        <v>75645378</v>
      </c>
      <c r="D1711" s="1" t="s">
        <v>9260</v>
      </c>
      <c r="E1711" s="1" t="s">
        <v>9233</v>
      </c>
      <c r="F1711" s="3">
        <v>44485</v>
      </c>
      <c r="G1711" t="s">
        <v>10955</v>
      </c>
    </row>
    <row r="1712" spans="1:7" x14ac:dyDescent="0.25">
      <c r="A1712">
        <f t="shared" ca="1" si="26"/>
        <v>0.6908580983371263</v>
      </c>
      <c r="B1712" s="1" t="s">
        <v>9225</v>
      </c>
      <c r="C1712" s="2">
        <v>9638448</v>
      </c>
      <c r="D1712" s="1" t="s">
        <v>9226</v>
      </c>
      <c r="E1712" s="1" t="s">
        <v>9227</v>
      </c>
      <c r="F1712" s="3">
        <v>44506</v>
      </c>
      <c r="G1712" t="s">
        <v>10956</v>
      </c>
    </row>
    <row r="1713" spans="1:7" x14ac:dyDescent="0.25">
      <c r="A1713">
        <f t="shared" ca="1" si="26"/>
        <v>0.11363247907104634</v>
      </c>
      <c r="B1713" s="1" t="s">
        <v>9242</v>
      </c>
      <c r="C1713" s="2">
        <v>692934406</v>
      </c>
      <c r="D1713" s="1" t="s">
        <v>9243</v>
      </c>
      <c r="E1713" s="1" t="s">
        <v>9231</v>
      </c>
      <c r="F1713" s="3">
        <v>44253</v>
      </c>
      <c r="G1713" t="s">
        <v>10957</v>
      </c>
    </row>
    <row r="1714" spans="1:7" x14ac:dyDescent="0.25">
      <c r="A1714">
        <f t="shared" ca="1" si="26"/>
        <v>0.76861696145021452</v>
      </c>
      <c r="B1714" s="1" t="s">
        <v>9225</v>
      </c>
      <c r="C1714" s="2">
        <v>665812247</v>
      </c>
      <c r="D1714" s="1" t="s">
        <v>9226</v>
      </c>
      <c r="E1714" s="1" t="s">
        <v>9285</v>
      </c>
      <c r="F1714" s="3">
        <v>44540</v>
      </c>
      <c r="G1714" t="s">
        <v>10958</v>
      </c>
    </row>
    <row r="1715" spans="1:7" x14ac:dyDescent="0.25">
      <c r="A1715">
        <f t="shared" ca="1" si="26"/>
        <v>0.23810081107668202</v>
      </c>
      <c r="B1715" s="1" t="s">
        <v>9259</v>
      </c>
      <c r="C1715" s="2">
        <v>461866831</v>
      </c>
      <c r="D1715" s="1" t="s">
        <v>9260</v>
      </c>
      <c r="E1715" s="1" t="s">
        <v>9233</v>
      </c>
      <c r="F1715" s="3">
        <v>44556</v>
      </c>
      <c r="G1715" t="s">
        <v>10959</v>
      </c>
    </row>
    <row r="1716" spans="1:7" x14ac:dyDescent="0.25">
      <c r="A1716">
        <f t="shared" ca="1" si="26"/>
        <v>0.27699061773112776</v>
      </c>
      <c r="B1716" s="1" t="s">
        <v>9242</v>
      </c>
      <c r="C1716" s="2">
        <v>876216916</v>
      </c>
      <c r="D1716" s="1" t="s">
        <v>9243</v>
      </c>
      <c r="E1716" s="1" t="s">
        <v>9231</v>
      </c>
      <c r="F1716" s="3">
        <v>44669</v>
      </c>
      <c r="G1716" t="s">
        <v>10960</v>
      </c>
    </row>
    <row r="1717" spans="1:7" x14ac:dyDescent="0.25">
      <c r="A1717">
        <f t="shared" ca="1" si="26"/>
        <v>0.92395950149392125</v>
      </c>
      <c r="B1717" s="1" t="s">
        <v>9229</v>
      </c>
      <c r="C1717" s="2">
        <v>232806399</v>
      </c>
      <c r="D1717" s="1" t="s">
        <v>9230</v>
      </c>
      <c r="E1717" s="1" t="s">
        <v>9240</v>
      </c>
      <c r="F1717" s="3">
        <v>44276</v>
      </c>
      <c r="G1717" t="s">
        <v>10961</v>
      </c>
    </row>
    <row r="1718" spans="1:7" x14ac:dyDescent="0.25">
      <c r="A1718">
        <f t="shared" ca="1" si="26"/>
        <v>0.84014494481672752</v>
      </c>
      <c r="B1718" s="1" t="s">
        <v>9242</v>
      </c>
      <c r="C1718" s="2">
        <v>260853016</v>
      </c>
      <c r="D1718" s="1" t="s">
        <v>9243</v>
      </c>
      <c r="E1718" s="1" t="s">
        <v>9233</v>
      </c>
      <c r="F1718" s="3">
        <v>44245</v>
      </c>
      <c r="G1718" t="s">
        <v>10962</v>
      </c>
    </row>
    <row r="1719" spans="1:7" x14ac:dyDescent="0.25">
      <c r="A1719">
        <f t="shared" ca="1" si="26"/>
        <v>1.4832221354579844E-2</v>
      </c>
      <c r="B1719" s="1" t="s">
        <v>9225</v>
      </c>
      <c r="C1719" s="2">
        <v>348362013</v>
      </c>
      <c r="D1719" s="1" t="s">
        <v>9226</v>
      </c>
      <c r="E1719" s="1" t="s">
        <v>9285</v>
      </c>
      <c r="F1719" s="3">
        <v>44469</v>
      </c>
      <c r="G1719" t="s">
        <v>10963</v>
      </c>
    </row>
    <row r="1720" spans="1:7" x14ac:dyDescent="0.25">
      <c r="A1720">
        <f t="shared" ca="1" si="26"/>
        <v>0.57718330970754828</v>
      </c>
      <c r="B1720" s="1" t="s">
        <v>9225</v>
      </c>
      <c r="C1720" s="2">
        <v>183697653</v>
      </c>
      <c r="D1720" s="1" t="s">
        <v>9226</v>
      </c>
      <c r="E1720" s="1" t="s">
        <v>9231</v>
      </c>
      <c r="F1720" s="3">
        <v>44578</v>
      </c>
      <c r="G1720" t="s">
        <v>10964</v>
      </c>
    </row>
    <row r="1721" spans="1:7" x14ac:dyDescent="0.25">
      <c r="A1721">
        <f t="shared" ca="1" si="26"/>
        <v>0.85982778217885159</v>
      </c>
      <c r="B1721" s="1" t="s">
        <v>9225</v>
      </c>
      <c r="C1721" s="2">
        <v>955904557</v>
      </c>
      <c r="D1721" s="1" t="s">
        <v>9226</v>
      </c>
      <c r="E1721" s="1" t="s">
        <v>9227</v>
      </c>
      <c r="F1721" s="3">
        <v>44565</v>
      </c>
      <c r="G1721" t="s">
        <v>10965</v>
      </c>
    </row>
    <row r="1722" spans="1:7" x14ac:dyDescent="0.25">
      <c r="A1722">
        <f t="shared" ca="1" si="26"/>
        <v>0.47066252927613905</v>
      </c>
      <c r="B1722" s="1" t="s">
        <v>9225</v>
      </c>
      <c r="C1722" s="2">
        <v>376092417</v>
      </c>
      <c r="D1722" s="1" t="s">
        <v>9226</v>
      </c>
      <c r="E1722" s="1" t="s">
        <v>9233</v>
      </c>
      <c r="F1722" s="3">
        <v>44410</v>
      </c>
      <c r="G1722" t="s">
        <v>10966</v>
      </c>
    </row>
    <row r="1723" spans="1:7" x14ac:dyDescent="0.25">
      <c r="A1723">
        <f t="shared" ca="1" si="26"/>
        <v>0.40118030768795065</v>
      </c>
      <c r="B1723" s="1" t="s">
        <v>9229</v>
      </c>
      <c r="C1723" s="2">
        <v>346926199</v>
      </c>
      <c r="D1723" s="1" t="s">
        <v>9230</v>
      </c>
      <c r="E1723" s="1" t="s">
        <v>9240</v>
      </c>
      <c r="F1723" s="3">
        <v>44628</v>
      </c>
      <c r="G1723" t="s">
        <v>10967</v>
      </c>
    </row>
    <row r="1724" spans="1:7" x14ac:dyDescent="0.25">
      <c r="A1724">
        <f t="shared" ca="1" si="26"/>
        <v>0.57135359425521792</v>
      </c>
      <c r="B1724" s="1" t="s">
        <v>9235</v>
      </c>
      <c r="C1724" s="2">
        <v>894934302</v>
      </c>
      <c r="D1724" s="1" t="s">
        <v>9236</v>
      </c>
      <c r="E1724" s="1" t="s">
        <v>9227</v>
      </c>
      <c r="F1724" s="3">
        <v>44318</v>
      </c>
      <c r="G1724" t="s">
        <v>10968</v>
      </c>
    </row>
    <row r="1725" spans="1:7" x14ac:dyDescent="0.25">
      <c r="A1725">
        <f t="shared" ca="1" si="26"/>
        <v>4.1068501169262972E-2</v>
      </c>
      <c r="B1725" s="1" t="s">
        <v>9229</v>
      </c>
      <c r="C1725" s="2">
        <v>686717736</v>
      </c>
      <c r="D1725" s="1" t="s">
        <v>9230</v>
      </c>
      <c r="E1725" s="1" t="s">
        <v>9240</v>
      </c>
      <c r="F1725" s="3">
        <v>44555</v>
      </c>
      <c r="G1725" t="s">
        <v>10969</v>
      </c>
    </row>
    <row r="1726" spans="1:7" x14ac:dyDescent="0.25">
      <c r="A1726">
        <f t="shared" ca="1" si="26"/>
        <v>0.91033915029083867</v>
      </c>
      <c r="B1726" s="1" t="s">
        <v>9225</v>
      </c>
      <c r="C1726" s="2">
        <v>230466938</v>
      </c>
      <c r="D1726" s="1" t="s">
        <v>9226</v>
      </c>
      <c r="E1726" s="1" t="s">
        <v>9231</v>
      </c>
      <c r="F1726" s="3">
        <v>44361</v>
      </c>
      <c r="G1726" t="s">
        <v>10970</v>
      </c>
    </row>
    <row r="1727" spans="1:7" x14ac:dyDescent="0.25">
      <c r="A1727">
        <f t="shared" ca="1" si="26"/>
        <v>0.39063358989196739</v>
      </c>
      <c r="B1727" s="1" t="s">
        <v>9242</v>
      </c>
      <c r="C1727" s="2">
        <v>506706025</v>
      </c>
      <c r="D1727" s="1" t="s">
        <v>9243</v>
      </c>
      <c r="E1727" s="1" t="s">
        <v>9231</v>
      </c>
      <c r="F1727" s="3">
        <v>44494</v>
      </c>
      <c r="G1727" t="s">
        <v>10971</v>
      </c>
    </row>
    <row r="1728" spans="1:7" x14ac:dyDescent="0.25">
      <c r="A1728">
        <f t="shared" ca="1" si="26"/>
        <v>0.22037065568630965</v>
      </c>
      <c r="B1728" s="1" t="s">
        <v>9235</v>
      </c>
      <c r="C1728" s="2">
        <v>80693210</v>
      </c>
      <c r="D1728" s="1" t="s">
        <v>9236</v>
      </c>
      <c r="E1728" s="1" t="s">
        <v>9248</v>
      </c>
      <c r="F1728" s="3">
        <v>44527</v>
      </c>
      <c r="G1728" t="s">
        <v>10972</v>
      </c>
    </row>
    <row r="1729" spans="1:7" x14ac:dyDescent="0.25">
      <c r="A1729">
        <f t="shared" ca="1" si="26"/>
        <v>0.16602955702686206</v>
      </c>
      <c r="B1729" s="1" t="s">
        <v>9242</v>
      </c>
      <c r="C1729" s="2">
        <v>128877972</v>
      </c>
      <c r="D1729" s="1" t="s">
        <v>9243</v>
      </c>
      <c r="E1729" s="1" t="s">
        <v>9231</v>
      </c>
      <c r="F1729" s="3">
        <v>44496</v>
      </c>
      <c r="G1729" t="s">
        <v>10973</v>
      </c>
    </row>
    <row r="1730" spans="1:7" x14ac:dyDescent="0.25">
      <c r="A1730">
        <f t="shared" ref="A1730:A1793" ca="1" si="27">RAND()</f>
        <v>2.8102002291269579E-2</v>
      </c>
      <c r="B1730" s="1" t="s">
        <v>9245</v>
      </c>
      <c r="C1730" s="2">
        <v>44195802</v>
      </c>
      <c r="D1730" s="1" t="s">
        <v>9246</v>
      </c>
      <c r="E1730" s="1" t="s">
        <v>9227</v>
      </c>
      <c r="F1730" s="3">
        <v>44478</v>
      </c>
      <c r="G1730" t="s">
        <v>10974</v>
      </c>
    </row>
    <row r="1731" spans="1:7" x14ac:dyDescent="0.25">
      <c r="A1731">
        <f t="shared" ca="1" si="27"/>
        <v>0.46005466847470355</v>
      </c>
      <c r="B1731" s="1" t="s">
        <v>9229</v>
      </c>
      <c r="C1731" s="2">
        <v>809277578</v>
      </c>
      <c r="D1731" s="1" t="s">
        <v>9230</v>
      </c>
      <c r="E1731" s="1" t="s">
        <v>9231</v>
      </c>
      <c r="F1731" s="3">
        <v>44224</v>
      </c>
      <c r="G1731" t="s">
        <v>10975</v>
      </c>
    </row>
    <row r="1732" spans="1:7" x14ac:dyDescent="0.25">
      <c r="A1732">
        <f t="shared" ca="1" si="27"/>
        <v>0.6522746028370312</v>
      </c>
      <c r="B1732" s="1" t="s">
        <v>9225</v>
      </c>
      <c r="C1732" s="2">
        <v>170123523</v>
      </c>
      <c r="D1732" s="1" t="s">
        <v>9226</v>
      </c>
      <c r="E1732" s="1" t="s">
        <v>9231</v>
      </c>
      <c r="F1732" s="3">
        <v>44280</v>
      </c>
      <c r="G1732" t="s">
        <v>10976</v>
      </c>
    </row>
    <row r="1733" spans="1:7" x14ac:dyDescent="0.25">
      <c r="A1733">
        <f t="shared" ca="1" si="27"/>
        <v>0.32847763961183818</v>
      </c>
      <c r="B1733" s="1" t="s">
        <v>9225</v>
      </c>
      <c r="C1733" s="2">
        <v>65374783</v>
      </c>
      <c r="D1733" s="1" t="s">
        <v>9226</v>
      </c>
      <c r="E1733" s="1" t="s">
        <v>9285</v>
      </c>
      <c r="F1733" s="3">
        <v>44579</v>
      </c>
      <c r="G1733" t="s">
        <v>10977</v>
      </c>
    </row>
    <row r="1734" spans="1:7" x14ac:dyDescent="0.25">
      <c r="A1734">
        <f t="shared" ca="1" si="27"/>
        <v>0.10992220958446774</v>
      </c>
      <c r="B1734" s="1" t="s">
        <v>9235</v>
      </c>
      <c r="C1734" s="2">
        <v>738124493</v>
      </c>
      <c r="D1734" s="1" t="s">
        <v>9236</v>
      </c>
      <c r="E1734" s="1" t="s">
        <v>9237</v>
      </c>
      <c r="F1734" s="3">
        <v>44247</v>
      </c>
      <c r="G1734" t="s">
        <v>10978</v>
      </c>
    </row>
    <row r="1735" spans="1:7" x14ac:dyDescent="0.25">
      <c r="A1735">
        <f t="shared" ca="1" si="27"/>
        <v>0.84128451579902086</v>
      </c>
      <c r="B1735" s="1" t="s">
        <v>9225</v>
      </c>
      <c r="C1735" s="2">
        <v>880869357</v>
      </c>
      <c r="D1735" s="1" t="s">
        <v>9226</v>
      </c>
      <c r="E1735" s="1" t="s">
        <v>9227</v>
      </c>
      <c r="F1735" s="3">
        <v>44275</v>
      </c>
      <c r="G1735" t="s">
        <v>10979</v>
      </c>
    </row>
    <row r="1736" spans="1:7" x14ac:dyDescent="0.25">
      <c r="A1736">
        <f t="shared" ca="1" si="27"/>
        <v>0.84752775264626612</v>
      </c>
      <c r="B1736" s="1" t="s">
        <v>9229</v>
      </c>
      <c r="C1736" s="2">
        <v>169708434</v>
      </c>
      <c r="D1736" s="1" t="s">
        <v>9230</v>
      </c>
      <c r="E1736" s="1" t="s">
        <v>9240</v>
      </c>
      <c r="F1736" s="3">
        <v>44536</v>
      </c>
      <c r="G1736" t="s">
        <v>10980</v>
      </c>
    </row>
    <row r="1737" spans="1:7" x14ac:dyDescent="0.25">
      <c r="A1737">
        <f t="shared" ca="1" si="27"/>
        <v>0.48721466091873489</v>
      </c>
      <c r="B1737" s="1" t="s">
        <v>9235</v>
      </c>
      <c r="C1737" s="2">
        <v>422111244</v>
      </c>
      <c r="D1737" s="1" t="s">
        <v>9236</v>
      </c>
      <c r="E1737" s="1" t="s">
        <v>9227</v>
      </c>
      <c r="F1737" s="3">
        <v>44497</v>
      </c>
      <c r="G1737" t="s">
        <v>10981</v>
      </c>
    </row>
    <row r="1738" spans="1:7" x14ac:dyDescent="0.25">
      <c r="A1738">
        <f t="shared" ca="1" si="27"/>
        <v>0.23296959592004973</v>
      </c>
      <c r="B1738" s="1" t="s">
        <v>9235</v>
      </c>
      <c r="C1738" s="2">
        <v>457250107</v>
      </c>
      <c r="D1738" s="1" t="s">
        <v>9236</v>
      </c>
      <c r="E1738" s="1" t="s">
        <v>9237</v>
      </c>
      <c r="F1738" s="3">
        <v>44535</v>
      </c>
      <c r="G1738" t="s">
        <v>10982</v>
      </c>
    </row>
    <row r="1739" spans="1:7" x14ac:dyDescent="0.25">
      <c r="A1739">
        <f t="shared" ca="1" si="27"/>
        <v>0.17881433300902705</v>
      </c>
      <c r="B1739" s="1" t="s">
        <v>9242</v>
      </c>
      <c r="C1739" s="2">
        <v>261085420</v>
      </c>
      <c r="D1739" s="1" t="s">
        <v>9243</v>
      </c>
      <c r="E1739" s="1" t="s">
        <v>9231</v>
      </c>
      <c r="F1739" s="3">
        <v>44322</v>
      </c>
      <c r="G1739" t="s">
        <v>10983</v>
      </c>
    </row>
    <row r="1740" spans="1:7" x14ac:dyDescent="0.25">
      <c r="A1740">
        <f t="shared" ca="1" si="27"/>
        <v>0.22354961220654435</v>
      </c>
      <c r="B1740" s="1" t="s">
        <v>9242</v>
      </c>
      <c r="C1740" s="2">
        <v>715287689</v>
      </c>
      <c r="D1740" s="1" t="s">
        <v>9243</v>
      </c>
      <c r="E1740" s="1" t="s">
        <v>9231</v>
      </c>
      <c r="F1740" s="3">
        <v>44265</v>
      </c>
      <c r="G1740" t="s">
        <v>10984</v>
      </c>
    </row>
    <row r="1741" spans="1:7" x14ac:dyDescent="0.25">
      <c r="A1741">
        <f t="shared" ca="1" si="27"/>
        <v>0.80048912655754978</v>
      </c>
      <c r="B1741" s="1" t="s">
        <v>9225</v>
      </c>
      <c r="C1741" s="2">
        <v>915341022</v>
      </c>
      <c r="D1741" s="1" t="s">
        <v>9226</v>
      </c>
      <c r="E1741" s="1" t="s">
        <v>9285</v>
      </c>
      <c r="F1741" s="3">
        <v>44673</v>
      </c>
      <c r="G1741" t="s">
        <v>10985</v>
      </c>
    </row>
    <row r="1742" spans="1:7" x14ac:dyDescent="0.25">
      <c r="A1742">
        <f t="shared" ca="1" si="27"/>
        <v>0.66803439822319755</v>
      </c>
      <c r="B1742" s="1" t="s">
        <v>9245</v>
      </c>
      <c r="C1742" s="2">
        <v>977290336</v>
      </c>
      <c r="D1742" s="1" t="s">
        <v>9246</v>
      </c>
      <c r="E1742" s="1" t="s">
        <v>9285</v>
      </c>
      <c r="F1742" s="3">
        <v>44382</v>
      </c>
      <c r="G1742" t="s">
        <v>10986</v>
      </c>
    </row>
    <row r="1743" spans="1:7" x14ac:dyDescent="0.25">
      <c r="A1743">
        <f t="shared" ca="1" si="27"/>
        <v>0.93946367899301231</v>
      </c>
      <c r="B1743" s="1" t="s">
        <v>9235</v>
      </c>
      <c r="C1743" s="2">
        <v>280454740</v>
      </c>
      <c r="D1743" s="1" t="s">
        <v>9236</v>
      </c>
      <c r="E1743" s="1" t="s">
        <v>9248</v>
      </c>
      <c r="F1743" s="3">
        <v>44225</v>
      </c>
      <c r="G1743" t="s">
        <v>10987</v>
      </c>
    </row>
    <row r="1744" spans="1:7" x14ac:dyDescent="0.25">
      <c r="A1744">
        <f t="shared" ca="1" si="27"/>
        <v>0.5983887203498035</v>
      </c>
      <c r="B1744" s="1" t="s">
        <v>9259</v>
      </c>
      <c r="C1744" s="2">
        <v>229770404</v>
      </c>
      <c r="D1744" s="1" t="s">
        <v>9260</v>
      </c>
      <c r="E1744" s="1" t="s">
        <v>9287</v>
      </c>
      <c r="F1744" s="3">
        <v>44652</v>
      </c>
      <c r="G1744" t="s">
        <v>10988</v>
      </c>
    </row>
    <row r="1745" spans="1:7" x14ac:dyDescent="0.25">
      <c r="A1745">
        <f t="shared" ca="1" si="27"/>
        <v>0.71776516478730712</v>
      </c>
      <c r="B1745" s="1" t="s">
        <v>9225</v>
      </c>
      <c r="C1745" s="2">
        <v>840048564</v>
      </c>
      <c r="D1745" s="1" t="s">
        <v>9226</v>
      </c>
      <c r="E1745" s="1" t="s">
        <v>9227</v>
      </c>
      <c r="F1745" s="3">
        <v>44469</v>
      </c>
      <c r="G1745" t="s">
        <v>10989</v>
      </c>
    </row>
    <row r="1746" spans="1:7" x14ac:dyDescent="0.25">
      <c r="A1746">
        <f t="shared" ca="1" si="27"/>
        <v>0.82769741113432393</v>
      </c>
      <c r="B1746" s="1" t="s">
        <v>9225</v>
      </c>
      <c r="C1746" s="2">
        <v>846532006</v>
      </c>
      <c r="D1746" s="1" t="s">
        <v>9226</v>
      </c>
      <c r="E1746" s="1" t="s">
        <v>9227</v>
      </c>
      <c r="F1746" s="3">
        <v>44273</v>
      </c>
      <c r="G1746" t="s">
        <v>10990</v>
      </c>
    </row>
    <row r="1747" spans="1:7" x14ac:dyDescent="0.25">
      <c r="A1747">
        <f t="shared" ca="1" si="27"/>
        <v>0.51553111566251486</v>
      </c>
      <c r="B1747" s="1" t="s">
        <v>9235</v>
      </c>
      <c r="C1747" s="2">
        <v>844190003</v>
      </c>
      <c r="D1747" s="1" t="s">
        <v>9236</v>
      </c>
      <c r="E1747" s="1" t="s">
        <v>9237</v>
      </c>
      <c r="F1747" s="3">
        <v>44522</v>
      </c>
      <c r="G1747" t="s">
        <v>10991</v>
      </c>
    </row>
    <row r="1748" spans="1:7" x14ac:dyDescent="0.25">
      <c r="A1748">
        <f t="shared" ca="1" si="27"/>
        <v>0.94849137316097709</v>
      </c>
      <c r="B1748" s="1" t="s">
        <v>9225</v>
      </c>
      <c r="C1748" s="2">
        <v>991561578</v>
      </c>
      <c r="D1748" s="1" t="s">
        <v>9226</v>
      </c>
      <c r="E1748" s="1" t="s">
        <v>9233</v>
      </c>
      <c r="F1748" s="3">
        <v>44349</v>
      </c>
      <c r="G1748" t="s">
        <v>10992</v>
      </c>
    </row>
    <row r="1749" spans="1:7" x14ac:dyDescent="0.25">
      <c r="A1749">
        <f t="shared" ca="1" si="27"/>
        <v>0.29813147799460837</v>
      </c>
      <c r="B1749" s="1" t="s">
        <v>9229</v>
      </c>
      <c r="C1749" s="2">
        <v>481503965</v>
      </c>
      <c r="D1749" s="1" t="s">
        <v>9230</v>
      </c>
      <c r="E1749" s="1" t="s">
        <v>9240</v>
      </c>
      <c r="F1749" s="3">
        <v>44344</v>
      </c>
      <c r="G1749" t="s">
        <v>10993</v>
      </c>
    </row>
    <row r="1750" spans="1:7" x14ac:dyDescent="0.25">
      <c r="A1750">
        <f t="shared" ca="1" si="27"/>
        <v>0.51328478474231132</v>
      </c>
      <c r="B1750" s="1" t="s">
        <v>9259</v>
      </c>
      <c r="C1750" s="2">
        <v>907339020</v>
      </c>
      <c r="D1750" s="1" t="s">
        <v>9260</v>
      </c>
      <c r="E1750" s="1" t="s">
        <v>9287</v>
      </c>
      <c r="F1750" s="3">
        <v>44550</v>
      </c>
      <c r="G1750" t="s">
        <v>10994</v>
      </c>
    </row>
    <row r="1751" spans="1:7" x14ac:dyDescent="0.25">
      <c r="A1751">
        <f t="shared" ca="1" si="27"/>
        <v>0.99012308919959335</v>
      </c>
      <c r="B1751" s="1" t="s">
        <v>9225</v>
      </c>
      <c r="C1751" s="2">
        <v>436593969</v>
      </c>
      <c r="D1751" s="1" t="s">
        <v>9226</v>
      </c>
      <c r="E1751" s="1" t="s">
        <v>9227</v>
      </c>
      <c r="F1751" s="3">
        <v>44438</v>
      </c>
      <c r="G1751" t="s">
        <v>10995</v>
      </c>
    </row>
    <row r="1752" spans="1:7" x14ac:dyDescent="0.25">
      <c r="A1752">
        <f t="shared" ca="1" si="27"/>
        <v>9.5473254507515426E-3</v>
      </c>
      <c r="B1752" s="1" t="s">
        <v>9259</v>
      </c>
      <c r="C1752" s="2">
        <v>874847372</v>
      </c>
      <c r="D1752" s="1" t="s">
        <v>9260</v>
      </c>
      <c r="E1752" s="1" t="s">
        <v>9231</v>
      </c>
      <c r="F1752" s="3">
        <v>44536</v>
      </c>
      <c r="G1752" t="s">
        <v>10996</v>
      </c>
    </row>
    <row r="1753" spans="1:7" x14ac:dyDescent="0.25">
      <c r="A1753">
        <f t="shared" ca="1" si="27"/>
        <v>0.14649128842129566</v>
      </c>
      <c r="B1753" s="1" t="s">
        <v>9225</v>
      </c>
      <c r="C1753" s="2">
        <v>999205699</v>
      </c>
      <c r="D1753" s="1" t="s">
        <v>9226</v>
      </c>
      <c r="E1753" s="1" t="s">
        <v>9227</v>
      </c>
      <c r="F1753" s="3">
        <v>44496</v>
      </c>
      <c r="G1753" t="s">
        <v>10997</v>
      </c>
    </row>
    <row r="1754" spans="1:7" x14ac:dyDescent="0.25">
      <c r="A1754">
        <f t="shared" ca="1" si="27"/>
        <v>0.17353044510694104</v>
      </c>
      <c r="B1754" s="1" t="s">
        <v>9259</v>
      </c>
      <c r="C1754" s="2">
        <v>675986961</v>
      </c>
      <c r="D1754" s="1" t="s">
        <v>9260</v>
      </c>
      <c r="E1754" s="1" t="s">
        <v>9233</v>
      </c>
      <c r="F1754" s="3">
        <v>44242</v>
      </c>
      <c r="G1754" t="s">
        <v>10998</v>
      </c>
    </row>
    <row r="1755" spans="1:7" x14ac:dyDescent="0.25">
      <c r="A1755">
        <f t="shared" ca="1" si="27"/>
        <v>0.85361052273615801</v>
      </c>
      <c r="B1755" s="1" t="s">
        <v>9225</v>
      </c>
      <c r="C1755" s="2">
        <v>394386302</v>
      </c>
      <c r="D1755" s="1" t="s">
        <v>9226</v>
      </c>
      <c r="E1755" s="1" t="s">
        <v>9233</v>
      </c>
      <c r="F1755" s="3">
        <v>44579</v>
      </c>
      <c r="G1755" t="s">
        <v>10999</v>
      </c>
    </row>
    <row r="1756" spans="1:7" x14ac:dyDescent="0.25">
      <c r="A1756">
        <f t="shared" ca="1" si="27"/>
        <v>0.9061430859207511</v>
      </c>
      <c r="B1756" s="1" t="s">
        <v>9229</v>
      </c>
      <c r="C1756" s="2">
        <v>583147732</v>
      </c>
      <c r="D1756" s="1" t="s">
        <v>9230</v>
      </c>
      <c r="E1756" s="1" t="s">
        <v>9240</v>
      </c>
      <c r="F1756" s="3">
        <v>44569</v>
      </c>
      <c r="G1756" t="s">
        <v>11000</v>
      </c>
    </row>
    <row r="1757" spans="1:7" x14ac:dyDescent="0.25">
      <c r="A1757">
        <f t="shared" ca="1" si="27"/>
        <v>0.29951703805941932</v>
      </c>
      <c r="B1757" s="1" t="s">
        <v>9235</v>
      </c>
      <c r="C1757" s="2">
        <v>370051676</v>
      </c>
      <c r="D1757" s="1" t="s">
        <v>9236</v>
      </c>
      <c r="E1757" s="1" t="s">
        <v>9237</v>
      </c>
      <c r="F1757" s="3">
        <v>44372</v>
      </c>
      <c r="G1757" t="s">
        <v>11001</v>
      </c>
    </row>
    <row r="1758" spans="1:7" x14ac:dyDescent="0.25">
      <c r="A1758">
        <f t="shared" ca="1" si="27"/>
        <v>0.89010993256738857</v>
      </c>
      <c r="B1758" s="1" t="s">
        <v>9225</v>
      </c>
      <c r="C1758" s="2">
        <v>315015315</v>
      </c>
      <c r="D1758" s="1" t="s">
        <v>9226</v>
      </c>
      <c r="E1758" s="1" t="s">
        <v>9227</v>
      </c>
      <c r="F1758" s="3">
        <v>44528</v>
      </c>
      <c r="G1758" t="s">
        <v>11002</v>
      </c>
    </row>
    <row r="1759" spans="1:7" x14ac:dyDescent="0.25">
      <c r="A1759">
        <f t="shared" ca="1" si="27"/>
        <v>0.91208602131176264</v>
      </c>
      <c r="B1759" s="1" t="s">
        <v>9242</v>
      </c>
      <c r="C1759" s="2">
        <v>776956544</v>
      </c>
      <c r="D1759" s="1" t="s">
        <v>9243</v>
      </c>
      <c r="E1759" s="1" t="s">
        <v>9231</v>
      </c>
      <c r="F1759" s="3">
        <v>44297</v>
      </c>
      <c r="G1759" t="s">
        <v>11003</v>
      </c>
    </row>
    <row r="1760" spans="1:7" x14ac:dyDescent="0.25">
      <c r="A1760">
        <f t="shared" ca="1" si="27"/>
        <v>0.69200867943510491</v>
      </c>
      <c r="B1760" s="1" t="s">
        <v>9242</v>
      </c>
      <c r="C1760" s="2">
        <v>612724567</v>
      </c>
      <c r="D1760" s="1" t="s">
        <v>9243</v>
      </c>
      <c r="E1760" s="1" t="s">
        <v>9231</v>
      </c>
      <c r="F1760" s="3">
        <v>44642</v>
      </c>
      <c r="G1760" t="s">
        <v>11004</v>
      </c>
    </row>
    <row r="1761" spans="1:7" x14ac:dyDescent="0.25">
      <c r="A1761">
        <f t="shared" ca="1" si="27"/>
        <v>0.11613820555813958</v>
      </c>
      <c r="B1761" s="1" t="s">
        <v>9245</v>
      </c>
      <c r="C1761" s="2">
        <v>781083636</v>
      </c>
      <c r="D1761" s="1" t="s">
        <v>9246</v>
      </c>
      <c r="E1761" s="1" t="s">
        <v>9285</v>
      </c>
      <c r="F1761" s="3">
        <v>44334</v>
      </c>
      <c r="G1761" t="s">
        <v>11005</v>
      </c>
    </row>
    <row r="1762" spans="1:7" x14ac:dyDescent="0.25">
      <c r="A1762">
        <f t="shared" ca="1" si="27"/>
        <v>0.83671044488951452</v>
      </c>
      <c r="B1762" s="1" t="s">
        <v>9242</v>
      </c>
      <c r="C1762" s="2">
        <v>447009072</v>
      </c>
      <c r="D1762" s="1" t="s">
        <v>9243</v>
      </c>
      <c r="E1762" s="1" t="s">
        <v>9231</v>
      </c>
      <c r="F1762" s="3">
        <v>44536</v>
      </c>
      <c r="G1762" t="s">
        <v>11006</v>
      </c>
    </row>
    <row r="1763" spans="1:7" x14ac:dyDescent="0.25">
      <c r="A1763">
        <f t="shared" ca="1" si="27"/>
        <v>0.41041064473614686</v>
      </c>
      <c r="B1763" s="1" t="s">
        <v>9225</v>
      </c>
      <c r="C1763" s="2">
        <v>226863630</v>
      </c>
      <c r="D1763" s="1" t="s">
        <v>9226</v>
      </c>
      <c r="E1763" s="1" t="s">
        <v>9227</v>
      </c>
      <c r="F1763" s="3">
        <v>44258</v>
      </c>
      <c r="G1763" t="s">
        <v>11007</v>
      </c>
    </row>
    <row r="1764" spans="1:7" x14ac:dyDescent="0.25">
      <c r="A1764">
        <f t="shared" ca="1" si="27"/>
        <v>0.42166534848875314</v>
      </c>
      <c r="B1764" s="1" t="s">
        <v>9259</v>
      </c>
      <c r="C1764" s="2">
        <v>401834483</v>
      </c>
      <c r="D1764" s="1" t="s">
        <v>9260</v>
      </c>
      <c r="E1764" s="1" t="s">
        <v>9231</v>
      </c>
      <c r="F1764" s="3">
        <v>44214</v>
      </c>
      <c r="G1764" t="s">
        <v>11008</v>
      </c>
    </row>
    <row r="1765" spans="1:7" x14ac:dyDescent="0.25">
      <c r="A1765">
        <f t="shared" ca="1" si="27"/>
        <v>0.98991893617574611</v>
      </c>
      <c r="B1765" s="1" t="s">
        <v>9235</v>
      </c>
      <c r="C1765" s="2">
        <v>381094998</v>
      </c>
      <c r="D1765" s="1" t="s">
        <v>9236</v>
      </c>
      <c r="E1765" s="1" t="s">
        <v>9248</v>
      </c>
      <c r="F1765" s="3">
        <v>44308</v>
      </c>
      <c r="G1765" t="s">
        <v>11009</v>
      </c>
    </row>
    <row r="1766" spans="1:7" x14ac:dyDescent="0.25">
      <c r="A1766">
        <f t="shared" ca="1" si="27"/>
        <v>0.23430744010740312</v>
      </c>
      <c r="B1766" s="1" t="s">
        <v>9245</v>
      </c>
      <c r="C1766" s="2">
        <v>332550519</v>
      </c>
      <c r="D1766" s="1" t="s">
        <v>9246</v>
      </c>
      <c r="E1766" s="1" t="s">
        <v>9285</v>
      </c>
      <c r="F1766" s="3">
        <v>44476</v>
      </c>
      <c r="G1766" t="s">
        <v>11010</v>
      </c>
    </row>
    <row r="1767" spans="1:7" x14ac:dyDescent="0.25">
      <c r="A1767">
        <f t="shared" ca="1" si="27"/>
        <v>0.30236594761408986</v>
      </c>
      <c r="B1767" s="1" t="s">
        <v>9242</v>
      </c>
      <c r="C1767" s="2">
        <v>501552618</v>
      </c>
      <c r="D1767" s="1" t="s">
        <v>9243</v>
      </c>
      <c r="E1767" s="1" t="s">
        <v>9231</v>
      </c>
      <c r="F1767" s="3">
        <v>44655</v>
      </c>
      <c r="G1767" t="s">
        <v>11011</v>
      </c>
    </row>
    <row r="1768" spans="1:7" x14ac:dyDescent="0.25">
      <c r="A1768">
        <f t="shared" ca="1" si="27"/>
        <v>0.64898584887807609</v>
      </c>
      <c r="B1768" s="1" t="s">
        <v>9235</v>
      </c>
      <c r="C1768" s="2">
        <v>174453542</v>
      </c>
      <c r="D1768" s="1" t="s">
        <v>9236</v>
      </c>
      <c r="E1768" s="1" t="s">
        <v>9237</v>
      </c>
      <c r="F1768" s="3">
        <v>44412</v>
      </c>
      <c r="G1768" t="s">
        <v>11012</v>
      </c>
    </row>
    <row r="1769" spans="1:7" x14ac:dyDescent="0.25">
      <c r="A1769">
        <f t="shared" ca="1" si="27"/>
        <v>4.0724602285487355E-2</v>
      </c>
      <c r="B1769" s="1" t="s">
        <v>9225</v>
      </c>
      <c r="C1769" s="2">
        <v>198416249</v>
      </c>
      <c r="D1769" s="1" t="s">
        <v>9226</v>
      </c>
      <c r="E1769" s="1" t="s">
        <v>9285</v>
      </c>
      <c r="F1769" s="3">
        <v>44439</v>
      </c>
      <c r="G1769" t="s">
        <v>11013</v>
      </c>
    </row>
    <row r="1770" spans="1:7" x14ac:dyDescent="0.25">
      <c r="A1770">
        <f t="shared" ca="1" si="27"/>
        <v>0.59024025623894782</v>
      </c>
      <c r="B1770" s="1" t="s">
        <v>9225</v>
      </c>
      <c r="C1770" s="2">
        <v>586624757</v>
      </c>
      <c r="D1770" s="1" t="s">
        <v>9226</v>
      </c>
      <c r="E1770" s="1" t="s">
        <v>9227</v>
      </c>
      <c r="F1770" s="3">
        <v>44536</v>
      </c>
      <c r="G1770" t="s">
        <v>11014</v>
      </c>
    </row>
    <row r="1771" spans="1:7" x14ac:dyDescent="0.25">
      <c r="A1771">
        <f t="shared" ca="1" si="27"/>
        <v>0.14465815837956675</v>
      </c>
      <c r="B1771" s="1" t="s">
        <v>9245</v>
      </c>
      <c r="C1771" s="2">
        <v>600960976</v>
      </c>
      <c r="D1771" s="1" t="s">
        <v>9246</v>
      </c>
      <c r="E1771" s="1" t="s">
        <v>9282</v>
      </c>
      <c r="F1771" s="3">
        <v>44447</v>
      </c>
      <c r="G1771" t="s">
        <v>11015</v>
      </c>
    </row>
    <row r="1772" spans="1:7" x14ac:dyDescent="0.25">
      <c r="A1772">
        <f t="shared" ca="1" si="27"/>
        <v>0.74462486155080243</v>
      </c>
      <c r="B1772" s="1" t="s">
        <v>9229</v>
      </c>
      <c r="C1772" s="2">
        <v>68950602</v>
      </c>
      <c r="D1772" s="1" t="s">
        <v>9230</v>
      </c>
      <c r="E1772" s="1" t="s">
        <v>9240</v>
      </c>
      <c r="F1772" s="3">
        <v>44353</v>
      </c>
      <c r="G1772" t="s">
        <v>11016</v>
      </c>
    </row>
    <row r="1773" spans="1:7" x14ac:dyDescent="0.25">
      <c r="A1773">
        <f t="shared" ca="1" si="27"/>
        <v>0.43473080388579433</v>
      </c>
      <c r="B1773" s="1" t="s">
        <v>9235</v>
      </c>
      <c r="C1773" s="2">
        <v>329567273</v>
      </c>
      <c r="D1773" s="1" t="s">
        <v>9236</v>
      </c>
      <c r="E1773" s="1" t="s">
        <v>9248</v>
      </c>
      <c r="F1773" s="3">
        <v>44470</v>
      </c>
      <c r="G1773" t="s">
        <v>11017</v>
      </c>
    </row>
    <row r="1774" spans="1:7" x14ac:dyDescent="0.25">
      <c r="A1774">
        <f t="shared" ca="1" si="27"/>
        <v>0.1415345807591909</v>
      </c>
      <c r="B1774" s="1" t="s">
        <v>9225</v>
      </c>
      <c r="C1774" s="2">
        <v>346107344</v>
      </c>
      <c r="D1774" s="1" t="s">
        <v>9226</v>
      </c>
      <c r="E1774" s="1" t="s">
        <v>9227</v>
      </c>
      <c r="F1774" s="3">
        <v>44636</v>
      </c>
      <c r="G1774" t="s">
        <v>11018</v>
      </c>
    </row>
    <row r="1775" spans="1:7" x14ac:dyDescent="0.25">
      <c r="A1775">
        <f t="shared" ca="1" si="27"/>
        <v>0.96376625665010318</v>
      </c>
      <c r="B1775" s="1" t="s">
        <v>9259</v>
      </c>
      <c r="C1775" s="2">
        <v>695281</v>
      </c>
      <c r="D1775" s="1" t="s">
        <v>9260</v>
      </c>
      <c r="E1775" s="1" t="s">
        <v>9233</v>
      </c>
      <c r="F1775" s="3">
        <v>44549</v>
      </c>
      <c r="G1775" t="s">
        <v>11019</v>
      </c>
    </row>
    <row r="1776" spans="1:7" x14ac:dyDescent="0.25">
      <c r="A1776">
        <f t="shared" ca="1" si="27"/>
        <v>0.5471805468702593</v>
      </c>
      <c r="B1776" s="1" t="s">
        <v>9242</v>
      </c>
      <c r="C1776" s="2">
        <v>924626830</v>
      </c>
      <c r="D1776" s="1" t="s">
        <v>9243</v>
      </c>
      <c r="E1776" s="1" t="s">
        <v>9231</v>
      </c>
      <c r="F1776" s="3">
        <v>44519</v>
      </c>
      <c r="G1776" t="s">
        <v>11020</v>
      </c>
    </row>
    <row r="1777" spans="1:7" x14ac:dyDescent="0.25">
      <c r="A1777">
        <f t="shared" ca="1" si="27"/>
        <v>0.63843812536510314</v>
      </c>
      <c r="B1777" s="1" t="s">
        <v>9225</v>
      </c>
      <c r="C1777" s="2">
        <v>600474664</v>
      </c>
      <c r="D1777" s="1" t="s">
        <v>9226</v>
      </c>
      <c r="E1777" s="1" t="s">
        <v>9227</v>
      </c>
      <c r="F1777" s="3">
        <v>44198</v>
      </c>
      <c r="G1777" t="s">
        <v>11021</v>
      </c>
    </row>
    <row r="1778" spans="1:7" x14ac:dyDescent="0.25">
      <c r="A1778">
        <f t="shared" ca="1" si="27"/>
        <v>5.822536745826834E-2</v>
      </c>
      <c r="B1778" s="1" t="s">
        <v>9225</v>
      </c>
      <c r="C1778" s="2">
        <v>984535903</v>
      </c>
      <c r="D1778" s="1" t="s">
        <v>9226</v>
      </c>
      <c r="E1778" s="1" t="s">
        <v>9233</v>
      </c>
      <c r="F1778" s="3">
        <v>44468</v>
      </c>
      <c r="G1778" t="s">
        <v>11022</v>
      </c>
    </row>
    <row r="1779" spans="1:7" x14ac:dyDescent="0.25">
      <c r="A1779">
        <f t="shared" ca="1" si="27"/>
        <v>0.8465873133500984</v>
      </c>
      <c r="B1779" s="1" t="s">
        <v>9225</v>
      </c>
      <c r="C1779" s="2">
        <v>100254813</v>
      </c>
      <c r="D1779" s="1" t="s">
        <v>9226</v>
      </c>
      <c r="E1779" s="1" t="s">
        <v>9227</v>
      </c>
      <c r="F1779" s="3">
        <v>44429</v>
      </c>
      <c r="G1779" t="s">
        <v>11023</v>
      </c>
    </row>
    <row r="1780" spans="1:7" x14ac:dyDescent="0.25">
      <c r="A1780">
        <f t="shared" ca="1" si="27"/>
        <v>0.88179486904234006</v>
      </c>
      <c r="B1780" s="1" t="s">
        <v>9225</v>
      </c>
      <c r="C1780" s="2">
        <v>656387474</v>
      </c>
      <c r="D1780" s="1" t="s">
        <v>9226</v>
      </c>
      <c r="E1780" s="1" t="s">
        <v>9227</v>
      </c>
      <c r="F1780" s="3">
        <v>44394</v>
      </c>
      <c r="G1780" t="s">
        <v>11024</v>
      </c>
    </row>
    <row r="1781" spans="1:7" x14ac:dyDescent="0.25">
      <c r="A1781">
        <f t="shared" ca="1" si="27"/>
        <v>1.1605180287229011E-2</v>
      </c>
      <c r="B1781" s="1" t="s">
        <v>9235</v>
      </c>
      <c r="C1781" s="2">
        <v>499740854</v>
      </c>
      <c r="D1781" s="1" t="s">
        <v>9236</v>
      </c>
      <c r="E1781" s="1" t="s">
        <v>9237</v>
      </c>
      <c r="F1781" s="3">
        <v>44600</v>
      </c>
      <c r="G1781" t="s">
        <v>11025</v>
      </c>
    </row>
    <row r="1782" spans="1:7" x14ac:dyDescent="0.25">
      <c r="A1782">
        <f t="shared" ca="1" si="27"/>
        <v>0.33371824721692611</v>
      </c>
      <c r="B1782" s="1" t="s">
        <v>9225</v>
      </c>
      <c r="C1782" s="2">
        <v>804925979</v>
      </c>
      <c r="D1782" s="1" t="s">
        <v>9226</v>
      </c>
      <c r="E1782" s="1" t="s">
        <v>9227</v>
      </c>
      <c r="F1782" s="3">
        <v>44662</v>
      </c>
      <c r="G1782" t="s">
        <v>11026</v>
      </c>
    </row>
    <row r="1783" spans="1:7" x14ac:dyDescent="0.25">
      <c r="A1783">
        <f t="shared" ca="1" si="27"/>
        <v>0.4251345466792058</v>
      </c>
      <c r="B1783" s="1" t="s">
        <v>9245</v>
      </c>
      <c r="C1783" s="2">
        <v>448953982</v>
      </c>
      <c r="D1783" s="1" t="s">
        <v>9246</v>
      </c>
      <c r="E1783" s="1" t="s">
        <v>9285</v>
      </c>
      <c r="F1783" s="3">
        <v>44401</v>
      </c>
      <c r="G1783" t="s">
        <v>11027</v>
      </c>
    </row>
    <row r="1784" spans="1:7" x14ac:dyDescent="0.25">
      <c r="A1784">
        <f t="shared" ca="1" si="27"/>
        <v>0.17537318589015061</v>
      </c>
      <c r="B1784" s="1" t="s">
        <v>9259</v>
      </c>
      <c r="C1784" s="2">
        <v>436456283</v>
      </c>
      <c r="D1784" s="1" t="s">
        <v>9260</v>
      </c>
      <c r="E1784" s="1" t="s">
        <v>9233</v>
      </c>
      <c r="F1784" s="3">
        <v>44540</v>
      </c>
      <c r="G1784" t="s">
        <v>11028</v>
      </c>
    </row>
    <row r="1785" spans="1:7" x14ac:dyDescent="0.25">
      <c r="A1785">
        <f t="shared" ca="1" si="27"/>
        <v>0.6638944942769297</v>
      </c>
      <c r="B1785" s="1" t="s">
        <v>9235</v>
      </c>
      <c r="C1785" s="2">
        <v>225023213</v>
      </c>
      <c r="D1785" s="1" t="s">
        <v>9236</v>
      </c>
      <c r="E1785" s="1" t="s">
        <v>9248</v>
      </c>
      <c r="F1785" s="3">
        <v>44306</v>
      </c>
      <c r="G1785" t="s">
        <v>11029</v>
      </c>
    </row>
    <row r="1786" spans="1:7" x14ac:dyDescent="0.25">
      <c r="A1786">
        <f t="shared" ca="1" si="27"/>
        <v>0.37572195356057714</v>
      </c>
      <c r="B1786" s="1" t="s">
        <v>9259</v>
      </c>
      <c r="C1786" s="2">
        <v>720643968</v>
      </c>
      <c r="D1786" s="1" t="s">
        <v>9260</v>
      </c>
      <c r="E1786" s="1" t="s">
        <v>9233</v>
      </c>
      <c r="F1786" s="3">
        <v>44471</v>
      </c>
      <c r="G1786" t="s">
        <v>11030</v>
      </c>
    </row>
    <row r="1787" spans="1:7" x14ac:dyDescent="0.25">
      <c r="A1787">
        <f t="shared" ca="1" si="27"/>
        <v>1.8385179921627803E-2</v>
      </c>
      <c r="B1787" s="1" t="s">
        <v>9235</v>
      </c>
      <c r="C1787" s="2">
        <v>231990058</v>
      </c>
      <c r="D1787" s="1" t="s">
        <v>9236</v>
      </c>
      <c r="E1787" s="1" t="s">
        <v>9237</v>
      </c>
      <c r="F1787" s="3">
        <v>44397</v>
      </c>
      <c r="G1787" t="s">
        <v>11031</v>
      </c>
    </row>
    <row r="1788" spans="1:7" x14ac:dyDescent="0.25">
      <c r="A1788">
        <f t="shared" ca="1" si="27"/>
        <v>3.7566587909305782E-2</v>
      </c>
      <c r="B1788" s="1" t="s">
        <v>9259</v>
      </c>
      <c r="C1788" s="2">
        <v>575849950</v>
      </c>
      <c r="D1788" s="1" t="s">
        <v>9260</v>
      </c>
      <c r="E1788" s="1" t="s">
        <v>9287</v>
      </c>
      <c r="F1788" s="3">
        <v>44271</v>
      </c>
      <c r="G1788" t="s">
        <v>11032</v>
      </c>
    </row>
    <row r="1789" spans="1:7" x14ac:dyDescent="0.25">
      <c r="A1789">
        <f t="shared" ca="1" si="27"/>
        <v>0.7235339945868452</v>
      </c>
      <c r="B1789" s="1" t="s">
        <v>9245</v>
      </c>
      <c r="C1789" s="2">
        <v>35748373</v>
      </c>
      <c r="D1789" s="1" t="s">
        <v>9246</v>
      </c>
      <c r="E1789" s="1" t="s">
        <v>9227</v>
      </c>
      <c r="F1789" s="3">
        <v>44562</v>
      </c>
      <c r="G1789" t="s">
        <v>11033</v>
      </c>
    </row>
    <row r="1790" spans="1:7" x14ac:dyDescent="0.25">
      <c r="A1790">
        <f t="shared" ca="1" si="27"/>
        <v>0.53074455523149888</v>
      </c>
      <c r="B1790" s="1" t="s">
        <v>9259</v>
      </c>
      <c r="C1790" s="2">
        <v>36336429</v>
      </c>
      <c r="D1790" s="1" t="s">
        <v>9260</v>
      </c>
      <c r="E1790" s="1" t="s">
        <v>9233</v>
      </c>
      <c r="F1790" s="3">
        <v>44568</v>
      </c>
      <c r="G1790" t="s">
        <v>11034</v>
      </c>
    </row>
    <row r="1791" spans="1:7" x14ac:dyDescent="0.25">
      <c r="A1791">
        <f t="shared" ca="1" si="27"/>
        <v>0.99875253090555471</v>
      </c>
      <c r="B1791" s="1" t="s">
        <v>9242</v>
      </c>
      <c r="C1791" s="2">
        <v>506585312</v>
      </c>
      <c r="D1791" s="1" t="s">
        <v>9243</v>
      </c>
      <c r="E1791" s="1" t="s">
        <v>9231</v>
      </c>
      <c r="F1791" s="3">
        <v>44460</v>
      </c>
      <c r="G1791" t="s">
        <v>11035</v>
      </c>
    </row>
    <row r="1792" spans="1:7" x14ac:dyDescent="0.25">
      <c r="A1792">
        <f t="shared" ca="1" si="27"/>
        <v>0.36327862964005453</v>
      </c>
      <c r="B1792" s="1" t="s">
        <v>9259</v>
      </c>
      <c r="C1792" s="2">
        <v>191556823</v>
      </c>
      <c r="D1792" s="1" t="s">
        <v>9260</v>
      </c>
      <c r="E1792" s="1" t="s">
        <v>9231</v>
      </c>
      <c r="F1792" s="3">
        <v>44615</v>
      </c>
      <c r="G1792" t="s">
        <v>11036</v>
      </c>
    </row>
    <row r="1793" spans="1:7" x14ac:dyDescent="0.25">
      <c r="A1793">
        <f t="shared" ca="1" si="27"/>
        <v>0.68509831076794825</v>
      </c>
      <c r="B1793" s="1" t="s">
        <v>9229</v>
      </c>
      <c r="C1793" s="2">
        <v>965241292</v>
      </c>
      <c r="D1793" s="1" t="s">
        <v>9230</v>
      </c>
      <c r="E1793" s="1" t="s">
        <v>9231</v>
      </c>
      <c r="F1793" s="3">
        <v>44583</v>
      </c>
      <c r="G1793" t="s">
        <v>11037</v>
      </c>
    </row>
    <row r="1794" spans="1:7" x14ac:dyDescent="0.25">
      <c r="A1794">
        <f t="shared" ref="A1794:A1857" ca="1" si="28">RAND()</f>
        <v>0.44290904530402164</v>
      </c>
      <c r="B1794" s="1" t="s">
        <v>9245</v>
      </c>
      <c r="C1794" s="2">
        <v>775848712</v>
      </c>
      <c r="D1794" s="1" t="s">
        <v>9246</v>
      </c>
      <c r="E1794" s="1" t="s">
        <v>9285</v>
      </c>
      <c r="F1794" s="3">
        <v>44492</v>
      </c>
      <c r="G1794" t="s">
        <v>11038</v>
      </c>
    </row>
    <row r="1795" spans="1:7" x14ac:dyDescent="0.25">
      <c r="A1795">
        <f t="shared" ca="1" si="28"/>
        <v>0.27890340287291027</v>
      </c>
      <c r="B1795" s="1" t="s">
        <v>9235</v>
      </c>
      <c r="C1795" s="2">
        <v>174833834</v>
      </c>
      <c r="D1795" s="1" t="s">
        <v>9236</v>
      </c>
      <c r="E1795" s="1" t="s">
        <v>9248</v>
      </c>
      <c r="F1795" s="3">
        <v>44213</v>
      </c>
      <c r="G1795" t="s">
        <v>11039</v>
      </c>
    </row>
    <row r="1796" spans="1:7" x14ac:dyDescent="0.25">
      <c r="A1796">
        <f t="shared" ca="1" si="28"/>
        <v>0.11988563457279533</v>
      </c>
      <c r="B1796" s="1" t="s">
        <v>9245</v>
      </c>
      <c r="C1796" s="2">
        <v>529389770</v>
      </c>
      <c r="D1796" s="1" t="s">
        <v>9246</v>
      </c>
      <c r="E1796" s="1" t="s">
        <v>9285</v>
      </c>
      <c r="F1796" s="3">
        <v>44516</v>
      </c>
      <c r="G1796" t="s">
        <v>11040</v>
      </c>
    </row>
    <row r="1797" spans="1:7" x14ac:dyDescent="0.25">
      <c r="A1797">
        <f t="shared" ca="1" si="28"/>
        <v>0.31484409622144927</v>
      </c>
      <c r="B1797" s="1" t="s">
        <v>9259</v>
      </c>
      <c r="C1797" s="2">
        <v>244754421</v>
      </c>
      <c r="D1797" s="1" t="s">
        <v>9260</v>
      </c>
      <c r="E1797" s="1" t="s">
        <v>9287</v>
      </c>
      <c r="F1797" s="3">
        <v>44574</v>
      </c>
      <c r="G1797" t="s">
        <v>11041</v>
      </c>
    </row>
    <row r="1798" spans="1:7" x14ac:dyDescent="0.25">
      <c r="A1798">
        <f t="shared" ca="1" si="28"/>
        <v>0.23794783180100298</v>
      </c>
      <c r="B1798" s="1" t="s">
        <v>9225</v>
      </c>
      <c r="C1798" s="2">
        <v>267946420</v>
      </c>
      <c r="D1798" s="1" t="s">
        <v>9226</v>
      </c>
      <c r="E1798" s="1" t="s">
        <v>9227</v>
      </c>
      <c r="F1798" s="3">
        <v>44408</v>
      </c>
      <c r="G1798" t="s">
        <v>11042</v>
      </c>
    </row>
    <row r="1799" spans="1:7" x14ac:dyDescent="0.25">
      <c r="A1799">
        <f t="shared" ca="1" si="28"/>
        <v>0.94833209202015134</v>
      </c>
      <c r="B1799" s="1" t="s">
        <v>9245</v>
      </c>
      <c r="C1799" s="2">
        <v>751352918</v>
      </c>
      <c r="D1799" s="1" t="s">
        <v>9246</v>
      </c>
      <c r="E1799" s="1" t="s">
        <v>9285</v>
      </c>
      <c r="F1799" s="3">
        <v>44547</v>
      </c>
      <c r="G1799" t="s">
        <v>11043</v>
      </c>
    </row>
    <row r="1800" spans="1:7" x14ac:dyDescent="0.25">
      <c r="A1800">
        <f t="shared" ca="1" si="28"/>
        <v>0.32519507585724738</v>
      </c>
      <c r="B1800" s="1" t="s">
        <v>9225</v>
      </c>
      <c r="C1800" s="2">
        <v>426810795</v>
      </c>
      <c r="D1800" s="1" t="s">
        <v>9226</v>
      </c>
      <c r="E1800" s="1" t="s">
        <v>9285</v>
      </c>
      <c r="F1800" s="3">
        <v>44619</v>
      </c>
      <c r="G1800" t="s">
        <v>11044</v>
      </c>
    </row>
    <row r="1801" spans="1:7" x14ac:dyDescent="0.25">
      <c r="A1801">
        <f t="shared" ca="1" si="28"/>
        <v>0.20926569676179096</v>
      </c>
      <c r="B1801" s="1" t="s">
        <v>9229</v>
      </c>
      <c r="C1801" s="2">
        <v>530144089</v>
      </c>
      <c r="D1801" s="1" t="s">
        <v>9230</v>
      </c>
      <c r="E1801" s="1" t="s">
        <v>9240</v>
      </c>
      <c r="F1801" s="3">
        <v>44242</v>
      </c>
      <c r="G1801" t="s">
        <v>11045</v>
      </c>
    </row>
    <row r="1802" spans="1:7" x14ac:dyDescent="0.25">
      <c r="A1802">
        <f t="shared" ca="1" si="28"/>
        <v>0.53992935492691951</v>
      </c>
      <c r="B1802" s="1" t="s">
        <v>9259</v>
      </c>
      <c r="C1802" s="2">
        <v>342657219</v>
      </c>
      <c r="D1802" s="1" t="s">
        <v>9260</v>
      </c>
      <c r="E1802" s="1" t="s">
        <v>9233</v>
      </c>
      <c r="F1802" s="3">
        <v>44573</v>
      </c>
      <c r="G1802" t="s">
        <v>11046</v>
      </c>
    </row>
    <row r="1803" spans="1:7" x14ac:dyDescent="0.25">
      <c r="A1803">
        <f t="shared" ca="1" si="28"/>
        <v>0.62950080053294755</v>
      </c>
      <c r="B1803" s="1" t="s">
        <v>9245</v>
      </c>
      <c r="C1803" s="2">
        <v>480940191</v>
      </c>
      <c r="D1803" s="1" t="s">
        <v>9246</v>
      </c>
      <c r="E1803" s="1" t="s">
        <v>9227</v>
      </c>
      <c r="F1803" s="3">
        <v>44478</v>
      </c>
      <c r="G1803" t="s">
        <v>11047</v>
      </c>
    </row>
    <row r="1804" spans="1:7" x14ac:dyDescent="0.25">
      <c r="A1804">
        <f t="shared" ca="1" si="28"/>
        <v>0.71554800969340659</v>
      </c>
      <c r="B1804" s="1" t="s">
        <v>9242</v>
      </c>
      <c r="C1804" s="2">
        <v>753092163</v>
      </c>
      <c r="D1804" s="1" t="s">
        <v>9243</v>
      </c>
      <c r="E1804" s="1" t="s">
        <v>9233</v>
      </c>
      <c r="F1804" s="3">
        <v>44500</v>
      </c>
      <c r="G1804" t="s">
        <v>11048</v>
      </c>
    </row>
    <row r="1805" spans="1:7" x14ac:dyDescent="0.25">
      <c r="A1805">
        <f t="shared" ca="1" si="28"/>
        <v>0.45672826377325015</v>
      </c>
      <c r="B1805" s="1" t="s">
        <v>9259</v>
      </c>
      <c r="C1805" s="2">
        <v>212433491</v>
      </c>
      <c r="D1805" s="1" t="s">
        <v>9260</v>
      </c>
      <c r="E1805" s="1" t="s">
        <v>9287</v>
      </c>
      <c r="F1805" s="3">
        <v>44576</v>
      </c>
      <c r="G1805" t="s">
        <v>11049</v>
      </c>
    </row>
    <row r="1806" spans="1:7" x14ac:dyDescent="0.25">
      <c r="A1806">
        <f t="shared" ca="1" si="28"/>
        <v>0.50387338951179694</v>
      </c>
      <c r="B1806" s="1" t="s">
        <v>9242</v>
      </c>
      <c r="C1806" s="2">
        <v>975654580</v>
      </c>
      <c r="D1806" s="1" t="s">
        <v>9243</v>
      </c>
      <c r="E1806" s="1" t="s">
        <v>9231</v>
      </c>
      <c r="F1806" s="3">
        <v>44221</v>
      </c>
      <c r="G1806" t="s">
        <v>11050</v>
      </c>
    </row>
    <row r="1807" spans="1:7" x14ac:dyDescent="0.25">
      <c r="A1807">
        <f t="shared" ca="1" si="28"/>
        <v>4.8183976696633546E-2</v>
      </c>
      <c r="B1807" s="1" t="s">
        <v>9245</v>
      </c>
      <c r="C1807" s="2">
        <v>121818842</v>
      </c>
      <c r="D1807" s="1" t="s">
        <v>9246</v>
      </c>
      <c r="E1807" s="1" t="s">
        <v>9285</v>
      </c>
      <c r="F1807" s="3">
        <v>44272</v>
      </c>
      <c r="G1807" t="s">
        <v>11051</v>
      </c>
    </row>
    <row r="1808" spans="1:7" x14ac:dyDescent="0.25">
      <c r="A1808">
        <f t="shared" ca="1" si="28"/>
        <v>4.4770212558613021E-2</v>
      </c>
      <c r="B1808" s="1" t="s">
        <v>9225</v>
      </c>
      <c r="C1808" s="2">
        <v>105868418</v>
      </c>
      <c r="D1808" s="1" t="s">
        <v>9226</v>
      </c>
      <c r="E1808" s="1" t="s">
        <v>9227</v>
      </c>
      <c r="F1808" s="3">
        <v>44682</v>
      </c>
      <c r="G1808" t="s">
        <v>11052</v>
      </c>
    </row>
    <row r="1809" spans="1:7" x14ac:dyDescent="0.25">
      <c r="A1809">
        <f t="shared" ca="1" si="28"/>
        <v>5.054798280376116E-2</v>
      </c>
      <c r="B1809" s="1" t="s">
        <v>9245</v>
      </c>
      <c r="C1809" s="2">
        <v>581114473</v>
      </c>
      <c r="D1809" s="1" t="s">
        <v>9246</v>
      </c>
      <c r="E1809" s="1" t="s">
        <v>9227</v>
      </c>
      <c r="F1809" s="3">
        <v>44674</v>
      </c>
      <c r="G1809" t="s">
        <v>11053</v>
      </c>
    </row>
    <row r="1810" spans="1:7" x14ac:dyDescent="0.25">
      <c r="A1810">
        <f t="shared" ca="1" si="28"/>
        <v>3.1934256840287834E-2</v>
      </c>
      <c r="B1810" s="1" t="s">
        <v>9259</v>
      </c>
      <c r="C1810" s="2">
        <v>219307348</v>
      </c>
      <c r="D1810" s="1" t="s">
        <v>9260</v>
      </c>
      <c r="E1810" s="1" t="s">
        <v>9287</v>
      </c>
      <c r="F1810" s="3">
        <v>44567</v>
      </c>
      <c r="G1810" t="s">
        <v>11054</v>
      </c>
    </row>
    <row r="1811" spans="1:7" x14ac:dyDescent="0.25">
      <c r="A1811">
        <f t="shared" ca="1" si="28"/>
        <v>0.19154812806497823</v>
      </c>
      <c r="B1811" s="1" t="s">
        <v>9229</v>
      </c>
      <c r="C1811" s="2">
        <v>219303195</v>
      </c>
      <c r="D1811" s="1" t="s">
        <v>9230</v>
      </c>
      <c r="E1811" s="1" t="s">
        <v>9231</v>
      </c>
      <c r="F1811" s="3">
        <v>44374</v>
      </c>
      <c r="G1811" t="s">
        <v>11055</v>
      </c>
    </row>
    <row r="1812" spans="1:7" x14ac:dyDescent="0.25">
      <c r="A1812">
        <f t="shared" ca="1" si="28"/>
        <v>1.7557807523270852E-2</v>
      </c>
      <c r="B1812" s="1" t="s">
        <v>9259</v>
      </c>
      <c r="C1812" s="2">
        <v>618776278</v>
      </c>
      <c r="D1812" s="1" t="s">
        <v>9260</v>
      </c>
      <c r="E1812" s="1" t="s">
        <v>9233</v>
      </c>
      <c r="F1812" s="3">
        <v>44542</v>
      </c>
      <c r="G1812" t="s">
        <v>11056</v>
      </c>
    </row>
    <row r="1813" spans="1:7" x14ac:dyDescent="0.25">
      <c r="A1813">
        <f t="shared" ca="1" si="28"/>
        <v>0.87633297139010091</v>
      </c>
      <c r="B1813" s="1" t="s">
        <v>9229</v>
      </c>
      <c r="C1813" s="2">
        <v>980286712</v>
      </c>
      <c r="D1813" s="1" t="s">
        <v>9230</v>
      </c>
      <c r="E1813" s="1" t="s">
        <v>9231</v>
      </c>
      <c r="F1813" s="3">
        <v>44248</v>
      </c>
      <c r="G1813" t="s">
        <v>11057</v>
      </c>
    </row>
    <row r="1814" spans="1:7" x14ac:dyDescent="0.25">
      <c r="A1814">
        <f t="shared" ca="1" si="28"/>
        <v>0.39542188022432612</v>
      </c>
      <c r="B1814" s="1" t="s">
        <v>9225</v>
      </c>
      <c r="C1814" s="2">
        <v>596923341</v>
      </c>
      <c r="D1814" s="1" t="s">
        <v>9226</v>
      </c>
      <c r="E1814" s="1" t="s">
        <v>9285</v>
      </c>
      <c r="F1814" s="3">
        <v>44368</v>
      </c>
      <c r="G1814" t="s">
        <v>11058</v>
      </c>
    </row>
    <row r="1815" spans="1:7" x14ac:dyDescent="0.25">
      <c r="A1815">
        <f t="shared" ca="1" si="28"/>
        <v>0.47718772256091047</v>
      </c>
      <c r="B1815" s="1" t="s">
        <v>9245</v>
      </c>
      <c r="C1815" s="2">
        <v>588827907</v>
      </c>
      <c r="D1815" s="1" t="s">
        <v>9246</v>
      </c>
      <c r="E1815" s="1" t="s">
        <v>9285</v>
      </c>
      <c r="F1815" s="3">
        <v>44417</v>
      </c>
      <c r="G1815" t="s">
        <v>11059</v>
      </c>
    </row>
    <row r="1816" spans="1:7" x14ac:dyDescent="0.25">
      <c r="A1816">
        <f t="shared" ca="1" si="28"/>
        <v>0.88287185079093911</v>
      </c>
      <c r="B1816" s="1" t="s">
        <v>9235</v>
      </c>
      <c r="C1816" s="2">
        <v>404379161</v>
      </c>
      <c r="D1816" s="1" t="s">
        <v>9236</v>
      </c>
      <c r="E1816" s="1" t="s">
        <v>9248</v>
      </c>
      <c r="F1816" s="3">
        <v>44240</v>
      </c>
      <c r="G1816" t="s">
        <v>11060</v>
      </c>
    </row>
    <row r="1817" spans="1:7" x14ac:dyDescent="0.25">
      <c r="A1817">
        <f t="shared" ca="1" si="28"/>
        <v>0.65186780171317782</v>
      </c>
      <c r="B1817" s="1" t="s">
        <v>9245</v>
      </c>
      <c r="C1817" s="2">
        <v>412896275</v>
      </c>
      <c r="D1817" s="1" t="s">
        <v>9246</v>
      </c>
      <c r="E1817" s="1" t="s">
        <v>9227</v>
      </c>
      <c r="F1817" s="3">
        <v>44565</v>
      </c>
      <c r="G1817" t="s">
        <v>11061</v>
      </c>
    </row>
    <row r="1818" spans="1:7" x14ac:dyDescent="0.25">
      <c r="A1818">
        <f t="shared" ca="1" si="28"/>
        <v>0.92750687886210514</v>
      </c>
      <c r="B1818" s="1" t="s">
        <v>9259</v>
      </c>
      <c r="C1818" s="2">
        <v>452295452</v>
      </c>
      <c r="D1818" s="1" t="s">
        <v>9260</v>
      </c>
      <c r="E1818" s="1" t="s">
        <v>9233</v>
      </c>
      <c r="F1818" s="3">
        <v>44232</v>
      </c>
      <c r="G1818" t="s">
        <v>11062</v>
      </c>
    </row>
    <row r="1819" spans="1:7" x14ac:dyDescent="0.25">
      <c r="A1819">
        <f t="shared" ca="1" si="28"/>
        <v>0.92304500194398997</v>
      </c>
      <c r="B1819" s="1" t="s">
        <v>9242</v>
      </c>
      <c r="C1819" s="2">
        <v>486687485</v>
      </c>
      <c r="D1819" s="1" t="s">
        <v>9243</v>
      </c>
      <c r="E1819" s="1" t="s">
        <v>9233</v>
      </c>
      <c r="F1819" s="3">
        <v>44404</v>
      </c>
      <c r="G1819" t="s">
        <v>11063</v>
      </c>
    </row>
    <row r="1820" spans="1:7" x14ac:dyDescent="0.25">
      <c r="A1820">
        <f t="shared" ca="1" si="28"/>
        <v>0.64977674567594934</v>
      </c>
      <c r="B1820" s="1" t="s">
        <v>9225</v>
      </c>
      <c r="C1820" s="2">
        <v>532704877</v>
      </c>
      <c r="D1820" s="1" t="s">
        <v>9226</v>
      </c>
      <c r="E1820" s="1" t="s">
        <v>9233</v>
      </c>
      <c r="F1820" s="3">
        <v>44594</v>
      </c>
      <c r="G1820" t="s">
        <v>11064</v>
      </c>
    </row>
    <row r="1821" spans="1:7" x14ac:dyDescent="0.25">
      <c r="A1821">
        <f t="shared" ca="1" si="28"/>
        <v>2.2119172788665598E-2</v>
      </c>
      <c r="B1821" s="1" t="s">
        <v>9259</v>
      </c>
      <c r="C1821" s="2">
        <v>637700595</v>
      </c>
      <c r="D1821" s="1" t="s">
        <v>9260</v>
      </c>
      <c r="E1821" s="1" t="s">
        <v>9233</v>
      </c>
      <c r="F1821" s="3">
        <v>44356</v>
      </c>
      <c r="G1821" t="s">
        <v>11065</v>
      </c>
    </row>
    <row r="1822" spans="1:7" x14ac:dyDescent="0.25">
      <c r="A1822">
        <f t="shared" ca="1" si="28"/>
        <v>0.33501184381738114</v>
      </c>
      <c r="B1822" s="1" t="s">
        <v>9242</v>
      </c>
      <c r="C1822" s="2">
        <v>707708220</v>
      </c>
      <c r="D1822" s="1" t="s">
        <v>9243</v>
      </c>
      <c r="E1822" s="1" t="s">
        <v>9231</v>
      </c>
      <c r="F1822" s="3">
        <v>44400</v>
      </c>
      <c r="G1822" t="s">
        <v>11066</v>
      </c>
    </row>
    <row r="1823" spans="1:7" x14ac:dyDescent="0.25">
      <c r="A1823">
        <f t="shared" ca="1" si="28"/>
        <v>0.5726221054541093</v>
      </c>
      <c r="B1823" s="1" t="s">
        <v>9235</v>
      </c>
      <c r="C1823" s="2">
        <v>491931973</v>
      </c>
      <c r="D1823" s="1" t="s">
        <v>9236</v>
      </c>
      <c r="E1823" s="1" t="s">
        <v>9227</v>
      </c>
      <c r="F1823" s="3">
        <v>44486</v>
      </c>
      <c r="G1823" t="s">
        <v>11067</v>
      </c>
    </row>
    <row r="1824" spans="1:7" x14ac:dyDescent="0.25">
      <c r="A1824">
        <f t="shared" ca="1" si="28"/>
        <v>0.55697058085098727</v>
      </c>
      <c r="B1824" s="1" t="s">
        <v>9235</v>
      </c>
      <c r="C1824" s="2">
        <v>559254783</v>
      </c>
      <c r="D1824" s="1" t="s">
        <v>9236</v>
      </c>
      <c r="E1824" s="1" t="s">
        <v>9227</v>
      </c>
      <c r="F1824" s="3">
        <v>44401</v>
      </c>
      <c r="G1824" t="s">
        <v>11068</v>
      </c>
    </row>
    <row r="1825" spans="1:7" x14ac:dyDescent="0.25">
      <c r="A1825">
        <f t="shared" ca="1" si="28"/>
        <v>0.6618591414803201</v>
      </c>
      <c r="B1825" s="1" t="s">
        <v>9225</v>
      </c>
      <c r="C1825" s="2">
        <v>826302558</v>
      </c>
      <c r="D1825" s="1" t="s">
        <v>9226</v>
      </c>
      <c r="E1825" s="1" t="s">
        <v>9231</v>
      </c>
      <c r="F1825" s="3">
        <v>44307</v>
      </c>
      <c r="G1825" t="s">
        <v>11069</v>
      </c>
    </row>
    <row r="1826" spans="1:7" x14ac:dyDescent="0.25">
      <c r="A1826">
        <f t="shared" ca="1" si="28"/>
        <v>0.4208821927592119</v>
      </c>
      <c r="B1826" s="1" t="s">
        <v>9225</v>
      </c>
      <c r="C1826" s="2">
        <v>327013364</v>
      </c>
      <c r="D1826" s="1" t="s">
        <v>9226</v>
      </c>
      <c r="E1826" s="1" t="s">
        <v>9285</v>
      </c>
      <c r="F1826" s="3">
        <v>44404</v>
      </c>
      <c r="G1826" t="s">
        <v>11070</v>
      </c>
    </row>
    <row r="1827" spans="1:7" x14ac:dyDescent="0.25">
      <c r="A1827">
        <f t="shared" ca="1" si="28"/>
        <v>0.15952647862275127</v>
      </c>
      <c r="B1827" s="1" t="s">
        <v>9242</v>
      </c>
      <c r="C1827" s="2">
        <v>318998783</v>
      </c>
      <c r="D1827" s="1" t="s">
        <v>9243</v>
      </c>
      <c r="E1827" s="1" t="s">
        <v>9231</v>
      </c>
      <c r="F1827" s="3">
        <v>44381</v>
      </c>
      <c r="G1827" t="s">
        <v>11071</v>
      </c>
    </row>
    <row r="1828" spans="1:7" x14ac:dyDescent="0.25">
      <c r="A1828">
        <f t="shared" ca="1" si="28"/>
        <v>0.48152287503401581</v>
      </c>
      <c r="B1828" s="1" t="s">
        <v>9245</v>
      </c>
      <c r="C1828" s="2">
        <v>988116148</v>
      </c>
      <c r="D1828" s="1" t="s">
        <v>9246</v>
      </c>
      <c r="E1828" s="1" t="s">
        <v>9285</v>
      </c>
      <c r="F1828" s="3">
        <v>44215</v>
      </c>
      <c r="G1828" t="s">
        <v>11072</v>
      </c>
    </row>
    <row r="1829" spans="1:7" x14ac:dyDescent="0.25">
      <c r="A1829">
        <f t="shared" ca="1" si="28"/>
        <v>0.84911681525283034</v>
      </c>
      <c r="B1829" s="1" t="s">
        <v>9259</v>
      </c>
      <c r="C1829" s="2">
        <v>355478532</v>
      </c>
      <c r="D1829" s="1" t="s">
        <v>9260</v>
      </c>
      <c r="E1829" s="1" t="s">
        <v>9231</v>
      </c>
      <c r="F1829" s="3">
        <v>44673</v>
      </c>
      <c r="G1829" t="s">
        <v>11073</v>
      </c>
    </row>
    <row r="1830" spans="1:7" x14ac:dyDescent="0.25">
      <c r="A1830">
        <f t="shared" ca="1" si="28"/>
        <v>4.4232391827343509E-2</v>
      </c>
      <c r="B1830" s="1" t="s">
        <v>9235</v>
      </c>
      <c r="C1830" s="2">
        <v>15764858</v>
      </c>
      <c r="D1830" s="1" t="s">
        <v>9236</v>
      </c>
      <c r="E1830" s="1" t="s">
        <v>9248</v>
      </c>
      <c r="F1830" s="3">
        <v>44479</v>
      </c>
      <c r="G1830" t="s">
        <v>11074</v>
      </c>
    </row>
    <row r="1831" spans="1:7" x14ac:dyDescent="0.25">
      <c r="A1831">
        <f t="shared" ca="1" si="28"/>
        <v>0.18522044070637722</v>
      </c>
      <c r="B1831" s="1" t="s">
        <v>9242</v>
      </c>
      <c r="C1831" s="2">
        <v>446120059</v>
      </c>
      <c r="D1831" s="1" t="s">
        <v>9243</v>
      </c>
      <c r="E1831" s="1" t="s">
        <v>9233</v>
      </c>
      <c r="F1831" s="3">
        <v>44291</v>
      </c>
      <c r="G1831" t="s">
        <v>11075</v>
      </c>
    </row>
    <row r="1832" spans="1:7" x14ac:dyDescent="0.25">
      <c r="A1832">
        <f t="shared" ca="1" si="28"/>
        <v>0.63878146155606308</v>
      </c>
      <c r="B1832" s="1" t="s">
        <v>9225</v>
      </c>
      <c r="C1832" s="2">
        <v>718232501</v>
      </c>
      <c r="D1832" s="1" t="s">
        <v>9226</v>
      </c>
      <c r="E1832" s="1" t="s">
        <v>9227</v>
      </c>
      <c r="F1832" s="3">
        <v>44644</v>
      </c>
      <c r="G1832" t="s">
        <v>11076</v>
      </c>
    </row>
    <row r="1833" spans="1:7" x14ac:dyDescent="0.25">
      <c r="A1833">
        <f t="shared" ca="1" si="28"/>
        <v>0.5413921876496377</v>
      </c>
      <c r="B1833" s="1" t="s">
        <v>9225</v>
      </c>
      <c r="C1833" s="2">
        <v>693697228</v>
      </c>
      <c r="D1833" s="1" t="s">
        <v>9226</v>
      </c>
      <c r="E1833" s="1" t="s">
        <v>9231</v>
      </c>
      <c r="F1833" s="3">
        <v>44623</v>
      </c>
      <c r="G1833" t="s">
        <v>11077</v>
      </c>
    </row>
    <row r="1834" spans="1:7" x14ac:dyDescent="0.25">
      <c r="A1834">
        <f t="shared" ca="1" si="28"/>
        <v>9.3660491287999692E-2</v>
      </c>
      <c r="B1834" s="1" t="s">
        <v>9235</v>
      </c>
      <c r="C1834" s="2">
        <v>465242193</v>
      </c>
      <c r="D1834" s="1" t="s">
        <v>9236</v>
      </c>
      <c r="E1834" s="1" t="s">
        <v>9248</v>
      </c>
      <c r="F1834" s="3">
        <v>44553</v>
      </c>
      <c r="G1834" t="s">
        <v>11078</v>
      </c>
    </row>
    <row r="1835" spans="1:7" x14ac:dyDescent="0.25">
      <c r="A1835">
        <f t="shared" ca="1" si="28"/>
        <v>0.28306082780027975</v>
      </c>
      <c r="B1835" s="1" t="s">
        <v>9235</v>
      </c>
      <c r="C1835" s="2">
        <v>696247654</v>
      </c>
      <c r="D1835" s="1" t="s">
        <v>9236</v>
      </c>
      <c r="E1835" s="1" t="s">
        <v>9248</v>
      </c>
      <c r="F1835" s="3">
        <v>44651</v>
      </c>
      <c r="G1835" t="s">
        <v>11079</v>
      </c>
    </row>
    <row r="1836" spans="1:7" x14ac:dyDescent="0.25">
      <c r="A1836">
        <f t="shared" ca="1" si="28"/>
        <v>0.32729210182748614</v>
      </c>
      <c r="B1836" s="1" t="s">
        <v>9229</v>
      </c>
      <c r="C1836" s="2">
        <v>824571393</v>
      </c>
      <c r="D1836" s="1" t="s">
        <v>9230</v>
      </c>
      <c r="E1836" s="1" t="s">
        <v>9240</v>
      </c>
      <c r="F1836" s="3">
        <v>44648</v>
      </c>
      <c r="G1836" t="s">
        <v>11080</v>
      </c>
    </row>
    <row r="1837" spans="1:7" x14ac:dyDescent="0.25">
      <c r="A1837">
        <f t="shared" ca="1" si="28"/>
        <v>0.73800832962224028</v>
      </c>
      <c r="B1837" s="1" t="s">
        <v>9259</v>
      </c>
      <c r="C1837" s="2">
        <v>132748811</v>
      </c>
      <c r="D1837" s="1" t="s">
        <v>9260</v>
      </c>
      <c r="E1837" s="1" t="s">
        <v>9287</v>
      </c>
      <c r="F1837" s="3">
        <v>44561</v>
      </c>
      <c r="G1837" t="s">
        <v>11081</v>
      </c>
    </row>
    <row r="1838" spans="1:7" x14ac:dyDescent="0.25">
      <c r="A1838">
        <f t="shared" ca="1" si="28"/>
        <v>0.38816117809855943</v>
      </c>
      <c r="B1838" s="1" t="s">
        <v>9225</v>
      </c>
      <c r="C1838" s="2">
        <v>725128885</v>
      </c>
      <c r="D1838" s="1" t="s">
        <v>9226</v>
      </c>
      <c r="E1838" s="1" t="s">
        <v>9227</v>
      </c>
      <c r="F1838" s="3">
        <v>44521</v>
      </c>
      <c r="G1838" t="s">
        <v>11082</v>
      </c>
    </row>
    <row r="1839" spans="1:7" x14ac:dyDescent="0.25">
      <c r="A1839">
        <f t="shared" ca="1" si="28"/>
        <v>9.7202749393358268E-2</v>
      </c>
      <c r="B1839" s="1" t="s">
        <v>9225</v>
      </c>
      <c r="C1839" s="2">
        <v>202308669</v>
      </c>
      <c r="D1839" s="1" t="s">
        <v>9226</v>
      </c>
      <c r="E1839" s="1" t="s">
        <v>9285</v>
      </c>
      <c r="F1839" s="3">
        <v>44209</v>
      </c>
      <c r="G1839" t="s">
        <v>11083</v>
      </c>
    </row>
    <row r="1840" spans="1:7" x14ac:dyDescent="0.25">
      <c r="A1840">
        <f t="shared" ca="1" si="28"/>
        <v>0.40453551946820454</v>
      </c>
      <c r="B1840" s="1" t="s">
        <v>9225</v>
      </c>
      <c r="C1840" s="2">
        <v>699815678</v>
      </c>
      <c r="D1840" s="1" t="s">
        <v>9226</v>
      </c>
      <c r="E1840" s="1" t="s">
        <v>9231</v>
      </c>
      <c r="F1840" s="3">
        <v>44636</v>
      </c>
      <c r="G1840" t="s">
        <v>11084</v>
      </c>
    </row>
    <row r="1841" spans="1:7" x14ac:dyDescent="0.25">
      <c r="A1841">
        <f t="shared" ca="1" si="28"/>
        <v>0.13988467296794993</v>
      </c>
      <c r="B1841" s="1" t="s">
        <v>9259</v>
      </c>
      <c r="C1841" s="2">
        <v>825010322</v>
      </c>
      <c r="D1841" s="1" t="s">
        <v>9260</v>
      </c>
      <c r="E1841" s="1" t="s">
        <v>9233</v>
      </c>
      <c r="F1841" s="3">
        <v>44319</v>
      </c>
      <c r="G1841" t="s">
        <v>11085</v>
      </c>
    </row>
    <row r="1842" spans="1:7" x14ac:dyDescent="0.25">
      <c r="A1842">
        <f t="shared" ca="1" si="28"/>
        <v>0.65412293800285137</v>
      </c>
      <c r="B1842" s="1" t="s">
        <v>9245</v>
      </c>
      <c r="C1842" s="2">
        <v>796966460</v>
      </c>
      <c r="D1842" s="1" t="s">
        <v>9246</v>
      </c>
      <c r="E1842" s="1" t="s">
        <v>9227</v>
      </c>
      <c r="F1842" s="3">
        <v>44595</v>
      </c>
      <c r="G1842" t="s">
        <v>11086</v>
      </c>
    </row>
    <row r="1843" spans="1:7" x14ac:dyDescent="0.25">
      <c r="A1843">
        <f t="shared" ca="1" si="28"/>
        <v>0.54359569993979606</v>
      </c>
      <c r="B1843" s="1" t="s">
        <v>9225</v>
      </c>
      <c r="C1843" s="2">
        <v>219258652</v>
      </c>
      <c r="D1843" s="1" t="s">
        <v>9226</v>
      </c>
      <c r="E1843" s="1" t="s">
        <v>9227</v>
      </c>
      <c r="F1843" s="3">
        <v>44426</v>
      </c>
      <c r="G1843" t="s">
        <v>11087</v>
      </c>
    </row>
    <row r="1844" spans="1:7" x14ac:dyDescent="0.25">
      <c r="A1844">
        <f t="shared" ca="1" si="28"/>
        <v>0.84759981469192891</v>
      </c>
      <c r="B1844" s="1" t="s">
        <v>9235</v>
      </c>
      <c r="C1844" s="2">
        <v>834782830</v>
      </c>
      <c r="D1844" s="1" t="s">
        <v>9236</v>
      </c>
      <c r="E1844" s="1" t="s">
        <v>9237</v>
      </c>
      <c r="F1844" s="3">
        <v>44638</v>
      </c>
      <c r="G1844" t="s">
        <v>11088</v>
      </c>
    </row>
    <row r="1845" spans="1:7" x14ac:dyDescent="0.25">
      <c r="A1845">
        <f t="shared" ca="1" si="28"/>
        <v>0.63162860149226119</v>
      </c>
      <c r="B1845" s="1" t="s">
        <v>9229</v>
      </c>
      <c r="C1845" s="2">
        <v>982528588</v>
      </c>
      <c r="D1845" s="1" t="s">
        <v>9230</v>
      </c>
      <c r="E1845" s="1" t="s">
        <v>9240</v>
      </c>
      <c r="F1845" s="3">
        <v>44421</v>
      </c>
      <c r="G1845" t="s">
        <v>11089</v>
      </c>
    </row>
    <row r="1846" spans="1:7" x14ac:dyDescent="0.25">
      <c r="A1846">
        <f t="shared" ca="1" si="28"/>
        <v>0.17352109959931505</v>
      </c>
      <c r="B1846" s="1" t="s">
        <v>9242</v>
      </c>
      <c r="C1846" s="2">
        <v>635748642</v>
      </c>
      <c r="D1846" s="1" t="s">
        <v>9243</v>
      </c>
      <c r="E1846" s="1" t="s">
        <v>9231</v>
      </c>
      <c r="F1846" s="3">
        <v>44375</v>
      </c>
      <c r="G1846" t="s">
        <v>11090</v>
      </c>
    </row>
    <row r="1847" spans="1:7" x14ac:dyDescent="0.25">
      <c r="A1847">
        <f t="shared" ca="1" si="28"/>
        <v>0.563452727846809</v>
      </c>
      <c r="B1847" s="1" t="s">
        <v>9225</v>
      </c>
      <c r="C1847" s="2">
        <v>209983747</v>
      </c>
      <c r="D1847" s="1" t="s">
        <v>9226</v>
      </c>
      <c r="E1847" s="1" t="s">
        <v>9227</v>
      </c>
      <c r="F1847" s="3">
        <v>44308</v>
      </c>
      <c r="G1847" t="s">
        <v>11091</v>
      </c>
    </row>
    <row r="1848" spans="1:7" x14ac:dyDescent="0.25">
      <c r="A1848">
        <f t="shared" ca="1" si="28"/>
        <v>0.88083357949268182</v>
      </c>
      <c r="B1848" s="1" t="s">
        <v>9259</v>
      </c>
      <c r="C1848" s="2">
        <v>760954225</v>
      </c>
      <c r="D1848" s="1" t="s">
        <v>9260</v>
      </c>
      <c r="E1848" s="1" t="s">
        <v>9287</v>
      </c>
      <c r="F1848" s="3">
        <v>44368</v>
      </c>
      <c r="G1848" t="s">
        <v>11092</v>
      </c>
    </row>
    <row r="1849" spans="1:7" x14ac:dyDescent="0.25">
      <c r="A1849">
        <f t="shared" ca="1" si="28"/>
        <v>0.33684057770349241</v>
      </c>
      <c r="B1849" s="1" t="s">
        <v>9259</v>
      </c>
      <c r="C1849" s="2">
        <v>81065796</v>
      </c>
      <c r="D1849" s="1" t="s">
        <v>9260</v>
      </c>
      <c r="E1849" s="1" t="s">
        <v>9287</v>
      </c>
      <c r="F1849" s="3">
        <v>44208</v>
      </c>
      <c r="G1849" t="s">
        <v>11093</v>
      </c>
    </row>
    <row r="1850" spans="1:7" x14ac:dyDescent="0.25">
      <c r="A1850">
        <f t="shared" ca="1" si="28"/>
        <v>0.65371169191082501</v>
      </c>
      <c r="B1850" s="1" t="s">
        <v>9225</v>
      </c>
      <c r="C1850" s="2">
        <v>867445393</v>
      </c>
      <c r="D1850" s="1" t="s">
        <v>9226</v>
      </c>
      <c r="E1850" s="1" t="s">
        <v>9227</v>
      </c>
      <c r="F1850" s="3">
        <v>44510</v>
      </c>
      <c r="G1850" t="s">
        <v>11094</v>
      </c>
    </row>
    <row r="1851" spans="1:7" x14ac:dyDescent="0.25">
      <c r="A1851">
        <f t="shared" ca="1" si="28"/>
        <v>0.27131207876355334</v>
      </c>
      <c r="B1851" s="1" t="s">
        <v>9242</v>
      </c>
      <c r="C1851" s="2">
        <v>126420664</v>
      </c>
      <c r="D1851" s="1" t="s">
        <v>9243</v>
      </c>
      <c r="E1851" s="1" t="s">
        <v>9231</v>
      </c>
      <c r="F1851" s="3">
        <v>44379</v>
      </c>
      <c r="G1851" t="s">
        <v>11095</v>
      </c>
    </row>
    <row r="1852" spans="1:7" x14ac:dyDescent="0.25">
      <c r="A1852">
        <f t="shared" ca="1" si="28"/>
        <v>0.53453938034797011</v>
      </c>
      <c r="B1852" s="1" t="s">
        <v>9259</v>
      </c>
      <c r="C1852" s="2">
        <v>80149207</v>
      </c>
      <c r="D1852" s="1" t="s">
        <v>9260</v>
      </c>
      <c r="E1852" s="1" t="s">
        <v>9233</v>
      </c>
      <c r="F1852" s="3">
        <v>44395</v>
      </c>
      <c r="G1852" t="s">
        <v>11096</v>
      </c>
    </row>
    <row r="1853" spans="1:7" x14ac:dyDescent="0.25">
      <c r="A1853">
        <f t="shared" ca="1" si="28"/>
        <v>1.3784040143514753E-2</v>
      </c>
      <c r="B1853" s="1" t="s">
        <v>9235</v>
      </c>
      <c r="C1853" s="2">
        <v>746114879</v>
      </c>
      <c r="D1853" s="1" t="s">
        <v>9236</v>
      </c>
      <c r="E1853" s="1" t="s">
        <v>9237</v>
      </c>
      <c r="F1853" s="3">
        <v>44227</v>
      </c>
      <c r="G1853" t="s">
        <v>11097</v>
      </c>
    </row>
    <row r="1854" spans="1:7" x14ac:dyDescent="0.25">
      <c r="A1854">
        <f t="shared" ca="1" si="28"/>
        <v>0.41981206143734551</v>
      </c>
      <c r="B1854" s="1" t="s">
        <v>9242</v>
      </c>
      <c r="C1854" s="2">
        <v>87238732</v>
      </c>
      <c r="D1854" s="1" t="s">
        <v>9243</v>
      </c>
      <c r="E1854" s="1" t="s">
        <v>9231</v>
      </c>
      <c r="F1854" s="3">
        <v>44490</v>
      </c>
      <c r="G1854" t="s">
        <v>11098</v>
      </c>
    </row>
    <row r="1855" spans="1:7" x14ac:dyDescent="0.25">
      <c r="A1855">
        <f t="shared" ca="1" si="28"/>
        <v>0.37918458104445174</v>
      </c>
      <c r="B1855" s="1" t="s">
        <v>9235</v>
      </c>
      <c r="C1855" s="2">
        <v>285351921</v>
      </c>
      <c r="D1855" s="1" t="s">
        <v>9236</v>
      </c>
      <c r="E1855" s="1" t="s">
        <v>9237</v>
      </c>
      <c r="F1855" s="3">
        <v>44595</v>
      </c>
      <c r="G1855" t="s">
        <v>11099</v>
      </c>
    </row>
    <row r="1856" spans="1:7" x14ac:dyDescent="0.25">
      <c r="A1856">
        <f t="shared" ca="1" si="28"/>
        <v>0.54670437694280938</v>
      </c>
      <c r="B1856" s="1" t="s">
        <v>9225</v>
      </c>
      <c r="C1856" s="2">
        <v>432094851</v>
      </c>
      <c r="D1856" s="1" t="s">
        <v>9226</v>
      </c>
      <c r="E1856" s="1" t="s">
        <v>9227</v>
      </c>
      <c r="F1856" s="3">
        <v>44331</v>
      </c>
      <c r="G1856" t="s">
        <v>11100</v>
      </c>
    </row>
    <row r="1857" spans="1:7" x14ac:dyDescent="0.25">
      <c r="A1857">
        <f t="shared" ca="1" si="28"/>
        <v>0.74592737317363644</v>
      </c>
      <c r="B1857" s="1" t="s">
        <v>9225</v>
      </c>
      <c r="C1857" s="2">
        <v>75736460</v>
      </c>
      <c r="D1857" s="1" t="s">
        <v>9226</v>
      </c>
      <c r="E1857" s="1" t="s">
        <v>9231</v>
      </c>
      <c r="F1857" s="3">
        <v>44459</v>
      </c>
      <c r="G1857" t="s">
        <v>11101</v>
      </c>
    </row>
    <row r="1858" spans="1:7" x14ac:dyDescent="0.25">
      <c r="A1858">
        <f t="shared" ref="A1858:A1921" ca="1" si="29">RAND()</f>
        <v>0.32703295157701029</v>
      </c>
      <c r="B1858" s="1" t="s">
        <v>9245</v>
      </c>
      <c r="C1858" s="2">
        <v>667580901</v>
      </c>
      <c r="D1858" s="1" t="s">
        <v>9246</v>
      </c>
      <c r="E1858" s="1" t="s">
        <v>9285</v>
      </c>
      <c r="F1858" s="3">
        <v>44566</v>
      </c>
      <c r="G1858" t="s">
        <v>11102</v>
      </c>
    </row>
    <row r="1859" spans="1:7" x14ac:dyDescent="0.25">
      <c r="A1859">
        <f t="shared" ca="1" si="29"/>
        <v>0.96951536960810891</v>
      </c>
      <c r="B1859" s="1" t="s">
        <v>9225</v>
      </c>
      <c r="C1859" s="2">
        <v>77112347</v>
      </c>
      <c r="D1859" s="1" t="s">
        <v>9226</v>
      </c>
      <c r="E1859" s="1" t="s">
        <v>9233</v>
      </c>
      <c r="F1859" s="3">
        <v>44423</v>
      </c>
      <c r="G1859" t="s">
        <v>11103</v>
      </c>
    </row>
    <row r="1860" spans="1:7" x14ac:dyDescent="0.25">
      <c r="A1860">
        <f t="shared" ca="1" si="29"/>
        <v>0.45586254192523046</v>
      </c>
      <c r="B1860" s="1" t="s">
        <v>9225</v>
      </c>
      <c r="C1860" s="2">
        <v>585230250</v>
      </c>
      <c r="D1860" s="1" t="s">
        <v>9226</v>
      </c>
      <c r="E1860" s="1" t="s">
        <v>9227</v>
      </c>
      <c r="F1860" s="3">
        <v>44354</v>
      </c>
      <c r="G1860" t="s">
        <v>11104</v>
      </c>
    </row>
    <row r="1861" spans="1:7" x14ac:dyDescent="0.25">
      <c r="A1861">
        <f t="shared" ca="1" si="29"/>
        <v>0.26038279070671722</v>
      </c>
      <c r="B1861" s="1" t="s">
        <v>9259</v>
      </c>
      <c r="C1861" s="2">
        <v>325519065</v>
      </c>
      <c r="D1861" s="1" t="s">
        <v>9260</v>
      </c>
      <c r="E1861" s="1" t="s">
        <v>9231</v>
      </c>
      <c r="F1861" s="3">
        <v>44620</v>
      </c>
      <c r="G1861" t="s">
        <v>11105</v>
      </c>
    </row>
    <row r="1862" spans="1:7" x14ac:dyDescent="0.25">
      <c r="A1862">
        <f t="shared" ca="1" si="29"/>
        <v>0.55622937447349308</v>
      </c>
      <c r="B1862" s="1" t="s">
        <v>9245</v>
      </c>
      <c r="C1862" s="2">
        <v>467206461</v>
      </c>
      <c r="D1862" s="1" t="s">
        <v>9246</v>
      </c>
      <c r="E1862" s="1" t="s">
        <v>9227</v>
      </c>
      <c r="F1862" s="3">
        <v>44615</v>
      </c>
      <c r="G1862" t="s">
        <v>11106</v>
      </c>
    </row>
    <row r="1863" spans="1:7" x14ac:dyDescent="0.25">
      <c r="A1863">
        <f t="shared" ca="1" si="29"/>
        <v>0.39663743695037135</v>
      </c>
      <c r="B1863" s="1" t="s">
        <v>9229</v>
      </c>
      <c r="C1863" s="2">
        <v>242987893</v>
      </c>
      <c r="D1863" s="1" t="s">
        <v>9230</v>
      </c>
      <c r="E1863" s="1" t="s">
        <v>9240</v>
      </c>
      <c r="F1863" s="3">
        <v>44531</v>
      </c>
      <c r="G1863" t="s">
        <v>11107</v>
      </c>
    </row>
    <row r="1864" spans="1:7" x14ac:dyDescent="0.25">
      <c r="A1864">
        <f t="shared" ca="1" si="29"/>
        <v>0.71803888744573796</v>
      </c>
      <c r="B1864" s="1" t="s">
        <v>9225</v>
      </c>
      <c r="C1864" s="2">
        <v>554865630</v>
      </c>
      <c r="D1864" s="1" t="s">
        <v>9226</v>
      </c>
      <c r="E1864" s="1" t="s">
        <v>9285</v>
      </c>
      <c r="F1864" s="3">
        <v>44669</v>
      </c>
      <c r="G1864" t="s">
        <v>11108</v>
      </c>
    </row>
    <row r="1865" spans="1:7" x14ac:dyDescent="0.25">
      <c r="A1865">
        <f t="shared" ca="1" si="29"/>
        <v>0.25016458530591124</v>
      </c>
      <c r="B1865" s="1" t="s">
        <v>9245</v>
      </c>
      <c r="C1865" s="2">
        <v>513691723</v>
      </c>
      <c r="D1865" s="1" t="s">
        <v>9246</v>
      </c>
      <c r="E1865" s="1" t="s">
        <v>9227</v>
      </c>
      <c r="F1865" s="3">
        <v>44530</v>
      </c>
      <c r="G1865" t="s">
        <v>11109</v>
      </c>
    </row>
    <row r="1866" spans="1:7" x14ac:dyDescent="0.25">
      <c r="A1866">
        <f t="shared" ca="1" si="29"/>
        <v>0.34606808499961894</v>
      </c>
      <c r="B1866" s="1" t="s">
        <v>9259</v>
      </c>
      <c r="C1866" s="2">
        <v>329702636</v>
      </c>
      <c r="D1866" s="1" t="s">
        <v>9260</v>
      </c>
      <c r="E1866" s="1" t="s">
        <v>9231</v>
      </c>
      <c r="F1866" s="3">
        <v>44575</v>
      </c>
      <c r="G1866" t="s">
        <v>11110</v>
      </c>
    </row>
    <row r="1867" spans="1:7" x14ac:dyDescent="0.25">
      <c r="A1867">
        <f t="shared" ca="1" si="29"/>
        <v>0.57275121701998977</v>
      </c>
      <c r="B1867" s="1" t="s">
        <v>9235</v>
      </c>
      <c r="C1867" s="2">
        <v>898907904</v>
      </c>
      <c r="D1867" s="1" t="s">
        <v>9236</v>
      </c>
      <c r="E1867" s="1" t="s">
        <v>9248</v>
      </c>
      <c r="F1867" s="3">
        <v>44301</v>
      </c>
      <c r="G1867" t="s">
        <v>11111</v>
      </c>
    </row>
    <row r="1868" spans="1:7" x14ac:dyDescent="0.25">
      <c r="A1868">
        <f t="shared" ca="1" si="29"/>
        <v>0.92690497488524126</v>
      </c>
      <c r="B1868" s="1" t="s">
        <v>9225</v>
      </c>
      <c r="C1868" s="2">
        <v>821766918</v>
      </c>
      <c r="D1868" s="1" t="s">
        <v>9226</v>
      </c>
      <c r="E1868" s="1" t="s">
        <v>9233</v>
      </c>
      <c r="F1868" s="3">
        <v>44397</v>
      </c>
      <c r="G1868" t="s">
        <v>11112</v>
      </c>
    </row>
    <row r="1869" spans="1:7" x14ac:dyDescent="0.25">
      <c r="A1869">
        <f t="shared" ca="1" si="29"/>
        <v>0.19697153512528753</v>
      </c>
      <c r="B1869" s="1" t="s">
        <v>9225</v>
      </c>
      <c r="C1869" s="2">
        <v>234392725</v>
      </c>
      <c r="D1869" s="1" t="s">
        <v>9226</v>
      </c>
      <c r="E1869" s="1" t="s">
        <v>9227</v>
      </c>
      <c r="F1869" s="3">
        <v>44391</v>
      </c>
      <c r="G1869" t="s">
        <v>11113</v>
      </c>
    </row>
    <row r="1870" spans="1:7" x14ac:dyDescent="0.25">
      <c r="A1870">
        <f t="shared" ca="1" si="29"/>
        <v>0.38352642057017516</v>
      </c>
      <c r="B1870" s="1" t="s">
        <v>9235</v>
      </c>
      <c r="C1870" s="2">
        <v>453799879</v>
      </c>
      <c r="D1870" s="1" t="s">
        <v>9236</v>
      </c>
      <c r="E1870" s="1" t="s">
        <v>9237</v>
      </c>
      <c r="F1870" s="3">
        <v>44432</v>
      </c>
      <c r="G1870" t="s">
        <v>11114</v>
      </c>
    </row>
    <row r="1871" spans="1:7" x14ac:dyDescent="0.25">
      <c r="A1871">
        <f t="shared" ca="1" si="29"/>
        <v>0.23028497701725481</v>
      </c>
      <c r="B1871" s="1" t="s">
        <v>9259</v>
      </c>
      <c r="C1871" s="2">
        <v>389143681</v>
      </c>
      <c r="D1871" s="1" t="s">
        <v>9260</v>
      </c>
      <c r="E1871" s="1" t="s">
        <v>9233</v>
      </c>
      <c r="F1871" s="3">
        <v>44332</v>
      </c>
      <c r="G1871" t="s">
        <v>11115</v>
      </c>
    </row>
    <row r="1872" spans="1:7" x14ac:dyDescent="0.25">
      <c r="A1872">
        <f t="shared" ca="1" si="29"/>
        <v>0.38903434712717222</v>
      </c>
      <c r="B1872" s="1" t="s">
        <v>9242</v>
      </c>
      <c r="C1872" s="2">
        <v>280609285</v>
      </c>
      <c r="D1872" s="1" t="s">
        <v>9243</v>
      </c>
      <c r="E1872" s="1" t="s">
        <v>9231</v>
      </c>
      <c r="F1872" s="3">
        <v>44653</v>
      </c>
      <c r="G1872" t="s">
        <v>11116</v>
      </c>
    </row>
    <row r="1873" spans="1:7" x14ac:dyDescent="0.25">
      <c r="A1873">
        <f t="shared" ca="1" si="29"/>
        <v>0.12283012321531883</v>
      </c>
      <c r="B1873" s="1" t="s">
        <v>9229</v>
      </c>
      <c r="C1873" s="2">
        <v>455747410</v>
      </c>
      <c r="D1873" s="1" t="s">
        <v>9230</v>
      </c>
      <c r="E1873" s="1" t="s">
        <v>9231</v>
      </c>
      <c r="F1873" s="3">
        <v>44442</v>
      </c>
      <c r="G1873" t="s">
        <v>11117</v>
      </c>
    </row>
    <row r="1874" spans="1:7" x14ac:dyDescent="0.25">
      <c r="A1874">
        <f t="shared" ca="1" si="29"/>
        <v>0.81209838009726065</v>
      </c>
      <c r="B1874" s="1" t="s">
        <v>9225</v>
      </c>
      <c r="C1874" s="2">
        <v>169864235</v>
      </c>
      <c r="D1874" s="1" t="s">
        <v>9226</v>
      </c>
      <c r="E1874" s="1" t="s">
        <v>9227</v>
      </c>
      <c r="F1874" s="3">
        <v>44273</v>
      </c>
      <c r="G1874" t="s">
        <v>11118</v>
      </c>
    </row>
    <row r="1875" spans="1:7" x14ac:dyDescent="0.25">
      <c r="A1875">
        <f t="shared" ca="1" si="29"/>
        <v>0.96006290882041811</v>
      </c>
      <c r="B1875" s="1" t="s">
        <v>9242</v>
      </c>
      <c r="C1875" s="2">
        <v>627584820</v>
      </c>
      <c r="D1875" s="1" t="s">
        <v>9243</v>
      </c>
      <c r="E1875" s="1" t="s">
        <v>9231</v>
      </c>
      <c r="F1875" s="3">
        <v>44301</v>
      </c>
      <c r="G1875" t="s">
        <v>11119</v>
      </c>
    </row>
    <row r="1876" spans="1:7" x14ac:dyDescent="0.25">
      <c r="A1876">
        <f t="shared" ca="1" si="29"/>
        <v>0.16913823902520264</v>
      </c>
      <c r="B1876" s="1" t="s">
        <v>9242</v>
      </c>
      <c r="C1876" s="2">
        <v>130397149</v>
      </c>
      <c r="D1876" s="1" t="s">
        <v>9243</v>
      </c>
      <c r="E1876" s="1" t="s">
        <v>9231</v>
      </c>
      <c r="F1876" s="3">
        <v>44467</v>
      </c>
      <c r="G1876" t="s">
        <v>11120</v>
      </c>
    </row>
    <row r="1877" spans="1:7" x14ac:dyDescent="0.25">
      <c r="A1877">
        <f t="shared" ca="1" si="29"/>
        <v>0.42331486997911205</v>
      </c>
      <c r="B1877" s="1" t="s">
        <v>9245</v>
      </c>
      <c r="C1877" s="2">
        <v>160327357</v>
      </c>
      <c r="D1877" s="1" t="s">
        <v>9246</v>
      </c>
      <c r="E1877" s="1" t="s">
        <v>9227</v>
      </c>
      <c r="F1877" s="3">
        <v>44342</v>
      </c>
      <c r="G1877" t="s">
        <v>11121</v>
      </c>
    </row>
    <row r="1878" spans="1:7" x14ac:dyDescent="0.25">
      <c r="A1878">
        <f t="shared" ca="1" si="29"/>
        <v>0.25825572348969394</v>
      </c>
      <c r="B1878" s="1" t="s">
        <v>9242</v>
      </c>
      <c r="C1878" s="2">
        <v>274445016</v>
      </c>
      <c r="D1878" s="1" t="s">
        <v>9243</v>
      </c>
      <c r="E1878" s="1" t="s">
        <v>9231</v>
      </c>
      <c r="F1878" s="3">
        <v>44316</v>
      </c>
      <c r="G1878" t="s">
        <v>11122</v>
      </c>
    </row>
    <row r="1879" spans="1:7" x14ac:dyDescent="0.25">
      <c r="A1879">
        <f t="shared" ca="1" si="29"/>
        <v>0.97990945555455766</v>
      </c>
      <c r="B1879" s="1" t="s">
        <v>9242</v>
      </c>
      <c r="C1879" s="2">
        <v>992222747</v>
      </c>
      <c r="D1879" s="1" t="s">
        <v>9243</v>
      </c>
      <c r="E1879" s="1" t="s">
        <v>9231</v>
      </c>
      <c r="F1879" s="3">
        <v>44417</v>
      </c>
      <c r="G1879" t="s">
        <v>11123</v>
      </c>
    </row>
    <row r="1880" spans="1:7" x14ac:dyDescent="0.25">
      <c r="A1880">
        <f t="shared" ca="1" si="29"/>
        <v>0.20000517795984796</v>
      </c>
      <c r="B1880" s="1" t="s">
        <v>9225</v>
      </c>
      <c r="C1880" s="2">
        <v>17072561</v>
      </c>
      <c r="D1880" s="1" t="s">
        <v>9226</v>
      </c>
      <c r="E1880" s="1" t="s">
        <v>9227</v>
      </c>
      <c r="F1880" s="3">
        <v>44324</v>
      </c>
      <c r="G1880" t="s">
        <v>11124</v>
      </c>
    </row>
    <row r="1881" spans="1:7" x14ac:dyDescent="0.25">
      <c r="A1881">
        <f t="shared" ca="1" si="29"/>
        <v>0.62352406638147517</v>
      </c>
      <c r="B1881" s="1" t="s">
        <v>9245</v>
      </c>
      <c r="C1881" s="2">
        <v>530044811</v>
      </c>
      <c r="D1881" s="1" t="s">
        <v>9246</v>
      </c>
      <c r="E1881" s="1" t="s">
        <v>9282</v>
      </c>
      <c r="F1881" s="3">
        <v>44383</v>
      </c>
      <c r="G1881" t="s">
        <v>11125</v>
      </c>
    </row>
    <row r="1882" spans="1:7" x14ac:dyDescent="0.25">
      <c r="A1882">
        <f t="shared" ca="1" si="29"/>
        <v>0.38111204499753437</v>
      </c>
      <c r="B1882" s="1" t="s">
        <v>9225</v>
      </c>
      <c r="C1882" s="2">
        <v>147266929</v>
      </c>
      <c r="D1882" s="1" t="s">
        <v>9226</v>
      </c>
      <c r="E1882" s="1" t="s">
        <v>9227</v>
      </c>
      <c r="F1882" s="3">
        <v>44570</v>
      </c>
      <c r="G1882" t="s">
        <v>11126</v>
      </c>
    </row>
    <row r="1883" spans="1:7" x14ac:dyDescent="0.25">
      <c r="A1883">
        <f t="shared" ca="1" si="29"/>
        <v>0.52808770453685783</v>
      </c>
      <c r="B1883" s="1" t="s">
        <v>9242</v>
      </c>
      <c r="C1883" s="2">
        <v>987975738</v>
      </c>
      <c r="D1883" s="1" t="s">
        <v>9243</v>
      </c>
      <c r="E1883" s="1" t="s">
        <v>9231</v>
      </c>
      <c r="F1883" s="3">
        <v>44463</v>
      </c>
      <c r="G1883" t="s">
        <v>11127</v>
      </c>
    </row>
    <row r="1884" spans="1:7" x14ac:dyDescent="0.25">
      <c r="A1884">
        <f t="shared" ca="1" si="29"/>
        <v>0.74435952313002018</v>
      </c>
      <c r="B1884" s="1" t="s">
        <v>9242</v>
      </c>
      <c r="C1884" s="2">
        <v>336449990</v>
      </c>
      <c r="D1884" s="1" t="s">
        <v>9243</v>
      </c>
      <c r="E1884" s="1" t="s">
        <v>9231</v>
      </c>
      <c r="F1884" s="3">
        <v>44428</v>
      </c>
      <c r="G1884" t="s">
        <v>11128</v>
      </c>
    </row>
    <row r="1885" spans="1:7" x14ac:dyDescent="0.25">
      <c r="A1885">
        <f t="shared" ca="1" si="29"/>
        <v>0.84815883977369277</v>
      </c>
      <c r="B1885" s="1" t="s">
        <v>9225</v>
      </c>
      <c r="C1885" s="2">
        <v>939622054</v>
      </c>
      <c r="D1885" s="1" t="s">
        <v>9226</v>
      </c>
      <c r="E1885" s="1" t="s">
        <v>9233</v>
      </c>
      <c r="F1885" s="3">
        <v>44564</v>
      </c>
      <c r="G1885" t="s">
        <v>11129</v>
      </c>
    </row>
    <row r="1886" spans="1:7" x14ac:dyDescent="0.25">
      <c r="A1886">
        <f t="shared" ca="1" si="29"/>
        <v>0.53871994133100465</v>
      </c>
      <c r="B1886" s="1" t="s">
        <v>9245</v>
      </c>
      <c r="C1886" s="2">
        <v>877212776</v>
      </c>
      <c r="D1886" s="1" t="s">
        <v>9246</v>
      </c>
      <c r="E1886" s="1" t="s">
        <v>9227</v>
      </c>
      <c r="F1886" s="3">
        <v>44279</v>
      </c>
      <c r="G1886" t="s">
        <v>11130</v>
      </c>
    </row>
    <row r="1887" spans="1:7" x14ac:dyDescent="0.25">
      <c r="A1887">
        <f t="shared" ca="1" si="29"/>
        <v>0.20626148965455959</v>
      </c>
      <c r="B1887" s="1" t="s">
        <v>9242</v>
      </c>
      <c r="C1887" s="2">
        <v>842658068</v>
      </c>
      <c r="D1887" s="1" t="s">
        <v>9243</v>
      </c>
      <c r="E1887" s="1" t="s">
        <v>9231</v>
      </c>
      <c r="F1887" s="3">
        <v>44476</v>
      </c>
      <c r="G1887" t="s">
        <v>11131</v>
      </c>
    </row>
    <row r="1888" spans="1:7" x14ac:dyDescent="0.25">
      <c r="A1888">
        <f t="shared" ca="1" si="29"/>
        <v>0.1641809437214834</v>
      </c>
      <c r="B1888" s="1" t="s">
        <v>9235</v>
      </c>
      <c r="C1888" s="2">
        <v>7396430</v>
      </c>
      <c r="D1888" s="1" t="s">
        <v>9236</v>
      </c>
      <c r="E1888" s="1" t="s">
        <v>9227</v>
      </c>
      <c r="F1888" s="3">
        <v>44251</v>
      </c>
      <c r="G1888" t="s">
        <v>11132</v>
      </c>
    </row>
    <row r="1889" spans="1:7" x14ac:dyDescent="0.25">
      <c r="A1889">
        <f t="shared" ca="1" si="29"/>
        <v>0.95224341202577323</v>
      </c>
      <c r="B1889" s="1" t="s">
        <v>9245</v>
      </c>
      <c r="C1889" s="2">
        <v>883329390</v>
      </c>
      <c r="D1889" s="1" t="s">
        <v>9246</v>
      </c>
      <c r="E1889" s="1" t="s">
        <v>9227</v>
      </c>
      <c r="F1889" s="3">
        <v>44269</v>
      </c>
      <c r="G1889" t="s">
        <v>11133</v>
      </c>
    </row>
    <row r="1890" spans="1:7" x14ac:dyDescent="0.25">
      <c r="A1890">
        <f t="shared" ca="1" si="29"/>
        <v>0.77441776847903254</v>
      </c>
      <c r="B1890" s="1" t="s">
        <v>9242</v>
      </c>
      <c r="C1890" s="2">
        <v>401166509</v>
      </c>
      <c r="D1890" s="1" t="s">
        <v>9243</v>
      </c>
      <c r="E1890" s="1" t="s">
        <v>9231</v>
      </c>
      <c r="F1890" s="3">
        <v>44230</v>
      </c>
      <c r="G1890" t="s">
        <v>11134</v>
      </c>
    </row>
    <row r="1891" spans="1:7" x14ac:dyDescent="0.25">
      <c r="A1891">
        <f t="shared" ca="1" si="29"/>
        <v>0.64235051693573164</v>
      </c>
      <c r="B1891" s="1" t="s">
        <v>9229</v>
      </c>
      <c r="C1891" s="2">
        <v>113055246</v>
      </c>
      <c r="D1891" s="1" t="s">
        <v>9230</v>
      </c>
      <c r="E1891" s="1" t="s">
        <v>9240</v>
      </c>
      <c r="F1891" s="3">
        <v>44398</v>
      </c>
      <c r="G1891" t="s">
        <v>11135</v>
      </c>
    </row>
    <row r="1892" spans="1:7" x14ac:dyDescent="0.25">
      <c r="A1892">
        <f t="shared" ca="1" si="29"/>
        <v>0.48345556448536897</v>
      </c>
      <c r="B1892" s="1" t="s">
        <v>9242</v>
      </c>
      <c r="C1892" s="2">
        <v>616885669</v>
      </c>
      <c r="D1892" s="1" t="s">
        <v>9243</v>
      </c>
      <c r="E1892" s="1" t="s">
        <v>9231</v>
      </c>
      <c r="F1892" s="3">
        <v>44607</v>
      </c>
      <c r="G1892" t="s">
        <v>11136</v>
      </c>
    </row>
    <row r="1893" spans="1:7" x14ac:dyDescent="0.25">
      <c r="A1893">
        <f t="shared" ca="1" si="29"/>
        <v>0.4850802228882336</v>
      </c>
      <c r="B1893" s="1" t="s">
        <v>9259</v>
      </c>
      <c r="C1893" s="2">
        <v>479460368</v>
      </c>
      <c r="D1893" s="1" t="s">
        <v>9260</v>
      </c>
      <c r="E1893" s="1" t="s">
        <v>9231</v>
      </c>
      <c r="F1893" s="3">
        <v>44227</v>
      </c>
      <c r="G1893" t="s">
        <v>11137</v>
      </c>
    </row>
    <row r="1894" spans="1:7" x14ac:dyDescent="0.25">
      <c r="A1894">
        <f t="shared" ca="1" si="29"/>
        <v>0.17843649296528374</v>
      </c>
      <c r="B1894" s="1" t="s">
        <v>9225</v>
      </c>
      <c r="C1894" s="2">
        <v>211513274</v>
      </c>
      <c r="D1894" s="1" t="s">
        <v>9226</v>
      </c>
      <c r="E1894" s="1" t="s">
        <v>9231</v>
      </c>
      <c r="F1894" s="3">
        <v>44422</v>
      </c>
      <c r="G1894" t="s">
        <v>11138</v>
      </c>
    </row>
    <row r="1895" spans="1:7" x14ac:dyDescent="0.25">
      <c r="A1895">
        <f t="shared" ca="1" si="29"/>
        <v>0.50507449808301585</v>
      </c>
      <c r="B1895" s="1" t="s">
        <v>9245</v>
      </c>
      <c r="C1895" s="2">
        <v>730137715</v>
      </c>
      <c r="D1895" s="1" t="s">
        <v>9246</v>
      </c>
      <c r="E1895" s="1" t="s">
        <v>9285</v>
      </c>
      <c r="F1895" s="3">
        <v>44281</v>
      </c>
      <c r="G1895" t="s">
        <v>11139</v>
      </c>
    </row>
    <row r="1896" spans="1:7" x14ac:dyDescent="0.25">
      <c r="A1896">
        <f t="shared" ca="1" si="29"/>
        <v>0.59874005764563543</v>
      </c>
      <c r="B1896" s="1" t="s">
        <v>9245</v>
      </c>
      <c r="C1896" s="2">
        <v>157826546</v>
      </c>
      <c r="D1896" s="1" t="s">
        <v>9246</v>
      </c>
      <c r="E1896" s="1" t="s">
        <v>9227</v>
      </c>
      <c r="F1896" s="3">
        <v>44449</v>
      </c>
      <c r="G1896" t="s">
        <v>11140</v>
      </c>
    </row>
    <row r="1897" spans="1:7" x14ac:dyDescent="0.25">
      <c r="A1897">
        <f t="shared" ca="1" si="29"/>
        <v>0.98430784158110918</v>
      </c>
      <c r="B1897" s="1" t="s">
        <v>9245</v>
      </c>
      <c r="C1897" s="2">
        <v>709800799</v>
      </c>
      <c r="D1897" s="1" t="s">
        <v>9246</v>
      </c>
      <c r="E1897" s="1" t="s">
        <v>9227</v>
      </c>
      <c r="F1897" s="3">
        <v>44510</v>
      </c>
      <c r="G1897" t="s">
        <v>11141</v>
      </c>
    </row>
    <row r="1898" spans="1:7" x14ac:dyDescent="0.25">
      <c r="A1898">
        <f t="shared" ca="1" si="29"/>
        <v>0.18463970263581009</v>
      </c>
      <c r="B1898" s="1" t="s">
        <v>9242</v>
      </c>
      <c r="C1898" s="2">
        <v>122621145</v>
      </c>
      <c r="D1898" s="1" t="s">
        <v>9243</v>
      </c>
      <c r="E1898" s="1" t="s">
        <v>9231</v>
      </c>
      <c r="F1898" s="3">
        <v>44593</v>
      </c>
      <c r="G1898" t="s">
        <v>11142</v>
      </c>
    </row>
    <row r="1899" spans="1:7" x14ac:dyDescent="0.25">
      <c r="A1899">
        <f t="shared" ca="1" si="29"/>
        <v>0.29288355450336967</v>
      </c>
      <c r="B1899" s="1" t="s">
        <v>9235</v>
      </c>
      <c r="C1899" s="2">
        <v>279173198</v>
      </c>
      <c r="D1899" s="1" t="s">
        <v>9236</v>
      </c>
      <c r="E1899" s="1" t="s">
        <v>9237</v>
      </c>
      <c r="F1899" s="3">
        <v>44208</v>
      </c>
      <c r="G1899" t="s">
        <v>11143</v>
      </c>
    </row>
    <row r="1900" spans="1:7" x14ac:dyDescent="0.25">
      <c r="A1900">
        <f t="shared" ca="1" si="29"/>
        <v>5.8641773480439641E-2</v>
      </c>
      <c r="B1900" s="1" t="s">
        <v>9225</v>
      </c>
      <c r="C1900" s="2">
        <v>164215475</v>
      </c>
      <c r="D1900" s="1" t="s">
        <v>9226</v>
      </c>
      <c r="E1900" s="1" t="s">
        <v>9285</v>
      </c>
      <c r="F1900" s="3">
        <v>44392</v>
      </c>
      <c r="G1900" t="s">
        <v>11144</v>
      </c>
    </row>
    <row r="1901" spans="1:7" x14ac:dyDescent="0.25">
      <c r="A1901">
        <f t="shared" ca="1" si="29"/>
        <v>0.31110125803326005</v>
      </c>
      <c r="B1901" s="1" t="s">
        <v>9225</v>
      </c>
      <c r="C1901" s="2">
        <v>827408332</v>
      </c>
      <c r="D1901" s="1" t="s">
        <v>9226</v>
      </c>
      <c r="E1901" s="1" t="s">
        <v>9227</v>
      </c>
      <c r="F1901" s="3">
        <v>44285</v>
      </c>
      <c r="G1901" t="s">
        <v>11145</v>
      </c>
    </row>
    <row r="1902" spans="1:7" x14ac:dyDescent="0.25">
      <c r="A1902">
        <f t="shared" ca="1" si="29"/>
        <v>0.94930795343606988</v>
      </c>
      <c r="B1902" s="1" t="s">
        <v>9245</v>
      </c>
      <c r="C1902" s="2">
        <v>216066747</v>
      </c>
      <c r="D1902" s="1" t="s">
        <v>9246</v>
      </c>
      <c r="E1902" s="1" t="s">
        <v>9227</v>
      </c>
      <c r="F1902" s="3">
        <v>44563</v>
      </c>
      <c r="G1902" t="s">
        <v>11146</v>
      </c>
    </row>
    <row r="1903" spans="1:7" x14ac:dyDescent="0.25">
      <c r="A1903">
        <f t="shared" ca="1" si="29"/>
        <v>0.36237199979861523</v>
      </c>
      <c r="B1903" s="1" t="s">
        <v>9259</v>
      </c>
      <c r="C1903" s="2">
        <v>924740704</v>
      </c>
      <c r="D1903" s="1" t="s">
        <v>9260</v>
      </c>
      <c r="E1903" s="1" t="s">
        <v>9233</v>
      </c>
      <c r="F1903" s="3">
        <v>44254</v>
      </c>
      <c r="G1903" t="s">
        <v>11147</v>
      </c>
    </row>
    <row r="1904" spans="1:7" x14ac:dyDescent="0.25">
      <c r="A1904">
        <f t="shared" ca="1" si="29"/>
        <v>0.31695936984944972</v>
      </c>
      <c r="B1904" s="1" t="s">
        <v>9242</v>
      </c>
      <c r="C1904" s="2">
        <v>443973508</v>
      </c>
      <c r="D1904" s="1" t="s">
        <v>9243</v>
      </c>
      <c r="E1904" s="1" t="s">
        <v>9231</v>
      </c>
      <c r="F1904" s="3">
        <v>44245</v>
      </c>
      <c r="G1904" t="s">
        <v>11148</v>
      </c>
    </row>
    <row r="1905" spans="1:7" x14ac:dyDescent="0.25">
      <c r="A1905">
        <f t="shared" ca="1" si="29"/>
        <v>0.15647205052566993</v>
      </c>
      <c r="B1905" s="1" t="s">
        <v>9245</v>
      </c>
      <c r="C1905" s="2">
        <v>325236685</v>
      </c>
      <c r="D1905" s="1" t="s">
        <v>9246</v>
      </c>
      <c r="E1905" s="1" t="s">
        <v>9227</v>
      </c>
      <c r="F1905" s="3">
        <v>44549</v>
      </c>
      <c r="G1905" t="s">
        <v>11149</v>
      </c>
    </row>
    <row r="1906" spans="1:7" x14ac:dyDescent="0.25">
      <c r="A1906">
        <f t="shared" ca="1" si="29"/>
        <v>0.73153874206462555</v>
      </c>
      <c r="B1906" s="1" t="s">
        <v>9245</v>
      </c>
      <c r="C1906" s="2">
        <v>67209777</v>
      </c>
      <c r="D1906" s="1" t="s">
        <v>9246</v>
      </c>
      <c r="E1906" s="1" t="s">
        <v>9285</v>
      </c>
      <c r="F1906" s="3">
        <v>44357</v>
      </c>
      <c r="G1906" t="s">
        <v>11150</v>
      </c>
    </row>
    <row r="1907" spans="1:7" x14ac:dyDescent="0.25">
      <c r="A1907">
        <f t="shared" ca="1" si="29"/>
        <v>0.60206075346509913</v>
      </c>
      <c r="B1907" s="1" t="s">
        <v>9229</v>
      </c>
      <c r="C1907" s="2">
        <v>229181229</v>
      </c>
      <c r="D1907" s="1" t="s">
        <v>9230</v>
      </c>
      <c r="E1907" s="1" t="s">
        <v>9240</v>
      </c>
      <c r="F1907" s="3">
        <v>44527</v>
      </c>
      <c r="G1907" t="s">
        <v>11151</v>
      </c>
    </row>
    <row r="1908" spans="1:7" x14ac:dyDescent="0.25">
      <c r="A1908">
        <f t="shared" ca="1" si="29"/>
        <v>0.69334026254528158</v>
      </c>
      <c r="B1908" s="1" t="s">
        <v>9225</v>
      </c>
      <c r="C1908" s="2">
        <v>851102681</v>
      </c>
      <c r="D1908" s="1" t="s">
        <v>9226</v>
      </c>
      <c r="E1908" s="1" t="s">
        <v>9231</v>
      </c>
      <c r="F1908" s="3">
        <v>44544</v>
      </c>
      <c r="G1908" t="s">
        <v>11152</v>
      </c>
    </row>
    <row r="1909" spans="1:7" x14ac:dyDescent="0.25">
      <c r="A1909">
        <f t="shared" ca="1" si="29"/>
        <v>0.58048843494275471</v>
      </c>
      <c r="B1909" s="1" t="s">
        <v>9235</v>
      </c>
      <c r="C1909" s="2">
        <v>825826622</v>
      </c>
      <c r="D1909" s="1" t="s">
        <v>9236</v>
      </c>
      <c r="E1909" s="1" t="s">
        <v>9227</v>
      </c>
      <c r="F1909" s="3">
        <v>44484</v>
      </c>
      <c r="G1909" t="s">
        <v>11153</v>
      </c>
    </row>
    <row r="1910" spans="1:7" x14ac:dyDescent="0.25">
      <c r="A1910">
        <f t="shared" ca="1" si="29"/>
        <v>0.6947853445238763</v>
      </c>
      <c r="B1910" s="1" t="s">
        <v>9229</v>
      </c>
      <c r="C1910" s="2">
        <v>802691207</v>
      </c>
      <c r="D1910" s="1" t="s">
        <v>9230</v>
      </c>
      <c r="E1910" s="1" t="s">
        <v>9240</v>
      </c>
      <c r="F1910" s="3">
        <v>44389</v>
      </c>
      <c r="G1910" t="s">
        <v>11154</v>
      </c>
    </row>
    <row r="1911" spans="1:7" x14ac:dyDescent="0.25">
      <c r="A1911">
        <f t="shared" ca="1" si="29"/>
        <v>0.44187648875398333</v>
      </c>
      <c r="B1911" s="1" t="s">
        <v>9225</v>
      </c>
      <c r="C1911" s="2">
        <v>329720299</v>
      </c>
      <c r="D1911" s="1" t="s">
        <v>9226</v>
      </c>
      <c r="E1911" s="1" t="s">
        <v>9285</v>
      </c>
      <c r="F1911" s="3">
        <v>44591</v>
      </c>
      <c r="G1911" t="s">
        <v>11155</v>
      </c>
    </row>
    <row r="1912" spans="1:7" x14ac:dyDescent="0.25">
      <c r="A1912">
        <f t="shared" ca="1" si="29"/>
        <v>5.2239005224548607E-2</v>
      </c>
      <c r="B1912" s="1" t="s">
        <v>9225</v>
      </c>
      <c r="C1912" s="2">
        <v>934718350</v>
      </c>
      <c r="D1912" s="1" t="s">
        <v>9226</v>
      </c>
      <c r="E1912" s="1" t="s">
        <v>9231</v>
      </c>
      <c r="F1912" s="3">
        <v>44573</v>
      </c>
      <c r="G1912" t="s">
        <v>11156</v>
      </c>
    </row>
    <row r="1913" spans="1:7" x14ac:dyDescent="0.25">
      <c r="A1913">
        <f t="shared" ca="1" si="29"/>
        <v>6.6860269080740831E-2</v>
      </c>
      <c r="B1913" s="1" t="s">
        <v>9259</v>
      </c>
      <c r="C1913" s="2">
        <v>358218500</v>
      </c>
      <c r="D1913" s="1" t="s">
        <v>9260</v>
      </c>
      <c r="E1913" s="1" t="s">
        <v>9231</v>
      </c>
      <c r="F1913" s="3">
        <v>44430</v>
      </c>
      <c r="G1913" t="s">
        <v>11157</v>
      </c>
    </row>
    <row r="1914" spans="1:7" x14ac:dyDescent="0.25">
      <c r="A1914">
        <f t="shared" ca="1" si="29"/>
        <v>0.7347713163529519</v>
      </c>
      <c r="B1914" s="1" t="s">
        <v>9259</v>
      </c>
      <c r="C1914" s="2">
        <v>406401047</v>
      </c>
      <c r="D1914" s="1" t="s">
        <v>9260</v>
      </c>
      <c r="E1914" s="1" t="s">
        <v>9231</v>
      </c>
      <c r="F1914" s="3">
        <v>44374</v>
      </c>
      <c r="G1914" t="s">
        <v>11158</v>
      </c>
    </row>
    <row r="1915" spans="1:7" x14ac:dyDescent="0.25">
      <c r="A1915">
        <f t="shared" ca="1" si="29"/>
        <v>0.21239167894597866</v>
      </c>
      <c r="B1915" s="1" t="s">
        <v>9242</v>
      </c>
      <c r="C1915" s="2">
        <v>273049710</v>
      </c>
      <c r="D1915" s="1" t="s">
        <v>9243</v>
      </c>
      <c r="E1915" s="1" t="s">
        <v>9233</v>
      </c>
      <c r="F1915" s="3">
        <v>44489</v>
      </c>
      <c r="G1915" t="s">
        <v>11159</v>
      </c>
    </row>
    <row r="1916" spans="1:7" x14ac:dyDescent="0.25">
      <c r="A1916">
        <f t="shared" ca="1" si="29"/>
        <v>0.85780465023527497</v>
      </c>
      <c r="B1916" s="1" t="s">
        <v>9235</v>
      </c>
      <c r="C1916" s="2">
        <v>247030328</v>
      </c>
      <c r="D1916" s="1" t="s">
        <v>9236</v>
      </c>
      <c r="E1916" s="1" t="s">
        <v>9248</v>
      </c>
      <c r="F1916" s="3">
        <v>44394</v>
      </c>
      <c r="G1916" t="s">
        <v>11160</v>
      </c>
    </row>
    <row r="1917" spans="1:7" x14ac:dyDescent="0.25">
      <c r="A1917">
        <f t="shared" ca="1" si="29"/>
        <v>5.7801168022828198E-2</v>
      </c>
      <c r="B1917" s="1" t="s">
        <v>9245</v>
      </c>
      <c r="C1917" s="2">
        <v>401915086</v>
      </c>
      <c r="D1917" s="1" t="s">
        <v>9246</v>
      </c>
      <c r="E1917" s="1" t="s">
        <v>9285</v>
      </c>
      <c r="F1917" s="3">
        <v>44452</v>
      </c>
      <c r="G1917" t="s">
        <v>11161</v>
      </c>
    </row>
    <row r="1918" spans="1:7" x14ac:dyDescent="0.25">
      <c r="A1918">
        <f t="shared" ca="1" si="29"/>
        <v>0.4687388041938656</v>
      </c>
      <c r="B1918" s="1" t="s">
        <v>9242</v>
      </c>
      <c r="C1918" s="2">
        <v>25156448</v>
      </c>
      <c r="D1918" s="1" t="s">
        <v>9243</v>
      </c>
      <c r="E1918" s="1" t="s">
        <v>9231</v>
      </c>
      <c r="F1918" s="3">
        <v>44442</v>
      </c>
      <c r="G1918" t="s">
        <v>11162</v>
      </c>
    </row>
    <row r="1919" spans="1:7" x14ac:dyDescent="0.25">
      <c r="A1919">
        <f t="shared" ca="1" si="29"/>
        <v>0.91038200228651278</v>
      </c>
      <c r="B1919" s="1" t="s">
        <v>9242</v>
      </c>
      <c r="C1919" s="2">
        <v>851449860</v>
      </c>
      <c r="D1919" s="1" t="s">
        <v>9243</v>
      </c>
      <c r="E1919" s="1" t="s">
        <v>9233</v>
      </c>
      <c r="F1919" s="3">
        <v>44269</v>
      </c>
      <c r="G1919" t="s">
        <v>11163</v>
      </c>
    </row>
    <row r="1920" spans="1:7" x14ac:dyDescent="0.25">
      <c r="A1920">
        <f t="shared" ca="1" si="29"/>
        <v>0.58230061607103367</v>
      </c>
      <c r="B1920" s="1" t="s">
        <v>9242</v>
      </c>
      <c r="C1920" s="2">
        <v>672830363</v>
      </c>
      <c r="D1920" s="1" t="s">
        <v>9243</v>
      </c>
      <c r="E1920" s="1" t="s">
        <v>9231</v>
      </c>
      <c r="F1920" s="3">
        <v>44283</v>
      </c>
      <c r="G1920" t="s">
        <v>11164</v>
      </c>
    </row>
    <row r="1921" spans="1:7" x14ac:dyDescent="0.25">
      <c r="A1921">
        <f t="shared" ca="1" si="29"/>
        <v>0.8758753192722678</v>
      </c>
      <c r="B1921" s="1" t="s">
        <v>9242</v>
      </c>
      <c r="C1921" s="2">
        <v>795560326</v>
      </c>
      <c r="D1921" s="1" t="s">
        <v>9243</v>
      </c>
      <c r="E1921" s="1" t="s">
        <v>9231</v>
      </c>
      <c r="F1921" s="3">
        <v>44432</v>
      </c>
      <c r="G1921" t="s">
        <v>11165</v>
      </c>
    </row>
    <row r="1922" spans="1:7" x14ac:dyDescent="0.25">
      <c r="A1922">
        <f t="shared" ref="A1922:A1985" ca="1" si="30">RAND()</f>
        <v>1.8187770115684621E-2</v>
      </c>
      <c r="B1922" s="1" t="s">
        <v>9225</v>
      </c>
      <c r="C1922" s="2">
        <v>437676621</v>
      </c>
      <c r="D1922" s="1" t="s">
        <v>9226</v>
      </c>
      <c r="E1922" s="1" t="s">
        <v>9285</v>
      </c>
      <c r="F1922" s="3">
        <v>44608</v>
      </c>
      <c r="G1922" t="s">
        <v>11166</v>
      </c>
    </row>
    <row r="1923" spans="1:7" x14ac:dyDescent="0.25">
      <c r="A1923">
        <f t="shared" ca="1" si="30"/>
        <v>0.43466048522026679</v>
      </c>
      <c r="B1923" s="1" t="s">
        <v>9259</v>
      </c>
      <c r="C1923" s="2">
        <v>772851714</v>
      </c>
      <c r="D1923" s="1" t="s">
        <v>9260</v>
      </c>
      <c r="E1923" s="1" t="s">
        <v>9231</v>
      </c>
      <c r="F1923" s="3">
        <v>44496</v>
      </c>
      <c r="G1923" t="s">
        <v>11167</v>
      </c>
    </row>
    <row r="1924" spans="1:7" x14ac:dyDescent="0.25">
      <c r="A1924">
        <f t="shared" ca="1" si="30"/>
        <v>0.4793548929556829</v>
      </c>
      <c r="B1924" s="1" t="s">
        <v>9242</v>
      </c>
      <c r="C1924" s="2">
        <v>392790035</v>
      </c>
      <c r="D1924" s="1" t="s">
        <v>9243</v>
      </c>
      <c r="E1924" s="1" t="s">
        <v>9231</v>
      </c>
      <c r="F1924" s="3">
        <v>44585</v>
      </c>
      <c r="G1924" t="s">
        <v>11168</v>
      </c>
    </row>
    <row r="1925" spans="1:7" x14ac:dyDescent="0.25">
      <c r="A1925">
        <f t="shared" ca="1" si="30"/>
        <v>0.86429403720664721</v>
      </c>
      <c r="B1925" s="1" t="s">
        <v>9245</v>
      </c>
      <c r="C1925" s="2">
        <v>399764116</v>
      </c>
      <c r="D1925" s="1" t="s">
        <v>9246</v>
      </c>
      <c r="E1925" s="1" t="s">
        <v>9227</v>
      </c>
      <c r="F1925" s="3">
        <v>44523</v>
      </c>
      <c r="G1925" t="s">
        <v>11169</v>
      </c>
    </row>
    <row r="1926" spans="1:7" x14ac:dyDescent="0.25">
      <c r="A1926">
        <f t="shared" ca="1" si="30"/>
        <v>0.8123640395373215</v>
      </c>
      <c r="B1926" s="1" t="s">
        <v>9225</v>
      </c>
      <c r="C1926" s="2">
        <v>908674660</v>
      </c>
      <c r="D1926" s="1" t="s">
        <v>9226</v>
      </c>
      <c r="E1926" s="1" t="s">
        <v>9227</v>
      </c>
      <c r="F1926" s="3">
        <v>44537</v>
      </c>
      <c r="G1926" t="s">
        <v>11170</v>
      </c>
    </row>
    <row r="1927" spans="1:7" x14ac:dyDescent="0.25">
      <c r="A1927">
        <f t="shared" ca="1" si="30"/>
        <v>0.50646509963593278</v>
      </c>
      <c r="B1927" s="1" t="s">
        <v>9259</v>
      </c>
      <c r="C1927" s="2">
        <v>126238837</v>
      </c>
      <c r="D1927" s="1" t="s">
        <v>9260</v>
      </c>
      <c r="E1927" s="1" t="s">
        <v>9287</v>
      </c>
      <c r="F1927" s="3">
        <v>44311</v>
      </c>
      <c r="G1927" t="s">
        <v>11171</v>
      </c>
    </row>
    <row r="1928" spans="1:7" x14ac:dyDescent="0.25">
      <c r="A1928">
        <f t="shared" ca="1" si="30"/>
        <v>0.57968593598710638</v>
      </c>
      <c r="B1928" s="1" t="s">
        <v>9235</v>
      </c>
      <c r="C1928" s="2">
        <v>46822267</v>
      </c>
      <c r="D1928" s="1" t="s">
        <v>9236</v>
      </c>
      <c r="E1928" s="1" t="s">
        <v>9237</v>
      </c>
      <c r="F1928" s="3">
        <v>44397</v>
      </c>
      <c r="G1928" t="s">
        <v>11172</v>
      </c>
    </row>
    <row r="1929" spans="1:7" x14ac:dyDescent="0.25">
      <c r="A1929">
        <f t="shared" ca="1" si="30"/>
        <v>0.48043041080750237</v>
      </c>
      <c r="B1929" s="1" t="s">
        <v>9245</v>
      </c>
      <c r="C1929" s="2">
        <v>687970690</v>
      </c>
      <c r="D1929" s="1" t="s">
        <v>9246</v>
      </c>
      <c r="E1929" s="1" t="s">
        <v>9285</v>
      </c>
      <c r="F1929" s="3">
        <v>44311</v>
      </c>
      <c r="G1929" t="s">
        <v>11173</v>
      </c>
    </row>
    <row r="1930" spans="1:7" x14ac:dyDescent="0.25">
      <c r="A1930">
        <f t="shared" ca="1" si="30"/>
        <v>0.9554688779675875</v>
      </c>
      <c r="B1930" s="1" t="s">
        <v>9225</v>
      </c>
      <c r="C1930" s="2">
        <v>382278715</v>
      </c>
      <c r="D1930" s="1" t="s">
        <v>9226</v>
      </c>
      <c r="E1930" s="1" t="s">
        <v>9227</v>
      </c>
      <c r="F1930" s="3">
        <v>44242</v>
      </c>
      <c r="G1930" t="s">
        <v>11174</v>
      </c>
    </row>
    <row r="1931" spans="1:7" x14ac:dyDescent="0.25">
      <c r="A1931">
        <f t="shared" ca="1" si="30"/>
        <v>0.4420944431760071</v>
      </c>
      <c r="B1931" s="1" t="s">
        <v>9242</v>
      </c>
      <c r="C1931" s="2">
        <v>330939456</v>
      </c>
      <c r="D1931" s="1" t="s">
        <v>9243</v>
      </c>
      <c r="E1931" s="1" t="s">
        <v>9231</v>
      </c>
      <c r="F1931" s="3">
        <v>44560</v>
      </c>
      <c r="G1931" t="s">
        <v>11175</v>
      </c>
    </row>
    <row r="1932" spans="1:7" x14ac:dyDescent="0.25">
      <c r="A1932">
        <f t="shared" ca="1" si="30"/>
        <v>0.31546001240101817</v>
      </c>
      <c r="B1932" s="1" t="s">
        <v>9225</v>
      </c>
      <c r="C1932" s="2">
        <v>741028214</v>
      </c>
      <c r="D1932" s="1" t="s">
        <v>9226</v>
      </c>
      <c r="E1932" s="1" t="s">
        <v>9227</v>
      </c>
      <c r="F1932" s="3">
        <v>44590</v>
      </c>
      <c r="G1932" t="s">
        <v>11176</v>
      </c>
    </row>
    <row r="1933" spans="1:7" x14ac:dyDescent="0.25">
      <c r="A1933">
        <f t="shared" ca="1" si="30"/>
        <v>0.65450715384251323</v>
      </c>
      <c r="B1933" s="1" t="s">
        <v>9245</v>
      </c>
      <c r="C1933" s="2">
        <v>845277611</v>
      </c>
      <c r="D1933" s="1" t="s">
        <v>9246</v>
      </c>
      <c r="E1933" s="1" t="s">
        <v>9227</v>
      </c>
      <c r="F1933" s="3">
        <v>44407</v>
      </c>
      <c r="G1933" t="s">
        <v>11177</v>
      </c>
    </row>
    <row r="1934" spans="1:7" x14ac:dyDescent="0.25">
      <c r="A1934">
        <f t="shared" ca="1" si="30"/>
        <v>0.5708026991609797</v>
      </c>
      <c r="B1934" s="1" t="s">
        <v>9235</v>
      </c>
      <c r="C1934" s="2">
        <v>44786017</v>
      </c>
      <c r="D1934" s="1" t="s">
        <v>9236</v>
      </c>
      <c r="E1934" s="1" t="s">
        <v>9227</v>
      </c>
      <c r="F1934" s="3">
        <v>44569</v>
      </c>
      <c r="G1934" t="s">
        <v>11178</v>
      </c>
    </row>
    <row r="1935" spans="1:7" x14ac:dyDescent="0.25">
      <c r="A1935">
        <f t="shared" ca="1" si="30"/>
        <v>0.63939404012678158</v>
      </c>
      <c r="B1935" s="1" t="s">
        <v>9225</v>
      </c>
      <c r="C1935" s="2">
        <v>373125639</v>
      </c>
      <c r="D1935" s="1" t="s">
        <v>9226</v>
      </c>
      <c r="E1935" s="1" t="s">
        <v>9227</v>
      </c>
      <c r="F1935" s="3">
        <v>44524</v>
      </c>
      <c r="G1935" t="s">
        <v>11179</v>
      </c>
    </row>
    <row r="1936" spans="1:7" x14ac:dyDescent="0.25">
      <c r="A1936">
        <f t="shared" ca="1" si="30"/>
        <v>3.798009955684245E-2</v>
      </c>
      <c r="B1936" s="1" t="s">
        <v>9242</v>
      </c>
      <c r="C1936" s="2">
        <v>330775749</v>
      </c>
      <c r="D1936" s="1" t="s">
        <v>9243</v>
      </c>
      <c r="E1936" s="1" t="s">
        <v>9231</v>
      </c>
      <c r="F1936" s="3">
        <v>44575</v>
      </c>
      <c r="G1936" t="s">
        <v>11180</v>
      </c>
    </row>
    <row r="1937" spans="1:7" x14ac:dyDescent="0.25">
      <c r="A1937">
        <f t="shared" ca="1" si="30"/>
        <v>0.99321090276163415</v>
      </c>
      <c r="B1937" s="1" t="s">
        <v>9245</v>
      </c>
      <c r="C1937" s="2">
        <v>738835399</v>
      </c>
      <c r="D1937" s="1" t="s">
        <v>9246</v>
      </c>
      <c r="E1937" s="1" t="s">
        <v>9285</v>
      </c>
      <c r="F1937" s="3">
        <v>44669</v>
      </c>
      <c r="G1937" t="s">
        <v>11181</v>
      </c>
    </row>
    <row r="1938" spans="1:7" x14ac:dyDescent="0.25">
      <c r="A1938">
        <f t="shared" ca="1" si="30"/>
        <v>7.6559305922019316E-2</v>
      </c>
      <c r="B1938" s="1" t="s">
        <v>9259</v>
      </c>
      <c r="C1938" s="2">
        <v>131306401</v>
      </c>
      <c r="D1938" s="1" t="s">
        <v>9260</v>
      </c>
      <c r="E1938" s="1" t="s">
        <v>9233</v>
      </c>
      <c r="F1938" s="3">
        <v>44268</v>
      </c>
      <c r="G1938" t="s">
        <v>11182</v>
      </c>
    </row>
    <row r="1939" spans="1:7" x14ac:dyDescent="0.25">
      <c r="A1939">
        <f t="shared" ca="1" si="30"/>
        <v>0.88966613770295611</v>
      </c>
      <c r="B1939" s="1" t="s">
        <v>9225</v>
      </c>
      <c r="C1939" s="2">
        <v>580251795</v>
      </c>
      <c r="D1939" s="1" t="s">
        <v>9226</v>
      </c>
      <c r="E1939" s="1" t="s">
        <v>9227</v>
      </c>
      <c r="F1939" s="3">
        <v>44418</v>
      </c>
      <c r="G1939" t="s">
        <v>11183</v>
      </c>
    </row>
    <row r="1940" spans="1:7" x14ac:dyDescent="0.25">
      <c r="A1940">
        <f t="shared" ca="1" si="30"/>
        <v>4.0889758622531636E-2</v>
      </c>
      <c r="B1940" s="1" t="s">
        <v>9259</v>
      </c>
      <c r="C1940" s="2">
        <v>26995934</v>
      </c>
      <c r="D1940" s="1" t="s">
        <v>9260</v>
      </c>
      <c r="E1940" s="1" t="s">
        <v>9233</v>
      </c>
      <c r="F1940" s="3">
        <v>44234</v>
      </c>
      <c r="G1940" t="s">
        <v>11184</v>
      </c>
    </row>
    <row r="1941" spans="1:7" x14ac:dyDescent="0.25">
      <c r="A1941">
        <f t="shared" ca="1" si="30"/>
        <v>0.72460326049647905</v>
      </c>
      <c r="B1941" s="1" t="s">
        <v>9235</v>
      </c>
      <c r="C1941" s="2">
        <v>547781025</v>
      </c>
      <c r="D1941" s="1" t="s">
        <v>9236</v>
      </c>
      <c r="E1941" s="1" t="s">
        <v>9248</v>
      </c>
      <c r="F1941" s="3">
        <v>44478</v>
      </c>
      <c r="G1941" t="s">
        <v>11185</v>
      </c>
    </row>
    <row r="1942" spans="1:7" x14ac:dyDescent="0.25">
      <c r="A1942">
        <f t="shared" ca="1" si="30"/>
        <v>0.51794995220830442</v>
      </c>
      <c r="B1942" s="1" t="s">
        <v>9245</v>
      </c>
      <c r="C1942" s="2">
        <v>604247718</v>
      </c>
      <c r="D1942" s="1" t="s">
        <v>9246</v>
      </c>
      <c r="E1942" s="1" t="s">
        <v>9285</v>
      </c>
      <c r="F1942" s="3">
        <v>44269</v>
      </c>
      <c r="G1942" t="s">
        <v>11186</v>
      </c>
    </row>
    <row r="1943" spans="1:7" x14ac:dyDescent="0.25">
      <c r="A1943">
        <f t="shared" ca="1" si="30"/>
        <v>2.866476146247432E-2</v>
      </c>
      <c r="B1943" s="1" t="s">
        <v>9242</v>
      </c>
      <c r="C1943" s="2">
        <v>253960066</v>
      </c>
      <c r="D1943" s="1" t="s">
        <v>9243</v>
      </c>
      <c r="E1943" s="1" t="s">
        <v>9231</v>
      </c>
      <c r="F1943" s="3">
        <v>44322</v>
      </c>
      <c r="G1943" t="s">
        <v>11187</v>
      </c>
    </row>
    <row r="1944" spans="1:7" x14ac:dyDescent="0.25">
      <c r="A1944">
        <f t="shared" ca="1" si="30"/>
        <v>0.43409416296349801</v>
      </c>
      <c r="B1944" s="1" t="s">
        <v>9225</v>
      </c>
      <c r="C1944" s="2">
        <v>253730021</v>
      </c>
      <c r="D1944" s="1" t="s">
        <v>9226</v>
      </c>
      <c r="E1944" s="1" t="s">
        <v>9227</v>
      </c>
      <c r="F1944" s="3">
        <v>44668</v>
      </c>
      <c r="G1944" t="s">
        <v>11188</v>
      </c>
    </row>
    <row r="1945" spans="1:7" x14ac:dyDescent="0.25">
      <c r="A1945">
        <f t="shared" ca="1" si="30"/>
        <v>0.932485421320559</v>
      </c>
      <c r="B1945" s="1" t="s">
        <v>9235</v>
      </c>
      <c r="C1945" s="2">
        <v>329863838</v>
      </c>
      <c r="D1945" s="1" t="s">
        <v>9236</v>
      </c>
      <c r="E1945" s="1" t="s">
        <v>9237</v>
      </c>
      <c r="F1945" s="3">
        <v>44315</v>
      </c>
      <c r="G1945" t="s">
        <v>11189</v>
      </c>
    </row>
    <row r="1946" spans="1:7" x14ac:dyDescent="0.25">
      <c r="A1946">
        <f t="shared" ca="1" si="30"/>
        <v>0.66597542797768516</v>
      </c>
      <c r="B1946" s="1" t="s">
        <v>9225</v>
      </c>
      <c r="C1946" s="2">
        <v>131682984</v>
      </c>
      <c r="D1946" s="1" t="s">
        <v>9226</v>
      </c>
      <c r="E1946" s="1" t="s">
        <v>9227</v>
      </c>
      <c r="F1946" s="3">
        <v>44618</v>
      </c>
      <c r="G1946" t="s">
        <v>11190</v>
      </c>
    </row>
    <row r="1947" spans="1:7" x14ac:dyDescent="0.25">
      <c r="A1947">
        <f t="shared" ca="1" si="30"/>
        <v>0.68295191954166379</v>
      </c>
      <c r="B1947" s="1" t="s">
        <v>9259</v>
      </c>
      <c r="C1947" s="2">
        <v>998201239</v>
      </c>
      <c r="D1947" s="1" t="s">
        <v>9260</v>
      </c>
      <c r="E1947" s="1" t="s">
        <v>9287</v>
      </c>
      <c r="F1947" s="3">
        <v>44614</v>
      </c>
      <c r="G1947" t="s">
        <v>11191</v>
      </c>
    </row>
    <row r="1948" spans="1:7" x14ac:dyDescent="0.25">
      <c r="A1948">
        <f t="shared" ca="1" si="30"/>
        <v>0.71919751481520333</v>
      </c>
      <c r="B1948" s="1" t="s">
        <v>9229</v>
      </c>
      <c r="C1948" s="2">
        <v>848649546</v>
      </c>
      <c r="D1948" s="1" t="s">
        <v>9230</v>
      </c>
      <c r="E1948" s="1" t="s">
        <v>9231</v>
      </c>
      <c r="F1948" s="3">
        <v>44425</v>
      </c>
      <c r="G1948" t="s">
        <v>11192</v>
      </c>
    </row>
    <row r="1949" spans="1:7" x14ac:dyDescent="0.25">
      <c r="A1949">
        <f t="shared" ca="1" si="30"/>
        <v>0.50152901912616832</v>
      </c>
      <c r="B1949" s="1" t="s">
        <v>9235</v>
      </c>
      <c r="C1949" s="2">
        <v>672710860</v>
      </c>
      <c r="D1949" s="1" t="s">
        <v>9236</v>
      </c>
      <c r="E1949" s="1" t="s">
        <v>9237</v>
      </c>
      <c r="F1949" s="3">
        <v>44515</v>
      </c>
      <c r="G1949" t="s">
        <v>11193</v>
      </c>
    </row>
    <row r="1950" spans="1:7" x14ac:dyDescent="0.25">
      <c r="A1950">
        <f t="shared" ca="1" si="30"/>
        <v>0.74978672256136525</v>
      </c>
      <c r="B1950" s="1" t="s">
        <v>9225</v>
      </c>
      <c r="C1950" s="2">
        <v>787970771</v>
      </c>
      <c r="D1950" s="1" t="s">
        <v>9226</v>
      </c>
      <c r="E1950" s="1" t="s">
        <v>9285</v>
      </c>
      <c r="F1950" s="3">
        <v>44314</v>
      </c>
      <c r="G1950" t="s">
        <v>11194</v>
      </c>
    </row>
    <row r="1951" spans="1:7" x14ac:dyDescent="0.25">
      <c r="A1951">
        <f t="shared" ca="1" si="30"/>
        <v>0.83843216152245359</v>
      </c>
      <c r="B1951" s="1" t="s">
        <v>9242</v>
      </c>
      <c r="C1951" s="2">
        <v>27198565</v>
      </c>
      <c r="D1951" s="1" t="s">
        <v>9243</v>
      </c>
      <c r="E1951" s="1" t="s">
        <v>9231</v>
      </c>
      <c r="F1951" s="3">
        <v>44264</v>
      </c>
      <c r="G1951" t="s">
        <v>11195</v>
      </c>
    </row>
    <row r="1952" spans="1:7" x14ac:dyDescent="0.25">
      <c r="A1952">
        <f t="shared" ca="1" si="30"/>
        <v>0.58499114186990742</v>
      </c>
      <c r="B1952" s="1" t="s">
        <v>9225</v>
      </c>
      <c r="C1952" s="2">
        <v>15829268</v>
      </c>
      <c r="D1952" s="1" t="s">
        <v>9226</v>
      </c>
      <c r="E1952" s="1" t="s">
        <v>9227</v>
      </c>
      <c r="F1952" s="3">
        <v>44461</v>
      </c>
      <c r="G1952" t="s">
        <v>11196</v>
      </c>
    </row>
    <row r="1953" spans="1:7" x14ac:dyDescent="0.25">
      <c r="A1953">
        <f t="shared" ca="1" si="30"/>
        <v>0.86935637183978676</v>
      </c>
      <c r="B1953" s="1" t="s">
        <v>9235</v>
      </c>
      <c r="C1953" s="2">
        <v>276566478</v>
      </c>
      <c r="D1953" s="1" t="s">
        <v>9236</v>
      </c>
      <c r="E1953" s="1" t="s">
        <v>9237</v>
      </c>
      <c r="F1953" s="3">
        <v>44663</v>
      </c>
      <c r="G1953" t="s">
        <v>11197</v>
      </c>
    </row>
    <row r="1954" spans="1:7" x14ac:dyDescent="0.25">
      <c r="A1954">
        <f t="shared" ca="1" si="30"/>
        <v>0.73074040444771349</v>
      </c>
      <c r="B1954" s="1" t="s">
        <v>9245</v>
      </c>
      <c r="C1954" s="2">
        <v>25045676</v>
      </c>
      <c r="D1954" s="1" t="s">
        <v>9246</v>
      </c>
      <c r="E1954" s="1" t="s">
        <v>9282</v>
      </c>
      <c r="F1954" s="3">
        <v>44551</v>
      </c>
      <c r="G1954" t="s">
        <v>11198</v>
      </c>
    </row>
    <row r="1955" spans="1:7" x14ac:dyDescent="0.25">
      <c r="A1955">
        <f t="shared" ca="1" si="30"/>
        <v>0.58229006893523472</v>
      </c>
      <c r="B1955" s="1" t="s">
        <v>9225</v>
      </c>
      <c r="C1955" s="2">
        <v>130741238</v>
      </c>
      <c r="D1955" s="1" t="s">
        <v>9226</v>
      </c>
      <c r="E1955" s="1" t="s">
        <v>9227</v>
      </c>
      <c r="F1955" s="3">
        <v>44526</v>
      </c>
      <c r="G1955" t="s">
        <v>11199</v>
      </c>
    </row>
    <row r="1956" spans="1:7" x14ac:dyDescent="0.25">
      <c r="A1956">
        <f t="shared" ca="1" si="30"/>
        <v>0.23793725576547131</v>
      </c>
      <c r="B1956" s="1" t="s">
        <v>9259</v>
      </c>
      <c r="C1956" s="2">
        <v>569470438</v>
      </c>
      <c r="D1956" s="1" t="s">
        <v>9260</v>
      </c>
      <c r="E1956" s="1" t="s">
        <v>9231</v>
      </c>
      <c r="F1956" s="3">
        <v>44216</v>
      </c>
      <c r="G1956" t="s">
        <v>11200</v>
      </c>
    </row>
    <row r="1957" spans="1:7" x14ac:dyDescent="0.25">
      <c r="A1957">
        <f t="shared" ca="1" si="30"/>
        <v>1.5040536243066893E-2</v>
      </c>
      <c r="B1957" s="1" t="s">
        <v>9245</v>
      </c>
      <c r="C1957" s="2">
        <v>501536033</v>
      </c>
      <c r="D1957" s="1" t="s">
        <v>9246</v>
      </c>
      <c r="E1957" s="1" t="s">
        <v>9285</v>
      </c>
      <c r="F1957" s="3">
        <v>44603</v>
      </c>
      <c r="G1957" t="s">
        <v>11201</v>
      </c>
    </row>
    <row r="1958" spans="1:7" x14ac:dyDescent="0.25">
      <c r="A1958">
        <f t="shared" ca="1" si="30"/>
        <v>0.10609815883118168</v>
      </c>
      <c r="B1958" s="1" t="s">
        <v>9225</v>
      </c>
      <c r="C1958" s="2">
        <v>138796033</v>
      </c>
      <c r="D1958" s="1" t="s">
        <v>9226</v>
      </c>
      <c r="E1958" s="1" t="s">
        <v>9227</v>
      </c>
      <c r="F1958" s="3">
        <v>44412</v>
      </c>
      <c r="G1958" t="s">
        <v>11202</v>
      </c>
    </row>
    <row r="1959" spans="1:7" x14ac:dyDescent="0.25">
      <c r="A1959">
        <f t="shared" ca="1" si="30"/>
        <v>0.5298859801576109</v>
      </c>
      <c r="B1959" s="1" t="s">
        <v>9225</v>
      </c>
      <c r="C1959" s="2">
        <v>306579731</v>
      </c>
      <c r="D1959" s="1" t="s">
        <v>9226</v>
      </c>
      <c r="E1959" s="1" t="s">
        <v>9227</v>
      </c>
      <c r="F1959" s="3">
        <v>44545</v>
      </c>
      <c r="G1959" t="s">
        <v>11203</v>
      </c>
    </row>
    <row r="1960" spans="1:7" x14ac:dyDescent="0.25">
      <c r="A1960">
        <f t="shared" ca="1" si="30"/>
        <v>0.70128513569900086</v>
      </c>
      <c r="B1960" s="1" t="s">
        <v>9225</v>
      </c>
      <c r="C1960" s="2">
        <v>2674446</v>
      </c>
      <c r="D1960" s="1" t="s">
        <v>9226</v>
      </c>
      <c r="E1960" s="1" t="s">
        <v>9227</v>
      </c>
      <c r="F1960" s="3">
        <v>44604</v>
      </c>
      <c r="G1960" t="s">
        <v>11204</v>
      </c>
    </row>
    <row r="1961" spans="1:7" x14ac:dyDescent="0.25">
      <c r="A1961">
        <f t="shared" ca="1" si="30"/>
        <v>0.59232156760732468</v>
      </c>
      <c r="B1961" s="1" t="s">
        <v>9225</v>
      </c>
      <c r="C1961" s="2">
        <v>631528098</v>
      </c>
      <c r="D1961" s="1" t="s">
        <v>9226</v>
      </c>
      <c r="E1961" s="1" t="s">
        <v>9233</v>
      </c>
      <c r="F1961" s="3">
        <v>44540</v>
      </c>
      <c r="G1961" t="s">
        <v>11205</v>
      </c>
    </row>
    <row r="1962" spans="1:7" x14ac:dyDescent="0.25">
      <c r="A1962">
        <f t="shared" ca="1" si="30"/>
        <v>0.83183331549983719</v>
      </c>
      <c r="B1962" s="1" t="s">
        <v>9242</v>
      </c>
      <c r="C1962" s="2">
        <v>671026250</v>
      </c>
      <c r="D1962" s="1" t="s">
        <v>9243</v>
      </c>
      <c r="E1962" s="1" t="s">
        <v>9231</v>
      </c>
      <c r="F1962" s="3">
        <v>44241</v>
      </c>
      <c r="G1962" t="s">
        <v>11206</v>
      </c>
    </row>
    <row r="1963" spans="1:7" x14ac:dyDescent="0.25">
      <c r="A1963">
        <f t="shared" ca="1" si="30"/>
        <v>0.36810264393461589</v>
      </c>
      <c r="B1963" s="1" t="s">
        <v>9259</v>
      </c>
      <c r="C1963" s="2">
        <v>381042871</v>
      </c>
      <c r="D1963" s="1" t="s">
        <v>9260</v>
      </c>
      <c r="E1963" s="1" t="s">
        <v>9233</v>
      </c>
      <c r="F1963" s="3">
        <v>44344</v>
      </c>
      <c r="G1963" t="s">
        <v>11207</v>
      </c>
    </row>
    <row r="1964" spans="1:7" x14ac:dyDescent="0.25">
      <c r="A1964">
        <f t="shared" ca="1" si="30"/>
        <v>0.4963314244187893</v>
      </c>
      <c r="B1964" s="1" t="s">
        <v>9242</v>
      </c>
      <c r="C1964" s="2">
        <v>804060696</v>
      </c>
      <c r="D1964" s="1" t="s">
        <v>9243</v>
      </c>
      <c r="E1964" s="1" t="s">
        <v>9231</v>
      </c>
      <c r="F1964" s="3">
        <v>44283</v>
      </c>
      <c r="G1964" t="s">
        <v>11208</v>
      </c>
    </row>
    <row r="1965" spans="1:7" x14ac:dyDescent="0.25">
      <c r="A1965">
        <f t="shared" ca="1" si="30"/>
        <v>0.8438077873604185</v>
      </c>
      <c r="B1965" s="1" t="s">
        <v>9245</v>
      </c>
      <c r="C1965" s="2">
        <v>769549463</v>
      </c>
      <c r="D1965" s="1" t="s">
        <v>9246</v>
      </c>
      <c r="E1965" s="1" t="s">
        <v>9282</v>
      </c>
      <c r="F1965" s="3">
        <v>44388</v>
      </c>
      <c r="G1965" t="s">
        <v>11209</v>
      </c>
    </row>
    <row r="1966" spans="1:7" x14ac:dyDescent="0.25">
      <c r="A1966">
        <f t="shared" ca="1" si="30"/>
        <v>0.88153262614608641</v>
      </c>
      <c r="B1966" s="1" t="s">
        <v>9225</v>
      </c>
      <c r="C1966" s="2">
        <v>787049222</v>
      </c>
      <c r="D1966" s="1" t="s">
        <v>9226</v>
      </c>
      <c r="E1966" s="1" t="s">
        <v>9227</v>
      </c>
      <c r="F1966" s="3">
        <v>44577</v>
      </c>
      <c r="G1966" t="s">
        <v>11210</v>
      </c>
    </row>
    <row r="1967" spans="1:7" x14ac:dyDescent="0.25">
      <c r="A1967">
        <f t="shared" ca="1" si="30"/>
        <v>0.83933131236561287</v>
      </c>
      <c r="B1967" s="1" t="s">
        <v>9245</v>
      </c>
      <c r="C1967" s="2">
        <v>81148935</v>
      </c>
      <c r="D1967" s="1" t="s">
        <v>9246</v>
      </c>
      <c r="E1967" s="1" t="s">
        <v>9282</v>
      </c>
      <c r="F1967" s="3">
        <v>44562</v>
      </c>
      <c r="G1967" t="s">
        <v>11211</v>
      </c>
    </row>
    <row r="1968" spans="1:7" x14ac:dyDescent="0.25">
      <c r="A1968">
        <f t="shared" ca="1" si="30"/>
        <v>9.4897049116533183E-2</v>
      </c>
      <c r="B1968" s="1" t="s">
        <v>9242</v>
      </c>
      <c r="C1968" s="2">
        <v>555082235</v>
      </c>
      <c r="D1968" s="1" t="s">
        <v>9243</v>
      </c>
      <c r="E1968" s="1" t="s">
        <v>9233</v>
      </c>
      <c r="F1968" s="3">
        <v>44619</v>
      </c>
      <c r="G1968" t="s">
        <v>11212</v>
      </c>
    </row>
    <row r="1969" spans="1:7" x14ac:dyDescent="0.25">
      <c r="A1969">
        <f t="shared" ca="1" si="30"/>
        <v>8.8802405674084595E-2</v>
      </c>
      <c r="B1969" s="1" t="s">
        <v>9225</v>
      </c>
      <c r="C1969" s="2">
        <v>917124406</v>
      </c>
      <c r="D1969" s="1" t="s">
        <v>9226</v>
      </c>
      <c r="E1969" s="1" t="s">
        <v>9227</v>
      </c>
      <c r="F1969" s="3">
        <v>44485</v>
      </c>
      <c r="G1969" t="s">
        <v>11213</v>
      </c>
    </row>
    <row r="1970" spans="1:7" x14ac:dyDescent="0.25">
      <c r="A1970">
        <f t="shared" ca="1" si="30"/>
        <v>0.13090942568384556</v>
      </c>
      <c r="B1970" s="1" t="s">
        <v>9259</v>
      </c>
      <c r="C1970" s="2">
        <v>38852546</v>
      </c>
      <c r="D1970" s="1" t="s">
        <v>9260</v>
      </c>
      <c r="E1970" s="1" t="s">
        <v>9233</v>
      </c>
      <c r="F1970" s="3">
        <v>44578</v>
      </c>
      <c r="G1970" t="s">
        <v>11214</v>
      </c>
    </row>
    <row r="1971" spans="1:7" x14ac:dyDescent="0.25">
      <c r="A1971">
        <f t="shared" ca="1" si="30"/>
        <v>0.45170766277041696</v>
      </c>
      <c r="B1971" s="1" t="s">
        <v>9259</v>
      </c>
      <c r="C1971" s="2">
        <v>389587350</v>
      </c>
      <c r="D1971" s="1" t="s">
        <v>9260</v>
      </c>
      <c r="E1971" s="1" t="s">
        <v>9231</v>
      </c>
      <c r="F1971" s="3">
        <v>44500</v>
      </c>
      <c r="G1971" t="s">
        <v>11215</v>
      </c>
    </row>
    <row r="1972" spans="1:7" x14ac:dyDescent="0.25">
      <c r="A1972">
        <f t="shared" ca="1" si="30"/>
        <v>0.57177000631660957</v>
      </c>
      <c r="B1972" s="1" t="s">
        <v>9259</v>
      </c>
      <c r="C1972" s="2">
        <v>222094673</v>
      </c>
      <c r="D1972" s="1" t="s">
        <v>9260</v>
      </c>
      <c r="E1972" s="1" t="s">
        <v>9287</v>
      </c>
      <c r="F1972" s="3">
        <v>44515</v>
      </c>
      <c r="G1972" t="s">
        <v>11216</v>
      </c>
    </row>
    <row r="1973" spans="1:7" x14ac:dyDescent="0.25">
      <c r="A1973">
        <f t="shared" ca="1" si="30"/>
        <v>0.75776652543309975</v>
      </c>
      <c r="B1973" s="1" t="s">
        <v>9259</v>
      </c>
      <c r="C1973" s="2">
        <v>348318011</v>
      </c>
      <c r="D1973" s="1" t="s">
        <v>9260</v>
      </c>
      <c r="E1973" s="1" t="s">
        <v>9287</v>
      </c>
      <c r="F1973" s="3">
        <v>44308</v>
      </c>
      <c r="G1973" t="s">
        <v>11217</v>
      </c>
    </row>
    <row r="1974" spans="1:7" x14ac:dyDescent="0.25">
      <c r="A1974">
        <f t="shared" ca="1" si="30"/>
        <v>0.91780915084888981</v>
      </c>
      <c r="B1974" s="1" t="s">
        <v>9242</v>
      </c>
      <c r="C1974" s="2">
        <v>58474603</v>
      </c>
      <c r="D1974" s="1" t="s">
        <v>9243</v>
      </c>
      <c r="E1974" s="1" t="s">
        <v>9231</v>
      </c>
      <c r="F1974" s="3">
        <v>44401</v>
      </c>
      <c r="G1974" t="s">
        <v>11218</v>
      </c>
    </row>
    <row r="1975" spans="1:7" x14ac:dyDescent="0.25">
      <c r="A1975">
        <f t="shared" ca="1" si="30"/>
        <v>0.54142938839966503</v>
      </c>
      <c r="B1975" s="1" t="s">
        <v>9235</v>
      </c>
      <c r="C1975" s="2">
        <v>62940595</v>
      </c>
      <c r="D1975" s="1" t="s">
        <v>9236</v>
      </c>
      <c r="E1975" s="1" t="s">
        <v>9227</v>
      </c>
      <c r="F1975" s="3">
        <v>44567</v>
      </c>
      <c r="G1975" t="s">
        <v>11219</v>
      </c>
    </row>
    <row r="1976" spans="1:7" x14ac:dyDescent="0.25">
      <c r="A1976">
        <f t="shared" ca="1" si="30"/>
        <v>0.15167196822335371</v>
      </c>
      <c r="B1976" s="1" t="s">
        <v>9225</v>
      </c>
      <c r="C1976" s="2">
        <v>577319707</v>
      </c>
      <c r="D1976" s="1" t="s">
        <v>9226</v>
      </c>
      <c r="E1976" s="1" t="s">
        <v>9227</v>
      </c>
      <c r="F1976" s="3">
        <v>44458</v>
      </c>
      <c r="G1976" t="s">
        <v>11220</v>
      </c>
    </row>
    <row r="1977" spans="1:7" x14ac:dyDescent="0.25">
      <c r="A1977">
        <f t="shared" ca="1" si="30"/>
        <v>1.1855532994006657E-2</v>
      </c>
      <c r="B1977" s="1" t="s">
        <v>9242</v>
      </c>
      <c r="C1977" s="2">
        <v>957820001</v>
      </c>
      <c r="D1977" s="1" t="s">
        <v>9243</v>
      </c>
      <c r="E1977" s="1" t="s">
        <v>9231</v>
      </c>
      <c r="F1977" s="3">
        <v>44266</v>
      </c>
      <c r="G1977" t="s">
        <v>11221</v>
      </c>
    </row>
    <row r="1978" spans="1:7" x14ac:dyDescent="0.25">
      <c r="A1978">
        <f t="shared" ca="1" si="30"/>
        <v>0.33246087131876345</v>
      </c>
      <c r="B1978" s="1" t="s">
        <v>9225</v>
      </c>
      <c r="C1978" s="2">
        <v>270121096</v>
      </c>
      <c r="D1978" s="1" t="s">
        <v>9226</v>
      </c>
      <c r="E1978" s="1" t="s">
        <v>9285</v>
      </c>
      <c r="F1978" s="3">
        <v>44412</v>
      </c>
      <c r="G1978" t="s">
        <v>11222</v>
      </c>
    </row>
    <row r="1979" spans="1:7" x14ac:dyDescent="0.25">
      <c r="A1979">
        <f t="shared" ca="1" si="30"/>
        <v>0.54264395335970372</v>
      </c>
      <c r="B1979" s="1" t="s">
        <v>9242</v>
      </c>
      <c r="C1979" s="2">
        <v>919517989</v>
      </c>
      <c r="D1979" s="1" t="s">
        <v>9243</v>
      </c>
      <c r="E1979" s="1" t="s">
        <v>9231</v>
      </c>
      <c r="F1979" s="3">
        <v>44331</v>
      </c>
      <c r="G1979" t="s">
        <v>11223</v>
      </c>
    </row>
    <row r="1980" spans="1:7" x14ac:dyDescent="0.25">
      <c r="A1980">
        <f t="shared" ca="1" si="30"/>
        <v>0.95980253547382921</v>
      </c>
      <c r="B1980" s="1" t="s">
        <v>9242</v>
      </c>
      <c r="C1980" s="2">
        <v>881946883</v>
      </c>
      <c r="D1980" s="1" t="s">
        <v>9243</v>
      </c>
      <c r="E1980" s="1" t="s">
        <v>9233</v>
      </c>
      <c r="F1980" s="3">
        <v>44640</v>
      </c>
      <c r="G1980" t="s">
        <v>11224</v>
      </c>
    </row>
    <row r="1981" spans="1:7" x14ac:dyDescent="0.25">
      <c r="A1981">
        <f t="shared" ca="1" si="30"/>
        <v>0.92245192020129252</v>
      </c>
      <c r="B1981" s="1" t="s">
        <v>9259</v>
      </c>
      <c r="C1981" s="2">
        <v>501707659</v>
      </c>
      <c r="D1981" s="1" t="s">
        <v>9260</v>
      </c>
      <c r="E1981" s="1" t="s">
        <v>9233</v>
      </c>
      <c r="F1981" s="3">
        <v>44238</v>
      </c>
      <c r="G1981" t="s">
        <v>11225</v>
      </c>
    </row>
    <row r="1982" spans="1:7" x14ac:dyDescent="0.25">
      <c r="A1982">
        <f t="shared" ca="1" si="30"/>
        <v>0.26191175706607961</v>
      </c>
      <c r="B1982" s="1" t="s">
        <v>9259</v>
      </c>
      <c r="C1982" s="2">
        <v>48964941</v>
      </c>
      <c r="D1982" s="1" t="s">
        <v>9260</v>
      </c>
      <c r="E1982" s="1" t="s">
        <v>9287</v>
      </c>
      <c r="F1982" s="3">
        <v>44495</v>
      </c>
      <c r="G1982" t="s">
        <v>11226</v>
      </c>
    </row>
    <row r="1983" spans="1:7" x14ac:dyDescent="0.25">
      <c r="A1983">
        <f t="shared" ca="1" si="30"/>
        <v>0.70615217821869636</v>
      </c>
      <c r="B1983" s="1" t="s">
        <v>9242</v>
      </c>
      <c r="C1983" s="2">
        <v>580745202</v>
      </c>
      <c r="D1983" s="1" t="s">
        <v>9243</v>
      </c>
      <c r="E1983" s="1" t="s">
        <v>9231</v>
      </c>
      <c r="F1983" s="3">
        <v>44606</v>
      </c>
      <c r="G1983" t="s">
        <v>11227</v>
      </c>
    </row>
    <row r="1984" spans="1:7" x14ac:dyDescent="0.25">
      <c r="A1984">
        <f t="shared" ca="1" si="30"/>
        <v>0.91290571566563972</v>
      </c>
      <c r="B1984" s="1" t="s">
        <v>9229</v>
      </c>
      <c r="C1984" s="2">
        <v>897495570</v>
      </c>
      <c r="D1984" s="1" t="s">
        <v>9230</v>
      </c>
      <c r="E1984" s="1" t="s">
        <v>9231</v>
      </c>
      <c r="F1984" s="3">
        <v>44330</v>
      </c>
      <c r="G1984" t="s">
        <v>11228</v>
      </c>
    </row>
    <row r="1985" spans="1:7" x14ac:dyDescent="0.25">
      <c r="A1985">
        <f t="shared" ca="1" si="30"/>
        <v>3.4408153887408921E-2</v>
      </c>
      <c r="B1985" s="1" t="s">
        <v>9229</v>
      </c>
      <c r="C1985" s="2">
        <v>833544299</v>
      </c>
      <c r="D1985" s="1" t="s">
        <v>9230</v>
      </c>
      <c r="E1985" s="1" t="s">
        <v>9240</v>
      </c>
      <c r="F1985" s="3">
        <v>44428</v>
      </c>
      <c r="G1985" t="s">
        <v>11229</v>
      </c>
    </row>
    <row r="1986" spans="1:7" x14ac:dyDescent="0.25">
      <c r="A1986">
        <f t="shared" ref="A1986:A2049" ca="1" si="31">RAND()</f>
        <v>0.35978691743187707</v>
      </c>
      <c r="B1986" s="1" t="s">
        <v>9259</v>
      </c>
      <c r="C1986" s="2">
        <v>23985999</v>
      </c>
      <c r="D1986" s="1" t="s">
        <v>9260</v>
      </c>
      <c r="E1986" s="1" t="s">
        <v>9233</v>
      </c>
      <c r="F1986" s="3">
        <v>44282</v>
      </c>
      <c r="G1986" t="s">
        <v>11230</v>
      </c>
    </row>
    <row r="1987" spans="1:7" x14ac:dyDescent="0.25">
      <c r="A1987">
        <f t="shared" ca="1" si="31"/>
        <v>0.56657118215930313</v>
      </c>
      <c r="B1987" s="1" t="s">
        <v>9259</v>
      </c>
      <c r="C1987" s="2">
        <v>822827445</v>
      </c>
      <c r="D1987" s="1" t="s">
        <v>9260</v>
      </c>
      <c r="E1987" s="1" t="s">
        <v>9287</v>
      </c>
      <c r="F1987" s="3">
        <v>44428</v>
      </c>
      <c r="G1987" t="s">
        <v>11231</v>
      </c>
    </row>
    <row r="1988" spans="1:7" x14ac:dyDescent="0.25">
      <c r="A1988">
        <f t="shared" ca="1" si="31"/>
        <v>0.5975719913936689</v>
      </c>
      <c r="B1988" s="1" t="s">
        <v>9242</v>
      </c>
      <c r="C1988" s="2">
        <v>341161434</v>
      </c>
      <c r="D1988" s="1" t="s">
        <v>9243</v>
      </c>
      <c r="E1988" s="1" t="s">
        <v>9231</v>
      </c>
      <c r="F1988" s="3">
        <v>44509</v>
      </c>
      <c r="G1988" t="s">
        <v>11232</v>
      </c>
    </row>
    <row r="1989" spans="1:7" x14ac:dyDescent="0.25">
      <c r="A1989">
        <f t="shared" ca="1" si="31"/>
        <v>2.2662961809434723E-2</v>
      </c>
      <c r="B1989" s="1" t="s">
        <v>9225</v>
      </c>
      <c r="C1989" s="2">
        <v>940594492</v>
      </c>
      <c r="D1989" s="1" t="s">
        <v>9226</v>
      </c>
      <c r="E1989" s="1" t="s">
        <v>9227</v>
      </c>
      <c r="F1989" s="3">
        <v>44384</v>
      </c>
      <c r="G1989" t="s">
        <v>11233</v>
      </c>
    </row>
    <row r="1990" spans="1:7" x14ac:dyDescent="0.25">
      <c r="A1990">
        <f t="shared" ca="1" si="31"/>
        <v>0.85272975801883266</v>
      </c>
      <c r="B1990" s="1" t="s">
        <v>9225</v>
      </c>
      <c r="C1990" s="2">
        <v>815014753</v>
      </c>
      <c r="D1990" s="1" t="s">
        <v>9226</v>
      </c>
      <c r="E1990" s="1" t="s">
        <v>9231</v>
      </c>
      <c r="F1990" s="3">
        <v>44501</v>
      </c>
      <c r="G1990" t="s">
        <v>11234</v>
      </c>
    </row>
    <row r="1991" spans="1:7" x14ac:dyDescent="0.25">
      <c r="A1991">
        <f t="shared" ca="1" si="31"/>
        <v>0.42890408789609191</v>
      </c>
      <c r="B1991" s="1" t="s">
        <v>9245</v>
      </c>
      <c r="C1991" s="2">
        <v>999351529</v>
      </c>
      <c r="D1991" s="1" t="s">
        <v>9246</v>
      </c>
      <c r="E1991" s="1" t="s">
        <v>9227</v>
      </c>
      <c r="F1991" s="3">
        <v>44381</v>
      </c>
      <c r="G1991" t="s">
        <v>11235</v>
      </c>
    </row>
    <row r="1992" spans="1:7" x14ac:dyDescent="0.25">
      <c r="A1992">
        <f t="shared" ca="1" si="31"/>
        <v>0.34157303838843467</v>
      </c>
      <c r="B1992" s="1" t="s">
        <v>9225</v>
      </c>
      <c r="C1992" s="2">
        <v>432021484</v>
      </c>
      <c r="D1992" s="1" t="s">
        <v>9226</v>
      </c>
      <c r="E1992" s="1" t="s">
        <v>9233</v>
      </c>
      <c r="F1992" s="3">
        <v>44306</v>
      </c>
      <c r="G1992" t="s">
        <v>11236</v>
      </c>
    </row>
    <row r="1993" spans="1:7" x14ac:dyDescent="0.25">
      <c r="A1993">
        <f t="shared" ca="1" si="31"/>
        <v>7.8651824054931319E-2</v>
      </c>
      <c r="B1993" s="1" t="s">
        <v>9245</v>
      </c>
      <c r="C1993" s="2">
        <v>414415630</v>
      </c>
      <c r="D1993" s="1" t="s">
        <v>9246</v>
      </c>
      <c r="E1993" s="1" t="s">
        <v>9227</v>
      </c>
      <c r="F1993" s="3">
        <v>44313</v>
      </c>
      <c r="G1993" t="s">
        <v>11237</v>
      </c>
    </row>
    <row r="1994" spans="1:7" x14ac:dyDescent="0.25">
      <c r="A1994">
        <f t="shared" ca="1" si="31"/>
        <v>0.53735153874425656</v>
      </c>
      <c r="B1994" s="1" t="s">
        <v>9245</v>
      </c>
      <c r="C1994" s="2">
        <v>752352306</v>
      </c>
      <c r="D1994" s="1" t="s">
        <v>9246</v>
      </c>
      <c r="E1994" s="1" t="s">
        <v>9285</v>
      </c>
      <c r="F1994" s="3">
        <v>44232</v>
      </c>
      <c r="G1994" t="s">
        <v>11238</v>
      </c>
    </row>
    <row r="1995" spans="1:7" x14ac:dyDescent="0.25">
      <c r="A1995">
        <f t="shared" ca="1" si="31"/>
        <v>0.55416021402541349</v>
      </c>
      <c r="B1995" s="1" t="s">
        <v>9259</v>
      </c>
      <c r="C1995" s="2">
        <v>386289914</v>
      </c>
      <c r="D1995" s="1" t="s">
        <v>9260</v>
      </c>
      <c r="E1995" s="1" t="s">
        <v>9233</v>
      </c>
      <c r="F1995" s="3">
        <v>44439</v>
      </c>
      <c r="G1995" t="s">
        <v>11239</v>
      </c>
    </row>
    <row r="1996" spans="1:7" x14ac:dyDescent="0.25">
      <c r="A1996">
        <f t="shared" ca="1" si="31"/>
        <v>0.7679750448062822</v>
      </c>
      <c r="B1996" s="1" t="s">
        <v>9225</v>
      </c>
      <c r="C1996" s="2">
        <v>866698786</v>
      </c>
      <c r="D1996" s="1" t="s">
        <v>9226</v>
      </c>
      <c r="E1996" s="1" t="s">
        <v>9231</v>
      </c>
      <c r="F1996" s="3">
        <v>44444</v>
      </c>
      <c r="G1996" t="s">
        <v>11240</v>
      </c>
    </row>
    <row r="1997" spans="1:7" x14ac:dyDescent="0.25">
      <c r="A1997">
        <f t="shared" ca="1" si="31"/>
        <v>9.4499756370355903E-2</v>
      </c>
      <c r="B1997" s="1" t="s">
        <v>9245</v>
      </c>
      <c r="C1997" s="2">
        <v>941457744</v>
      </c>
      <c r="D1997" s="1" t="s">
        <v>9246</v>
      </c>
      <c r="E1997" s="1" t="s">
        <v>9227</v>
      </c>
      <c r="F1997" s="3">
        <v>44409</v>
      </c>
      <c r="G1997" t="s">
        <v>10168</v>
      </c>
    </row>
    <row r="1998" spans="1:7" x14ac:dyDescent="0.25">
      <c r="A1998">
        <f t="shared" ca="1" si="31"/>
        <v>0.98593554189479538</v>
      </c>
      <c r="B1998" s="1" t="s">
        <v>9235</v>
      </c>
      <c r="C1998" s="2">
        <v>245262793</v>
      </c>
      <c r="D1998" s="1" t="s">
        <v>9236</v>
      </c>
      <c r="E1998" s="1" t="s">
        <v>9248</v>
      </c>
      <c r="F1998" s="3">
        <v>44266</v>
      </c>
      <c r="G1998" t="s">
        <v>11241</v>
      </c>
    </row>
    <row r="1999" spans="1:7" x14ac:dyDescent="0.25">
      <c r="A1999">
        <f t="shared" ca="1" si="31"/>
        <v>0.56579335153339017</v>
      </c>
      <c r="B1999" s="1" t="s">
        <v>9235</v>
      </c>
      <c r="C1999" s="2">
        <v>482854885</v>
      </c>
      <c r="D1999" s="1" t="s">
        <v>9236</v>
      </c>
      <c r="E1999" s="1" t="s">
        <v>9237</v>
      </c>
      <c r="F1999" s="3">
        <v>44202</v>
      </c>
      <c r="G1999" t="s">
        <v>11242</v>
      </c>
    </row>
    <row r="2000" spans="1:7" x14ac:dyDescent="0.25">
      <c r="A2000">
        <f t="shared" ca="1" si="31"/>
        <v>4.3537922229381465E-2</v>
      </c>
      <c r="B2000" s="1" t="s">
        <v>9259</v>
      </c>
      <c r="C2000" s="2">
        <v>262911549</v>
      </c>
      <c r="D2000" s="1" t="s">
        <v>9260</v>
      </c>
      <c r="E2000" s="1" t="s">
        <v>9233</v>
      </c>
      <c r="F2000" s="3">
        <v>44616</v>
      </c>
      <c r="G2000" t="s">
        <v>11243</v>
      </c>
    </row>
    <row r="2001" spans="1:7" x14ac:dyDescent="0.25">
      <c r="A2001">
        <f t="shared" ca="1" si="31"/>
        <v>0.26383823828774444</v>
      </c>
      <c r="B2001" s="1" t="s">
        <v>9225</v>
      </c>
      <c r="C2001" s="2">
        <v>734600374</v>
      </c>
      <c r="D2001" s="1" t="s">
        <v>9226</v>
      </c>
      <c r="E2001" s="1" t="s">
        <v>9227</v>
      </c>
      <c r="F2001" s="3">
        <v>44678</v>
      </c>
      <c r="G2001" t="s">
        <v>11244</v>
      </c>
    </row>
    <row r="2002" spans="1:7" x14ac:dyDescent="0.25">
      <c r="A2002">
        <f t="shared" ca="1" si="31"/>
        <v>0.68746686399734425</v>
      </c>
      <c r="B2002" s="1" t="s">
        <v>9225</v>
      </c>
      <c r="C2002" s="2">
        <v>753849343</v>
      </c>
      <c r="D2002" s="1" t="s">
        <v>9226</v>
      </c>
      <c r="E2002" s="1" t="s">
        <v>9227</v>
      </c>
      <c r="F2002" s="3">
        <v>44615</v>
      </c>
      <c r="G2002" t="s">
        <v>11245</v>
      </c>
    </row>
    <row r="2003" spans="1:7" x14ac:dyDescent="0.25">
      <c r="A2003">
        <f t="shared" ca="1" si="31"/>
        <v>0.98673331003842513</v>
      </c>
      <c r="B2003" s="1" t="s">
        <v>9259</v>
      </c>
      <c r="C2003" s="2">
        <v>233314261</v>
      </c>
      <c r="D2003" s="1" t="s">
        <v>9260</v>
      </c>
      <c r="E2003" s="1" t="s">
        <v>9231</v>
      </c>
      <c r="F2003" s="3">
        <v>44614</v>
      </c>
      <c r="G2003" t="s">
        <v>11246</v>
      </c>
    </row>
    <row r="2004" spans="1:7" x14ac:dyDescent="0.25">
      <c r="A2004">
        <f t="shared" ca="1" si="31"/>
        <v>2.2061503088718126E-2</v>
      </c>
      <c r="B2004" s="1" t="s">
        <v>9242</v>
      </c>
      <c r="C2004" s="2">
        <v>744593171</v>
      </c>
      <c r="D2004" s="1" t="s">
        <v>9243</v>
      </c>
      <c r="E2004" s="1" t="s">
        <v>9231</v>
      </c>
      <c r="F2004" s="3">
        <v>44222</v>
      </c>
      <c r="G2004" t="s">
        <v>11247</v>
      </c>
    </row>
    <row r="2005" spans="1:7" x14ac:dyDescent="0.25">
      <c r="A2005">
        <f t="shared" ca="1" si="31"/>
        <v>0.84384788931549326</v>
      </c>
      <c r="B2005" s="1" t="s">
        <v>9225</v>
      </c>
      <c r="C2005" s="2">
        <v>478604151</v>
      </c>
      <c r="D2005" s="1" t="s">
        <v>9226</v>
      </c>
      <c r="E2005" s="1" t="s">
        <v>9227</v>
      </c>
      <c r="F2005" s="3">
        <v>44594</v>
      </c>
      <c r="G2005" t="s">
        <v>11248</v>
      </c>
    </row>
    <row r="2006" spans="1:7" x14ac:dyDescent="0.25">
      <c r="A2006">
        <f t="shared" ca="1" si="31"/>
        <v>0.37141720879365403</v>
      </c>
      <c r="B2006" s="1" t="s">
        <v>9242</v>
      </c>
      <c r="C2006" s="2">
        <v>256904457</v>
      </c>
      <c r="D2006" s="1" t="s">
        <v>9243</v>
      </c>
      <c r="E2006" s="1" t="s">
        <v>9233</v>
      </c>
      <c r="F2006" s="3">
        <v>44237</v>
      </c>
      <c r="G2006" t="s">
        <v>11249</v>
      </c>
    </row>
    <row r="2007" spans="1:7" x14ac:dyDescent="0.25">
      <c r="A2007">
        <f t="shared" ca="1" si="31"/>
        <v>0.30597937521100416</v>
      </c>
      <c r="B2007" s="1" t="s">
        <v>9225</v>
      </c>
      <c r="C2007" s="2">
        <v>404150613</v>
      </c>
      <c r="D2007" s="1" t="s">
        <v>9226</v>
      </c>
      <c r="E2007" s="1" t="s">
        <v>9231</v>
      </c>
      <c r="F2007" s="3">
        <v>44600</v>
      </c>
      <c r="G2007" t="s">
        <v>11250</v>
      </c>
    </row>
    <row r="2008" spans="1:7" x14ac:dyDescent="0.25">
      <c r="A2008">
        <f t="shared" ca="1" si="31"/>
        <v>0.94835819040272484</v>
      </c>
      <c r="B2008" s="1" t="s">
        <v>9245</v>
      </c>
      <c r="C2008" s="2">
        <v>476009290</v>
      </c>
      <c r="D2008" s="1" t="s">
        <v>9246</v>
      </c>
      <c r="E2008" s="1" t="s">
        <v>9227</v>
      </c>
      <c r="F2008" s="3">
        <v>44613</v>
      </c>
      <c r="G2008" t="s">
        <v>11251</v>
      </c>
    </row>
    <row r="2009" spans="1:7" x14ac:dyDescent="0.25">
      <c r="A2009">
        <f t="shared" ca="1" si="31"/>
        <v>0.91964412522468186</v>
      </c>
      <c r="B2009" s="1" t="s">
        <v>9245</v>
      </c>
      <c r="C2009" s="2">
        <v>598583929</v>
      </c>
      <c r="D2009" s="1" t="s">
        <v>9246</v>
      </c>
      <c r="E2009" s="1" t="s">
        <v>9227</v>
      </c>
      <c r="F2009" s="3">
        <v>44681</v>
      </c>
      <c r="G2009" t="s">
        <v>11252</v>
      </c>
    </row>
    <row r="2010" spans="1:7" x14ac:dyDescent="0.25">
      <c r="A2010">
        <f t="shared" ca="1" si="31"/>
        <v>0.80389876943828775</v>
      </c>
      <c r="B2010" s="1" t="s">
        <v>9225</v>
      </c>
      <c r="C2010" s="2">
        <v>65997466</v>
      </c>
      <c r="D2010" s="1" t="s">
        <v>9226</v>
      </c>
      <c r="E2010" s="1" t="s">
        <v>9231</v>
      </c>
      <c r="F2010" s="3">
        <v>44672</v>
      </c>
      <c r="G2010" t="s">
        <v>11253</v>
      </c>
    </row>
    <row r="2011" spans="1:7" x14ac:dyDescent="0.25">
      <c r="A2011">
        <f t="shared" ca="1" si="31"/>
        <v>0.51020065845910512</v>
      </c>
      <c r="B2011" s="1" t="s">
        <v>9225</v>
      </c>
      <c r="C2011" s="2">
        <v>398534543</v>
      </c>
      <c r="D2011" s="1" t="s">
        <v>9226</v>
      </c>
      <c r="E2011" s="1" t="s">
        <v>9227</v>
      </c>
      <c r="F2011" s="3">
        <v>44441</v>
      </c>
      <c r="G2011" t="s">
        <v>11254</v>
      </c>
    </row>
    <row r="2012" spans="1:7" x14ac:dyDescent="0.25">
      <c r="A2012">
        <f t="shared" ca="1" si="31"/>
        <v>0.50873211540031726</v>
      </c>
      <c r="B2012" s="1" t="s">
        <v>9225</v>
      </c>
      <c r="C2012" s="2">
        <v>49939240</v>
      </c>
      <c r="D2012" s="1" t="s">
        <v>9226</v>
      </c>
      <c r="E2012" s="1" t="s">
        <v>9231</v>
      </c>
      <c r="F2012" s="3">
        <v>44410</v>
      </c>
      <c r="G2012" t="s">
        <v>11255</v>
      </c>
    </row>
    <row r="2013" spans="1:7" x14ac:dyDescent="0.25">
      <c r="A2013">
        <f t="shared" ca="1" si="31"/>
        <v>0.95916815025712532</v>
      </c>
      <c r="B2013" s="1" t="s">
        <v>9225</v>
      </c>
      <c r="C2013" s="2">
        <v>546321656</v>
      </c>
      <c r="D2013" s="1" t="s">
        <v>9226</v>
      </c>
      <c r="E2013" s="1" t="s">
        <v>9227</v>
      </c>
      <c r="F2013" s="3">
        <v>44336</v>
      </c>
      <c r="G2013" t="s">
        <v>11256</v>
      </c>
    </row>
    <row r="2014" spans="1:7" x14ac:dyDescent="0.25">
      <c r="A2014">
        <f t="shared" ca="1" si="31"/>
        <v>0.17261219388795312</v>
      </c>
      <c r="B2014" s="1" t="s">
        <v>9235</v>
      </c>
      <c r="C2014" s="2">
        <v>759284715</v>
      </c>
      <c r="D2014" s="1" t="s">
        <v>9236</v>
      </c>
      <c r="E2014" s="1" t="s">
        <v>9248</v>
      </c>
      <c r="F2014" s="3">
        <v>44640</v>
      </c>
      <c r="G2014" t="s">
        <v>11257</v>
      </c>
    </row>
    <row r="2015" spans="1:7" x14ac:dyDescent="0.25">
      <c r="A2015">
        <f t="shared" ca="1" si="31"/>
        <v>0.52515058893952526</v>
      </c>
      <c r="B2015" s="1" t="s">
        <v>9245</v>
      </c>
      <c r="C2015" s="2">
        <v>403244085</v>
      </c>
      <c r="D2015" s="1" t="s">
        <v>9246</v>
      </c>
      <c r="E2015" s="1" t="s">
        <v>9282</v>
      </c>
      <c r="F2015" s="3">
        <v>44618</v>
      </c>
      <c r="G2015" t="s">
        <v>11258</v>
      </c>
    </row>
    <row r="2016" spans="1:7" x14ac:dyDescent="0.25">
      <c r="A2016">
        <f t="shared" ca="1" si="31"/>
        <v>0.89431649160591553</v>
      </c>
      <c r="B2016" s="1" t="s">
        <v>9259</v>
      </c>
      <c r="C2016" s="2">
        <v>279393774</v>
      </c>
      <c r="D2016" s="1" t="s">
        <v>9260</v>
      </c>
      <c r="E2016" s="1" t="s">
        <v>9231</v>
      </c>
      <c r="F2016" s="3">
        <v>44308</v>
      </c>
      <c r="G2016" t="s">
        <v>11259</v>
      </c>
    </row>
    <row r="2017" spans="1:7" x14ac:dyDescent="0.25">
      <c r="A2017">
        <f t="shared" ca="1" si="31"/>
        <v>0.32864301959060926</v>
      </c>
      <c r="B2017" s="1" t="s">
        <v>9245</v>
      </c>
      <c r="C2017" s="2">
        <v>61928532</v>
      </c>
      <c r="D2017" s="1" t="s">
        <v>9246</v>
      </c>
      <c r="E2017" s="1" t="s">
        <v>9227</v>
      </c>
      <c r="F2017" s="3">
        <v>44377</v>
      </c>
      <c r="G2017" t="s">
        <v>11260</v>
      </c>
    </row>
    <row r="2018" spans="1:7" x14ac:dyDescent="0.25">
      <c r="A2018">
        <f t="shared" ca="1" si="31"/>
        <v>0.70393236973326334</v>
      </c>
      <c r="B2018" s="1" t="s">
        <v>9245</v>
      </c>
      <c r="C2018" s="2">
        <v>710491494</v>
      </c>
      <c r="D2018" s="1" t="s">
        <v>9246</v>
      </c>
      <c r="E2018" s="1" t="s">
        <v>9227</v>
      </c>
      <c r="F2018" s="3">
        <v>44409</v>
      </c>
      <c r="G2018" t="s">
        <v>11261</v>
      </c>
    </row>
    <row r="2019" spans="1:7" x14ac:dyDescent="0.25">
      <c r="A2019">
        <f t="shared" ca="1" si="31"/>
        <v>0.5929008328312535</v>
      </c>
      <c r="B2019" s="1" t="s">
        <v>9225</v>
      </c>
      <c r="C2019" s="2">
        <v>643127573</v>
      </c>
      <c r="D2019" s="1" t="s">
        <v>9226</v>
      </c>
      <c r="E2019" s="1" t="s">
        <v>9227</v>
      </c>
      <c r="F2019" s="3">
        <v>44680</v>
      </c>
      <c r="G2019" t="s">
        <v>11262</v>
      </c>
    </row>
    <row r="2020" spans="1:7" x14ac:dyDescent="0.25">
      <c r="A2020">
        <f t="shared" ca="1" si="31"/>
        <v>0.40159971495957569</v>
      </c>
      <c r="B2020" s="1" t="s">
        <v>9235</v>
      </c>
      <c r="C2020" s="2">
        <v>488680309</v>
      </c>
      <c r="D2020" s="1" t="s">
        <v>9236</v>
      </c>
      <c r="E2020" s="1" t="s">
        <v>9248</v>
      </c>
      <c r="F2020" s="3">
        <v>44324</v>
      </c>
      <c r="G2020" t="s">
        <v>11263</v>
      </c>
    </row>
    <row r="2021" spans="1:7" x14ac:dyDescent="0.25">
      <c r="A2021">
        <f t="shared" ca="1" si="31"/>
        <v>0.31436289614515756</v>
      </c>
      <c r="B2021" s="1" t="s">
        <v>9245</v>
      </c>
      <c r="C2021" s="2">
        <v>841019660</v>
      </c>
      <c r="D2021" s="1" t="s">
        <v>9246</v>
      </c>
      <c r="E2021" s="1" t="s">
        <v>9227</v>
      </c>
      <c r="F2021" s="3">
        <v>44669</v>
      </c>
      <c r="G2021" t="s">
        <v>11264</v>
      </c>
    </row>
    <row r="2022" spans="1:7" x14ac:dyDescent="0.25">
      <c r="A2022">
        <f t="shared" ca="1" si="31"/>
        <v>0.15409457318848929</v>
      </c>
      <c r="B2022" s="1" t="s">
        <v>9229</v>
      </c>
      <c r="C2022" s="2">
        <v>365392432</v>
      </c>
      <c r="D2022" s="1" t="s">
        <v>9230</v>
      </c>
      <c r="E2022" s="1" t="s">
        <v>9231</v>
      </c>
      <c r="F2022" s="3">
        <v>44678</v>
      </c>
      <c r="G2022" t="s">
        <v>11265</v>
      </c>
    </row>
    <row r="2023" spans="1:7" x14ac:dyDescent="0.25">
      <c r="A2023">
        <f t="shared" ca="1" si="31"/>
        <v>0.92691496457850731</v>
      </c>
      <c r="B2023" s="1" t="s">
        <v>9242</v>
      </c>
      <c r="C2023" s="2">
        <v>311674771</v>
      </c>
      <c r="D2023" s="1" t="s">
        <v>9243</v>
      </c>
      <c r="E2023" s="1" t="s">
        <v>9231</v>
      </c>
      <c r="F2023" s="3">
        <v>44547</v>
      </c>
      <c r="G2023" t="s">
        <v>11266</v>
      </c>
    </row>
    <row r="2024" spans="1:7" x14ac:dyDescent="0.25">
      <c r="A2024">
        <f t="shared" ca="1" si="31"/>
        <v>0.39832858116196368</v>
      </c>
      <c r="B2024" s="1" t="s">
        <v>9225</v>
      </c>
      <c r="C2024" s="2">
        <v>267056850</v>
      </c>
      <c r="D2024" s="1" t="s">
        <v>9226</v>
      </c>
      <c r="E2024" s="1" t="s">
        <v>9285</v>
      </c>
      <c r="F2024" s="3">
        <v>44216</v>
      </c>
      <c r="G2024" t="s">
        <v>11267</v>
      </c>
    </row>
    <row r="2025" spans="1:7" x14ac:dyDescent="0.25">
      <c r="A2025">
        <f t="shared" ca="1" si="31"/>
        <v>3.8875134103885434E-2</v>
      </c>
      <c r="B2025" s="1" t="s">
        <v>9259</v>
      </c>
      <c r="C2025" s="2">
        <v>930170526</v>
      </c>
      <c r="D2025" s="1" t="s">
        <v>9260</v>
      </c>
      <c r="E2025" s="1" t="s">
        <v>9287</v>
      </c>
      <c r="F2025" s="3">
        <v>44385</v>
      </c>
      <c r="G2025" t="s">
        <v>11268</v>
      </c>
    </row>
    <row r="2026" spans="1:7" x14ac:dyDescent="0.25">
      <c r="A2026">
        <f t="shared" ca="1" si="31"/>
        <v>0.5386402040451177</v>
      </c>
      <c r="B2026" s="1" t="s">
        <v>9229</v>
      </c>
      <c r="C2026" s="2">
        <v>780027230</v>
      </c>
      <c r="D2026" s="1" t="s">
        <v>9230</v>
      </c>
      <c r="E2026" s="1" t="s">
        <v>9240</v>
      </c>
      <c r="F2026" s="3">
        <v>44322</v>
      </c>
      <c r="G2026" t="s">
        <v>11269</v>
      </c>
    </row>
    <row r="2027" spans="1:7" x14ac:dyDescent="0.25">
      <c r="A2027">
        <f t="shared" ca="1" si="31"/>
        <v>0.99611535096119086</v>
      </c>
      <c r="B2027" s="1" t="s">
        <v>9225</v>
      </c>
      <c r="C2027" s="2">
        <v>536250463</v>
      </c>
      <c r="D2027" s="1" t="s">
        <v>9226</v>
      </c>
      <c r="E2027" s="1" t="s">
        <v>9227</v>
      </c>
      <c r="F2027" s="3">
        <v>44430</v>
      </c>
      <c r="G2027" t="s">
        <v>11270</v>
      </c>
    </row>
    <row r="2028" spans="1:7" x14ac:dyDescent="0.25">
      <c r="A2028">
        <f t="shared" ca="1" si="31"/>
        <v>0.97359153223642969</v>
      </c>
      <c r="B2028" s="1" t="s">
        <v>9235</v>
      </c>
      <c r="C2028" s="2">
        <v>567668389</v>
      </c>
      <c r="D2028" s="1" t="s">
        <v>9236</v>
      </c>
      <c r="E2028" s="1" t="s">
        <v>9248</v>
      </c>
      <c r="F2028" s="3">
        <v>44512</v>
      </c>
      <c r="G2028" t="s">
        <v>11271</v>
      </c>
    </row>
    <row r="2029" spans="1:7" x14ac:dyDescent="0.25">
      <c r="A2029">
        <f t="shared" ca="1" si="31"/>
        <v>0.7861822449386775</v>
      </c>
      <c r="B2029" s="1" t="s">
        <v>9225</v>
      </c>
      <c r="C2029" s="2">
        <v>418929121</v>
      </c>
      <c r="D2029" s="1" t="s">
        <v>9226</v>
      </c>
      <c r="E2029" s="1" t="s">
        <v>9233</v>
      </c>
      <c r="F2029" s="3">
        <v>44489</v>
      </c>
      <c r="G2029" t="s">
        <v>11272</v>
      </c>
    </row>
    <row r="2030" spans="1:7" x14ac:dyDescent="0.25">
      <c r="A2030">
        <f t="shared" ca="1" si="31"/>
        <v>0.55407676712862453</v>
      </c>
      <c r="B2030" s="1" t="s">
        <v>9259</v>
      </c>
      <c r="C2030" s="2">
        <v>171010784</v>
      </c>
      <c r="D2030" s="1" t="s">
        <v>9260</v>
      </c>
      <c r="E2030" s="1" t="s">
        <v>9233</v>
      </c>
      <c r="F2030" s="3">
        <v>44663</v>
      </c>
      <c r="G2030" t="s">
        <v>11273</v>
      </c>
    </row>
    <row r="2031" spans="1:7" x14ac:dyDescent="0.25">
      <c r="A2031">
        <f t="shared" ca="1" si="31"/>
        <v>0.61268097235064101</v>
      </c>
      <c r="B2031" s="1" t="s">
        <v>9259</v>
      </c>
      <c r="C2031" s="2">
        <v>656807258</v>
      </c>
      <c r="D2031" s="1" t="s">
        <v>9260</v>
      </c>
      <c r="E2031" s="1" t="s">
        <v>9233</v>
      </c>
      <c r="F2031" s="3">
        <v>44589</v>
      </c>
      <c r="G2031" t="s">
        <v>11274</v>
      </c>
    </row>
    <row r="2032" spans="1:7" x14ac:dyDescent="0.25">
      <c r="A2032">
        <f t="shared" ca="1" si="31"/>
        <v>0.97256013175008083</v>
      </c>
      <c r="B2032" s="1" t="s">
        <v>9259</v>
      </c>
      <c r="C2032" s="2">
        <v>953566292</v>
      </c>
      <c r="D2032" s="1" t="s">
        <v>9260</v>
      </c>
      <c r="E2032" s="1" t="s">
        <v>9233</v>
      </c>
      <c r="F2032" s="3">
        <v>44516</v>
      </c>
      <c r="G2032" t="s">
        <v>11275</v>
      </c>
    </row>
    <row r="2033" spans="1:7" x14ac:dyDescent="0.25">
      <c r="A2033">
        <f t="shared" ca="1" si="31"/>
        <v>0.93237745908447578</v>
      </c>
      <c r="B2033" s="1" t="s">
        <v>9259</v>
      </c>
      <c r="C2033" s="2">
        <v>471142574</v>
      </c>
      <c r="D2033" s="1" t="s">
        <v>9260</v>
      </c>
      <c r="E2033" s="1" t="s">
        <v>9233</v>
      </c>
      <c r="F2033" s="3">
        <v>44644</v>
      </c>
      <c r="G2033" t="s">
        <v>11276</v>
      </c>
    </row>
    <row r="2034" spans="1:7" x14ac:dyDescent="0.25">
      <c r="A2034">
        <f t="shared" ca="1" si="31"/>
        <v>0.48632473750313765</v>
      </c>
      <c r="B2034" s="1" t="s">
        <v>9259</v>
      </c>
      <c r="C2034" s="2">
        <v>961610191</v>
      </c>
      <c r="D2034" s="1" t="s">
        <v>9260</v>
      </c>
      <c r="E2034" s="1" t="s">
        <v>9233</v>
      </c>
      <c r="F2034" s="3">
        <v>44516</v>
      </c>
      <c r="G2034" t="s">
        <v>11277</v>
      </c>
    </row>
    <row r="2035" spans="1:7" x14ac:dyDescent="0.25">
      <c r="A2035">
        <f t="shared" ca="1" si="31"/>
        <v>0.25127992504482599</v>
      </c>
      <c r="B2035" s="1" t="s">
        <v>9245</v>
      </c>
      <c r="C2035" s="2">
        <v>274284636</v>
      </c>
      <c r="D2035" s="1" t="s">
        <v>9246</v>
      </c>
      <c r="E2035" s="1" t="s">
        <v>9227</v>
      </c>
      <c r="F2035" s="3">
        <v>44565</v>
      </c>
      <c r="G2035" t="s">
        <v>11278</v>
      </c>
    </row>
    <row r="2036" spans="1:7" x14ac:dyDescent="0.25">
      <c r="A2036">
        <f t="shared" ca="1" si="31"/>
        <v>0.46673388277992434</v>
      </c>
      <c r="B2036" s="1" t="s">
        <v>9245</v>
      </c>
      <c r="C2036" s="2">
        <v>900114788</v>
      </c>
      <c r="D2036" s="1" t="s">
        <v>9246</v>
      </c>
      <c r="E2036" s="1" t="s">
        <v>9282</v>
      </c>
      <c r="F2036" s="3">
        <v>44257</v>
      </c>
      <c r="G2036" t="s">
        <v>11279</v>
      </c>
    </row>
    <row r="2037" spans="1:7" x14ac:dyDescent="0.25">
      <c r="A2037">
        <f t="shared" ca="1" si="31"/>
        <v>0.54647224328788835</v>
      </c>
      <c r="B2037" s="1" t="s">
        <v>9245</v>
      </c>
      <c r="C2037" s="2">
        <v>692276307</v>
      </c>
      <c r="D2037" s="1" t="s">
        <v>9246</v>
      </c>
      <c r="E2037" s="1" t="s">
        <v>9227</v>
      </c>
      <c r="F2037" s="3">
        <v>44353</v>
      </c>
      <c r="G2037" t="s">
        <v>11280</v>
      </c>
    </row>
    <row r="2038" spans="1:7" x14ac:dyDescent="0.25">
      <c r="A2038">
        <f t="shared" ca="1" si="31"/>
        <v>0.9445679892912594</v>
      </c>
      <c r="B2038" s="1" t="s">
        <v>9242</v>
      </c>
      <c r="C2038" s="2">
        <v>875339308</v>
      </c>
      <c r="D2038" s="1" t="s">
        <v>9243</v>
      </c>
      <c r="E2038" s="1" t="s">
        <v>9231</v>
      </c>
      <c r="F2038" s="3">
        <v>44357</v>
      </c>
      <c r="G2038" t="s">
        <v>11281</v>
      </c>
    </row>
    <row r="2039" spans="1:7" x14ac:dyDescent="0.25">
      <c r="A2039">
        <f t="shared" ca="1" si="31"/>
        <v>0.79928850606102564</v>
      </c>
      <c r="B2039" s="1" t="s">
        <v>9259</v>
      </c>
      <c r="C2039" s="2">
        <v>591739608</v>
      </c>
      <c r="D2039" s="1" t="s">
        <v>9260</v>
      </c>
      <c r="E2039" s="1" t="s">
        <v>9233</v>
      </c>
      <c r="F2039" s="3">
        <v>44639</v>
      </c>
      <c r="G2039" t="s">
        <v>11282</v>
      </c>
    </row>
    <row r="2040" spans="1:7" x14ac:dyDescent="0.25">
      <c r="A2040">
        <f t="shared" ca="1" si="31"/>
        <v>0.32967147686187992</v>
      </c>
      <c r="B2040" s="1" t="s">
        <v>9245</v>
      </c>
      <c r="C2040" s="2">
        <v>845976453</v>
      </c>
      <c r="D2040" s="1" t="s">
        <v>9246</v>
      </c>
      <c r="E2040" s="1" t="s">
        <v>9285</v>
      </c>
      <c r="F2040" s="3">
        <v>44254</v>
      </c>
      <c r="G2040" t="s">
        <v>11283</v>
      </c>
    </row>
    <row r="2041" spans="1:7" x14ac:dyDescent="0.25">
      <c r="A2041">
        <f t="shared" ca="1" si="31"/>
        <v>0.17545915799671297</v>
      </c>
      <c r="B2041" s="1" t="s">
        <v>9242</v>
      </c>
      <c r="C2041" s="2">
        <v>941700699</v>
      </c>
      <c r="D2041" s="1" t="s">
        <v>9243</v>
      </c>
      <c r="E2041" s="1" t="s">
        <v>9231</v>
      </c>
      <c r="F2041" s="3">
        <v>44635</v>
      </c>
      <c r="G2041" t="s">
        <v>11284</v>
      </c>
    </row>
    <row r="2042" spans="1:7" x14ac:dyDescent="0.25">
      <c r="A2042">
        <f t="shared" ca="1" si="31"/>
        <v>0.69663310359820174</v>
      </c>
      <c r="B2042" s="1" t="s">
        <v>9242</v>
      </c>
      <c r="C2042" s="2">
        <v>58509766</v>
      </c>
      <c r="D2042" s="1" t="s">
        <v>9243</v>
      </c>
      <c r="E2042" s="1" t="s">
        <v>9231</v>
      </c>
      <c r="F2042" s="3">
        <v>44623</v>
      </c>
      <c r="G2042" t="s">
        <v>11285</v>
      </c>
    </row>
    <row r="2043" spans="1:7" x14ac:dyDescent="0.25">
      <c r="A2043">
        <f t="shared" ca="1" si="31"/>
        <v>0.36796387740919057</v>
      </c>
      <c r="B2043" s="1" t="s">
        <v>9235</v>
      </c>
      <c r="C2043" s="2">
        <v>872703743</v>
      </c>
      <c r="D2043" s="1" t="s">
        <v>9236</v>
      </c>
      <c r="E2043" s="1" t="s">
        <v>9237</v>
      </c>
      <c r="F2043" s="3">
        <v>44485</v>
      </c>
      <c r="G2043" t="s">
        <v>11286</v>
      </c>
    </row>
    <row r="2044" spans="1:7" x14ac:dyDescent="0.25">
      <c r="A2044">
        <f t="shared" ca="1" si="31"/>
        <v>0.49808071594206416</v>
      </c>
      <c r="B2044" s="1" t="s">
        <v>9225</v>
      </c>
      <c r="C2044" s="2">
        <v>756616012</v>
      </c>
      <c r="D2044" s="1" t="s">
        <v>9226</v>
      </c>
      <c r="E2044" s="1" t="s">
        <v>9227</v>
      </c>
      <c r="F2044" s="3">
        <v>44647</v>
      </c>
      <c r="G2044" t="s">
        <v>11287</v>
      </c>
    </row>
    <row r="2045" spans="1:7" x14ac:dyDescent="0.25">
      <c r="A2045">
        <f t="shared" ca="1" si="31"/>
        <v>0.90000695658309515</v>
      </c>
      <c r="B2045" s="1" t="s">
        <v>9229</v>
      </c>
      <c r="C2045" s="2">
        <v>192582140</v>
      </c>
      <c r="D2045" s="1" t="s">
        <v>9230</v>
      </c>
      <c r="E2045" s="1" t="s">
        <v>9231</v>
      </c>
      <c r="F2045" s="3">
        <v>44539</v>
      </c>
      <c r="G2045" t="s">
        <v>11288</v>
      </c>
    </row>
    <row r="2046" spans="1:7" x14ac:dyDescent="0.25">
      <c r="A2046">
        <f t="shared" ca="1" si="31"/>
        <v>0.30891472442106249</v>
      </c>
      <c r="B2046" s="1" t="s">
        <v>9242</v>
      </c>
      <c r="C2046" s="2">
        <v>925817645</v>
      </c>
      <c r="D2046" s="1" t="s">
        <v>9243</v>
      </c>
      <c r="E2046" s="1" t="s">
        <v>9231</v>
      </c>
      <c r="F2046" s="3">
        <v>44220</v>
      </c>
      <c r="G2046" t="s">
        <v>11289</v>
      </c>
    </row>
    <row r="2047" spans="1:7" x14ac:dyDescent="0.25">
      <c r="A2047">
        <f t="shared" ca="1" si="31"/>
        <v>0.58075755927782302</v>
      </c>
      <c r="B2047" s="1" t="s">
        <v>9245</v>
      </c>
      <c r="C2047" s="2">
        <v>602536003</v>
      </c>
      <c r="D2047" s="1" t="s">
        <v>9246</v>
      </c>
      <c r="E2047" s="1" t="s">
        <v>9282</v>
      </c>
      <c r="F2047" s="3">
        <v>44450</v>
      </c>
      <c r="G2047" t="s">
        <v>11290</v>
      </c>
    </row>
    <row r="2048" spans="1:7" x14ac:dyDescent="0.25">
      <c r="A2048">
        <f t="shared" ca="1" si="31"/>
        <v>0.55154243593718022</v>
      </c>
      <c r="B2048" s="1" t="s">
        <v>9225</v>
      </c>
      <c r="C2048" s="2">
        <v>299463142</v>
      </c>
      <c r="D2048" s="1" t="s">
        <v>9226</v>
      </c>
      <c r="E2048" s="1" t="s">
        <v>9227</v>
      </c>
      <c r="F2048" s="3">
        <v>44418</v>
      </c>
      <c r="G2048" t="s">
        <v>11291</v>
      </c>
    </row>
    <row r="2049" spans="1:7" x14ac:dyDescent="0.25">
      <c r="A2049">
        <f t="shared" ca="1" si="31"/>
        <v>0.22552764415547666</v>
      </c>
      <c r="B2049" s="1" t="s">
        <v>9245</v>
      </c>
      <c r="C2049" s="2">
        <v>450183935</v>
      </c>
      <c r="D2049" s="1" t="s">
        <v>9246</v>
      </c>
      <c r="E2049" s="1" t="s">
        <v>9285</v>
      </c>
      <c r="F2049" s="3">
        <v>44351</v>
      </c>
      <c r="G2049" t="s">
        <v>11292</v>
      </c>
    </row>
    <row r="2050" spans="1:7" x14ac:dyDescent="0.25">
      <c r="A2050">
        <f t="shared" ref="A2050:A2113" ca="1" si="32">RAND()</f>
        <v>0.84503806816824412</v>
      </c>
      <c r="B2050" s="1" t="s">
        <v>9225</v>
      </c>
      <c r="C2050" s="2">
        <v>207469289</v>
      </c>
      <c r="D2050" s="1" t="s">
        <v>9226</v>
      </c>
      <c r="E2050" s="1" t="s">
        <v>9227</v>
      </c>
      <c r="F2050" s="3">
        <v>44514</v>
      </c>
      <c r="G2050" t="s">
        <v>11293</v>
      </c>
    </row>
    <row r="2051" spans="1:7" x14ac:dyDescent="0.25">
      <c r="A2051">
        <f t="shared" ca="1" si="32"/>
        <v>0.45334950798945739</v>
      </c>
      <c r="B2051" s="1" t="s">
        <v>9242</v>
      </c>
      <c r="C2051" s="2">
        <v>984694071</v>
      </c>
      <c r="D2051" s="1" t="s">
        <v>9243</v>
      </c>
      <c r="E2051" s="1" t="s">
        <v>9231</v>
      </c>
      <c r="F2051" s="3">
        <v>44437</v>
      </c>
      <c r="G2051" t="s">
        <v>11294</v>
      </c>
    </row>
    <row r="2052" spans="1:7" x14ac:dyDescent="0.25">
      <c r="A2052">
        <f t="shared" ca="1" si="32"/>
        <v>0.39386480908237065</v>
      </c>
      <c r="B2052" s="1" t="s">
        <v>9225</v>
      </c>
      <c r="C2052" s="2">
        <v>710131099</v>
      </c>
      <c r="D2052" s="1" t="s">
        <v>9226</v>
      </c>
      <c r="E2052" s="1" t="s">
        <v>9231</v>
      </c>
      <c r="F2052" s="3">
        <v>44335</v>
      </c>
      <c r="G2052" t="s">
        <v>11295</v>
      </c>
    </row>
    <row r="2053" spans="1:7" x14ac:dyDescent="0.25">
      <c r="A2053">
        <f t="shared" ca="1" si="32"/>
        <v>0.39315263948856893</v>
      </c>
      <c r="B2053" s="1" t="s">
        <v>9225</v>
      </c>
      <c r="C2053" s="2">
        <v>48471431</v>
      </c>
      <c r="D2053" s="1" t="s">
        <v>9226</v>
      </c>
      <c r="E2053" s="1" t="s">
        <v>9285</v>
      </c>
      <c r="F2053" s="3">
        <v>44279</v>
      </c>
      <c r="G2053" t="s">
        <v>11296</v>
      </c>
    </row>
    <row r="2054" spans="1:7" x14ac:dyDescent="0.25">
      <c r="A2054">
        <f t="shared" ca="1" si="32"/>
        <v>0.27793991542733343</v>
      </c>
      <c r="B2054" s="1" t="s">
        <v>9242</v>
      </c>
      <c r="C2054" s="2">
        <v>2751625</v>
      </c>
      <c r="D2054" s="1" t="s">
        <v>9243</v>
      </c>
      <c r="E2054" s="1" t="s">
        <v>9231</v>
      </c>
      <c r="F2054" s="3">
        <v>44446</v>
      </c>
      <c r="G2054" t="s">
        <v>11297</v>
      </c>
    </row>
    <row r="2055" spans="1:7" x14ac:dyDescent="0.25">
      <c r="A2055">
        <f t="shared" ca="1" si="32"/>
        <v>0.35229393064646231</v>
      </c>
      <c r="B2055" s="1" t="s">
        <v>9242</v>
      </c>
      <c r="C2055" s="2">
        <v>970303695</v>
      </c>
      <c r="D2055" s="1" t="s">
        <v>9243</v>
      </c>
      <c r="E2055" s="1" t="s">
        <v>9231</v>
      </c>
      <c r="F2055" s="3">
        <v>44437</v>
      </c>
      <c r="G2055" t="s">
        <v>11298</v>
      </c>
    </row>
    <row r="2056" spans="1:7" x14ac:dyDescent="0.25">
      <c r="A2056">
        <f t="shared" ca="1" si="32"/>
        <v>2.1984890931142753E-2</v>
      </c>
      <c r="B2056" s="1" t="s">
        <v>9259</v>
      </c>
      <c r="C2056" s="2">
        <v>756575263</v>
      </c>
      <c r="D2056" s="1" t="s">
        <v>9260</v>
      </c>
      <c r="E2056" s="1" t="s">
        <v>9287</v>
      </c>
      <c r="F2056" s="3">
        <v>44574</v>
      </c>
      <c r="G2056" t="s">
        <v>11299</v>
      </c>
    </row>
    <row r="2057" spans="1:7" x14ac:dyDescent="0.25">
      <c r="A2057">
        <f t="shared" ca="1" si="32"/>
        <v>0.5107100981838224</v>
      </c>
      <c r="B2057" s="1" t="s">
        <v>9229</v>
      </c>
      <c r="C2057" s="2">
        <v>968099871</v>
      </c>
      <c r="D2057" s="1" t="s">
        <v>9230</v>
      </c>
      <c r="E2057" s="1" t="s">
        <v>9231</v>
      </c>
      <c r="F2057" s="3">
        <v>44469</v>
      </c>
      <c r="G2057" t="s">
        <v>11300</v>
      </c>
    </row>
    <row r="2058" spans="1:7" x14ac:dyDescent="0.25">
      <c r="A2058">
        <f t="shared" ca="1" si="32"/>
        <v>0.96927064766572957</v>
      </c>
      <c r="B2058" s="1" t="s">
        <v>9229</v>
      </c>
      <c r="C2058" s="2">
        <v>8006740</v>
      </c>
      <c r="D2058" s="1" t="s">
        <v>9230</v>
      </c>
      <c r="E2058" s="1" t="s">
        <v>9240</v>
      </c>
      <c r="F2058" s="3">
        <v>44630</v>
      </c>
      <c r="G2058" t="s">
        <v>11301</v>
      </c>
    </row>
    <row r="2059" spans="1:7" x14ac:dyDescent="0.25">
      <c r="A2059">
        <f t="shared" ca="1" si="32"/>
        <v>0.47044271605775811</v>
      </c>
      <c r="B2059" s="1" t="s">
        <v>9245</v>
      </c>
      <c r="C2059" s="2">
        <v>296971198</v>
      </c>
      <c r="D2059" s="1" t="s">
        <v>9246</v>
      </c>
      <c r="E2059" s="1" t="s">
        <v>9285</v>
      </c>
      <c r="F2059" s="3">
        <v>44417</v>
      </c>
      <c r="G2059" t="s">
        <v>11302</v>
      </c>
    </row>
    <row r="2060" spans="1:7" x14ac:dyDescent="0.25">
      <c r="A2060">
        <f t="shared" ca="1" si="32"/>
        <v>0.66634397418886593</v>
      </c>
      <c r="B2060" s="1" t="s">
        <v>9245</v>
      </c>
      <c r="C2060" s="2">
        <v>437806030</v>
      </c>
      <c r="D2060" s="1" t="s">
        <v>9246</v>
      </c>
      <c r="E2060" s="1" t="s">
        <v>9285</v>
      </c>
      <c r="F2060" s="3">
        <v>44359</v>
      </c>
      <c r="G2060" t="s">
        <v>11303</v>
      </c>
    </row>
    <row r="2061" spans="1:7" x14ac:dyDescent="0.25">
      <c r="A2061">
        <f t="shared" ca="1" si="32"/>
        <v>0.23511967362276409</v>
      </c>
      <c r="B2061" s="1" t="s">
        <v>9259</v>
      </c>
      <c r="C2061" s="2">
        <v>298136303</v>
      </c>
      <c r="D2061" s="1" t="s">
        <v>9260</v>
      </c>
      <c r="E2061" s="1" t="s">
        <v>9287</v>
      </c>
      <c r="F2061" s="3">
        <v>44428</v>
      </c>
      <c r="G2061" t="s">
        <v>11304</v>
      </c>
    </row>
    <row r="2062" spans="1:7" x14ac:dyDescent="0.25">
      <c r="A2062">
        <f t="shared" ca="1" si="32"/>
        <v>0.86945010667313027</v>
      </c>
      <c r="B2062" s="1" t="s">
        <v>9245</v>
      </c>
      <c r="C2062" s="2">
        <v>949986365</v>
      </c>
      <c r="D2062" s="1" t="s">
        <v>9246</v>
      </c>
      <c r="E2062" s="1" t="s">
        <v>9282</v>
      </c>
      <c r="F2062" s="3">
        <v>44499</v>
      </c>
      <c r="G2062" t="s">
        <v>11305</v>
      </c>
    </row>
    <row r="2063" spans="1:7" x14ac:dyDescent="0.25">
      <c r="A2063">
        <f t="shared" ca="1" si="32"/>
        <v>2.4647197909460794E-2</v>
      </c>
      <c r="B2063" s="1" t="s">
        <v>9225</v>
      </c>
      <c r="C2063" s="2">
        <v>490762884</v>
      </c>
      <c r="D2063" s="1" t="s">
        <v>9226</v>
      </c>
      <c r="E2063" s="1" t="s">
        <v>9231</v>
      </c>
      <c r="F2063" s="3">
        <v>44271</v>
      </c>
      <c r="G2063" t="s">
        <v>11306</v>
      </c>
    </row>
    <row r="2064" spans="1:7" x14ac:dyDescent="0.25">
      <c r="A2064">
        <f t="shared" ca="1" si="32"/>
        <v>0.17431312888244832</v>
      </c>
      <c r="B2064" s="1" t="s">
        <v>9259</v>
      </c>
      <c r="C2064" s="2">
        <v>247215446</v>
      </c>
      <c r="D2064" s="1" t="s">
        <v>9260</v>
      </c>
      <c r="E2064" s="1" t="s">
        <v>9287</v>
      </c>
      <c r="F2064" s="3">
        <v>44580</v>
      </c>
      <c r="G2064" t="s">
        <v>11307</v>
      </c>
    </row>
    <row r="2065" spans="1:7" x14ac:dyDescent="0.25">
      <c r="A2065">
        <f t="shared" ca="1" si="32"/>
        <v>0.65610919507823817</v>
      </c>
      <c r="B2065" s="1" t="s">
        <v>9235</v>
      </c>
      <c r="C2065" s="2">
        <v>96082534</v>
      </c>
      <c r="D2065" s="1" t="s">
        <v>9236</v>
      </c>
      <c r="E2065" s="1" t="s">
        <v>9227</v>
      </c>
      <c r="F2065" s="3">
        <v>44466</v>
      </c>
      <c r="G2065" t="s">
        <v>11308</v>
      </c>
    </row>
    <row r="2066" spans="1:7" x14ac:dyDescent="0.25">
      <c r="A2066">
        <f t="shared" ca="1" si="32"/>
        <v>0.67678075051862896</v>
      </c>
      <c r="B2066" s="1" t="s">
        <v>9245</v>
      </c>
      <c r="C2066" s="2">
        <v>187814829</v>
      </c>
      <c r="D2066" s="1" t="s">
        <v>9246</v>
      </c>
      <c r="E2066" s="1" t="s">
        <v>9285</v>
      </c>
      <c r="F2066" s="3">
        <v>44314</v>
      </c>
      <c r="G2066" t="s">
        <v>11309</v>
      </c>
    </row>
    <row r="2067" spans="1:7" x14ac:dyDescent="0.25">
      <c r="A2067">
        <f t="shared" ca="1" si="32"/>
        <v>3.5076279440234726E-2</v>
      </c>
      <c r="B2067" s="1" t="s">
        <v>9225</v>
      </c>
      <c r="C2067" s="2">
        <v>578792341</v>
      </c>
      <c r="D2067" s="1" t="s">
        <v>9226</v>
      </c>
      <c r="E2067" s="1" t="s">
        <v>9227</v>
      </c>
      <c r="F2067" s="3">
        <v>44280</v>
      </c>
      <c r="G2067" t="s">
        <v>11310</v>
      </c>
    </row>
    <row r="2068" spans="1:7" x14ac:dyDescent="0.25">
      <c r="A2068">
        <f t="shared" ca="1" si="32"/>
        <v>0.37810268586860618</v>
      </c>
      <c r="B2068" s="1" t="s">
        <v>9245</v>
      </c>
      <c r="C2068" s="2">
        <v>121677066</v>
      </c>
      <c r="D2068" s="1" t="s">
        <v>9246</v>
      </c>
      <c r="E2068" s="1" t="s">
        <v>9227</v>
      </c>
      <c r="F2068" s="3">
        <v>44497</v>
      </c>
      <c r="G2068" t="s">
        <v>11311</v>
      </c>
    </row>
    <row r="2069" spans="1:7" x14ac:dyDescent="0.25">
      <c r="A2069">
        <f t="shared" ca="1" si="32"/>
        <v>0.75799675437162584</v>
      </c>
      <c r="B2069" s="1" t="s">
        <v>9242</v>
      </c>
      <c r="C2069" s="2">
        <v>684094273</v>
      </c>
      <c r="D2069" s="1" t="s">
        <v>9243</v>
      </c>
      <c r="E2069" s="1" t="s">
        <v>9231</v>
      </c>
      <c r="F2069" s="3">
        <v>44608</v>
      </c>
      <c r="G2069" t="s">
        <v>11312</v>
      </c>
    </row>
    <row r="2070" spans="1:7" x14ac:dyDescent="0.25">
      <c r="A2070">
        <f t="shared" ca="1" si="32"/>
        <v>0.6309080023012521</v>
      </c>
      <c r="B2070" s="1" t="s">
        <v>9245</v>
      </c>
      <c r="C2070" s="2">
        <v>101206409</v>
      </c>
      <c r="D2070" s="1" t="s">
        <v>9246</v>
      </c>
      <c r="E2070" s="1" t="s">
        <v>9227</v>
      </c>
      <c r="F2070" s="3">
        <v>44597</v>
      </c>
      <c r="G2070" t="s">
        <v>11313</v>
      </c>
    </row>
    <row r="2071" spans="1:7" x14ac:dyDescent="0.25">
      <c r="A2071">
        <f t="shared" ca="1" si="32"/>
        <v>0.18416057546150244</v>
      </c>
      <c r="B2071" s="1" t="s">
        <v>9225</v>
      </c>
      <c r="C2071" s="2">
        <v>478863350</v>
      </c>
      <c r="D2071" s="1" t="s">
        <v>9226</v>
      </c>
      <c r="E2071" s="1" t="s">
        <v>9227</v>
      </c>
      <c r="F2071" s="3">
        <v>44426</v>
      </c>
      <c r="G2071" t="s">
        <v>11314</v>
      </c>
    </row>
    <row r="2072" spans="1:7" x14ac:dyDescent="0.25">
      <c r="A2072">
        <f t="shared" ca="1" si="32"/>
        <v>0.76822188681332926</v>
      </c>
      <c r="B2072" s="1" t="s">
        <v>9229</v>
      </c>
      <c r="C2072" s="2">
        <v>309017867</v>
      </c>
      <c r="D2072" s="1" t="s">
        <v>9230</v>
      </c>
      <c r="E2072" s="1" t="s">
        <v>9240</v>
      </c>
      <c r="F2072" s="3">
        <v>44557</v>
      </c>
      <c r="G2072" t="s">
        <v>11315</v>
      </c>
    </row>
    <row r="2073" spans="1:7" x14ac:dyDescent="0.25">
      <c r="A2073">
        <f t="shared" ca="1" si="32"/>
        <v>0.38182321964234167</v>
      </c>
      <c r="B2073" s="1" t="s">
        <v>9225</v>
      </c>
      <c r="C2073" s="2">
        <v>423156618</v>
      </c>
      <c r="D2073" s="1" t="s">
        <v>9226</v>
      </c>
      <c r="E2073" s="1" t="s">
        <v>9285</v>
      </c>
      <c r="F2073" s="3">
        <v>44524</v>
      </c>
      <c r="G2073" t="s">
        <v>11316</v>
      </c>
    </row>
    <row r="2074" spans="1:7" x14ac:dyDescent="0.25">
      <c r="A2074">
        <f t="shared" ca="1" si="32"/>
        <v>0.20557625799411661</v>
      </c>
      <c r="B2074" s="1" t="s">
        <v>9245</v>
      </c>
      <c r="C2074" s="2">
        <v>223397010</v>
      </c>
      <c r="D2074" s="1" t="s">
        <v>9246</v>
      </c>
      <c r="E2074" s="1" t="s">
        <v>9285</v>
      </c>
      <c r="F2074" s="3">
        <v>44260</v>
      </c>
      <c r="G2074" t="s">
        <v>11317</v>
      </c>
    </row>
    <row r="2075" spans="1:7" x14ac:dyDescent="0.25">
      <c r="A2075">
        <f t="shared" ca="1" si="32"/>
        <v>0.25337152817536757</v>
      </c>
      <c r="B2075" s="1" t="s">
        <v>9225</v>
      </c>
      <c r="C2075" s="2">
        <v>456676656</v>
      </c>
      <c r="D2075" s="1" t="s">
        <v>9226</v>
      </c>
      <c r="E2075" s="1" t="s">
        <v>9231</v>
      </c>
      <c r="F2075" s="3">
        <v>44536</v>
      </c>
      <c r="G2075" t="s">
        <v>11318</v>
      </c>
    </row>
    <row r="2076" spans="1:7" x14ac:dyDescent="0.25">
      <c r="A2076">
        <f t="shared" ca="1" si="32"/>
        <v>0.70096668856707445</v>
      </c>
      <c r="B2076" s="1" t="s">
        <v>9245</v>
      </c>
      <c r="C2076" s="2">
        <v>394316664</v>
      </c>
      <c r="D2076" s="1" t="s">
        <v>9246</v>
      </c>
      <c r="E2076" s="1" t="s">
        <v>9227</v>
      </c>
      <c r="F2076" s="3">
        <v>44494</v>
      </c>
      <c r="G2076" t="s">
        <v>11319</v>
      </c>
    </row>
    <row r="2077" spans="1:7" x14ac:dyDescent="0.25">
      <c r="A2077">
        <f t="shared" ca="1" si="32"/>
        <v>0.94038628966450499</v>
      </c>
      <c r="B2077" s="1" t="s">
        <v>9225</v>
      </c>
      <c r="C2077" s="2">
        <v>958854196</v>
      </c>
      <c r="D2077" s="1" t="s">
        <v>9226</v>
      </c>
      <c r="E2077" s="1" t="s">
        <v>9231</v>
      </c>
      <c r="F2077" s="3">
        <v>44341</v>
      </c>
      <c r="G2077" t="s">
        <v>11320</v>
      </c>
    </row>
    <row r="2078" spans="1:7" x14ac:dyDescent="0.25">
      <c r="A2078">
        <f t="shared" ca="1" si="32"/>
        <v>0.79797184228995843</v>
      </c>
      <c r="B2078" s="1" t="s">
        <v>9225</v>
      </c>
      <c r="C2078" s="2">
        <v>33068496</v>
      </c>
      <c r="D2078" s="1" t="s">
        <v>9226</v>
      </c>
      <c r="E2078" s="1" t="s">
        <v>9231</v>
      </c>
      <c r="F2078" s="3">
        <v>44354</v>
      </c>
      <c r="G2078" t="s">
        <v>11321</v>
      </c>
    </row>
    <row r="2079" spans="1:7" x14ac:dyDescent="0.25">
      <c r="A2079">
        <f t="shared" ca="1" si="32"/>
        <v>2.1060587013413068E-2</v>
      </c>
      <c r="B2079" s="1" t="s">
        <v>9259</v>
      </c>
      <c r="C2079" s="2">
        <v>949400175</v>
      </c>
      <c r="D2079" s="1" t="s">
        <v>9260</v>
      </c>
      <c r="E2079" s="1" t="s">
        <v>9233</v>
      </c>
      <c r="F2079" s="3">
        <v>44593</v>
      </c>
      <c r="G2079" t="s">
        <v>11322</v>
      </c>
    </row>
    <row r="2080" spans="1:7" x14ac:dyDescent="0.25">
      <c r="A2080">
        <f t="shared" ca="1" si="32"/>
        <v>0.24847099155736363</v>
      </c>
      <c r="B2080" s="1" t="s">
        <v>9245</v>
      </c>
      <c r="C2080" s="2">
        <v>607842215</v>
      </c>
      <c r="D2080" s="1" t="s">
        <v>9246</v>
      </c>
      <c r="E2080" s="1" t="s">
        <v>9227</v>
      </c>
      <c r="F2080" s="3">
        <v>44355</v>
      </c>
      <c r="G2080" t="s">
        <v>11323</v>
      </c>
    </row>
    <row r="2081" spans="1:7" x14ac:dyDescent="0.25">
      <c r="A2081">
        <f t="shared" ca="1" si="32"/>
        <v>0.63699881217212861</v>
      </c>
      <c r="B2081" s="1" t="s">
        <v>9259</v>
      </c>
      <c r="C2081" s="2">
        <v>128041075</v>
      </c>
      <c r="D2081" s="1" t="s">
        <v>9260</v>
      </c>
      <c r="E2081" s="1" t="s">
        <v>9233</v>
      </c>
      <c r="F2081" s="3">
        <v>44566</v>
      </c>
      <c r="G2081" t="s">
        <v>11324</v>
      </c>
    </row>
    <row r="2082" spans="1:7" x14ac:dyDescent="0.25">
      <c r="A2082">
        <f t="shared" ca="1" si="32"/>
        <v>0.96336429656052947</v>
      </c>
      <c r="B2082" s="1" t="s">
        <v>9225</v>
      </c>
      <c r="C2082" s="2">
        <v>578781331</v>
      </c>
      <c r="D2082" s="1" t="s">
        <v>9226</v>
      </c>
      <c r="E2082" s="1" t="s">
        <v>9227</v>
      </c>
      <c r="F2082" s="3">
        <v>44243</v>
      </c>
      <c r="G2082" t="s">
        <v>11325</v>
      </c>
    </row>
    <row r="2083" spans="1:7" x14ac:dyDescent="0.25">
      <c r="A2083">
        <f t="shared" ca="1" si="32"/>
        <v>1.5987556380513523E-2</v>
      </c>
      <c r="B2083" s="1" t="s">
        <v>9225</v>
      </c>
      <c r="C2083" s="2">
        <v>106222597</v>
      </c>
      <c r="D2083" s="1" t="s">
        <v>9226</v>
      </c>
      <c r="E2083" s="1" t="s">
        <v>9227</v>
      </c>
      <c r="F2083" s="3">
        <v>44668</v>
      </c>
      <c r="G2083" t="s">
        <v>11326</v>
      </c>
    </row>
    <row r="2084" spans="1:7" x14ac:dyDescent="0.25">
      <c r="A2084">
        <f t="shared" ca="1" si="32"/>
        <v>0.7876078688743412</v>
      </c>
      <c r="B2084" s="1" t="s">
        <v>9259</v>
      </c>
      <c r="C2084" s="2">
        <v>30606504</v>
      </c>
      <c r="D2084" s="1" t="s">
        <v>9260</v>
      </c>
      <c r="E2084" s="1" t="s">
        <v>9233</v>
      </c>
      <c r="F2084" s="3">
        <v>44570</v>
      </c>
      <c r="G2084" t="s">
        <v>11327</v>
      </c>
    </row>
    <row r="2085" spans="1:7" x14ac:dyDescent="0.25">
      <c r="A2085">
        <f t="shared" ca="1" si="32"/>
        <v>0.19325692404674211</v>
      </c>
      <c r="B2085" s="1" t="s">
        <v>9225</v>
      </c>
      <c r="C2085" s="2">
        <v>98577196</v>
      </c>
      <c r="D2085" s="1" t="s">
        <v>9226</v>
      </c>
      <c r="E2085" s="1" t="s">
        <v>9227</v>
      </c>
      <c r="F2085" s="3">
        <v>44300</v>
      </c>
      <c r="G2085" t="s">
        <v>11328</v>
      </c>
    </row>
    <row r="2086" spans="1:7" x14ac:dyDescent="0.25">
      <c r="A2086">
        <f t="shared" ca="1" si="32"/>
        <v>0.10757349553015649</v>
      </c>
      <c r="B2086" s="1" t="s">
        <v>9242</v>
      </c>
      <c r="C2086" s="2">
        <v>695715836</v>
      </c>
      <c r="D2086" s="1" t="s">
        <v>9243</v>
      </c>
      <c r="E2086" s="1" t="s">
        <v>9231</v>
      </c>
      <c r="F2086" s="3">
        <v>44337</v>
      </c>
      <c r="G2086" t="s">
        <v>11329</v>
      </c>
    </row>
    <row r="2087" spans="1:7" x14ac:dyDescent="0.25">
      <c r="A2087">
        <f t="shared" ca="1" si="32"/>
        <v>0.957366754882648</v>
      </c>
      <c r="B2087" s="1" t="s">
        <v>9259</v>
      </c>
      <c r="C2087" s="2">
        <v>467841414</v>
      </c>
      <c r="D2087" s="1" t="s">
        <v>9260</v>
      </c>
      <c r="E2087" s="1" t="s">
        <v>9287</v>
      </c>
      <c r="F2087" s="3">
        <v>44406</v>
      </c>
      <c r="G2087" t="s">
        <v>11330</v>
      </c>
    </row>
    <row r="2088" spans="1:7" x14ac:dyDescent="0.25">
      <c r="A2088">
        <f t="shared" ca="1" si="32"/>
        <v>0.33223805318178112</v>
      </c>
      <c r="B2088" s="1" t="s">
        <v>9235</v>
      </c>
      <c r="C2088" s="2">
        <v>759196811</v>
      </c>
      <c r="D2088" s="1" t="s">
        <v>9236</v>
      </c>
      <c r="E2088" s="1" t="s">
        <v>9227</v>
      </c>
      <c r="F2088" s="3">
        <v>44492</v>
      </c>
      <c r="G2088" t="s">
        <v>11331</v>
      </c>
    </row>
    <row r="2089" spans="1:7" x14ac:dyDescent="0.25">
      <c r="A2089">
        <f t="shared" ca="1" si="32"/>
        <v>0.84510213338423834</v>
      </c>
      <c r="B2089" s="1" t="s">
        <v>9259</v>
      </c>
      <c r="C2089" s="2">
        <v>684470860</v>
      </c>
      <c r="D2089" s="1" t="s">
        <v>9260</v>
      </c>
      <c r="E2089" s="1" t="s">
        <v>9233</v>
      </c>
      <c r="F2089" s="3">
        <v>44381</v>
      </c>
      <c r="G2089" t="s">
        <v>11332</v>
      </c>
    </row>
    <row r="2090" spans="1:7" x14ac:dyDescent="0.25">
      <c r="A2090">
        <f t="shared" ca="1" si="32"/>
        <v>0.30147953697288032</v>
      </c>
      <c r="B2090" s="1" t="s">
        <v>9245</v>
      </c>
      <c r="C2090" s="2">
        <v>264313658</v>
      </c>
      <c r="D2090" s="1" t="s">
        <v>9246</v>
      </c>
      <c r="E2090" s="1" t="s">
        <v>9285</v>
      </c>
      <c r="F2090" s="3">
        <v>44212</v>
      </c>
      <c r="G2090" t="s">
        <v>11333</v>
      </c>
    </row>
    <row r="2091" spans="1:7" x14ac:dyDescent="0.25">
      <c r="A2091">
        <f t="shared" ca="1" si="32"/>
        <v>0.87870726860538084</v>
      </c>
      <c r="B2091" s="1" t="s">
        <v>9259</v>
      </c>
      <c r="C2091" s="2">
        <v>302136341</v>
      </c>
      <c r="D2091" s="1" t="s">
        <v>9260</v>
      </c>
      <c r="E2091" s="1" t="s">
        <v>9231</v>
      </c>
      <c r="F2091" s="3">
        <v>44596</v>
      </c>
      <c r="G2091" t="s">
        <v>11334</v>
      </c>
    </row>
    <row r="2092" spans="1:7" x14ac:dyDescent="0.25">
      <c r="A2092">
        <f t="shared" ca="1" si="32"/>
        <v>0.80448187749910394</v>
      </c>
      <c r="B2092" s="1" t="s">
        <v>9259</v>
      </c>
      <c r="C2092" s="2">
        <v>169981179</v>
      </c>
      <c r="D2092" s="1" t="s">
        <v>9260</v>
      </c>
      <c r="E2092" s="1" t="s">
        <v>9287</v>
      </c>
      <c r="F2092" s="3">
        <v>44527</v>
      </c>
      <c r="G2092" t="s">
        <v>11335</v>
      </c>
    </row>
    <row r="2093" spans="1:7" x14ac:dyDescent="0.25">
      <c r="A2093">
        <f t="shared" ca="1" si="32"/>
        <v>1.5104340794363513E-2</v>
      </c>
      <c r="B2093" s="1" t="s">
        <v>9225</v>
      </c>
      <c r="C2093" s="2">
        <v>544798090</v>
      </c>
      <c r="D2093" s="1" t="s">
        <v>9226</v>
      </c>
      <c r="E2093" s="1" t="s">
        <v>9227</v>
      </c>
      <c r="F2093" s="3">
        <v>44379</v>
      </c>
      <c r="G2093" t="s">
        <v>11336</v>
      </c>
    </row>
    <row r="2094" spans="1:7" x14ac:dyDescent="0.25">
      <c r="A2094">
        <f t="shared" ca="1" si="32"/>
        <v>0.64572910749516643</v>
      </c>
      <c r="B2094" s="1" t="s">
        <v>9229</v>
      </c>
      <c r="C2094" s="2">
        <v>839479823</v>
      </c>
      <c r="D2094" s="1" t="s">
        <v>9230</v>
      </c>
      <c r="E2094" s="1" t="s">
        <v>9231</v>
      </c>
      <c r="F2094" s="3">
        <v>44682</v>
      </c>
      <c r="G2094" t="s">
        <v>11337</v>
      </c>
    </row>
    <row r="2095" spans="1:7" x14ac:dyDescent="0.25">
      <c r="A2095">
        <f t="shared" ca="1" si="32"/>
        <v>0.64935617948056779</v>
      </c>
      <c r="B2095" s="1" t="s">
        <v>9259</v>
      </c>
      <c r="C2095" s="2">
        <v>433389088</v>
      </c>
      <c r="D2095" s="1" t="s">
        <v>9260</v>
      </c>
      <c r="E2095" s="1" t="s">
        <v>9233</v>
      </c>
      <c r="F2095" s="3">
        <v>44299</v>
      </c>
      <c r="G2095" t="s">
        <v>11338</v>
      </c>
    </row>
    <row r="2096" spans="1:7" x14ac:dyDescent="0.25">
      <c r="A2096">
        <f t="shared" ca="1" si="32"/>
        <v>0.72907909767242385</v>
      </c>
      <c r="B2096" s="1" t="s">
        <v>9245</v>
      </c>
      <c r="C2096" s="2">
        <v>268424217</v>
      </c>
      <c r="D2096" s="1" t="s">
        <v>9246</v>
      </c>
      <c r="E2096" s="1" t="s">
        <v>9282</v>
      </c>
      <c r="F2096" s="3">
        <v>44209</v>
      </c>
      <c r="G2096" t="s">
        <v>11339</v>
      </c>
    </row>
    <row r="2097" spans="1:7" x14ac:dyDescent="0.25">
      <c r="A2097">
        <f t="shared" ca="1" si="32"/>
        <v>0.90918325663317534</v>
      </c>
      <c r="B2097" s="1" t="s">
        <v>9245</v>
      </c>
      <c r="C2097" s="2">
        <v>768605932</v>
      </c>
      <c r="D2097" s="1" t="s">
        <v>9246</v>
      </c>
      <c r="E2097" s="1" t="s">
        <v>9227</v>
      </c>
      <c r="F2097" s="3">
        <v>44609</v>
      </c>
      <c r="G2097" t="s">
        <v>11340</v>
      </c>
    </row>
    <row r="2098" spans="1:7" x14ac:dyDescent="0.25">
      <c r="A2098">
        <f t="shared" ca="1" si="32"/>
        <v>0.22180689796888442</v>
      </c>
      <c r="B2098" s="1" t="s">
        <v>9259</v>
      </c>
      <c r="C2098" s="2">
        <v>573861892</v>
      </c>
      <c r="D2098" s="1" t="s">
        <v>9260</v>
      </c>
      <c r="E2098" s="1" t="s">
        <v>9287</v>
      </c>
      <c r="F2098" s="3">
        <v>44214</v>
      </c>
      <c r="G2098" t="s">
        <v>11341</v>
      </c>
    </row>
    <row r="2099" spans="1:7" x14ac:dyDescent="0.25">
      <c r="A2099">
        <f t="shared" ca="1" si="32"/>
        <v>0.67041672256804685</v>
      </c>
      <c r="B2099" s="1" t="s">
        <v>9242</v>
      </c>
      <c r="C2099" s="2">
        <v>301382196</v>
      </c>
      <c r="D2099" s="1" t="s">
        <v>9243</v>
      </c>
      <c r="E2099" s="1" t="s">
        <v>9231</v>
      </c>
      <c r="F2099" s="3">
        <v>44207</v>
      </c>
      <c r="G2099" t="s">
        <v>11342</v>
      </c>
    </row>
    <row r="2100" spans="1:7" x14ac:dyDescent="0.25">
      <c r="A2100">
        <f t="shared" ca="1" si="32"/>
        <v>0.63474881517590631</v>
      </c>
      <c r="B2100" s="1" t="s">
        <v>9229</v>
      </c>
      <c r="C2100" s="2">
        <v>742981884</v>
      </c>
      <c r="D2100" s="1" t="s">
        <v>9230</v>
      </c>
      <c r="E2100" s="1" t="s">
        <v>9240</v>
      </c>
      <c r="F2100" s="3">
        <v>44662</v>
      </c>
      <c r="G2100" t="s">
        <v>11343</v>
      </c>
    </row>
    <row r="2101" spans="1:7" x14ac:dyDescent="0.25">
      <c r="A2101">
        <f t="shared" ca="1" si="32"/>
        <v>0.1798499271144538</v>
      </c>
      <c r="B2101" s="1" t="s">
        <v>9259</v>
      </c>
      <c r="C2101" s="2">
        <v>736860096</v>
      </c>
      <c r="D2101" s="1" t="s">
        <v>9260</v>
      </c>
      <c r="E2101" s="1" t="s">
        <v>9287</v>
      </c>
      <c r="F2101" s="3">
        <v>44585</v>
      </c>
      <c r="G2101" t="s">
        <v>11344</v>
      </c>
    </row>
    <row r="2102" spans="1:7" x14ac:dyDescent="0.25">
      <c r="A2102">
        <f t="shared" ca="1" si="32"/>
        <v>0.96590239907519226</v>
      </c>
      <c r="B2102" s="1" t="s">
        <v>9235</v>
      </c>
      <c r="C2102" s="2">
        <v>959261982</v>
      </c>
      <c r="D2102" s="1" t="s">
        <v>9236</v>
      </c>
      <c r="E2102" s="1" t="s">
        <v>9237</v>
      </c>
      <c r="F2102" s="3">
        <v>44469</v>
      </c>
      <c r="G2102" t="s">
        <v>11345</v>
      </c>
    </row>
    <row r="2103" spans="1:7" x14ac:dyDescent="0.25">
      <c r="A2103">
        <f t="shared" ca="1" si="32"/>
        <v>0.11849800299959656</v>
      </c>
      <c r="B2103" s="1" t="s">
        <v>9242</v>
      </c>
      <c r="C2103" s="2">
        <v>143713603</v>
      </c>
      <c r="D2103" s="1" t="s">
        <v>9243</v>
      </c>
      <c r="E2103" s="1" t="s">
        <v>9231</v>
      </c>
      <c r="F2103" s="3">
        <v>44362</v>
      </c>
      <c r="G2103" t="s">
        <v>11346</v>
      </c>
    </row>
    <row r="2104" spans="1:7" x14ac:dyDescent="0.25">
      <c r="A2104">
        <f t="shared" ca="1" si="32"/>
        <v>0.31060198197204181</v>
      </c>
      <c r="B2104" s="1" t="s">
        <v>9242</v>
      </c>
      <c r="C2104" s="2">
        <v>157500690</v>
      </c>
      <c r="D2104" s="1" t="s">
        <v>9243</v>
      </c>
      <c r="E2104" s="1" t="s">
        <v>9233</v>
      </c>
      <c r="F2104" s="3">
        <v>44540</v>
      </c>
      <c r="G2104" t="s">
        <v>11347</v>
      </c>
    </row>
    <row r="2105" spans="1:7" x14ac:dyDescent="0.25">
      <c r="A2105">
        <f t="shared" ca="1" si="32"/>
        <v>0.2956726473354242</v>
      </c>
      <c r="B2105" s="1" t="s">
        <v>9225</v>
      </c>
      <c r="C2105" s="2">
        <v>104483650</v>
      </c>
      <c r="D2105" s="1" t="s">
        <v>9226</v>
      </c>
      <c r="E2105" s="1" t="s">
        <v>9233</v>
      </c>
      <c r="F2105" s="3">
        <v>44612</v>
      </c>
      <c r="G2105" t="s">
        <v>11348</v>
      </c>
    </row>
    <row r="2106" spans="1:7" x14ac:dyDescent="0.25">
      <c r="A2106">
        <f t="shared" ca="1" si="32"/>
        <v>0.18352244312397603</v>
      </c>
      <c r="B2106" s="1" t="s">
        <v>9242</v>
      </c>
      <c r="C2106" s="2">
        <v>979458478</v>
      </c>
      <c r="D2106" s="1" t="s">
        <v>9243</v>
      </c>
      <c r="E2106" s="1" t="s">
        <v>9233</v>
      </c>
      <c r="F2106" s="3">
        <v>44617</v>
      </c>
      <c r="G2106" t="s">
        <v>11349</v>
      </c>
    </row>
    <row r="2107" spans="1:7" x14ac:dyDescent="0.25">
      <c r="A2107">
        <f t="shared" ca="1" si="32"/>
        <v>0.31229447166638924</v>
      </c>
      <c r="B2107" s="1" t="s">
        <v>9225</v>
      </c>
      <c r="C2107" s="2">
        <v>445339957</v>
      </c>
      <c r="D2107" s="1" t="s">
        <v>9226</v>
      </c>
      <c r="E2107" s="1" t="s">
        <v>9227</v>
      </c>
      <c r="F2107" s="3">
        <v>44498</v>
      </c>
      <c r="G2107" t="s">
        <v>11350</v>
      </c>
    </row>
    <row r="2108" spans="1:7" x14ac:dyDescent="0.25">
      <c r="A2108">
        <f t="shared" ca="1" si="32"/>
        <v>0.58781944958857768</v>
      </c>
      <c r="B2108" s="1" t="s">
        <v>9242</v>
      </c>
      <c r="C2108" s="2">
        <v>321041248</v>
      </c>
      <c r="D2108" s="1" t="s">
        <v>9243</v>
      </c>
      <c r="E2108" s="1" t="s">
        <v>9231</v>
      </c>
      <c r="F2108" s="3">
        <v>44235</v>
      </c>
      <c r="G2108" t="s">
        <v>11351</v>
      </c>
    </row>
    <row r="2109" spans="1:7" x14ac:dyDescent="0.25">
      <c r="A2109">
        <f t="shared" ca="1" si="32"/>
        <v>0.65033109261185107</v>
      </c>
      <c r="B2109" s="1" t="s">
        <v>9225</v>
      </c>
      <c r="C2109" s="2">
        <v>519706370</v>
      </c>
      <c r="D2109" s="1" t="s">
        <v>9226</v>
      </c>
      <c r="E2109" s="1" t="s">
        <v>9285</v>
      </c>
      <c r="F2109" s="3">
        <v>44487</v>
      </c>
      <c r="G2109" t="s">
        <v>11352</v>
      </c>
    </row>
    <row r="2110" spans="1:7" x14ac:dyDescent="0.25">
      <c r="A2110">
        <f t="shared" ca="1" si="32"/>
        <v>0.5372456672532897</v>
      </c>
      <c r="B2110" s="1" t="s">
        <v>9245</v>
      </c>
      <c r="C2110" s="2">
        <v>156648886</v>
      </c>
      <c r="D2110" s="1" t="s">
        <v>9246</v>
      </c>
      <c r="E2110" s="1" t="s">
        <v>9285</v>
      </c>
      <c r="F2110" s="3">
        <v>44484</v>
      </c>
      <c r="G2110" t="s">
        <v>11353</v>
      </c>
    </row>
    <row r="2111" spans="1:7" x14ac:dyDescent="0.25">
      <c r="A2111">
        <f t="shared" ca="1" si="32"/>
        <v>0.4856791916565536</v>
      </c>
      <c r="B2111" s="1" t="s">
        <v>9225</v>
      </c>
      <c r="C2111" s="2">
        <v>18161339</v>
      </c>
      <c r="D2111" s="1" t="s">
        <v>9226</v>
      </c>
      <c r="E2111" s="1" t="s">
        <v>9231</v>
      </c>
      <c r="F2111" s="3">
        <v>44502</v>
      </c>
      <c r="G2111" t="s">
        <v>11354</v>
      </c>
    </row>
    <row r="2112" spans="1:7" x14ac:dyDescent="0.25">
      <c r="A2112">
        <f t="shared" ca="1" si="32"/>
        <v>0.44002727325234292</v>
      </c>
      <c r="B2112" s="1" t="s">
        <v>9242</v>
      </c>
      <c r="C2112" s="2">
        <v>768022253</v>
      </c>
      <c r="D2112" s="1" t="s">
        <v>9243</v>
      </c>
      <c r="E2112" s="1" t="s">
        <v>9231</v>
      </c>
      <c r="F2112" s="3">
        <v>44329</v>
      </c>
      <c r="G2112" t="s">
        <v>11355</v>
      </c>
    </row>
    <row r="2113" spans="1:7" x14ac:dyDescent="0.25">
      <c r="A2113">
        <f t="shared" ca="1" si="32"/>
        <v>0.25677007844526767</v>
      </c>
      <c r="B2113" s="1" t="s">
        <v>9259</v>
      </c>
      <c r="C2113" s="2">
        <v>983282046</v>
      </c>
      <c r="D2113" s="1" t="s">
        <v>9260</v>
      </c>
      <c r="E2113" s="1" t="s">
        <v>9287</v>
      </c>
      <c r="F2113" s="3">
        <v>44436</v>
      </c>
      <c r="G2113" t="s">
        <v>11356</v>
      </c>
    </row>
    <row r="2114" spans="1:7" x14ac:dyDescent="0.25">
      <c r="A2114">
        <f t="shared" ref="A2114:A2177" ca="1" si="33">RAND()</f>
        <v>0.73685618259869345</v>
      </c>
      <c r="B2114" s="1" t="s">
        <v>9235</v>
      </c>
      <c r="C2114" s="2">
        <v>423463338</v>
      </c>
      <c r="D2114" s="1" t="s">
        <v>9236</v>
      </c>
      <c r="E2114" s="1" t="s">
        <v>9237</v>
      </c>
      <c r="F2114" s="3">
        <v>44230</v>
      </c>
      <c r="G2114" t="s">
        <v>11357</v>
      </c>
    </row>
    <row r="2115" spans="1:7" x14ac:dyDescent="0.25">
      <c r="A2115">
        <f t="shared" ca="1" si="33"/>
        <v>0.13181273932114379</v>
      </c>
      <c r="B2115" s="1" t="s">
        <v>9245</v>
      </c>
      <c r="C2115" s="2">
        <v>978339880</v>
      </c>
      <c r="D2115" s="1" t="s">
        <v>9246</v>
      </c>
      <c r="E2115" s="1" t="s">
        <v>9282</v>
      </c>
      <c r="F2115" s="3">
        <v>44475</v>
      </c>
      <c r="G2115" t="s">
        <v>11358</v>
      </c>
    </row>
    <row r="2116" spans="1:7" x14ac:dyDescent="0.25">
      <c r="A2116">
        <f t="shared" ca="1" si="33"/>
        <v>0.64038851268774455</v>
      </c>
      <c r="B2116" s="1" t="s">
        <v>9245</v>
      </c>
      <c r="C2116" s="2">
        <v>827798637</v>
      </c>
      <c r="D2116" s="1" t="s">
        <v>9246</v>
      </c>
      <c r="E2116" s="1" t="s">
        <v>9285</v>
      </c>
      <c r="F2116" s="3">
        <v>44365</v>
      </c>
      <c r="G2116" t="s">
        <v>11359</v>
      </c>
    </row>
    <row r="2117" spans="1:7" x14ac:dyDescent="0.25">
      <c r="A2117">
        <f t="shared" ca="1" si="33"/>
        <v>0.2924993987912029</v>
      </c>
      <c r="B2117" s="1" t="s">
        <v>9225</v>
      </c>
      <c r="C2117" s="2">
        <v>657148323</v>
      </c>
      <c r="D2117" s="1" t="s">
        <v>9226</v>
      </c>
      <c r="E2117" s="1" t="s">
        <v>9227</v>
      </c>
      <c r="F2117" s="3">
        <v>44301</v>
      </c>
      <c r="G2117" t="s">
        <v>11360</v>
      </c>
    </row>
    <row r="2118" spans="1:7" x14ac:dyDescent="0.25">
      <c r="A2118">
        <f t="shared" ca="1" si="33"/>
        <v>0.63901310972171466</v>
      </c>
      <c r="B2118" s="1" t="s">
        <v>9225</v>
      </c>
      <c r="C2118" s="2">
        <v>990560920</v>
      </c>
      <c r="D2118" s="1" t="s">
        <v>9226</v>
      </c>
      <c r="E2118" s="1" t="s">
        <v>9227</v>
      </c>
      <c r="F2118" s="3">
        <v>44639</v>
      </c>
      <c r="G2118" t="s">
        <v>11361</v>
      </c>
    </row>
    <row r="2119" spans="1:7" x14ac:dyDescent="0.25">
      <c r="A2119">
        <f t="shared" ca="1" si="33"/>
        <v>0.90904218685654603</v>
      </c>
      <c r="B2119" s="1" t="s">
        <v>9259</v>
      </c>
      <c r="C2119" s="2">
        <v>311412009</v>
      </c>
      <c r="D2119" s="1" t="s">
        <v>9260</v>
      </c>
      <c r="E2119" s="1" t="s">
        <v>9231</v>
      </c>
      <c r="F2119" s="3">
        <v>44622</v>
      </c>
      <c r="G2119" t="s">
        <v>11362</v>
      </c>
    </row>
    <row r="2120" spans="1:7" x14ac:dyDescent="0.25">
      <c r="A2120">
        <f t="shared" ca="1" si="33"/>
        <v>8.1095170235776837E-2</v>
      </c>
      <c r="B2120" s="1" t="s">
        <v>9242</v>
      </c>
      <c r="C2120" s="2">
        <v>921708705</v>
      </c>
      <c r="D2120" s="1" t="s">
        <v>9243</v>
      </c>
      <c r="E2120" s="1" t="s">
        <v>9231</v>
      </c>
      <c r="F2120" s="3">
        <v>44656</v>
      </c>
      <c r="G2120" t="s">
        <v>11363</v>
      </c>
    </row>
    <row r="2121" spans="1:7" x14ac:dyDescent="0.25">
      <c r="A2121">
        <f t="shared" ca="1" si="33"/>
        <v>0.64965033177361642</v>
      </c>
      <c r="B2121" s="1" t="s">
        <v>9259</v>
      </c>
      <c r="C2121" s="2">
        <v>840052836</v>
      </c>
      <c r="D2121" s="1" t="s">
        <v>9260</v>
      </c>
      <c r="E2121" s="1" t="s">
        <v>9287</v>
      </c>
      <c r="F2121" s="3">
        <v>44653</v>
      </c>
      <c r="G2121" t="s">
        <v>11364</v>
      </c>
    </row>
    <row r="2122" spans="1:7" x14ac:dyDescent="0.25">
      <c r="A2122">
        <f t="shared" ca="1" si="33"/>
        <v>0.46135060563254093</v>
      </c>
      <c r="B2122" s="1" t="s">
        <v>9225</v>
      </c>
      <c r="C2122" s="2">
        <v>808794445</v>
      </c>
      <c r="D2122" s="1" t="s">
        <v>9226</v>
      </c>
      <c r="E2122" s="1" t="s">
        <v>9285</v>
      </c>
      <c r="F2122" s="3">
        <v>44541</v>
      </c>
      <c r="G2122" t="s">
        <v>11365</v>
      </c>
    </row>
    <row r="2123" spans="1:7" x14ac:dyDescent="0.25">
      <c r="A2123">
        <f t="shared" ca="1" si="33"/>
        <v>0.53571924782973024</v>
      </c>
      <c r="B2123" s="1" t="s">
        <v>9245</v>
      </c>
      <c r="C2123" s="2">
        <v>385818767</v>
      </c>
      <c r="D2123" s="1" t="s">
        <v>9246</v>
      </c>
      <c r="E2123" s="1" t="s">
        <v>9227</v>
      </c>
      <c r="F2123" s="3">
        <v>44399</v>
      </c>
      <c r="G2123" t="s">
        <v>11366</v>
      </c>
    </row>
    <row r="2124" spans="1:7" x14ac:dyDescent="0.25">
      <c r="A2124">
        <f t="shared" ca="1" si="33"/>
        <v>0.56374214016671509</v>
      </c>
      <c r="B2124" s="1" t="s">
        <v>9259</v>
      </c>
      <c r="C2124" s="2">
        <v>466881314</v>
      </c>
      <c r="D2124" s="1" t="s">
        <v>9260</v>
      </c>
      <c r="E2124" s="1" t="s">
        <v>9233</v>
      </c>
      <c r="F2124" s="3">
        <v>44311</v>
      </c>
      <c r="G2124" t="s">
        <v>11367</v>
      </c>
    </row>
    <row r="2125" spans="1:7" x14ac:dyDescent="0.25">
      <c r="A2125">
        <f t="shared" ca="1" si="33"/>
        <v>0.20376392089000384</v>
      </c>
      <c r="B2125" s="1" t="s">
        <v>9259</v>
      </c>
      <c r="C2125" s="2">
        <v>549592626</v>
      </c>
      <c r="D2125" s="1" t="s">
        <v>9260</v>
      </c>
      <c r="E2125" s="1" t="s">
        <v>9233</v>
      </c>
      <c r="F2125" s="3">
        <v>44673</v>
      </c>
      <c r="G2125" t="s">
        <v>11368</v>
      </c>
    </row>
    <row r="2126" spans="1:7" x14ac:dyDescent="0.25">
      <c r="A2126">
        <f t="shared" ca="1" si="33"/>
        <v>0.33070053078419437</v>
      </c>
      <c r="B2126" s="1" t="s">
        <v>9242</v>
      </c>
      <c r="C2126" s="2">
        <v>70992498</v>
      </c>
      <c r="D2126" s="1" t="s">
        <v>9243</v>
      </c>
      <c r="E2126" s="1" t="s">
        <v>9231</v>
      </c>
      <c r="F2126" s="3">
        <v>44669</v>
      </c>
      <c r="G2126" t="s">
        <v>11369</v>
      </c>
    </row>
    <row r="2127" spans="1:7" x14ac:dyDescent="0.25">
      <c r="A2127">
        <f t="shared" ca="1" si="33"/>
        <v>0.30630151638442848</v>
      </c>
      <c r="B2127" s="1" t="s">
        <v>9242</v>
      </c>
      <c r="C2127" s="2">
        <v>460927729</v>
      </c>
      <c r="D2127" s="1" t="s">
        <v>9243</v>
      </c>
      <c r="E2127" s="1" t="s">
        <v>9233</v>
      </c>
      <c r="F2127" s="3">
        <v>44530</v>
      </c>
      <c r="G2127" t="s">
        <v>11370</v>
      </c>
    </row>
    <row r="2128" spans="1:7" x14ac:dyDescent="0.25">
      <c r="A2128">
        <f t="shared" ca="1" si="33"/>
        <v>0.77798967693091192</v>
      </c>
      <c r="B2128" s="1" t="s">
        <v>9245</v>
      </c>
      <c r="C2128" s="2">
        <v>779440324</v>
      </c>
      <c r="D2128" s="1" t="s">
        <v>9246</v>
      </c>
      <c r="E2128" s="1" t="s">
        <v>9285</v>
      </c>
      <c r="F2128" s="3">
        <v>44503</v>
      </c>
      <c r="G2128" t="s">
        <v>11371</v>
      </c>
    </row>
    <row r="2129" spans="1:7" x14ac:dyDescent="0.25">
      <c r="A2129">
        <f t="shared" ca="1" si="33"/>
        <v>0.50663579397587877</v>
      </c>
      <c r="B2129" s="1" t="s">
        <v>9225</v>
      </c>
      <c r="C2129" s="2">
        <v>38422647</v>
      </c>
      <c r="D2129" s="1" t="s">
        <v>9226</v>
      </c>
      <c r="E2129" s="1" t="s">
        <v>9227</v>
      </c>
      <c r="F2129" s="3">
        <v>44214</v>
      </c>
      <c r="G2129" t="s">
        <v>11372</v>
      </c>
    </row>
    <row r="2130" spans="1:7" x14ac:dyDescent="0.25">
      <c r="A2130">
        <f t="shared" ca="1" si="33"/>
        <v>0.30308876971303289</v>
      </c>
      <c r="B2130" s="1" t="s">
        <v>9225</v>
      </c>
      <c r="C2130" s="2">
        <v>102279352</v>
      </c>
      <c r="D2130" s="1" t="s">
        <v>9226</v>
      </c>
      <c r="E2130" s="1" t="s">
        <v>9227</v>
      </c>
      <c r="F2130" s="3">
        <v>44408</v>
      </c>
      <c r="G2130" t="s">
        <v>11373</v>
      </c>
    </row>
    <row r="2131" spans="1:7" x14ac:dyDescent="0.25">
      <c r="A2131">
        <f t="shared" ca="1" si="33"/>
        <v>0.97286757830198745</v>
      </c>
      <c r="B2131" s="1" t="s">
        <v>9259</v>
      </c>
      <c r="C2131" s="2">
        <v>62120508</v>
      </c>
      <c r="D2131" s="1" t="s">
        <v>9260</v>
      </c>
      <c r="E2131" s="1" t="s">
        <v>9233</v>
      </c>
      <c r="F2131" s="3">
        <v>44251</v>
      </c>
      <c r="G2131" t="s">
        <v>11374</v>
      </c>
    </row>
    <row r="2132" spans="1:7" x14ac:dyDescent="0.25">
      <c r="A2132">
        <f t="shared" ca="1" si="33"/>
        <v>0.78794743891704477</v>
      </c>
      <c r="B2132" s="1" t="s">
        <v>9259</v>
      </c>
      <c r="C2132" s="2">
        <v>948586012</v>
      </c>
      <c r="D2132" s="1" t="s">
        <v>9260</v>
      </c>
      <c r="E2132" s="1" t="s">
        <v>9287</v>
      </c>
      <c r="F2132" s="3">
        <v>44576</v>
      </c>
      <c r="G2132" t="s">
        <v>11375</v>
      </c>
    </row>
    <row r="2133" spans="1:7" x14ac:dyDescent="0.25">
      <c r="A2133">
        <f t="shared" ca="1" si="33"/>
        <v>0.43211811529103927</v>
      </c>
      <c r="B2133" s="1" t="s">
        <v>9245</v>
      </c>
      <c r="C2133" s="2">
        <v>126353147</v>
      </c>
      <c r="D2133" s="1" t="s">
        <v>9246</v>
      </c>
      <c r="E2133" s="1" t="s">
        <v>9227</v>
      </c>
      <c r="F2133" s="3">
        <v>44511</v>
      </c>
      <c r="G2133" t="s">
        <v>11376</v>
      </c>
    </row>
    <row r="2134" spans="1:7" x14ac:dyDescent="0.25">
      <c r="A2134">
        <f t="shared" ca="1" si="33"/>
        <v>0.33619983642788243</v>
      </c>
      <c r="B2134" s="1" t="s">
        <v>9242</v>
      </c>
      <c r="C2134" s="2">
        <v>93214941</v>
      </c>
      <c r="D2134" s="1" t="s">
        <v>9243</v>
      </c>
      <c r="E2134" s="1" t="s">
        <v>9231</v>
      </c>
      <c r="F2134" s="3">
        <v>44496</v>
      </c>
      <c r="G2134" t="s">
        <v>11377</v>
      </c>
    </row>
    <row r="2135" spans="1:7" x14ac:dyDescent="0.25">
      <c r="A2135">
        <f t="shared" ca="1" si="33"/>
        <v>0.61602606852575614</v>
      </c>
      <c r="B2135" s="1" t="s">
        <v>9242</v>
      </c>
      <c r="C2135" s="2">
        <v>363597849</v>
      </c>
      <c r="D2135" s="1" t="s">
        <v>9243</v>
      </c>
      <c r="E2135" s="1" t="s">
        <v>9231</v>
      </c>
      <c r="F2135" s="3">
        <v>44414</v>
      </c>
      <c r="G2135" t="s">
        <v>11378</v>
      </c>
    </row>
    <row r="2136" spans="1:7" x14ac:dyDescent="0.25">
      <c r="A2136">
        <f t="shared" ca="1" si="33"/>
        <v>0.1614084415703112</v>
      </c>
      <c r="B2136" s="1" t="s">
        <v>9225</v>
      </c>
      <c r="C2136" s="2">
        <v>360971387</v>
      </c>
      <c r="D2136" s="1" t="s">
        <v>9226</v>
      </c>
      <c r="E2136" s="1" t="s">
        <v>9227</v>
      </c>
      <c r="F2136" s="3">
        <v>44358</v>
      </c>
      <c r="G2136" t="s">
        <v>11379</v>
      </c>
    </row>
    <row r="2137" spans="1:7" x14ac:dyDescent="0.25">
      <c r="A2137">
        <f t="shared" ca="1" si="33"/>
        <v>0.77919237471369751</v>
      </c>
      <c r="B2137" s="1" t="s">
        <v>9259</v>
      </c>
      <c r="C2137" s="2">
        <v>194747626</v>
      </c>
      <c r="D2137" s="1" t="s">
        <v>9260</v>
      </c>
      <c r="E2137" s="1" t="s">
        <v>9231</v>
      </c>
      <c r="F2137" s="3">
        <v>44218</v>
      </c>
      <c r="G2137" t="s">
        <v>11380</v>
      </c>
    </row>
    <row r="2138" spans="1:7" x14ac:dyDescent="0.25">
      <c r="A2138">
        <f t="shared" ca="1" si="33"/>
        <v>8.6458452433814448E-2</v>
      </c>
      <c r="B2138" s="1" t="s">
        <v>9245</v>
      </c>
      <c r="C2138" s="2">
        <v>409970645</v>
      </c>
      <c r="D2138" s="1" t="s">
        <v>9246</v>
      </c>
      <c r="E2138" s="1" t="s">
        <v>9227</v>
      </c>
      <c r="F2138" s="3">
        <v>44286</v>
      </c>
      <c r="G2138" t="s">
        <v>11381</v>
      </c>
    </row>
    <row r="2139" spans="1:7" x14ac:dyDescent="0.25">
      <c r="A2139">
        <f t="shared" ca="1" si="33"/>
        <v>0.15300551346498681</v>
      </c>
      <c r="B2139" s="1" t="s">
        <v>9259</v>
      </c>
      <c r="C2139" s="2">
        <v>663436500</v>
      </c>
      <c r="D2139" s="1" t="s">
        <v>9260</v>
      </c>
      <c r="E2139" s="1" t="s">
        <v>9287</v>
      </c>
      <c r="F2139" s="3">
        <v>44374</v>
      </c>
      <c r="G2139" t="s">
        <v>11382</v>
      </c>
    </row>
    <row r="2140" spans="1:7" x14ac:dyDescent="0.25">
      <c r="A2140">
        <f t="shared" ca="1" si="33"/>
        <v>0.24211098962709454</v>
      </c>
      <c r="B2140" s="1" t="s">
        <v>9242</v>
      </c>
      <c r="C2140" s="2">
        <v>848503950</v>
      </c>
      <c r="D2140" s="1" t="s">
        <v>9243</v>
      </c>
      <c r="E2140" s="1" t="s">
        <v>9231</v>
      </c>
      <c r="F2140" s="3">
        <v>44418</v>
      </c>
      <c r="G2140" t="s">
        <v>11383</v>
      </c>
    </row>
    <row r="2141" spans="1:7" x14ac:dyDescent="0.25">
      <c r="A2141">
        <f t="shared" ca="1" si="33"/>
        <v>0.61749508537621711</v>
      </c>
      <c r="B2141" s="1" t="s">
        <v>9259</v>
      </c>
      <c r="C2141" s="2">
        <v>795837717</v>
      </c>
      <c r="D2141" s="1" t="s">
        <v>9260</v>
      </c>
      <c r="E2141" s="1" t="s">
        <v>9233</v>
      </c>
      <c r="F2141" s="3">
        <v>44478</v>
      </c>
      <c r="G2141" t="s">
        <v>11384</v>
      </c>
    </row>
    <row r="2142" spans="1:7" x14ac:dyDescent="0.25">
      <c r="A2142">
        <f t="shared" ca="1" si="33"/>
        <v>5.4226695059456098E-2</v>
      </c>
      <c r="B2142" s="1" t="s">
        <v>9259</v>
      </c>
      <c r="C2142" s="2">
        <v>295447004</v>
      </c>
      <c r="D2142" s="1" t="s">
        <v>9260</v>
      </c>
      <c r="E2142" s="1" t="s">
        <v>9233</v>
      </c>
      <c r="F2142" s="3">
        <v>44274</v>
      </c>
      <c r="G2142" t="s">
        <v>11385</v>
      </c>
    </row>
    <row r="2143" spans="1:7" x14ac:dyDescent="0.25">
      <c r="A2143">
        <f t="shared" ca="1" si="33"/>
        <v>6.9132133284440345E-2</v>
      </c>
      <c r="B2143" s="1" t="s">
        <v>9235</v>
      </c>
      <c r="C2143" s="2">
        <v>841889132</v>
      </c>
      <c r="D2143" s="1" t="s">
        <v>9236</v>
      </c>
      <c r="E2143" s="1" t="s">
        <v>9237</v>
      </c>
      <c r="F2143" s="3">
        <v>44416</v>
      </c>
      <c r="G2143" t="s">
        <v>11386</v>
      </c>
    </row>
    <row r="2144" spans="1:7" x14ac:dyDescent="0.25">
      <c r="A2144">
        <f t="shared" ca="1" si="33"/>
        <v>0.53632341501317515</v>
      </c>
      <c r="B2144" s="1" t="s">
        <v>9235</v>
      </c>
      <c r="C2144" s="2">
        <v>561087774</v>
      </c>
      <c r="D2144" s="1" t="s">
        <v>9236</v>
      </c>
      <c r="E2144" s="1" t="s">
        <v>9237</v>
      </c>
      <c r="F2144" s="3">
        <v>44407</v>
      </c>
      <c r="G2144" t="s">
        <v>11387</v>
      </c>
    </row>
    <row r="2145" spans="1:7" x14ac:dyDescent="0.25">
      <c r="A2145">
        <f t="shared" ca="1" si="33"/>
        <v>0.5713157933214964</v>
      </c>
      <c r="B2145" s="1" t="s">
        <v>9225</v>
      </c>
      <c r="C2145" s="2">
        <v>721822203</v>
      </c>
      <c r="D2145" s="1" t="s">
        <v>9226</v>
      </c>
      <c r="E2145" s="1" t="s">
        <v>9231</v>
      </c>
      <c r="F2145" s="3">
        <v>44226</v>
      </c>
      <c r="G2145" t="s">
        <v>11388</v>
      </c>
    </row>
    <row r="2146" spans="1:7" x14ac:dyDescent="0.25">
      <c r="A2146">
        <f t="shared" ca="1" si="33"/>
        <v>0.60073389550507794</v>
      </c>
      <c r="B2146" s="1" t="s">
        <v>9242</v>
      </c>
      <c r="C2146" s="2">
        <v>366358420</v>
      </c>
      <c r="D2146" s="1" t="s">
        <v>9243</v>
      </c>
      <c r="E2146" s="1" t="s">
        <v>9231</v>
      </c>
      <c r="F2146" s="3">
        <v>44227</v>
      </c>
      <c r="G2146" t="s">
        <v>11389</v>
      </c>
    </row>
    <row r="2147" spans="1:7" x14ac:dyDescent="0.25">
      <c r="A2147">
        <f t="shared" ca="1" si="33"/>
        <v>0.85798917160033772</v>
      </c>
      <c r="B2147" s="1" t="s">
        <v>9225</v>
      </c>
      <c r="C2147" s="2">
        <v>649881744</v>
      </c>
      <c r="D2147" s="1" t="s">
        <v>9226</v>
      </c>
      <c r="E2147" s="1" t="s">
        <v>9285</v>
      </c>
      <c r="F2147" s="3">
        <v>44675</v>
      </c>
      <c r="G2147" t="s">
        <v>11390</v>
      </c>
    </row>
    <row r="2148" spans="1:7" x14ac:dyDescent="0.25">
      <c r="A2148">
        <f t="shared" ca="1" si="33"/>
        <v>9.0482022503524329E-2</v>
      </c>
      <c r="B2148" s="1" t="s">
        <v>9245</v>
      </c>
      <c r="C2148" s="2">
        <v>587755693</v>
      </c>
      <c r="D2148" s="1" t="s">
        <v>9246</v>
      </c>
      <c r="E2148" s="1" t="s">
        <v>9227</v>
      </c>
      <c r="F2148" s="3">
        <v>44219</v>
      </c>
      <c r="G2148" t="s">
        <v>11391</v>
      </c>
    </row>
    <row r="2149" spans="1:7" x14ac:dyDescent="0.25">
      <c r="A2149">
        <f t="shared" ca="1" si="33"/>
        <v>0.73717907501156177</v>
      </c>
      <c r="B2149" s="1" t="s">
        <v>9245</v>
      </c>
      <c r="C2149" s="2">
        <v>957165148</v>
      </c>
      <c r="D2149" s="1" t="s">
        <v>9246</v>
      </c>
      <c r="E2149" s="1" t="s">
        <v>9285</v>
      </c>
      <c r="F2149" s="3">
        <v>44449</v>
      </c>
      <c r="G2149" t="s">
        <v>11392</v>
      </c>
    </row>
    <row r="2150" spans="1:7" x14ac:dyDescent="0.25">
      <c r="A2150">
        <f t="shared" ca="1" si="33"/>
        <v>0.81706065523392668</v>
      </c>
      <c r="B2150" s="1" t="s">
        <v>9242</v>
      </c>
      <c r="C2150" s="2">
        <v>947446211</v>
      </c>
      <c r="D2150" s="1" t="s">
        <v>9243</v>
      </c>
      <c r="E2150" s="1" t="s">
        <v>9233</v>
      </c>
      <c r="F2150" s="3">
        <v>44247</v>
      </c>
      <c r="G2150" t="s">
        <v>11393</v>
      </c>
    </row>
    <row r="2151" spans="1:7" x14ac:dyDescent="0.25">
      <c r="A2151">
        <f t="shared" ca="1" si="33"/>
        <v>0.12859859750435498</v>
      </c>
      <c r="B2151" s="1" t="s">
        <v>9259</v>
      </c>
      <c r="C2151" s="2">
        <v>316783181</v>
      </c>
      <c r="D2151" s="1" t="s">
        <v>9260</v>
      </c>
      <c r="E2151" s="1" t="s">
        <v>9231</v>
      </c>
      <c r="F2151" s="3">
        <v>44595</v>
      </c>
      <c r="G2151" t="s">
        <v>11394</v>
      </c>
    </row>
    <row r="2152" spans="1:7" x14ac:dyDescent="0.25">
      <c r="A2152">
        <f t="shared" ca="1" si="33"/>
        <v>0.9201082324139338</v>
      </c>
      <c r="B2152" s="1" t="s">
        <v>9225</v>
      </c>
      <c r="C2152" s="2">
        <v>843399380</v>
      </c>
      <c r="D2152" s="1" t="s">
        <v>9226</v>
      </c>
      <c r="E2152" s="1" t="s">
        <v>9227</v>
      </c>
      <c r="F2152" s="3">
        <v>44566</v>
      </c>
      <c r="G2152" t="s">
        <v>11395</v>
      </c>
    </row>
    <row r="2153" spans="1:7" x14ac:dyDescent="0.25">
      <c r="A2153">
        <f t="shared" ca="1" si="33"/>
        <v>1.75150896169457E-2</v>
      </c>
      <c r="B2153" s="1" t="s">
        <v>9242</v>
      </c>
      <c r="C2153" s="2">
        <v>647826827</v>
      </c>
      <c r="D2153" s="1" t="s">
        <v>9243</v>
      </c>
      <c r="E2153" s="1" t="s">
        <v>9231</v>
      </c>
      <c r="F2153" s="3">
        <v>44429</v>
      </c>
      <c r="G2153" t="s">
        <v>11396</v>
      </c>
    </row>
    <row r="2154" spans="1:7" x14ac:dyDescent="0.25">
      <c r="A2154">
        <f t="shared" ca="1" si="33"/>
        <v>0.61510866125050856</v>
      </c>
      <c r="B2154" s="1" t="s">
        <v>9225</v>
      </c>
      <c r="C2154" s="2">
        <v>719469045</v>
      </c>
      <c r="D2154" s="1" t="s">
        <v>9226</v>
      </c>
      <c r="E2154" s="1" t="s">
        <v>9233</v>
      </c>
      <c r="F2154" s="3">
        <v>44277</v>
      </c>
      <c r="G2154" t="s">
        <v>11397</v>
      </c>
    </row>
    <row r="2155" spans="1:7" x14ac:dyDescent="0.25">
      <c r="A2155">
        <f t="shared" ca="1" si="33"/>
        <v>0.19564055625563803</v>
      </c>
      <c r="B2155" s="1" t="s">
        <v>9259</v>
      </c>
      <c r="C2155" s="2">
        <v>167132802</v>
      </c>
      <c r="D2155" s="1" t="s">
        <v>9260</v>
      </c>
      <c r="E2155" s="1" t="s">
        <v>9233</v>
      </c>
      <c r="F2155" s="3">
        <v>44457</v>
      </c>
      <c r="G2155" t="s">
        <v>11398</v>
      </c>
    </row>
    <row r="2156" spans="1:7" x14ac:dyDescent="0.25">
      <c r="A2156">
        <f t="shared" ca="1" si="33"/>
        <v>0.29096559846513403</v>
      </c>
      <c r="B2156" s="1" t="s">
        <v>9225</v>
      </c>
      <c r="C2156" s="2">
        <v>699711181</v>
      </c>
      <c r="D2156" s="1" t="s">
        <v>9226</v>
      </c>
      <c r="E2156" s="1" t="s">
        <v>9227</v>
      </c>
      <c r="F2156" s="3">
        <v>44234</v>
      </c>
      <c r="G2156" t="s">
        <v>11399</v>
      </c>
    </row>
    <row r="2157" spans="1:7" x14ac:dyDescent="0.25">
      <c r="A2157">
        <f t="shared" ca="1" si="33"/>
        <v>0.58167987862303105</v>
      </c>
      <c r="B2157" s="1" t="s">
        <v>9259</v>
      </c>
      <c r="C2157" s="2">
        <v>294503809</v>
      </c>
      <c r="D2157" s="1" t="s">
        <v>9260</v>
      </c>
      <c r="E2157" s="1" t="s">
        <v>9231</v>
      </c>
      <c r="F2157" s="3">
        <v>44306</v>
      </c>
      <c r="G2157" t="s">
        <v>11400</v>
      </c>
    </row>
    <row r="2158" spans="1:7" x14ac:dyDescent="0.25">
      <c r="A2158">
        <f t="shared" ca="1" si="33"/>
        <v>0.44045282118037188</v>
      </c>
      <c r="B2158" s="1" t="s">
        <v>9242</v>
      </c>
      <c r="C2158" s="2">
        <v>798424866</v>
      </c>
      <c r="D2158" s="1" t="s">
        <v>9243</v>
      </c>
      <c r="E2158" s="1" t="s">
        <v>9231</v>
      </c>
      <c r="F2158" s="3">
        <v>44473</v>
      </c>
      <c r="G2158" t="s">
        <v>11401</v>
      </c>
    </row>
    <row r="2159" spans="1:7" x14ac:dyDescent="0.25">
      <c r="A2159">
        <f t="shared" ca="1" si="33"/>
        <v>0.10508381148430079</v>
      </c>
      <c r="B2159" s="1" t="s">
        <v>9245</v>
      </c>
      <c r="C2159" s="2">
        <v>743758298</v>
      </c>
      <c r="D2159" s="1" t="s">
        <v>9246</v>
      </c>
      <c r="E2159" s="1" t="s">
        <v>9227</v>
      </c>
      <c r="F2159" s="3">
        <v>44437</v>
      </c>
      <c r="G2159" t="s">
        <v>11402</v>
      </c>
    </row>
    <row r="2160" spans="1:7" x14ac:dyDescent="0.25">
      <c r="A2160">
        <f t="shared" ca="1" si="33"/>
        <v>0.64997031308431585</v>
      </c>
      <c r="B2160" s="1" t="s">
        <v>9245</v>
      </c>
      <c r="C2160" s="2">
        <v>729426477</v>
      </c>
      <c r="D2160" s="1" t="s">
        <v>9246</v>
      </c>
      <c r="E2160" s="1" t="s">
        <v>9285</v>
      </c>
      <c r="F2160" s="3">
        <v>44317</v>
      </c>
      <c r="G2160" t="s">
        <v>11403</v>
      </c>
    </row>
    <row r="2161" spans="1:7" x14ac:dyDescent="0.25">
      <c r="A2161">
        <f t="shared" ca="1" si="33"/>
        <v>0.50372132147377779</v>
      </c>
      <c r="B2161" s="1" t="s">
        <v>9245</v>
      </c>
      <c r="C2161" s="2">
        <v>767203930</v>
      </c>
      <c r="D2161" s="1" t="s">
        <v>9246</v>
      </c>
      <c r="E2161" s="1" t="s">
        <v>9227</v>
      </c>
      <c r="F2161" s="3">
        <v>44543</v>
      </c>
      <c r="G2161" t="s">
        <v>11404</v>
      </c>
    </row>
    <row r="2162" spans="1:7" x14ac:dyDescent="0.25">
      <c r="A2162">
        <f t="shared" ca="1" si="33"/>
        <v>0.72366032565931804</v>
      </c>
      <c r="B2162" s="1" t="s">
        <v>9225</v>
      </c>
      <c r="C2162" s="2">
        <v>400089203</v>
      </c>
      <c r="D2162" s="1" t="s">
        <v>9226</v>
      </c>
      <c r="E2162" s="1" t="s">
        <v>9231</v>
      </c>
      <c r="F2162" s="3">
        <v>44679</v>
      </c>
      <c r="G2162" t="s">
        <v>11405</v>
      </c>
    </row>
    <row r="2163" spans="1:7" x14ac:dyDescent="0.25">
      <c r="A2163">
        <f t="shared" ca="1" si="33"/>
        <v>0.28878046409789648</v>
      </c>
      <c r="B2163" s="1" t="s">
        <v>9245</v>
      </c>
      <c r="C2163" s="2">
        <v>296436568</v>
      </c>
      <c r="D2163" s="1" t="s">
        <v>9246</v>
      </c>
      <c r="E2163" s="1" t="s">
        <v>9227</v>
      </c>
      <c r="F2163" s="3">
        <v>44439</v>
      </c>
      <c r="G2163" t="s">
        <v>11406</v>
      </c>
    </row>
    <row r="2164" spans="1:7" x14ac:dyDescent="0.25">
      <c r="A2164">
        <f t="shared" ca="1" si="33"/>
        <v>0.48484411197408972</v>
      </c>
      <c r="B2164" s="1" t="s">
        <v>9242</v>
      </c>
      <c r="C2164" s="2">
        <v>523307003</v>
      </c>
      <c r="D2164" s="1" t="s">
        <v>9243</v>
      </c>
      <c r="E2164" s="1" t="s">
        <v>9231</v>
      </c>
      <c r="F2164" s="3">
        <v>44335</v>
      </c>
      <c r="G2164" t="s">
        <v>11407</v>
      </c>
    </row>
    <row r="2165" spans="1:7" x14ac:dyDescent="0.25">
      <c r="A2165">
        <f t="shared" ca="1" si="33"/>
        <v>0.60517199877712435</v>
      </c>
      <c r="B2165" s="1" t="s">
        <v>9225</v>
      </c>
      <c r="C2165" s="2">
        <v>75818830</v>
      </c>
      <c r="D2165" s="1" t="s">
        <v>9226</v>
      </c>
      <c r="E2165" s="1" t="s">
        <v>9231</v>
      </c>
      <c r="F2165" s="3">
        <v>44381</v>
      </c>
      <c r="G2165" t="s">
        <v>11408</v>
      </c>
    </row>
    <row r="2166" spans="1:7" x14ac:dyDescent="0.25">
      <c r="A2166">
        <f t="shared" ca="1" si="33"/>
        <v>0.18129765738093029</v>
      </c>
      <c r="B2166" s="1" t="s">
        <v>9235</v>
      </c>
      <c r="C2166" s="2">
        <v>935604502</v>
      </c>
      <c r="D2166" s="1" t="s">
        <v>9236</v>
      </c>
      <c r="E2166" s="1" t="s">
        <v>9237</v>
      </c>
      <c r="F2166" s="3">
        <v>44634</v>
      </c>
      <c r="G2166" t="s">
        <v>11409</v>
      </c>
    </row>
    <row r="2167" spans="1:7" x14ac:dyDescent="0.25">
      <c r="A2167">
        <f t="shared" ca="1" si="33"/>
        <v>2.6866798977742801E-2</v>
      </c>
      <c r="B2167" s="1" t="s">
        <v>9245</v>
      </c>
      <c r="C2167" s="2">
        <v>195572040</v>
      </c>
      <c r="D2167" s="1" t="s">
        <v>9246</v>
      </c>
      <c r="E2167" s="1" t="s">
        <v>9227</v>
      </c>
      <c r="F2167" s="3">
        <v>44312</v>
      </c>
      <c r="G2167" t="s">
        <v>11410</v>
      </c>
    </row>
    <row r="2168" spans="1:7" x14ac:dyDescent="0.25">
      <c r="A2168">
        <f t="shared" ca="1" si="33"/>
        <v>0.38732073465234973</v>
      </c>
      <c r="B2168" s="1" t="s">
        <v>9242</v>
      </c>
      <c r="C2168" s="2">
        <v>594432656</v>
      </c>
      <c r="D2168" s="1" t="s">
        <v>9243</v>
      </c>
      <c r="E2168" s="1" t="s">
        <v>9231</v>
      </c>
      <c r="F2168" s="3">
        <v>44678</v>
      </c>
      <c r="G2168" t="s">
        <v>11411</v>
      </c>
    </row>
    <row r="2169" spans="1:7" x14ac:dyDescent="0.25">
      <c r="A2169">
        <f t="shared" ca="1" si="33"/>
        <v>0.40512985552831693</v>
      </c>
      <c r="B2169" s="1" t="s">
        <v>9242</v>
      </c>
      <c r="C2169" s="2">
        <v>114607143</v>
      </c>
      <c r="D2169" s="1" t="s">
        <v>9243</v>
      </c>
      <c r="E2169" s="1" t="s">
        <v>9231</v>
      </c>
      <c r="F2169" s="3">
        <v>44494</v>
      </c>
      <c r="G2169" t="s">
        <v>11412</v>
      </c>
    </row>
    <row r="2170" spans="1:7" x14ac:dyDescent="0.25">
      <c r="A2170">
        <f t="shared" ca="1" si="33"/>
        <v>0.46292202101208191</v>
      </c>
      <c r="B2170" s="1" t="s">
        <v>9245</v>
      </c>
      <c r="C2170" s="2">
        <v>761224462</v>
      </c>
      <c r="D2170" s="1" t="s">
        <v>9246</v>
      </c>
      <c r="E2170" s="1" t="s">
        <v>9227</v>
      </c>
      <c r="F2170" s="3">
        <v>44497</v>
      </c>
      <c r="G2170" t="s">
        <v>11413</v>
      </c>
    </row>
    <row r="2171" spans="1:7" x14ac:dyDescent="0.25">
      <c r="A2171">
        <f t="shared" ca="1" si="33"/>
        <v>0.82400088661546156</v>
      </c>
      <c r="B2171" s="1" t="s">
        <v>9225</v>
      </c>
      <c r="C2171" s="2">
        <v>943053239</v>
      </c>
      <c r="D2171" s="1" t="s">
        <v>9226</v>
      </c>
      <c r="E2171" s="1" t="s">
        <v>9227</v>
      </c>
      <c r="F2171" s="3">
        <v>44200</v>
      </c>
      <c r="G2171" t="s">
        <v>11414</v>
      </c>
    </row>
    <row r="2172" spans="1:7" x14ac:dyDescent="0.25">
      <c r="A2172">
        <f t="shared" ca="1" si="33"/>
        <v>0.9345918948615527</v>
      </c>
      <c r="B2172" s="1" t="s">
        <v>9225</v>
      </c>
      <c r="C2172" s="2">
        <v>914611148</v>
      </c>
      <c r="D2172" s="1" t="s">
        <v>9226</v>
      </c>
      <c r="E2172" s="1" t="s">
        <v>9231</v>
      </c>
      <c r="F2172" s="3">
        <v>44393</v>
      </c>
      <c r="G2172" t="s">
        <v>11415</v>
      </c>
    </row>
    <row r="2173" spans="1:7" x14ac:dyDescent="0.25">
      <c r="A2173">
        <f t="shared" ca="1" si="33"/>
        <v>1.3884369670734698E-2</v>
      </c>
      <c r="B2173" s="1" t="s">
        <v>9242</v>
      </c>
      <c r="C2173" s="2">
        <v>484947100</v>
      </c>
      <c r="D2173" s="1" t="s">
        <v>9243</v>
      </c>
      <c r="E2173" s="1" t="s">
        <v>9231</v>
      </c>
      <c r="F2173" s="3">
        <v>44217</v>
      </c>
      <c r="G2173" t="s">
        <v>11416</v>
      </c>
    </row>
    <row r="2174" spans="1:7" x14ac:dyDescent="0.25">
      <c r="A2174">
        <f t="shared" ca="1" si="33"/>
        <v>0.5744204935218149</v>
      </c>
      <c r="B2174" s="1" t="s">
        <v>9259</v>
      </c>
      <c r="C2174" s="2">
        <v>941967865</v>
      </c>
      <c r="D2174" s="1" t="s">
        <v>9260</v>
      </c>
      <c r="E2174" s="1" t="s">
        <v>9287</v>
      </c>
      <c r="F2174" s="3">
        <v>44645</v>
      </c>
      <c r="G2174" t="s">
        <v>11417</v>
      </c>
    </row>
    <row r="2175" spans="1:7" x14ac:dyDescent="0.25">
      <c r="A2175">
        <f t="shared" ca="1" si="33"/>
        <v>0.43408236605380668</v>
      </c>
      <c r="B2175" s="1" t="s">
        <v>9242</v>
      </c>
      <c r="C2175" s="2">
        <v>59844378</v>
      </c>
      <c r="D2175" s="1" t="s">
        <v>9243</v>
      </c>
      <c r="E2175" s="1" t="s">
        <v>9231</v>
      </c>
      <c r="F2175" s="3">
        <v>44654</v>
      </c>
      <c r="G2175" t="s">
        <v>11418</v>
      </c>
    </row>
    <row r="2176" spans="1:7" x14ac:dyDescent="0.25">
      <c r="A2176">
        <f t="shared" ca="1" si="33"/>
        <v>0.19124862580840762</v>
      </c>
      <c r="B2176" s="1" t="s">
        <v>9225</v>
      </c>
      <c r="C2176" s="2">
        <v>72373489</v>
      </c>
      <c r="D2176" s="1" t="s">
        <v>9226</v>
      </c>
      <c r="E2176" s="1" t="s">
        <v>9227</v>
      </c>
      <c r="F2176" s="3">
        <v>44336</v>
      </c>
      <c r="G2176" t="s">
        <v>11419</v>
      </c>
    </row>
    <row r="2177" spans="1:7" x14ac:dyDescent="0.25">
      <c r="A2177">
        <f t="shared" ca="1" si="33"/>
        <v>0.14987345363615501</v>
      </c>
      <c r="B2177" s="1" t="s">
        <v>9235</v>
      </c>
      <c r="C2177" s="2">
        <v>721613645</v>
      </c>
      <c r="D2177" s="1" t="s">
        <v>9236</v>
      </c>
      <c r="E2177" s="1" t="s">
        <v>9227</v>
      </c>
      <c r="F2177" s="3">
        <v>44447</v>
      </c>
      <c r="G2177" t="s">
        <v>11420</v>
      </c>
    </row>
    <row r="2178" spans="1:7" x14ac:dyDescent="0.25">
      <c r="A2178">
        <f t="shared" ref="A2178:A2241" ca="1" si="34">RAND()</f>
        <v>0.82639807164894019</v>
      </c>
      <c r="B2178" s="1" t="s">
        <v>9259</v>
      </c>
      <c r="C2178" s="2">
        <v>765691385</v>
      </c>
      <c r="D2178" s="1" t="s">
        <v>9260</v>
      </c>
      <c r="E2178" s="1" t="s">
        <v>9231</v>
      </c>
      <c r="F2178" s="3">
        <v>44420</v>
      </c>
      <c r="G2178" t="s">
        <v>11421</v>
      </c>
    </row>
    <row r="2179" spans="1:7" x14ac:dyDescent="0.25">
      <c r="A2179">
        <f t="shared" ca="1" si="34"/>
        <v>0.30694891092993348</v>
      </c>
      <c r="B2179" s="1" t="s">
        <v>9225</v>
      </c>
      <c r="C2179" s="2">
        <v>750048021</v>
      </c>
      <c r="D2179" s="1" t="s">
        <v>9226</v>
      </c>
      <c r="E2179" s="1" t="s">
        <v>9227</v>
      </c>
      <c r="F2179" s="3">
        <v>44313</v>
      </c>
      <c r="G2179" t="s">
        <v>11422</v>
      </c>
    </row>
    <row r="2180" spans="1:7" x14ac:dyDescent="0.25">
      <c r="A2180">
        <f t="shared" ca="1" si="34"/>
        <v>0.47289596689624269</v>
      </c>
      <c r="B2180" s="1" t="s">
        <v>9225</v>
      </c>
      <c r="C2180" s="2">
        <v>729963984</v>
      </c>
      <c r="D2180" s="1" t="s">
        <v>9226</v>
      </c>
      <c r="E2180" s="1" t="s">
        <v>9231</v>
      </c>
      <c r="F2180" s="3">
        <v>44495</v>
      </c>
      <c r="G2180" t="s">
        <v>11423</v>
      </c>
    </row>
    <row r="2181" spans="1:7" x14ac:dyDescent="0.25">
      <c r="A2181">
        <f t="shared" ca="1" si="34"/>
        <v>0.83236477356860827</v>
      </c>
      <c r="B2181" s="1" t="s">
        <v>9245</v>
      </c>
      <c r="C2181" s="2">
        <v>300585242</v>
      </c>
      <c r="D2181" s="1" t="s">
        <v>9246</v>
      </c>
      <c r="E2181" s="1" t="s">
        <v>9227</v>
      </c>
      <c r="F2181" s="3">
        <v>44553</v>
      </c>
      <c r="G2181" t="s">
        <v>11424</v>
      </c>
    </row>
    <row r="2182" spans="1:7" x14ac:dyDescent="0.25">
      <c r="A2182">
        <f t="shared" ca="1" si="34"/>
        <v>0.93588802447378339</v>
      </c>
      <c r="B2182" s="1" t="s">
        <v>9225</v>
      </c>
      <c r="C2182" s="2">
        <v>588615194</v>
      </c>
      <c r="D2182" s="1" t="s">
        <v>9226</v>
      </c>
      <c r="E2182" s="1" t="s">
        <v>9227</v>
      </c>
      <c r="F2182" s="3">
        <v>44338</v>
      </c>
      <c r="G2182" t="s">
        <v>11425</v>
      </c>
    </row>
    <row r="2183" spans="1:7" x14ac:dyDescent="0.25">
      <c r="A2183">
        <f t="shared" ca="1" si="34"/>
        <v>0.24767223752405509</v>
      </c>
      <c r="B2183" s="1" t="s">
        <v>9245</v>
      </c>
      <c r="C2183" s="2">
        <v>400775260</v>
      </c>
      <c r="D2183" s="1" t="s">
        <v>9246</v>
      </c>
      <c r="E2183" s="1" t="s">
        <v>9282</v>
      </c>
      <c r="F2183" s="3">
        <v>44254</v>
      </c>
      <c r="G2183" t="s">
        <v>11426</v>
      </c>
    </row>
    <row r="2184" spans="1:7" x14ac:dyDescent="0.25">
      <c r="A2184">
        <f t="shared" ca="1" si="34"/>
        <v>0.50672400940454809</v>
      </c>
      <c r="B2184" s="1" t="s">
        <v>9242</v>
      </c>
      <c r="C2184" s="2">
        <v>873447667</v>
      </c>
      <c r="D2184" s="1" t="s">
        <v>9243</v>
      </c>
      <c r="E2184" s="1" t="s">
        <v>9231</v>
      </c>
      <c r="F2184" s="3">
        <v>44284</v>
      </c>
      <c r="G2184" t="s">
        <v>11427</v>
      </c>
    </row>
    <row r="2185" spans="1:7" x14ac:dyDescent="0.25">
      <c r="A2185">
        <f t="shared" ca="1" si="34"/>
        <v>0.37279902554673483</v>
      </c>
      <c r="B2185" s="1" t="s">
        <v>9259</v>
      </c>
      <c r="C2185" s="2">
        <v>539715700</v>
      </c>
      <c r="D2185" s="1" t="s">
        <v>9260</v>
      </c>
      <c r="E2185" s="1" t="s">
        <v>9233</v>
      </c>
      <c r="F2185" s="3">
        <v>44320</v>
      </c>
      <c r="G2185" t="s">
        <v>11428</v>
      </c>
    </row>
    <row r="2186" spans="1:7" x14ac:dyDescent="0.25">
      <c r="A2186">
        <f t="shared" ca="1" si="34"/>
        <v>0.68133332763663523</v>
      </c>
      <c r="B2186" s="1" t="s">
        <v>9259</v>
      </c>
      <c r="C2186" s="2">
        <v>638628927</v>
      </c>
      <c r="D2186" s="1" t="s">
        <v>9260</v>
      </c>
      <c r="E2186" s="1" t="s">
        <v>9287</v>
      </c>
      <c r="F2186" s="3">
        <v>44563</v>
      </c>
      <c r="G2186" t="s">
        <v>11429</v>
      </c>
    </row>
    <row r="2187" spans="1:7" x14ac:dyDescent="0.25">
      <c r="A2187">
        <f t="shared" ca="1" si="34"/>
        <v>0.13991781154305372</v>
      </c>
      <c r="B2187" s="1" t="s">
        <v>9242</v>
      </c>
      <c r="C2187" s="2">
        <v>108622799</v>
      </c>
      <c r="D2187" s="1" t="s">
        <v>9243</v>
      </c>
      <c r="E2187" s="1" t="s">
        <v>9233</v>
      </c>
      <c r="F2187" s="3">
        <v>44214</v>
      </c>
      <c r="G2187" t="s">
        <v>11430</v>
      </c>
    </row>
    <row r="2188" spans="1:7" x14ac:dyDescent="0.25">
      <c r="A2188">
        <f t="shared" ca="1" si="34"/>
        <v>6.0903259704878532E-2</v>
      </c>
      <c r="B2188" s="1" t="s">
        <v>9245</v>
      </c>
      <c r="C2188" s="2">
        <v>769276182</v>
      </c>
      <c r="D2188" s="1" t="s">
        <v>9246</v>
      </c>
      <c r="E2188" s="1" t="s">
        <v>9285</v>
      </c>
      <c r="F2188" s="3">
        <v>44611</v>
      </c>
      <c r="G2188" t="s">
        <v>11431</v>
      </c>
    </row>
    <row r="2189" spans="1:7" x14ac:dyDescent="0.25">
      <c r="A2189">
        <f t="shared" ca="1" si="34"/>
        <v>0.49811900015195021</v>
      </c>
      <c r="B2189" s="1" t="s">
        <v>9225</v>
      </c>
      <c r="C2189" s="2">
        <v>765711387</v>
      </c>
      <c r="D2189" s="1" t="s">
        <v>9226</v>
      </c>
      <c r="E2189" s="1" t="s">
        <v>9285</v>
      </c>
      <c r="F2189" s="3">
        <v>44631</v>
      </c>
      <c r="G2189" t="s">
        <v>11432</v>
      </c>
    </row>
    <row r="2190" spans="1:7" x14ac:dyDescent="0.25">
      <c r="A2190">
        <f t="shared" ca="1" si="34"/>
        <v>0.21347183792079449</v>
      </c>
      <c r="B2190" s="1" t="s">
        <v>9229</v>
      </c>
      <c r="C2190" s="2">
        <v>336150608</v>
      </c>
      <c r="D2190" s="1" t="s">
        <v>9230</v>
      </c>
      <c r="E2190" s="1" t="s">
        <v>9240</v>
      </c>
      <c r="F2190" s="3">
        <v>44460</v>
      </c>
      <c r="G2190" t="s">
        <v>11433</v>
      </c>
    </row>
    <row r="2191" spans="1:7" x14ac:dyDescent="0.25">
      <c r="A2191">
        <f t="shared" ca="1" si="34"/>
        <v>0.17225385152517958</v>
      </c>
      <c r="B2191" s="1" t="s">
        <v>9245</v>
      </c>
      <c r="C2191" s="2">
        <v>363651535</v>
      </c>
      <c r="D2191" s="1" t="s">
        <v>9246</v>
      </c>
      <c r="E2191" s="1" t="s">
        <v>9282</v>
      </c>
      <c r="F2191" s="3">
        <v>44209</v>
      </c>
      <c r="G2191" t="s">
        <v>11434</v>
      </c>
    </row>
    <row r="2192" spans="1:7" x14ac:dyDescent="0.25">
      <c r="A2192">
        <f t="shared" ca="1" si="34"/>
        <v>0.62074905782913359</v>
      </c>
      <c r="B2192" s="1" t="s">
        <v>9259</v>
      </c>
      <c r="C2192" s="2">
        <v>484146094</v>
      </c>
      <c r="D2192" s="1" t="s">
        <v>9260</v>
      </c>
      <c r="E2192" s="1" t="s">
        <v>9287</v>
      </c>
      <c r="F2192" s="3">
        <v>44253</v>
      </c>
      <c r="G2192" t="s">
        <v>11435</v>
      </c>
    </row>
    <row r="2193" spans="1:7" x14ac:dyDescent="0.25">
      <c r="A2193">
        <f t="shared" ca="1" si="34"/>
        <v>0.3219015503938929</v>
      </c>
      <c r="B2193" s="1" t="s">
        <v>9225</v>
      </c>
      <c r="C2193" s="2">
        <v>849271830</v>
      </c>
      <c r="D2193" s="1" t="s">
        <v>9226</v>
      </c>
      <c r="E2193" s="1" t="s">
        <v>9227</v>
      </c>
      <c r="F2193" s="3">
        <v>44364</v>
      </c>
      <c r="G2193" t="s">
        <v>11436</v>
      </c>
    </row>
    <row r="2194" spans="1:7" x14ac:dyDescent="0.25">
      <c r="A2194">
        <f t="shared" ca="1" si="34"/>
        <v>0.91793223639803978</v>
      </c>
      <c r="B2194" s="1" t="s">
        <v>9245</v>
      </c>
      <c r="C2194" s="2">
        <v>26700503</v>
      </c>
      <c r="D2194" s="1" t="s">
        <v>9246</v>
      </c>
      <c r="E2194" s="1" t="s">
        <v>9282</v>
      </c>
      <c r="F2194" s="3">
        <v>44533</v>
      </c>
      <c r="G2194" t="s">
        <v>11437</v>
      </c>
    </row>
    <row r="2195" spans="1:7" x14ac:dyDescent="0.25">
      <c r="A2195">
        <f t="shared" ca="1" si="34"/>
        <v>0.92858190589945677</v>
      </c>
      <c r="B2195" s="1" t="s">
        <v>9259</v>
      </c>
      <c r="C2195" s="2">
        <v>789761993</v>
      </c>
      <c r="D2195" s="1" t="s">
        <v>9260</v>
      </c>
      <c r="E2195" s="1" t="s">
        <v>9287</v>
      </c>
      <c r="F2195" s="3">
        <v>44252</v>
      </c>
      <c r="G2195" t="s">
        <v>11438</v>
      </c>
    </row>
    <row r="2196" spans="1:7" x14ac:dyDescent="0.25">
      <c r="A2196">
        <f t="shared" ca="1" si="34"/>
        <v>0.13608377414280637</v>
      </c>
      <c r="B2196" s="1" t="s">
        <v>9229</v>
      </c>
      <c r="C2196" s="2">
        <v>228360525</v>
      </c>
      <c r="D2196" s="1" t="s">
        <v>9230</v>
      </c>
      <c r="E2196" s="1" t="s">
        <v>9240</v>
      </c>
      <c r="F2196" s="3">
        <v>44274</v>
      </c>
      <c r="G2196" t="s">
        <v>11439</v>
      </c>
    </row>
    <row r="2197" spans="1:7" x14ac:dyDescent="0.25">
      <c r="A2197">
        <f t="shared" ca="1" si="34"/>
        <v>0.83897425958570448</v>
      </c>
      <c r="B2197" s="1" t="s">
        <v>9259</v>
      </c>
      <c r="C2197" s="2">
        <v>923530907</v>
      </c>
      <c r="D2197" s="1" t="s">
        <v>9260</v>
      </c>
      <c r="E2197" s="1" t="s">
        <v>9287</v>
      </c>
      <c r="F2197" s="3">
        <v>44630</v>
      </c>
      <c r="G2197" t="s">
        <v>11440</v>
      </c>
    </row>
    <row r="2198" spans="1:7" x14ac:dyDescent="0.25">
      <c r="A2198">
        <f t="shared" ca="1" si="34"/>
        <v>0.34245375041622217</v>
      </c>
      <c r="B2198" s="1" t="s">
        <v>9259</v>
      </c>
      <c r="C2198" s="2">
        <v>897859446</v>
      </c>
      <c r="D2198" s="1" t="s">
        <v>9260</v>
      </c>
      <c r="E2198" s="1" t="s">
        <v>9233</v>
      </c>
      <c r="F2198" s="3">
        <v>44616</v>
      </c>
      <c r="G2198" t="s">
        <v>11441</v>
      </c>
    </row>
    <row r="2199" spans="1:7" x14ac:dyDescent="0.25">
      <c r="A2199">
        <f t="shared" ca="1" si="34"/>
        <v>0.43948001716993534</v>
      </c>
      <c r="B2199" s="1" t="s">
        <v>9235</v>
      </c>
      <c r="C2199" s="2">
        <v>809614065</v>
      </c>
      <c r="D2199" s="1" t="s">
        <v>9236</v>
      </c>
      <c r="E2199" s="1" t="s">
        <v>9237</v>
      </c>
      <c r="F2199" s="3">
        <v>44381</v>
      </c>
      <c r="G2199" t="s">
        <v>11442</v>
      </c>
    </row>
    <row r="2200" spans="1:7" x14ac:dyDescent="0.25">
      <c r="A2200">
        <f t="shared" ca="1" si="34"/>
        <v>0.91899303804708621</v>
      </c>
      <c r="B2200" s="1" t="s">
        <v>9229</v>
      </c>
      <c r="C2200" s="2">
        <v>993143234</v>
      </c>
      <c r="D2200" s="1" t="s">
        <v>9230</v>
      </c>
      <c r="E2200" s="1" t="s">
        <v>9240</v>
      </c>
      <c r="F2200" s="3">
        <v>44634</v>
      </c>
      <c r="G2200" t="s">
        <v>11443</v>
      </c>
    </row>
    <row r="2201" spans="1:7" x14ac:dyDescent="0.25">
      <c r="A2201">
        <f t="shared" ca="1" si="34"/>
        <v>0.50501276702815734</v>
      </c>
      <c r="B2201" s="1" t="s">
        <v>9259</v>
      </c>
      <c r="C2201" s="2">
        <v>876234305</v>
      </c>
      <c r="D2201" s="1" t="s">
        <v>9260</v>
      </c>
      <c r="E2201" s="1" t="s">
        <v>9233</v>
      </c>
      <c r="F2201" s="3">
        <v>44405</v>
      </c>
      <c r="G2201" t="s">
        <v>11444</v>
      </c>
    </row>
    <row r="2202" spans="1:7" x14ac:dyDescent="0.25">
      <c r="A2202">
        <f t="shared" ca="1" si="34"/>
        <v>0.19136117826621113</v>
      </c>
      <c r="B2202" s="1" t="s">
        <v>9245</v>
      </c>
      <c r="C2202" s="2">
        <v>530427707</v>
      </c>
      <c r="D2202" s="1" t="s">
        <v>9246</v>
      </c>
      <c r="E2202" s="1" t="s">
        <v>9282</v>
      </c>
      <c r="F2202" s="3">
        <v>44651</v>
      </c>
      <c r="G2202" t="s">
        <v>11445</v>
      </c>
    </row>
    <row r="2203" spans="1:7" x14ac:dyDescent="0.25">
      <c r="A2203">
        <f t="shared" ca="1" si="34"/>
        <v>0.57795634556936404</v>
      </c>
      <c r="B2203" s="1" t="s">
        <v>9245</v>
      </c>
      <c r="C2203" s="2">
        <v>577191519</v>
      </c>
      <c r="D2203" s="1" t="s">
        <v>9246</v>
      </c>
      <c r="E2203" s="1" t="s">
        <v>9285</v>
      </c>
      <c r="F2203" s="3">
        <v>44380</v>
      </c>
      <c r="G2203" t="s">
        <v>11446</v>
      </c>
    </row>
    <row r="2204" spans="1:7" x14ac:dyDescent="0.25">
      <c r="A2204">
        <f t="shared" ca="1" si="34"/>
        <v>0.26929093963367901</v>
      </c>
      <c r="B2204" s="1" t="s">
        <v>9245</v>
      </c>
      <c r="C2204" s="2">
        <v>670368682</v>
      </c>
      <c r="D2204" s="1" t="s">
        <v>9246</v>
      </c>
      <c r="E2204" s="1" t="s">
        <v>9285</v>
      </c>
      <c r="F2204" s="3">
        <v>44549</v>
      </c>
      <c r="G2204" t="s">
        <v>11447</v>
      </c>
    </row>
    <row r="2205" spans="1:7" x14ac:dyDescent="0.25">
      <c r="A2205">
        <f t="shared" ca="1" si="34"/>
        <v>0.70684905327944569</v>
      </c>
      <c r="B2205" s="1" t="s">
        <v>9225</v>
      </c>
      <c r="C2205" s="2">
        <v>282574873</v>
      </c>
      <c r="D2205" s="1" t="s">
        <v>9226</v>
      </c>
      <c r="E2205" s="1" t="s">
        <v>9227</v>
      </c>
      <c r="F2205" s="3">
        <v>44469</v>
      </c>
      <c r="G2205" t="s">
        <v>11448</v>
      </c>
    </row>
    <row r="2206" spans="1:7" x14ac:dyDescent="0.25">
      <c r="A2206">
        <f t="shared" ca="1" si="34"/>
        <v>0.2891203613739517</v>
      </c>
      <c r="B2206" s="1" t="s">
        <v>9225</v>
      </c>
      <c r="C2206" s="2">
        <v>11130133</v>
      </c>
      <c r="D2206" s="1" t="s">
        <v>9226</v>
      </c>
      <c r="E2206" s="1" t="s">
        <v>9231</v>
      </c>
      <c r="F2206" s="3">
        <v>44406</v>
      </c>
      <c r="G2206" t="s">
        <v>11449</v>
      </c>
    </row>
    <row r="2207" spans="1:7" x14ac:dyDescent="0.25">
      <c r="A2207">
        <f t="shared" ca="1" si="34"/>
        <v>0.58292669613627413</v>
      </c>
      <c r="B2207" s="1" t="s">
        <v>9245</v>
      </c>
      <c r="C2207" s="2">
        <v>62664000</v>
      </c>
      <c r="D2207" s="1" t="s">
        <v>9246</v>
      </c>
      <c r="E2207" s="1" t="s">
        <v>9282</v>
      </c>
      <c r="F2207" s="3">
        <v>44593</v>
      </c>
      <c r="G2207" t="s">
        <v>11450</v>
      </c>
    </row>
    <row r="2208" spans="1:7" x14ac:dyDescent="0.25">
      <c r="A2208">
        <f t="shared" ca="1" si="34"/>
        <v>0.19641214199197787</v>
      </c>
      <c r="B2208" s="1" t="s">
        <v>9245</v>
      </c>
      <c r="C2208" s="2">
        <v>300722977</v>
      </c>
      <c r="D2208" s="1" t="s">
        <v>9246</v>
      </c>
      <c r="E2208" s="1" t="s">
        <v>9285</v>
      </c>
      <c r="F2208" s="3">
        <v>44436</v>
      </c>
      <c r="G2208" t="s">
        <v>11451</v>
      </c>
    </row>
    <row r="2209" spans="1:7" x14ac:dyDescent="0.25">
      <c r="A2209">
        <f t="shared" ca="1" si="34"/>
        <v>0.57227186968276345</v>
      </c>
      <c r="B2209" s="1" t="s">
        <v>9229</v>
      </c>
      <c r="C2209" s="2">
        <v>867972632</v>
      </c>
      <c r="D2209" s="1" t="s">
        <v>9230</v>
      </c>
      <c r="E2209" s="1" t="s">
        <v>9240</v>
      </c>
      <c r="F2209" s="3">
        <v>44434</v>
      </c>
      <c r="G2209" t="s">
        <v>11452</v>
      </c>
    </row>
    <row r="2210" spans="1:7" x14ac:dyDescent="0.25">
      <c r="A2210">
        <f t="shared" ca="1" si="34"/>
        <v>0.88557411634848782</v>
      </c>
      <c r="B2210" s="1" t="s">
        <v>9245</v>
      </c>
      <c r="C2210" s="2">
        <v>206212463</v>
      </c>
      <c r="D2210" s="1" t="s">
        <v>9246</v>
      </c>
      <c r="E2210" s="1" t="s">
        <v>9227</v>
      </c>
      <c r="F2210" s="3">
        <v>44639</v>
      </c>
      <c r="G2210" t="s">
        <v>11453</v>
      </c>
    </row>
    <row r="2211" spans="1:7" x14ac:dyDescent="0.25">
      <c r="A2211">
        <f t="shared" ca="1" si="34"/>
        <v>0.13889596317956188</v>
      </c>
      <c r="B2211" s="1" t="s">
        <v>9242</v>
      </c>
      <c r="C2211" s="2">
        <v>675064127</v>
      </c>
      <c r="D2211" s="1" t="s">
        <v>9243</v>
      </c>
      <c r="E2211" s="1" t="s">
        <v>9231</v>
      </c>
      <c r="F2211" s="3">
        <v>44324</v>
      </c>
      <c r="G2211" t="s">
        <v>11454</v>
      </c>
    </row>
    <row r="2212" spans="1:7" x14ac:dyDescent="0.25">
      <c r="A2212">
        <f t="shared" ca="1" si="34"/>
        <v>0.13402521088953578</v>
      </c>
      <c r="B2212" s="1" t="s">
        <v>9242</v>
      </c>
      <c r="C2212" s="2">
        <v>510699033</v>
      </c>
      <c r="D2212" s="1" t="s">
        <v>9243</v>
      </c>
      <c r="E2212" s="1" t="s">
        <v>9231</v>
      </c>
      <c r="F2212" s="3">
        <v>44554</v>
      </c>
      <c r="G2212" t="s">
        <v>11455</v>
      </c>
    </row>
    <row r="2213" spans="1:7" x14ac:dyDescent="0.25">
      <c r="A2213">
        <f t="shared" ca="1" si="34"/>
        <v>0.74501124694098964</v>
      </c>
      <c r="B2213" s="1" t="s">
        <v>9245</v>
      </c>
      <c r="C2213" s="2">
        <v>34130226</v>
      </c>
      <c r="D2213" s="1" t="s">
        <v>9246</v>
      </c>
      <c r="E2213" s="1" t="s">
        <v>9285</v>
      </c>
      <c r="F2213" s="3">
        <v>44319</v>
      </c>
      <c r="G2213" t="s">
        <v>11456</v>
      </c>
    </row>
    <row r="2214" spans="1:7" x14ac:dyDescent="0.25">
      <c r="A2214">
        <f t="shared" ca="1" si="34"/>
        <v>1.0056876422032457E-2</v>
      </c>
      <c r="B2214" s="1" t="s">
        <v>9245</v>
      </c>
      <c r="C2214" s="2">
        <v>436466634</v>
      </c>
      <c r="D2214" s="1" t="s">
        <v>9246</v>
      </c>
      <c r="E2214" s="1" t="s">
        <v>9285</v>
      </c>
      <c r="F2214" s="3">
        <v>44572</v>
      </c>
      <c r="G2214" t="s">
        <v>11457</v>
      </c>
    </row>
    <row r="2215" spans="1:7" x14ac:dyDescent="0.25">
      <c r="A2215">
        <f t="shared" ca="1" si="34"/>
        <v>0.74620985491275194</v>
      </c>
      <c r="B2215" s="1" t="s">
        <v>9235</v>
      </c>
      <c r="C2215" s="2">
        <v>158449315</v>
      </c>
      <c r="D2215" s="1" t="s">
        <v>9236</v>
      </c>
      <c r="E2215" s="1" t="s">
        <v>9227</v>
      </c>
      <c r="F2215" s="3">
        <v>44581</v>
      </c>
      <c r="G2215" t="s">
        <v>11458</v>
      </c>
    </row>
    <row r="2216" spans="1:7" x14ac:dyDescent="0.25">
      <c r="A2216">
        <f t="shared" ca="1" si="34"/>
        <v>0.49654583086361548</v>
      </c>
      <c r="B2216" s="1" t="s">
        <v>9225</v>
      </c>
      <c r="C2216" s="2">
        <v>604787250</v>
      </c>
      <c r="D2216" s="1" t="s">
        <v>9226</v>
      </c>
      <c r="E2216" s="1" t="s">
        <v>9227</v>
      </c>
      <c r="F2216" s="3">
        <v>44276</v>
      </c>
      <c r="G2216" t="s">
        <v>11459</v>
      </c>
    </row>
    <row r="2217" spans="1:7" x14ac:dyDescent="0.25">
      <c r="A2217">
        <f t="shared" ca="1" si="34"/>
        <v>0.71436569364035984</v>
      </c>
      <c r="B2217" s="1" t="s">
        <v>9225</v>
      </c>
      <c r="C2217" s="2">
        <v>57782975</v>
      </c>
      <c r="D2217" s="1" t="s">
        <v>9226</v>
      </c>
      <c r="E2217" s="1" t="s">
        <v>9227</v>
      </c>
      <c r="F2217" s="3">
        <v>44574</v>
      </c>
      <c r="G2217" t="s">
        <v>11460</v>
      </c>
    </row>
    <row r="2218" spans="1:7" x14ac:dyDescent="0.25">
      <c r="A2218">
        <f t="shared" ca="1" si="34"/>
        <v>0.19542791390847014</v>
      </c>
      <c r="B2218" s="1" t="s">
        <v>9229</v>
      </c>
      <c r="C2218" s="2">
        <v>492145316</v>
      </c>
      <c r="D2218" s="1" t="s">
        <v>9230</v>
      </c>
      <c r="E2218" s="1" t="s">
        <v>9240</v>
      </c>
      <c r="F2218" s="3">
        <v>44237</v>
      </c>
      <c r="G2218" t="s">
        <v>11461</v>
      </c>
    </row>
    <row r="2219" spans="1:7" x14ac:dyDescent="0.25">
      <c r="A2219">
        <f t="shared" ca="1" si="34"/>
        <v>0.66236179517272442</v>
      </c>
      <c r="B2219" s="1" t="s">
        <v>9229</v>
      </c>
      <c r="C2219" s="2">
        <v>748986889</v>
      </c>
      <c r="D2219" s="1" t="s">
        <v>9230</v>
      </c>
      <c r="E2219" s="1" t="s">
        <v>9240</v>
      </c>
      <c r="F2219" s="3">
        <v>44477</v>
      </c>
      <c r="G2219" t="s">
        <v>11462</v>
      </c>
    </row>
    <row r="2220" spans="1:7" x14ac:dyDescent="0.25">
      <c r="A2220">
        <f t="shared" ca="1" si="34"/>
        <v>0.84045387078433653</v>
      </c>
      <c r="B2220" s="1" t="s">
        <v>9225</v>
      </c>
      <c r="C2220" s="2">
        <v>511778205</v>
      </c>
      <c r="D2220" s="1" t="s">
        <v>9226</v>
      </c>
      <c r="E2220" s="1" t="s">
        <v>9231</v>
      </c>
      <c r="F2220" s="3">
        <v>44627</v>
      </c>
      <c r="G2220" t="s">
        <v>11463</v>
      </c>
    </row>
    <row r="2221" spans="1:7" x14ac:dyDescent="0.25">
      <c r="A2221">
        <f t="shared" ca="1" si="34"/>
        <v>0.46211315963622446</v>
      </c>
      <c r="B2221" s="1" t="s">
        <v>9245</v>
      </c>
      <c r="C2221" s="2">
        <v>975805483</v>
      </c>
      <c r="D2221" s="1" t="s">
        <v>9246</v>
      </c>
      <c r="E2221" s="1" t="s">
        <v>9227</v>
      </c>
      <c r="F2221" s="3">
        <v>44260</v>
      </c>
      <c r="G2221" t="s">
        <v>11464</v>
      </c>
    </row>
    <row r="2222" spans="1:7" x14ac:dyDescent="0.25">
      <c r="A2222">
        <f t="shared" ca="1" si="34"/>
        <v>0.11544004298161181</v>
      </c>
      <c r="B2222" s="1" t="s">
        <v>9245</v>
      </c>
      <c r="C2222" s="2">
        <v>840468399</v>
      </c>
      <c r="D2222" s="1" t="s">
        <v>9246</v>
      </c>
      <c r="E2222" s="1" t="s">
        <v>9227</v>
      </c>
      <c r="F2222" s="3">
        <v>44636</v>
      </c>
      <c r="G2222" t="s">
        <v>11465</v>
      </c>
    </row>
    <row r="2223" spans="1:7" x14ac:dyDescent="0.25">
      <c r="A2223">
        <f t="shared" ca="1" si="34"/>
        <v>0.35364171731360028</v>
      </c>
      <c r="B2223" s="1" t="s">
        <v>9229</v>
      </c>
      <c r="C2223" s="2">
        <v>409183764</v>
      </c>
      <c r="D2223" s="1" t="s">
        <v>9230</v>
      </c>
      <c r="E2223" s="1" t="s">
        <v>9240</v>
      </c>
      <c r="F2223" s="3">
        <v>44543</v>
      </c>
      <c r="G2223" t="s">
        <v>11466</v>
      </c>
    </row>
    <row r="2224" spans="1:7" x14ac:dyDescent="0.25">
      <c r="A2224">
        <f t="shared" ca="1" si="34"/>
        <v>0.78825950884072826</v>
      </c>
      <c r="B2224" s="1" t="s">
        <v>9242</v>
      </c>
      <c r="C2224" s="2">
        <v>131637976</v>
      </c>
      <c r="D2224" s="1" t="s">
        <v>9243</v>
      </c>
      <c r="E2224" s="1" t="s">
        <v>9231</v>
      </c>
      <c r="F2224" s="3">
        <v>44557</v>
      </c>
      <c r="G2224" t="s">
        <v>11467</v>
      </c>
    </row>
    <row r="2225" spans="1:7" x14ac:dyDescent="0.25">
      <c r="A2225">
        <f t="shared" ca="1" si="34"/>
        <v>0.25552327455301604</v>
      </c>
      <c r="B2225" s="1" t="s">
        <v>9235</v>
      </c>
      <c r="C2225" s="2">
        <v>165383586</v>
      </c>
      <c r="D2225" s="1" t="s">
        <v>9236</v>
      </c>
      <c r="E2225" s="1" t="s">
        <v>9237</v>
      </c>
      <c r="F2225" s="3">
        <v>44520</v>
      </c>
      <c r="G2225" t="s">
        <v>9699</v>
      </c>
    </row>
    <row r="2226" spans="1:7" x14ac:dyDescent="0.25">
      <c r="A2226">
        <f t="shared" ca="1" si="34"/>
        <v>0.63152849851757631</v>
      </c>
      <c r="B2226" s="1" t="s">
        <v>9245</v>
      </c>
      <c r="C2226" s="2">
        <v>930711869</v>
      </c>
      <c r="D2226" s="1" t="s">
        <v>9246</v>
      </c>
      <c r="E2226" s="1" t="s">
        <v>9227</v>
      </c>
      <c r="F2226" s="3">
        <v>44403</v>
      </c>
      <c r="G2226" t="s">
        <v>11468</v>
      </c>
    </row>
    <row r="2227" spans="1:7" x14ac:dyDescent="0.25">
      <c r="A2227">
        <f t="shared" ca="1" si="34"/>
        <v>0.58506054195233248</v>
      </c>
      <c r="B2227" s="1" t="s">
        <v>9259</v>
      </c>
      <c r="C2227" s="2">
        <v>773819353</v>
      </c>
      <c r="D2227" s="1" t="s">
        <v>9260</v>
      </c>
      <c r="E2227" s="1" t="s">
        <v>9231</v>
      </c>
      <c r="F2227" s="3">
        <v>44455</v>
      </c>
      <c r="G2227" t="s">
        <v>11469</v>
      </c>
    </row>
    <row r="2228" spans="1:7" x14ac:dyDescent="0.25">
      <c r="A2228">
        <f t="shared" ca="1" si="34"/>
        <v>0.31956812671423374</v>
      </c>
      <c r="B2228" s="1" t="s">
        <v>9235</v>
      </c>
      <c r="C2228" s="2">
        <v>790819977</v>
      </c>
      <c r="D2228" s="1" t="s">
        <v>9236</v>
      </c>
      <c r="E2228" s="1" t="s">
        <v>9237</v>
      </c>
      <c r="F2228" s="3">
        <v>44426</v>
      </c>
      <c r="G2228" t="s">
        <v>11470</v>
      </c>
    </row>
    <row r="2229" spans="1:7" x14ac:dyDescent="0.25">
      <c r="A2229">
        <f t="shared" ca="1" si="34"/>
        <v>0.36871329646281525</v>
      </c>
      <c r="B2229" s="1" t="s">
        <v>9259</v>
      </c>
      <c r="C2229" s="2">
        <v>388867167</v>
      </c>
      <c r="D2229" s="1" t="s">
        <v>9260</v>
      </c>
      <c r="E2229" s="1" t="s">
        <v>9233</v>
      </c>
      <c r="F2229" s="3">
        <v>44387</v>
      </c>
      <c r="G2229" t="s">
        <v>11471</v>
      </c>
    </row>
    <row r="2230" spans="1:7" x14ac:dyDescent="0.25">
      <c r="A2230">
        <f t="shared" ca="1" si="34"/>
        <v>0.4546774150306675</v>
      </c>
      <c r="B2230" s="1" t="s">
        <v>9259</v>
      </c>
      <c r="C2230" s="2">
        <v>290757462</v>
      </c>
      <c r="D2230" s="1" t="s">
        <v>9260</v>
      </c>
      <c r="E2230" s="1" t="s">
        <v>9233</v>
      </c>
      <c r="F2230" s="3">
        <v>44499</v>
      </c>
      <c r="G2230" t="s">
        <v>11472</v>
      </c>
    </row>
    <row r="2231" spans="1:7" x14ac:dyDescent="0.25">
      <c r="A2231">
        <f t="shared" ca="1" si="34"/>
        <v>0.34849811087444371</v>
      </c>
      <c r="B2231" s="1" t="s">
        <v>9242</v>
      </c>
      <c r="C2231" s="2">
        <v>767080281</v>
      </c>
      <c r="D2231" s="1" t="s">
        <v>9243</v>
      </c>
      <c r="E2231" s="1" t="s">
        <v>9231</v>
      </c>
      <c r="F2231" s="3">
        <v>44358</v>
      </c>
      <c r="G2231" t="s">
        <v>11473</v>
      </c>
    </row>
    <row r="2232" spans="1:7" x14ac:dyDescent="0.25">
      <c r="A2232">
        <f t="shared" ca="1" si="34"/>
        <v>0.71450288565253528</v>
      </c>
      <c r="B2232" s="1" t="s">
        <v>9225</v>
      </c>
      <c r="C2232" s="2">
        <v>569079122</v>
      </c>
      <c r="D2232" s="1" t="s">
        <v>9226</v>
      </c>
      <c r="E2232" s="1" t="s">
        <v>9231</v>
      </c>
      <c r="F2232" s="3">
        <v>44658</v>
      </c>
      <c r="G2232" t="s">
        <v>11474</v>
      </c>
    </row>
    <row r="2233" spans="1:7" x14ac:dyDescent="0.25">
      <c r="A2233">
        <f t="shared" ca="1" si="34"/>
        <v>0.65850431453623448</v>
      </c>
      <c r="B2233" s="1" t="s">
        <v>9225</v>
      </c>
      <c r="C2233" s="2">
        <v>676156542</v>
      </c>
      <c r="D2233" s="1" t="s">
        <v>9226</v>
      </c>
      <c r="E2233" s="1" t="s">
        <v>9285</v>
      </c>
      <c r="F2233" s="3">
        <v>44279</v>
      </c>
      <c r="G2233" t="s">
        <v>11475</v>
      </c>
    </row>
    <row r="2234" spans="1:7" x14ac:dyDescent="0.25">
      <c r="A2234">
        <f t="shared" ca="1" si="34"/>
        <v>0.57383882492274574</v>
      </c>
      <c r="B2234" s="1" t="s">
        <v>9259</v>
      </c>
      <c r="C2234" s="2">
        <v>26643499</v>
      </c>
      <c r="D2234" s="1" t="s">
        <v>9260</v>
      </c>
      <c r="E2234" s="1" t="s">
        <v>9233</v>
      </c>
      <c r="F2234" s="3">
        <v>44649</v>
      </c>
      <c r="G2234" t="s">
        <v>11476</v>
      </c>
    </row>
    <row r="2235" spans="1:7" x14ac:dyDescent="0.25">
      <c r="A2235">
        <f t="shared" ca="1" si="34"/>
        <v>0.83904349231026232</v>
      </c>
      <c r="B2235" s="1" t="s">
        <v>9259</v>
      </c>
      <c r="C2235" s="2">
        <v>913488559</v>
      </c>
      <c r="D2235" s="1" t="s">
        <v>9260</v>
      </c>
      <c r="E2235" s="1" t="s">
        <v>9231</v>
      </c>
      <c r="F2235" s="3">
        <v>44230</v>
      </c>
      <c r="G2235" t="s">
        <v>11477</v>
      </c>
    </row>
    <row r="2236" spans="1:7" x14ac:dyDescent="0.25">
      <c r="A2236">
        <f t="shared" ca="1" si="34"/>
        <v>0.47224760676500155</v>
      </c>
      <c r="B2236" s="1" t="s">
        <v>9225</v>
      </c>
      <c r="C2236" s="2">
        <v>917410375</v>
      </c>
      <c r="D2236" s="1" t="s">
        <v>9226</v>
      </c>
      <c r="E2236" s="1" t="s">
        <v>9227</v>
      </c>
      <c r="F2236" s="3">
        <v>44490</v>
      </c>
      <c r="G2236" t="s">
        <v>11478</v>
      </c>
    </row>
    <row r="2237" spans="1:7" x14ac:dyDescent="0.25">
      <c r="A2237">
        <f t="shared" ca="1" si="34"/>
        <v>0.17077353522340011</v>
      </c>
      <c r="B2237" s="1" t="s">
        <v>9245</v>
      </c>
      <c r="C2237" s="2">
        <v>3816115</v>
      </c>
      <c r="D2237" s="1" t="s">
        <v>9246</v>
      </c>
      <c r="E2237" s="1" t="s">
        <v>9227</v>
      </c>
      <c r="F2237" s="3">
        <v>44376</v>
      </c>
      <c r="G2237" t="s">
        <v>11479</v>
      </c>
    </row>
    <row r="2238" spans="1:7" x14ac:dyDescent="0.25">
      <c r="A2238">
        <f t="shared" ca="1" si="34"/>
        <v>0.49702229805361853</v>
      </c>
      <c r="B2238" s="1" t="s">
        <v>9245</v>
      </c>
      <c r="C2238" s="2">
        <v>911853927</v>
      </c>
      <c r="D2238" s="1" t="s">
        <v>9246</v>
      </c>
      <c r="E2238" s="1" t="s">
        <v>9227</v>
      </c>
      <c r="F2238" s="3">
        <v>44553</v>
      </c>
      <c r="G2238" t="s">
        <v>11480</v>
      </c>
    </row>
    <row r="2239" spans="1:7" x14ac:dyDescent="0.25">
      <c r="A2239">
        <f t="shared" ca="1" si="34"/>
        <v>0.439860347301816</v>
      </c>
      <c r="B2239" s="1" t="s">
        <v>9225</v>
      </c>
      <c r="C2239" s="2">
        <v>717220415</v>
      </c>
      <c r="D2239" s="1" t="s">
        <v>9226</v>
      </c>
      <c r="E2239" s="1" t="s">
        <v>9227</v>
      </c>
      <c r="F2239" s="3">
        <v>44317</v>
      </c>
      <c r="G2239" t="s">
        <v>11481</v>
      </c>
    </row>
    <row r="2240" spans="1:7" x14ac:dyDescent="0.25">
      <c r="A2240">
        <f t="shared" ca="1" si="34"/>
        <v>0.25825301210182383</v>
      </c>
      <c r="B2240" s="1" t="s">
        <v>9259</v>
      </c>
      <c r="C2240" s="2">
        <v>75359038</v>
      </c>
      <c r="D2240" s="1" t="s">
        <v>9260</v>
      </c>
      <c r="E2240" s="1" t="s">
        <v>9233</v>
      </c>
      <c r="F2240" s="3">
        <v>44330</v>
      </c>
      <c r="G2240" t="s">
        <v>11482</v>
      </c>
    </row>
    <row r="2241" spans="1:7" x14ac:dyDescent="0.25">
      <c r="A2241">
        <f t="shared" ca="1" si="34"/>
        <v>0.83786004522540203</v>
      </c>
      <c r="B2241" s="1" t="s">
        <v>9245</v>
      </c>
      <c r="C2241" s="2">
        <v>828471777</v>
      </c>
      <c r="D2241" s="1" t="s">
        <v>9246</v>
      </c>
      <c r="E2241" s="1" t="s">
        <v>9282</v>
      </c>
      <c r="F2241" s="3">
        <v>44614</v>
      </c>
      <c r="G2241" t="s">
        <v>11483</v>
      </c>
    </row>
    <row r="2242" spans="1:7" x14ac:dyDescent="0.25">
      <c r="A2242">
        <f t="shared" ref="A2242:A2305" ca="1" si="35">RAND()</f>
        <v>0.32190031371929306</v>
      </c>
      <c r="B2242" s="1" t="s">
        <v>9259</v>
      </c>
      <c r="C2242" s="2">
        <v>256687818</v>
      </c>
      <c r="D2242" s="1" t="s">
        <v>9260</v>
      </c>
      <c r="E2242" s="1" t="s">
        <v>9233</v>
      </c>
      <c r="F2242" s="3">
        <v>44484</v>
      </c>
      <c r="G2242" t="s">
        <v>11484</v>
      </c>
    </row>
    <row r="2243" spans="1:7" x14ac:dyDescent="0.25">
      <c r="A2243">
        <f t="shared" ca="1" si="35"/>
        <v>0.55108574834292712</v>
      </c>
      <c r="B2243" s="1" t="s">
        <v>9259</v>
      </c>
      <c r="C2243" s="2">
        <v>312759977</v>
      </c>
      <c r="D2243" s="1" t="s">
        <v>9260</v>
      </c>
      <c r="E2243" s="1" t="s">
        <v>9233</v>
      </c>
      <c r="F2243" s="3">
        <v>44209</v>
      </c>
      <c r="G2243" t="s">
        <v>11485</v>
      </c>
    </row>
    <row r="2244" spans="1:7" x14ac:dyDescent="0.25">
      <c r="A2244">
        <f t="shared" ca="1" si="35"/>
        <v>0.73699637412597363</v>
      </c>
      <c r="B2244" s="1" t="s">
        <v>9245</v>
      </c>
      <c r="C2244" s="2">
        <v>214670045</v>
      </c>
      <c r="D2244" s="1" t="s">
        <v>9246</v>
      </c>
      <c r="E2244" s="1" t="s">
        <v>9227</v>
      </c>
      <c r="F2244" s="3">
        <v>44523</v>
      </c>
      <c r="G2244" t="s">
        <v>11486</v>
      </c>
    </row>
    <row r="2245" spans="1:7" x14ac:dyDescent="0.25">
      <c r="A2245">
        <f t="shared" ca="1" si="35"/>
        <v>0.37283664785916804</v>
      </c>
      <c r="B2245" s="1" t="s">
        <v>9225</v>
      </c>
      <c r="C2245" s="2">
        <v>935714648</v>
      </c>
      <c r="D2245" s="1" t="s">
        <v>9226</v>
      </c>
      <c r="E2245" s="1" t="s">
        <v>9231</v>
      </c>
      <c r="F2245" s="3">
        <v>44217</v>
      </c>
      <c r="G2245" t="s">
        <v>11487</v>
      </c>
    </row>
    <row r="2246" spans="1:7" x14ac:dyDescent="0.25">
      <c r="A2246">
        <f t="shared" ca="1" si="35"/>
        <v>0.17856824811142558</v>
      </c>
      <c r="B2246" s="1" t="s">
        <v>9245</v>
      </c>
      <c r="C2246" s="2">
        <v>608845511</v>
      </c>
      <c r="D2246" s="1" t="s">
        <v>9246</v>
      </c>
      <c r="E2246" s="1" t="s">
        <v>9285</v>
      </c>
      <c r="F2246" s="3">
        <v>44656</v>
      </c>
      <c r="G2246" t="s">
        <v>11488</v>
      </c>
    </row>
    <row r="2247" spans="1:7" x14ac:dyDescent="0.25">
      <c r="A2247">
        <f t="shared" ca="1" si="35"/>
        <v>0.85334136665932014</v>
      </c>
      <c r="B2247" s="1" t="s">
        <v>9225</v>
      </c>
      <c r="C2247" s="2">
        <v>800047910</v>
      </c>
      <c r="D2247" s="1" t="s">
        <v>9226</v>
      </c>
      <c r="E2247" s="1" t="s">
        <v>9227</v>
      </c>
      <c r="F2247" s="3">
        <v>44508</v>
      </c>
      <c r="G2247" t="s">
        <v>11489</v>
      </c>
    </row>
    <row r="2248" spans="1:7" x14ac:dyDescent="0.25">
      <c r="A2248">
        <f t="shared" ca="1" si="35"/>
        <v>9.4455577631438081E-2</v>
      </c>
      <c r="B2248" s="1" t="s">
        <v>9259</v>
      </c>
      <c r="C2248" s="2">
        <v>528747128</v>
      </c>
      <c r="D2248" s="1" t="s">
        <v>9260</v>
      </c>
      <c r="E2248" s="1" t="s">
        <v>9287</v>
      </c>
      <c r="F2248" s="3">
        <v>44465</v>
      </c>
      <c r="G2248" t="s">
        <v>11490</v>
      </c>
    </row>
    <row r="2249" spans="1:7" x14ac:dyDescent="0.25">
      <c r="A2249">
        <f t="shared" ca="1" si="35"/>
        <v>0.83554316267515738</v>
      </c>
      <c r="B2249" s="1" t="s">
        <v>9235</v>
      </c>
      <c r="C2249" s="2">
        <v>905458743</v>
      </c>
      <c r="D2249" s="1" t="s">
        <v>9236</v>
      </c>
      <c r="E2249" s="1" t="s">
        <v>9248</v>
      </c>
      <c r="F2249" s="3">
        <v>44577</v>
      </c>
      <c r="G2249" t="s">
        <v>11491</v>
      </c>
    </row>
    <row r="2250" spans="1:7" x14ac:dyDescent="0.25">
      <c r="A2250">
        <f t="shared" ca="1" si="35"/>
        <v>0.23889360380183555</v>
      </c>
      <c r="B2250" s="1" t="s">
        <v>9245</v>
      </c>
      <c r="C2250" s="2">
        <v>420739976</v>
      </c>
      <c r="D2250" s="1" t="s">
        <v>9246</v>
      </c>
      <c r="E2250" s="1" t="s">
        <v>9227</v>
      </c>
      <c r="F2250" s="3">
        <v>44251</v>
      </c>
      <c r="G2250" t="s">
        <v>11492</v>
      </c>
    </row>
    <row r="2251" spans="1:7" x14ac:dyDescent="0.25">
      <c r="A2251">
        <f t="shared" ca="1" si="35"/>
        <v>0.1222860153170634</v>
      </c>
      <c r="B2251" s="1" t="s">
        <v>9259</v>
      </c>
      <c r="C2251" s="2">
        <v>914636531</v>
      </c>
      <c r="D2251" s="1" t="s">
        <v>9260</v>
      </c>
      <c r="E2251" s="1" t="s">
        <v>9231</v>
      </c>
      <c r="F2251" s="3">
        <v>44299</v>
      </c>
      <c r="G2251" t="s">
        <v>11493</v>
      </c>
    </row>
    <row r="2252" spans="1:7" x14ac:dyDescent="0.25">
      <c r="A2252">
        <f t="shared" ca="1" si="35"/>
        <v>0.68175831789089936</v>
      </c>
      <c r="B2252" s="1" t="s">
        <v>9245</v>
      </c>
      <c r="C2252" s="2">
        <v>462984968</v>
      </c>
      <c r="D2252" s="1" t="s">
        <v>9246</v>
      </c>
      <c r="E2252" s="1" t="s">
        <v>9227</v>
      </c>
      <c r="F2252" s="3">
        <v>44518</v>
      </c>
      <c r="G2252" t="s">
        <v>11494</v>
      </c>
    </row>
    <row r="2253" spans="1:7" x14ac:dyDescent="0.25">
      <c r="A2253">
        <f t="shared" ca="1" si="35"/>
        <v>0.24297285650038691</v>
      </c>
      <c r="B2253" s="1" t="s">
        <v>9225</v>
      </c>
      <c r="C2253" s="2">
        <v>947182432</v>
      </c>
      <c r="D2253" s="1" t="s">
        <v>9226</v>
      </c>
      <c r="E2253" s="1" t="s">
        <v>9227</v>
      </c>
      <c r="F2253" s="3">
        <v>44488</v>
      </c>
      <c r="G2253" t="s">
        <v>11495</v>
      </c>
    </row>
    <row r="2254" spans="1:7" x14ac:dyDescent="0.25">
      <c r="A2254">
        <f t="shared" ca="1" si="35"/>
        <v>0.73237794111838783</v>
      </c>
      <c r="B2254" s="1" t="s">
        <v>9225</v>
      </c>
      <c r="C2254" s="2">
        <v>484833124</v>
      </c>
      <c r="D2254" s="1" t="s">
        <v>9226</v>
      </c>
      <c r="E2254" s="1" t="s">
        <v>9227</v>
      </c>
      <c r="F2254" s="3">
        <v>44423</v>
      </c>
      <c r="G2254" t="s">
        <v>11496</v>
      </c>
    </row>
    <row r="2255" spans="1:7" x14ac:dyDescent="0.25">
      <c r="A2255">
        <f t="shared" ca="1" si="35"/>
        <v>0.94691619462985033</v>
      </c>
      <c r="B2255" s="1" t="s">
        <v>9225</v>
      </c>
      <c r="C2255" s="2">
        <v>177481325</v>
      </c>
      <c r="D2255" s="1" t="s">
        <v>9226</v>
      </c>
      <c r="E2255" s="1" t="s">
        <v>9285</v>
      </c>
      <c r="F2255" s="3">
        <v>44443</v>
      </c>
      <c r="G2255" t="s">
        <v>11497</v>
      </c>
    </row>
    <row r="2256" spans="1:7" x14ac:dyDescent="0.25">
      <c r="A2256">
        <f t="shared" ca="1" si="35"/>
        <v>0.43801235067749189</v>
      </c>
      <c r="B2256" s="1" t="s">
        <v>9259</v>
      </c>
      <c r="C2256" s="2">
        <v>409206828</v>
      </c>
      <c r="D2256" s="1" t="s">
        <v>9260</v>
      </c>
      <c r="E2256" s="1" t="s">
        <v>9233</v>
      </c>
      <c r="F2256" s="3">
        <v>44654</v>
      </c>
      <c r="G2256" t="s">
        <v>11498</v>
      </c>
    </row>
    <row r="2257" spans="1:7" x14ac:dyDescent="0.25">
      <c r="A2257">
        <f t="shared" ca="1" si="35"/>
        <v>0.56939059493623201</v>
      </c>
      <c r="B2257" s="1" t="s">
        <v>9245</v>
      </c>
      <c r="C2257" s="2">
        <v>330193537</v>
      </c>
      <c r="D2257" s="1" t="s">
        <v>9246</v>
      </c>
      <c r="E2257" s="1" t="s">
        <v>9285</v>
      </c>
      <c r="F2257" s="3">
        <v>44680</v>
      </c>
      <c r="G2257" t="s">
        <v>11499</v>
      </c>
    </row>
    <row r="2258" spans="1:7" x14ac:dyDescent="0.25">
      <c r="A2258">
        <f t="shared" ca="1" si="35"/>
        <v>0.71427228526456288</v>
      </c>
      <c r="B2258" s="1" t="s">
        <v>9259</v>
      </c>
      <c r="C2258" s="2">
        <v>803664316</v>
      </c>
      <c r="D2258" s="1" t="s">
        <v>9260</v>
      </c>
      <c r="E2258" s="1" t="s">
        <v>9233</v>
      </c>
      <c r="F2258" s="3">
        <v>44446</v>
      </c>
      <c r="G2258" t="s">
        <v>11500</v>
      </c>
    </row>
    <row r="2259" spans="1:7" x14ac:dyDescent="0.25">
      <c r="A2259">
        <f t="shared" ca="1" si="35"/>
        <v>0.22768905431693076</v>
      </c>
      <c r="B2259" s="1" t="s">
        <v>9225</v>
      </c>
      <c r="C2259" s="2">
        <v>988169754</v>
      </c>
      <c r="D2259" s="1" t="s">
        <v>9226</v>
      </c>
      <c r="E2259" s="1" t="s">
        <v>9233</v>
      </c>
      <c r="F2259" s="3">
        <v>44370</v>
      </c>
      <c r="G2259" t="s">
        <v>11501</v>
      </c>
    </row>
    <row r="2260" spans="1:7" x14ac:dyDescent="0.25">
      <c r="A2260">
        <f t="shared" ca="1" si="35"/>
        <v>0.57489865881181423</v>
      </c>
      <c r="B2260" s="1" t="s">
        <v>9259</v>
      </c>
      <c r="C2260" s="2">
        <v>8590073</v>
      </c>
      <c r="D2260" s="1" t="s">
        <v>9260</v>
      </c>
      <c r="E2260" s="1" t="s">
        <v>9233</v>
      </c>
      <c r="F2260" s="3">
        <v>44632</v>
      </c>
      <c r="G2260" t="s">
        <v>11502</v>
      </c>
    </row>
    <row r="2261" spans="1:7" x14ac:dyDescent="0.25">
      <c r="A2261">
        <f t="shared" ca="1" si="35"/>
        <v>0.54256255189756175</v>
      </c>
      <c r="B2261" s="1" t="s">
        <v>9242</v>
      </c>
      <c r="C2261" s="2">
        <v>486620474</v>
      </c>
      <c r="D2261" s="1" t="s">
        <v>9243</v>
      </c>
      <c r="E2261" s="1" t="s">
        <v>9231</v>
      </c>
      <c r="F2261" s="3">
        <v>44308</v>
      </c>
      <c r="G2261" t="s">
        <v>11503</v>
      </c>
    </row>
    <row r="2262" spans="1:7" x14ac:dyDescent="0.25">
      <c r="A2262">
        <f t="shared" ca="1" si="35"/>
        <v>0.12167070469558194</v>
      </c>
      <c r="B2262" s="1" t="s">
        <v>9225</v>
      </c>
      <c r="C2262" s="2">
        <v>358256120</v>
      </c>
      <c r="D2262" s="1" t="s">
        <v>9226</v>
      </c>
      <c r="E2262" s="1" t="s">
        <v>9231</v>
      </c>
      <c r="F2262" s="3">
        <v>44248</v>
      </c>
      <c r="G2262" t="s">
        <v>11504</v>
      </c>
    </row>
    <row r="2263" spans="1:7" x14ac:dyDescent="0.25">
      <c r="A2263">
        <f t="shared" ca="1" si="35"/>
        <v>0.18936319455931594</v>
      </c>
      <c r="B2263" s="1" t="s">
        <v>9259</v>
      </c>
      <c r="C2263" s="2">
        <v>844008963</v>
      </c>
      <c r="D2263" s="1" t="s">
        <v>9260</v>
      </c>
      <c r="E2263" s="1" t="s">
        <v>9287</v>
      </c>
      <c r="F2263" s="3">
        <v>44242</v>
      </c>
      <c r="G2263" t="s">
        <v>11505</v>
      </c>
    </row>
    <row r="2264" spans="1:7" x14ac:dyDescent="0.25">
      <c r="A2264">
        <f t="shared" ca="1" si="35"/>
        <v>0.44211585660913044</v>
      </c>
      <c r="B2264" s="1" t="s">
        <v>9245</v>
      </c>
      <c r="C2264" s="2">
        <v>634903078</v>
      </c>
      <c r="D2264" s="1" t="s">
        <v>9246</v>
      </c>
      <c r="E2264" s="1" t="s">
        <v>9285</v>
      </c>
      <c r="F2264" s="3">
        <v>44666</v>
      </c>
      <c r="G2264" t="s">
        <v>11506</v>
      </c>
    </row>
    <row r="2265" spans="1:7" x14ac:dyDescent="0.25">
      <c r="A2265">
        <f t="shared" ca="1" si="35"/>
        <v>0.81484568230405052</v>
      </c>
      <c r="B2265" s="1" t="s">
        <v>9259</v>
      </c>
      <c r="C2265" s="2">
        <v>481756337</v>
      </c>
      <c r="D2265" s="1" t="s">
        <v>9260</v>
      </c>
      <c r="E2265" s="1" t="s">
        <v>9231</v>
      </c>
      <c r="F2265" s="3">
        <v>44270</v>
      </c>
      <c r="G2265" t="s">
        <v>11507</v>
      </c>
    </row>
    <row r="2266" spans="1:7" x14ac:dyDescent="0.25">
      <c r="A2266">
        <f t="shared" ca="1" si="35"/>
        <v>0.56914651537211824</v>
      </c>
      <c r="B2266" s="1" t="s">
        <v>9242</v>
      </c>
      <c r="C2266" s="2">
        <v>833256310</v>
      </c>
      <c r="D2266" s="1" t="s">
        <v>9243</v>
      </c>
      <c r="E2266" s="1" t="s">
        <v>9233</v>
      </c>
      <c r="F2266" s="3">
        <v>44345</v>
      </c>
      <c r="G2266" t="s">
        <v>11508</v>
      </c>
    </row>
    <row r="2267" spans="1:7" x14ac:dyDescent="0.25">
      <c r="A2267">
        <f t="shared" ca="1" si="35"/>
        <v>6.698525270545197E-2</v>
      </c>
      <c r="B2267" s="1" t="s">
        <v>9259</v>
      </c>
      <c r="C2267" s="2">
        <v>658326980</v>
      </c>
      <c r="D2267" s="1" t="s">
        <v>9260</v>
      </c>
      <c r="E2267" s="1" t="s">
        <v>9231</v>
      </c>
      <c r="F2267" s="3">
        <v>44337</v>
      </c>
      <c r="G2267" t="s">
        <v>11509</v>
      </c>
    </row>
    <row r="2268" spans="1:7" x14ac:dyDescent="0.25">
      <c r="A2268">
        <f t="shared" ca="1" si="35"/>
        <v>0.83884227739238537</v>
      </c>
      <c r="B2268" s="1" t="s">
        <v>9259</v>
      </c>
      <c r="C2268" s="2">
        <v>944241378</v>
      </c>
      <c r="D2268" s="1" t="s">
        <v>9260</v>
      </c>
      <c r="E2268" s="1" t="s">
        <v>9233</v>
      </c>
      <c r="F2268" s="3">
        <v>44353</v>
      </c>
      <c r="G2268" t="s">
        <v>11510</v>
      </c>
    </row>
    <row r="2269" spans="1:7" x14ac:dyDescent="0.25">
      <c r="A2269">
        <f t="shared" ca="1" si="35"/>
        <v>0.64165950098824853</v>
      </c>
      <c r="B2269" s="1" t="s">
        <v>9225</v>
      </c>
      <c r="C2269" s="2">
        <v>756894845</v>
      </c>
      <c r="D2269" s="1" t="s">
        <v>9226</v>
      </c>
      <c r="E2269" s="1" t="s">
        <v>9227</v>
      </c>
      <c r="F2269" s="3">
        <v>44453</v>
      </c>
      <c r="G2269" t="s">
        <v>11511</v>
      </c>
    </row>
    <row r="2270" spans="1:7" x14ac:dyDescent="0.25">
      <c r="A2270">
        <f t="shared" ca="1" si="35"/>
        <v>0.84972789402600579</v>
      </c>
      <c r="B2270" s="1" t="s">
        <v>9245</v>
      </c>
      <c r="C2270" s="2">
        <v>545977137</v>
      </c>
      <c r="D2270" s="1" t="s">
        <v>9246</v>
      </c>
      <c r="E2270" s="1" t="s">
        <v>9227</v>
      </c>
      <c r="F2270" s="3">
        <v>44217</v>
      </c>
      <c r="G2270" t="s">
        <v>11512</v>
      </c>
    </row>
    <row r="2271" spans="1:7" x14ac:dyDescent="0.25">
      <c r="A2271">
        <f t="shared" ca="1" si="35"/>
        <v>0.22297183401299492</v>
      </c>
      <c r="B2271" s="1" t="s">
        <v>9225</v>
      </c>
      <c r="C2271" s="2">
        <v>502344094</v>
      </c>
      <c r="D2271" s="1" t="s">
        <v>9226</v>
      </c>
      <c r="E2271" s="1" t="s">
        <v>9231</v>
      </c>
      <c r="F2271" s="3">
        <v>44292</v>
      </c>
      <c r="G2271" t="s">
        <v>11513</v>
      </c>
    </row>
    <row r="2272" spans="1:7" x14ac:dyDescent="0.25">
      <c r="A2272">
        <f t="shared" ca="1" si="35"/>
        <v>0.28456759628955552</v>
      </c>
      <c r="B2272" s="1" t="s">
        <v>9229</v>
      </c>
      <c r="C2272" s="2">
        <v>292303183</v>
      </c>
      <c r="D2272" s="1" t="s">
        <v>9230</v>
      </c>
      <c r="E2272" s="1" t="s">
        <v>9240</v>
      </c>
      <c r="F2272" s="3">
        <v>44520</v>
      </c>
      <c r="G2272" t="s">
        <v>11514</v>
      </c>
    </row>
    <row r="2273" spans="1:7" x14ac:dyDescent="0.25">
      <c r="A2273">
        <f t="shared" ca="1" si="35"/>
        <v>4.5110316231967706E-2</v>
      </c>
      <c r="B2273" s="1" t="s">
        <v>9225</v>
      </c>
      <c r="C2273" s="2">
        <v>529183206</v>
      </c>
      <c r="D2273" s="1" t="s">
        <v>9226</v>
      </c>
      <c r="E2273" s="1" t="s">
        <v>9227</v>
      </c>
      <c r="F2273" s="3">
        <v>44622</v>
      </c>
      <c r="G2273" t="s">
        <v>11515</v>
      </c>
    </row>
    <row r="2274" spans="1:7" x14ac:dyDescent="0.25">
      <c r="A2274">
        <f t="shared" ca="1" si="35"/>
        <v>4.8379980622272334E-2</v>
      </c>
      <c r="B2274" s="1" t="s">
        <v>9225</v>
      </c>
      <c r="C2274" s="2">
        <v>506229434</v>
      </c>
      <c r="D2274" s="1" t="s">
        <v>9226</v>
      </c>
      <c r="E2274" s="1" t="s">
        <v>9285</v>
      </c>
      <c r="F2274" s="3">
        <v>44427</v>
      </c>
      <c r="G2274" t="s">
        <v>11516</v>
      </c>
    </row>
    <row r="2275" spans="1:7" x14ac:dyDescent="0.25">
      <c r="A2275">
        <f t="shared" ca="1" si="35"/>
        <v>9.5533415868145788E-2</v>
      </c>
      <c r="B2275" s="1" t="s">
        <v>9242</v>
      </c>
      <c r="C2275" s="2">
        <v>46797863</v>
      </c>
      <c r="D2275" s="1" t="s">
        <v>9243</v>
      </c>
      <c r="E2275" s="1" t="s">
        <v>9231</v>
      </c>
      <c r="F2275" s="3">
        <v>44682</v>
      </c>
      <c r="G2275" t="s">
        <v>11517</v>
      </c>
    </row>
    <row r="2276" spans="1:7" x14ac:dyDescent="0.25">
      <c r="A2276">
        <f t="shared" ca="1" si="35"/>
        <v>0.58332727759522063</v>
      </c>
      <c r="B2276" s="1" t="s">
        <v>9225</v>
      </c>
      <c r="C2276" s="2">
        <v>454473125</v>
      </c>
      <c r="D2276" s="1" t="s">
        <v>9226</v>
      </c>
      <c r="E2276" s="1" t="s">
        <v>9285</v>
      </c>
      <c r="F2276" s="3">
        <v>44680</v>
      </c>
      <c r="G2276" t="s">
        <v>11518</v>
      </c>
    </row>
    <row r="2277" spans="1:7" x14ac:dyDescent="0.25">
      <c r="A2277">
        <f t="shared" ca="1" si="35"/>
        <v>0.97707277171021056</v>
      </c>
      <c r="B2277" s="1" t="s">
        <v>9245</v>
      </c>
      <c r="C2277" s="2">
        <v>680718153</v>
      </c>
      <c r="D2277" s="1" t="s">
        <v>9246</v>
      </c>
      <c r="E2277" s="1" t="s">
        <v>9227</v>
      </c>
      <c r="F2277" s="3">
        <v>44665</v>
      </c>
      <c r="G2277" t="s">
        <v>11519</v>
      </c>
    </row>
    <row r="2278" spans="1:7" x14ac:dyDescent="0.25">
      <c r="A2278">
        <f t="shared" ca="1" si="35"/>
        <v>0.48386350897927521</v>
      </c>
      <c r="B2278" s="1" t="s">
        <v>9225</v>
      </c>
      <c r="C2278" s="2">
        <v>173399961</v>
      </c>
      <c r="D2278" s="1" t="s">
        <v>9226</v>
      </c>
      <c r="E2278" s="1" t="s">
        <v>9231</v>
      </c>
      <c r="F2278" s="3">
        <v>44533</v>
      </c>
      <c r="G2278" t="s">
        <v>11520</v>
      </c>
    </row>
    <row r="2279" spans="1:7" x14ac:dyDescent="0.25">
      <c r="A2279">
        <f t="shared" ca="1" si="35"/>
        <v>0.17622296708736174</v>
      </c>
      <c r="B2279" s="1" t="s">
        <v>9245</v>
      </c>
      <c r="C2279" s="2">
        <v>416014246</v>
      </c>
      <c r="D2279" s="1" t="s">
        <v>9246</v>
      </c>
      <c r="E2279" s="1" t="s">
        <v>9227</v>
      </c>
      <c r="F2279" s="3">
        <v>44586</v>
      </c>
      <c r="G2279" t="s">
        <v>11521</v>
      </c>
    </row>
    <row r="2280" spans="1:7" x14ac:dyDescent="0.25">
      <c r="A2280">
        <f t="shared" ca="1" si="35"/>
        <v>0.96287274692521196</v>
      </c>
      <c r="B2280" s="1" t="s">
        <v>9245</v>
      </c>
      <c r="C2280" s="2">
        <v>239492799</v>
      </c>
      <c r="D2280" s="1" t="s">
        <v>9246</v>
      </c>
      <c r="E2280" s="1" t="s">
        <v>9227</v>
      </c>
      <c r="F2280" s="3">
        <v>44248</v>
      </c>
      <c r="G2280" t="s">
        <v>11522</v>
      </c>
    </row>
    <row r="2281" spans="1:7" x14ac:dyDescent="0.25">
      <c r="A2281">
        <f t="shared" ca="1" si="35"/>
        <v>0.37571486719944269</v>
      </c>
      <c r="B2281" s="1" t="s">
        <v>9242</v>
      </c>
      <c r="C2281" s="2">
        <v>665442138</v>
      </c>
      <c r="D2281" s="1" t="s">
        <v>9243</v>
      </c>
      <c r="E2281" s="1" t="s">
        <v>9233</v>
      </c>
      <c r="F2281" s="3">
        <v>44386</v>
      </c>
      <c r="G2281" t="s">
        <v>11523</v>
      </c>
    </row>
    <row r="2282" spans="1:7" x14ac:dyDescent="0.25">
      <c r="A2282">
        <f t="shared" ca="1" si="35"/>
        <v>0.1381743070358421</v>
      </c>
      <c r="B2282" s="1" t="s">
        <v>9245</v>
      </c>
      <c r="C2282" s="2">
        <v>155982015</v>
      </c>
      <c r="D2282" s="1" t="s">
        <v>9246</v>
      </c>
      <c r="E2282" s="1" t="s">
        <v>9285</v>
      </c>
      <c r="F2282" s="3">
        <v>44255</v>
      </c>
      <c r="G2282" t="s">
        <v>11524</v>
      </c>
    </row>
    <row r="2283" spans="1:7" x14ac:dyDescent="0.25">
      <c r="A2283">
        <f t="shared" ca="1" si="35"/>
        <v>4.7139963375506966E-2</v>
      </c>
      <c r="B2283" s="1" t="s">
        <v>9259</v>
      </c>
      <c r="C2283" s="2">
        <v>134845730</v>
      </c>
      <c r="D2283" s="1" t="s">
        <v>9260</v>
      </c>
      <c r="E2283" s="1" t="s">
        <v>9287</v>
      </c>
      <c r="F2283" s="3">
        <v>44433</v>
      </c>
      <c r="G2283" t="s">
        <v>11525</v>
      </c>
    </row>
    <row r="2284" spans="1:7" x14ac:dyDescent="0.25">
      <c r="A2284">
        <f t="shared" ca="1" si="35"/>
        <v>0.32410453512986148</v>
      </c>
      <c r="B2284" s="1" t="s">
        <v>9259</v>
      </c>
      <c r="C2284" s="2">
        <v>948292434</v>
      </c>
      <c r="D2284" s="1" t="s">
        <v>9260</v>
      </c>
      <c r="E2284" s="1" t="s">
        <v>9233</v>
      </c>
      <c r="F2284" s="3">
        <v>44611</v>
      </c>
      <c r="G2284" t="s">
        <v>11526</v>
      </c>
    </row>
    <row r="2285" spans="1:7" x14ac:dyDescent="0.25">
      <c r="A2285">
        <f t="shared" ca="1" si="35"/>
        <v>0.11634831180290095</v>
      </c>
      <c r="B2285" s="1" t="s">
        <v>9225</v>
      </c>
      <c r="C2285" s="2">
        <v>594344028</v>
      </c>
      <c r="D2285" s="1" t="s">
        <v>9226</v>
      </c>
      <c r="E2285" s="1" t="s">
        <v>9233</v>
      </c>
      <c r="F2285" s="3">
        <v>44315</v>
      </c>
      <c r="G2285" t="s">
        <v>11527</v>
      </c>
    </row>
    <row r="2286" spans="1:7" x14ac:dyDescent="0.25">
      <c r="A2286">
        <f t="shared" ca="1" si="35"/>
        <v>0.14191992784691898</v>
      </c>
      <c r="B2286" s="1" t="s">
        <v>9245</v>
      </c>
      <c r="C2286" s="2">
        <v>783716947</v>
      </c>
      <c r="D2286" s="1" t="s">
        <v>9246</v>
      </c>
      <c r="E2286" s="1" t="s">
        <v>9282</v>
      </c>
      <c r="F2286" s="3">
        <v>44207</v>
      </c>
      <c r="G2286" t="s">
        <v>11528</v>
      </c>
    </row>
    <row r="2287" spans="1:7" x14ac:dyDescent="0.25">
      <c r="A2287">
        <f t="shared" ca="1" si="35"/>
        <v>0.21218339522423513</v>
      </c>
      <c r="B2287" s="1" t="s">
        <v>9225</v>
      </c>
      <c r="C2287" s="2">
        <v>406836587</v>
      </c>
      <c r="D2287" s="1" t="s">
        <v>9226</v>
      </c>
      <c r="E2287" s="1" t="s">
        <v>9227</v>
      </c>
      <c r="F2287" s="3">
        <v>44492</v>
      </c>
      <c r="G2287" t="s">
        <v>11529</v>
      </c>
    </row>
    <row r="2288" spans="1:7" x14ac:dyDescent="0.25">
      <c r="A2288">
        <f t="shared" ca="1" si="35"/>
        <v>0.224731681827116</v>
      </c>
      <c r="B2288" s="1" t="s">
        <v>9242</v>
      </c>
      <c r="C2288" s="2">
        <v>179532546</v>
      </c>
      <c r="D2288" s="1" t="s">
        <v>9243</v>
      </c>
      <c r="E2288" s="1" t="s">
        <v>9231</v>
      </c>
      <c r="F2288" s="3">
        <v>44575</v>
      </c>
      <c r="G2288" t="s">
        <v>11530</v>
      </c>
    </row>
    <row r="2289" spans="1:7" x14ac:dyDescent="0.25">
      <c r="A2289">
        <f t="shared" ca="1" si="35"/>
        <v>0.79608746320818524</v>
      </c>
      <c r="B2289" s="1" t="s">
        <v>9225</v>
      </c>
      <c r="C2289" s="2">
        <v>204223409</v>
      </c>
      <c r="D2289" s="1" t="s">
        <v>9226</v>
      </c>
      <c r="E2289" s="1" t="s">
        <v>9231</v>
      </c>
      <c r="F2289" s="3">
        <v>44263</v>
      </c>
      <c r="G2289" t="s">
        <v>11531</v>
      </c>
    </row>
    <row r="2290" spans="1:7" x14ac:dyDescent="0.25">
      <c r="A2290">
        <f t="shared" ca="1" si="35"/>
        <v>0.62034394607757759</v>
      </c>
      <c r="B2290" s="1" t="s">
        <v>9259</v>
      </c>
      <c r="C2290" s="2">
        <v>630758120</v>
      </c>
      <c r="D2290" s="1" t="s">
        <v>9260</v>
      </c>
      <c r="E2290" s="1" t="s">
        <v>9233</v>
      </c>
      <c r="F2290" s="3">
        <v>44318</v>
      </c>
      <c r="G2290" t="s">
        <v>11532</v>
      </c>
    </row>
    <row r="2291" spans="1:7" x14ac:dyDescent="0.25">
      <c r="A2291">
        <f t="shared" ca="1" si="35"/>
        <v>0.39375094427665447</v>
      </c>
      <c r="B2291" s="1" t="s">
        <v>9259</v>
      </c>
      <c r="C2291" s="2">
        <v>290965816</v>
      </c>
      <c r="D2291" s="1" t="s">
        <v>9260</v>
      </c>
      <c r="E2291" s="1" t="s">
        <v>9287</v>
      </c>
      <c r="F2291" s="3">
        <v>44523</v>
      </c>
      <c r="G2291" t="s">
        <v>11533</v>
      </c>
    </row>
    <row r="2292" spans="1:7" x14ac:dyDescent="0.25">
      <c r="A2292">
        <f t="shared" ca="1" si="35"/>
        <v>0.95073171592903394</v>
      </c>
      <c r="B2292" s="1" t="s">
        <v>9225</v>
      </c>
      <c r="C2292" s="2">
        <v>738497808</v>
      </c>
      <c r="D2292" s="1" t="s">
        <v>9226</v>
      </c>
      <c r="E2292" s="1" t="s">
        <v>9285</v>
      </c>
      <c r="F2292" s="3">
        <v>44235</v>
      </c>
      <c r="G2292" t="s">
        <v>11534</v>
      </c>
    </row>
    <row r="2293" spans="1:7" x14ac:dyDescent="0.25">
      <c r="A2293">
        <f t="shared" ca="1" si="35"/>
        <v>0.15460094076794617</v>
      </c>
      <c r="B2293" s="1" t="s">
        <v>9259</v>
      </c>
      <c r="C2293" s="2">
        <v>874884242</v>
      </c>
      <c r="D2293" s="1" t="s">
        <v>9260</v>
      </c>
      <c r="E2293" s="1" t="s">
        <v>9231</v>
      </c>
      <c r="F2293" s="3">
        <v>44487</v>
      </c>
      <c r="G2293" t="s">
        <v>11535</v>
      </c>
    </row>
    <row r="2294" spans="1:7" x14ac:dyDescent="0.25">
      <c r="A2294">
        <f t="shared" ca="1" si="35"/>
        <v>0.62160609775382281</v>
      </c>
      <c r="B2294" s="1" t="s">
        <v>9259</v>
      </c>
      <c r="C2294" s="2">
        <v>68856654</v>
      </c>
      <c r="D2294" s="1" t="s">
        <v>9260</v>
      </c>
      <c r="E2294" s="1" t="s">
        <v>9287</v>
      </c>
      <c r="F2294" s="3">
        <v>44439</v>
      </c>
      <c r="G2294" t="s">
        <v>11536</v>
      </c>
    </row>
    <row r="2295" spans="1:7" x14ac:dyDescent="0.25">
      <c r="A2295">
        <f t="shared" ca="1" si="35"/>
        <v>0.82632403763223061</v>
      </c>
      <c r="B2295" s="1" t="s">
        <v>9225</v>
      </c>
      <c r="C2295" s="2">
        <v>277557948</v>
      </c>
      <c r="D2295" s="1" t="s">
        <v>9226</v>
      </c>
      <c r="E2295" s="1" t="s">
        <v>9231</v>
      </c>
      <c r="F2295" s="3">
        <v>44355</v>
      </c>
      <c r="G2295" t="s">
        <v>11537</v>
      </c>
    </row>
    <row r="2296" spans="1:7" x14ac:dyDescent="0.25">
      <c r="A2296">
        <f t="shared" ca="1" si="35"/>
        <v>0.65428970896446503</v>
      </c>
      <c r="B2296" s="1" t="s">
        <v>9259</v>
      </c>
      <c r="C2296" s="2">
        <v>531403976</v>
      </c>
      <c r="D2296" s="1" t="s">
        <v>9260</v>
      </c>
      <c r="E2296" s="1" t="s">
        <v>9233</v>
      </c>
      <c r="F2296" s="3">
        <v>44248</v>
      </c>
      <c r="G2296" t="s">
        <v>11538</v>
      </c>
    </row>
    <row r="2297" spans="1:7" x14ac:dyDescent="0.25">
      <c r="A2297">
        <f t="shared" ca="1" si="35"/>
        <v>0.58735902815684704</v>
      </c>
      <c r="B2297" s="1" t="s">
        <v>9259</v>
      </c>
      <c r="C2297" s="2">
        <v>893095503</v>
      </c>
      <c r="D2297" s="1" t="s">
        <v>9260</v>
      </c>
      <c r="E2297" s="1" t="s">
        <v>9231</v>
      </c>
      <c r="F2297" s="3">
        <v>44245</v>
      </c>
      <c r="G2297" t="s">
        <v>11539</v>
      </c>
    </row>
    <row r="2298" spans="1:7" x14ac:dyDescent="0.25">
      <c r="A2298">
        <f t="shared" ca="1" si="35"/>
        <v>0.6574616169288604</v>
      </c>
      <c r="B2298" s="1" t="s">
        <v>9259</v>
      </c>
      <c r="C2298" s="2">
        <v>689682218</v>
      </c>
      <c r="D2298" s="1" t="s">
        <v>9260</v>
      </c>
      <c r="E2298" s="1" t="s">
        <v>9233</v>
      </c>
      <c r="F2298" s="3">
        <v>44673</v>
      </c>
      <c r="G2298" t="s">
        <v>11540</v>
      </c>
    </row>
    <row r="2299" spans="1:7" x14ac:dyDescent="0.25">
      <c r="A2299">
        <f t="shared" ca="1" si="35"/>
        <v>0.57077172457426517</v>
      </c>
      <c r="B2299" s="1" t="s">
        <v>9245</v>
      </c>
      <c r="C2299" s="2">
        <v>746382414</v>
      </c>
      <c r="D2299" s="1" t="s">
        <v>9246</v>
      </c>
      <c r="E2299" s="1" t="s">
        <v>9285</v>
      </c>
      <c r="F2299" s="3">
        <v>44434</v>
      </c>
      <c r="G2299" t="s">
        <v>11541</v>
      </c>
    </row>
    <row r="2300" spans="1:7" x14ac:dyDescent="0.25">
      <c r="A2300">
        <f t="shared" ca="1" si="35"/>
        <v>0.14945003960619552</v>
      </c>
      <c r="B2300" s="1" t="s">
        <v>9259</v>
      </c>
      <c r="C2300" s="2">
        <v>987786330</v>
      </c>
      <c r="D2300" s="1" t="s">
        <v>9260</v>
      </c>
      <c r="E2300" s="1" t="s">
        <v>9233</v>
      </c>
      <c r="F2300" s="3">
        <v>44247</v>
      </c>
      <c r="G2300" t="s">
        <v>11542</v>
      </c>
    </row>
    <row r="2301" spans="1:7" x14ac:dyDescent="0.25">
      <c r="A2301">
        <f t="shared" ca="1" si="35"/>
        <v>0.24084660364228505</v>
      </c>
      <c r="B2301" s="1" t="s">
        <v>9259</v>
      </c>
      <c r="C2301" s="2">
        <v>716391841</v>
      </c>
      <c r="D2301" s="1" t="s">
        <v>9260</v>
      </c>
      <c r="E2301" s="1" t="s">
        <v>9287</v>
      </c>
      <c r="F2301" s="3">
        <v>44629</v>
      </c>
      <c r="G2301" t="s">
        <v>11543</v>
      </c>
    </row>
    <row r="2302" spans="1:7" x14ac:dyDescent="0.25">
      <c r="A2302">
        <f t="shared" ca="1" si="35"/>
        <v>0.6037478472416532</v>
      </c>
      <c r="B2302" s="1" t="s">
        <v>9242</v>
      </c>
      <c r="C2302" s="2">
        <v>348264976</v>
      </c>
      <c r="D2302" s="1" t="s">
        <v>9243</v>
      </c>
      <c r="E2302" s="1" t="s">
        <v>9233</v>
      </c>
      <c r="F2302" s="3">
        <v>44207</v>
      </c>
      <c r="G2302" t="s">
        <v>11544</v>
      </c>
    </row>
    <row r="2303" spans="1:7" x14ac:dyDescent="0.25">
      <c r="A2303">
        <f t="shared" ca="1" si="35"/>
        <v>0.51533612769851966</v>
      </c>
      <c r="B2303" s="1" t="s">
        <v>9225</v>
      </c>
      <c r="C2303" s="2">
        <v>899509209</v>
      </c>
      <c r="D2303" s="1" t="s">
        <v>9226</v>
      </c>
      <c r="E2303" s="1" t="s">
        <v>9231</v>
      </c>
      <c r="F2303" s="3">
        <v>44636</v>
      </c>
      <c r="G2303" t="s">
        <v>11545</v>
      </c>
    </row>
    <row r="2304" spans="1:7" x14ac:dyDescent="0.25">
      <c r="A2304">
        <f t="shared" ca="1" si="35"/>
        <v>0.98602080102654566</v>
      </c>
      <c r="B2304" s="1" t="s">
        <v>9242</v>
      </c>
      <c r="C2304" s="2">
        <v>993940864</v>
      </c>
      <c r="D2304" s="1" t="s">
        <v>9243</v>
      </c>
      <c r="E2304" s="1" t="s">
        <v>9231</v>
      </c>
      <c r="F2304" s="3">
        <v>44663</v>
      </c>
      <c r="G2304" t="s">
        <v>11546</v>
      </c>
    </row>
    <row r="2305" spans="1:7" x14ac:dyDescent="0.25">
      <c r="A2305">
        <f t="shared" ca="1" si="35"/>
        <v>0.46223699466010226</v>
      </c>
      <c r="B2305" s="1" t="s">
        <v>9235</v>
      </c>
      <c r="C2305" s="2">
        <v>878130269</v>
      </c>
      <c r="D2305" s="1" t="s">
        <v>9236</v>
      </c>
      <c r="E2305" s="1" t="s">
        <v>9237</v>
      </c>
      <c r="F2305" s="3">
        <v>44388</v>
      </c>
      <c r="G2305" t="s">
        <v>11547</v>
      </c>
    </row>
    <row r="2306" spans="1:7" x14ac:dyDescent="0.25">
      <c r="A2306">
        <f t="shared" ref="A2306:A2369" ca="1" si="36">RAND()</f>
        <v>0.65159411510393717</v>
      </c>
      <c r="B2306" s="1" t="s">
        <v>9242</v>
      </c>
      <c r="C2306" s="2">
        <v>465801768</v>
      </c>
      <c r="D2306" s="1" t="s">
        <v>9243</v>
      </c>
      <c r="E2306" s="1" t="s">
        <v>9231</v>
      </c>
      <c r="F2306" s="3">
        <v>44631</v>
      </c>
      <c r="G2306" t="s">
        <v>11548</v>
      </c>
    </row>
    <row r="2307" spans="1:7" x14ac:dyDescent="0.25">
      <c r="A2307">
        <f t="shared" ca="1" si="36"/>
        <v>0.5103757210033204</v>
      </c>
      <c r="B2307" s="1" t="s">
        <v>9259</v>
      </c>
      <c r="C2307" s="2">
        <v>930764009</v>
      </c>
      <c r="D2307" s="1" t="s">
        <v>9260</v>
      </c>
      <c r="E2307" s="1" t="s">
        <v>9231</v>
      </c>
      <c r="F2307" s="3">
        <v>44254</v>
      </c>
      <c r="G2307" t="s">
        <v>11549</v>
      </c>
    </row>
    <row r="2308" spans="1:7" x14ac:dyDescent="0.25">
      <c r="A2308">
        <f t="shared" ca="1" si="36"/>
        <v>1.5623455214800686E-2</v>
      </c>
      <c r="B2308" s="1" t="s">
        <v>9229</v>
      </c>
      <c r="C2308" s="2">
        <v>788106278</v>
      </c>
      <c r="D2308" s="1" t="s">
        <v>9230</v>
      </c>
      <c r="E2308" s="1" t="s">
        <v>9231</v>
      </c>
      <c r="F2308" s="3">
        <v>44273</v>
      </c>
      <c r="G2308" t="s">
        <v>11550</v>
      </c>
    </row>
    <row r="2309" spans="1:7" x14ac:dyDescent="0.25">
      <c r="A2309">
        <f t="shared" ca="1" si="36"/>
        <v>0.54373255375530871</v>
      </c>
      <c r="B2309" s="1" t="s">
        <v>9235</v>
      </c>
      <c r="C2309" s="2">
        <v>624616768</v>
      </c>
      <c r="D2309" s="1" t="s">
        <v>9236</v>
      </c>
      <c r="E2309" s="1" t="s">
        <v>9248</v>
      </c>
      <c r="F2309" s="3">
        <v>44276</v>
      </c>
      <c r="G2309" t="s">
        <v>11551</v>
      </c>
    </row>
    <row r="2310" spans="1:7" x14ac:dyDescent="0.25">
      <c r="A2310">
        <f t="shared" ca="1" si="36"/>
        <v>7.6264388950259443E-2</v>
      </c>
      <c r="B2310" s="1" t="s">
        <v>9242</v>
      </c>
      <c r="C2310" s="2">
        <v>701267565</v>
      </c>
      <c r="D2310" s="1" t="s">
        <v>9243</v>
      </c>
      <c r="E2310" s="1" t="s">
        <v>9231</v>
      </c>
      <c r="F2310" s="3">
        <v>44255</v>
      </c>
      <c r="G2310" t="s">
        <v>11552</v>
      </c>
    </row>
    <row r="2311" spans="1:7" x14ac:dyDescent="0.25">
      <c r="A2311">
        <f t="shared" ca="1" si="36"/>
        <v>0.79736575928681885</v>
      </c>
      <c r="B2311" s="1" t="s">
        <v>9259</v>
      </c>
      <c r="C2311" s="2">
        <v>348038718</v>
      </c>
      <c r="D2311" s="1" t="s">
        <v>9260</v>
      </c>
      <c r="E2311" s="1" t="s">
        <v>9233</v>
      </c>
      <c r="F2311" s="3">
        <v>44360</v>
      </c>
      <c r="G2311" t="s">
        <v>11553</v>
      </c>
    </row>
    <row r="2312" spans="1:7" x14ac:dyDescent="0.25">
      <c r="A2312">
        <f t="shared" ca="1" si="36"/>
        <v>0.53862460596669004</v>
      </c>
      <c r="B2312" s="1" t="s">
        <v>9242</v>
      </c>
      <c r="C2312" s="2">
        <v>436724092</v>
      </c>
      <c r="D2312" s="1" t="s">
        <v>9243</v>
      </c>
      <c r="E2312" s="1" t="s">
        <v>9231</v>
      </c>
      <c r="F2312" s="3">
        <v>44473</v>
      </c>
      <c r="G2312" t="s">
        <v>11554</v>
      </c>
    </row>
    <row r="2313" spans="1:7" x14ac:dyDescent="0.25">
      <c r="A2313">
        <f t="shared" ca="1" si="36"/>
        <v>0.31909743493790121</v>
      </c>
      <c r="B2313" s="1" t="s">
        <v>9225</v>
      </c>
      <c r="C2313" s="2">
        <v>601202545</v>
      </c>
      <c r="D2313" s="1" t="s">
        <v>9226</v>
      </c>
      <c r="E2313" s="1" t="s">
        <v>9227</v>
      </c>
      <c r="F2313" s="3">
        <v>44607</v>
      </c>
      <c r="G2313" t="s">
        <v>11555</v>
      </c>
    </row>
    <row r="2314" spans="1:7" x14ac:dyDescent="0.25">
      <c r="A2314">
        <f t="shared" ca="1" si="36"/>
        <v>0.47469910821315453</v>
      </c>
      <c r="B2314" s="1" t="s">
        <v>9225</v>
      </c>
      <c r="C2314" s="2">
        <v>566170679</v>
      </c>
      <c r="D2314" s="1" t="s">
        <v>9226</v>
      </c>
      <c r="E2314" s="1" t="s">
        <v>9227</v>
      </c>
      <c r="F2314" s="3">
        <v>44348</v>
      </c>
      <c r="G2314" t="s">
        <v>11556</v>
      </c>
    </row>
    <row r="2315" spans="1:7" x14ac:dyDescent="0.25">
      <c r="A2315">
        <f t="shared" ca="1" si="36"/>
        <v>0.93215067579066457</v>
      </c>
      <c r="B2315" s="1" t="s">
        <v>9242</v>
      </c>
      <c r="C2315" s="2">
        <v>963840560</v>
      </c>
      <c r="D2315" s="1" t="s">
        <v>9243</v>
      </c>
      <c r="E2315" s="1" t="s">
        <v>9231</v>
      </c>
      <c r="F2315" s="3">
        <v>44641</v>
      </c>
      <c r="G2315" t="s">
        <v>11557</v>
      </c>
    </row>
    <row r="2316" spans="1:7" x14ac:dyDescent="0.25">
      <c r="A2316">
        <f t="shared" ca="1" si="36"/>
        <v>0.39717272133846815</v>
      </c>
      <c r="B2316" s="1" t="s">
        <v>9242</v>
      </c>
      <c r="C2316" s="2">
        <v>619982087</v>
      </c>
      <c r="D2316" s="1" t="s">
        <v>9243</v>
      </c>
      <c r="E2316" s="1" t="s">
        <v>9231</v>
      </c>
      <c r="F2316" s="3">
        <v>44613</v>
      </c>
      <c r="G2316" t="s">
        <v>11558</v>
      </c>
    </row>
    <row r="2317" spans="1:7" x14ac:dyDescent="0.25">
      <c r="A2317">
        <f t="shared" ca="1" si="36"/>
        <v>0.29986936237291362</v>
      </c>
      <c r="B2317" s="1" t="s">
        <v>9242</v>
      </c>
      <c r="C2317" s="2">
        <v>604469384</v>
      </c>
      <c r="D2317" s="1" t="s">
        <v>9243</v>
      </c>
      <c r="E2317" s="1" t="s">
        <v>9231</v>
      </c>
      <c r="F2317" s="3">
        <v>44520</v>
      </c>
      <c r="G2317" t="s">
        <v>11559</v>
      </c>
    </row>
    <row r="2318" spans="1:7" x14ac:dyDescent="0.25">
      <c r="A2318">
        <f t="shared" ca="1" si="36"/>
        <v>0.24477817601786345</v>
      </c>
      <c r="B2318" s="1" t="s">
        <v>9235</v>
      </c>
      <c r="C2318" s="2">
        <v>325802789</v>
      </c>
      <c r="D2318" s="1" t="s">
        <v>9236</v>
      </c>
      <c r="E2318" s="1" t="s">
        <v>9237</v>
      </c>
      <c r="F2318" s="3">
        <v>44277</v>
      </c>
      <c r="G2318" t="s">
        <v>11560</v>
      </c>
    </row>
    <row r="2319" spans="1:7" x14ac:dyDescent="0.25">
      <c r="A2319">
        <f t="shared" ca="1" si="36"/>
        <v>0.29341491801018982</v>
      </c>
      <c r="B2319" s="1" t="s">
        <v>9225</v>
      </c>
      <c r="C2319" s="2">
        <v>280950175</v>
      </c>
      <c r="D2319" s="1" t="s">
        <v>9226</v>
      </c>
      <c r="E2319" s="1" t="s">
        <v>9233</v>
      </c>
      <c r="F2319" s="3">
        <v>44502</v>
      </c>
      <c r="G2319" t="s">
        <v>11561</v>
      </c>
    </row>
    <row r="2320" spans="1:7" x14ac:dyDescent="0.25">
      <c r="A2320">
        <f t="shared" ca="1" si="36"/>
        <v>0.40298986466554088</v>
      </c>
      <c r="B2320" s="1" t="s">
        <v>9235</v>
      </c>
      <c r="C2320" s="2">
        <v>482795531</v>
      </c>
      <c r="D2320" s="1" t="s">
        <v>9236</v>
      </c>
      <c r="E2320" s="1" t="s">
        <v>9237</v>
      </c>
      <c r="F2320" s="3">
        <v>44277</v>
      </c>
      <c r="G2320" t="s">
        <v>11562</v>
      </c>
    </row>
    <row r="2321" spans="1:7" x14ac:dyDescent="0.25">
      <c r="A2321">
        <f t="shared" ca="1" si="36"/>
        <v>0.78178685001187975</v>
      </c>
      <c r="B2321" s="1" t="s">
        <v>9242</v>
      </c>
      <c r="C2321" s="2">
        <v>282522462</v>
      </c>
      <c r="D2321" s="1" t="s">
        <v>9243</v>
      </c>
      <c r="E2321" s="1" t="s">
        <v>9233</v>
      </c>
      <c r="F2321" s="3">
        <v>44475</v>
      </c>
      <c r="G2321" t="s">
        <v>11563</v>
      </c>
    </row>
    <row r="2322" spans="1:7" x14ac:dyDescent="0.25">
      <c r="A2322">
        <f t="shared" ca="1" si="36"/>
        <v>0.48914106915388866</v>
      </c>
      <c r="B2322" s="1" t="s">
        <v>9242</v>
      </c>
      <c r="C2322" s="2">
        <v>445167434</v>
      </c>
      <c r="D2322" s="1" t="s">
        <v>9243</v>
      </c>
      <c r="E2322" s="1" t="s">
        <v>9231</v>
      </c>
      <c r="F2322" s="3">
        <v>44479</v>
      </c>
      <c r="G2322" t="s">
        <v>11564</v>
      </c>
    </row>
    <row r="2323" spans="1:7" x14ac:dyDescent="0.25">
      <c r="A2323">
        <f t="shared" ca="1" si="36"/>
        <v>0.80163208991845081</v>
      </c>
      <c r="B2323" s="1" t="s">
        <v>9242</v>
      </c>
      <c r="C2323" s="2">
        <v>110015195</v>
      </c>
      <c r="D2323" s="1" t="s">
        <v>9243</v>
      </c>
      <c r="E2323" s="1" t="s">
        <v>9231</v>
      </c>
      <c r="F2323" s="3">
        <v>44641</v>
      </c>
      <c r="G2323" t="s">
        <v>11565</v>
      </c>
    </row>
    <row r="2324" spans="1:7" x14ac:dyDescent="0.25">
      <c r="A2324">
        <f t="shared" ca="1" si="36"/>
        <v>0.4061404953609532</v>
      </c>
      <c r="B2324" s="1" t="s">
        <v>9235</v>
      </c>
      <c r="C2324" s="2">
        <v>81969081</v>
      </c>
      <c r="D2324" s="1" t="s">
        <v>9236</v>
      </c>
      <c r="E2324" s="1" t="s">
        <v>9237</v>
      </c>
      <c r="F2324" s="3">
        <v>44416</v>
      </c>
      <c r="G2324" t="s">
        <v>11566</v>
      </c>
    </row>
    <row r="2325" spans="1:7" x14ac:dyDescent="0.25">
      <c r="A2325">
        <f t="shared" ca="1" si="36"/>
        <v>0.95701008071416283</v>
      </c>
      <c r="B2325" s="1" t="s">
        <v>9245</v>
      </c>
      <c r="C2325" s="2">
        <v>109186210</v>
      </c>
      <c r="D2325" s="1" t="s">
        <v>9246</v>
      </c>
      <c r="E2325" s="1" t="s">
        <v>9227</v>
      </c>
      <c r="F2325" s="3">
        <v>44271</v>
      </c>
      <c r="G2325" t="s">
        <v>11567</v>
      </c>
    </row>
    <row r="2326" spans="1:7" x14ac:dyDescent="0.25">
      <c r="A2326">
        <f t="shared" ca="1" si="36"/>
        <v>0.95063161572699884</v>
      </c>
      <c r="B2326" s="1" t="s">
        <v>9225</v>
      </c>
      <c r="C2326" s="2">
        <v>908541019</v>
      </c>
      <c r="D2326" s="1" t="s">
        <v>9226</v>
      </c>
      <c r="E2326" s="1" t="s">
        <v>9285</v>
      </c>
      <c r="F2326" s="3">
        <v>44197</v>
      </c>
      <c r="G2326" t="s">
        <v>11568</v>
      </c>
    </row>
    <row r="2327" spans="1:7" x14ac:dyDescent="0.25">
      <c r="A2327">
        <f t="shared" ca="1" si="36"/>
        <v>0.2934924847626299</v>
      </c>
      <c r="B2327" s="1" t="s">
        <v>9242</v>
      </c>
      <c r="C2327" s="2">
        <v>844326792</v>
      </c>
      <c r="D2327" s="1" t="s">
        <v>9243</v>
      </c>
      <c r="E2327" s="1" t="s">
        <v>9231</v>
      </c>
      <c r="F2327" s="3">
        <v>44533</v>
      </c>
      <c r="G2327" t="s">
        <v>11569</v>
      </c>
    </row>
    <row r="2328" spans="1:7" x14ac:dyDescent="0.25">
      <c r="A2328">
        <f t="shared" ca="1" si="36"/>
        <v>0.12985322559862755</v>
      </c>
      <c r="B2328" s="1" t="s">
        <v>9242</v>
      </c>
      <c r="C2328" s="2">
        <v>490298804</v>
      </c>
      <c r="D2328" s="1" t="s">
        <v>9243</v>
      </c>
      <c r="E2328" s="1" t="s">
        <v>9231</v>
      </c>
      <c r="F2328" s="3">
        <v>44263</v>
      </c>
      <c r="G2328" t="s">
        <v>11570</v>
      </c>
    </row>
    <row r="2329" spans="1:7" x14ac:dyDescent="0.25">
      <c r="A2329">
        <f t="shared" ca="1" si="36"/>
        <v>0.20089512849766555</v>
      </c>
      <c r="B2329" s="1" t="s">
        <v>9225</v>
      </c>
      <c r="C2329" s="2">
        <v>572588123</v>
      </c>
      <c r="D2329" s="1" t="s">
        <v>9226</v>
      </c>
      <c r="E2329" s="1" t="s">
        <v>9227</v>
      </c>
      <c r="F2329" s="3">
        <v>44455</v>
      </c>
      <c r="G2329" t="s">
        <v>11571</v>
      </c>
    </row>
    <row r="2330" spans="1:7" x14ac:dyDescent="0.25">
      <c r="A2330">
        <f t="shared" ca="1" si="36"/>
        <v>0.70257838153286067</v>
      </c>
      <c r="B2330" s="1" t="s">
        <v>9242</v>
      </c>
      <c r="C2330" s="2">
        <v>456145948</v>
      </c>
      <c r="D2330" s="1" t="s">
        <v>9243</v>
      </c>
      <c r="E2330" s="1" t="s">
        <v>9233</v>
      </c>
      <c r="F2330" s="3">
        <v>44604</v>
      </c>
      <c r="G2330" t="s">
        <v>11572</v>
      </c>
    </row>
    <row r="2331" spans="1:7" x14ac:dyDescent="0.25">
      <c r="A2331">
        <f t="shared" ca="1" si="36"/>
        <v>0.60641669490240657</v>
      </c>
      <c r="B2331" s="1" t="s">
        <v>9225</v>
      </c>
      <c r="C2331" s="2">
        <v>386721027</v>
      </c>
      <c r="D2331" s="1" t="s">
        <v>9226</v>
      </c>
      <c r="E2331" s="1" t="s">
        <v>9285</v>
      </c>
      <c r="F2331" s="3">
        <v>44326</v>
      </c>
      <c r="G2331" t="s">
        <v>11573</v>
      </c>
    </row>
    <row r="2332" spans="1:7" x14ac:dyDescent="0.25">
      <c r="A2332">
        <f t="shared" ca="1" si="36"/>
        <v>7.871097221608947E-4</v>
      </c>
      <c r="B2332" s="1" t="s">
        <v>9229</v>
      </c>
      <c r="C2332" s="2">
        <v>928229617</v>
      </c>
      <c r="D2332" s="1" t="s">
        <v>9230</v>
      </c>
      <c r="E2332" s="1" t="s">
        <v>9240</v>
      </c>
      <c r="F2332" s="3">
        <v>44331</v>
      </c>
      <c r="G2332" t="s">
        <v>11574</v>
      </c>
    </row>
    <row r="2333" spans="1:7" x14ac:dyDescent="0.25">
      <c r="A2333">
        <f t="shared" ca="1" si="36"/>
        <v>0.46481637070867377</v>
      </c>
      <c r="B2333" s="1" t="s">
        <v>9242</v>
      </c>
      <c r="C2333" s="2">
        <v>318255015</v>
      </c>
      <c r="D2333" s="1" t="s">
        <v>9243</v>
      </c>
      <c r="E2333" s="1" t="s">
        <v>9233</v>
      </c>
      <c r="F2333" s="3">
        <v>44256</v>
      </c>
      <c r="G2333" t="s">
        <v>11575</v>
      </c>
    </row>
    <row r="2334" spans="1:7" x14ac:dyDescent="0.25">
      <c r="A2334">
        <f t="shared" ca="1" si="36"/>
        <v>3.623302364924974E-2</v>
      </c>
      <c r="B2334" s="1" t="s">
        <v>9242</v>
      </c>
      <c r="C2334" s="2">
        <v>371508664</v>
      </c>
      <c r="D2334" s="1" t="s">
        <v>9243</v>
      </c>
      <c r="E2334" s="1" t="s">
        <v>9231</v>
      </c>
      <c r="F2334" s="3">
        <v>44340</v>
      </c>
      <c r="G2334" t="s">
        <v>11576</v>
      </c>
    </row>
    <row r="2335" spans="1:7" x14ac:dyDescent="0.25">
      <c r="A2335">
        <f t="shared" ca="1" si="36"/>
        <v>0.1434186342901167</v>
      </c>
      <c r="B2335" s="1" t="s">
        <v>9229</v>
      </c>
      <c r="C2335" s="2">
        <v>189081306</v>
      </c>
      <c r="D2335" s="1" t="s">
        <v>9230</v>
      </c>
      <c r="E2335" s="1" t="s">
        <v>9240</v>
      </c>
      <c r="F2335" s="3">
        <v>44213</v>
      </c>
      <c r="G2335" t="s">
        <v>11577</v>
      </c>
    </row>
    <row r="2336" spans="1:7" x14ac:dyDescent="0.25">
      <c r="A2336">
        <f t="shared" ca="1" si="36"/>
        <v>0.32751747180244295</v>
      </c>
      <c r="B2336" s="1" t="s">
        <v>9259</v>
      </c>
      <c r="C2336" s="2">
        <v>998638943</v>
      </c>
      <c r="D2336" s="1" t="s">
        <v>9260</v>
      </c>
      <c r="E2336" s="1" t="s">
        <v>9287</v>
      </c>
      <c r="F2336" s="3">
        <v>44282</v>
      </c>
      <c r="G2336" t="s">
        <v>11578</v>
      </c>
    </row>
    <row r="2337" spans="1:7" x14ac:dyDescent="0.25">
      <c r="A2337">
        <f t="shared" ca="1" si="36"/>
        <v>0.83853764912536521</v>
      </c>
      <c r="B2337" s="1" t="s">
        <v>9259</v>
      </c>
      <c r="C2337" s="2">
        <v>780922230</v>
      </c>
      <c r="D2337" s="1" t="s">
        <v>9260</v>
      </c>
      <c r="E2337" s="1" t="s">
        <v>9233</v>
      </c>
      <c r="F2337" s="3">
        <v>44540</v>
      </c>
      <c r="G2337" t="s">
        <v>11579</v>
      </c>
    </row>
    <row r="2338" spans="1:7" x14ac:dyDescent="0.25">
      <c r="A2338">
        <f t="shared" ca="1" si="36"/>
        <v>0.47376405382865738</v>
      </c>
      <c r="B2338" s="1" t="s">
        <v>9225</v>
      </c>
      <c r="C2338" s="2">
        <v>7308307</v>
      </c>
      <c r="D2338" s="1" t="s">
        <v>9226</v>
      </c>
      <c r="E2338" s="1" t="s">
        <v>9285</v>
      </c>
      <c r="F2338" s="3">
        <v>44575</v>
      </c>
      <c r="G2338" t="s">
        <v>11580</v>
      </c>
    </row>
    <row r="2339" spans="1:7" x14ac:dyDescent="0.25">
      <c r="A2339">
        <f t="shared" ca="1" si="36"/>
        <v>0.52349529267851913</v>
      </c>
      <c r="B2339" s="1" t="s">
        <v>9245</v>
      </c>
      <c r="C2339" s="2">
        <v>710960755</v>
      </c>
      <c r="D2339" s="1" t="s">
        <v>9246</v>
      </c>
      <c r="E2339" s="1" t="s">
        <v>9227</v>
      </c>
      <c r="F2339" s="3">
        <v>44668</v>
      </c>
      <c r="G2339" t="s">
        <v>11581</v>
      </c>
    </row>
    <row r="2340" spans="1:7" x14ac:dyDescent="0.25">
      <c r="A2340">
        <f t="shared" ca="1" si="36"/>
        <v>0.29482037027839803</v>
      </c>
      <c r="B2340" s="1" t="s">
        <v>9229</v>
      </c>
      <c r="C2340" s="2">
        <v>64456357</v>
      </c>
      <c r="D2340" s="1" t="s">
        <v>9230</v>
      </c>
      <c r="E2340" s="1" t="s">
        <v>9240</v>
      </c>
      <c r="F2340" s="3">
        <v>44215</v>
      </c>
      <c r="G2340" t="s">
        <v>11582</v>
      </c>
    </row>
    <row r="2341" spans="1:7" x14ac:dyDescent="0.25">
      <c r="A2341">
        <f t="shared" ca="1" si="36"/>
        <v>5.8773926637454177E-2</v>
      </c>
      <c r="B2341" s="1" t="s">
        <v>9235</v>
      </c>
      <c r="C2341" s="2">
        <v>549894138</v>
      </c>
      <c r="D2341" s="1" t="s">
        <v>9236</v>
      </c>
      <c r="E2341" s="1" t="s">
        <v>9248</v>
      </c>
      <c r="F2341" s="3">
        <v>44327</v>
      </c>
      <c r="G2341" t="s">
        <v>11583</v>
      </c>
    </row>
    <row r="2342" spans="1:7" x14ac:dyDescent="0.25">
      <c r="A2342">
        <f t="shared" ca="1" si="36"/>
        <v>0.33846616940549512</v>
      </c>
      <c r="B2342" s="1" t="s">
        <v>9225</v>
      </c>
      <c r="C2342" s="2">
        <v>91789554</v>
      </c>
      <c r="D2342" s="1" t="s">
        <v>9226</v>
      </c>
      <c r="E2342" s="1" t="s">
        <v>9285</v>
      </c>
      <c r="F2342" s="3">
        <v>44558</v>
      </c>
      <c r="G2342" t="s">
        <v>11584</v>
      </c>
    </row>
    <row r="2343" spans="1:7" x14ac:dyDescent="0.25">
      <c r="A2343">
        <f t="shared" ca="1" si="36"/>
        <v>0.34447446341695143</v>
      </c>
      <c r="B2343" s="1" t="s">
        <v>9225</v>
      </c>
      <c r="C2343" s="2">
        <v>475387218</v>
      </c>
      <c r="D2343" s="1" t="s">
        <v>9226</v>
      </c>
      <c r="E2343" s="1" t="s">
        <v>9227</v>
      </c>
      <c r="F2343" s="3">
        <v>44503</v>
      </c>
      <c r="G2343" t="s">
        <v>11585</v>
      </c>
    </row>
    <row r="2344" spans="1:7" x14ac:dyDescent="0.25">
      <c r="A2344">
        <f t="shared" ca="1" si="36"/>
        <v>0.83680758238356856</v>
      </c>
      <c r="B2344" s="1" t="s">
        <v>9242</v>
      </c>
      <c r="C2344" s="2">
        <v>742082111</v>
      </c>
      <c r="D2344" s="1" t="s">
        <v>9243</v>
      </c>
      <c r="E2344" s="1" t="s">
        <v>9231</v>
      </c>
      <c r="F2344" s="3">
        <v>44510</v>
      </c>
      <c r="G2344" t="s">
        <v>11586</v>
      </c>
    </row>
    <row r="2345" spans="1:7" x14ac:dyDescent="0.25">
      <c r="A2345">
        <f t="shared" ca="1" si="36"/>
        <v>0.72463754330151742</v>
      </c>
      <c r="B2345" s="1" t="s">
        <v>9225</v>
      </c>
      <c r="C2345" s="2">
        <v>885948947</v>
      </c>
      <c r="D2345" s="1" t="s">
        <v>9226</v>
      </c>
      <c r="E2345" s="1" t="s">
        <v>9285</v>
      </c>
      <c r="F2345" s="3">
        <v>44582</v>
      </c>
      <c r="G2345" t="s">
        <v>11587</v>
      </c>
    </row>
    <row r="2346" spans="1:7" x14ac:dyDescent="0.25">
      <c r="A2346">
        <f t="shared" ca="1" si="36"/>
        <v>0.28596495030790958</v>
      </c>
      <c r="B2346" s="1" t="s">
        <v>9245</v>
      </c>
      <c r="C2346" s="2">
        <v>805420729</v>
      </c>
      <c r="D2346" s="1" t="s">
        <v>9246</v>
      </c>
      <c r="E2346" s="1" t="s">
        <v>9282</v>
      </c>
      <c r="F2346" s="3">
        <v>44304</v>
      </c>
      <c r="G2346" t="s">
        <v>11588</v>
      </c>
    </row>
    <row r="2347" spans="1:7" x14ac:dyDescent="0.25">
      <c r="A2347">
        <f t="shared" ca="1" si="36"/>
        <v>0.43759877881118603</v>
      </c>
      <c r="B2347" s="1" t="s">
        <v>9235</v>
      </c>
      <c r="C2347" s="2">
        <v>984213296</v>
      </c>
      <c r="D2347" s="1" t="s">
        <v>9236</v>
      </c>
      <c r="E2347" s="1" t="s">
        <v>9248</v>
      </c>
      <c r="F2347" s="3">
        <v>44617</v>
      </c>
      <c r="G2347" t="s">
        <v>11589</v>
      </c>
    </row>
    <row r="2348" spans="1:7" x14ac:dyDescent="0.25">
      <c r="A2348">
        <f t="shared" ca="1" si="36"/>
        <v>0.83472094657896734</v>
      </c>
      <c r="B2348" s="1" t="s">
        <v>9229</v>
      </c>
      <c r="C2348" s="2">
        <v>213205219</v>
      </c>
      <c r="D2348" s="1" t="s">
        <v>9230</v>
      </c>
      <c r="E2348" s="1" t="s">
        <v>9240</v>
      </c>
      <c r="F2348" s="3">
        <v>44443</v>
      </c>
      <c r="G2348" t="s">
        <v>11590</v>
      </c>
    </row>
    <row r="2349" spans="1:7" x14ac:dyDescent="0.25">
      <c r="A2349">
        <f t="shared" ca="1" si="36"/>
        <v>0.73386748143142344</v>
      </c>
      <c r="B2349" s="1" t="s">
        <v>9242</v>
      </c>
      <c r="C2349" s="2">
        <v>972458752</v>
      </c>
      <c r="D2349" s="1" t="s">
        <v>9243</v>
      </c>
      <c r="E2349" s="1" t="s">
        <v>9233</v>
      </c>
      <c r="F2349" s="3">
        <v>44444</v>
      </c>
      <c r="G2349" t="s">
        <v>11591</v>
      </c>
    </row>
    <row r="2350" spans="1:7" x14ac:dyDescent="0.25">
      <c r="A2350">
        <f t="shared" ca="1" si="36"/>
        <v>0.43262336921253886</v>
      </c>
      <c r="B2350" s="1" t="s">
        <v>9259</v>
      </c>
      <c r="C2350" s="2">
        <v>372447587</v>
      </c>
      <c r="D2350" s="1" t="s">
        <v>9260</v>
      </c>
      <c r="E2350" s="1" t="s">
        <v>9233</v>
      </c>
      <c r="F2350" s="3">
        <v>44337</v>
      </c>
      <c r="G2350" t="s">
        <v>11592</v>
      </c>
    </row>
    <row r="2351" spans="1:7" x14ac:dyDescent="0.25">
      <c r="A2351">
        <f t="shared" ca="1" si="36"/>
        <v>0.37032120723569872</v>
      </c>
      <c r="B2351" s="1" t="s">
        <v>9225</v>
      </c>
      <c r="C2351" s="2">
        <v>212430363</v>
      </c>
      <c r="D2351" s="1" t="s">
        <v>9226</v>
      </c>
      <c r="E2351" s="1" t="s">
        <v>9227</v>
      </c>
      <c r="F2351" s="3">
        <v>44486</v>
      </c>
      <c r="G2351" t="s">
        <v>11593</v>
      </c>
    </row>
    <row r="2352" spans="1:7" x14ac:dyDescent="0.25">
      <c r="A2352">
        <f t="shared" ca="1" si="36"/>
        <v>0.18149168768371515</v>
      </c>
      <c r="B2352" s="1" t="s">
        <v>9242</v>
      </c>
      <c r="C2352" s="2">
        <v>363199695</v>
      </c>
      <c r="D2352" s="1" t="s">
        <v>9243</v>
      </c>
      <c r="E2352" s="1" t="s">
        <v>9231</v>
      </c>
      <c r="F2352" s="3">
        <v>44371</v>
      </c>
      <c r="G2352" t="s">
        <v>11594</v>
      </c>
    </row>
    <row r="2353" spans="1:7" x14ac:dyDescent="0.25">
      <c r="A2353">
        <f t="shared" ca="1" si="36"/>
        <v>0.95154872848718286</v>
      </c>
      <c r="B2353" s="1" t="s">
        <v>9225</v>
      </c>
      <c r="C2353" s="2">
        <v>613372091</v>
      </c>
      <c r="D2353" s="1" t="s">
        <v>9226</v>
      </c>
      <c r="E2353" s="1" t="s">
        <v>9227</v>
      </c>
      <c r="F2353" s="3">
        <v>44494</v>
      </c>
      <c r="G2353" t="s">
        <v>11595</v>
      </c>
    </row>
    <row r="2354" spans="1:7" x14ac:dyDescent="0.25">
      <c r="A2354">
        <f t="shared" ca="1" si="36"/>
        <v>0.45546804479954495</v>
      </c>
      <c r="B2354" s="1" t="s">
        <v>9242</v>
      </c>
      <c r="C2354" s="2">
        <v>41020835</v>
      </c>
      <c r="D2354" s="1" t="s">
        <v>9243</v>
      </c>
      <c r="E2354" s="1" t="s">
        <v>9233</v>
      </c>
      <c r="F2354" s="3">
        <v>44357</v>
      </c>
      <c r="G2354" t="s">
        <v>11596</v>
      </c>
    </row>
    <row r="2355" spans="1:7" x14ac:dyDescent="0.25">
      <c r="A2355">
        <f t="shared" ca="1" si="36"/>
        <v>0.29003536748012793</v>
      </c>
      <c r="B2355" s="1" t="s">
        <v>9242</v>
      </c>
      <c r="C2355" s="2">
        <v>802088876</v>
      </c>
      <c r="D2355" s="1" t="s">
        <v>9243</v>
      </c>
      <c r="E2355" s="1" t="s">
        <v>9233</v>
      </c>
      <c r="F2355" s="3">
        <v>44286</v>
      </c>
      <c r="G2355" t="s">
        <v>11597</v>
      </c>
    </row>
    <row r="2356" spans="1:7" x14ac:dyDescent="0.25">
      <c r="A2356">
        <f t="shared" ca="1" si="36"/>
        <v>0.21888200499387833</v>
      </c>
      <c r="B2356" s="1" t="s">
        <v>9235</v>
      </c>
      <c r="C2356" s="2">
        <v>551030874</v>
      </c>
      <c r="D2356" s="1" t="s">
        <v>9236</v>
      </c>
      <c r="E2356" s="1" t="s">
        <v>9237</v>
      </c>
      <c r="F2356" s="3">
        <v>44396</v>
      </c>
      <c r="G2356" t="s">
        <v>11598</v>
      </c>
    </row>
    <row r="2357" spans="1:7" x14ac:dyDescent="0.25">
      <c r="A2357">
        <f t="shared" ca="1" si="36"/>
        <v>0.53283512999889271</v>
      </c>
      <c r="B2357" s="1" t="s">
        <v>9225</v>
      </c>
      <c r="C2357" s="2">
        <v>862739449</v>
      </c>
      <c r="D2357" s="1" t="s">
        <v>9226</v>
      </c>
      <c r="E2357" s="1" t="s">
        <v>9285</v>
      </c>
      <c r="F2357" s="3">
        <v>44365</v>
      </c>
      <c r="G2357" t="s">
        <v>11599</v>
      </c>
    </row>
    <row r="2358" spans="1:7" x14ac:dyDescent="0.25">
      <c r="A2358">
        <f t="shared" ca="1" si="36"/>
        <v>0.61645638542472703</v>
      </c>
      <c r="B2358" s="1" t="s">
        <v>9229</v>
      </c>
      <c r="C2358" s="2">
        <v>453563649</v>
      </c>
      <c r="D2358" s="1" t="s">
        <v>9230</v>
      </c>
      <c r="E2358" s="1" t="s">
        <v>9231</v>
      </c>
      <c r="F2358" s="3">
        <v>44328</v>
      </c>
      <c r="G2358" t="s">
        <v>11600</v>
      </c>
    </row>
    <row r="2359" spans="1:7" x14ac:dyDescent="0.25">
      <c r="A2359">
        <f t="shared" ca="1" si="36"/>
        <v>0.35103598658498913</v>
      </c>
      <c r="B2359" s="1" t="s">
        <v>9242</v>
      </c>
      <c r="C2359" s="2">
        <v>468361528</v>
      </c>
      <c r="D2359" s="1" t="s">
        <v>9243</v>
      </c>
      <c r="E2359" s="1" t="s">
        <v>9231</v>
      </c>
      <c r="F2359" s="3">
        <v>44426</v>
      </c>
      <c r="G2359" t="s">
        <v>11601</v>
      </c>
    </row>
    <row r="2360" spans="1:7" x14ac:dyDescent="0.25">
      <c r="A2360">
        <f t="shared" ca="1" si="36"/>
        <v>0.88667057899195145</v>
      </c>
      <c r="B2360" s="1" t="s">
        <v>9259</v>
      </c>
      <c r="C2360" s="2">
        <v>164760475</v>
      </c>
      <c r="D2360" s="1" t="s">
        <v>9260</v>
      </c>
      <c r="E2360" s="1" t="s">
        <v>9233</v>
      </c>
      <c r="F2360" s="3">
        <v>44579</v>
      </c>
      <c r="G2360" t="s">
        <v>11602</v>
      </c>
    </row>
    <row r="2361" spans="1:7" x14ac:dyDescent="0.25">
      <c r="A2361">
        <f t="shared" ca="1" si="36"/>
        <v>0.20770016509295885</v>
      </c>
      <c r="B2361" s="1" t="s">
        <v>9225</v>
      </c>
      <c r="C2361" s="2">
        <v>657272913</v>
      </c>
      <c r="D2361" s="1" t="s">
        <v>9226</v>
      </c>
      <c r="E2361" s="1" t="s">
        <v>9285</v>
      </c>
      <c r="F2361" s="3">
        <v>44370</v>
      </c>
      <c r="G2361" t="s">
        <v>11603</v>
      </c>
    </row>
    <row r="2362" spans="1:7" x14ac:dyDescent="0.25">
      <c r="A2362">
        <f t="shared" ca="1" si="36"/>
        <v>0.42286400097354504</v>
      </c>
      <c r="B2362" s="1" t="s">
        <v>9259</v>
      </c>
      <c r="C2362" s="2">
        <v>335764779</v>
      </c>
      <c r="D2362" s="1" t="s">
        <v>9260</v>
      </c>
      <c r="E2362" s="1" t="s">
        <v>9233</v>
      </c>
      <c r="F2362" s="3">
        <v>44343</v>
      </c>
      <c r="G2362" t="s">
        <v>11604</v>
      </c>
    </row>
    <row r="2363" spans="1:7" x14ac:dyDescent="0.25">
      <c r="A2363">
        <f t="shared" ca="1" si="36"/>
        <v>0.93158563978983233</v>
      </c>
      <c r="B2363" s="1" t="s">
        <v>9259</v>
      </c>
      <c r="C2363" s="2">
        <v>779868318</v>
      </c>
      <c r="D2363" s="1" t="s">
        <v>9260</v>
      </c>
      <c r="E2363" s="1" t="s">
        <v>9233</v>
      </c>
      <c r="F2363" s="3">
        <v>44206</v>
      </c>
      <c r="G2363" t="s">
        <v>11605</v>
      </c>
    </row>
    <row r="2364" spans="1:7" x14ac:dyDescent="0.25">
      <c r="A2364">
        <f t="shared" ca="1" si="36"/>
        <v>0.40200993814025132</v>
      </c>
      <c r="B2364" s="1" t="s">
        <v>9242</v>
      </c>
      <c r="C2364" s="2">
        <v>546891496</v>
      </c>
      <c r="D2364" s="1" t="s">
        <v>9243</v>
      </c>
      <c r="E2364" s="1" t="s">
        <v>9233</v>
      </c>
      <c r="F2364" s="3">
        <v>44617</v>
      </c>
      <c r="G2364" t="s">
        <v>11606</v>
      </c>
    </row>
    <row r="2365" spans="1:7" x14ac:dyDescent="0.25">
      <c r="A2365">
        <f t="shared" ca="1" si="36"/>
        <v>0.42439319892035898</v>
      </c>
      <c r="B2365" s="1" t="s">
        <v>9225</v>
      </c>
      <c r="C2365" s="2">
        <v>64892733</v>
      </c>
      <c r="D2365" s="1" t="s">
        <v>9226</v>
      </c>
      <c r="E2365" s="1" t="s">
        <v>9227</v>
      </c>
      <c r="F2365" s="3">
        <v>44299</v>
      </c>
      <c r="G2365" t="s">
        <v>11607</v>
      </c>
    </row>
    <row r="2366" spans="1:7" x14ac:dyDescent="0.25">
      <c r="A2366">
        <f t="shared" ca="1" si="36"/>
        <v>0.23184288463106839</v>
      </c>
      <c r="B2366" s="1" t="s">
        <v>9242</v>
      </c>
      <c r="C2366" s="2">
        <v>767656466</v>
      </c>
      <c r="D2366" s="1" t="s">
        <v>9243</v>
      </c>
      <c r="E2366" s="1" t="s">
        <v>9231</v>
      </c>
      <c r="F2366" s="3">
        <v>44206</v>
      </c>
      <c r="G2366" t="s">
        <v>11608</v>
      </c>
    </row>
    <row r="2367" spans="1:7" x14ac:dyDescent="0.25">
      <c r="A2367">
        <f t="shared" ca="1" si="36"/>
        <v>0.39151481676562061</v>
      </c>
      <c r="B2367" s="1" t="s">
        <v>9229</v>
      </c>
      <c r="C2367" s="2">
        <v>192118373</v>
      </c>
      <c r="D2367" s="1" t="s">
        <v>9230</v>
      </c>
      <c r="E2367" s="1" t="s">
        <v>9240</v>
      </c>
      <c r="F2367" s="3">
        <v>44265</v>
      </c>
      <c r="G2367" t="s">
        <v>11609</v>
      </c>
    </row>
    <row r="2368" spans="1:7" x14ac:dyDescent="0.25">
      <c r="A2368">
        <f t="shared" ca="1" si="36"/>
        <v>0.86285997096873479</v>
      </c>
      <c r="B2368" s="1" t="s">
        <v>9225</v>
      </c>
      <c r="C2368" s="2">
        <v>105781637</v>
      </c>
      <c r="D2368" s="1" t="s">
        <v>9226</v>
      </c>
      <c r="E2368" s="1" t="s">
        <v>9227</v>
      </c>
      <c r="F2368" s="3">
        <v>44256</v>
      </c>
      <c r="G2368" t="s">
        <v>11610</v>
      </c>
    </row>
    <row r="2369" spans="1:7" x14ac:dyDescent="0.25">
      <c r="A2369">
        <f t="shared" ca="1" si="36"/>
        <v>0.30204274782461571</v>
      </c>
      <c r="B2369" s="1" t="s">
        <v>9235</v>
      </c>
      <c r="C2369" s="2">
        <v>961710120</v>
      </c>
      <c r="D2369" s="1" t="s">
        <v>9236</v>
      </c>
      <c r="E2369" s="1" t="s">
        <v>9248</v>
      </c>
      <c r="F2369" s="3">
        <v>44482</v>
      </c>
      <c r="G2369" t="s">
        <v>11611</v>
      </c>
    </row>
    <row r="2370" spans="1:7" x14ac:dyDescent="0.25">
      <c r="A2370">
        <f t="shared" ref="A2370:A2433" ca="1" si="37">RAND()</f>
        <v>0.63039485132454154</v>
      </c>
      <c r="B2370" s="1" t="s">
        <v>9242</v>
      </c>
      <c r="C2370" s="2">
        <v>98550380</v>
      </c>
      <c r="D2370" s="1" t="s">
        <v>9243</v>
      </c>
      <c r="E2370" s="1" t="s">
        <v>9231</v>
      </c>
      <c r="F2370" s="3">
        <v>44574</v>
      </c>
      <c r="G2370" t="s">
        <v>11612</v>
      </c>
    </row>
    <row r="2371" spans="1:7" x14ac:dyDescent="0.25">
      <c r="A2371">
        <f t="shared" ca="1" si="37"/>
        <v>0.81573810471027841</v>
      </c>
      <c r="B2371" s="1" t="s">
        <v>9245</v>
      </c>
      <c r="C2371" s="2">
        <v>741790644</v>
      </c>
      <c r="D2371" s="1" t="s">
        <v>9246</v>
      </c>
      <c r="E2371" s="1" t="s">
        <v>9285</v>
      </c>
      <c r="F2371" s="3">
        <v>44411</v>
      </c>
      <c r="G2371" t="s">
        <v>11613</v>
      </c>
    </row>
    <row r="2372" spans="1:7" x14ac:dyDescent="0.25">
      <c r="A2372">
        <f t="shared" ca="1" si="37"/>
        <v>0.7899871941596075</v>
      </c>
      <c r="B2372" s="1" t="s">
        <v>9242</v>
      </c>
      <c r="C2372" s="2">
        <v>258831671</v>
      </c>
      <c r="D2372" s="1" t="s">
        <v>9243</v>
      </c>
      <c r="E2372" s="1" t="s">
        <v>9231</v>
      </c>
      <c r="F2372" s="3">
        <v>44595</v>
      </c>
      <c r="G2372" t="s">
        <v>11614</v>
      </c>
    </row>
    <row r="2373" spans="1:7" x14ac:dyDescent="0.25">
      <c r="A2373">
        <f t="shared" ca="1" si="37"/>
        <v>0.79830145200447766</v>
      </c>
      <c r="B2373" s="1" t="s">
        <v>9229</v>
      </c>
      <c r="C2373" s="2">
        <v>198363891</v>
      </c>
      <c r="D2373" s="1" t="s">
        <v>9230</v>
      </c>
      <c r="E2373" s="1" t="s">
        <v>9240</v>
      </c>
      <c r="F2373" s="3">
        <v>44658</v>
      </c>
      <c r="G2373" t="s">
        <v>11615</v>
      </c>
    </row>
    <row r="2374" spans="1:7" x14ac:dyDescent="0.25">
      <c r="A2374">
        <f t="shared" ca="1" si="37"/>
        <v>0.33080638598949208</v>
      </c>
      <c r="B2374" s="1" t="s">
        <v>9242</v>
      </c>
      <c r="C2374" s="2">
        <v>622588489</v>
      </c>
      <c r="D2374" s="1" t="s">
        <v>9243</v>
      </c>
      <c r="E2374" s="1" t="s">
        <v>9231</v>
      </c>
      <c r="F2374" s="3">
        <v>44396</v>
      </c>
      <c r="G2374" t="s">
        <v>11616</v>
      </c>
    </row>
    <row r="2375" spans="1:7" x14ac:dyDescent="0.25">
      <c r="A2375">
        <f t="shared" ca="1" si="37"/>
        <v>0.73714343678090188</v>
      </c>
      <c r="B2375" s="1" t="s">
        <v>9225</v>
      </c>
      <c r="C2375" s="2">
        <v>116154779</v>
      </c>
      <c r="D2375" s="1" t="s">
        <v>9226</v>
      </c>
      <c r="E2375" s="1" t="s">
        <v>9231</v>
      </c>
      <c r="F2375" s="3">
        <v>44431</v>
      </c>
      <c r="G2375" t="s">
        <v>11617</v>
      </c>
    </row>
    <row r="2376" spans="1:7" x14ac:dyDescent="0.25">
      <c r="A2376">
        <f t="shared" ca="1" si="37"/>
        <v>0.57190808849107222</v>
      </c>
      <c r="B2376" s="1" t="s">
        <v>9245</v>
      </c>
      <c r="C2376" s="2">
        <v>654882523</v>
      </c>
      <c r="D2376" s="1" t="s">
        <v>9246</v>
      </c>
      <c r="E2376" s="1" t="s">
        <v>9282</v>
      </c>
      <c r="F2376" s="3">
        <v>44507</v>
      </c>
      <c r="G2376" t="s">
        <v>11618</v>
      </c>
    </row>
    <row r="2377" spans="1:7" x14ac:dyDescent="0.25">
      <c r="A2377">
        <f t="shared" ca="1" si="37"/>
        <v>0.58438050545890685</v>
      </c>
      <c r="B2377" s="1" t="s">
        <v>9245</v>
      </c>
      <c r="C2377" s="2">
        <v>120457380</v>
      </c>
      <c r="D2377" s="1" t="s">
        <v>9246</v>
      </c>
      <c r="E2377" s="1" t="s">
        <v>9227</v>
      </c>
      <c r="F2377" s="3">
        <v>44502</v>
      </c>
      <c r="G2377" t="s">
        <v>11619</v>
      </c>
    </row>
    <row r="2378" spans="1:7" x14ac:dyDescent="0.25">
      <c r="A2378">
        <f t="shared" ca="1" si="37"/>
        <v>0.60598810585204166</v>
      </c>
      <c r="B2378" s="1" t="s">
        <v>9225</v>
      </c>
      <c r="C2378" s="2">
        <v>513815732</v>
      </c>
      <c r="D2378" s="1" t="s">
        <v>9226</v>
      </c>
      <c r="E2378" s="1" t="s">
        <v>9227</v>
      </c>
      <c r="F2378" s="3">
        <v>44364</v>
      </c>
      <c r="G2378" t="s">
        <v>11620</v>
      </c>
    </row>
    <row r="2379" spans="1:7" x14ac:dyDescent="0.25">
      <c r="A2379">
        <f t="shared" ca="1" si="37"/>
        <v>0.21730329312092045</v>
      </c>
      <c r="B2379" s="1" t="s">
        <v>9225</v>
      </c>
      <c r="C2379" s="2">
        <v>313918958</v>
      </c>
      <c r="D2379" s="1" t="s">
        <v>9226</v>
      </c>
      <c r="E2379" s="1" t="s">
        <v>9231</v>
      </c>
      <c r="F2379" s="3">
        <v>44223</v>
      </c>
      <c r="G2379" t="s">
        <v>11621</v>
      </c>
    </row>
    <row r="2380" spans="1:7" x14ac:dyDescent="0.25">
      <c r="A2380">
        <f t="shared" ca="1" si="37"/>
        <v>0.872613598180911</v>
      </c>
      <c r="B2380" s="1" t="s">
        <v>9259</v>
      </c>
      <c r="C2380" s="2">
        <v>34662039</v>
      </c>
      <c r="D2380" s="1" t="s">
        <v>9260</v>
      </c>
      <c r="E2380" s="1" t="s">
        <v>9233</v>
      </c>
      <c r="F2380" s="3">
        <v>44621</v>
      </c>
      <c r="G2380" t="s">
        <v>11622</v>
      </c>
    </row>
    <row r="2381" spans="1:7" x14ac:dyDescent="0.25">
      <c r="A2381">
        <f t="shared" ca="1" si="37"/>
        <v>0.45731890556748211</v>
      </c>
      <c r="B2381" s="1" t="s">
        <v>9235</v>
      </c>
      <c r="C2381" s="2">
        <v>413993051</v>
      </c>
      <c r="D2381" s="1" t="s">
        <v>9236</v>
      </c>
      <c r="E2381" s="1" t="s">
        <v>9248</v>
      </c>
      <c r="F2381" s="3">
        <v>44417</v>
      </c>
      <c r="G2381" t="s">
        <v>11623</v>
      </c>
    </row>
    <row r="2382" spans="1:7" x14ac:dyDescent="0.25">
      <c r="A2382">
        <f t="shared" ca="1" si="37"/>
        <v>0.8088928087298547</v>
      </c>
      <c r="B2382" s="1" t="s">
        <v>9242</v>
      </c>
      <c r="C2382" s="2">
        <v>166902456</v>
      </c>
      <c r="D2382" s="1" t="s">
        <v>9243</v>
      </c>
      <c r="E2382" s="1" t="s">
        <v>9231</v>
      </c>
      <c r="F2382" s="3">
        <v>44206</v>
      </c>
      <c r="G2382" t="s">
        <v>11624</v>
      </c>
    </row>
    <row r="2383" spans="1:7" x14ac:dyDescent="0.25">
      <c r="A2383">
        <f t="shared" ca="1" si="37"/>
        <v>0.53638443789427848</v>
      </c>
      <c r="B2383" s="1" t="s">
        <v>9245</v>
      </c>
      <c r="C2383" s="2">
        <v>424349749</v>
      </c>
      <c r="D2383" s="1" t="s">
        <v>9246</v>
      </c>
      <c r="E2383" s="1" t="s">
        <v>9285</v>
      </c>
      <c r="F2383" s="3">
        <v>44515</v>
      </c>
      <c r="G2383" t="s">
        <v>11625</v>
      </c>
    </row>
    <row r="2384" spans="1:7" x14ac:dyDescent="0.25">
      <c r="A2384">
        <f t="shared" ca="1" si="37"/>
        <v>0.48066058501223419</v>
      </c>
      <c r="B2384" s="1" t="s">
        <v>9245</v>
      </c>
      <c r="C2384" s="2">
        <v>189387888</v>
      </c>
      <c r="D2384" s="1" t="s">
        <v>9246</v>
      </c>
      <c r="E2384" s="1" t="s">
        <v>9282</v>
      </c>
      <c r="F2384" s="3">
        <v>44405</v>
      </c>
      <c r="G2384" t="s">
        <v>11626</v>
      </c>
    </row>
    <row r="2385" spans="1:7" x14ac:dyDescent="0.25">
      <c r="A2385">
        <f t="shared" ca="1" si="37"/>
        <v>0.10342879426569851</v>
      </c>
      <c r="B2385" s="1" t="s">
        <v>9242</v>
      </c>
      <c r="C2385" s="2">
        <v>549122786</v>
      </c>
      <c r="D2385" s="1" t="s">
        <v>9243</v>
      </c>
      <c r="E2385" s="1" t="s">
        <v>9231</v>
      </c>
      <c r="F2385" s="3">
        <v>44578</v>
      </c>
      <c r="G2385" t="s">
        <v>11627</v>
      </c>
    </row>
    <row r="2386" spans="1:7" x14ac:dyDescent="0.25">
      <c r="A2386">
        <f t="shared" ca="1" si="37"/>
        <v>0.10212254982970859</v>
      </c>
      <c r="B2386" s="1" t="s">
        <v>9245</v>
      </c>
      <c r="C2386" s="2">
        <v>303452116</v>
      </c>
      <c r="D2386" s="1" t="s">
        <v>9246</v>
      </c>
      <c r="E2386" s="1" t="s">
        <v>9282</v>
      </c>
      <c r="F2386" s="3">
        <v>44676</v>
      </c>
      <c r="G2386" t="s">
        <v>11628</v>
      </c>
    </row>
    <row r="2387" spans="1:7" x14ac:dyDescent="0.25">
      <c r="A2387">
        <f t="shared" ca="1" si="37"/>
        <v>0.83966172110665094</v>
      </c>
      <c r="B2387" s="1" t="s">
        <v>9225</v>
      </c>
      <c r="C2387" s="2">
        <v>444161122</v>
      </c>
      <c r="D2387" s="1" t="s">
        <v>9226</v>
      </c>
      <c r="E2387" s="1" t="s">
        <v>9227</v>
      </c>
      <c r="F2387" s="3">
        <v>44362</v>
      </c>
      <c r="G2387" t="s">
        <v>11629</v>
      </c>
    </row>
    <row r="2388" spans="1:7" x14ac:dyDescent="0.25">
      <c r="A2388">
        <f t="shared" ca="1" si="37"/>
        <v>0.94331001272653181</v>
      </c>
      <c r="B2388" s="1" t="s">
        <v>9259</v>
      </c>
      <c r="C2388" s="2">
        <v>473113900</v>
      </c>
      <c r="D2388" s="1" t="s">
        <v>9260</v>
      </c>
      <c r="E2388" s="1" t="s">
        <v>9233</v>
      </c>
      <c r="F2388" s="3">
        <v>44388</v>
      </c>
      <c r="G2388" t="s">
        <v>11630</v>
      </c>
    </row>
    <row r="2389" spans="1:7" x14ac:dyDescent="0.25">
      <c r="A2389">
        <f t="shared" ca="1" si="37"/>
        <v>0.9546733713247253</v>
      </c>
      <c r="B2389" s="1" t="s">
        <v>9242</v>
      </c>
      <c r="C2389" s="2">
        <v>860663910</v>
      </c>
      <c r="D2389" s="1" t="s">
        <v>9243</v>
      </c>
      <c r="E2389" s="1" t="s">
        <v>9231</v>
      </c>
      <c r="F2389" s="3">
        <v>44357</v>
      </c>
      <c r="G2389" t="s">
        <v>11631</v>
      </c>
    </row>
    <row r="2390" spans="1:7" x14ac:dyDescent="0.25">
      <c r="A2390">
        <f t="shared" ca="1" si="37"/>
        <v>0.61032853632969597</v>
      </c>
      <c r="B2390" s="1" t="s">
        <v>9245</v>
      </c>
      <c r="C2390" s="2">
        <v>442469731</v>
      </c>
      <c r="D2390" s="1" t="s">
        <v>9246</v>
      </c>
      <c r="E2390" s="1" t="s">
        <v>9227</v>
      </c>
      <c r="F2390" s="3">
        <v>44231</v>
      </c>
      <c r="G2390" t="s">
        <v>11632</v>
      </c>
    </row>
    <row r="2391" spans="1:7" x14ac:dyDescent="0.25">
      <c r="A2391">
        <f t="shared" ca="1" si="37"/>
        <v>0.54046172606593457</v>
      </c>
      <c r="B2391" s="1" t="s">
        <v>9259</v>
      </c>
      <c r="C2391" s="2">
        <v>385409761</v>
      </c>
      <c r="D2391" s="1" t="s">
        <v>9260</v>
      </c>
      <c r="E2391" s="1" t="s">
        <v>9233</v>
      </c>
      <c r="F2391" s="3">
        <v>44243</v>
      </c>
      <c r="G2391" t="s">
        <v>11633</v>
      </c>
    </row>
    <row r="2392" spans="1:7" x14ac:dyDescent="0.25">
      <c r="A2392">
        <f t="shared" ca="1" si="37"/>
        <v>0.46320545760502418</v>
      </c>
      <c r="B2392" s="1" t="s">
        <v>9235</v>
      </c>
      <c r="C2392" s="2">
        <v>581124558</v>
      </c>
      <c r="D2392" s="1" t="s">
        <v>9236</v>
      </c>
      <c r="E2392" s="1" t="s">
        <v>9248</v>
      </c>
      <c r="F2392" s="3">
        <v>44456</v>
      </c>
      <c r="G2392" t="s">
        <v>11634</v>
      </c>
    </row>
    <row r="2393" spans="1:7" x14ac:dyDescent="0.25">
      <c r="A2393">
        <f t="shared" ca="1" si="37"/>
        <v>0.61299205150073888</v>
      </c>
      <c r="B2393" s="1" t="s">
        <v>9242</v>
      </c>
      <c r="C2393" s="2">
        <v>922739901</v>
      </c>
      <c r="D2393" s="1" t="s">
        <v>9243</v>
      </c>
      <c r="E2393" s="1" t="s">
        <v>9231</v>
      </c>
      <c r="F2393" s="3">
        <v>44624</v>
      </c>
      <c r="G2393" t="s">
        <v>11635</v>
      </c>
    </row>
    <row r="2394" spans="1:7" x14ac:dyDescent="0.25">
      <c r="A2394">
        <f t="shared" ca="1" si="37"/>
        <v>0.5996382028156686</v>
      </c>
      <c r="B2394" s="1" t="s">
        <v>9259</v>
      </c>
      <c r="C2394" s="2">
        <v>395085982</v>
      </c>
      <c r="D2394" s="1" t="s">
        <v>9260</v>
      </c>
      <c r="E2394" s="1" t="s">
        <v>9231</v>
      </c>
      <c r="F2394" s="3">
        <v>44243</v>
      </c>
      <c r="G2394" t="s">
        <v>11636</v>
      </c>
    </row>
    <row r="2395" spans="1:7" x14ac:dyDescent="0.25">
      <c r="A2395">
        <f t="shared" ca="1" si="37"/>
        <v>0.20987690257090452</v>
      </c>
      <c r="B2395" s="1" t="s">
        <v>9245</v>
      </c>
      <c r="C2395" s="2">
        <v>6975495</v>
      </c>
      <c r="D2395" s="1" t="s">
        <v>9246</v>
      </c>
      <c r="E2395" s="1" t="s">
        <v>9285</v>
      </c>
      <c r="F2395" s="3">
        <v>44557</v>
      </c>
      <c r="G2395" t="s">
        <v>11637</v>
      </c>
    </row>
    <row r="2396" spans="1:7" x14ac:dyDescent="0.25">
      <c r="A2396">
        <f t="shared" ca="1" si="37"/>
        <v>0.23666313625886726</v>
      </c>
      <c r="B2396" s="1" t="s">
        <v>9259</v>
      </c>
      <c r="C2396" s="2">
        <v>833844484</v>
      </c>
      <c r="D2396" s="1" t="s">
        <v>9260</v>
      </c>
      <c r="E2396" s="1" t="s">
        <v>9233</v>
      </c>
      <c r="F2396" s="3">
        <v>44342</v>
      </c>
      <c r="G2396" t="s">
        <v>11638</v>
      </c>
    </row>
    <row r="2397" spans="1:7" x14ac:dyDescent="0.25">
      <c r="A2397">
        <f t="shared" ca="1" si="37"/>
        <v>0.64164468461807411</v>
      </c>
      <c r="B2397" s="1" t="s">
        <v>9225</v>
      </c>
      <c r="C2397" s="2">
        <v>380223109</v>
      </c>
      <c r="D2397" s="1" t="s">
        <v>9226</v>
      </c>
      <c r="E2397" s="1" t="s">
        <v>9227</v>
      </c>
      <c r="F2397" s="3">
        <v>44345</v>
      </c>
      <c r="G2397" t="s">
        <v>11639</v>
      </c>
    </row>
    <row r="2398" spans="1:7" x14ac:dyDescent="0.25">
      <c r="A2398">
        <f t="shared" ca="1" si="37"/>
        <v>0.52249269172155899</v>
      </c>
      <c r="B2398" s="1" t="s">
        <v>9245</v>
      </c>
      <c r="C2398" s="2">
        <v>694139298</v>
      </c>
      <c r="D2398" s="1" t="s">
        <v>9246</v>
      </c>
      <c r="E2398" s="1" t="s">
        <v>9227</v>
      </c>
      <c r="F2398" s="3">
        <v>44387</v>
      </c>
      <c r="G2398" t="s">
        <v>11640</v>
      </c>
    </row>
    <row r="2399" spans="1:7" x14ac:dyDescent="0.25">
      <c r="A2399">
        <f t="shared" ca="1" si="37"/>
        <v>0.9467146954344523</v>
      </c>
      <c r="B2399" s="1" t="s">
        <v>9259</v>
      </c>
      <c r="C2399" s="2">
        <v>811956007</v>
      </c>
      <c r="D2399" s="1" t="s">
        <v>9260</v>
      </c>
      <c r="E2399" s="1" t="s">
        <v>9233</v>
      </c>
      <c r="F2399" s="3">
        <v>44585</v>
      </c>
      <c r="G2399" t="s">
        <v>11641</v>
      </c>
    </row>
    <row r="2400" spans="1:7" x14ac:dyDescent="0.25">
      <c r="A2400">
        <f t="shared" ca="1" si="37"/>
        <v>0.56406458584064778</v>
      </c>
      <c r="B2400" s="1" t="s">
        <v>9235</v>
      </c>
      <c r="C2400" s="2">
        <v>975203713</v>
      </c>
      <c r="D2400" s="1" t="s">
        <v>9236</v>
      </c>
      <c r="E2400" s="1" t="s">
        <v>9237</v>
      </c>
      <c r="F2400" s="3">
        <v>44367</v>
      </c>
      <c r="G2400" t="s">
        <v>11642</v>
      </c>
    </row>
    <row r="2401" spans="1:7" x14ac:dyDescent="0.25">
      <c r="A2401">
        <f t="shared" ca="1" si="37"/>
        <v>0.73804232241265599</v>
      </c>
      <c r="B2401" s="1" t="s">
        <v>9229</v>
      </c>
      <c r="C2401" s="2">
        <v>130429629</v>
      </c>
      <c r="D2401" s="1" t="s">
        <v>9230</v>
      </c>
      <c r="E2401" s="1" t="s">
        <v>9231</v>
      </c>
      <c r="F2401" s="3">
        <v>44240</v>
      </c>
      <c r="G2401" t="s">
        <v>11643</v>
      </c>
    </row>
    <row r="2402" spans="1:7" x14ac:dyDescent="0.25">
      <c r="A2402">
        <f t="shared" ca="1" si="37"/>
        <v>0.40015752134440341</v>
      </c>
      <c r="B2402" s="1" t="s">
        <v>9242</v>
      </c>
      <c r="C2402" s="2">
        <v>997371033</v>
      </c>
      <c r="D2402" s="1" t="s">
        <v>9243</v>
      </c>
      <c r="E2402" s="1" t="s">
        <v>9231</v>
      </c>
      <c r="F2402" s="3">
        <v>44546</v>
      </c>
      <c r="G2402" t="s">
        <v>11644</v>
      </c>
    </row>
    <row r="2403" spans="1:7" x14ac:dyDescent="0.25">
      <c r="A2403">
        <f t="shared" ca="1" si="37"/>
        <v>0.52383695691889409</v>
      </c>
      <c r="B2403" s="1" t="s">
        <v>9242</v>
      </c>
      <c r="C2403" s="2">
        <v>551016266</v>
      </c>
      <c r="D2403" s="1" t="s">
        <v>9243</v>
      </c>
      <c r="E2403" s="1" t="s">
        <v>9231</v>
      </c>
      <c r="F2403" s="3">
        <v>44369</v>
      </c>
      <c r="G2403" t="s">
        <v>11645</v>
      </c>
    </row>
    <row r="2404" spans="1:7" x14ac:dyDescent="0.25">
      <c r="A2404">
        <f t="shared" ca="1" si="37"/>
        <v>0.54863690439745616</v>
      </c>
      <c r="B2404" s="1" t="s">
        <v>9259</v>
      </c>
      <c r="C2404" s="2">
        <v>150157757</v>
      </c>
      <c r="D2404" s="1" t="s">
        <v>9260</v>
      </c>
      <c r="E2404" s="1" t="s">
        <v>9233</v>
      </c>
      <c r="F2404" s="3">
        <v>44314</v>
      </c>
      <c r="G2404" t="s">
        <v>11646</v>
      </c>
    </row>
    <row r="2405" spans="1:7" x14ac:dyDescent="0.25">
      <c r="A2405">
        <f t="shared" ca="1" si="37"/>
        <v>0.31053467728201889</v>
      </c>
      <c r="B2405" s="1" t="s">
        <v>9235</v>
      </c>
      <c r="C2405" s="2">
        <v>496015471</v>
      </c>
      <c r="D2405" s="1" t="s">
        <v>9236</v>
      </c>
      <c r="E2405" s="1" t="s">
        <v>9227</v>
      </c>
      <c r="F2405" s="3">
        <v>44420</v>
      </c>
      <c r="G2405" t="s">
        <v>11647</v>
      </c>
    </row>
    <row r="2406" spans="1:7" x14ac:dyDescent="0.25">
      <c r="A2406">
        <f t="shared" ca="1" si="37"/>
        <v>0.84323380508864132</v>
      </c>
      <c r="B2406" s="1" t="s">
        <v>9225</v>
      </c>
      <c r="C2406" s="2">
        <v>100369630</v>
      </c>
      <c r="D2406" s="1" t="s">
        <v>9226</v>
      </c>
      <c r="E2406" s="1" t="s">
        <v>9227</v>
      </c>
      <c r="F2406" s="3">
        <v>44597</v>
      </c>
      <c r="G2406" t="s">
        <v>11648</v>
      </c>
    </row>
    <row r="2407" spans="1:7" x14ac:dyDescent="0.25">
      <c r="A2407">
        <f t="shared" ca="1" si="37"/>
        <v>0.94079792101429416</v>
      </c>
      <c r="B2407" s="1" t="s">
        <v>9235</v>
      </c>
      <c r="C2407" s="2">
        <v>988403910</v>
      </c>
      <c r="D2407" s="1" t="s">
        <v>9236</v>
      </c>
      <c r="E2407" s="1" t="s">
        <v>9248</v>
      </c>
      <c r="F2407" s="3">
        <v>44406</v>
      </c>
      <c r="G2407" t="s">
        <v>11649</v>
      </c>
    </row>
    <row r="2408" spans="1:7" x14ac:dyDescent="0.25">
      <c r="A2408">
        <f t="shared" ca="1" si="37"/>
        <v>0.28041799708749504</v>
      </c>
      <c r="B2408" s="1" t="s">
        <v>9225</v>
      </c>
      <c r="C2408" s="2">
        <v>749620169</v>
      </c>
      <c r="D2408" s="1" t="s">
        <v>9226</v>
      </c>
      <c r="E2408" s="1" t="s">
        <v>9285</v>
      </c>
      <c r="F2408" s="3">
        <v>44540</v>
      </c>
      <c r="G2408" t="s">
        <v>11650</v>
      </c>
    </row>
    <row r="2409" spans="1:7" x14ac:dyDescent="0.25">
      <c r="A2409">
        <f t="shared" ca="1" si="37"/>
        <v>0.52096425759487863</v>
      </c>
      <c r="B2409" s="1" t="s">
        <v>9259</v>
      </c>
      <c r="C2409" s="2">
        <v>234938324</v>
      </c>
      <c r="D2409" s="1" t="s">
        <v>9260</v>
      </c>
      <c r="E2409" s="1" t="s">
        <v>9233</v>
      </c>
      <c r="F2409" s="3">
        <v>44368</v>
      </c>
      <c r="G2409" t="s">
        <v>11651</v>
      </c>
    </row>
    <row r="2410" spans="1:7" x14ac:dyDescent="0.25">
      <c r="A2410">
        <f t="shared" ca="1" si="37"/>
        <v>0.16417125997332493</v>
      </c>
      <c r="B2410" s="1" t="s">
        <v>9242</v>
      </c>
      <c r="C2410" s="2">
        <v>3042125</v>
      </c>
      <c r="D2410" s="1" t="s">
        <v>9243</v>
      </c>
      <c r="E2410" s="1" t="s">
        <v>9231</v>
      </c>
      <c r="F2410" s="3">
        <v>44226</v>
      </c>
      <c r="G2410" t="s">
        <v>11652</v>
      </c>
    </row>
    <row r="2411" spans="1:7" x14ac:dyDescent="0.25">
      <c r="A2411">
        <f t="shared" ca="1" si="37"/>
        <v>0.72783850515779192</v>
      </c>
      <c r="B2411" s="1" t="s">
        <v>9245</v>
      </c>
      <c r="C2411" s="2">
        <v>66026445</v>
      </c>
      <c r="D2411" s="1" t="s">
        <v>9246</v>
      </c>
      <c r="E2411" s="1" t="s">
        <v>9285</v>
      </c>
      <c r="F2411" s="3">
        <v>44598</v>
      </c>
      <c r="G2411" t="s">
        <v>11653</v>
      </c>
    </row>
    <row r="2412" spans="1:7" x14ac:dyDescent="0.25">
      <c r="A2412">
        <f t="shared" ca="1" si="37"/>
        <v>0.5061168749829299</v>
      </c>
      <c r="B2412" s="1" t="s">
        <v>9259</v>
      </c>
      <c r="C2412" s="2">
        <v>313931055</v>
      </c>
      <c r="D2412" s="1" t="s">
        <v>9260</v>
      </c>
      <c r="E2412" s="1" t="s">
        <v>9231</v>
      </c>
      <c r="F2412" s="3">
        <v>44426</v>
      </c>
      <c r="G2412" t="s">
        <v>11654</v>
      </c>
    </row>
    <row r="2413" spans="1:7" x14ac:dyDescent="0.25">
      <c r="A2413">
        <f t="shared" ca="1" si="37"/>
        <v>0.57376313403711954</v>
      </c>
      <c r="B2413" s="1" t="s">
        <v>9235</v>
      </c>
      <c r="C2413" s="2">
        <v>464887583</v>
      </c>
      <c r="D2413" s="1" t="s">
        <v>9236</v>
      </c>
      <c r="E2413" s="1" t="s">
        <v>9237</v>
      </c>
      <c r="F2413" s="3">
        <v>44674</v>
      </c>
      <c r="G2413" t="s">
        <v>11655</v>
      </c>
    </row>
    <row r="2414" spans="1:7" x14ac:dyDescent="0.25">
      <c r="A2414">
        <f t="shared" ca="1" si="37"/>
        <v>8.6106444091730516E-2</v>
      </c>
      <c r="B2414" s="1" t="s">
        <v>9235</v>
      </c>
      <c r="C2414" s="2">
        <v>555382110</v>
      </c>
      <c r="D2414" s="1" t="s">
        <v>9236</v>
      </c>
      <c r="E2414" s="1" t="s">
        <v>9248</v>
      </c>
      <c r="F2414" s="3">
        <v>44290</v>
      </c>
      <c r="G2414" t="s">
        <v>11656</v>
      </c>
    </row>
    <row r="2415" spans="1:7" x14ac:dyDescent="0.25">
      <c r="A2415">
        <f t="shared" ca="1" si="37"/>
        <v>0.30024437861917697</v>
      </c>
      <c r="B2415" s="1" t="s">
        <v>9242</v>
      </c>
      <c r="C2415" s="2">
        <v>777992746</v>
      </c>
      <c r="D2415" s="1" t="s">
        <v>9243</v>
      </c>
      <c r="E2415" s="1" t="s">
        <v>9231</v>
      </c>
      <c r="F2415" s="3">
        <v>44210</v>
      </c>
      <c r="G2415" t="s">
        <v>11657</v>
      </c>
    </row>
    <row r="2416" spans="1:7" x14ac:dyDescent="0.25">
      <c r="A2416">
        <f t="shared" ca="1" si="37"/>
        <v>0.671851339815278</v>
      </c>
      <c r="B2416" s="1" t="s">
        <v>9225</v>
      </c>
      <c r="C2416" s="2">
        <v>128086960</v>
      </c>
      <c r="D2416" s="1" t="s">
        <v>9226</v>
      </c>
      <c r="E2416" s="1" t="s">
        <v>9227</v>
      </c>
      <c r="F2416" s="3">
        <v>44255</v>
      </c>
      <c r="G2416" t="s">
        <v>11658</v>
      </c>
    </row>
    <row r="2417" spans="1:7" x14ac:dyDescent="0.25">
      <c r="A2417">
        <f t="shared" ca="1" si="37"/>
        <v>0.44347364035360537</v>
      </c>
      <c r="B2417" s="1" t="s">
        <v>9235</v>
      </c>
      <c r="C2417" s="2">
        <v>318683016</v>
      </c>
      <c r="D2417" s="1" t="s">
        <v>9236</v>
      </c>
      <c r="E2417" s="1" t="s">
        <v>9237</v>
      </c>
      <c r="F2417" s="3">
        <v>44317</v>
      </c>
      <c r="G2417" t="s">
        <v>11659</v>
      </c>
    </row>
    <row r="2418" spans="1:7" x14ac:dyDescent="0.25">
      <c r="A2418">
        <f t="shared" ca="1" si="37"/>
        <v>0.44389687023468904</v>
      </c>
      <c r="B2418" s="1" t="s">
        <v>9259</v>
      </c>
      <c r="C2418" s="2">
        <v>305594163</v>
      </c>
      <c r="D2418" s="1" t="s">
        <v>9260</v>
      </c>
      <c r="E2418" s="1" t="s">
        <v>9231</v>
      </c>
      <c r="F2418" s="3">
        <v>44572</v>
      </c>
      <c r="G2418" t="s">
        <v>11660</v>
      </c>
    </row>
    <row r="2419" spans="1:7" x14ac:dyDescent="0.25">
      <c r="A2419">
        <f t="shared" ca="1" si="37"/>
        <v>0.10008264648234355</v>
      </c>
      <c r="B2419" s="1" t="s">
        <v>9259</v>
      </c>
      <c r="C2419" s="2">
        <v>369381575</v>
      </c>
      <c r="D2419" s="1" t="s">
        <v>9260</v>
      </c>
      <c r="E2419" s="1" t="s">
        <v>9233</v>
      </c>
      <c r="F2419" s="3">
        <v>44433</v>
      </c>
      <c r="G2419" t="s">
        <v>11661</v>
      </c>
    </row>
    <row r="2420" spans="1:7" x14ac:dyDescent="0.25">
      <c r="A2420">
        <f t="shared" ca="1" si="37"/>
        <v>0.74438310225120452</v>
      </c>
      <c r="B2420" s="1" t="s">
        <v>9245</v>
      </c>
      <c r="C2420" s="2">
        <v>169553214</v>
      </c>
      <c r="D2420" s="1" t="s">
        <v>9246</v>
      </c>
      <c r="E2420" s="1" t="s">
        <v>9285</v>
      </c>
      <c r="F2420" s="3">
        <v>44314</v>
      </c>
      <c r="G2420" t="s">
        <v>11662</v>
      </c>
    </row>
    <row r="2421" spans="1:7" x14ac:dyDescent="0.25">
      <c r="A2421">
        <f t="shared" ca="1" si="37"/>
        <v>0.79911712289159464</v>
      </c>
      <c r="B2421" s="1" t="s">
        <v>9259</v>
      </c>
      <c r="C2421" s="2">
        <v>565313618</v>
      </c>
      <c r="D2421" s="1" t="s">
        <v>9260</v>
      </c>
      <c r="E2421" s="1" t="s">
        <v>9287</v>
      </c>
      <c r="F2421" s="3">
        <v>44391</v>
      </c>
      <c r="G2421" t="s">
        <v>11663</v>
      </c>
    </row>
    <row r="2422" spans="1:7" x14ac:dyDescent="0.25">
      <c r="A2422">
        <f t="shared" ca="1" si="37"/>
        <v>0.28999813627224169</v>
      </c>
      <c r="B2422" s="1" t="s">
        <v>9245</v>
      </c>
      <c r="C2422" s="2">
        <v>375431415</v>
      </c>
      <c r="D2422" s="1" t="s">
        <v>9246</v>
      </c>
      <c r="E2422" s="1" t="s">
        <v>9227</v>
      </c>
      <c r="F2422" s="3">
        <v>44411</v>
      </c>
      <c r="G2422" t="s">
        <v>11664</v>
      </c>
    </row>
    <row r="2423" spans="1:7" x14ac:dyDescent="0.25">
      <c r="A2423">
        <f t="shared" ca="1" si="37"/>
        <v>0.95701510675243262</v>
      </c>
      <c r="B2423" s="1" t="s">
        <v>9259</v>
      </c>
      <c r="C2423" s="2">
        <v>396197673</v>
      </c>
      <c r="D2423" s="1" t="s">
        <v>9260</v>
      </c>
      <c r="E2423" s="1" t="s">
        <v>9287</v>
      </c>
      <c r="F2423" s="3">
        <v>44391</v>
      </c>
      <c r="G2423" t="s">
        <v>11665</v>
      </c>
    </row>
    <row r="2424" spans="1:7" x14ac:dyDescent="0.25">
      <c r="A2424">
        <f t="shared" ca="1" si="37"/>
        <v>0.25792688364846161</v>
      </c>
      <c r="B2424" s="1" t="s">
        <v>9225</v>
      </c>
      <c r="C2424" s="2">
        <v>919464811</v>
      </c>
      <c r="D2424" s="1" t="s">
        <v>9226</v>
      </c>
      <c r="E2424" s="1" t="s">
        <v>9227</v>
      </c>
      <c r="F2424" s="3">
        <v>44555</v>
      </c>
      <c r="G2424" t="s">
        <v>11666</v>
      </c>
    </row>
    <row r="2425" spans="1:7" x14ac:dyDescent="0.25">
      <c r="A2425">
        <f t="shared" ca="1" si="37"/>
        <v>0.98303557207855052</v>
      </c>
      <c r="B2425" s="1" t="s">
        <v>9225</v>
      </c>
      <c r="C2425" s="2">
        <v>231227309</v>
      </c>
      <c r="D2425" s="1" t="s">
        <v>9226</v>
      </c>
      <c r="E2425" s="1" t="s">
        <v>9227</v>
      </c>
      <c r="F2425" s="3">
        <v>44433</v>
      </c>
      <c r="G2425" t="s">
        <v>11667</v>
      </c>
    </row>
    <row r="2426" spans="1:7" x14ac:dyDescent="0.25">
      <c r="A2426">
        <f t="shared" ca="1" si="37"/>
        <v>0.11877558561271195</v>
      </c>
      <c r="B2426" s="1" t="s">
        <v>9245</v>
      </c>
      <c r="C2426" s="2">
        <v>316648932</v>
      </c>
      <c r="D2426" s="1" t="s">
        <v>9246</v>
      </c>
      <c r="E2426" s="1" t="s">
        <v>9227</v>
      </c>
      <c r="F2426" s="3">
        <v>44462</v>
      </c>
      <c r="G2426" t="s">
        <v>11668</v>
      </c>
    </row>
    <row r="2427" spans="1:7" x14ac:dyDescent="0.25">
      <c r="A2427">
        <f t="shared" ca="1" si="37"/>
        <v>0.57585928546471143</v>
      </c>
      <c r="B2427" s="1" t="s">
        <v>9225</v>
      </c>
      <c r="C2427" s="2">
        <v>755287115</v>
      </c>
      <c r="D2427" s="1" t="s">
        <v>9226</v>
      </c>
      <c r="E2427" s="1" t="s">
        <v>9231</v>
      </c>
      <c r="F2427" s="3">
        <v>44656</v>
      </c>
      <c r="G2427" t="s">
        <v>11669</v>
      </c>
    </row>
    <row r="2428" spans="1:7" x14ac:dyDescent="0.25">
      <c r="A2428">
        <f t="shared" ca="1" si="37"/>
        <v>0.88611725094438265</v>
      </c>
      <c r="B2428" s="1" t="s">
        <v>9229</v>
      </c>
      <c r="C2428" s="2">
        <v>305329337</v>
      </c>
      <c r="D2428" s="1" t="s">
        <v>9230</v>
      </c>
      <c r="E2428" s="1" t="s">
        <v>9240</v>
      </c>
      <c r="F2428" s="3">
        <v>44211</v>
      </c>
      <c r="G2428" t="s">
        <v>11670</v>
      </c>
    </row>
    <row r="2429" spans="1:7" x14ac:dyDescent="0.25">
      <c r="A2429">
        <f t="shared" ca="1" si="37"/>
        <v>0.28793419541853726</v>
      </c>
      <c r="B2429" s="1" t="s">
        <v>9225</v>
      </c>
      <c r="C2429" s="2">
        <v>311948849</v>
      </c>
      <c r="D2429" s="1" t="s">
        <v>9226</v>
      </c>
      <c r="E2429" s="1" t="s">
        <v>9233</v>
      </c>
      <c r="F2429" s="3">
        <v>44524</v>
      </c>
      <c r="G2429" t="s">
        <v>11671</v>
      </c>
    </row>
    <row r="2430" spans="1:7" x14ac:dyDescent="0.25">
      <c r="A2430">
        <f t="shared" ca="1" si="37"/>
        <v>0.20373902245991304</v>
      </c>
      <c r="B2430" s="1" t="s">
        <v>9242</v>
      </c>
      <c r="C2430" s="2">
        <v>946289777</v>
      </c>
      <c r="D2430" s="1" t="s">
        <v>9243</v>
      </c>
      <c r="E2430" s="1" t="s">
        <v>9231</v>
      </c>
      <c r="F2430" s="3">
        <v>44618</v>
      </c>
      <c r="G2430" t="s">
        <v>11672</v>
      </c>
    </row>
    <row r="2431" spans="1:7" x14ac:dyDescent="0.25">
      <c r="A2431">
        <f t="shared" ca="1" si="37"/>
        <v>0.9291797274129534</v>
      </c>
      <c r="B2431" s="1" t="s">
        <v>9242</v>
      </c>
      <c r="C2431" s="2">
        <v>582624979</v>
      </c>
      <c r="D2431" s="1" t="s">
        <v>9243</v>
      </c>
      <c r="E2431" s="1" t="s">
        <v>9231</v>
      </c>
      <c r="F2431" s="3">
        <v>44642</v>
      </c>
      <c r="G2431" t="s">
        <v>11673</v>
      </c>
    </row>
    <row r="2432" spans="1:7" x14ac:dyDescent="0.25">
      <c r="A2432">
        <f t="shared" ca="1" si="37"/>
        <v>0.25014520465977419</v>
      </c>
      <c r="B2432" s="1" t="s">
        <v>9242</v>
      </c>
      <c r="C2432" s="2">
        <v>453758837</v>
      </c>
      <c r="D2432" s="1" t="s">
        <v>9243</v>
      </c>
      <c r="E2432" s="1" t="s">
        <v>9231</v>
      </c>
      <c r="F2432" s="3">
        <v>44290</v>
      </c>
      <c r="G2432" t="s">
        <v>11674</v>
      </c>
    </row>
    <row r="2433" spans="1:7" x14ac:dyDescent="0.25">
      <c r="A2433">
        <f t="shared" ca="1" si="37"/>
        <v>0.17231932061095867</v>
      </c>
      <c r="B2433" s="1" t="s">
        <v>9235</v>
      </c>
      <c r="C2433" s="2">
        <v>652428018</v>
      </c>
      <c r="D2433" s="1" t="s">
        <v>9236</v>
      </c>
      <c r="E2433" s="1" t="s">
        <v>9237</v>
      </c>
      <c r="F2433" s="3">
        <v>44500</v>
      </c>
      <c r="G2433" t="s">
        <v>11675</v>
      </c>
    </row>
    <row r="2434" spans="1:7" x14ac:dyDescent="0.25">
      <c r="A2434">
        <f t="shared" ref="A2434:A2497" ca="1" si="38">RAND()</f>
        <v>0.25603409628556484</v>
      </c>
      <c r="B2434" s="1" t="s">
        <v>9225</v>
      </c>
      <c r="C2434" s="2">
        <v>549134996</v>
      </c>
      <c r="D2434" s="1" t="s">
        <v>9226</v>
      </c>
      <c r="E2434" s="1" t="s">
        <v>9227</v>
      </c>
      <c r="F2434" s="3">
        <v>44515</v>
      </c>
      <c r="G2434" t="s">
        <v>11676</v>
      </c>
    </row>
    <row r="2435" spans="1:7" x14ac:dyDescent="0.25">
      <c r="A2435">
        <f t="shared" ca="1" si="38"/>
        <v>2.53897077683789E-2</v>
      </c>
      <c r="B2435" s="1" t="s">
        <v>9245</v>
      </c>
      <c r="C2435" s="2">
        <v>892681718</v>
      </c>
      <c r="D2435" s="1" t="s">
        <v>9246</v>
      </c>
      <c r="E2435" s="1" t="s">
        <v>9282</v>
      </c>
      <c r="F2435" s="3">
        <v>44417</v>
      </c>
      <c r="G2435" t="s">
        <v>11677</v>
      </c>
    </row>
    <row r="2436" spans="1:7" x14ac:dyDescent="0.25">
      <c r="A2436">
        <f t="shared" ca="1" si="38"/>
        <v>0.72680997946999382</v>
      </c>
      <c r="B2436" s="1" t="s">
        <v>9225</v>
      </c>
      <c r="C2436" s="2">
        <v>328206610</v>
      </c>
      <c r="D2436" s="1" t="s">
        <v>9226</v>
      </c>
      <c r="E2436" s="1" t="s">
        <v>9227</v>
      </c>
      <c r="F2436" s="3">
        <v>44471</v>
      </c>
      <c r="G2436" t="s">
        <v>11678</v>
      </c>
    </row>
    <row r="2437" spans="1:7" x14ac:dyDescent="0.25">
      <c r="A2437">
        <f t="shared" ca="1" si="38"/>
        <v>0.88059970721925707</v>
      </c>
      <c r="B2437" s="1" t="s">
        <v>9242</v>
      </c>
      <c r="C2437" s="2">
        <v>479252612</v>
      </c>
      <c r="D2437" s="1" t="s">
        <v>9243</v>
      </c>
      <c r="E2437" s="1" t="s">
        <v>9231</v>
      </c>
      <c r="F2437" s="3">
        <v>44233</v>
      </c>
      <c r="G2437" t="s">
        <v>11679</v>
      </c>
    </row>
    <row r="2438" spans="1:7" x14ac:dyDescent="0.25">
      <c r="A2438">
        <f t="shared" ca="1" si="38"/>
        <v>0.74213822525042217</v>
      </c>
      <c r="B2438" s="1" t="s">
        <v>9259</v>
      </c>
      <c r="C2438" s="2">
        <v>812368688</v>
      </c>
      <c r="D2438" s="1" t="s">
        <v>9260</v>
      </c>
      <c r="E2438" s="1" t="s">
        <v>9233</v>
      </c>
      <c r="F2438" s="3">
        <v>44424</v>
      </c>
      <c r="G2438" t="s">
        <v>11680</v>
      </c>
    </row>
    <row r="2439" spans="1:7" x14ac:dyDescent="0.25">
      <c r="A2439">
        <f t="shared" ca="1" si="38"/>
        <v>0.9808584569601374</v>
      </c>
      <c r="B2439" s="1" t="s">
        <v>9225</v>
      </c>
      <c r="C2439" s="2">
        <v>838153424</v>
      </c>
      <c r="D2439" s="1" t="s">
        <v>9226</v>
      </c>
      <c r="E2439" s="1" t="s">
        <v>9285</v>
      </c>
      <c r="F2439" s="3">
        <v>44463</v>
      </c>
      <c r="G2439" t="s">
        <v>11681</v>
      </c>
    </row>
    <row r="2440" spans="1:7" x14ac:dyDescent="0.25">
      <c r="A2440">
        <f t="shared" ca="1" si="38"/>
        <v>0.14174617631673581</v>
      </c>
      <c r="B2440" s="1" t="s">
        <v>9235</v>
      </c>
      <c r="C2440" s="2">
        <v>345084481</v>
      </c>
      <c r="D2440" s="1" t="s">
        <v>9236</v>
      </c>
      <c r="E2440" s="1" t="s">
        <v>9237</v>
      </c>
      <c r="F2440" s="3">
        <v>44657</v>
      </c>
      <c r="G2440" t="s">
        <v>11682</v>
      </c>
    </row>
    <row r="2441" spans="1:7" x14ac:dyDescent="0.25">
      <c r="A2441">
        <f t="shared" ca="1" si="38"/>
        <v>0.98163097040138436</v>
      </c>
      <c r="B2441" s="1" t="s">
        <v>9225</v>
      </c>
      <c r="C2441" s="2">
        <v>418330740</v>
      </c>
      <c r="D2441" s="1" t="s">
        <v>9226</v>
      </c>
      <c r="E2441" s="1" t="s">
        <v>9227</v>
      </c>
      <c r="F2441" s="3">
        <v>44525</v>
      </c>
      <c r="G2441" t="s">
        <v>11683</v>
      </c>
    </row>
    <row r="2442" spans="1:7" x14ac:dyDescent="0.25">
      <c r="A2442">
        <f t="shared" ca="1" si="38"/>
        <v>3.4201981994867903E-2</v>
      </c>
      <c r="B2442" s="1" t="s">
        <v>9235</v>
      </c>
      <c r="C2442" s="2">
        <v>868121015</v>
      </c>
      <c r="D2442" s="1" t="s">
        <v>9236</v>
      </c>
      <c r="E2442" s="1" t="s">
        <v>9248</v>
      </c>
      <c r="F2442" s="3">
        <v>44383</v>
      </c>
      <c r="G2442" t="s">
        <v>11684</v>
      </c>
    </row>
    <row r="2443" spans="1:7" x14ac:dyDescent="0.25">
      <c r="A2443">
        <f t="shared" ca="1" si="38"/>
        <v>0.77094371383515892</v>
      </c>
      <c r="B2443" s="1" t="s">
        <v>9242</v>
      </c>
      <c r="C2443" s="2">
        <v>182328587</v>
      </c>
      <c r="D2443" s="1" t="s">
        <v>9243</v>
      </c>
      <c r="E2443" s="1" t="s">
        <v>9231</v>
      </c>
      <c r="F2443" s="3">
        <v>44212</v>
      </c>
      <c r="G2443" t="s">
        <v>11685</v>
      </c>
    </row>
    <row r="2444" spans="1:7" x14ac:dyDescent="0.25">
      <c r="A2444">
        <f t="shared" ca="1" si="38"/>
        <v>0.46363777173205833</v>
      </c>
      <c r="B2444" s="1" t="s">
        <v>9259</v>
      </c>
      <c r="C2444" s="2">
        <v>15770503</v>
      </c>
      <c r="D2444" s="1" t="s">
        <v>9260</v>
      </c>
      <c r="E2444" s="1" t="s">
        <v>9233</v>
      </c>
      <c r="F2444" s="3">
        <v>44324</v>
      </c>
      <c r="G2444" t="s">
        <v>11686</v>
      </c>
    </row>
    <row r="2445" spans="1:7" x14ac:dyDescent="0.25">
      <c r="A2445">
        <f t="shared" ca="1" si="38"/>
        <v>0.31063944781357911</v>
      </c>
      <c r="B2445" s="1" t="s">
        <v>9242</v>
      </c>
      <c r="C2445" s="2">
        <v>670917515</v>
      </c>
      <c r="D2445" s="1" t="s">
        <v>9243</v>
      </c>
      <c r="E2445" s="1" t="s">
        <v>9231</v>
      </c>
      <c r="F2445" s="3">
        <v>44396</v>
      </c>
      <c r="G2445" t="s">
        <v>11687</v>
      </c>
    </row>
    <row r="2446" spans="1:7" x14ac:dyDescent="0.25">
      <c r="A2446">
        <f t="shared" ca="1" si="38"/>
        <v>0.16902955429490829</v>
      </c>
      <c r="B2446" s="1" t="s">
        <v>9259</v>
      </c>
      <c r="C2446" s="2">
        <v>45533935</v>
      </c>
      <c r="D2446" s="1" t="s">
        <v>9260</v>
      </c>
      <c r="E2446" s="1" t="s">
        <v>9233</v>
      </c>
      <c r="F2446" s="3">
        <v>44353</v>
      </c>
      <c r="G2446" t="s">
        <v>11688</v>
      </c>
    </row>
    <row r="2447" spans="1:7" x14ac:dyDescent="0.25">
      <c r="A2447">
        <f t="shared" ca="1" si="38"/>
        <v>0.62545956646222345</v>
      </c>
      <c r="B2447" s="1" t="s">
        <v>9242</v>
      </c>
      <c r="C2447" s="2">
        <v>704257334</v>
      </c>
      <c r="D2447" s="1" t="s">
        <v>9243</v>
      </c>
      <c r="E2447" s="1" t="s">
        <v>9231</v>
      </c>
      <c r="F2447" s="3">
        <v>44446</v>
      </c>
      <c r="G2447" t="s">
        <v>11689</v>
      </c>
    </row>
    <row r="2448" spans="1:7" x14ac:dyDescent="0.25">
      <c r="A2448">
        <f t="shared" ca="1" si="38"/>
        <v>0.51779268805851142</v>
      </c>
      <c r="B2448" s="1" t="s">
        <v>9229</v>
      </c>
      <c r="C2448" s="2">
        <v>193355727</v>
      </c>
      <c r="D2448" s="1" t="s">
        <v>9230</v>
      </c>
      <c r="E2448" s="1" t="s">
        <v>9231</v>
      </c>
      <c r="F2448" s="3">
        <v>44393</v>
      </c>
      <c r="G2448" t="s">
        <v>11690</v>
      </c>
    </row>
    <row r="2449" spans="1:7" x14ac:dyDescent="0.25">
      <c r="A2449">
        <f t="shared" ca="1" si="38"/>
        <v>0.39947734284369285</v>
      </c>
      <c r="B2449" s="1" t="s">
        <v>9245</v>
      </c>
      <c r="C2449" s="2">
        <v>301691876</v>
      </c>
      <c r="D2449" s="1" t="s">
        <v>9246</v>
      </c>
      <c r="E2449" s="1" t="s">
        <v>9227</v>
      </c>
      <c r="F2449" s="3">
        <v>44494</v>
      </c>
      <c r="G2449" t="s">
        <v>11691</v>
      </c>
    </row>
    <row r="2450" spans="1:7" x14ac:dyDescent="0.25">
      <c r="A2450">
        <f t="shared" ca="1" si="38"/>
        <v>0.50895855347619745</v>
      </c>
      <c r="B2450" s="1" t="s">
        <v>9245</v>
      </c>
      <c r="C2450" s="2">
        <v>368729411</v>
      </c>
      <c r="D2450" s="1" t="s">
        <v>9246</v>
      </c>
      <c r="E2450" s="1" t="s">
        <v>9227</v>
      </c>
      <c r="F2450" s="3">
        <v>44600</v>
      </c>
      <c r="G2450" t="s">
        <v>11692</v>
      </c>
    </row>
    <row r="2451" spans="1:7" x14ac:dyDescent="0.25">
      <c r="A2451">
        <f t="shared" ca="1" si="38"/>
        <v>2.1111172888050644E-2</v>
      </c>
      <c r="B2451" s="1" t="s">
        <v>9242</v>
      </c>
      <c r="C2451" s="2">
        <v>898850646</v>
      </c>
      <c r="D2451" s="1" t="s">
        <v>9243</v>
      </c>
      <c r="E2451" s="1" t="s">
        <v>9231</v>
      </c>
      <c r="F2451" s="3">
        <v>44422</v>
      </c>
      <c r="G2451" t="s">
        <v>11693</v>
      </c>
    </row>
    <row r="2452" spans="1:7" x14ac:dyDescent="0.25">
      <c r="A2452">
        <f t="shared" ca="1" si="38"/>
        <v>0.82233756439311678</v>
      </c>
      <c r="B2452" s="1" t="s">
        <v>9229</v>
      </c>
      <c r="C2452" s="2">
        <v>295040717</v>
      </c>
      <c r="D2452" s="1" t="s">
        <v>9230</v>
      </c>
      <c r="E2452" s="1" t="s">
        <v>9231</v>
      </c>
      <c r="F2452" s="3">
        <v>44305</v>
      </c>
      <c r="G2452" t="s">
        <v>11694</v>
      </c>
    </row>
    <row r="2453" spans="1:7" x14ac:dyDescent="0.25">
      <c r="A2453">
        <f t="shared" ca="1" si="38"/>
        <v>6.1679405109516638E-2</v>
      </c>
      <c r="B2453" s="1" t="s">
        <v>9235</v>
      </c>
      <c r="C2453" s="2">
        <v>156279764</v>
      </c>
      <c r="D2453" s="1" t="s">
        <v>9236</v>
      </c>
      <c r="E2453" s="1" t="s">
        <v>9227</v>
      </c>
      <c r="F2453" s="3">
        <v>44476</v>
      </c>
      <c r="G2453" t="s">
        <v>11695</v>
      </c>
    </row>
    <row r="2454" spans="1:7" x14ac:dyDescent="0.25">
      <c r="A2454">
        <f t="shared" ca="1" si="38"/>
        <v>0.86174737658304734</v>
      </c>
      <c r="B2454" s="1" t="s">
        <v>9245</v>
      </c>
      <c r="C2454" s="2">
        <v>940266572</v>
      </c>
      <c r="D2454" s="1" t="s">
        <v>9246</v>
      </c>
      <c r="E2454" s="1" t="s">
        <v>9282</v>
      </c>
      <c r="F2454" s="3">
        <v>44418</v>
      </c>
      <c r="G2454" t="s">
        <v>11696</v>
      </c>
    </row>
    <row r="2455" spans="1:7" x14ac:dyDescent="0.25">
      <c r="A2455">
        <f t="shared" ca="1" si="38"/>
        <v>8.8665566683242769E-2</v>
      </c>
      <c r="B2455" s="1" t="s">
        <v>9229</v>
      </c>
      <c r="C2455" s="2">
        <v>714119030</v>
      </c>
      <c r="D2455" s="1" t="s">
        <v>9230</v>
      </c>
      <c r="E2455" s="1" t="s">
        <v>9240</v>
      </c>
      <c r="F2455" s="3">
        <v>44658</v>
      </c>
      <c r="G2455" t="s">
        <v>11697</v>
      </c>
    </row>
    <row r="2456" spans="1:7" x14ac:dyDescent="0.25">
      <c r="A2456">
        <f t="shared" ca="1" si="38"/>
        <v>0.48498559171002886</v>
      </c>
      <c r="B2456" s="1" t="s">
        <v>9225</v>
      </c>
      <c r="C2456" s="2">
        <v>932967565</v>
      </c>
      <c r="D2456" s="1" t="s">
        <v>9226</v>
      </c>
      <c r="E2456" s="1" t="s">
        <v>9231</v>
      </c>
      <c r="F2456" s="3">
        <v>44610</v>
      </c>
      <c r="G2456" t="s">
        <v>11698</v>
      </c>
    </row>
    <row r="2457" spans="1:7" x14ac:dyDescent="0.25">
      <c r="A2457">
        <f t="shared" ca="1" si="38"/>
        <v>0.84641958470305145</v>
      </c>
      <c r="B2457" s="1" t="s">
        <v>9245</v>
      </c>
      <c r="C2457" s="2">
        <v>223296755</v>
      </c>
      <c r="D2457" s="1" t="s">
        <v>9246</v>
      </c>
      <c r="E2457" s="1" t="s">
        <v>9227</v>
      </c>
      <c r="F2457" s="3">
        <v>44236</v>
      </c>
      <c r="G2457" t="s">
        <v>11699</v>
      </c>
    </row>
    <row r="2458" spans="1:7" x14ac:dyDescent="0.25">
      <c r="A2458">
        <f t="shared" ca="1" si="38"/>
        <v>0.94643724656070283</v>
      </c>
      <c r="B2458" s="1" t="s">
        <v>9225</v>
      </c>
      <c r="C2458" s="2">
        <v>284354138</v>
      </c>
      <c r="D2458" s="1" t="s">
        <v>9226</v>
      </c>
      <c r="E2458" s="1" t="s">
        <v>9227</v>
      </c>
      <c r="F2458" s="3">
        <v>44674</v>
      </c>
      <c r="G2458" t="s">
        <v>11700</v>
      </c>
    </row>
    <row r="2459" spans="1:7" x14ac:dyDescent="0.25">
      <c r="A2459">
        <f t="shared" ca="1" si="38"/>
        <v>5.2187883606943375E-3</v>
      </c>
      <c r="B2459" s="1" t="s">
        <v>9259</v>
      </c>
      <c r="C2459" s="2">
        <v>144814850</v>
      </c>
      <c r="D2459" s="1" t="s">
        <v>9260</v>
      </c>
      <c r="E2459" s="1" t="s">
        <v>9233</v>
      </c>
      <c r="F2459" s="3">
        <v>44266</v>
      </c>
      <c r="G2459" t="s">
        <v>11701</v>
      </c>
    </row>
    <row r="2460" spans="1:7" x14ac:dyDescent="0.25">
      <c r="A2460">
        <f t="shared" ca="1" si="38"/>
        <v>0.59170905621381165</v>
      </c>
      <c r="B2460" s="1" t="s">
        <v>9242</v>
      </c>
      <c r="C2460" s="2">
        <v>621698501</v>
      </c>
      <c r="D2460" s="1" t="s">
        <v>9243</v>
      </c>
      <c r="E2460" s="1" t="s">
        <v>9231</v>
      </c>
      <c r="F2460" s="3">
        <v>44609</v>
      </c>
      <c r="G2460" t="s">
        <v>11702</v>
      </c>
    </row>
    <row r="2461" spans="1:7" x14ac:dyDescent="0.25">
      <c r="A2461">
        <f t="shared" ca="1" si="38"/>
        <v>0.84723479005833591</v>
      </c>
      <c r="B2461" s="1" t="s">
        <v>9225</v>
      </c>
      <c r="C2461" s="2">
        <v>743549968</v>
      </c>
      <c r="D2461" s="1" t="s">
        <v>9226</v>
      </c>
      <c r="E2461" s="1" t="s">
        <v>9233</v>
      </c>
      <c r="F2461" s="3">
        <v>44483</v>
      </c>
      <c r="G2461" t="s">
        <v>11703</v>
      </c>
    </row>
    <row r="2462" spans="1:7" x14ac:dyDescent="0.25">
      <c r="A2462">
        <f t="shared" ca="1" si="38"/>
        <v>0.26902716400671678</v>
      </c>
      <c r="B2462" s="1" t="s">
        <v>9242</v>
      </c>
      <c r="C2462" s="2">
        <v>157175715</v>
      </c>
      <c r="D2462" s="1" t="s">
        <v>9243</v>
      </c>
      <c r="E2462" s="1" t="s">
        <v>9231</v>
      </c>
      <c r="F2462" s="3">
        <v>44645</v>
      </c>
      <c r="G2462" t="s">
        <v>11704</v>
      </c>
    </row>
    <row r="2463" spans="1:7" x14ac:dyDescent="0.25">
      <c r="A2463">
        <f t="shared" ca="1" si="38"/>
        <v>0.5011362391655706</v>
      </c>
      <c r="B2463" s="1" t="s">
        <v>9225</v>
      </c>
      <c r="C2463" s="2">
        <v>510476419</v>
      </c>
      <c r="D2463" s="1" t="s">
        <v>9226</v>
      </c>
      <c r="E2463" s="1" t="s">
        <v>9231</v>
      </c>
      <c r="F2463" s="3">
        <v>44414</v>
      </c>
      <c r="G2463" t="s">
        <v>11705</v>
      </c>
    </row>
    <row r="2464" spans="1:7" x14ac:dyDescent="0.25">
      <c r="A2464">
        <f t="shared" ca="1" si="38"/>
        <v>0.71291762408324988</v>
      </c>
      <c r="B2464" s="1" t="s">
        <v>9245</v>
      </c>
      <c r="C2464" s="2">
        <v>50505862</v>
      </c>
      <c r="D2464" s="1" t="s">
        <v>9246</v>
      </c>
      <c r="E2464" s="1" t="s">
        <v>9285</v>
      </c>
      <c r="F2464" s="3">
        <v>44285</v>
      </c>
      <c r="G2464" t="s">
        <v>11706</v>
      </c>
    </row>
    <row r="2465" spans="1:7" x14ac:dyDescent="0.25">
      <c r="A2465">
        <f t="shared" ca="1" si="38"/>
        <v>0.62838691908092181</v>
      </c>
      <c r="B2465" s="1" t="s">
        <v>9245</v>
      </c>
      <c r="C2465" s="2">
        <v>746860424</v>
      </c>
      <c r="D2465" s="1" t="s">
        <v>9246</v>
      </c>
      <c r="E2465" s="1" t="s">
        <v>9227</v>
      </c>
      <c r="F2465" s="3">
        <v>44624</v>
      </c>
      <c r="G2465" t="s">
        <v>11707</v>
      </c>
    </row>
    <row r="2466" spans="1:7" x14ac:dyDescent="0.25">
      <c r="A2466">
        <f t="shared" ca="1" si="38"/>
        <v>0.85156712459503081</v>
      </c>
      <c r="B2466" s="1" t="s">
        <v>9235</v>
      </c>
      <c r="C2466" s="2">
        <v>454950381</v>
      </c>
      <c r="D2466" s="1" t="s">
        <v>9236</v>
      </c>
      <c r="E2466" s="1" t="s">
        <v>9248</v>
      </c>
      <c r="F2466" s="3">
        <v>44326</v>
      </c>
      <c r="G2466" t="s">
        <v>11708</v>
      </c>
    </row>
    <row r="2467" spans="1:7" x14ac:dyDescent="0.25">
      <c r="A2467">
        <f t="shared" ca="1" si="38"/>
        <v>0.36021815801450952</v>
      </c>
      <c r="B2467" s="1" t="s">
        <v>9242</v>
      </c>
      <c r="C2467" s="2">
        <v>942656359</v>
      </c>
      <c r="D2467" s="1" t="s">
        <v>9243</v>
      </c>
      <c r="E2467" s="1" t="s">
        <v>9233</v>
      </c>
      <c r="F2467" s="3">
        <v>44261</v>
      </c>
      <c r="G2467" t="s">
        <v>11709</v>
      </c>
    </row>
    <row r="2468" spans="1:7" x14ac:dyDescent="0.25">
      <c r="A2468">
        <f t="shared" ca="1" si="38"/>
        <v>7.5833955039296574E-2</v>
      </c>
      <c r="B2468" s="1" t="s">
        <v>9225</v>
      </c>
      <c r="C2468" s="2">
        <v>734355758</v>
      </c>
      <c r="D2468" s="1" t="s">
        <v>9226</v>
      </c>
      <c r="E2468" s="1" t="s">
        <v>9227</v>
      </c>
      <c r="F2468" s="3">
        <v>44552</v>
      </c>
      <c r="G2468" t="s">
        <v>11710</v>
      </c>
    </row>
    <row r="2469" spans="1:7" x14ac:dyDescent="0.25">
      <c r="A2469">
        <f t="shared" ca="1" si="38"/>
        <v>0.60792884351339649</v>
      </c>
      <c r="B2469" s="1" t="s">
        <v>9229</v>
      </c>
      <c r="C2469" s="2">
        <v>22150365</v>
      </c>
      <c r="D2469" s="1" t="s">
        <v>9230</v>
      </c>
      <c r="E2469" s="1" t="s">
        <v>9240</v>
      </c>
      <c r="F2469" s="3">
        <v>44355</v>
      </c>
      <c r="G2469" t="s">
        <v>11711</v>
      </c>
    </row>
    <row r="2470" spans="1:7" x14ac:dyDescent="0.25">
      <c r="A2470">
        <f t="shared" ca="1" si="38"/>
        <v>0.30127870581656546</v>
      </c>
      <c r="B2470" s="1" t="s">
        <v>9242</v>
      </c>
      <c r="C2470" s="2">
        <v>113298775</v>
      </c>
      <c r="D2470" s="1" t="s">
        <v>9243</v>
      </c>
      <c r="E2470" s="1" t="s">
        <v>9231</v>
      </c>
      <c r="F2470" s="3">
        <v>44310</v>
      </c>
      <c r="G2470" t="s">
        <v>11712</v>
      </c>
    </row>
    <row r="2471" spans="1:7" x14ac:dyDescent="0.25">
      <c r="A2471">
        <f t="shared" ca="1" si="38"/>
        <v>0.79075624501091757</v>
      </c>
      <c r="B2471" s="1" t="s">
        <v>9229</v>
      </c>
      <c r="C2471" s="2">
        <v>606523970</v>
      </c>
      <c r="D2471" s="1" t="s">
        <v>9230</v>
      </c>
      <c r="E2471" s="1" t="s">
        <v>9240</v>
      </c>
      <c r="F2471" s="3">
        <v>44417</v>
      </c>
      <c r="G2471" t="s">
        <v>11713</v>
      </c>
    </row>
    <row r="2472" spans="1:7" x14ac:dyDescent="0.25">
      <c r="A2472">
        <f t="shared" ca="1" si="38"/>
        <v>0.40295290971738562</v>
      </c>
      <c r="B2472" s="1" t="s">
        <v>9225</v>
      </c>
      <c r="C2472" s="2">
        <v>300286413</v>
      </c>
      <c r="D2472" s="1" t="s">
        <v>9226</v>
      </c>
      <c r="E2472" s="1" t="s">
        <v>9231</v>
      </c>
      <c r="F2472" s="3">
        <v>44459</v>
      </c>
      <c r="G2472" t="s">
        <v>11714</v>
      </c>
    </row>
    <row r="2473" spans="1:7" x14ac:dyDescent="0.25">
      <c r="A2473">
        <f t="shared" ca="1" si="38"/>
        <v>0.29019706758393971</v>
      </c>
      <c r="B2473" s="1" t="s">
        <v>9225</v>
      </c>
      <c r="C2473" s="2">
        <v>692862884</v>
      </c>
      <c r="D2473" s="1" t="s">
        <v>9226</v>
      </c>
      <c r="E2473" s="1" t="s">
        <v>9227</v>
      </c>
      <c r="F2473" s="3">
        <v>44541</v>
      </c>
      <c r="G2473" t="s">
        <v>11715</v>
      </c>
    </row>
    <row r="2474" spans="1:7" x14ac:dyDescent="0.25">
      <c r="A2474">
        <f t="shared" ca="1" si="38"/>
        <v>0.58203247140410463</v>
      </c>
      <c r="B2474" s="1" t="s">
        <v>9225</v>
      </c>
      <c r="C2474" s="2">
        <v>684646968</v>
      </c>
      <c r="D2474" s="1" t="s">
        <v>9226</v>
      </c>
      <c r="E2474" s="1" t="s">
        <v>9227</v>
      </c>
      <c r="F2474" s="3">
        <v>44239</v>
      </c>
      <c r="G2474" t="s">
        <v>11716</v>
      </c>
    </row>
    <row r="2475" spans="1:7" x14ac:dyDescent="0.25">
      <c r="A2475">
        <f t="shared" ca="1" si="38"/>
        <v>0.17788503691626645</v>
      </c>
      <c r="B2475" s="1" t="s">
        <v>9225</v>
      </c>
      <c r="C2475" s="2">
        <v>560230268</v>
      </c>
      <c r="D2475" s="1" t="s">
        <v>9226</v>
      </c>
      <c r="E2475" s="1" t="s">
        <v>9227</v>
      </c>
      <c r="F2475" s="3">
        <v>44200</v>
      </c>
      <c r="G2475" t="s">
        <v>11717</v>
      </c>
    </row>
    <row r="2476" spans="1:7" x14ac:dyDescent="0.25">
      <c r="A2476">
        <f t="shared" ca="1" si="38"/>
        <v>0.76367815756986113</v>
      </c>
      <c r="B2476" s="1" t="s">
        <v>9225</v>
      </c>
      <c r="C2476" s="2">
        <v>854835571</v>
      </c>
      <c r="D2476" s="1" t="s">
        <v>9226</v>
      </c>
      <c r="E2476" s="1" t="s">
        <v>9231</v>
      </c>
      <c r="F2476" s="3">
        <v>44612</v>
      </c>
      <c r="G2476" t="s">
        <v>11718</v>
      </c>
    </row>
    <row r="2477" spans="1:7" x14ac:dyDescent="0.25">
      <c r="A2477">
        <f t="shared" ca="1" si="38"/>
        <v>0.4531862784570353</v>
      </c>
      <c r="B2477" s="1" t="s">
        <v>9235</v>
      </c>
      <c r="C2477" s="2">
        <v>325892800</v>
      </c>
      <c r="D2477" s="1" t="s">
        <v>9236</v>
      </c>
      <c r="E2477" s="1" t="s">
        <v>9237</v>
      </c>
      <c r="F2477" s="3">
        <v>44665</v>
      </c>
      <c r="G2477" t="s">
        <v>11719</v>
      </c>
    </row>
    <row r="2478" spans="1:7" x14ac:dyDescent="0.25">
      <c r="A2478">
        <f t="shared" ca="1" si="38"/>
        <v>5.9151806012689767E-2</v>
      </c>
      <c r="B2478" s="1" t="s">
        <v>9259</v>
      </c>
      <c r="C2478" s="2">
        <v>386788742</v>
      </c>
      <c r="D2478" s="1" t="s">
        <v>9260</v>
      </c>
      <c r="E2478" s="1" t="s">
        <v>9233</v>
      </c>
      <c r="F2478" s="3">
        <v>44542</v>
      </c>
      <c r="G2478" t="s">
        <v>11720</v>
      </c>
    </row>
    <row r="2479" spans="1:7" x14ac:dyDescent="0.25">
      <c r="A2479">
        <f t="shared" ca="1" si="38"/>
        <v>0.50583146897286313</v>
      </c>
      <c r="B2479" s="1" t="s">
        <v>9235</v>
      </c>
      <c r="C2479" s="2">
        <v>588324879</v>
      </c>
      <c r="D2479" s="1" t="s">
        <v>9236</v>
      </c>
      <c r="E2479" s="1" t="s">
        <v>9237</v>
      </c>
      <c r="F2479" s="3">
        <v>44503</v>
      </c>
      <c r="G2479" t="s">
        <v>11721</v>
      </c>
    </row>
    <row r="2480" spans="1:7" x14ac:dyDescent="0.25">
      <c r="A2480">
        <f t="shared" ca="1" si="38"/>
        <v>3.5529208794300549E-2</v>
      </c>
      <c r="B2480" s="1" t="s">
        <v>9245</v>
      </c>
      <c r="C2480" s="2">
        <v>824575644</v>
      </c>
      <c r="D2480" s="1" t="s">
        <v>9246</v>
      </c>
      <c r="E2480" s="1" t="s">
        <v>9285</v>
      </c>
      <c r="F2480" s="3">
        <v>44593</v>
      </c>
      <c r="G2480" t="s">
        <v>11722</v>
      </c>
    </row>
    <row r="2481" spans="1:7" x14ac:dyDescent="0.25">
      <c r="A2481">
        <f t="shared" ca="1" si="38"/>
        <v>0.77182565584527529</v>
      </c>
      <c r="B2481" s="1" t="s">
        <v>9259</v>
      </c>
      <c r="C2481" s="2">
        <v>605123228</v>
      </c>
      <c r="D2481" s="1" t="s">
        <v>9260</v>
      </c>
      <c r="E2481" s="1" t="s">
        <v>9287</v>
      </c>
      <c r="F2481" s="3">
        <v>44679</v>
      </c>
      <c r="G2481" t="s">
        <v>11723</v>
      </c>
    </row>
    <row r="2482" spans="1:7" x14ac:dyDescent="0.25">
      <c r="A2482">
        <f t="shared" ca="1" si="38"/>
        <v>0.6587024896086433</v>
      </c>
      <c r="B2482" s="1" t="s">
        <v>9242</v>
      </c>
      <c r="C2482" s="2">
        <v>513949179</v>
      </c>
      <c r="D2482" s="1" t="s">
        <v>9243</v>
      </c>
      <c r="E2482" s="1" t="s">
        <v>9231</v>
      </c>
      <c r="F2482" s="3">
        <v>44432</v>
      </c>
      <c r="G2482" t="s">
        <v>11724</v>
      </c>
    </row>
    <row r="2483" spans="1:7" x14ac:dyDescent="0.25">
      <c r="A2483">
        <f t="shared" ca="1" si="38"/>
        <v>0.91403409366600608</v>
      </c>
      <c r="B2483" s="1" t="s">
        <v>9259</v>
      </c>
      <c r="C2483" s="2">
        <v>383800744</v>
      </c>
      <c r="D2483" s="1" t="s">
        <v>9260</v>
      </c>
      <c r="E2483" s="1" t="s">
        <v>9233</v>
      </c>
      <c r="F2483" s="3">
        <v>44603</v>
      </c>
      <c r="G2483" t="s">
        <v>11725</v>
      </c>
    </row>
    <row r="2484" spans="1:7" x14ac:dyDescent="0.25">
      <c r="A2484">
        <f t="shared" ca="1" si="38"/>
        <v>0.47215261789871932</v>
      </c>
      <c r="B2484" s="1" t="s">
        <v>9225</v>
      </c>
      <c r="C2484" s="2">
        <v>716638231</v>
      </c>
      <c r="D2484" s="1" t="s">
        <v>9226</v>
      </c>
      <c r="E2484" s="1" t="s">
        <v>9227</v>
      </c>
      <c r="F2484" s="3">
        <v>44240</v>
      </c>
      <c r="G2484" t="s">
        <v>11726</v>
      </c>
    </row>
    <row r="2485" spans="1:7" x14ac:dyDescent="0.25">
      <c r="A2485">
        <f t="shared" ca="1" si="38"/>
        <v>0.79647687526888611</v>
      </c>
      <c r="B2485" s="1" t="s">
        <v>9245</v>
      </c>
      <c r="C2485" s="2">
        <v>100264433</v>
      </c>
      <c r="D2485" s="1" t="s">
        <v>9246</v>
      </c>
      <c r="E2485" s="1" t="s">
        <v>9285</v>
      </c>
      <c r="F2485" s="3">
        <v>44483</v>
      </c>
      <c r="G2485" t="s">
        <v>11727</v>
      </c>
    </row>
    <row r="2486" spans="1:7" x14ac:dyDescent="0.25">
      <c r="A2486">
        <f t="shared" ca="1" si="38"/>
        <v>0.85440700624487564</v>
      </c>
      <c r="B2486" s="1" t="s">
        <v>9242</v>
      </c>
      <c r="C2486" s="2">
        <v>245297664</v>
      </c>
      <c r="D2486" s="1" t="s">
        <v>9243</v>
      </c>
      <c r="E2486" s="1" t="s">
        <v>9231</v>
      </c>
      <c r="F2486" s="3">
        <v>44655</v>
      </c>
      <c r="G2486" t="s">
        <v>11728</v>
      </c>
    </row>
    <row r="2487" spans="1:7" x14ac:dyDescent="0.25">
      <c r="A2487">
        <f t="shared" ca="1" si="38"/>
        <v>0.49039871834266646</v>
      </c>
      <c r="B2487" s="1" t="s">
        <v>9259</v>
      </c>
      <c r="C2487" s="2">
        <v>791085065</v>
      </c>
      <c r="D2487" s="1" t="s">
        <v>9260</v>
      </c>
      <c r="E2487" s="1" t="s">
        <v>9287</v>
      </c>
      <c r="F2487" s="3">
        <v>44284</v>
      </c>
      <c r="G2487" t="s">
        <v>11729</v>
      </c>
    </row>
    <row r="2488" spans="1:7" x14ac:dyDescent="0.25">
      <c r="A2488">
        <f t="shared" ca="1" si="38"/>
        <v>0.60679107588947967</v>
      </c>
      <c r="B2488" s="1" t="s">
        <v>9242</v>
      </c>
      <c r="C2488" s="2">
        <v>870982324</v>
      </c>
      <c r="D2488" s="1" t="s">
        <v>9243</v>
      </c>
      <c r="E2488" s="1" t="s">
        <v>9231</v>
      </c>
      <c r="F2488" s="3">
        <v>44665</v>
      </c>
      <c r="G2488" t="s">
        <v>11730</v>
      </c>
    </row>
    <row r="2489" spans="1:7" x14ac:dyDescent="0.25">
      <c r="A2489">
        <f t="shared" ca="1" si="38"/>
        <v>0.40220824520192811</v>
      </c>
      <c r="B2489" s="1" t="s">
        <v>9259</v>
      </c>
      <c r="C2489" s="2">
        <v>336758713</v>
      </c>
      <c r="D2489" s="1" t="s">
        <v>9260</v>
      </c>
      <c r="E2489" s="1" t="s">
        <v>9287</v>
      </c>
      <c r="F2489" s="3">
        <v>44595</v>
      </c>
      <c r="G2489" t="s">
        <v>11731</v>
      </c>
    </row>
    <row r="2490" spans="1:7" x14ac:dyDescent="0.25">
      <c r="A2490">
        <f t="shared" ca="1" si="38"/>
        <v>0.56379724537863385</v>
      </c>
      <c r="B2490" s="1" t="s">
        <v>9225</v>
      </c>
      <c r="C2490" s="2">
        <v>26306891</v>
      </c>
      <c r="D2490" s="1" t="s">
        <v>9226</v>
      </c>
      <c r="E2490" s="1" t="s">
        <v>9227</v>
      </c>
      <c r="F2490" s="3">
        <v>44575</v>
      </c>
      <c r="G2490" t="s">
        <v>11732</v>
      </c>
    </row>
    <row r="2491" spans="1:7" x14ac:dyDescent="0.25">
      <c r="A2491">
        <f t="shared" ca="1" si="38"/>
        <v>9.4073963693703022E-2</v>
      </c>
      <c r="B2491" s="1" t="s">
        <v>9245</v>
      </c>
      <c r="C2491" s="2">
        <v>744442646</v>
      </c>
      <c r="D2491" s="1" t="s">
        <v>9246</v>
      </c>
      <c r="E2491" s="1" t="s">
        <v>9282</v>
      </c>
      <c r="F2491" s="3">
        <v>44216</v>
      </c>
      <c r="G2491" t="s">
        <v>11733</v>
      </c>
    </row>
    <row r="2492" spans="1:7" x14ac:dyDescent="0.25">
      <c r="A2492">
        <f t="shared" ca="1" si="38"/>
        <v>0.53338227128978888</v>
      </c>
      <c r="B2492" s="1" t="s">
        <v>9235</v>
      </c>
      <c r="C2492" s="2">
        <v>392257730</v>
      </c>
      <c r="D2492" s="1" t="s">
        <v>9236</v>
      </c>
      <c r="E2492" s="1" t="s">
        <v>9237</v>
      </c>
      <c r="F2492" s="3">
        <v>44312</v>
      </c>
      <c r="G2492" t="s">
        <v>11734</v>
      </c>
    </row>
    <row r="2493" spans="1:7" x14ac:dyDescent="0.25">
      <c r="A2493">
        <f t="shared" ca="1" si="38"/>
        <v>0.37378702833934074</v>
      </c>
      <c r="B2493" s="1" t="s">
        <v>9245</v>
      </c>
      <c r="C2493" s="2">
        <v>194508086</v>
      </c>
      <c r="D2493" s="1" t="s">
        <v>9246</v>
      </c>
      <c r="E2493" s="1" t="s">
        <v>9282</v>
      </c>
      <c r="F2493" s="3">
        <v>44428</v>
      </c>
      <c r="G2493" t="s">
        <v>11735</v>
      </c>
    </row>
    <row r="2494" spans="1:7" x14ac:dyDescent="0.25">
      <c r="A2494">
        <f t="shared" ca="1" si="38"/>
        <v>0.27703196220285142</v>
      </c>
      <c r="B2494" s="1" t="s">
        <v>9225</v>
      </c>
      <c r="C2494" s="2">
        <v>620956361</v>
      </c>
      <c r="D2494" s="1" t="s">
        <v>9226</v>
      </c>
      <c r="E2494" s="1" t="s">
        <v>9227</v>
      </c>
      <c r="F2494" s="3">
        <v>44256</v>
      </c>
      <c r="G2494" t="s">
        <v>11736</v>
      </c>
    </row>
    <row r="2495" spans="1:7" x14ac:dyDescent="0.25">
      <c r="A2495">
        <f t="shared" ca="1" si="38"/>
        <v>0.88865860636685612</v>
      </c>
      <c r="B2495" s="1" t="s">
        <v>9245</v>
      </c>
      <c r="C2495" s="2">
        <v>346282943</v>
      </c>
      <c r="D2495" s="1" t="s">
        <v>9246</v>
      </c>
      <c r="E2495" s="1" t="s">
        <v>9282</v>
      </c>
      <c r="F2495" s="3">
        <v>44435</v>
      </c>
      <c r="G2495" t="s">
        <v>11737</v>
      </c>
    </row>
    <row r="2496" spans="1:7" x14ac:dyDescent="0.25">
      <c r="A2496">
        <f t="shared" ca="1" si="38"/>
        <v>0.77650316264507735</v>
      </c>
      <c r="B2496" s="1" t="s">
        <v>9235</v>
      </c>
      <c r="C2496" s="2">
        <v>20886327</v>
      </c>
      <c r="D2496" s="1" t="s">
        <v>9236</v>
      </c>
      <c r="E2496" s="1" t="s">
        <v>9237</v>
      </c>
      <c r="F2496" s="3">
        <v>44322</v>
      </c>
      <c r="G2496" t="s">
        <v>11738</v>
      </c>
    </row>
    <row r="2497" spans="1:7" x14ac:dyDescent="0.25">
      <c r="A2497">
        <f t="shared" ca="1" si="38"/>
        <v>0.89701109608474905</v>
      </c>
      <c r="B2497" s="1" t="s">
        <v>9229</v>
      </c>
      <c r="C2497" s="2">
        <v>519478706</v>
      </c>
      <c r="D2497" s="1" t="s">
        <v>9230</v>
      </c>
      <c r="E2497" s="1" t="s">
        <v>9240</v>
      </c>
      <c r="F2497" s="3">
        <v>44368</v>
      </c>
      <c r="G2497" t="s">
        <v>11739</v>
      </c>
    </row>
    <row r="2498" spans="1:7" x14ac:dyDescent="0.25">
      <c r="A2498">
        <f t="shared" ref="A2498:A2561" ca="1" si="39">RAND()</f>
        <v>0.66105690539410922</v>
      </c>
      <c r="B2498" s="1" t="s">
        <v>9259</v>
      </c>
      <c r="C2498" s="2">
        <v>354450304</v>
      </c>
      <c r="D2498" s="1" t="s">
        <v>9260</v>
      </c>
      <c r="E2498" s="1" t="s">
        <v>9233</v>
      </c>
      <c r="F2498" s="3">
        <v>44659</v>
      </c>
      <c r="G2498" t="s">
        <v>11740</v>
      </c>
    </row>
    <row r="2499" spans="1:7" x14ac:dyDescent="0.25">
      <c r="A2499">
        <f t="shared" ca="1" si="39"/>
        <v>0.98906452930213362</v>
      </c>
      <c r="B2499" s="1" t="s">
        <v>9242</v>
      </c>
      <c r="C2499" s="2">
        <v>449371390</v>
      </c>
      <c r="D2499" s="1" t="s">
        <v>9243</v>
      </c>
      <c r="E2499" s="1" t="s">
        <v>9231</v>
      </c>
      <c r="F2499" s="3">
        <v>44432</v>
      </c>
      <c r="G2499" t="s">
        <v>11741</v>
      </c>
    </row>
    <row r="2500" spans="1:7" x14ac:dyDescent="0.25">
      <c r="A2500">
        <f t="shared" ca="1" si="39"/>
        <v>0.81679343607140642</v>
      </c>
      <c r="B2500" s="1" t="s">
        <v>9242</v>
      </c>
      <c r="C2500" s="2">
        <v>261147852</v>
      </c>
      <c r="D2500" s="1" t="s">
        <v>9243</v>
      </c>
      <c r="E2500" s="1" t="s">
        <v>9231</v>
      </c>
      <c r="F2500" s="3">
        <v>44389</v>
      </c>
      <c r="G2500" t="s">
        <v>11742</v>
      </c>
    </row>
    <row r="2501" spans="1:7" x14ac:dyDescent="0.25">
      <c r="A2501">
        <f t="shared" ca="1" si="39"/>
        <v>0.14192572655658797</v>
      </c>
      <c r="B2501" s="1" t="s">
        <v>9259</v>
      </c>
      <c r="C2501" s="2">
        <v>405553613</v>
      </c>
      <c r="D2501" s="1" t="s">
        <v>9260</v>
      </c>
      <c r="E2501" s="1" t="s">
        <v>9287</v>
      </c>
      <c r="F2501" s="3">
        <v>44626</v>
      </c>
      <c r="G2501" t="s">
        <v>11743</v>
      </c>
    </row>
    <row r="2502" spans="1:7" x14ac:dyDescent="0.25">
      <c r="A2502">
        <f t="shared" ca="1" si="39"/>
        <v>4.3816348271801364E-2</v>
      </c>
      <c r="B2502" s="1" t="s">
        <v>9225</v>
      </c>
      <c r="C2502" s="2">
        <v>952494421</v>
      </c>
      <c r="D2502" s="1" t="s">
        <v>9226</v>
      </c>
      <c r="E2502" s="1" t="s">
        <v>9227</v>
      </c>
      <c r="F2502" s="3">
        <v>44456</v>
      </c>
      <c r="G2502" t="s">
        <v>11744</v>
      </c>
    </row>
    <row r="2503" spans="1:7" x14ac:dyDescent="0.25">
      <c r="A2503">
        <f t="shared" ca="1" si="39"/>
        <v>1.2551934638440621E-2</v>
      </c>
      <c r="B2503" s="1" t="s">
        <v>9242</v>
      </c>
      <c r="C2503" s="2">
        <v>376180406</v>
      </c>
      <c r="D2503" s="1" t="s">
        <v>9243</v>
      </c>
      <c r="E2503" s="1" t="s">
        <v>9231</v>
      </c>
      <c r="F2503" s="3">
        <v>44506</v>
      </c>
      <c r="G2503" t="s">
        <v>11745</v>
      </c>
    </row>
    <row r="2504" spans="1:7" x14ac:dyDescent="0.25">
      <c r="A2504">
        <f t="shared" ca="1" si="39"/>
        <v>0.1424656367422148</v>
      </c>
      <c r="B2504" s="1" t="s">
        <v>9245</v>
      </c>
      <c r="C2504" s="2">
        <v>807793857</v>
      </c>
      <c r="D2504" s="1" t="s">
        <v>9246</v>
      </c>
      <c r="E2504" s="1" t="s">
        <v>9285</v>
      </c>
      <c r="F2504" s="3">
        <v>44576</v>
      </c>
      <c r="G2504" t="s">
        <v>11746</v>
      </c>
    </row>
    <row r="2505" spans="1:7" x14ac:dyDescent="0.25">
      <c r="A2505">
        <f t="shared" ca="1" si="39"/>
        <v>0.51959987524195017</v>
      </c>
      <c r="B2505" s="1" t="s">
        <v>9245</v>
      </c>
      <c r="C2505" s="2">
        <v>120381038</v>
      </c>
      <c r="D2505" s="1" t="s">
        <v>9246</v>
      </c>
      <c r="E2505" s="1" t="s">
        <v>9227</v>
      </c>
      <c r="F2505" s="3">
        <v>44233</v>
      </c>
      <c r="G2505" t="s">
        <v>11747</v>
      </c>
    </row>
    <row r="2506" spans="1:7" x14ac:dyDescent="0.25">
      <c r="A2506">
        <f t="shared" ca="1" si="39"/>
        <v>0.38813877154003695</v>
      </c>
      <c r="B2506" s="1" t="s">
        <v>9259</v>
      </c>
      <c r="C2506" s="2">
        <v>70154942</v>
      </c>
      <c r="D2506" s="1" t="s">
        <v>9260</v>
      </c>
      <c r="E2506" s="1" t="s">
        <v>9233</v>
      </c>
      <c r="F2506" s="3">
        <v>44624</v>
      </c>
      <c r="G2506" t="s">
        <v>11748</v>
      </c>
    </row>
    <row r="2507" spans="1:7" x14ac:dyDescent="0.25">
      <c r="A2507">
        <f t="shared" ca="1" si="39"/>
        <v>0.41981055246004217</v>
      </c>
      <c r="B2507" s="1" t="s">
        <v>9225</v>
      </c>
      <c r="C2507" s="2">
        <v>419760890</v>
      </c>
      <c r="D2507" s="1" t="s">
        <v>9226</v>
      </c>
      <c r="E2507" s="1" t="s">
        <v>9227</v>
      </c>
      <c r="F2507" s="3">
        <v>44480</v>
      </c>
      <c r="G2507" t="s">
        <v>11749</v>
      </c>
    </row>
    <row r="2508" spans="1:7" x14ac:dyDescent="0.25">
      <c r="A2508">
        <f t="shared" ca="1" si="39"/>
        <v>0.47472679944466945</v>
      </c>
      <c r="B2508" s="1" t="s">
        <v>9245</v>
      </c>
      <c r="C2508" s="2">
        <v>868988186</v>
      </c>
      <c r="D2508" s="1" t="s">
        <v>9246</v>
      </c>
      <c r="E2508" s="1" t="s">
        <v>9227</v>
      </c>
      <c r="F2508" s="3">
        <v>44615</v>
      </c>
      <c r="G2508" t="s">
        <v>11750</v>
      </c>
    </row>
    <row r="2509" spans="1:7" x14ac:dyDescent="0.25">
      <c r="A2509">
        <f t="shared" ca="1" si="39"/>
        <v>0.13353513509423454</v>
      </c>
      <c r="B2509" s="1" t="s">
        <v>9235</v>
      </c>
      <c r="C2509" s="2">
        <v>267895724</v>
      </c>
      <c r="D2509" s="1" t="s">
        <v>9236</v>
      </c>
      <c r="E2509" s="1" t="s">
        <v>9237</v>
      </c>
      <c r="F2509" s="3">
        <v>44674</v>
      </c>
      <c r="G2509" t="s">
        <v>11751</v>
      </c>
    </row>
    <row r="2510" spans="1:7" x14ac:dyDescent="0.25">
      <c r="A2510">
        <f t="shared" ca="1" si="39"/>
        <v>0.41124747463848532</v>
      </c>
      <c r="B2510" s="1" t="s">
        <v>9245</v>
      </c>
      <c r="C2510" s="2">
        <v>971704687</v>
      </c>
      <c r="D2510" s="1" t="s">
        <v>9246</v>
      </c>
      <c r="E2510" s="1" t="s">
        <v>9227</v>
      </c>
      <c r="F2510" s="3">
        <v>44368</v>
      </c>
      <c r="G2510" t="s">
        <v>11752</v>
      </c>
    </row>
    <row r="2511" spans="1:7" x14ac:dyDescent="0.25">
      <c r="A2511">
        <f t="shared" ca="1" si="39"/>
        <v>0.36238629264778965</v>
      </c>
      <c r="B2511" s="1" t="s">
        <v>9245</v>
      </c>
      <c r="C2511" s="2">
        <v>792776232</v>
      </c>
      <c r="D2511" s="1" t="s">
        <v>9246</v>
      </c>
      <c r="E2511" s="1" t="s">
        <v>9285</v>
      </c>
      <c r="F2511" s="3">
        <v>44200</v>
      </c>
      <c r="G2511" t="s">
        <v>11753</v>
      </c>
    </row>
    <row r="2512" spans="1:7" x14ac:dyDescent="0.25">
      <c r="A2512">
        <f t="shared" ca="1" si="39"/>
        <v>0.79301139523285824</v>
      </c>
      <c r="B2512" s="1" t="s">
        <v>9235</v>
      </c>
      <c r="C2512" s="2">
        <v>644201182</v>
      </c>
      <c r="D2512" s="1" t="s">
        <v>9236</v>
      </c>
      <c r="E2512" s="1" t="s">
        <v>9237</v>
      </c>
      <c r="F2512" s="3">
        <v>44346</v>
      </c>
      <c r="G2512" t="s">
        <v>11754</v>
      </c>
    </row>
    <row r="2513" spans="1:7" x14ac:dyDescent="0.25">
      <c r="A2513">
        <f t="shared" ca="1" si="39"/>
        <v>0.42894057263151375</v>
      </c>
      <c r="B2513" s="1" t="s">
        <v>9259</v>
      </c>
      <c r="C2513" s="2">
        <v>122639053</v>
      </c>
      <c r="D2513" s="1" t="s">
        <v>9260</v>
      </c>
      <c r="E2513" s="1" t="s">
        <v>9233</v>
      </c>
      <c r="F2513" s="3">
        <v>44661</v>
      </c>
      <c r="G2513" t="s">
        <v>11755</v>
      </c>
    </row>
    <row r="2514" spans="1:7" x14ac:dyDescent="0.25">
      <c r="A2514">
        <f t="shared" ca="1" si="39"/>
        <v>0.78792128141086348</v>
      </c>
      <c r="B2514" s="1" t="s">
        <v>9242</v>
      </c>
      <c r="C2514" s="2">
        <v>80025100</v>
      </c>
      <c r="D2514" s="1" t="s">
        <v>9243</v>
      </c>
      <c r="E2514" s="1" t="s">
        <v>9233</v>
      </c>
      <c r="F2514" s="3">
        <v>44487</v>
      </c>
      <c r="G2514" t="s">
        <v>11756</v>
      </c>
    </row>
    <row r="2515" spans="1:7" x14ac:dyDescent="0.25">
      <c r="A2515">
        <f t="shared" ca="1" si="39"/>
        <v>0.86490352105489077</v>
      </c>
      <c r="B2515" s="1" t="s">
        <v>9259</v>
      </c>
      <c r="C2515" s="2">
        <v>724574296</v>
      </c>
      <c r="D2515" s="1" t="s">
        <v>9260</v>
      </c>
      <c r="E2515" s="1" t="s">
        <v>9233</v>
      </c>
      <c r="F2515" s="3">
        <v>44398</v>
      </c>
      <c r="G2515" t="s">
        <v>11757</v>
      </c>
    </row>
    <row r="2516" spans="1:7" x14ac:dyDescent="0.25">
      <c r="A2516">
        <f t="shared" ca="1" si="39"/>
        <v>3.9036794700621491E-2</v>
      </c>
      <c r="B2516" s="1" t="s">
        <v>9235</v>
      </c>
      <c r="C2516" s="2">
        <v>527005460</v>
      </c>
      <c r="D2516" s="1" t="s">
        <v>9236</v>
      </c>
      <c r="E2516" s="1" t="s">
        <v>9237</v>
      </c>
      <c r="F2516" s="3">
        <v>44203</v>
      </c>
      <c r="G2516" t="s">
        <v>11758</v>
      </c>
    </row>
    <row r="2517" spans="1:7" x14ac:dyDescent="0.25">
      <c r="A2517">
        <f t="shared" ca="1" si="39"/>
        <v>0.78661490898925646</v>
      </c>
      <c r="B2517" s="1" t="s">
        <v>9225</v>
      </c>
      <c r="C2517" s="2">
        <v>139492099</v>
      </c>
      <c r="D2517" s="1" t="s">
        <v>9226</v>
      </c>
      <c r="E2517" s="1" t="s">
        <v>9285</v>
      </c>
      <c r="F2517" s="3">
        <v>44623</v>
      </c>
      <c r="G2517" t="s">
        <v>11759</v>
      </c>
    </row>
    <row r="2518" spans="1:7" x14ac:dyDescent="0.25">
      <c r="A2518">
        <f t="shared" ca="1" si="39"/>
        <v>0.76360062492448266</v>
      </c>
      <c r="B2518" s="1" t="s">
        <v>9242</v>
      </c>
      <c r="C2518" s="2">
        <v>855530996</v>
      </c>
      <c r="D2518" s="1" t="s">
        <v>9243</v>
      </c>
      <c r="E2518" s="1" t="s">
        <v>9233</v>
      </c>
      <c r="F2518" s="3">
        <v>44549</v>
      </c>
      <c r="G2518" t="s">
        <v>9515</v>
      </c>
    </row>
    <row r="2519" spans="1:7" x14ac:dyDescent="0.25">
      <c r="A2519">
        <f t="shared" ca="1" si="39"/>
        <v>0.11055441943963773</v>
      </c>
      <c r="B2519" s="1" t="s">
        <v>9245</v>
      </c>
      <c r="C2519" s="2">
        <v>523582688</v>
      </c>
      <c r="D2519" s="1" t="s">
        <v>9246</v>
      </c>
      <c r="E2519" s="1" t="s">
        <v>9227</v>
      </c>
      <c r="F2519" s="3">
        <v>44479</v>
      </c>
      <c r="G2519" t="s">
        <v>11760</v>
      </c>
    </row>
    <row r="2520" spans="1:7" x14ac:dyDescent="0.25">
      <c r="A2520">
        <f t="shared" ca="1" si="39"/>
        <v>0.7828213761070929</v>
      </c>
      <c r="B2520" s="1" t="s">
        <v>9245</v>
      </c>
      <c r="C2520" s="2">
        <v>908010774</v>
      </c>
      <c r="D2520" s="1" t="s">
        <v>9246</v>
      </c>
      <c r="E2520" s="1" t="s">
        <v>9227</v>
      </c>
      <c r="F2520" s="3">
        <v>44583</v>
      </c>
      <c r="G2520" t="s">
        <v>11761</v>
      </c>
    </row>
    <row r="2521" spans="1:7" x14ac:dyDescent="0.25">
      <c r="A2521">
        <f t="shared" ca="1" si="39"/>
        <v>0.16652540620103884</v>
      </c>
      <c r="B2521" s="1" t="s">
        <v>9229</v>
      </c>
      <c r="C2521" s="2">
        <v>261988651</v>
      </c>
      <c r="D2521" s="1" t="s">
        <v>9230</v>
      </c>
      <c r="E2521" s="1" t="s">
        <v>9240</v>
      </c>
      <c r="F2521" s="3">
        <v>44245</v>
      </c>
      <c r="G2521" t="s">
        <v>11762</v>
      </c>
    </row>
    <row r="2522" spans="1:7" x14ac:dyDescent="0.25">
      <c r="A2522">
        <f t="shared" ca="1" si="39"/>
        <v>0.50389644434794412</v>
      </c>
      <c r="B2522" s="1" t="s">
        <v>9245</v>
      </c>
      <c r="C2522" s="2">
        <v>288258554</v>
      </c>
      <c r="D2522" s="1" t="s">
        <v>9246</v>
      </c>
      <c r="E2522" s="1" t="s">
        <v>9282</v>
      </c>
      <c r="F2522" s="3">
        <v>44604</v>
      </c>
      <c r="G2522" t="s">
        <v>11763</v>
      </c>
    </row>
    <row r="2523" spans="1:7" x14ac:dyDescent="0.25">
      <c r="A2523">
        <f t="shared" ca="1" si="39"/>
        <v>9.5939604327230477E-2</v>
      </c>
      <c r="B2523" s="1" t="s">
        <v>9242</v>
      </c>
      <c r="C2523" s="2">
        <v>107961266</v>
      </c>
      <c r="D2523" s="1" t="s">
        <v>9243</v>
      </c>
      <c r="E2523" s="1" t="s">
        <v>9231</v>
      </c>
      <c r="F2523" s="3">
        <v>44344</v>
      </c>
      <c r="G2523" t="s">
        <v>11764</v>
      </c>
    </row>
    <row r="2524" spans="1:7" x14ac:dyDescent="0.25">
      <c r="A2524">
        <f t="shared" ca="1" si="39"/>
        <v>1.8220415766812659E-2</v>
      </c>
      <c r="B2524" s="1" t="s">
        <v>9225</v>
      </c>
      <c r="C2524" s="2">
        <v>638191269</v>
      </c>
      <c r="D2524" s="1" t="s">
        <v>9226</v>
      </c>
      <c r="E2524" s="1" t="s">
        <v>9227</v>
      </c>
      <c r="F2524" s="3">
        <v>44448</v>
      </c>
      <c r="G2524" t="s">
        <v>11765</v>
      </c>
    </row>
    <row r="2525" spans="1:7" x14ac:dyDescent="0.25">
      <c r="A2525">
        <f t="shared" ca="1" si="39"/>
        <v>0.23728027080592518</v>
      </c>
      <c r="B2525" s="1" t="s">
        <v>9225</v>
      </c>
      <c r="C2525" s="2">
        <v>783211608</v>
      </c>
      <c r="D2525" s="1" t="s">
        <v>9226</v>
      </c>
      <c r="E2525" s="1" t="s">
        <v>9285</v>
      </c>
      <c r="F2525" s="3">
        <v>44502</v>
      </c>
      <c r="G2525" t="s">
        <v>11766</v>
      </c>
    </row>
    <row r="2526" spans="1:7" x14ac:dyDescent="0.25">
      <c r="A2526">
        <f t="shared" ca="1" si="39"/>
        <v>0.81447258911098197</v>
      </c>
      <c r="B2526" s="1" t="s">
        <v>9259</v>
      </c>
      <c r="C2526" s="2">
        <v>267465259</v>
      </c>
      <c r="D2526" s="1" t="s">
        <v>9260</v>
      </c>
      <c r="E2526" s="1" t="s">
        <v>9287</v>
      </c>
      <c r="F2526" s="3">
        <v>44601</v>
      </c>
      <c r="G2526" t="s">
        <v>11767</v>
      </c>
    </row>
    <row r="2527" spans="1:7" x14ac:dyDescent="0.25">
      <c r="A2527">
        <f t="shared" ca="1" si="39"/>
        <v>0.86484967033159543</v>
      </c>
      <c r="B2527" s="1" t="s">
        <v>9259</v>
      </c>
      <c r="C2527" s="2">
        <v>417089165</v>
      </c>
      <c r="D2527" s="1" t="s">
        <v>9260</v>
      </c>
      <c r="E2527" s="1" t="s">
        <v>9287</v>
      </c>
      <c r="F2527" s="3">
        <v>44248</v>
      </c>
      <c r="G2527" t="s">
        <v>11768</v>
      </c>
    </row>
    <row r="2528" spans="1:7" x14ac:dyDescent="0.25">
      <c r="A2528">
        <f t="shared" ca="1" si="39"/>
        <v>0.82375016952747104</v>
      </c>
      <c r="B2528" s="1" t="s">
        <v>9225</v>
      </c>
      <c r="C2528" s="2">
        <v>811940504</v>
      </c>
      <c r="D2528" s="1" t="s">
        <v>9226</v>
      </c>
      <c r="E2528" s="1" t="s">
        <v>9227</v>
      </c>
      <c r="F2528" s="3">
        <v>44478</v>
      </c>
      <c r="G2528" t="s">
        <v>11769</v>
      </c>
    </row>
    <row r="2529" spans="1:7" x14ac:dyDescent="0.25">
      <c r="A2529">
        <f t="shared" ca="1" si="39"/>
        <v>0.89793207021743215</v>
      </c>
      <c r="B2529" s="1" t="s">
        <v>9245</v>
      </c>
      <c r="C2529" s="2">
        <v>925159799</v>
      </c>
      <c r="D2529" s="1" t="s">
        <v>9246</v>
      </c>
      <c r="E2529" s="1" t="s">
        <v>9285</v>
      </c>
      <c r="F2529" s="3">
        <v>44276</v>
      </c>
      <c r="G2529" t="s">
        <v>11770</v>
      </c>
    </row>
    <row r="2530" spans="1:7" x14ac:dyDescent="0.25">
      <c r="A2530">
        <f t="shared" ca="1" si="39"/>
        <v>0.41122896376790197</v>
      </c>
      <c r="B2530" s="1" t="s">
        <v>9242</v>
      </c>
      <c r="C2530" s="2">
        <v>331172887</v>
      </c>
      <c r="D2530" s="1" t="s">
        <v>9243</v>
      </c>
      <c r="E2530" s="1" t="s">
        <v>9231</v>
      </c>
      <c r="F2530" s="3">
        <v>44220</v>
      </c>
      <c r="G2530" t="s">
        <v>11771</v>
      </c>
    </row>
    <row r="2531" spans="1:7" x14ac:dyDescent="0.25">
      <c r="A2531">
        <f t="shared" ca="1" si="39"/>
        <v>0.72964569551990777</v>
      </c>
      <c r="B2531" s="1" t="s">
        <v>9225</v>
      </c>
      <c r="C2531" s="2">
        <v>854757865</v>
      </c>
      <c r="D2531" s="1" t="s">
        <v>9226</v>
      </c>
      <c r="E2531" s="1" t="s">
        <v>9227</v>
      </c>
      <c r="F2531" s="3">
        <v>44621</v>
      </c>
      <c r="G2531" t="s">
        <v>11772</v>
      </c>
    </row>
    <row r="2532" spans="1:7" x14ac:dyDescent="0.25">
      <c r="A2532">
        <f t="shared" ca="1" si="39"/>
        <v>0.3269269037842506</v>
      </c>
      <c r="B2532" s="1" t="s">
        <v>9242</v>
      </c>
      <c r="C2532" s="2">
        <v>763515984</v>
      </c>
      <c r="D2532" s="1" t="s">
        <v>9243</v>
      </c>
      <c r="E2532" s="1" t="s">
        <v>9231</v>
      </c>
      <c r="F2532" s="3">
        <v>44644</v>
      </c>
      <c r="G2532" t="s">
        <v>11773</v>
      </c>
    </row>
    <row r="2533" spans="1:7" x14ac:dyDescent="0.25">
      <c r="A2533">
        <f t="shared" ca="1" si="39"/>
        <v>0.79205178039886703</v>
      </c>
      <c r="B2533" s="1" t="s">
        <v>9245</v>
      </c>
      <c r="C2533" s="2">
        <v>129506302</v>
      </c>
      <c r="D2533" s="1" t="s">
        <v>9246</v>
      </c>
      <c r="E2533" s="1" t="s">
        <v>9282</v>
      </c>
      <c r="F2533" s="3">
        <v>44666</v>
      </c>
      <c r="G2533" t="s">
        <v>11774</v>
      </c>
    </row>
    <row r="2534" spans="1:7" x14ac:dyDescent="0.25">
      <c r="A2534">
        <f t="shared" ca="1" si="39"/>
        <v>0.58903533817366982</v>
      </c>
      <c r="B2534" s="1" t="s">
        <v>9245</v>
      </c>
      <c r="C2534" s="2">
        <v>590936947</v>
      </c>
      <c r="D2534" s="1" t="s">
        <v>9246</v>
      </c>
      <c r="E2534" s="1" t="s">
        <v>9285</v>
      </c>
      <c r="F2534" s="3">
        <v>44299</v>
      </c>
      <c r="G2534" t="s">
        <v>11775</v>
      </c>
    </row>
    <row r="2535" spans="1:7" x14ac:dyDescent="0.25">
      <c r="A2535">
        <f t="shared" ca="1" si="39"/>
        <v>0.61148275248848016</v>
      </c>
      <c r="B2535" s="1" t="s">
        <v>9235</v>
      </c>
      <c r="C2535" s="2">
        <v>936214169</v>
      </c>
      <c r="D2535" s="1" t="s">
        <v>9236</v>
      </c>
      <c r="E2535" s="1" t="s">
        <v>9237</v>
      </c>
      <c r="F2535" s="3">
        <v>44218</v>
      </c>
      <c r="G2535" t="s">
        <v>11776</v>
      </c>
    </row>
    <row r="2536" spans="1:7" x14ac:dyDescent="0.25">
      <c r="A2536">
        <f t="shared" ca="1" si="39"/>
        <v>0.26688619450832207</v>
      </c>
      <c r="B2536" s="1" t="s">
        <v>9242</v>
      </c>
      <c r="C2536" s="2">
        <v>157315900</v>
      </c>
      <c r="D2536" s="1" t="s">
        <v>9243</v>
      </c>
      <c r="E2536" s="1" t="s">
        <v>9233</v>
      </c>
      <c r="F2536" s="3">
        <v>44346</v>
      </c>
      <c r="G2536" t="s">
        <v>11777</v>
      </c>
    </row>
    <row r="2537" spans="1:7" x14ac:dyDescent="0.25">
      <c r="A2537">
        <f t="shared" ca="1" si="39"/>
        <v>0.65453382019454276</v>
      </c>
      <c r="B2537" s="1" t="s">
        <v>9242</v>
      </c>
      <c r="C2537" s="2">
        <v>954809761</v>
      </c>
      <c r="D2537" s="1" t="s">
        <v>9243</v>
      </c>
      <c r="E2537" s="1" t="s">
        <v>9231</v>
      </c>
      <c r="F2537" s="3">
        <v>44432</v>
      </c>
      <c r="G2537" t="s">
        <v>11778</v>
      </c>
    </row>
    <row r="2538" spans="1:7" x14ac:dyDescent="0.25">
      <c r="A2538">
        <f t="shared" ca="1" si="39"/>
        <v>0.34948932320347981</v>
      </c>
      <c r="B2538" s="1" t="s">
        <v>9229</v>
      </c>
      <c r="C2538" s="2">
        <v>59809840</v>
      </c>
      <c r="D2538" s="1" t="s">
        <v>9230</v>
      </c>
      <c r="E2538" s="1" t="s">
        <v>9240</v>
      </c>
      <c r="F2538" s="3">
        <v>44199</v>
      </c>
      <c r="G2538" t="s">
        <v>11779</v>
      </c>
    </row>
    <row r="2539" spans="1:7" x14ac:dyDescent="0.25">
      <c r="A2539">
        <f t="shared" ca="1" si="39"/>
        <v>0.29374262688743957</v>
      </c>
      <c r="B2539" s="1" t="s">
        <v>9259</v>
      </c>
      <c r="C2539" s="2">
        <v>211010103</v>
      </c>
      <c r="D2539" s="1" t="s">
        <v>9260</v>
      </c>
      <c r="E2539" s="1" t="s">
        <v>9233</v>
      </c>
      <c r="F2539" s="3">
        <v>44419</v>
      </c>
      <c r="G2539" t="s">
        <v>11780</v>
      </c>
    </row>
    <row r="2540" spans="1:7" x14ac:dyDescent="0.25">
      <c r="A2540">
        <f t="shared" ca="1" si="39"/>
        <v>0.6148755235368123</v>
      </c>
      <c r="B2540" s="1" t="s">
        <v>9242</v>
      </c>
      <c r="C2540" s="2">
        <v>332064480</v>
      </c>
      <c r="D2540" s="1" t="s">
        <v>9243</v>
      </c>
      <c r="E2540" s="1" t="s">
        <v>9231</v>
      </c>
      <c r="F2540" s="3">
        <v>44405</v>
      </c>
      <c r="G2540" t="s">
        <v>11781</v>
      </c>
    </row>
    <row r="2541" spans="1:7" x14ac:dyDescent="0.25">
      <c r="A2541">
        <f t="shared" ca="1" si="39"/>
        <v>0.27822191479027536</v>
      </c>
      <c r="B2541" s="1" t="s">
        <v>9245</v>
      </c>
      <c r="C2541" s="2">
        <v>796218942</v>
      </c>
      <c r="D2541" s="1" t="s">
        <v>9246</v>
      </c>
      <c r="E2541" s="1" t="s">
        <v>9285</v>
      </c>
      <c r="F2541" s="3">
        <v>44639</v>
      </c>
      <c r="G2541" t="s">
        <v>11782</v>
      </c>
    </row>
    <row r="2542" spans="1:7" x14ac:dyDescent="0.25">
      <c r="A2542">
        <f t="shared" ca="1" si="39"/>
        <v>0.5841534819549975</v>
      </c>
      <c r="B2542" s="1" t="s">
        <v>9225</v>
      </c>
      <c r="C2542" s="2">
        <v>719348711</v>
      </c>
      <c r="D2542" s="1" t="s">
        <v>9226</v>
      </c>
      <c r="E2542" s="1" t="s">
        <v>9227</v>
      </c>
      <c r="F2542" s="3">
        <v>44337</v>
      </c>
      <c r="G2542" t="s">
        <v>11783</v>
      </c>
    </row>
    <row r="2543" spans="1:7" x14ac:dyDescent="0.25">
      <c r="A2543">
        <f t="shared" ca="1" si="39"/>
        <v>0.77041473341159128</v>
      </c>
      <c r="B2543" s="1" t="s">
        <v>9229</v>
      </c>
      <c r="C2543" s="2">
        <v>799549503</v>
      </c>
      <c r="D2543" s="1" t="s">
        <v>9230</v>
      </c>
      <c r="E2543" s="1" t="s">
        <v>9240</v>
      </c>
      <c r="F2543" s="3">
        <v>44654</v>
      </c>
      <c r="G2543" t="s">
        <v>11784</v>
      </c>
    </row>
    <row r="2544" spans="1:7" x14ac:dyDescent="0.25">
      <c r="A2544">
        <f t="shared" ca="1" si="39"/>
        <v>0.92326379036054096</v>
      </c>
      <c r="B2544" s="1" t="s">
        <v>9235</v>
      </c>
      <c r="C2544" s="2">
        <v>552405583</v>
      </c>
      <c r="D2544" s="1" t="s">
        <v>9236</v>
      </c>
      <c r="E2544" s="1" t="s">
        <v>9248</v>
      </c>
      <c r="F2544" s="3">
        <v>44657</v>
      </c>
      <c r="G2544" t="s">
        <v>11785</v>
      </c>
    </row>
    <row r="2545" spans="1:7" x14ac:dyDescent="0.25">
      <c r="A2545">
        <f t="shared" ca="1" si="39"/>
        <v>0.663205717428488</v>
      </c>
      <c r="B2545" s="1" t="s">
        <v>9229</v>
      </c>
      <c r="C2545" s="2">
        <v>887871306</v>
      </c>
      <c r="D2545" s="1" t="s">
        <v>9230</v>
      </c>
      <c r="E2545" s="1" t="s">
        <v>9240</v>
      </c>
      <c r="F2545" s="3">
        <v>44414</v>
      </c>
      <c r="G2545" t="s">
        <v>11786</v>
      </c>
    </row>
    <row r="2546" spans="1:7" x14ac:dyDescent="0.25">
      <c r="A2546">
        <f t="shared" ca="1" si="39"/>
        <v>0.70780757296950614</v>
      </c>
      <c r="B2546" s="1" t="s">
        <v>9235</v>
      </c>
      <c r="C2546" s="2">
        <v>737911540</v>
      </c>
      <c r="D2546" s="1" t="s">
        <v>9236</v>
      </c>
      <c r="E2546" s="1" t="s">
        <v>9227</v>
      </c>
      <c r="F2546" s="3">
        <v>44308</v>
      </c>
      <c r="G2546" t="s">
        <v>11787</v>
      </c>
    </row>
    <row r="2547" spans="1:7" x14ac:dyDescent="0.25">
      <c r="A2547">
        <f t="shared" ca="1" si="39"/>
        <v>0.6415371986402264</v>
      </c>
      <c r="B2547" s="1" t="s">
        <v>9259</v>
      </c>
      <c r="C2547" s="2">
        <v>291140549</v>
      </c>
      <c r="D2547" s="1" t="s">
        <v>9260</v>
      </c>
      <c r="E2547" s="1" t="s">
        <v>9287</v>
      </c>
      <c r="F2547" s="3">
        <v>44675</v>
      </c>
      <c r="G2547" t="s">
        <v>11788</v>
      </c>
    </row>
    <row r="2548" spans="1:7" x14ac:dyDescent="0.25">
      <c r="A2548">
        <f t="shared" ca="1" si="39"/>
        <v>0.8122641059095056</v>
      </c>
      <c r="B2548" s="1" t="s">
        <v>9242</v>
      </c>
      <c r="C2548" s="2">
        <v>731806882</v>
      </c>
      <c r="D2548" s="1" t="s">
        <v>9243</v>
      </c>
      <c r="E2548" s="1" t="s">
        <v>9231</v>
      </c>
      <c r="F2548" s="3">
        <v>44632</v>
      </c>
      <c r="G2548" t="s">
        <v>11789</v>
      </c>
    </row>
    <row r="2549" spans="1:7" x14ac:dyDescent="0.25">
      <c r="A2549">
        <f t="shared" ca="1" si="39"/>
        <v>0.90887049107078788</v>
      </c>
      <c r="B2549" s="1" t="s">
        <v>9245</v>
      </c>
      <c r="C2549" s="2">
        <v>539613366</v>
      </c>
      <c r="D2549" s="1" t="s">
        <v>9246</v>
      </c>
      <c r="E2549" s="1" t="s">
        <v>9227</v>
      </c>
      <c r="F2549" s="3">
        <v>44381</v>
      </c>
      <c r="G2549" t="s">
        <v>11790</v>
      </c>
    </row>
    <row r="2550" spans="1:7" x14ac:dyDescent="0.25">
      <c r="A2550">
        <f t="shared" ca="1" si="39"/>
        <v>0.42822677975135248</v>
      </c>
      <c r="B2550" s="1" t="s">
        <v>9242</v>
      </c>
      <c r="C2550" s="2">
        <v>900149156</v>
      </c>
      <c r="D2550" s="1" t="s">
        <v>9243</v>
      </c>
      <c r="E2550" s="1" t="s">
        <v>9231</v>
      </c>
      <c r="F2550" s="3">
        <v>44515</v>
      </c>
      <c r="G2550" t="s">
        <v>11791</v>
      </c>
    </row>
    <row r="2551" spans="1:7" x14ac:dyDescent="0.25">
      <c r="A2551">
        <f t="shared" ca="1" si="39"/>
        <v>0.55585356684299991</v>
      </c>
      <c r="B2551" s="1" t="s">
        <v>9229</v>
      </c>
      <c r="C2551" s="2">
        <v>761624255</v>
      </c>
      <c r="D2551" s="1" t="s">
        <v>9230</v>
      </c>
      <c r="E2551" s="1" t="s">
        <v>9240</v>
      </c>
      <c r="F2551" s="3">
        <v>44605</v>
      </c>
      <c r="G2551" t="s">
        <v>11792</v>
      </c>
    </row>
    <row r="2552" spans="1:7" x14ac:dyDescent="0.25">
      <c r="A2552">
        <f t="shared" ca="1" si="39"/>
        <v>0.81903090958493108</v>
      </c>
      <c r="B2552" s="1" t="s">
        <v>9259</v>
      </c>
      <c r="C2552" s="2">
        <v>14018624</v>
      </c>
      <c r="D2552" s="1" t="s">
        <v>9260</v>
      </c>
      <c r="E2552" s="1" t="s">
        <v>9231</v>
      </c>
      <c r="F2552" s="3">
        <v>44338</v>
      </c>
      <c r="G2552" t="s">
        <v>11793</v>
      </c>
    </row>
    <row r="2553" spans="1:7" x14ac:dyDescent="0.25">
      <c r="A2553">
        <f t="shared" ca="1" si="39"/>
        <v>2.1546185205238544E-2</v>
      </c>
      <c r="B2553" s="1" t="s">
        <v>9245</v>
      </c>
      <c r="C2553" s="2">
        <v>824314669</v>
      </c>
      <c r="D2553" s="1" t="s">
        <v>9246</v>
      </c>
      <c r="E2553" s="1" t="s">
        <v>9227</v>
      </c>
      <c r="F2553" s="3">
        <v>44416</v>
      </c>
      <c r="G2553" t="s">
        <v>11794</v>
      </c>
    </row>
    <row r="2554" spans="1:7" x14ac:dyDescent="0.25">
      <c r="A2554">
        <f t="shared" ca="1" si="39"/>
        <v>0.4679841402192757</v>
      </c>
      <c r="B2554" s="1" t="s">
        <v>9229</v>
      </c>
      <c r="C2554" s="2">
        <v>482319919</v>
      </c>
      <c r="D2554" s="1" t="s">
        <v>9230</v>
      </c>
      <c r="E2554" s="1" t="s">
        <v>9240</v>
      </c>
      <c r="F2554" s="3">
        <v>44531</v>
      </c>
      <c r="G2554" t="s">
        <v>11795</v>
      </c>
    </row>
    <row r="2555" spans="1:7" x14ac:dyDescent="0.25">
      <c r="A2555">
        <f t="shared" ca="1" si="39"/>
        <v>0.71107987472830847</v>
      </c>
      <c r="B2555" s="1" t="s">
        <v>9225</v>
      </c>
      <c r="C2555" s="2">
        <v>255952093</v>
      </c>
      <c r="D2555" s="1" t="s">
        <v>9226</v>
      </c>
      <c r="E2555" s="1" t="s">
        <v>9227</v>
      </c>
      <c r="F2555" s="3">
        <v>44198</v>
      </c>
      <c r="G2555" t="s">
        <v>11796</v>
      </c>
    </row>
    <row r="2556" spans="1:7" x14ac:dyDescent="0.25">
      <c r="A2556">
        <f t="shared" ca="1" si="39"/>
        <v>0.46925497700246188</v>
      </c>
      <c r="B2556" s="1" t="s">
        <v>9245</v>
      </c>
      <c r="C2556" s="2">
        <v>318126840</v>
      </c>
      <c r="D2556" s="1" t="s">
        <v>9246</v>
      </c>
      <c r="E2556" s="1" t="s">
        <v>9227</v>
      </c>
      <c r="F2556" s="3">
        <v>44513</v>
      </c>
      <c r="G2556" t="s">
        <v>11797</v>
      </c>
    </row>
    <row r="2557" spans="1:7" x14ac:dyDescent="0.25">
      <c r="A2557">
        <f t="shared" ca="1" si="39"/>
        <v>0.89005073152751601</v>
      </c>
      <c r="B2557" s="1" t="s">
        <v>9259</v>
      </c>
      <c r="C2557" s="2">
        <v>913004392</v>
      </c>
      <c r="D2557" s="1" t="s">
        <v>9260</v>
      </c>
      <c r="E2557" s="1" t="s">
        <v>9287</v>
      </c>
      <c r="F2557" s="3">
        <v>44527</v>
      </c>
      <c r="G2557" t="s">
        <v>11798</v>
      </c>
    </row>
    <row r="2558" spans="1:7" x14ac:dyDescent="0.25">
      <c r="A2558">
        <f t="shared" ca="1" si="39"/>
        <v>5.5314856561244907E-2</v>
      </c>
      <c r="B2558" s="1" t="s">
        <v>9235</v>
      </c>
      <c r="C2558" s="2">
        <v>80506124</v>
      </c>
      <c r="D2558" s="1" t="s">
        <v>9236</v>
      </c>
      <c r="E2558" s="1" t="s">
        <v>9237</v>
      </c>
      <c r="F2558" s="3">
        <v>44313</v>
      </c>
      <c r="G2558" t="s">
        <v>11799</v>
      </c>
    </row>
    <row r="2559" spans="1:7" x14ac:dyDescent="0.25">
      <c r="A2559">
        <f t="shared" ca="1" si="39"/>
        <v>0.30144781288860178</v>
      </c>
      <c r="B2559" s="1" t="s">
        <v>9225</v>
      </c>
      <c r="C2559" s="2">
        <v>706031409</v>
      </c>
      <c r="D2559" s="1" t="s">
        <v>9226</v>
      </c>
      <c r="E2559" s="1" t="s">
        <v>9227</v>
      </c>
      <c r="F2559" s="3">
        <v>44337</v>
      </c>
      <c r="G2559" t="s">
        <v>11800</v>
      </c>
    </row>
    <row r="2560" spans="1:7" x14ac:dyDescent="0.25">
      <c r="A2560">
        <f t="shared" ca="1" si="39"/>
        <v>0.99167105781139464</v>
      </c>
      <c r="B2560" s="1" t="s">
        <v>9259</v>
      </c>
      <c r="C2560" s="2">
        <v>128381655</v>
      </c>
      <c r="D2560" s="1" t="s">
        <v>9260</v>
      </c>
      <c r="E2560" s="1" t="s">
        <v>9233</v>
      </c>
      <c r="F2560" s="3">
        <v>44445</v>
      </c>
      <c r="G2560" t="s">
        <v>11801</v>
      </c>
    </row>
    <row r="2561" spans="1:7" x14ac:dyDescent="0.25">
      <c r="A2561">
        <f t="shared" ca="1" si="39"/>
        <v>6.4494117163693354E-2</v>
      </c>
      <c r="B2561" s="1" t="s">
        <v>9259</v>
      </c>
      <c r="C2561" s="2">
        <v>80429347</v>
      </c>
      <c r="D2561" s="1" t="s">
        <v>9260</v>
      </c>
      <c r="E2561" s="1" t="s">
        <v>9287</v>
      </c>
      <c r="F2561" s="3">
        <v>44628</v>
      </c>
      <c r="G2561" t="s">
        <v>11802</v>
      </c>
    </row>
    <row r="2562" spans="1:7" x14ac:dyDescent="0.25">
      <c r="A2562">
        <f t="shared" ref="A2562:A2625" ca="1" si="40">RAND()</f>
        <v>0.57092230504680841</v>
      </c>
      <c r="B2562" s="1" t="s">
        <v>9242</v>
      </c>
      <c r="C2562" s="2">
        <v>589094059</v>
      </c>
      <c r="D2562" s="1" t="s">
        <v>9243</v>
      </c>
      <c r="E2562" s="1" t="s">
        <v>9231</v>
      </c>
      <c r="F2562" s="3">
        <v>44663</v>
      </c>
      <c r="G2562" t="s">
        <v>11803</v>
      </c>
    </row>
    <row r="2563" spans="1:7" x14ac:dyDescent="0.25">
      <c r="A2563">
        <f t="shared" ca="1" si="40"/>
        <v>0.32286457885968645</v>
      </c>
      <c r="B2563" s="1" t="s">
        <v>9245</v>
      </c>
      <c r="C2563" s="2">
        <v>611034975</v>
      </c>
      <c r="D2563" s="1" t="s">
        <v>9246</v>
      </c>
      <c r="E2563" s="1" t="s">
        <v>9285</v>
      </c>
      <c r="F2563" s="3">
        <v>44221</v>
      </c>
      <c r="G2563" t="s">
        <v>11804</v>
      </c>
    </row>
    <row r="2564" spans="1:7" x14ac:dyDescent="0.25">
      <c r="A2564">
        <f t="shared" ca="1" si="40"/>
        <v>0.76230707680817855</v>
      </c>
      <c r="B2564" s="1" t="s">
        <v>9229</v>
      </c>
      <c r="C2564" s="2">
        <v>789469598</v>
      </c>
      <c r="D2564" s="1" t="s">
        <v>9230</v>
      </c>
      <c r="E2564" s="1" t="s">
        <v>9240</v>
      </c>
      <c r="F2564" s="3">
        <v>44461</v>
      </c>
      <c r="G2564" t="s">
        <v>11805</v>
      </c>
    </row>
    <row r="2565" spans="1:7" x14ac:dyDescent="0.25">
      <c r="A2565">
        <f t="shared" ca="1" si="40"/>
        <v>0.79828449030607684</v>
      </c>
      <c r="B2565" s="1" t="s">
        <v>9225</v>
      </c>
      <c r="C2565" s="2">
        <v>739411332</v>
      </c>
      <c r="D2565" s="1" t="s">
        <v>9226</v>
      </c>
      <c r="E2565" s="1" t="s">
        <v>9227</v>
      </c>
      <c r="F2565" s="3">
        <v>44491</v>
      </c>
      <c r="G2565" t="s">
        <v>11806</v>
      </c>
    </row>
    <row r="2566" spans="1:7" x14ac:dyDescent="0.25">
      <c r="A2566">
        <f t="shared" ca="1" si="40"/>
        <v>0.78399396304961988</v>
      </c>
      <c r="B2566" s="1" t="s">
        <v>9225</v>
      </c>
      <c r="C2566" s="2">
        <v>556812134</v>
      </c>
      <c r="D2566" s="1" t="s">
        <v>9226</v>
      </c>
      <c r="E2566" s="1" t="s">
        <v>9227</v>
      </c>
      <c r="F2566" s="3">
        <v>44283</v>
      </c>
      <c r="G2566" t="s">
        <v>11807</v>
      </c>
    </row>
    <row r="2567" spans="1:7" x14ac:dyDescent="0.25">
      <c r="A2567">
        <f t="shared" ca="1" si="40"/>
        <v>2.5033551049240099E-2</v>
      </c>
      <c r="B2567" s="1" t="s">
        <v>9245</v>
      </c>
      <c r="C2567" s="2">
        <v>698738485</v>
      </c>
      <c r="D2567" s="1" t="s">
        <v>9246</v>
      </c>
      <c r="E2567" s="1" t="s">
        <v>9227</v>
      </c>
      <c r="F2567" s="3">
        <v>44651</v>
      </c>
      <c r="G2567" t="s">
        <v>11808</v>
      </c>
    </row>
    <row r="2568" spans="1:7" x14ac:dyDescent="0.25">
      <c r="A2568">
        <f t="shared" ca="1" si="40"/>
        <v>0.81830623136995939</v>
      </c>
      <c r="B2568" s="1" t="s">
        <v>9245</v>
      </c>
      <c r="C2568" s="2">
        <v>538814178</v>
      </c>
      <c r="D2568" s="1" t="s">
        <v>9246</v>
      </c>
      <c r="E2568" s="1" t="s">
        <v>9282</v>
      </c>
      <c r="F2568" s="3">
        <v>44253</v>
      </c>
      <c r="G2568" t="s">
        <v>11809</v>
      </c>
    </row>
    <row r="2569" spans="1:7" x14ac:dyDescent="0.25">
      <c r="A2569">
        <f t="shared" ca="1" si="40"/>
        <v>0.56434986066023374</v>
      </c>
      <c r="B2569" s="1" t="s">
        <v>9225</v>
      </c>
      <c r="C2569" s="2">
        <v>356089885</v>
      </c>
      <c r="D2569" s="1" t="s">
        <v>9226</v>
      </c>
      <c r="E2569" s="1" t="s">
        <v>9233</v>
      </c>
      <c r="F2569" s="3">
        <v>44239</v>
      </c>
      <c r="G2569" t="s">
        <v>11810</v>
      </c>
    </row>
    <row r="2570" spans="1:7" x14ac:dyDescent="0.25">
      <c r="A2570">
        <f t="shared" ca="1" si="40"/>
        <v>0.7611095914537126</v>
      </c>
      <c r="B2570" s="1" t="s">
        <v>9229</v>
      </c>
      <c r="C2570" s="2">
        <v>420838516</v>
      </c>
      <c r="D2570" s="1" t="s">
        <v>9230</v>
      </c>
      <c r="E2570" s="1" t="s">
        <v>9240</v>
      </c>
      <c r="F2570" s="3">
        <v>44210</v>
      </c>
      <c r="G2570" t="s">
        <v>11811</v>
      </c>
    </row>
    <row r="2571" spans="1:7" x14ac:dyDescent="0.25">
      <c r="A2571">
        <f t="shared" ca="1" si="40"/>
        <v>0.48205964860510397</v>
      </c>
      <c r="B2571" s="1" t="s">
        <v>9242</v>
      </c>
      <c r="C2571" s="2">
        <v>41359454</v>
      </c>
      <c r="D2571" s="1" t="s">
        <v>9243</v>
      </c>
      <c r="E2571" s="1" t="s">
        <v>9231</v>
      </c>
      <c r="F2571" s="3">
        <v>44245</v>
      </c>
      <c r="G2571" t="s">
        <v>11812</v>
      </c>
    </row>
    <row r="2572" spans="1:7" x14ac:dyDescent="0.25">
      <c r="A2572">
        <f t="shared" ca="1" si="40"/>
        <v>0.95042486172710261</v>
      </c>
      <c r="B2572" s="1" t="s">
        <v>9225</v>
      </c>
      <c r="C2572" s="2">
        <v>481645956</v>
      </c>
      <c r="D2572" s="1" t="s">
        <v>9226</v>
      </c>
      <c r="E2572" s="1" t="s">
        <v>9227</v>
      </c>
      <c r="F2572" s="3">
        <v>44660</v>
      </c>
      <c r="G2572" t="s">
        <v>11813</v>
      </c>
    </row>
    <row r="2573" spans="1:7" x14ac:dyDescent="0.25">
      <c r="A2573">
        <f t="shared" ca="1" si="40"/>
        <v>9.2839259009391273E-2</v>
      </c>
      <c r="B2573" s="1" t="s">
        <v>9235</v>
      </c>
      <c r="C2573" s="2">
        <v>135610632</v>
      </c>
      <c r="D2573" s="1" t="s">
        <v>9236</v>
      </c>
      <c r="E2573" s="1" t="s">
        <v>9237</v>
      </c>
      <c r="F2573" s="3">
        <v>44485</v>
      </c>
      <c r="G2573" t="s">
        <v>11814</v>
      </c>
    </row>
    <row r="2574" spans="1:7" x14ac:dyDescent="0.25">
      <c r="A2574">
        <f t="shared" ca="1" si="40"/>
        <v>0.6187393626126948</v>
      </c>
      <c r="B2574" s="1" t="s">
        <v>9242</v>
      </c>
      <c r="C2574" s="2">
        <v>709718318</v>
      </c>
      <c r="D2574" s="1" t="s">
        <v>9243</v>
      </c>
      <c r="E2574" s="1" t="s">
        <v>9231</v>
      </c>
      <c r="F2574" s="3">
        <v>44211</v>
      </c>
      <c r="G2574" t="s">
        <v>11815</v>
      </c>
    </row>
    <row r="2575" spans="1:7" x14ac:dyDescent="0.25">
      <c r="A2575">
        <f t="shared" ca="1" si="40"/>
        <v>0.39640347003710119</v>
      </c>
      <c r="B2575" s="1" t="s">
        <v>9225</v>
      </c>
      <c r="C2575" s="2">
        <v>564894021</v>
      </c>
      <c r="D2575" s="1" t="s">
        <v>9226</v>
      </c>
      <c r="E2575" s="1" t="s">
        <v>9231</v>
      </c>
      <c r="F2575" s="3">
        <v>44255</v>
      </c>
      <c r="G2575" t="s">
        <v>11816</v>
      </c>
    </row>
    <row r="2576" spans="1:7" x14ac:dyDescent="0.25">
      <c r="A2576">
        <f t="shared" ca="1" si="40"/>
        <v>0.70014379192075404</v>
      </c>
      <c r="B2576" s="1" t="s">
        <v>9245</v>
      </c>
      <c r="C2576" s="2">
        <v>600449226</v>
      </c>
      <c r="D2576" s="1" t="s">
        <v>9246</v>
      </c>
      <c r="E2576" s="1" t="s">
        <v>9285</v>
      </c>
      <c r="F2576" s="3">
        <v>44606</v>
      </c>
      <c r="G2576" t="s">
        <v>11817</v>
      </c>
    </row>
    <row r="2577" spans="1:7" x14ac:dyDescent="0.25">
      <c r="A2577">
        <f t="shared" ca="1" si="40"/>
        <v>0.80682928355156047</v>
      </c>
      <c r="B2577" s="1" t="s">
        <v>9245</v>
      </c>
      <c r="C2577" s="2">
        <v>213378098</v>
      </c>
      <c r="D2577" s="1" t="s">
        <v>9246</v>
      </c>
      <c r="E2577" s="1" t="s">
        <v>9227</v>
      </c>
      <c r="F2577" s="3">
        <v>44503</v>
      </c>
      <c r="G2577" t="s">
        <v>11818</v>
      </c>
    </row>
    <row r="2578" spans="1:7" x14ac:dyDescent="0.25">
      <c r="A2578">
        <f t="shared" ca="1" si="40"/>
        <v>0.49201609086047915</v>
      </c>
      <c r="B2578" s="1" t="s">
        <v>9259</v>
      </c>
      <c r="C2578" s="2">
        <v>405009779</v>
      </c>
      <c r="D2578" s="1" t="s">
        <v>9260</v>
      </c>
      <c r="E2578" s="1" t="s">
        <v>9287</v>
      </c>
      <c r="F2578" s="3">
        <v>44379</v>
      </c>
      <c r="G2578" t="s">
        <v>11819</v>
      </c>
    </row>
    <row r="2579" spans="1:7" x14ac:dyDescent="0.25">
      <c r="A2579">
        <f t="shared" ca="1" si="40"/>
        <v>7.3775975314410269E-2</v>
      </c>
      <c r="B2579" s="1" t="s">
        <v>9259</v>
      </c>
      <c r="C2579" s="2">
        <v>192167762</v>
      </c>
      <c r="D2579" s="1" t="s">
        <v>9260</v>
      </c>
      <c r="E2579" s="1" t="s">
        <v>9233</v>
      </c>
      <c r="F2579" s="3">
        <v>44562</v>
      </c>
      <c r="G2579" t="s">
        <v>11820</v>
      </c>
    </row>
    <row r="2580" spans="1:7" x14ac:dyDescent="0.25">
      <c r="A2580">
        <f t="shared" ca="1" si="40"/>
        <v>2.5124796317913756E-2</v>
      </c>
      <c r="B2580" s="1" t="s">
        <v>9225</v>
      </c>
      <c r="C2580" s="2">
        <v>920495974</v>
      </c>
      <c r="D2580" s="1" t="s">
        <v>9226</v>
      </c>
      <c r="E2580" s="1" t="s">
        <v>9227</v>
      </c>
      <c r="F2580" s="3">
        <v>44667</v>
      </c>
      <c r="G2580" t="s">
        <v>11821</v>
      </c>
    </row>
    <row r="2581" spans="1:7" x14ac:dyDescent="0.25">
      <c r="A2581">
        <f t="shared" ca="1" si="40"/>
        <v>0.51761905391772867</v>
      </c>
      <c r="B2581" s="1" t="s">
        <v>9245</v>
      </c>
      <c r="C2581" s="2">
        <v>275493319</v>
      </c>
      <c r="D2581" s="1" t="s">
        <v>9246</v>
      </c>
      <c r="E2581" s="1" t="s">
        <v>9227</v>
      </c>
      <c r="F2581" s="3">
        <v>44448</v>
      </c>
      <c r="G2581" t="s">
        <v>11822</v>
      </c>
    </row>
    <row r="2582" spans="1:7" x14ac:dyDescent="0.25">
      <c r="A2582">
        <f t="shared" ca="1" si="40"/>
        <v>0.8662061972913967</v>
      </c>
      <c r="B2582" s="1" t="s">
        <v>9225</v>
      </c>
      <c r="C2582" s="2">
        <v>957927989</v>
      </c>
      <c r="D2582" s="1" t="s">
        <v>9226</v>
      </c>
      <c r="E2582" s="1" t="s">
        <v>9233</v>
      </c>
      <c r="F2582" s="3">
        <v>44380</v>
      </c>
      <c r="G2582" t="s">
        <v>11823</v>
      </c>
    </row>
    <row r="2583" spans="1:7" x14ac:dyDescent="0.25">
      <c r="A2583">
        <f t="shared" ca="1" si="40"/>
        <v>0.13789885501314858</v>
      </c>
      <c r="B2583" s="1" t="s">
        <v>9235</v>
      </c>
      <c r="C2583" s="2">
        <v>599797239</v>
      </c>
      <c r="D2583" s="1" t="s">
        <v>9236</v>
      </c>
      <c r="E2583" s="1" t="s">
        <v>9237</v>
      </c>
      <c r="F2583" s="3">
        <v>44634</v>
      </c>
      <c r="G2583" t="s">
        <v>11824</v>
      </c>
    </row>
    <row r="2584" spans="1:7" x14ac:dyDescent="0.25">
      <c r="A2584">
        <f t="shared" ca="1" si="40"/>
        <v>4.1007944974742361E-2</v>
      </c>
      <c r="B2584" s="1" t="s">
        <v>9225</v>
      </c>
      <c r="C2584" s="2">
        <v>986967108</v>
      </c>
      <c r="D2584" s="1" t="s">
        <v>9226</v>
      </c>
      <c r="E2584" s="1" t="s">
        <v>9227</v>
      </c>
      <c r="F2584" s="3">
        <v>44249</v>
      </c>
      <c r="G2584" t="s">
        <v>11825</v>
      </c>
    </row>
    <row r="2585" spans="1:7" x14ac:dyDescent="0.25">
      <c r="A2585">
        <f t="shared" ca="1" si="40"/>
        <v>0.96805023896353248</v>
      </c>
      <c r="B2585" s="1" t="s">
        <v>9225</v>
      </c>
      <c r="C2585" s="2">
        <v>850215093</v>
      </c>
      <c r="D2585" s="1" t="s">
        <v>9226</v>
      </c>
      <c r="E2585" s="1" t="s">
        <v>9285</v>
      </c>
      <c r="F2585" s="3">
        <v>44668</v>
      </c>
      <c r="G2585" t="s">
        <v>11826</v>
      </c>
    </row>
    <row r="2586" spans="1:7" x14ac:dyDescent="0.25">
      <c r="A2586">
        <f t="shared" ca="1" si="40"/>
        <v>0.96701682054181448</v>
      </c>
      <c r="B2586" s="1" t="s">
        <v>9235</v>
      </c>
      <c r="C2586" s="2">
        <v>764436046</v>
      </c>
      <c r="D2586" s="1" t="s">
        <v>9236</v>
      </c>
      <c r="E2586" s="1" t="s">
        <v>9248</v>
      </c>
      <c r="F2586" s="3">
        <v>44470</v>
      </c>
      <c r="G2586" t="s">
        <v>11827</v>
      </c>
    </row>
    <row r="2587" spans="1:7" x14ac:dyDescent="0.25">
      <c r="A2587">
        <f t="shared" ca="1" si="40"/>
        <v>0.13322333988120605</v>
      </c>
      <c r="B2587" s="1" t="s">
        <v>9259</v>
      </c>
      <c r="C2587" s="2">
        <v>717666940</v>
      </c>
      <c r="D2587" s="1" t="s">
        <v>9260</v>
      </c>
      <c r="E2587" s="1" t="s">
        <v>9231</v>
      </c>
      <c r="F2587" s="3">
        <v>44243</v>
      </c>
      <c r="G2587" t="s">
        <v>11828</v>
      </c>
    </row>
    <row r="2588" spans="1:7" x14ac:dyDescent="0.25">
      <c r="A2588">
        <f t="shared" ca="1" si="40"/>
        <v>0.1580676840741666</v>
      </c>
      <c r="B2588" s="1" t="s">
        <v>9245</v>
      </c>
      <c r="C2588" s="2">
        <v>380865340</v>
      </c>
      <c r="D2588" s="1" t="s">
        <v>9246</v>
      </c>
      <c r="E2588" s="1" t="s">
        <v>9282</v>
      </c>
      <c r="F2588" s="3">
        <v>44428</v>
      </c>
      <c r="G2588" t="s">
        <v>11829</v>
      </c>
    </row>
    <row r="2589" spans="1:7" x14ac:dyDescent="0.25">
      <c r="A2589">
        <f t="shared" ca="1" si="40"/>
        <v>0.61499585183586636</v>
      </c>
      <c r="B2589" s="1" t="s">
        <v>9242</v>
      </c>
      <c r="C2589" s="2">
        <v>259747071</v>
      </c>
      <c r="D2589" s="1" t="s">
        <v>9243</v>
      </c>
      <c r="E2589" s="1" t="s">
        <v>9231</v>
      </c>
      <c r="F2589" s="3">
        <v>44202</v>
      </c>
      <c r="G2589" t="s">
        <v>11830</v>
      </c>
    </row>
    <row r="2590" spans="1:7" x14ac:dyDescent="0.25">
      <c r="A2590">
        <f t="shared" ca="1" si="40"/>
        <v>0.57425337933717635</v>
      </c>
      <c r="B2590" s="1" t="s">
        <v>9225</v>
      </c>
      <c r="C2590" s="2">
        <v>932995365</v>
      </c>
      <c r="D2590" s="1" t="s">
        <v>9226</v>
      </c>
      <c r="E2590" s="1" t="s">
        <v>9227</v>
      </c>
      <c r="F2590" s="3">
        <v>44446</v>
      </c>
      <c r="G2590" t="s">
        <v>11831</v>
      </c>
    </row>
    <row r="2591" spans="1:7" x14ac:dyDescent="0.25">
      <c r="A2591">
        <f t="shared" ca="1" si="40"/>
        <v>0.9651458988268935</v>
      </c>
      <c r="B2591" s="1" t="s">
        <v>9229</v>
      </c>
      <c r="C2591" s="2">
        <v>197570644</v>
      </c>
      <c r="D2591" s="1" t="s">
        <v>9230</v>
      </c>
      <c r="E2591" s="1" t="s">
        <v>9240</v>
      </c>
      <c r="F2591" s="3">
        <v>44434</v>
      </c>
      <c r="G2591" t="s">
        <v>11832</v>
      </c>
    </row>
    <row r="2592" spans="1:7" x14ac:dyDescent="0.25">
      <c r="A2592">
        <f t="shared" ca="1" si="40"/>
        <v>0.18468324816453185</v>
      </c>
      <c r="B2592" s="1" t="s">
        <v>9242</v>
      </c>
      <c r="C2592" s="2">
        <v>461606094</v>
      </c>
      <c r="D2592" s="1" t="s">
        <v>9243</v>
      </c>
      <c r="E2592" s="1" t="s">
        <v>9231</v>
      </c>
      <c r="F2592" s="3">
        <v>44497</v>
      </c>
      <c r="G2592" t="s">
        <v>11833</v>
      </c>
    </row>
    <row r="2593" spans="1:7" x14ac:dyDescent="0.25">
      <c r="A2593">
        <f t="shared" ca="1" si="40"/>
        <v>0.36335684961176384</v>
      </c>
      <c r="B2593" s="1" t="s">
        <v>9245</v>
      </c>
      <c r="C2593" s="2">
        <v>67197710</v>
      </c>
      <c r="D2593" s="1" t="s">
        <v>9246</v>
      </c>
      <c r="E2593" s="1" t="s">
        <v>9285</v>
      </c>
      <c r="F2593" s="3">
        <v>44243</v>
      </c>
      <c r="G2593" t="s">
        <v>11834</v>
      </c>
    </row>
    <row r="2594" spans="1:7" x14ac:dyDescent="0.25">
      <c r="A2594">
        <f t="shared" ca="1" si="40"/>
        <v>0.88954189714664533</v>
      </c>
      <c r="B2594" s="1" t="s">
        <v>9259</v>
      </c>
      <c r="C2594" s="2">
        <v>22939715</v>
      </c>
      <c r="D2594" s="1" t="s">
        <v>9260</v>
      </c>
      <c r="E2594" s="1" t="s">
        <v>9233</v>
      </c>
      <c r="F2594" s="3">
        <v>44549</v>
      </c>
      <c r="G2594" t="s">
        <v>11835</v>
      </c>
    </row>
    <row r="2595" spans="1:7" x14ac:dyDescent="0.25">
      <c r="A2595">
        <f t="shared" ca="1" si="40"/>
        <v>0.40018899615985404</v>
      </c>
      <c r="B2595" s="1" t="s">
        <v>9225</v>
      </c>
      <c r="C2595" s="2">
        <v>76432755</v>
      </c>
      <c r="D2595" s="1" t="s">
        <v>9226</v>
      </c>
      <c r="E2595" s="1" t="s">
        <v>9227</v>
      </c>
      <c r="F2595" s="3">
        <v>44202</v>
      </c>
      <c r="G2595" t="s">
        <v>11836</v>
      </c>
    </row>
    <row r="2596" spans="1:7" x14ac:dyDescent="0.25">
      <c r="A2596">
        <f t="shared" ca="1" si="40"/>
        <v>0.57444115312134969</v>
      </c>
      <c r="B2596" s="1" t="s">
        <v>9235</v>
      </c>
      <c r="C2596" s="2">
        <v>694422009</v>
      </c>
      <c r="D2596" s="1" t="s">
        <v>9236</v>
      </c>
      <c r="E2596" s="1" t="s">
        <v>9227</v>
      </c>
      <c r="F2596" s="3">
        <v>44508</v>
      </c>
      <c r="G2596" t="s">
        <v>11837</v>
      </c>
    </row>
    <row r="2597" spans="1:7" x14ac:dyDescent="0.25">
      <c r="A2597">
        <f t="shared" ca="1" si="40"/>
        <v>0.84038751960705049</v>
      </c>
      <c r="B2597" s="1" t="s">
        <v>9259</v>
      </c>
      <c r="C2597" s="2">
        <v>930816191</v>
      </c>
      <c r="D2597" s="1" t="s">
        <v>9260</v>
      </c>
      <c r="E2597" s="1" t="s">
        <v>9233</v>
      </c>
      <c r="F2597" s="3">
        <v>44465</v>
      </c>
      <c r="G2597" t="s">
        <v>11838</v>
      </c>
    </row>
    <row r="2598" spans="1:7" x14ac:dyDescent="0.25">
      <c r="A2598">
        <f t="shared" ca="1" si="40"/>
        <v>0.91385469157455701</v>
      </c>
      <c r="B2598" s="1" t="s">
        <v>9242</v>
      </c>
      <c r="C2598" s="2">
        <v>358586957</v>
      </c>
      <c r="D2598" s="1" t="s">
        <v>9243</v>
      </c>
      <c r="E2598" s="1" t="s">
        <v>9231</v>
      </c>
      <c r="F2598" s="3">
        <v>44256</v>
      </c>
      <c r="G2598" t="s">
        <v>11839</v>
      </c>
    </row>
    <row r="2599" spans="1:7" x14ac:dyDescent="0.25">
      <c r="A2599">
        <f t="shared" ca="1" si="40"/>
        <v>0.70209377550624885</v>
      </c>
      <c r="B2599" s="1" t="s">
        <v>9225</v>
      </c>
      <c r="C2599" s="2">
        <v>860881991</v>
      </c>
      <c r="D2599" s="1" t="s">
        <v>9226</v>
      </c>
      <c r="E2599" s="1" t="s">
        <v>9233</v>
      </c>
      <c r="F2599" s="3">
        <v>44548</v>
      </c>
      <c r="G2599" t="s">
        <v>11840</v>
      </c>
    </row>
    <row r="2600" spans="1:7" x14ac:dyDescent="0.25">
      <c r="A2600">
        <f t="shared" ca="1" si="40"/>
        <v>0.21113125083617346</v>
      </c>
      <c r="B2600" s="1" t="s">
        <v>9242</v>
      </c>
      <c r="C2600" s="2">
        <v>442469610</v>
      </c>
      <c r="D2600" s="1" t="s">
        <v>9243</v>
      </c>
      <c r="E2600" s="1" t="s">
        <v>9231</v>
      </c>
      <c r="F2600" s="3">
        <v>44608</v>
      </c>
      <c r="G2600" t="s">
        <v>11841</v>
      </c>
    </row>
    <row r="2601" spans="1:7" x14ac:dyDescent="0.25">
      <c r="A2601">
        <f t="shared" ca="1" si="40"/>
        <v>0.49922867563394957</v>
      </c>
      <c r="B2601" s="1" t="s">
        <v>9242</v>
      </c>
      <c r="C2601" s="2">
        <v>566928383</v>
      </c>
      <c r="D2601" s="1" t="s">
        <v>9243</v>
      </c>
      <c r="E2601" s="1" t="s">
        <v>9231</v>
      </c>
      <c r="F2601" s="3">
        <v>44532</v>
      </c>
      <c r="G2601" t="s">
        <v>11842</v>
      </c>
    </row>
    <row r="2602" spans="1:7" x14ac:dyDescent="0.25">
      <c r="A2602">
        <f t="shared" ca="1" si="40"/>
        <v>0.60369951827842494</v>
      </c>
      <c r="B2602" s="1" t="s">
        <v>9245</v>
      </c>
      <c r="C2602" s="2">
        <v>828205412</v>
      </c>
      <c r="D2602" s="1" t="s">
        <v>9246</v>
      </c>
      <c r="E2602" s="1" t="s">
        <v>9285</v>
      </c>
      <c r="F2602" s="3">
        <v>44225</v>
      </c>
      <c r="G2602" t="s">
        <v>11843</v>
      </c>
    </row>
    <row r="2603" spans="1:7" x14ac:dyDescent="0.25">
      <c r="A2603">
        <f t="shared" ca="1" si="40"/>
        <v>0.59521757661984498</v>
      </c>
      <c r="B2603" s="1" t="s">
        <v>9235</v>
      </c>
      <c r="C2603" s="2">
        <v>718505332</v>
      </c>
      <c r="D2603" s="1" t="s">
        <v>9236</v>
      </c>
      <c r="E2603" s="1" t="s">
        <v>9237</v>
      </c>
      <c r="F2603" s="3">
        <v>44299</v>
      </c>
      <c r="G2603" t="s">
        <v>11844</v>
      </c>
    </row>
    <row r="2604" spans="1:7" x14ac:dyDescent="0.25">
      <c r="A2604">
        <f t="shared" ca="1" si="40"/>
        <v>0.30916671026000819</v>
      </c>
      <c r="B2604" s="1" t="s">
        <v>9229</v>
      </c>
      <c r="C2604" s="2">
        <v>237951204</v>
      </c>
      <c r="D2604" s="1" t="s">
        <v>9230</v>
      </c>
      <c r="E2604" s="1" t="s">
        <v>9231</v>
      </c>
      <c r="F2604" s="3">
        <v>44342</v>
      </c>
      <c r="G2604" t="s">
        <v>11845</v>
      </c>
    </row>
    <row r="2605" spans="1:7" x14ac:dyDescent="0.25">
      <c r="A2605">
        <f t="shared" ca="1" si="40"/>
        <v>0.73224686404835959</v>
      </c>
      <c r="B2605" s="1" t="s">
        <v>9259</v>
      </c>
      <c r="C2605" s="2">
        <v>642538814</v>
      </c>
      <c r="D2605" s="1" t="s">
        <v>9260</v>
      </c>
      <c r="E2605" s="1" t="s">
        <v>9233</v>
      </c>
      <c r="F2605" s="3">
        <v>44563</v>
      </c>
      <c r="G2605" t="s">
        <v>11846</v>
      </c>
    </row>
    <row r="2606" spans="1:7" x14ac:dyDescent="0.25">
      <c r="A2606">
        <f t="shared" ca="1" si="40"/>
        <v>0.41433712703674663</v>
      </c>
      <c r="B2606" s="1" t="s">
        <v>9235</v>
      </c>
      <c r="C2606" s="2">
        <v>402846524</v>
      </c>
      <c r="D2606" s="1" t="s">
        <v>9236</v>
      </c>
      <c r="E2606" s="1" t="s">
        <v>9237</v>
      </c>
      <c r="F2606" s="3">
        <v>44344</v>
      </c>
      <c r="G2606" t="s">
        <v>11847</v>
      </c>
    </row>
    <row r="2607" spans="1:7" x14ac:dyDescent="0.25">
      <c r="A2607">
        <f t="shared" ca="1" si="40"/>
        <v>0.16009956314475071</v>
      </c>
      <c r="B2607" s="1" t="s">
        <v>9225</v>
      </c>
      <c r="C2607" s="2">
        <v>868759038</v>
      </c>
      <c r="D2607" s="1" t="s">
        <v>9226</v>
      </c>
      <c r="E2607" s="1" t="s">
        <v>9227</v>
      </c>
      <c r="F2607" s="3">
        <v>44459</v>
      </c>
      <c r="G2607" t="s">
        <v>11848</v>
      </c>
    </row>
    <row r="2608" spans="1:7" x14ac:dyDescent="0.25">
      <c r="A2608">
        <f t="shared" ca="1" si="40"/>
        <v>0.24494371553451155</v>
      </c>
      <c r="B2608" s="1" t="s">
        <v>9225</v>
      </c>
      <c r="C2608" s="2">
        <v>171777221</v>
      </c>
      <c r="D2608" s="1" t="s">
        <v>9226</v>
      </c>
      <c r="E2608" s="1" t="s">
        <v>9285</v>
      </c>
      <c r="F2608" s="3">
        <v>44234</v>
      </c>
      <c r="G2608" t="s">
        <v>11849</v>
      </c>
    </row>
    <row r="2609" spans="1:7" x14ac:dyDescent="0.25">
      <c r="A2609">
        <f t="shared" ca="1" si="40"/>
        <v>0.89755876756140085</v>
      </c>
      <c r="B2609" s="1" t="s">
        <v>9245</v>
      </c>
      <c r="C2609" s="2">
        <v>296660773</v>
      </c>
      <c r="D2609" s="1" t="s">
        <v>9246</v>
      </c>
      <c r="E2609" s="1" t="s">
        <v>9227</v>
      </c>
      <c r="F2609" s="3">
        <v>44661</v>
      </c>
      <c r="G2609" t="s">
        <v>11850</v>
      </c>
    </row>
    <row r="2610" spans="1:7" x14ac:dyDescent="0.25">
      <c r="A2610">
        <f t="shared" ca="1" si="40"/>
        <v>0.97670333721321401</v>
      </c>
      <c r="B2610" s="1" t="s">
        <v>9242</v>
      </c>
      <c r="C2610" s="2">
        <v>703370261</v>
      </c>
      <c r="D2610" s="1" t="s">
        <v>9243</v>
      </c>
      <c r="E2610" s="1" t="s">
        <v>9231</v>
      </c>
      <c r="F2610" s="3">
        <v>44238</v>
      </c>
      <c r="G2610" t="s">
        <v>11851</v>
      </c>
    </row>
    <row r="2611" spans="1:7" x14ac:dyDescent="0.25">
      <c r="A2611">
        <f t="shared" ca="1" si="40"/>
        <v>0.19610569929892485</v>
      </c>
      <c r="B2611" s="1" t="s">
        <v>9229</v>
      </c>
      <c r="C2611" s="2">
        <v>572868273</v>
      </c>
      <c r="D2611" s="1" t="s">
        <v>9230</v>
      </c>
      <c r="E2611" s="1" t="s">
        <v>9240</v>
      </c>
      <c r="F2611" s="3">
        <v>44254</v>
      </c>
      <c r="G2611" t="s">
        <v>11852</v>
      </c>
    </row>
    <row r="2612" spans="1:7" x14ac:dyDescent="0.25">
      <c r="A2612">
        <f t="shared" ca="1" si="40"/>
        <v>0.36981218625352086</v>
      </c>
      <c r="B2612" s="1" t="s">
        <v>9229</v>
      </c>
      <c r="C2612" s="2">
        <v>118038711</v>
      </c>
      <c r="D2612" s="1" t="s">
        <v>9230</v>
      </c>
      <c r="E2612" s="1" t="s">
        <v>9240</v>
      </c>
      <c r="F2612" s="3">
        <v>44197</v>
      </c>
      <c r="G2612" t="s">
        <v>11853</v>
      </c>
    </row>
    <row r="2613" spans="1:7" x14ac:dyDescent="0.25">
      <c r="A2613">
        <f t="shared" ca="1" si="40"/>
        <v>0.44168732578042902</v>
      </c>
      <c r="B2613" s="1" t="s">
        <v>9235</v>
      </c>
      <c r="C2613" s="2">
        <v>892875281</v>
      </c>
      <c r="D2613" s="1" t="s">
        <v>9236</v>
      </c>
      <c r="E2613" s="1" t="s">
        <v>9248</v>
      </c>
      <c r="F2613" s="3">
        <v>44428</v>
      </c>
      <c r="G2613" t="s">
        <v>11854</v>
      </c>
    </row>
    <row r="2614" spans="1:7" x14ac:dyDescent="0.25">
      <c r="A2614">
        <f t="shared" ca="1" si="40"/>
        <v>0.18950689065380211</v>
      </c>
      <c r="B2614" s="1" t="s">
        <v>9242</v>
      </c>
      <c r="C2614" s="2">
        <v>600924230</v>
      </c>
      <c r="D2614" s="1" t="s">
        <v>9243</v>
      </c>
      <c r="E2614" s="1" t="s">
        <v>9231</v>
      </c>
      <c r="F2614" s="3">
        <v>44432</v>
      </c>
      <c r="G2614" t="s">
        <v>11855</v>
      </c>
    </row>
    <row r="2615" spans="1:7" x14ac:dyDescent="0.25">
      <c r="A2615">
        <f t="shared" ca="1" si="40"/>
        <v>9.3706328703634711E-2</v>
      </c>
      <c r="B2615" s="1" t="s">
        <v>9225</v>
      </c>
      <c r="C2615" s="2">
        <v>744593760</v>
      </c>
      <c r="D2615" s="1" t="s">
        <v>9226</v>
      </c>
      <c r="E2615" s="1" t="s">
        <v>9231</v>
      </c>
      <c r="F2615" s="3">
        <v>44487</v>
      </c>
      <c r="G2615" t="s">
        <v>11856</v>
      </c>
    </row>
    <row r="2616" spans="1:7" x14ac:dyDescent="0.25">
      <c r="A2616">
        <f t="shared" ca="1" si="40"/>
        <v>0.63738288645767982</v>
      </c>
      <c r="B2616" s="1" t="s">
        <v>9235</v>
      </c>
      <c r="C2616" s="2">
        <v>939260509</v>
      </c>
      <c r="D2616" s="1" t="s">
        <v>9236</v>
      </c>
      <c r="E2616" s="1" t="s">
        <v>9237</v>
      </c>
      <c r="F2616" s="3">
        <v>44337</v>
      </c>
      <c r="G2616" t="s">
        <v>11857</v>
      </c>
    </row>
    <row r="2617" spans="1:7" x14ac:dyDescent="0.25">
      <c r="A2617">
        <f t="shared" ca="1" si="40"/>
        <v>0.85923529095819684</v>
      </c>
      <c r="B2617" s="1" t="s">
        <v>9229</v>
      </c>
      <c r="C2617" s="2">
        <v>72428400</v>
      </c>
      <c r="D2617" s="1" t="s">
        <v>9230</v>
      </c>
      <c r="E2617" s="1" t="s">
        <v>9240</v>
      </c>
      <c r="F2617" s="3">
        <v>44467</v>
      </c>
      <c r="G2617" t="s">
        <v>11858</v>
      </c>
    </row>
    <row r="2618" spans="1:7" x14ac:dyDescent="0.25">
      <c r="A2618">
        <f t="shared" ca="1" si="40"/>
        <v>0.24215822325995251</v>
      </c>
      <c r="B2618" s="1" t="s">
        <v>9242</v>
      </c>
      <c r="C2618" s="2">
        <v>738194151</v>
      </c>
      <c r="D2618" s="1" t="s">
        <v>9243</v>
      </c>
      <c r="E2618" s="1" t="s">
        <v>9231</v>
      </c>
      <c r="F2618" s="3">
        <v>44602</v>
      </c>
      <c r="G2618" t="s">
        <v>11859</v>
      </c>
    </row>
    <row r="2619" spans="1:7" x14ac:dyDescent="0.25">
      <c r="A2619">
        <f t="shared" ca="1" si="40"/>
        <v>0.28785656677248517</v>
      </c>
      <c r="B2619" s="1" t="s">
        <v>9245</v>
      </c>
      <c r="C2619" s="2">
        <v>394162382</v>
      </c>
      <c r="D2619" s="1" t="s">
        <v>9246</v>
      </c>
      <c r="E2619" s="1" t="s">
        <v>9227</v>
      </c>
      <c r="F2619" s="3">
        <v>44541</v>
      </c>
      <c r="G2619" t="s">
        <v>11860</v>
      </c>
    </row>
    <row r="2620" spans="1:7" x14ac:dyDescent="0.25">
      <c r="A2620">
        <f t="shared" ca="1" si="40"/>
        <v>0.32771956081025322</v>
      </c>
      <c r="B2620" s="1" t="s">
        <v>9235</v>
      </c>
      <c r="C2620" s="2">
        <v>579536924</v>
      </c>
      <c r="D2620" s="1" t="s">
        <v>9236</v>
      </c>
      <c r="E2620" s="1" t="s">
        <v>9237</v>
      </c>
      <c r="F2620" s="3">
        <v>44380</v>
      </c>
      <c r="G2620" t="s">
        <v>11861</v>
      </c>
    </row>
    <row r="2621" spans="1:7" x14ac:dyDescent="0.25">
      <c r="A2621">
        <f t="shared" ca="1" si="40"/>
        <v>0.29842304616616655</v>
      </c>
      <c r="B2621" s="1" t="s">
        <v>9225</v>
      </c>
      <c r="C2621" s="2">
        <v>997146843</v>
      </c>
      <c r="D2621" s="1" t="s">
        <v>9226</v>
      </c>
      <c r="E2621" s="1" t="s">
        <v>9227</v>
      </c>
      <c r="F2621" s="3">
        <v>44372</v>
      </c>
      <c r="G2621" t="s">
        <v>11862</v>
      </c>
    </row>
    <row r="2622" spans="1:7" x14ac:dyDescent="0.25">
      <c r="A2622">
        <f t="shared" ca="1" si="40"/>
        <v>0.57640709779541277</v>
      </c>
      <c r="B2622" s="1" t="s">
        <v>9245</v>
      </c>
      <c r="C2622" s="2">
        <v>330644989</v>
      </c>
      <c r="D2622" s="1" t="s">
        <v>9246</v>
      </c>
      <c r="E2622" s="1" t="s">
        <v>9282</v>
      </c>
      <c r="F2622" s="3">
        <v>44600</v>
      </c>
      <c r="G2622" t="s">
        <v>11863</v>
      </c>
    </row>
    <row r="2623" spans="1:7" x14ac:dyDescent="0.25">
      <c r="A2623">
        <f t="shared" ca="1" si="40"/>
        <v>0.11825703177482882</v>
      </c>
      <c r="B2623" s="1" t="s">
        <v>9229</v>
      </c>
      <c r="C2623" s="2">
        <v>42504617</v>
      </c>
      <c r="D2623" s="1" t="s">
        <v>9230</v>
      </c>
      <c r="E2623" s="1" t="s">
        <v>9231</v>
      </c>
      <c r="F2623" s="3">
        <v>44411</v>
      </c>
      <c r="G2623" t="s">
        <v>11864</v>
      </c>
    </row>
    <row r="2624" spans="1:7" x14ac:dyDescent="0.25">
      <c r="A2624">
        <f t="shared" ca="1" si="40"/>
        <v>0.59138023133615947</v>
      </c>
      <c r="B2624" s="1" t="s">
        <v>9242</v>
      </c>
      <c r="C2624" s="2">
        <v>490053873</v>
      </c>
      <c r="D2624" s="1" t="s">
        <v>9243</v>
      </c>
      <c r="E2624" s="1" t="s">
        <v>9231</v>
      </c>
      <c r="F2624" s="3">
        <v>44239</v>
      </c>
      <c r="G2624" t="s">
        <v>11865</v>
      </c>
    </row>
    <row r="2625" spans="1:7" x14ac:dyDescent="0.25">
      <c r="A2625">
        <f t="shared" ca="1" si="40"/>
        <v>0.88728227300255391</v>
      </c>
      <c r="B2625" s="1" t="s">
        <v>9242</v>
      </c>
      <c r="C2625" s="2">
        <v>282834053</v>
      </c>
      <c r="D2625" s="1" t="s">
        <v>9243</v>
      </c>
      <c r="E2625" s="1" t="s">
        <v>9231</v>
      </c>
      <c r="F2625" s="3">
        <v>44377</v>
      </c>
      <c r="G2625" t="s">
        <v>11866</v>
      </c>
    </row>
    <row r="2626" spans="1:7" x14ac:dyDescent="0.25">
      <c r="A2626">
        <f t="shared" ref="A2626:A2689" ca="1" si="41">RAND()</f>
        <v>0.17868711388370073</v>
      </c>
      <c r="B2626" s="1" t="s">
        <v>9225</v>
      </c>
      <c r="C2626" s="2">
        <v>741568626</v>
      </c>
      <c r="D2626" s="1" t="s">
        <v>9226</v>
      </c>
      <c r="E2626" s="1" t="s">
        <v>9227</v>
      </c>
      <c r="F2626" s="3">
        <v>44466</v>
      </c>
      <c r="G2626" t="s">
        <v>11867</v>
      </c>
    </row>
    <row r="2627" spans="1:7" x14ac:dyDescent="0.25">
      <c r="A2627">
        <f t="shared" ca="1" si="41"/>
        <v>0.38541113160589824</v>
      </c>
      <c r="B2627" s="1" t="s">
        <v>9229</v>
      </c>
      <c r="C2627" s="2">
        <v>424243774</v>
      </c>
      <c r="D2627" s="1" t="s">
        <v>9230</v>
      </c>
      <c r="E2627" s="1" t="s">
        <v>9240</v>
      </c>
      <c r="F2627" s="3">
        <v>44276</v>
      </c>
      <c r="G2627" t="s">
        <v>11868</v>
      </c>
    </row>
    <row r="2628" spans="1:7" x14ac:dyDescent="0.25">
      <c r="A2628">
        <f t="shared" ca="1" si="41"/>
        <v>0.39211088785238624</v>
      </c>
      <c r="B2628" s="1" t="s">
        <v>9245</v>
      </c>
      <c r="C2628" s="2">
        <v>880721948</v>
      </c>
      <c r="D2628" s="1" t="s">
        <v>9246</v>
      </c>
      <c r="E2628" s="1" t="s">
        <v>9285</v>
      </c>
      <c r="F2628" s="3">
        <v>44293</v>
      </c>
      <c r="G2628" t="s">
        <v>11869</v>
      </c>
    </row>
    <row r="2629" spans="1:7" x14ac:dyDescent="0.25">
      <c r="A2629">
        <f t="shared" ca="1" si="41"/>
        <v>8.8916769701198772E-2</v>
      </c>
      <c r="B2629" s="1" t="s">
        <v>9259</v>
      </c>
      <c r="C2629" s="2">
        <v>62136778</v>
      </c>
      <c r="D2629" s="1" t="s">
        <v>9260</v>
      </c>
      <c r="E2629" s="1" t="s">
        <v>9287</v>
      </c>
      <c r="F2629" s="3">
        <v>44270</v>
      </c>
      <c r="G2629" t="s">
        <v>11870</v>
      </c>
    </row>
    <row r="2630" spans="1:7" x14ac:dyDescent="0.25">
      <c r="A2630">
        <f t="shared" ca="1" si="41"/>
        <v>0.38027204899811962</v>
      </c>
      <c r="B2630" s="1" t="s">
        <v>9259</v>
      </c>
      <c r="C2630" s="2">
        <v>950004138</v>
      </c>
      <c r="D2630" s="1" t="s">
        <v>9260</v>
      </c>
      <c r="E2630" s="1" t="s">
        <v>9233</v>
      </c>
      <c r="F2630" s="3">
        <v>44267</v>
      </c>
      <c r="G2630" t="s">
        <v>11871</v>
      </c>
    </row>
    <row r="2631" spans="1:7" x14ac:dyDescent="0.25">
      <c r="A2631">
        <f t="shared" ca="1" si="41"/>
        <v>0.19930013772447841</v>
      </c>
      <c r="B2631" s="1" t="s">
        <v>9242</v>
      </c>
      <c r="C2631" s="2">
        <v>74610243</v>
      </c>
      <c r="D2631" s="1" t="s">
        <v>9243</v>
      </c>
      <c r="E2631" s="1" t="s">
        <v>9231</v>
      </c>
      <c r="F2631" s="3">
        <v>44294</v>
      </c>
      <c r="G2631" t="s">
        <v>11872</v>
      </c>
    </row>
    <row r="2632" spans="1:7" x14ac:dyDescent="0.25">
      <c r="A2632">
        <f t="shared" ca="1" si="41"/>
        <v>0.16624916912533538</v>
      </c>
      <c r="B2632" s="1" t="s">
        <v>9225</v>
      </c>
      <c r="C2632" s="2">
        <v>926617488</v>
      </c>
      <c r="D2632" s="1" t="s">
        <v>9226</v>
      </c>
      <c r="E2632" s="1" t="s">
        <v>9233</v>
      </c>
      <c r="F2632" s="3">
        <v>44533</v>
      </c>
      <c r="G2632" t="s">
        <v>11873</v>
      </c>
    </row>
    <row r="2633" spans="1:7" x14ac:dyDescent="0.25">
      <c r="A2633">
        <f t="shared" ca="1" si="41"/>
        <v>5.4900173778909767E-2</v>
      </c>
      <c r="B2633" s="1" t="s">
        <v>9225</v>
      </c>
      <c r="C2633" s="2">
        <v>172877992</v>
      </c>
      <c r="D2633" s="1" t="s">
        <v>9226</v>
      </c>
      <c r="E2633" s="1" t="s">
        <v>9231</v>
      </c>
      <c r="F2633" s="3">
        <v>44627</v>
      </c>
      <c r="G2633" t="s">
        <v>11874</v>
      </c>
    </row>
    <row r="2634" spans="1:7" x14ac:dyDescent="0.25">
      <c r="A2634">
        <f t="shared" ca="1" si="41"/>
        <v>0.41100842198985621</v>
      </c>
      <c r="B2634" s="1" t="s">
        <v>9225</v>
      </c>
      <c r="C2634" s="2">
        <v>212106903</v>
      </c>
      <c r="D2634" s="1" t="s">
        <v>9226</v>
      </c>
      <c r="E2634" s="1" t="s">
        <v>9227</v>
      </c>
      <c r="F2634" s="3">
        <v>44291</v>
      </c>
      <c r="G2634" t="s">
        <v>11875</v>
      </c>
    </row>
    <row r="2635" spans="1:7" x14ac:dyDescent="0.25">
      <c r="A2635">
        <f t="shared" ca="1" si="41"/>
        <v>0.45559575163010413</v>
      </c>
      <c r="B2635" s="1" t="s">
        <v>9259</v>
      </c>
      <c r="C2635" s="2">
        <v>118170353</v>
      </c>
      <c r="D2635" s="1" t="s">
        <v>9260</v>
      </c>
      <c r="E2635" s="1" t="s">
        <v>9233</v>
      </c>
      <c r="F2635" s="3">
        <v>44440</v>
      </c>
      <c r="G2635" t="s">
        <v>11876</v>
      </c>
    </row>
    <row r="2636" spans="1:7" x14ac:dyDescent="0.25">
      <c r="A2636">
        <f t="shared" ca="1" si="41"/>
        <v>0.83939544495221452</v>
      </c>
      <c r="B2636" s="1" t="s">
        <v>9225</v>
      </c>
      <c r="C2636" s="2">
        <v>249026203</v>
      </c>
      <c r="D2636" s="1" t="s">
        <v>9226</v>
      </c>
      <c r="E2636" s="1" t="s">
        <v>9227</v>
      </c>
      <c r="F2636" s="3">
        <v>44356</v>
      </c>
      <c r="G2636" t="s">
        <v>11877</v>
      </c>
    </row>
    <row r="2637" spans="1:7" x14ac:dyDescent="0.25">
      <c r="A2637">
        <f t="shared" ca="1" si="41"/>
        <v>0.13237358429793089</v>
      </c>
      <c r="B2637" s="1" t="s">
        <v>9235</v>
      </c>
      <c r="C2637" s="2">
        <v>666910689</v>
      </c>
      <c r="D2637" s="1" t="s">
        <v>9236</v>
      </c>
      <c r="E2637" s="1" t="s">
        <v>9237</v>
      </c>
      <c r="F2637" s="3">
        <v>44237</v>
      </c>
      <c r="G2637" t="s">
        <v>11878</v>
      </c>
    </row>
    <row r="2638" spans="1:7" x14ac:dyDescent="0.25">
      <c r="A2638">
        <f t="shared" ca="1" si="41"/>
        <v>0.69167388885872927</v>
      </c>
      <c r="B2638" s="1" t="s">
        <v>9242</v>
      </c>
      <c r="C2638" s="2">
        <v>412403373</v>
      </c>
      <c r="D2638" s="1" t="s">
        <v>9243</v>
      </c>
      <c r="E2638" s="1" t="s">
        <v>9231</v>
      </c>
      <c r="F2638" s="3">
        <v>44348</v>
      </c>
      <c r="G2638" t="s">
        <v>11879</v>
      </c>
    </row>
    <row r="2639" spans="1:7" x14ac:dyDescent="0.25">
      <c r="A2639">
        <f t="shared" ca="1" si="41"/>
        <v>0.45441380891541705</v>
      </c>
      <c r="B2639" s="1" t="s">
        <v>9225</v>
      </c>
      <c r="C2639" s="2">
        <v>664315003</v>
      </c>
      <c r="D2639" s="1" t="s">
        <v>9226</v>
      </c>
      <c r="E2639" s="1" t="s">
        <v>9227</v>
      </c>
      <c r="F2639" s="3">
        <v>44237</v>
      </c>
      <c r="G2639" t="s">
        <v>11880</v>
      </c>
    </row>
    <row r="2640" spans="1:7" x14ac:dyDescent="0.25">
      <c r="A2640">
        <f t="shared" ca="1" si="41"/>
        <v>0.14690915395869331</v>
      </c>
      <c r="B2640" s="1" t="s">
        <v>9259</v>
      </c>
      <c r="C2640" s="2">
        <v>281208268</v>
      </c>
      <c r="D2640" s="1" t="s">
        <v>9260</v>
      </c>
      <c r="E2640" s="1" t="s">
        <v>9233</v>
      </c>
      <c r="F2640" s="3">
        <v>44241</v>
      </c>
      <c r="G2640" t="s">
        <v>11881</v>
      </c>
    </row>
    <row r="2641" spans="1:7" x14ac:dyDescent="0.25">
      <c r="A2641">
        <f t="shared" ca="1" si="41"/>
        <v>9.2717515893200542E-2</v>
      </c>
      <c r="B2641" s="1" t="s">
        <v>9225</v>
      </c>
      <c r="C2641" s="2">
        <v>143782117</v>
      </c>
      <c r="D2641" s="1" t="s">
        <v>9226</v>
      </c>
      <c r="E2641" s="1" t="s">
        <v>9285</v>
      </c>
      <c r="F2641" s="3">
        <v>44339</v>
      </c>
      <c r="G2641" t="s">
        <v>11882</v>
      </c>
    </row>
    <row r="2642" spans="1:7" x14ac:dyDescent="0.25">
      <c r="A2642">
        <f t="shared" ca="1" si="41"/>
        <v>0.76036051903049395</v>
      </c>
      <c r="B2642" s="1" t="s">
        <v>9259</v>
      </c>
      <c r="C2642" s="2">
        <v>375689300</v>
      </c>
      <c r="D2642" s="1" t="s">
        <v>9260</v>
      </c>
      <c r="E2642" s="1" t="s">
        <v>9233</v>
      </c>
      <c r="F2642" s="3">
        <v>44659</v>
      </c>
      <c r="G2642" t="s">
        <v>11883</v>
      </c>
    </row>
    <row r="2643" spans="1:7" x14ac:dyDescent="0.25">
      <c r="A2643">
        <f t="shared" ca="1" si="41"/>
        <v>0.34675779893482184</v>
      </c>
      <c r="B2643" s="1" t="s">
        <v>9259</v>
      </c>
      <c r="C2643" s="2">
        <v>279669956</v>
      </c>
      <c r="D2643" s="1" t="s">
        <v>9260</v>
      </c>
      <c r="E2643" s="1" t="s">
        <v>9233</v>
      </c>
      <c r="F2643" s="3">
        <v>44518</v>
      </c>
      <c r="G2643" t="s">
        <v>11884</v>
      </c>
    </row>
    <row r="2644" spans="1:7" x14ac:dyDescent="0.25">
      <c r="A2644">
        <f t="shared" ca="1" si="41"/>
        <v>0.47498176133090453</v>
      </c>
      <c r="B2644" s="1" t="s">
        <v>9245</v>
      </c>
      <c r="C2644" s="2">
        <v>397908305</v>
      </c>
      <c r="D2644" s="1" t="s">
        <v>9246</v>
      </c>
      <c r="E2644" s="1" t="s">
        <v>9227</v>
      </c>
      <c r="F2644" s="3">
        <v>44537</v>
      </c>
      <c r="G2644" t="s">
        <v>11885</v>
      </c>
    </row>
    <row r="2645" spans="1:7" x14ac:dyDescent="0.25">
      <c r="A2645">
        <f t="shared" ca="1" si="41"/>
        <v>0.19670224057938024</v>
      </c>
      <c r="B2645" s="1" t="s">
        <v>9225</v>
      </c>
      <c r="C2645" s="2">
        <v>505743488</v>
      </c>
      <c r="D2645" s="1" t="s">
        <v>9226</v>
      </c>
      <c r="E2645" s="1" t="s">
        <v>9231</v>
      </c>
      <c r="F2645" s="3">
        <v>44293</v>
      </c>
      <c r="G2645" t="s">
        <v>11886</v>
      </c>
    </row>
    <row r="2646" spans="1:7" x14ac:dyDescent="0.25">
      <c r="A2646">
        <f t="shared" ca="1" si="41"/>
        <v>0.27224463978427393</v>
      </c>
      <c r="B2646" s="1" t="s">
        <v>9242</v>
      </c>
      <c r="C2646" s="2">
        <v>241349621</v>
      </c>
      <c r="D2646" s="1" t="s">
        <v>9243</v>
      </c>
      <c r="E2646" s="1" t="s">
        <v>9231</v>
      </c>
      <c r="F2646" s="3">
        <v>44414</v>
      </c>
      <c r="G2646" t="s">
        <v>11887</v>
      </c>
    </row>
    <row r="2647" spans="1:7" x14ac:dyDescent="0.25">
      <c r="A2647">
        <f t="shared" ca="1" si="41"/>
        <v>0.89073702064762095</v>
      </c>
      <c r="B2647" s="1" t="s">
        <v>9259</v>
      </c>
      <c r="C2647" s="2">
        <v>439185918</v>
      </c>
      <c r="D2647" s="1" t="s">
        <v>9260</v>
      </c>
      <c r="E2647" s="1" t="s">
        <v>9233</v>
      </c>
      <c r="F2647" s="3">
        <v>44498</v>
      </c>
      <c r="G2647" t="s">
        <v>11888</v>
      </c>
    </row>
    <row r="2648" spans="1:7" x14ac:dyDescent="0.25">
      <c r="A2648">
        <f t="shared" ca="1" si="41"/>
        <v>2.535798253397048E-2</v>
      </c>
      <c r="B2648" s="1" t="s">
        <v>9259</v>
      </c>
      <c r="C2648" s="2">
        <v>525673689</v>
      </c>
      <c r="D2648" s="1" t="s">
        <v>9260</v>
      </c>
      <c r="E2648" s="1" t="s">
        <v>9233</v>
      </c>
      <c r="F2648" s="3">
        <v>44444</v>
      </c>
      <c r="G2648" t="s">
        <v>11889</v>
      </c>
    </row>
    <row r="2649" spans="1:7" x14ac:dyDescent="0.25">
      <c r="A2649">
        <f t="shared" ca="1" si="41"/>
        <v>0.90552441632227709</v>
      </c>
      <c r="B2649" s="1" t="s">
        <v>9242</v>
      </c>
      <c r="C2649" s="2">
        <v>596666418</v>
      </c>
      <c r="D2649" s="1" t="s">
        <v>9243</v>
      </c>
      <c r="E2649" s="1" t="s">
        <v>9233</v>
      </c>
      <c r="F2649" s="3">
        <v>44629</v>
      </c>
      <c r="G2649" t="s">
        <v>11890</v>
      </c>
    </row>
    <row r="2650" spans="1:7" x14ac:dyDescent="0.25">
      <c r="A2650">
        <f t="shared" ca="1" si="41"/>
        <v>0.91869798749349774</v>
      </c>
      <c r="B2650" s="1" t="s">
        <v>9242</v>
      </c>
      <c r="C2650" s="2">
        <v>574901635</v>
      </c>
      <c r="D2650" s="1" t="s">
        <v>9243</v>
      </c>
      <c r="E2650" s="1" t="s">
        <v>9231</v>
      </c>
      <c r="F2650" s="3">
        <v>44352</v>
      </c>
      <c r="G2650" t="s">
        <v>11891</v>
      </c>
    </row>
    <row r="2651" spans="1:7" x14ac:dyDescent="0.25">
      <c r="A2651">
        <f t="shared" ca="1" si="41"/>
        <v>5.3057530728354951E-2</v>
      </c>
      <c r="B2651" s="1" t="s">
        <v>9245</v>
      </c>
      <c r="C2651" s="2">
        <v>417849788</v>
      </c>
      <c r="D2651" s="1" t="s">
        <v>9246</v>
      </c>
      <c r="E2651" s="1" t="s">
        <v>9227</v>
      </c>
      <c r="F2651" s="3">
        <v>44631</v>
      </c>
      <c r="G2651" t="s">
        <v>11892</v>
      </c>
    </row>
    <row r="2652" spans="1:7" x14ac:dyDescent="0.25">
      <c r="A2652">
        <f t="shared" ca="1" si="41"/>
        <v>0.63598710442064066</v>
      </c>
      <c r="B2652" s="1" t="s">
        <v>9225</v>
      </c>
      <c r="C2652" s="2">
        <v>871526576</v>
      </c>
      <c r="D2652" s="1" t="s">
        <v>9226</v>
      </c>
      <c r="E2652" s="1" t="s">
        <v>9227</v>
      </c>
      <c r="F2652" s="3">
        <v>44464</v>
      </c>
      <c r="G2652" t="s">
        <v>11893</v>
      </c>
    </row>
    <row r="2653" spans="1:7" x14ac:dyDescent="0.25">
      <c r="A2653">
        <f t="shared" ca="1" si="41"/>
        <v>0.44380580948294723</v>
      </c>
      <c r="B2653" s="1" t="s">
        <v>9242</v>
      </c>
      <c r="C2653" s="2">
        <v>817684721</v>
      </c>
      <c r="D2653" s="1" t="s">
        <v>9243</v>
      </c>
      <c r="E2653" s="1" t="s">
        <v>9233</v>
      </c>
      <c r="F2653" s="3">
        <v>44481</v>
      </c>
      <c r="G2653" t="s">
        <v>11894</v>
      </c>
    </row>
    <row r="2654" spans="1:7" x14ac:dyDescent="0.25">
      <c r="A2654">
        <f t="shared" ca="1" si="41"/>
        <v>0.39639848686538381</v>
      </c>
      <c r="B2654" s="1" t="s">
        <v>9259</v>
      </c>
      <c r="C2654" s="2">
        <v>186179051</v>
      </c>
      <c r="D2654" s="1" t="s">
        <v>9260</v>
      </c>
      <c r="E2654" s="1" t="s">
        <v>9287</v>
      </c>
      <c r="F2654" s="3">
        <v>44304</v>
      </c>
      <c r="G2654" t="s">
        <v>11895</v>
      </c>
    </row>
    <row r="2655" spans="1:7" x14ac:dyDescent="0.25">
      <c r="A2655">
        <f t="shared" ca="1" si="41"/>
        <v>0.55061880154521126</v>
      </c>
      <c r="B2655" s="1" t="s">
        <v>9245</v>
      </c>
      <c r="C2655" s="2">
        <v>844409210</v>
      </c>
      <c r="D2655" s="1" t="s">
        <v>9246</v>
      </c>
      <c r="E2655" s="1" t="s">
        <v>9227</v>
      </c>
      <c r="F2655" s="3">
        <v>44299</v>
      </c>
      <c r="G2655" t="s">
        <v>11896</v>
      </c>
    </row>
    <row r="2656" spans="1:7" x14ac:dyDescent="0.25">
      <c r="A2656">
        <f t="shared" ca="1" si="41"/>
        <v>0.59557333766890208</v>
      </c>
      <c r="B2656" s="1" t="s">
        <v>9242</v>
      </c>
      <c r="C2656" s="2">
        <v>763596924</v>
      </c>
      <c r="D2656" s="1" t="s">
        <v>9243</v>
      </c>
      <c r="E2656" s="1" t="s">
        <v>9231</v>
      </c>
      <c r="F2656" s="3">
        <v>44502</v>
      </c>
      <c r="G2656" t="s">
        <v>11897</v>
      </c>
    </row>
    <row r="2657" spans="1:7" x14ac:dyDescent="0.25">
      <c r="A2657">
        <f t="shared" ca="1" si="41"/>
        <v>0.87232377820088314</v>
      </c>
      <c r="B2657" s="1" t="s">
        <v>9242</v>
      </c>
      <c r="C2657" s="2">
        <v>163972762</v>
      </c>
      <c r="D2657" s="1" t="s">
        <v>9243</v>
      </c>
      <c r="E2657" s="1" t="s">
        <v>9233</v>
      </c>
      <c r="F2657" s="3">
        <v>44585</v>
      </c>
      <c r="G2657" t="s">
        <v>11898</v>
      </c>
    </row>
    <row r="2658" spans="1:7" x14ac:dyDescent="0.25">
      <c r="A2658">
        <f t="shared" ca="1" si="41"/>
        <v>0.68753025599858364</v>
      </c>
      <c r="B2658" s="1" t="s">
        <v>9242</v>
      </c>
      <c r="C2658" s="2">
        <v>533584613</v>
      </c>
      <c r="D2658" s="1" t="s">
        <v>9243</v>
      </c>
      <c r="E2658" s="1" t="s">
        <v>9231</v>
      </c>
      <c r="F2658" s="3">
        <v>44199</v>
      </c>
      <c r="G2658" t="s">
        <v>11899</v>
      </c>
    </row>
    <row r="2659" spans="1:7" x14ac:dyDescent="0.25">
      <c r="A2659">
        <f t="shared" ca="1" si="41"/>
        <v>0.46852441690058644</v>
      </c>
      <c r="B2659" s="1" t="s">
        <v>9225</v>
      </c>
      <c r="C2659" s="2">
        <v>327147302</v>
      </c>
      <c r="D2659" s="1" t="s">
        <v>9226</v>
      </c>
      <c r="E2659" s="1" t="s">
        <v>9227</v>
      </c>
      <c r="F2659" s="3">
        <v>44422</v>
      </c>
      <c r="G2659" t="s">
        <v>11900</v>
      </c>
    </row>
    <row r="2660" spans="1:7" x14ac:dyDescent="0.25">
      <c r="A2660">
        <f t="shared" ca="1" si="41"/>
        <v>0.76787669354857824</v>
      </c>
      <c r="B2660" s="1" t="s">
        <v>9245</v>
      </c>
      <c r="C2660" s="2">
        <v>643745187</v>
      </c>
      <c r="D2660" s="1" t="s">
        <v>9246</v>
      </c>
      <c r="E2660" s="1" t="s">
        <v>9227</v>
      </c>
      <c r="F2660" s="3">
        <v>44510</v>
      </c>
      <c r="G2660" t="s">
        <v>11901</v>
      </c>
    </row>
    <row r="2661" spans="1:7" x14ac:dyDescent="0.25">
      <c r="A2661">
        <f t="shared" ca="1" si="41"/>
        <v>0.31486166708145025</v>
      </c>
      <c r="B2661" s="1" t="s">
        <v>9245</v>
      </c>
      <c r="C2661" s="2">
        <v>52532596</v>
      </c>
      <c r="D2661" s="1" t="s">
        <v>9246</v>
      </c>
      <c r="E2661" s="1" t="s">
        <v>9227</v>
      </c>
      <c r="F2661" s="3">
        <v>44286</v>
      </c>
      <c r="G2661" t="s">
        <v>11902</v>
      </c>
    </row>
    <row r="2662" spans="1:7" x14ac:dyDescent="0.25">
      <c r="A2662">
        <f t="shared" ca="1" si="41"/>
        <v>0.3733617182457325</v>
      </c>
      <c r="B2662" s="1" t="s">
        <v>9235</v>
      </c>
      <c r="C2662" s="2">
        <v>137444563</v>
      </c>
      <c r="D2662" s="1" t="s">
        <v>9236</v>
      </c>
      <c r="E2662" s="1" t="s">
        <v>9237</v>
      </c>
      <c r="F2662" s="3">
        <v>44389</v>
      </c>
      <c r="G2662" t="s">
        <v>11903</v>
      </c>
    </row>
    <row r="2663" spans="1:7" x14ac:dyDescent="0.25">
      <c r="A2663">
        <f t="shared" ca="1" si="41"/>
        <v>0.51050207214434062</v>
      </c>
      <c r="B2663" s="1" t="s">
        <v>9259</v>
      </c>
      <c r="C2663" s="2">
        <v>258310082</v>
      </c>
      <c r="D2663" s="1" t="s">
        <v>9260</v>
      </c>
      <c r="E2663" s="1" t="s">
        <v>9231</v>
      </c>
      <c r="F2663" s="3">
        <v>44671</v>
      </c>
      <c r="G2663" t="s">
        <v>11904</v>
      </c>
    </row>
    <row r="2664" spans="1:7" x14ac:dyDescent="0.25">
      <c r="A2664">
        <f t="shared" ca="1" si="41"/>
        <v>0.92280732100342033</v>
      </c>
      <c r="B2664" s="1" t="s">
        <v>9225</v>
      </c>
      <c r="C2664" s="2">
        <v>410094830</v>
      </c>
      <c r="D2664" s="1" t="s">
        <v>9226</v>
      </c>
      <c r="E2664" s="1" t="s">
        <v>9227</v>
      </c>
      <c r="F2664" s="3">
        <v>44533</v>
      </c>
      <c r="G2664" t="s">
        <v>11905</v>
      </c>
    </row>
    <row r="2665" spans="1:7" x14ac:dyDescent="0.25">
      <c r="A2665">
        <f t="shared" ca="1" si="41"/>
        <v>0.61114303921052748</v>
      </c>
      <c r="B2665" s="1" t="s">
        <v>9225</v>
      </c>
      <c r="C2665" s="2">
        <v>659613431</v>
      </c>
      <c r="D2665" s="1" t="s">
        <v>9226</v>
      </c>
      <c r="E2665" s="1" t="s">
        <v>9227</v>
      </c>
      <c r="F2665" s="3">
        <v>44565</v>
      </c>
      <c r="G2665" t="s">
        <v>11906</v>
      </c>
    </row>
    <row r="2666" spans="1:7" x14ac:dyDescent="0.25">
      <c r="A2666">
        <f t="shared" ca="1" si="41"/>
        <v>0.71163711454454159</v>
      </c>
      <c r="B2666" s="1" t="s">
        <v>9225</v>
      </c>
      <c r="C2666" s="2">
        <v>701274382</v>
      </c>
      <c r="D2666" s="1" t="s">
        <v>9226</v>
      </c>
      <c r="E2666" s="1" t="s">
        <v>9231</v>
      </c>
      <c r="F2666" s="3">
        <v>44249</v>
      </c>
      <c r="G2666" t="s">
        <v>11907</v>
      </c>
    </row>
    <row r="2667" spans="1:7" x14ac:dyDescent="0.25">
      <c r="A2667">
        <f t="shared" ca="1" si="41"/>
        <v>0.55284404941648779</v>
      </c>
      <c r="B2667" s="1" t="s">
        <v>9242</v>
      </c>
      <c r="C2667" s="2">
        <v>668426800</v>
      </c>
      <c r="D2667" s="1" t="s">
        <v>9243</v>
      </c>
      <c r="E2667" s="1" t="s">
        <v>9231</v>
      </c>
      <c r="F2667" s="3">
        <v>44445</v>
      </c>
      <c r="G2667" t="s">
        <v>11908</v>
      </c>
    </row>
    <row r="2668" spans="1:7" x14ac:dyDescent="0.25">
      <c r="A2668">
        <f t="shared" ca="1" si="41"/>
        <v>0.86957535766474214</v>
      </c>
      <c r="B2668" s="1" t="s">
        <v>9225</v>
      </c>
      <c r="C2668" s="2">
        <v>925970293</v>
      </c>
      <c r="D2668" s="1" t="s">
        <v>9226</v>
      </c>
      <c r="E2668" s="1" t="s">
        <v>9231</v>
      </c>
      <c r="F2668" s="3">
        <v>44233</v>
      </c>
      <c r="G2668" t="s">
        <v>11909</v>
      </c>
    </row>
    <row r="2669" spans="1:7" x14ac:dyDescent="0.25">
      <c r="A2669">
        <f t="shared" ca="1" si="41"/>
        <v>0.28994991796108682</v>
      </c>
      <c r="B2669" s="1" t="s">
        <v>9225</v>
      </c>
      <c r="C2669" s="2">
        <v>994039561</v>
      </c>
      <c r="D2669" s="1" t="s">
        <v>9226</v>
      </c>
      <c r="E2669" s="1" t="s">
        <v>9227</v>
      </c>
      <c r="F2669" s="3">
        <v>44657</v>
      </c>
      <c r="G2669" t="s">
        <v>11910</v>
      </c>
    </row>
    <row r="2670" spans="1:7" x14ac:dyDescent="0.25">
      <c r="A2670">
        <f t="shared" ca="1" si="41"/>
        <v>0.26964158086958945</v>
      </c>
      <c r="B2670" s="1" t="s">
        <v>9225</v>
      </c>
      <c r="C2670" s="2">
        <v>726027966</v>
      </c>
      <c r="D2670" s="1" t="s">
        <v>9226</v>
      </c>
      <c r="E2670" s="1" t="s">
        <v>9227</v>
      </c>
      <c r="F2670" s="3">
        <v>44519</v>
      </c>
      <c r="G2670" t="s">
        <v>11911</v>
      </c>
    </row>
    <row r="2671" spans="1:7" x14ac:dyDescent="0.25">
      <c r="A2671">
        <f t="shared" ca="1" si="41"/>
        <v>0.46228473070203624</v>
      </c>
      <c r="B2671" s="1" t="s">
        <v>9242</v>
      </c>
      <c r="C2671" s="2">
        <v>410815863</v>
      </c>
      <c r="D2671" s="1" t="s">
        <v>9243</v>
      </c>
      <c r="E2671" s="1" t="s">
        <v>9231</v>
      </c>
      <c r="F2671" s="3">
        <v>44434</v>
      </c>
      <c r="G2671" t="s">
        <v>11912</v>
      </c>
    </row>
    <row r="2672" spans="1:7" x14ac:dyDescent="0.25">
      <c r="A2672">
        <f t="shared" ca="1" si="41"/>
        <v>0.60336497161346858</v>
      </c>
      <c r="B2672" s="1" t="s">
        <v>9259</v>
      </c>
      <c r="C2672" s="2">
        <v>217568986</v>
      </c>
      <c r="D2672" s="1" t="s">
        <v>9260</v>
      </c>
      <c r="E2672" s="1" t="s">
        <v>9287</v>
      </c>
      <c r="F2672" s="3">
        <v>44349</v>
      </c>
      <c r="G2672" t="s">
        <v>11913</v>
      </c>
    </row>
    <row r="2673" spans="1:7" x14ac:dyDescent="0.25">
      <c r="A2673">
        <f t="shared" ca="1" si="41"/>
        <v>0.33409110281689647</v>
      </c>
      <c r="B2673" s="1" t="s">
        <v>9242</v>
      </c>
      <c r="C2673" s="2">
        <v>109613268</v>
      </c>
      <c r="D2673" s="1" t="s">
        <v>9243</v>
      </c>
      <c r="E2673" s="1" t="s">
        <v>9231</v>
      </c>
      <c r="F2673" s="3">
        <v>44411</v>
      </c>
      <c r="G2673" t="s">
        <v>11914</v>
      </c>
    </row>
    <row r="2674" spans="1:7" x14ac:dyDescent="0.25">
      <c r="A2674">
        <f t="shared" ca="1" si="41"/>
        <v>2.2128835605757069E-2</v>
      </c>
      <c r="B2674" s="1" t="s">
        <v>9225</v>
      </c>
      <c r="C2674" s="2">
        <v>721447723</v>
      </c>
      <c r="D2674" s="1" t="s">
        <v>9226</v>
      </c>
      <c r="E2674" s="1" t="s">
        <v>9227</v>
      </c>
      <c r="F2674" s="3">
        <v>44295</v>
      </c>
      <c r="G2674" t="s">
        <v>11915</v>
      </c>
    </row>
    <row r="2675" spans="1:7" x14ac:dyDescent="0.25">
      <c r="A2675">
        <f t="shared" ca="1" si="41"/>
        <v>0.26716527290513326</v>
      </c>
      <c r="B2675" s="1" t="s">
        <v>9229</v>
      </c>
      <c r="C2675" s="2">
        <v>23561794</v>
      </c>
      <c r="D2675" s="1" t="s">
        <v>9230</v>
      </c>
      <c r="E2675" s="1" t="s">
        <v>9240</v>
      </c>
      <c r="F2675" s="3">
        <v>44604</v>
      </c>
      <c r="G2675" t="s">
        <v>11916</v>
      </c>
    </row>
    <row r="2676" spans="1:7" x14ac:dyDescent="0.25">
      <c r="A2676">
        <f t="shared" ca="1" si="41"/>
        <v>0.63824493455403786</v>
      </c>
      <c r="B2676" s="1" t="s">
        <v>9225</v>
      </c>
      <c r="C2676" s="2">
        <v>51357710</v>
      </c>
      <c r="D2676" s="1" t="s">
        <v>9226</v>
      </c>
      <c r="E2676" s="1" t="s">
        <v>9285</v>
      </c>
      <c r="F2676" s="3">
        <v>44277</v>
      </c>
      <c r="G2676" t="s">
        <v>11917</v>
      </c>
    </row>
    <row r="2677" spans="1:7" x14ac:dyDescent="0.25">
      <c r="A2677">
        <f t="shared" ca="1" si="41"/>
        <v>0.17235722992050373</v>
      </c>
      <c r="B2677" s="1" t="s">
        <v>9259</v>
      </c>
      <c r="C2677" s="2">
        <v>203688626</v>
      </c>
      <c r="D2677" s="1" t="s">
        <v>9260</v>
      </c>
      <c r="E2677" s="1" t="s">
        <v>9231</v>
      </c>
      <c r="F2677" s="3">
        <v>44537</v>
      </c>
      <c r="G2677" t="s">
        <v>11918</v>
      </c>
    </row>
    <row r="2678" spans="1:7" x14ac:dyDescent="0.25">
      <c r="A2678">
        <f t="shared" ca="1" si="41"/>
        <v>0.81806948644179311</v>
      </c>
      <c r="B2678" s="1" t="s">
        <v>9259</v>
      </c>
      <c r="C2678" s="2">
        <v>785675966</v>
      </c>
      <c r="D2678" s="1" t="s">
        <v>9260</v>
      </c>
      <c r="E2678" s="1" t="s">
        <v>9287</v>
      </c>
      <c r="F2678" s="3">
        <v>44611</v>
      </c>
      <c r="G2678" t="s">
        <v>11919</v>
      </c>
    </row>
    <row r="2679" spans="1:7" x14ac:dyDescent="0.25">
      <c r="A2679">
        <f t="shared" ca="1" si="41"/>
        <v>0.39682458237349949</v>
      </c>
      <c r="B2679" s="1" t="s">
        <v>9225</v>
      </c>
      <c r="C2679" s="2">
        <v>606522640</v>
      </c>
      <c r="D2679" s="1" t="s">
        <v>9226</v>
      </c>
      <c r="E2679" s="1" t="s">
        <v>9227</v>
      </c>
      <c r="F2679" s="3">
        <v>44333</v>
      </c>
      <c r="G2679" t="s">
        <v>11920</v>
      </c>
    </row>
    <row r="2680" spans="1:7" x14ac:dyDescent="0.25">
      <c r="A2680">
        <f t="shared" ca="1" si="41"/>
        <v>0.73753466304879978</v>
      </c>
      <c r="B2680" s="1" t="s">
        <v>9225</v>
      </c>
      <c r="C2680" s="2">
        <v>880548397</v>
      </c>
      <c r="D2680" s="1" t="s">
        <v>9226</v>
      </c>
      <c r="E2680" s="1" t="s">
        <v>9231</v>
      </c>
      <c r="F2680" s="3">
        <v>44576</v>
      </c>
      <c r="G2680" t="s">
        <v>11921</v>
      </c>
    </row>
    <row r="2681" spans="1:7" x14ac:dyDescent="0.25">
      <c r="A2681">
        <f t="shared" ca="1" si="41"/>
        <v>0.22150750773201822</v>
      </c>
      <c r="B2681" s="1" t="s">
        <v>9235</v>
      </c>
      <c r="C2681" s="2">
        <v>192781810</v>
      </c>
      <c r="D2681" s="1" t="s">
        <v>9236</v>
      </c>
      <c r="E2681" s="1" t="s">
        <v>9237</v>
      </c>
      <c r="F2681" s="3">
        <v>44440</v>
      </c>
      <c r="G2681" t="s">
        <v>11922</v>
      </c>
    </row>
    <row r="2682" spans="1:7" x14ac:dyDescent="0.25">
      <c r="A2682">
        <f t="shared" ca="1" si="41"/>
        <v>0.75812516327254831</v>
      </c>
      <c r="B2682" s="1" t="s">
        <v>9245</v>
      </c>
      <c r="C2682" s="2">
        <v>225809402</v>
      </c>
      <c r="D2682" s="1" t="s">
        <v>9246</v>
      </c>
      <c r="E2682" s="1" t="s">
        <v>9227</v>
      </c>
      <c r="F2682" s="3">
        <v>44281</v>
      </c>
      <c r="G2682" t="s">
        <v>11923</v>
      </c>
    </row>
    <row r="2683" spans="1:7" x14ac:dyDescent="0.25">
      <c r="A2683">
        <f t="shared" ca="1" si="41"/>
        <v>0.25103111403636091</v>
      </c>
      <c r="B2683" s="1" t="s">
        <v>9259</v>
      </c>
      <c r="C2683" s="2">
        <v>553390567</v>
      </c>
      <c r="D2683" s="1" t="s">
        <v>9260</v>
      </c>
      <c r="E2683" s="1" t="s">
        <v>9233</v>
      </c>
      <c r="F2683" s="3">
        <v>44575</v>
      </c>
      <c r="G2683" t="s">
        <v>11924</v>
      </c>
    </row>
    <row r="2684" spans="1:7" x14ac:dyDescent="0.25">
      <c r="A2684">
        <f t="shared" ca="1" si="41"/>
        <v>0.46578096446369266</v>
      </c>
      <c r="B2684" s="1" t="s">
        <v>9225</v>
      </c>
      <c r="C2684" s="2">
        <v>673790986</v>
      </c>
      <c r="D2684" s="1" t="s">
        <v>9226</v>
      </c>
      <c r="E2684" s="1" t="s">
        <v>9231</v>
      </c>
      <c r="F2684" s="3">
        <v>44580</v>
      </c>
      <c r="G2684" t="s">
        <v>11925</v>
      </c>
    </row>
    <row r="2685" spans="1:7" x14ac:dyDescent="0.25">
      <c r="A2685">
        <f t="shared" ca="1" si="41"/>
        <v>0.67477837914379546</v>
      </c>
      <c r="B2685" s="1" t="s">
        <v>9259</v>
      </c>
      <c r="C2685" s="2">
        <v>338457375</v>
      </c>
      <c r="D2685" s="1" t="s">
        <v>9260</v>
      </c>
      <c r="E2685" s="1" t="s">
        <v>9233</v>
      </c>
      <c r="F2685" s="3">
        <v>44228</v>
      </c>
      <c r="G2685" t="s">
        <v>11926</v>
      </c>
    </row>
    <row r="2686" spans="1:7" x14ac:dyDescent="0.25">
      <c r="A2686">
        <f t="shared" ca="1" si="41"/>
        <v>2.4237945570462216E-2</v>
      </c>
      <c r="B2686" s="1" t="s">
        <v>9259</v>
      </c>
      <c r="C2686" s="2">
        <v>63450113</v>
      </c>
      <c r="D2686" s="1" t="s">
        <v>9260</v>
      </c>
      <c r="E2686" s="1" t="s">
        <v>9287</v>
      </c>
      <c r="F2686" s="3">
        <v>44478</v>
      </c>
      <c r="G2686" t="s">
        <v>11927</v>
      </c>
    </row>
    <row r="2687" spans="1:7" x14ac:dyDescent="0.25">
      <c r="A2687">
        <f t="shared" ca="1" si="41"/>
        <v>0.6277979120377809</v>
      </c>
      <c r="B2687" s="1" t="s">
        <v>9259</v>
      </c>
      <c r="C2687" s="2">
        <v>618755065</v>
      </c>
      <c r="D2687" s="1" t="s">
        <v>9260</v>
      </c>
      <c r="E2687" s="1" t="s">
        <v>9231</v>
      </c>
      <c r="F2687" s="3">
        <v>44349</v>
      </c>
      <c r="G2687" t="s">
        <v>11928</v>
      </c>
    </row>
    <row r="2688" spans="1:7" x14ac:dyDescent="0.25">
      <c r="A2688">
        <f t="shared" ca="1" si="41"/>
        <v>0.44528530870387439</v>
      </c>
      <c r="B2688" s="1" t="s">
        <v>9235</v>
      </c>
      <c r="C2688" s="2">
        <v>409989446</v>
      </c>
      <c r="D2688" s="1" t="s">
        <v>9236</v>
      </c>
      <c r="E2688" s="1" t="s">
        <v>9237</v>
      </c>
      <c r="F2688" s="3">
        <v>44257</v>
      </c>
      <c r="G2688" t="s">
        <v>11929</v>
      </c>
    </row>
    <row r="2689" spans="1:7" x14ac:dyDescent="0.25">
      <c r="A2689">
        <f t="shared" ca="1" si="41"/>
        <v>0.28963874814129076</v>
      </c>
      <c r="B2689" s="1" t="s">
        <v>9225</v>
      </c>
      <c r="C2689" s="2">
        <v>398388608</v>
      </c>
      <c r="D2689" s="1" t="s">
        <v>9226</v>
      </c>
      <c r="E2689" s="1" t="s">
        <v>9227</v>
      </c>
      <c r="F2689" s="3">
        <v>44409</v>
      </c>
      <c r="G2689" t="s">
        <v>11930</v>
      </c>
    </row>
    <row r="2690" spans="1:7" x14ac:dyDescent="0.25">
      <c r="A2690">
        <f t="shared" ref="A2690:A2753" ca="1" si="42">RAND()</f>
        <v>0.80379968355862941</v>
      </c>
      <c r="B2690" s="1" t="s">
        <v>9235</v>
      </c>
      <c r="C2690" s="2">
        <v>428368106</v>
      </c>
      <c r="D2690" s="1" t="s">
        <v>9236</v>
      </c>
      <c r="E2690" s="1" t="s">
        <v>9237</v>
      </c>
      <c r="F2690" s="3">
        <v>44626</v>
      </c>
      <c r="G2690" t="s">
        <v>11931</v>
      </c>
    </row>
    <row r="2691" spans="1:7" x14ac:dyDescent="0.25">
      <c r="A2691">
        <f t="shared" ca="1" si="42"/>
        <v>0.60734528325240034</v>
      </c>
      <c r="B2691" s="1" t="s">
        <v>9242</v>
      </c>
      <c r="C2691" s="2">
        <v>191350100</v>
      </c>
      <c r="D2691" s="1" t="s">
        <v>9243</v>
      </c>
      <c r="E2691" s="1" t="s">
        <v>9233</v>
      </c>
      <c r="F2691" s="3">
        <v>44481</v>
      </c>
      <c r="G2691" t="s">
        <v>11932</v>
      </c>
    </row>
    <row r="2692" spans="1:7" x14ac:dyDescent="0.25">
      <c r="A2692">
        <f t="shared" ca="1" si="42"/>
        <v>0.67203613102826365</v>
      </c>
      <c r="B2692" s="1" t="s">
        <v>9242</v>
      </c>
      <c r="C2692" s="2">
        <v>435481821</v>
      </c>
      <c r="D2692" s="1" t="s">
        <v>9243</v>
      </c>
      <c r="E2692" s="1" t="s">
        <v>9231</v>
      </c>
      <c r="F2692" s="3">
        <v>44382</v>
      </c>
      <c r="G2692" t="s">
        <v>11933</v>
      </c>
    </row>
    <row r="2693" spans="1:7" x14ac:dyDescent="0.25">
      <c r="A2693">
        <f t="shared" ca="1" si="42"/>
        <v>0.69038231123560756</v>
      </c>
      <c r="B2693" s="1" t="s">
        <v>9245</v>
      </c>
      <c r="C2693" s="2">
        <v>881804070</v>
      </c>
      <c r="D2693" s="1" t="s">
        <v>9246</v>
      </c>
      <c r="E2693" s="1" t="s">
        <v>9285</v>
      </c>
      <c r="F2693" s="3">
        <v>44625</v>
      </c>
      <c r="G2693" t="s">
        <v>11934</v>
      </c>
    </row>
    <row r="2694" spans="1:7" x14ac:dyDescent="0.25">
      <c r="A2694">
        <f t="shared" ca="1" si="42"/>
        <v>0.94507953844477721</v>
      </c>
      <c r="B2694" s="1" t="s">
        <v>9235</v>
      </c>
      <c r="C2694" s="2">
        <v>9358210</v>
      </c>
      <c r="D2694" s="1" t="s">
        <v>9236</v>
      </c>
      <c r="E2694" s="1" t="s">
        <v>9237</v>
      </c>
      <c r="F2694" s="3">
        <v>44342</v>
      </c>
      <c r="G2694" t="s">
        <v>11935</v>
      </c>
    </row>
    <row r="2695" spans="1:7" x14ac:dyDescent="0.25">
      <c r="A2695">
        <f t="shared" ca="1" si="42"/>
        <v>0.22159945110335877</v>
      </c>
      <c r="B2695" s="1" t="s">
        <v>9225</v>
      </c>
      <c r="C2695" s="2">
        <v>407721104</v>
      </c>
      <c r="D2695" s="1" t="s">
        <v>9226</v>
      </c>
      <c r="E2695" s="1" t="s">
        <v>9227</v>
      </c>
      <c r="F2695" s="3">
        <v>44511</v>
      </c>
      <c r="G2695" t="s">
        <v>11936</v>
      </c>
    </row>
    <row r="2696" spans="1:7" x14ac:dyDescent="0.25">
      <c r="A2696">
        <f t="shared" ca="1" si="42"/>
        <v>3.9343686162051084E-2</v>
      </c>
      <c r="B2696" s="1" t="s">
        <v>9229</v>
      </c>
      <c r="C2696" s="2">
        <v>787613810</v>
      </c>
      <c r="D2696" s="1" t="s">
        <v>9230</v>
      </c>
      <c r="E2696" s="1" t="s">
        <v>9240</v>
      </c>
      <c r="F2696" s="3">
        <v>44336</v>
      </c>
      <c r="G2696" t="s">
        <v>11937</v>
      </c>
    </row>
    <row r="2697" spans="1:7" x14ac:dyDescent="0.25">
      <c r="A2697">
        <f t="shared" ca="1" si="42"/>
        <v>0.89595273739645298</v>
      </c>
      <c r="B2697" s="1" t="s">
        <v>9225</v>
      </c>
      <c r="C2697" s="2">
        <v>705446342</v>
      </c>
      <c r="D2697" s="1" t="s">
        <v>9226</v>
      </c>
      <c r="E2697" s="1" t="s">
        <v>9227</v>
      </c>
      <c r="F2697" s="3">
        <v>44379</v>
      </c>
      <c r="G2697" t="s">
        <v>11938</v>
      </c>
    </row>
    <row r="2698" spans="1:7" x14ac:dyDescent="0.25">
      <c r="A2698">
        <f t="shared" ca="1" si="42"/>
        <v>0.82600847102486741</v>
      </c>
      <c r="B2698" s="1" t="s">
        <v>9229</v>
      </c>
      <c r="C2698" s="2">
        <v>219463777</v>
      </c>
      <c r="D2698" s="1" t="s">
        <v>9230</v>
      </c>
      <c r="E2698" s="1" t="s">
        <v>9231</v>
      </c>
      <c r="F2698" s="3">
        <v>44476</v>
      </c>
      <c r="G2698" t="s">
        <v>11939</v>
      </c>
    </row>
    <row r="2699" spans="1:7" x14ac:dyDescent="0.25">
      <c r="A2699">
        <f t="shared" ca="1" si="42"/>
        <v>0.57579606858374699</v>
      </c>
      <c r="B2699" s="1" t="s">
        <v>9259</v>
      </c>
      <c r="C2699" s="2">
        <v>971201964</v>
      </c>
      <c r="D2699" s="1" t="s">
        <v>9260</v>
      </c>
      <c r="E2699" s="1" t="s">
        <v>9233</v>
      </c>
      <c r="F2699" s="3">
        <v>44226</v>
      </c>
      <c r="G2699" t="s">
        <v>11940</v>
      </c>
    </row>
    <row r="2700" spans="1:7" x14ac:dyDescent="0.25">
      <c r="A2700">
        <f t="shared" ca="1" si="42"/>
        <v>0.89104629928279222</v>
      </c>
      <c r="B2700" s="1" t="s">
        <v>9259</v>
      </c>
      <c r="C2700" s="2">
        <v>376006012</v>
      </c>
      <c r="D2700" s="1" t="s">
        <v>9260</v>
      </c>
      <c r="E2700" s="1" t="s">
        <v>9287</v>
      </c>
      <c r="F2700" s="3">
        <v>44632</v>
      </c>
      <c r="G2700" t="s">
        <v>11941</v>
      </c>
    </row>
    <row r="2701" spans="1:7" x14ac:dyDescent="0.25">
      <c r="A2701">
        <f t="shared" ca="1" si="42"/>
        <v>0.31390326451019734</v>
      </c>
      <c r="B2701" s="1" t="s">
        <v>9245</v>
      </c>
      <c r="C2701" s="2">
        <v>597156316</v>
      </c>
      <c r="D2701" s="1" t="s">
        <v>9246</v>
      </c>
      <c r="E2701" s="1" t="s">
        <v>9227</v>
      </c>
      <c r="F2701" s="3">
        <v>44600</v>
      </c>
      <c r="G2701" t="s">
        <v>11942</v>
      </c>
    </row>
    <row r="2702" spans="1:7" x14ac:dyDescent="0.25">
      <c r="A2702">
        <f t="shared" ca="1" si="42"/>
        <v>0.25187115395124304</v>
      </c>
      <c r="B2702" s="1" t="s">
        <v>9225</v>
      </c>
      <c r="C2702" s="2">
        <v>296925350</v>
      </c>
      <c r="D2702" s="1" t="s">
        <v>9226</v>
      </c>
      <c r="E2702" s="1" t="s">
        <v>9227</v>
      </c>
      <c r="F2702" s="3">
        <v>44374</v>
      </c>
      <c r="G2702" t="s">
        <v>11943</v>
      </c>
    </row>
    <row r="2703" spans="1:7" x14ac:dyDescent="0.25">
      <c r="A2703">
        <f t="shared" ca="1" si="42"/>
        <v>0.48485044196722349</v>
      </c>
      <c r="B2703" s="1" t="s">
        <v>9242</v>
      </c>
      <c r="C2703" s="2">
        <v>951603348</v>
      </c>
      <c r="D2703" s="1" t="s">
        <v>9243</v>
      </c>
      <c r="E2703" s="1" t="s">
        <v>9231</v>
      </c>
      <c r="F2703" s="3">
        <v>44206</v>
      </c>
      <c r="G2703" t="s">
        <v>11944</v>
      </c>
    </row>
    <row r="2704" spans="1:7" x14ac:dyDescent="0.25">
      <c r="A2704">
        <f t="shared" ca="1" si="42"/>
        <v>0.42979808608533465</v>
      </c>
      <c r="B2704" s="1" t="s">
        <v>9259</v>
      </c>
      <c r="C2704" s="2">
        <v>63303242</v>
      </c>
      <c r="D2704" s="1" t="s">
        <v>9260</v>
      </c>
      <c r="E2704" s="1" t="s">
        <v>9287</v>
      </c>
      <c r="F2704" s="3">
        <v>44225</v>
      </c>
      <c r="G2704" t="s">
        <v>11945</v>
      </c>
    </row>
    <row r="2705" spans="1:7" x14ac:dyDescent="0.25">
      <c r="A2705">
        <f t="shared" ca="1" si="42"/>
        <v>0.91817556612308671</v>
      </c>
      <c r="B2705" s="1" t="s">
        <v>9242</v>
      </c>
      <c r="C2705" s="2">
        <v>688516629</v>
      </c>
      <c r="D2705" s="1" t="s">
        <v>9243</v>
      </c>
      <c r="E2705" s="1" t="s">
        <v>9231</v>
      </c>
      <c r="F2705" s="3">
        <v>44588</v>
      </c>
      <c r="G2705" t="s">
        <v>11946</v>
      </c>
    </row>
    <row r="2706" spans="1:7" x14ac:dyDescent="0.25">
      <c r="A2706">
        <f t="shared" ca="1" si="42"/>
        <v>0.76021588727884237</v>
      </c>
      <c r="B2706" s="1" t="s">
        <v>9242</v>
      </c>
      <c r="C2706" s="2">
        <v>409899373</v>
      </c>
      <c r="D2706" s="1" t="s">
        <v>9243</v>
      </c>
      <c r="E2706" s="1" t="s">
        <v>9231</v>
      </c>
      <c r="F2706" s="3">
        <v>44519</v>
      </c>
      <c r="G2706" t="s">
        <v>11947</v>
      </c>
    </row>
    <row r="2707" spans="1:7" x14ac:dyDescent="0.25">
      <c r="A2707">
        <f t="shared" ca="1" si="42"/>
        <v>0.87379732218972817</v>
      </c>
      <c r="B2707" s="1" t="s">
        <v>9259</v>
      </c>
      <c r="C2707" s="2">
        <v>900493888</v>
      </c>
      <c r="D2707" s="1" t="s">
        <v>9260</v>
      </c>
      <c r="E2707" s="1" t="s">
        <v>9287</v>
      </c>
      <c r="F2707" s="3">
        <v>44382</v>
      </c>
      <c r="G2707" t="s">
        <v>11948</v>
      </c>
    </row>
    <row r="2708" spans="1:7" x14ac:dyDescent="0.25">
      <c r="A2708">
        <f t="shared" ca="1" si="42"/>
        <v>0.82775215850912764</v>
      </c>
      <c r="B2708" s="1" t="s">
        <v>9245</v>
      </c>
      <c r="C2708" s="2">
        <v>309373814</v>
      </c>
      <c r="D2708" s="1" t="s">
        <v>9246</v>
      </c>
      <c r="E2708" s="1" t="s">
        <v>9285</v>
      </c>
      <c r="F2708" s="3">
        <v>44405</v>
      </c>
      <c r="G2708" t="s">
        <v>11949</v>
      </c>
    </row>
    <row r="2709" spans="1:7" x14ac:dyDescent="0.25">
      <c r="A2709">
        <f t="shared" ca="1" si="42"/>
        <v>0.90671377932340802</v>
      </c>
      <c r="B2709" s="1" t="s">
        <v>9242</v>
      </c>
      <c r="C2709" s="2">
        <v>371142420</v>
      </c>
      <c r="D2709" s="1" t="s">
        <v>9243</v>
      </c>
      <c r="E2709" s="1" t="s">
        <v>9231</v>
      </c>
      <c r="F2709" s="3">
        <v>44598</v>
      </c>
      <c r="G2709" t="s">
        <v>11950</v>
      </c>
    </row>
    <row r="2710" spans="1:7" x14ac:dyDescent="0.25">
      <c r="A2710">
        <f t="shared" ca="1" si="42"/>
        <v>0.20044143594202024</v>
      </c>
      <c r="B2710" s="1" t="s">
        <v>9242</v>
      </c>
      <c r="C2710" s="2">
        <v>373419298</v>
      </c>
      <c r="D2710" s="1" t="s">
        <v>9243</v>
      </c>
      <c r="E2710" s="1" t="s">
        <v>9233</v>
      </c>
      <c r="F2710" s="3">
        <v>44499</v>
      </c>
      <c r="G2710" t="s">
        <v>11951</v>
      </c>
    </row>
    <row r="2711" spans="1:7" x14ac:dyDescent="0.25">
      <c r="A2711">
        <f t="shared" ca="1" si="42"/>
        <v>0.40724733244741962</v>
      </c>
      <c r="B2711" s="1" t="s">
        <v>9242</v>
      </c>
      <c r="C2711" s="2">
        <v>113165911</v>
      </c>
      <c r="D2711" s="1" t="s">
        <v>9243</v>
      </c>
      <c r="E2711" s="1" t="s">
        <v>9231</v>
      </c>
      <c r="F2711" s="3">
        <v>44649</v>
      </c>
      <c r="G2711" t="s">
        <v>11952</v>
      </c>
    </row>
    <row r="2712" spans="1:7" x14ac:dyDescent="0.25">
      <c r="A2712">
        <f t="shared" ca="1" si="42"/>
        <v>8.1994698622379403E-2</v>
      </c>
      <c r="B2712" s="1" t="s">
        <v>9225</v>
      </c>
      <c r="C2712" s="2">
        <v>4969041</v>
      </c>
      <c r="D2712" s="1" t="s">
        <v>9226</v>
      </c>
      <c r="E2712" s="1" t="s">
        <v>9233</v>
      </c>
      <c r="F2712" s="3">
        <v>44566</v>
      </c>
      <c r="G2712" t="s">
        <v>11953</v>
      </c>
    </row>
    <row r="2713" spans="1:7" x14ac:dyDescent="0.25">
      <c r="A2713">
        <f t="shared" ca="1" si="42"/>
        <v>0.65644073265309799</v>
      </c>
      <c r="B2713" s="1" t="s">
        <v>9242</v>
      </c>
      <c r="C2713" s="2">
        <v>136816964</v>
      </c>
      <c r="D2713" s="1" t="s">
        <v>9243</v>
      </c>
      <c r="E2713" s="1" t="s">
        <v>9233</v>
      </c>
      <c r="F2713" s="3">
        <v>44605</v>
      </c>
      <c r="G2713" t="s">
        <v>11954</v>
      </c>
    </row>
    <row r="2714" spans="1:7" x14ac:dyDescent="0.25">
      <c r="A2714">
        <f t="shared" ca="1" si="42"/>
        <v>0.99051336536557999</v>
      </c>
      <c r="B2714" s="1" t="s">
        <v>9242</v>
      </c>
      <c r="C2714" s="2">
        <v>204385263</v>
      </c>
      <c r="D2714" s="1" t="s">
        <v>9243</v>
      </c>
      <c r="E2714" s="1" t="s">
        <v>9233</v>
      </c>
      <c r="F2714" s="3">
        <v>44433</v>
      </c>
      <c r="G2714" t="s">
        <v>11955</v>
      </c>
    </row>
    <row r="2715" spans="1:7" x14ac:dyDescent="0.25">
      <c r="A2715">
        <f t="shared" ca="1" si="42"/>
        <v>0.94904054003563443</v>
      </c>
      <c r="B2715" s="1" t="s">
        <v>9225</v>
      </c>
      <c r="C2715" s="2">
        <v>875074831</v>
      </c>
      <c r="D2715" s="1" t="s">
        <v>9226</v>
      </c>
      <c r="E2715" s="1" t="s">
        <v>9227</v>
      </c>
      <c r="F2715" s="3">
        <v>44255</v>
      </c>
      <c r="G2715" t="s">
        <v>11956</v>
      </c>
    </row>
    <row r="2716" spans="1:7" x14ac:dyDescent="0.25">
      <c r="A2716">
        <f t="shared" ca="1" si="42"/>
        <v>0.33347318765335421</v>
      </c>
      <c r="B2716" s="1" t="s">
        <v>9245</v>
      </c>
      <c r="C2716" s="2">
        <v>784328008</v>
      </c>
      <c r="D2716" s="1" t="s">
        <v>9246</v>
      </c>
      <c r="E2716" s="1" t="s">
        <v>9285</v>
      </c>
      <c r="F2716" s="3">
        <v>44395</v>
      </c>
      <c r="G2716" t="s">
        <v>11957</v>
      </c>
    </row>
    <row r="2717" spans="1:7" x14ac:dyDescent="0.25">
      <c r="A2717">
        <f t="shared" ca="1" si="42"/>
        <v>0.61140023131488797</v>
      </c>
      <c r="B2717" s="1" t="s">
        <v>9259</v>
      </c>
      <c r="C2717" s="2">
        <v>660647388</v>
      </c>
      <c r="D2717" s="1" t="s">
        <v>9260</v>
      </c>
      <c r="E2717" s="1" t="s">
        <v>9233</v>
      </c>
      <c r="F2717" s="3">
        <v>44527</v>
      </c>
      <c r="G2717" t="s">
        <v>11958</v>
      </c>
    </row>
    <row r="2718" spans="1:7" x14ac:dyDescent="0.25">
      <c r="A2718">
        <f t="shared" ca="1" si="42"/>
        <v>0.24295315086057878</v>
      </c>
      <c r="B2718" s="1" t="s">
        <v>9245</v>
      </c>
      <c r="C2718" s="2">
        <v>994777450</v>
      </c>
      <c r="D2718" s="1" t="s">
        <v>9246</v>
      </c>
      <c r="E2718" s="1" t="s">
        <v>9285</v>
      </c>
      <c r="F2718" s="3">
        <v>44232</v>
      </c>
      <c r="G2718" t="s">
        <v>11959</v>
      </c>
    </row>
    <row r="2719" spans="1:7" x14ac:dyDescent="0.25">
      <c r="A2719">
        <f t="shared" ca="1" si="42"/>
        <v>0.66906354795870004</v>
      </c>
      <c r="B2719" s="1" t="s">
        <v>9225</v>
      </c>
      <c r="C2719" s="2">
        <v>960613747</v>
      </c>
      <c r="D2719" s="1" t="s">
        <v>9226</v>
      </c>
      <c r="E2719" s="1" t="s">
        <v>9227</v>
      </c>
      <c r="F2719" s="3">
        <v>44496</v>
      </c>
      <c r="G2719" t="s">
        <v>11960</v>
      </c>
    </row>
    <row r="2720" spans="1:7" x14ac:dyDescent="0.25">
      <c r="A2720">
        <f t="shared" ca="1" si="42"/>
        <v>0.95465967735830748</v>
      </c>
      <c r="B2720" s="1" t="s">
        <v>9259</v>
      </c>
      <c r="C2720" s="2">
        <v>802815139</v>
      </c>
      <c r="D2720" s="1" t="s">
        <v>9260</v>
      </c>
      <c r="E2720" s="1" t="s">
        <v>9287</v>
      </c>
      <c r="F2720" s="3">
        <v>44433</v>
      </c>
      <c r="G2720" t="s">
        <v>11961</v>
      </c>
    </row>
    <row r="2721" spans="1:7" x14ac:dyDescent="0.25">
      <c r="A2721">
        <f t="shared" ca="1" si="42"/>
        <v>0.30934937081183167</v>
      </c>
      <c r="B2721" s="1" t="s">
        <v>9235</v>
      </c>
      <c r="C2721" s="2">
        <v>836838522</v>
      </c>
      <c r="D2721" s="1" t="s">
        <v>9236</v>
      </c>
      <c r="E2721" s="1" t="s">
        <v>9248</v>
      </c>
      <c r="F2721" s="3">
        <v>44552</v>
      </c>
      <c r="G2721" t="s">
        <v>11962</v>
      </c>
    </row>
    <row r="2722" spans="1:7" x14ac:dyDescent="0.25">
      <c r="A2722">
        <f t="shared" ca="1" si="42"/>
        <v>0.85863780329574024</v>
      </c>
      <c r="B2722" s="1" t="s">
        <v>9245</v>
      </c>
      <c r="C2722" s="2">
        <v>707730459</v>
      </c>
      <c r="D2722" s="1" t="s">
        <v>9246</v>
      </c>
      <c r="E2722" s="1" t="s">
        <v>9282</v>
      </c>
      <c r="F2722" s="3">
        <v>44360</v>
      </c>
      <c r="G2722" t="s">
        <v>11963</v>
      </c>
    </row>
    <row r="2723" spans="1:7" x14ac:dyDescent="0.25">
      <c r="A2723">
        <f t="shared" ca="1" si="42"/>
        <v>0.81495487271981248</v>
      </c>
      <c r="B2723" s="1" t="s">
        <v>9245</v>
      </c>
      <c r="C2723" s="2">
        <v>821191889</v>
      </c>
      <c r="D2723" s="1" t="s">
        <v>9246</v>
      </c>
      <c r="E2723" s="1" t="s">
        <v>9227</v>
      </c>
      <c r="F2723" s="3">
        <v>44640</v>
      </c>
      <c r="G2723" t="s">
        <v>11964</v>
      </c>
    </row>
    <row r="2724" spans="1:7" x14ac:dyDescent="0.25">
      <c r="A2724">
        <f t="shared" ca="1" si="42"/>
        <v>0.25808218725834253</v>
      </c>
      <c r="B2724" s="1" t="s">
        <v>9225</v>
      </c>
      <c r="C2724" s="2">
        <v>375593872</v>
      </c>
      <c r="D2724" s="1" t="s">
        <v>9226</v>
      </c>
      <c r="E2724" s="1" t="s">
        <v>9231</v>
      </c>
      <c r="F2724" s="3">
        <v>44374</v>
      </c>
      <c r="G2724" t="s">
        <v>11965</v>
      </c>
    </row>
    <row r="2725" spans="1:7" x14ac:dyDescent="0.25">
      <c r="A2725">
        <f t="shared" ca="1" si="42"/>
        <v>0.14564823800190518</v>
      </c>
      <c r="B2725" s="1" t="s">
        <v>9229</v>
      </c>
      <c r="C2725" s="2">
        <v>608437004</v>
      </c>
      <c r="D2725" s="1" t="s">
        <v>9230</v>
      </c>
      <c r="E2725" s="1" t="s">
        <v>9240</v>
      </c>
      <c r="F2725" s="3">
        <v>44376</v>
      </c>
      <c r="G2725" t="s">
        <v>11966</v>
      </c>
    </row>
    <row r="2726" spans="1:7" x14ac:dyDescent="0.25">
      <c r="A2726">
        <f t="shared" ca="1" si="42"/>
        <v>0.69218025324363897</v>
      </c>
      <c r="B2726" s="1" t="s">
        <v>9225</v>
      </c>
      <c r="C2726" s="2">
        <v>303261455</v>
      </c>
      <c r="D2726" s="1" t="s">
        <v>9226</v>
      </c>
      <c r="E2726" s="1" t="s">
        <v>9233</v>
      </c>
      <c r="F2726" s="3">
        <v>44402</v>
      </c>
      <c r="G2726" t="s">
        <v>11967</v>
      </c>
    </row>
    <row r="2727" spans="1:7" x14ac:dyDescent="0.25">
      <c r="A2727">
        <f t="shared" ca="1" si="42"/>
        <v>1.8926666055599339E-2</v>
      </c>
      <c r="B2727" s="1" t="s">
        <v>9245</v>
      </c>
      <c r="C2727" s="2">
        <v>666765095</v>
      </c>
      <c r="D2727" s="1" t="s">
        <v>9246</v>
      </c>
      <c r="E2727" s="1" t="s">
        <v>9285</v>
      </c>
      <c r="F2727" s="3">
        <v>44533</v>
      </c>
      <c r="G2727" t="s">
        <v>11968</v>
      </c>
    </row>
    <row r="2728" spans="1:7" x14ac:dyDescent="0.25">
      <c r="A2728">
        <f t="shared" ca="1" si="42"/>
        <v>2.9848762204178203E-2</v>
      </c>
      <c r="B2728" s="1" t="s">
        <v>9259</v>
      </c>
      <c r="C2728" s="2">
        <v>478857998</v>
      </c>
      <c r="D2728" s="1" t="s">
        <v>9260</v>
      </c>
      <c r="E2728" s="1" t="s">
        <v>9231</v>
      </c>
      <c r="F2728" s="3">
        <v>44287</v>
      </c>
      <c r="G2728" t="s">
        <v>11969</v>
      </c>
    </row>
    <row r="2729" spans="1:7" x14ac:dyDescent="0.25">
      <c r="A2729">
        <f t="shared" ca="1" si="42"/>
        <v>0.73438203837950933</v>
      </c>
      <c r="B2729" s="1" t="s">
        <v>9245</v>
      </c>
      <c r="C2729" s="2">
        <v>354583177</v>
      </c>
      <c r="D2729" s="1" t="s">
        <v>9246</v>
      </c>
      <c r="E2729" s="1" t="s">
        <v>9282</v>
      </c>
      <c r="F2729" s="3">
        <v>44556</v>
      </c>
      <c r="G2729" t="s">
        <v>11970</v>
      </c>
    </row>
    <row r="2730" spans="1:7" x14ac:dyDescent="0.25">
      <c r="A2730">
        <f t="shared" ca="1" si="42"/>
        <v>0.87849842910951526</v>
      </c>
      <c r="B2730" s="1" t="s">
        <v>9242</v>
      </c>
      <c r="C2730" s="2">
        <v>864260743</v>
      </c>
      <c r="D2730" s="1" t="s">
        <v>9243</v>
      </c>
      <c r="E2730" s="1" t="s">
        <v>9231</v>
      </c>
      <c r="F2730" s="3">
        <v>44456</v>
      </c>
      <c r="G2730" t="s">
        <v>11971</v>
      </c>
    </row>
    <row r="2731" spans="1:7" x14ac:dyDescent="0.25">
      <c r="A2731">
        <f t="shared" ca="1" si="42"/>
        <v>0.54973574291337901</v>
      </c>
      <c r="B2731" s="1" t="s">
        <v>9229</v>
      </c>
      <c r="C2731" s="2">
        <v>293577198</v>
      </c>
      <c r="D2731" s="1" t="s">
        <v>9230</v>
      </c>
      <c r="E2731" s="1" t="s">
        <v>9240</v>
      </c>
      <c r="F2731" s="3">
        <v>44290</v>
      </c>
      <c r="G2731" t="s">
        <v>11972</v>
      </c>
    </row>
    <row r="2732" spans="1:7" x14ac:dyDescent="0.25">
      <c r="A2732">
        <f t="shared" ca="1" si="42"/>
        <v>0.71872786035900327</v>
      </c>
      <c r="B2732" s="1" t="s">
        <v>9242</v>
      </c>
      <c r="C2732" s="2">
        <v>827628726</v>
      </c>
      <c r="D2732" s="1" t="s">
        <v>9243</v>
      </c>
      <c r="E2732" s="1" t="s">
        <v>9231</v>
      </c>
      <c r="F2732" s="3">
        <v>44481</v>
      </c>
      <c r="G2732" t="s">
        <v>11973</v>
      </c>
    </row>
    <row r="2733" spans="1:7" x14ac:dyDescent="0.25">
      <c r="A2733">
        <f t="shared" ca="1" si="42"/>
        <v>0.77399465940707235</v>
      </c>
      <c r="B2733" s="1" t="s">
        <v>9242</v>
      </c>
      <c r="C2733" s="2">
        <v>87826690</v>
      </c>
      <c r="D2733" s="1" t="s">
        <v>9243</v>
      </c>
      <c r="E2733" s="1" t="s">
        <v>9231</v>
      </c>
      <c r="F2733" s="3">
        <v>44275</v>
      </c>
      <c r="G2733" t="s">
        <v>11974</v>
      </c>
    </row>
    <row r="2734" spans="1:7" x14ac:dyDescent="0.25">
      <c r="A2734">
        <f t="shared" ca="1" si="42"/>
        <v>3.4921240435569323E-2</v>
      </c>
      <c r="B2734" s="1" t="s">
        <v>9245</v>
      </c>
      <c r="C2734" s="2">
        <v>157033921</v>
      </c>
      <c r="D2734" s="1" t="s">
        <v>9246</v>
      </c>
      <c r="E2734" s="1" t="s">
        <v>9227</v>
      </c>
      <c r="F2734" s="3">
        <v>44283</v>
      </c>
      <c r="G2734" t="s">
        <v>11975</v>
      </c>
    </row>
    <row r="2735" spans="1:7" x14ac:dyDescent="0.25">
      <c r="A2735">
        <f t="shared" ca="1" si="42"/>
        <v>5.6173781297890635E-2</v>
      </c>
      <c r="B2735" s="1" t="s">
        <v>9242</v>
      </c>
      <c r="C2735" s="2">
        <v>746872224</v>
      </c>
      <c r="D2735" s="1" t="s">
        <v>9243</v>
      </c>
      <c r="E2735" s="1" t="s">
        <v>9233</v>
      </c>
      <c r="F2735" s="3">
        <v>44557</v>
      </c>
      <c r="G2735" t="s">
        <v>11976</v>
      </c>
    </row>
    <row r="2736" spans="1:7" x14ac:dyDescent="0.25">
      <c r="A2736">
        <f t="shared" ca="1" si="42"/>
        <v>0.25154192440454282</v>
      </c>
      <c r="B2736" s="1" t="s">
        <v>9259</v>
      </c>
      <c r="C2736" s="2">
        <v>612985364</v>
      </c>
      <c r="D2736" s="1" t="s">
        <v>9260</v>
      </c>
      <c r="E2736" s="1" t="s">
        <v>9287</v>
      </c>
      <c r="F2736" s="3">
        <v>44387</v>
      </c>
      <c r="G2736" t="s">
        <v>11977</v>
      </c>
    </row>
    <row r="2737" spans="1:7" x14ac:dyDescent="0.25">
      <c r="A2737">
        <f t="shared" ca="1" si="42"/>
        <v>0.26052311615706725</v>
      </c>
      <c r="B2737" s="1" t="s">
        <v>9225</v>
      </c>
      <c r="C2737" s="2">
        <v>573219712</v>
      </c>
      <c r="D2737" s="1" t="s">
        <v>9226</v>
      </c>
      <c r="E2737" s="1" t="s">
        <v>9233</v>
      </c>
      <c r="F2737" s="3">
        <v>44263</v>
      </c>
      <c r="G2737" t="s">
        <v>11978</v>
      </c>
    </row>
    <row r="2738" spans="1:7" x14ac:dyDescent="0.25">
      <c r="A2738">
        <f t="shared" ca="1" si="42"/>
        <v>2.07454218464872E-2</v>
      </c>
      <c r="B2738" s="1" t="s">
        <v>9225</v>
      </c>
      <c r="C2738" s="2">
        <v>159795410</v>
      </c>
      <c r="D2738" s="1" t="s">
        <v>9226</v>
      </c>
      <c r="E2738" s="1" t="s">
        <v>9227</v>
      </c>
      <c r="F2738" s="3">
        <v>44578</v>
      </c>
      <c r="G2738" t="s">
        <v>11979</v>
      </c>
    </row>
    <row r="2739" spans="1:7" x14ac:dyDescent="0.25">
      <c r="A2739">
        <f t="shared" ca="1" si="42"/>
        <v>0.61326209986090385</v>
      </c>
      <c r="B2739" s="1" t="s">
        <v>9245</v>
      </c>
      <c r="C2739" s="2">
        <v>552263215</v>
      </c>
      <c r="D2739" s="1" t="s">
        <v>9246</v>
      </c>
      <c r="E2739" s="1" t="s">
        <v>9285</v>
      </c>
      <c r="F2739" s="3">
        <v>44652</v>
      </c>
      <c r="G2739" t="s">
        <v>11980</v>
      </c>
    </row>
    <row r="2740" spans="1:7" x14ac:dyDescent="0.25">
      <c r="A2740">
        <f t="shared" ca="1" si="42"/>
        <v>0.13658158045092605</v>
      </c>
      <c r="B2740" s="1" t="s">
        <v>9225</v>
      </c>
      <c r="C2740" s="2">
        <v>194156147</v>
      </c>
      <c r="D2740" s="1" t="s">
        <v>9226</v>
      </c>
      <c r="E2740" s="1" t="s">
        <v>9227</v>
      </c>
      <c r="F2740" s="3">
        <v>44559</v>
      </c>
      <c r="G2740" t="s">
        <v>11981</v>
      </c>
    </row>
    <row r="2741" spans="1:7" x14ac:dyDescent="0.25">
      <c r="A2741">
        <f t="shared" ca="1" si="42"/>
        <v>0.92217725677774509</v>
      </c>
      <c r="B2741" s="1" t="s">
        <v>9242</v>
      </c>
      <c r="C2741" s="2">
        <v>157230926</v>
      </c>
      <c r="D2741" s="1" t="s">
        <v>9243</v>
      </c>
      <c r="E2741" s="1" t="s">
        <v>9233</v>
      </c>
      <c r="F2741" s="3">
        <v>44251</v>
      </c>
      <c r="G2741" t="s">
        <v>11982</v>
      </c>
    </row>
    <row r="2742" spans="1:7" x14ac:dyDescent="0.25">
      <c r="A2742">
        <f t="shared" ca="1" si="42"/>
        <v>0.1024622009304399</v>
      </c>
      <c r="B2742" s="1" t="s">
        <v>9259</v>
      </c>
      <c r="C2742" s="2">
        <v>599241201</v>
      </c>
      <c r="D2742" s="1" t="s">
        <v>9260</v>
      </c>
      <c r="E2742" s="1" t="s">
        <v>9233</v>
      </c>
      <c r="F2742" s="3">
        <v>44507</v>
      </c>
      <c r="G2742" t="s">
        <v>11983</v>
      </c>
    </row>
    <row r="2743" spans="1:7" x14ac:dyDescent="0.25">
      <c r="A2743">
        <f t="shared" ca="1" si="42"/>
        <v>0.58126469639466571</v>
      </c>
      <c r="B2743" s="1" t="s">
        <v>9225</v>
      </c>
      <c r="C2743" s="2">
        <v>911552187</v>
      </c>
      <c r="D2743" s="1" t="s">
        <v>9226</v>
      </c>
      <c r="E2743" s="1" t="s">
        <v>9233</v>
      </c>
      <c r="F2743" s="3">
        <v>44478</v>
      </c>
      <c r="G2743" t="s">
        <v>11984</v>
      </c>
    </row>
    <row r="2744" spans="1:7" x14ac:dyDescent="0.25">
      <c r="A2744">
        <f t="shared" ca="1" si="42"/>
        <v>0.96687079687253219</v>
      </c>
      <c r="B2744" s="1" t="s">
        <v>9225</v>
      </c>
      <c r="C2744" s="2">
        <v>743583179</v>
      </c>
      <c r="D2744" s="1" t="s">
        <v>9226</v>
      </c>
      <c r="E2744" s="1" t="s">
        <v>9227</v>
      </c>
      <c r="F2744" s="3">
        <v>44637</v>
      </c>
      <c r="G2744" t="s">
        <v>11985</v>
      </c>
    </row>
    <row r="2745" spans="1:7" x14ac:dyDescent="0.25">
      <c r="A2745">
        <f t="shared" ca="1" si="42"/>
        <v>0.45918772456015222</v>
      </c>
      <c r="B2745" s="1" t="s">
        <v>9242</v>
      </c>
      <c r="C2745" s="2">
        <v>380427813</v>
      </c>
      <c r="D2745" s="1" t="s">
        <v>9243</v>
      </c>
      <c r="E2745" s="1" t="s">
        <v>9231</v>
      </c>
      <c r="F2745" s="3">
        <v>44288</v>
      </c>
      <c r="G2745" t="s">
        <v>11986</v>
      </c>
    </row>
    <row r="2746" spans="1:7" x14ac:dyDescent="0.25">
      <c r="A2746">
        <f t="shared" ca="1" si="42"/>
        <v>0.31712394660634824</v>
      </c>
      <c r="B2746" s="1" t="s">
        <v>9245</v>
      </c>
      <c r="C2746" s="2">
        <v>618150017</v>
      </c>
      <c r="D2746" s="1" t="s">
        <v>9246</v>
      </c>
      <c r="E2746" s="1" t="s">
        <v>9227</v>
      </c>
      <c r="F2746" s="3">
        <v>44484</v>
      </c>
      <c r="G2746" t="s">
        <v>11987</v>
      </c>
    </row>
    <row r="2747" spans="1:7" x14ac:dyDescent="0.25">
      <c r="A2747">
        <f t="shared" ca="1" si="42"/>
        <v>0.87583368859452448</v>
      </c>
      <c r="B2747" s="1" t="s">
        <v>9245</v>
      </c>
      <c r="C2747" s="2">
        <v>99404141</v>
      </c>
      <c r="D2747" s="1" t="s">
        <v>9246</v>
      </c>
      <c r="E2747" s="1" t="s">
        <v>9227</v>
      </c>
      <c r="F2747" s="3">
        <v>44436</v>
      </c>
      <c r="G2747" t="s">
        <v>11988</v>
      </c>
    </row>
    <row r="2748" spans="1:7" x14ac:dyDescent="0.25">
      <c r="A2748">
        <f t="shared" ca="1" si="42"/>
        <v>0.50199196872240825</v>
      </c>
      <c r="B2748" s="1" t="s">
        <v>9259</v>
      </c>
      <c r="C2748" s="2">
        <v>282505659</v>
      </c>
      <c r="D2748" s="1" t="s">
        <v>9260</v>
      </c>
      <c r="E2748" s="1" t="s">
        <v>9287</v>
      </c>
      <c r="F2748" s="3">
        <v>44663</v>
      </c>
      <c r="G2748" t="s">
        <v>11989</v>
      </c>
    </row>
    <row r="2749" spans="1:7" x14ac:dyDescent="0.25">
      <c r="A2749">
        <f t="shared" ca="1" si="42"/>
        <v>0.47511143932355449</v>
      </c>
      <c r="B2749" s="1" t="s">
        <v>9235</v>
      </c>
      <c r="C2749" s="2">
        <v>432751448</v>
      </c>
      <c r="D2749" s="1" t="s">
        <v>9236</v>
      </c>
      <c r="E2749" s="1" t="s">
        <v>9248</v>
      </c>
      <c r="F2749" s="3">
        <v>44266</v>
      </c>
      <c r="G2749" t="s">
        <v>11990</v>
      </c>
    </row>
    <row r="2750" spans="1:7" x14ac:dyDescent="0.25">
      <c r="A2750">
        <f t="shared" ca="1" si="42"/>
        <v>0.52496949332438547</v>
      </c>
      <c r="B2750" s="1" t="s">
        <v>9259</v>
      </c>
      <c r="C2750" s="2">
        <v>339310494</v>
      </c>
      <c r="D2750" s="1" t="s">
        <v>9260</v>
      </c>
      <c r="E2750" s="1" t="s">
        <v>9233</v>
      </c>
      <c r="F2750" s="3">
        <v>44641</v>
      </c>
      <c r="G2750" t="s">
        <v>11991</v>
      </c>
    </row>
    <row r="2751" spans="1:7" x14ac:dyDescent="0.25">
      <c r="A2751">
        <f t="shared" ca="1" si="42"/>
        <v>0.7023301313568503</v>
      </c>
      <c r="B2751" s="1" t="s">
        <v>9225</v>
      </c>
      <c r="C2751" s="2">
        <v>402738667</v>
      </c>
      <c r="D2751" s="1" t="s">
        <v>9226</v>
      </c>
      <c r="E2751" s="1" t="s">
        <v>9227</v>
      </c>
      <c r="F2751" s="3">
        <v>44278</v>
      </c>
      <c r="G2751" t="s">
        <v>11992</v>
      </c>
    </row>
    <row r="2752" spans="1:7" x14ac:dyDescent="0.25">
      <c r="A2752">
        <f t="shared" ca="1" si="42"/>
        <v>6.4336819547457291E-2</v>
      </c>
      <c r="B2752" s="1" t="s">
        <v>9229</v>
      </c>
      <c r="C2752" s="2">
        <v>355247230</v>
      </c>
      <c r="D2752" s="1" t="s">
        <v>9230</v>
      </c>
      <c r="E2752" s="1" t="s">
        <v>9240</v>
      </c>
      <c r="F2752" s="3">
        <v>44351</v>
      </c>
      <c r="G2752" t="s">
        <v>11993</v>
      </c>
    </row>
    <row r="2753" spans="1:7" x14ac:dyDescent="0.25">
      <c r="A2753">
        <f t="shared" ca="1" si="42"/>
        <v>0.89511584767902341</v>
      </c>
      <c r="B2753" s="1" t="s">
        <v>9242</v>
      </c>
      <c r="C2753" s="2">
        <v>381449213</v>
      </c>
      <c r="D2753" s="1" t="s">
        <v>9243</v>
      </c>
      <c r="E2753" s="1" t="s">
        <v>9233</v>
      </c>
      <c r="F2753" s="3">
        <v>44659</v>
      </c>
      <c r="G2753" t="s">
        <v>11994</v>
      </c>
    </row>
    <row r="2754" spans="1:7" x14ac:dyDescent="0.25">
      <c r="A2754">
        <f t="shared" ref="A2754:A2817" ca="1" si="43">RAND()</f>
        <v>0.65126013792804571</v>
      </c>
      <c r="B2754" s="1" t="s">
        <v>9259</v>
      </c>
      <c r="C2754" s="2">
        <v>758391242</v>
      </c>
      <c r="D2754" s="1" t="s">
        <v>9260</v>
      </c>
      <c r="E2754" s="1" t="s">
        <v>9287</v>
      </c>
      <c r="F2754" s="3">
        <v>44401</v>
      </c>
      <c r="G2754" t="s">
        <v>11995</v>
      </c>
    </row>
    <row r="2755" spans="1:7" x14ac:dyDescent="0.25">
      <c r="A2755">
        <f t="shared" ca="1" si="43"/>
        <v>0.75527568180599991</v>
      </c>
      <c r="B2755" s="1" t="s">
        <v>9229</v>
      </c>
      <c r="C2755" s="2">
        <v>652999055</v>
      </c>
      <c r="D2755" s="1" t="s">
        <v>9230</v>
      </c>
      <c r="E2755" s="1" t="s">
        <v>9240</v>
      </c>
      <c r="F2755" s="3">
        <v>44404</v>
      </c>
      <c r="G2755" t="s">
        <v>11996</v>
      </c>
    </row>
    <row r="2756" spans="1:7" x14ac:dyDescent="0.25">
      <c r="A2756">
        <f t="shared" ca="1" si="43"/>
        <v>0.68607186114162699</v>
      </c>
      <c r="B2756" s="1" t="s">
        <v>9245</v>
      </c>
      <c r="C2756" s="2">
        <v>882365290</v>
      </c>
      <c r="D2756" s="1" t="s">
        <v>9246</v>
      </c>
      <c r="E2756" s="1" t="s">
        <v>9227</v>
      </c>
      <c r="F2756" s="3">
        <v>44364</v>
      </c>
      <c r="G2756" t="s">
        <v>11997</v>
      </c>
    </row>
    <row r="2757" spans="1:7" x14ac:dyDescent="0.25">
      <c r="A2757">
        <f t="shared" ca="1" si="43"/>
        <v>0.68662713915972562</v>
      </c>
      <c r="B2757" s="1" t="s">
        <v>9235</v>
      </c>
      <c r="C2757" s="2">
        <v>625651230</v>
      </c>
      <c r="D2757" s="1" t="s">
        <v>9236</v>
      </c>
      <c r="E2757" s="1" t="s">
        <v>9237</v>
      </c>
      <c r="F2757" s="3">
        <v>44631</v>
      </c>
      <c r="G2757" t="s">
        <v>11998</v>
      </c>
    </row>
    <row r="2758" spans="1:7" x14ac:dyDescent="0.25">
      <c r="A2758">
        <f t="shared" ca="1" si="43"/>
        <v>0.88808430547345685</v>
      </c>
      <c r="B2758" s="1" t="s">
        <v>9229</v>
      </c>
      <c r="C2758" s="2">
        <v>164641310</v>
      </c>
      <c r="D2758" s="1" t="s">
        <v>9230</v>
      </c>
      <c r="E2758" s="1" t="s">
        <v>9240</v>
      </c>
      <c r="F2758" s="3">
        <v>44558</v>
      </c>
      <c r="G2758" t="s">
        <v>11999</v>
      </c>
    </row>
    <row r="2759" spans="1:7" x14ac:dyDescent="0.25">
      <c r="A2759">
        <f t="shared" ca="1" si="43"/>
        <v>0.49954241795743592</v>
      </c>
      <c r="B2759" s="1" t="s">
        <v>9225</v>
      </c>
      <c r="C2759" s="2">
        <v>969541331</v>
      </c>
      <c r="D2759" s="1" t="s">
        <v>9226</v>
      </c>
      <c r="E2759" s="1" t="s">
        <v>9285</v>
      </c>
      <c r="F2759" s="3">
        <v>44298</v>
      </c>
      <c r="G2759" t="s">
        <v>12000</v>
      </c>
    </row>
    <row r="2760" spans="1:7" x14ac:dyDescent="0.25">
      <c r="A2760">
        <f t="shared" ca="1" si="43"/>
        <v>0.81831118237226852</v>
      </c>
      <c r="B2760" s="1" t="s">
        <v>9225</v>
      </c>
      <c r="C2760" s="2">
        <v>164529450</v>
      </c>
      <c r="D2760" s="1" t="s">
        <v>9226</v>
      </c>
      <c r="E2760" s="1" t="s">
        <v>9231</v>
      </c>
      <c r="F2760" s="3">
        <v>44256</v>
      </c>
      <c r="G2760" t="s">
        <v>12001</v>
      </c>
    </row>
    <row r="2761" spans="1:7" x14ac:dyDescent="0.25">
      <c r="A2761">
        <f t="shared" ca="1" si="43"/>
        <v>0.88180438979425246</v>
      </c>
      <c r="B2761" s="1" t="s">
        <v>9235</v>
      </c>
      <c r="C2761" s="2">
        <v>355991638</v>
      </c>
      <c r="D2761" s="1" t="s">
        <v>9236</v>
      </c>
      <c r="E2761" s="1" t="s">
        <v>9248</v>
      </c>
      <c r="F2761" s="3">
        <v>44604</v>
      </c>
      <c r="G2761" t="s">
        <v>12002</v>
      </c>
    </row>
    <row r="2762" spans="1:7" x14ac:dyDescent="0.25">
      <c r="A2762">
        <f t="shared" ca="1" si="43"/>
        <v>0.62658187826719358</v>
      </c>
      <c r="B2762" s="1" t="s">
        <v>9259</v>
      </c>
      <c r="C2762" s="2">
        <v>687564363</v>
      </c>
      <c r="D2762" s="1" t="s">
        <v>9260</v>
      </c>
      <c r="E2762" s="1" t="s">
        <v>9233</v>
      </c>
      <c r="F2762" s="3">
        <v>44235</v>
      </c>
      <c r="G2762" t="s">
        <v>12003</v>
      </c>
    </row>
    <row r="2763" spans="1:7" x14ac:dyDescent="0.25">
      <c r="A2763">
        <f t="shared" ca="1" si="43"/>
        <v>0.47889411279675864</v>
      </c>
      <c r="B2763" s="1" t="s">
        <v>9235</v>
      </c>
      <c r="C2763" s="2">
        <v>265615429</v>
      </c>
      <c r="D2763" s="1" t="s">
        <v>9236</v>
      </c>
      <c r="E2763" s="1" t="s">
        <v>9237</v>
      </c>
      <c r="F2763" s="3">
        <v>44245</v>
      </c>
      <c r="G2763" t="s">
        <v>12004</v>
      </c>
    </row>
    <row r="2764" spans="1:7" x14ac:dyDescent="0.25">
      <c r="A2764">
        <f t="shared" ca="1" si="43"/>
        <v>0.37569124329434778</v>
      </c>
      <c r="B2764" s="1" t="s">
        <v>9229</v>
      </c>
      <c r="C2764" s="2">
        <v>765890343</v>
      </c>
      <c r="D2764" s="1" t="s">
        <v>9230</v>
      </c>
      <c r="E2764" s="1" t="s">
        <v>9240</v>
      </c>
      <c r="F2764" s="3">
        <v>44637</v>
      </c>
      <c r="G2764" t="s">
        <v>12005</v>
      </c>
    </row>
    <row r="2765" spans="1:7" x14ac:dyDescent="0.25">
      <c r="A2765">
        <f t="shared" ca="1" si="43"/>
        <v>0.52779973854978024</v>
      </c>
      <c r="B2765" s="1" t="s">
        <v>9225</v>
      </c>
      <c r="C2765" s="2">
        <v>763609555</v>
      </c>
      <c r="D2765" s="1" t="s">
        <v>9226</v>
      </c>
      <c r="E2765" s="1" t="s">
        <v>9285</v>
      </c>
      <c r="F2765" s="3">
        <v>44236</v>
      </c>
      <c r="G2765" t="s">
        <v>12006</v>
      </c>
    </row>
    <row r="2766" spans="1:7" x14ac:dyDescent="0.25">
      <c r="A2766">
        <f t="shared" ca="1" si="43"/>
        <v>0.85588013896282455</v>
      </c>
      <c r="B2766" s="1" t="s">
        <v>9245</v>
      </c>
      <c r="C2766" s="2">
        <v>664809064</v>
      </c>
      <c r="D2766" s="1" t="s">
        <v>9246</v>
      </c>
      <c r="E2766" s="1" t="s">
        <v>9227</v>
      </c>
      <c r="F2766" s="3">
        <v>44678</v>
      </c>
      <c r="G2766" t="s">
        <v>12007</v>
      </c>
    </row>
    <row r="2767" spans="1:7" x14ac:dyDescent="0.25">
      <c r="A2767">
        <f t="shared" ca="1" si="43"/>
        <v>0.34884127458992154</v>
      </c>
      <c r="B2767" s="1" t="s">
        <v>9259</v>
      </c>
      <c r="C2767" s="2">
        <v>904896985</v>
      </c>
      <c r="D2767" s="1" t="s">
        <v>9260</v>
      </c>
      <c r="E2767" s="1" t="s">
        <v>9231</v>
      </c>
      <c r="F2767" s="3">
        <v>44621</v>
      </c>
      <c r="G2767" t="s">
        <v>12008</v>
      </c>
    </row>
    <row r="2768" spans="1:7" x14ac:dyDescent="0.25">
      <c r="A2768">
        <f t="shared" ca="1" si="43"/>
        <v>0.50540851992727265</v>
      </c>
      <c r="B2768" s="1" t="s">
        <v>9235</v>
      </c>
      <c r="C2768" s="2">
        <v>288175420</v>
      </c>
      <c r="D2768" s="1" t="s">
        <v>9236</v>
      </c>
      <c r="E2768" s="1" t="s">
        <v>9237</v>
      </c>
      <c r="F2768" s="3">
        <v>44339</v>
      </c>
      <c r="G2768" t="s">
        <v>12009</v>
      </c>
    </row>
    <row r="2769" spans="1:7" x14ac:dyDescent="0.25">
      <c r="A2769">
        <f t="shared" ca="1" si="43"/>
        <v>0.20008055204535602</v>
      </c>
      <c r="B2769" s="1" t="s">
        <v>9245</v>
      </c>
      <c r="C2769" s="2">
        <v>369259451</v>
      </c>
      <c r="D2769" s="1" t="s">
        <v>9246</v>
      </c>
      <c r="E2769" s="1" t="s">
        <v>9282</v>
      </c>
      <c r="F2769" s="3">
        <v>44551</v>
      </c>
      <c r="G2769" t="s">
        <v>12010</v>
      </c>
    </row>
    <row r="2770" spans="1:7" x14ac:dyDescent="0.25">
      <c r="A2770">
        <f t="shared" ca="1" si="43"/>
        <v>0.46294157210032794</v>
      </c>
      <c r="B2770" s="1" t="s">
        <v>9229</v>
      </c>
      <c r="C2770" s="2">
        <v>298165137</v>
      </c>
      <c r="D2770" s="1" t="s">
        <v>9230</v>
      </c>
      <c r="E2770" s="1" t="s">
        <v>9231</v>
      </c>
      <c r="F2770" s="3">
        <v>44398</v>
      </c>
      <c r="G2770" t="s">
        <v>12011</v>
      </c>
    </row>
    <row r="2771" spans="1:7" x14ac:dyDescent="0.25">
      <c r="A2771">
        <f t="shared" ca="1" si="43"/>
        <v>0.37518102091480876</v>
      </c>
      <c r="B2771" s="1" t="s">
        <v>9242</v>
      </c>
      <c r="C2771" s="2">
        <v>351782665</v>
      </c>
      <c r="D2771" s="1" t="s">
        <v>9243</v>
      </c>
      <c r="E2771" s="1" t="s">
        <v>9231</v>
      </c>
      <c r="F2771" s="3">
        <v>44433</v>
      </c>
      <c r="G2771" t="s">
        <v>12012</v>
      </c>
    </row>
    <row r="2772" spans="1:7" x14ac:dyDescent="0.25">
      <c r="A2772">
        <f t="shared" ca="1" si="43"/>
        <v>0.73789718300539198</v>
      </c>
      <c r="B2772" s="1" t="s">
        <v>9245</v>
      </c>
      <c r="C2772" s="2">
        <v>662531806</v>
      </c>
      <c r="D2772" s="1" t="s">
        <v>9246</v>
      </c>
      <c r="E2772" s="1" t="s">
        <v>9227</v>
      </c>
      <c r="F2772" s="3">
        <v>44349</v>
      </c>
      <c r="G2772" t="s">
        <v>12013</v>
      </c>
    </row>
    <row r="2773" spans="1:7" x14ac:dyDescent="0.25">
      <c r="A2773">
        <f t="shared" ca="1" si="43"/>
        <v>0.32838418605969932</v>
      </c>
      <c r="B2773" s="1" t="s">
        <v>9259</v>
      </c>
      <c r="C2773" s="2">
        <v>57264897</v>
      </c>
      <c r="D2773" s="1" t="s">
        <v>9260</v>
      </c>
      <c r="E2773" s="1" t="s">
        <v>9287</v>
      </c>
      <c r="F2773" s="3">
        <v>44371</v>
      </c>
      <c r="G2773" t="s">
        <v>12014</v>
      </c>
    </row>
    <row r="2774" spans="1:7" x14ac:dyDescent="0.25">
      <c r="A2774">
        <f t="shared" ca="1" si="43"/>
        <v>0.84972364808608847</v>
      </c>
      <c r="B2774" s="1" t="s">
        <v>9259</v>
      </c>
      <c r="C2774" s="2">
        <v>850085744</v>
      </c>
      <c r="D2774" s="1" t="s">
        <v>9260</v>
      </c>
      <c r="E2774" s="1" t="s">
        <v>9287</v>
      </c>
      <c r="F2774" s="3">
        <v>44641</v>
      </c>
      <c r="G2774" t="s">
        <v>12015</v>
      </c>
    </row>
    <row r="2775" spans="1:7" x14ac:dyDescent="0.25">
      <c r="A2775">
        <f t="shared" ca="1" si="43"/>
        <v>0.38383648785824676</v>
      </c>
      <c r="B2775" s="1" t="s">
        <v>9242</v>
      </c>
      <c r="C2775" s="2">
        <v>310347368</v>
      </c>
      <c r="D2775" s="1" t="s">
        <v>9243</v>
      </c>
      <c r="E2775" s="1" t="s">
        <v>9231</v>
      </c>
      <c r="F2775" s="3">
        <v>44499</v>
      </c>
      <c r="G2775" t="s">
        <v>12016</v>
      </c>
    </row>
    <row r="2776" spans="1:7" x14ac:dyDescent="0.25">
      <c r="A2776">
        <f t="shared" ca="1" si="43"/>
        <v>0.39361452486089454</v>
      </c>
      <c r="B2776" s="1" t="s">
        <v>9242</v>
      </c>
      <c r="C2776" s="2">
        <v>436529029</v>
      </c>
      <c r="D2776" s="1" t="s">
        <v>9243</v>
      </c>
      <c r="E2776" s="1" t="s">
        <v>9233</v>
      </c>
      <c r="F2776" s="3">
        <v>44425</v>
      </c>
      <c r="G2776" t="s">
        <v>12017</v>
      </c>
    </row>
    <row r="2777" spans="1:7" x14ac:dyDescent="0.25">
      <c r="A2777">
        <f t="shared" ca="1" si="43"/>
        <v>0.79559748700119659</v>
      </c>
      <c r="B2777" s="1" t="s">
        <v>9229</v>
      </c>
      <c r="C2777" s="2">
        <v>177031782</v>
      </c>
      <c r="D2777" s="1" t="s">
        <v>9230</v>
      </c>
      <c r="E2777" s="1" t="s">
        <v>9240</v>
      </c>
      <c r="F2777" s="3">
        <v>44531</v>
      </c>
      <c r="G2777" t="s">
        <v>12018</v>
      </c>
    </row>
    <row r="2778" spans="1:7" x14ac:dyDescent="0.25">
      <c r="A2778">
        <f t="shared" ca="1" si="43"/>
        <v>8.4724665079849437E-2</v>
      </c>
      <c r="B2778" s="1" t="s">
        <v>9229</v>
      </c>
      <c r="C2778" s="2">
        <v>419235443</v>
      </c>
      <c r="D2778" s="1" t="s">
        <v>9230</v>
      </c>
      <c r="E2778" s="1" t="s">
        <v>9231</v>
      </c>
      <c r="F2778" s="3">
        <v>44239</v>
      </c>
      <c r="G2778" t="s">
        <v>12019</v>
      </c>
    </row>
    <row r="2779" spans="1:7" x14ac:dyDescent="0.25">
      <c r="A2779">
        <f t="shared" ca="1" si="43"/>
        <v>0.34428976228987551</v>
      </c>
      <c r="B2779" s="1" t="s">
        <v>9259</v>
      </c>
      <c r="C2779" s="2">
        <v>155463503</v>
      </c>
      <c r="D2779" s="1" t="s">
        <v>9260</v>
      </c>
      <c r="E2779" s="1" t="s">
        <v>9233</v>
      </c>
      <c r="F2779" s="3">
        <v>44253</v>
      </c>
      <c r="G2779" t="s">
        <v>12020</v>
      </c>
    </row>
    <row r="2780" spans="1:7" x14ac:dyDescent="0.25">
      <c r="A2780">
        <f t="shared" ca="1" si="43"/>
        <v>0.51681374786915213</v>
      </c>
      <c r="B2780" s="1" t="s">
        <v>9242</v>
      </c>
      <c r="C2780" s="2">
        <v>255844171</v>
      </c>
      <c r="D2780" s="1" t="s">
        <v>9243</v>
      </c>
      <c r="E2780" s="1" t="s">
        <v>9233</v>
      </c>
      <c r="F2780" s="3">
        <v>44669</v>
      </c>
      <c r="G2780" t="s">
        <v>12021</v>
      </c>
    </row>
    <row r="2781" spans="1:7" x14ac:dyDescent="0.25">
      <c r="A2781">
        <f t="shared" ca="1" si="43"/>
        <v>0.36250282518720223</v>
      </c>
      <c r="B2781" s="1" t="s">
        <v>9242</v>
      </c>
      <c r="C2781" s="2">
        <v>889085010</v>
      </c>
      <c r="D2781" s="1" t="s">
        <v>9243</v>
      </c>
      <c r="E2781" s="1" t="s">
        <v>9231</v>
      </c>
      <c r="F2781" s="3">
        <v>44244</v>
      </c>
      <c r="G2781" t="s">
        <v>12022</v>
      </c>
    </row>
    <row r="2782" spans="1:7" x14ac:dyDescent="0.25">
      <c r="A2782">
        <f t="shared" ca="1" si="43"/>
        <v>0.88117074646445148</v>
      </c>
      <c r="B2782" s="1" t="s">
        <v>9235</v>
      </c>
      <c r="C2782" s="2">
        <v>290971192</v>
      </c>
      <c r="D2782" s="1" t="s">
        <v>9236</v>
      </c>
      <c r="E2782" s="1" t="s">
        <v>9237</v>
      </c>
      <c r="F2782" s="3">
        <v>44524</v>
      </c>
      <c r="G2782" t="s">
        <v>12023</v>
      </c>
    </row>
    <row r="2783" spans="1:7" x14ac:dyDescent="0.25">
      <c r="A2783">
        <f t="shared" ca="1" si="43"/>
        <v>0.42546286830601521</v>
      </c>
      <c r="B2783" s="1" t="s">
        <v>9225</v>
      </c>
      <c r="C2783" s="2">
        <v>61136726</v>
      </c>
      <c r="D2783" s="1" t="s">
        <v>9226</v>
      </c>
      <c r="E2783" s="1" t="s">
        <v>9227</v>
      </c>
      <c r="F2783" s="3">
        <v>44317</v>
      </c>
      <c r="G2783" t="s">
        <v>12024</v>
      </c>
    </row>
    <row r="2784" spans="1:7" x14ac:dyDescent="0.25">
      <c r="A2784">
        <f t="shared" ca="1" si="43"/>
        <v>0.46162295016687838</v>
      </c>
      <c r="B2784" s="1" t="s">
        <v>9242</v>
      </c>
      <c r="C2784" s="2">
        <v>296439878</v>
      </c>
      <c r="D2784" s="1" t="s">
        <v>9243</v>
      </c>
      <c r="E2784" s="1" t="s">
        <v>9231</v>
      </c>
      <c r="F2784" s="3">
        <v>44260</v>
      </c>
      <c r="G2784" t="s">
        <v>12025</v>
      </c>
    </row>
    <row r="2785" spans="1:7" x14ac:dyDescent="0.25">
      <c r="A2785">
        <f t="shared" ca="1" si="43"/>
        <v>0.26215004983092438</v>
      </c>
      <c r="B2785" s="1" t="s">
        <v>9245</v>
      </c>
      <c r="C2785" s="2">
        <v>794705385</v>
      </c>
      <c r="D2785" s="1" t="s">
        <v>9246</v>
      </c>
      <c r="E2785" s="1" t="s">
        <v>9285</v>
      </c>
      <c r="F2785" s="3">
        <v>44271</v>
      </c>
      <c r="G2785" t="s">
        <v>12026</v>
      </c>
    </row>
    <row r="2786" spans="1:7" x14ac:dyDescent="0.25">
      <c r="A2786">
        <f t="shared" ca="1" si="43"/>
        <v>0.26897935120118011</v>
      </c>
      <c r="B2786" s="1" t="s">
        <v>9225</v>
      </c>
      <c r="C2786" s="2">
        <v>566590562</v>
      </c>
      <c r="D2786" s="1" t="s">
        <v>9226</v>
      </c>
      <c r="E2786" s="1" t="s">
        <v>9231</v>
      </c>
      <c r="F2786" s="3">
        <v>44502</v>
      </c>
      <c r="G2786" t="s">
        <v>12027</v>
      </c>
    </row>
    <row r="2787" spans="1:7" x14ac:dyDescent="0.25">
      <c r="A2787">
        <f t="shared" ca="1" si="43"/>
        <v>0.80974664590250744</v>
      </c>
      <c r="B2787" s="1" t="s">
        <v>9235</v>
      </c>
      <c r="C2787" s="2">
        <v>965515907</v>
      </c>
      <c r="D2787" s="1" t="s">
        <v>9236</v>
      </c>
      <c r="E2787" s="1" t="s">
        <v>9237</v>
      </c>
      <c r="F2787" s="3">
        <v>44259</v>
      </c>
      <c r="G2787" t="s">
        <v>12028</v>
      </c>
    </row>
    <row r="2788" spans="1:7" x14ac:dyDescent="0.25">
      <c r="A2788">
        <f t="shared" ca="1" si="43"/>
        <v>0.43529477201917288</v>
      </c>
      <c r="B2788" s="1" t="s">
        <v>9245</v>
      </c>
      <c r="C2788" s="2">
        <v>277038324</v>
      </c>
      <c r="D2788" s="1" t="s">
        <v>9246</v>
      </c>
      <c r="E2788" s="1" t="s">
        <v>9282</v>
      </c>
      <c r="F2788" s="3">
        <v>44494</v>
      </c>
      <c r="G2788" t="s">
        <v>12029</v>
      </c>
    </row>
    <row r="2789" spans="1:7" x14ac:dyDescent="0.25">
      <c r="A2789">
        <f t="shared" ca="1" si="43"/>
        <v>0.43508199205973297</v>
      </c>
      <c r="B2789" s="1" t="s">
        <v>9229</v>
      </c>
      <c r="C2789" s="2">
        <v>62724933</v>
      </c>
      <c r="D2789" s="1" t="s">
        <v>9230</v>
      </c>
      <c r="E2789" s="1" t="s">
        <v>9231</v>
      </c>
      <c r="F2789" s="3">
        <v>44667</v>
      </c>
      <c r="G2789" t="s">
        <v>12030</v>
      </c>
    </row>
    <row r="2790" spans="1:7" x14ac:dyDescent="0.25">
      <c r="A2790">
        <f t="shared" ca="1" si="43"/>
        <v>0.56100871490624782</v>
      </c>
      <c r="B2790" s="1" t="s">
        <v>9259</v>
      </c>
      <c r="C2790" s="2">
        <v>497483163</v>
      </c>
      <c r="D2790" s="1" t="s">
        <v>9260</v>
      </c>
      <c r="E2790" s="1" t="s">
        <v>9233</v>
      </c>
      <c r="F2790" s="3">
        <v>44507</v>
      </c>
      <c r="G2790" t="s">
        <v>12031</v>
      </c>
    </row>
    <row r="2791" spans="1:7" x14ac:dyDescent="0.25">
      <c r="A2791">
        <f t="shared" ca="1" si="43"/>
        <v>0.76727271832324573</v>
      </c>
      <c r="B2791" s="1" t="s">
        <v>9235</v>
      </c>
      <c r="C2791" s="2">
        <v>557237783</v>
      </c>
      <c r="D2791" s="1" t="s">
        <v>9236</v>
      </c>
      <c r="E2791" s="1" t="s">
        <v>9237</v>
      </c>
      <c r="F2791" s="3">
        <v>44639</v>
      </c>
      <c r="G2791" t="s">
        <v>12032</v>
      </c>
    </row>
    <row r="2792" spans="1:7" x14ac:dyDescent="0.25">
      <c r="A2792">
        <f t="shared" ca="1" si="43"/>
        <v>0.88589639297355116</v>
      </c>
      <c r="B2792" s="1" t="s">
        <v>9235</v>
      </c>
      <c r="C2792" s="2">
        <v>600526441</v>
      </c>
      <c r="D2792" s="1" t="s">
        <v>9236</v>
      </c>
      <c r="E2792" s="1" t="s">
        <v>9237</v>
      </c>
      <c r="F2792" s="3">
        <v>44476</v>
      </c>
      <c r="G2792" t="s">
        <v>12033</v>
      </c>
    </row>
    <row r="2793" spans="1:7" x14ac:dyDescent="0.25">
      <c r="A2793">
        <f t="shared" ca="1" si="43"/>
        <v>0.54849998171108127</v>
      </c>
      <c r="B2793" s="1" t="s">
        <v>9225</v>
      </c>
      <c r="C2793" s="2">
        <v>682025529</v>
      </c>
      <c r="D2793" s="1" t="s">
        <v>9226</v>
      </c>
      <c r="E2793" s="1" t="s">
        <v>9227</v>
      </c>
      <c r="F2793" s="3">
        <v>44233</v>
      </c>
      <c r="G2793" t="s">
        <v>12034</v>
      </c>
    </row>
    <row r="2794" spans="1:7" x14ac:dyDescent="0.25">
      <c r="A2794">
        <f t="shared" ca="1" si="43"/>
        <v>0.64482524718841161</v>
      </c>
      <c r="B2794" s="1" t="s">
        <v>9229</v>
      </c>
      <c r="C2794" s="2">
        <v>233064658</v>
      </c>
      <c r="D2794" s="1" t="s">
        <v>9230</v>
      </c>
      <c r="E2794" s="1" t="s">
        <v>9231</v>
      </c>
      <c r="F2794" s="3">
        <v>44661</v>
      </c>
      <c r="G2794" t="s">
        <v>12035</v>
      </c>
    </row>
    <row r="2795" spans="1:7" x14ac:dyDescent="0.25">
      <c r="A2795">
        <f t="shared" ca="1" si="43"/>
        <v>0.95693940587846027</v>
      </c>
      <c r="B2795" s="1" t="s">
        <v>9242</v>
      </c>
      <c r="C2795" s="2">
        <v>749493329</v>
      </c>
      <c r="D2795" s="1" t="s">
        <v>9243</v>
      </c>
      <c r="E2795" s="1" t="s">
        <v>9231</v>
      </c>
      <c r="F2795" s="3">
        <v>44664</v>
      </c>
      <c r="G2795" t="s">
        <v>12036</v>
      </c>
    </row>
    <row r="2796" spans="1:7" x14ac:dyDescent="0.25">
      <c r="A2796">
        <f t="shared" ca="1" si="43"/>
        <v>0.77162089303249637</v>
      </c>
      <c r="B2796" s="1" t="s">
        <v>9225</v>
      </c>
      <c r="C2796" s="2">
        <v>888123952</v>
      </c>
      <c r="D2796" s="1" t="s">
        <v>9226</v>
      </c>
      <c r="E2796" s="1" t="s">
        <v>9285</v>
      </c>
      <c r="F2796" s="3">
        <v>44591</v>
      </c>
      <c r="G2796" t="s">
        <v>12037</v>
      </c>
    </row>
    <row r="2797" spans="1:7" x14ac:dyDescent="0.25">
      <c r="A2797">
        <f t="shared" ca="1" si="43"/>
        <v>0.29674611276288199</v>
      </c>
      <c r="B2797" s="1" t="s">
        <v>9225</v>
      </c>
      <c r="C2797" s="2">
        <v>500212612</v>
      </c>
      <c r="D2797" s="1" t="s">
        <v>9226</v>
      </c>
      <c r="E2797" s="1" t="s">
        <v>9285</v>
      </c>
      <c r="F2797" s="3">
        <v>44252</v>
      </c>
      <c r="G2797" t="s">
        <v>12038</v>
      </c>
    </row>
    <row r="2798" spans="1:7" x14ac:dyDescent="0.25">
      <c r="A2798">
        <f t="shared" ca="1" si="43"/>
        <v>0.12513732768628427</v>
      </c>
      <c r="B2798" s="1" t="s">
        <v>9245</v>
      </c>
      <c r="C2798" s="2">
        <v>533542112</v>
      </c>
      <c r="D2798" s="1" t="s">
        <v>9246</v>
      </c>
      <c r="E2798" s="1" t="s">
        <v>9282</v>
      </c>
      <c r="F2798" s="3">
        <v>44409</v>
      </c>
      <c r="G2798" t="s">
        <v>12039</v>
      </c>
    </row>
    <row r="2799" spans="1:7" x14ac:dyDescent="0.25">
      <c r="A2799">
        <f t="shared" ca="1" si="43"/>
        <v>0.42715904223261236</v>
      </c>
      <c r="B2799" s="1" t="s">
        <v>9235</v>
      </c>
      <c r="C2799" s="2">
        <v>682477275</v>
      </c>
      <c r="D2799" s="1" t="s">
        <v>9236</v>
      </c>
      <c r="E2799" s="1" t="s">
        <v>9227</v>
      </c>
      <c r="F2799" s="3">
        <v>44410</v>
      </c>
      <c r="G2799" t="s">
        <v>12040</v>
      </c>
    </row>
    <row r="2800" spans="1:7" x14ac:dyDescent="0.25">
      <c r="A2800">
        <f t="shared" ca="1" si="43"/>
        <v>0.69358922726976635</v>
      </c>
      <c r="B2800" s="1" t="s">
        <v>9235</v>
      </c>
      <c r="C2800" s="2">
        <v>225303584</v>
      </c>
      <c r="D2800" s="1" t="s">
        <v>9236</v>
      </c>
      <c r="E2800" s="1" t="s">
        <v>9227</v>
      </c>
      <c r="F2800" s="3">
        <v>44460</v>
      </c>
      <c r="G2800" t="s">
        <v>12041</v>
      </c>
    </row>
    <row r="2801" spans="1:7" x14ac:dyDescent="0.25">
      <c r="A2801">
        <f t="shared" ca="1" si="43"/>
        <v>0.83268536106647462</v>
      </c>
      <c r="B2801" s="1" t="s">
        <v>9259</v>
      </c>
      <c r="C2801" s="2">
        <v>460865549</v>
      </c>
      <c r="D2801" s="1" t="s">
        <v>9260</v>
      </c>
      <c r="E2801" s="1" t="s">
        <v>9287</v>
      </c>
      <c r="F2801" s="3">
        <v>44483</v>
      </c>
      <c r="G2801" t="s">
        <v>12042</v>
      </c>
    </row>
    <row r="2802" spans="1:7" x14ac:dyDescent="0.25">
      <c r="A2802">
        <f t="shared" ca="1" si="43"/>
        <v>0.23343338556371906</v>
      </c>
      <c r="B2802" s="1" t="s">
        <v>9225</v>
      </c>
      <c r="C2802" s="2">
        <v>600894200</v>
      </c>
      <c r="D2802" s="1" t="s">
        <v>9226</v>
      </c>
      <c r="E2802" s="1" t="s">
        <v>9227</v>
      </c>
      <c r="F2802" s="3">
        <v>44628</v>
      </c>
      <c r="G2802" t="s">
        <v>12043</v>
      </c>
    </row>
    <row r="2803" spans="1:7" x14ac:dyDescent="0.25">
      <c r="A2803">
        <f t="shared" ca="1" si="43"/>
        <v>0.53763088713620333</v>
      </c>
      <c r="B2803" s="1" t="s">
        <v>9242</v>
      </c>
      <c r="C2803" s="2">
        <v>754830246</v>
      </c>
      <c r="D2803" s="1" t="s">
        <v>9243</v>
      </c>
      <c r="E2803" s="1" t="s">
        <v>9231</v>
      </c>
      <c r="F2803" s="3">
        <v>44387</v>
      </c>
      <c r="G2803" t="s">
        <v>12044</v>
      </c>
    </row>
    <row r="2804" spans="1:7" x14ac:dyDescent="0.25">
      <c r="A2804">
        <f t="shared" ca="1" si="43"/>
        <v>0.69606620885825543</v>
      </c>
      <c r="B2804" s="1" t="s">
        <v>9229</v>
      </c>
      <c r="C2804" s="2">
        <v>17142593</v>
      </c>
      <c r="D2804" s="1" t="s">
        <v>9230</v>
      </c>
      <c r="E2804" s="1" t="s">
        <v>9240</v>
      </c>
      <c r="F2804" s="3">
        <v>44312</v>
      </c>
      <c r="G2804" t="s">
        <v>12045</v>
      </c>
    </row>
    <row r="2805" spans="1:7" x14ac:dyDescent="0.25">
      <c r="A2805">
        <f t="shared" ca="1" si="43"/>
        <v>0.28384452144699124</v>
      </c>
      <c r="B2805" s="1" t="s">
        <v>9242</v>
      </c>
      <c r="C2805" s="2">
        <v>240225914</v>
      </c>
      <c r="D2805" s="1" t="s">
        <v>9243</v>
      </c>
      <c r="E2805" s="1" t="s">
        <v>9233</v>
      </c>
      <c r="F2805" s="3">
        <v>44469</v>
      </c>
      <c r="G2805" t="s">
        <v>12046</v>
      </c>
    </row>
    <row r="2806" spans="1:7" x14ac:dyDescent="0.25">
      <c r="A2806">
        <f t="shared" ca="1" si="43"/>
        <v>0.98473488403955511</v>
      </c>
      <c r="B2806" s="1" t="s">
        <v>9259</v>
      </c>
      <c r="C2806" s="2">
        <v>453656191</v>
      </c>
      <c r="D2806" s="1" t="s">
        <v>9260</v>
      </c>
      <c r="E2806" s="1" t="s">
        <v>9233</v>
      </c>
      <c r="F2806" s="3">
        <v>44602</v>
      </c>
      <c r="G2806" t="s">
        <v>12047</v>
      </c>
    </row>
    <row r="2807" spans="1:7" x14ac:dyDescent="0.25">
      <c r="A2807">
        <f t="shared" ca="1" si="43"/>
        <v>0.55120234128010115</v>
      </c>
      <c r="B2807" s="1" t="s">
        <v>9242</v>
      </c>
      <c r="C2807" s="2">
        <v>909028330</v>
      </c>
      <c r="D2807" s="1" t="s">
        <v>9243</v>
      </c>
      <c r="E2807" s="1" t="s">
        <v>9233</v>
      </c>
      <c r="F2807" s="3">
        <v>44391</v>
      </c>
      <c r="G2807" t="s">
        <v>12048</v>
      </c>
    </row>
    <row r="2808" spans="1:7" x14ac:dyDescent="0.25">
      <c r="A2808">
        <f t="shared" ca="1" si="43"/>
        <v>0.82016156890025271</v>
      </c>
      <c r="B2808" s="1" t="s">
        <v>9242</v>
      </c>
      <c r="C2808" s="2">
        <v>915416749</v>
      </c>
      <c r="D2808" s="1" t="s">
        <v>9243</v>
      </c>
      <c r="E2808" s="1" t="s">
        <v>9231</v>
      </c>
      <c r="F2808" s="3">
        <v>44346</v>
      </c>
      <c r="G2808" t="s">
        <v>12049</v>
      </c>
    </row>
    <row r="2809" spans="1:7" x14ac:dyDescent="0.25">
      <c r="A2809">
        <f t="shared" ca="1" si="43"/>
        <v>1.4665957419078057E-2</v>
      </c>
      <c r="B2809" s="1" t="s">
        <v>9225</v>
      </c>
      <c r="C2809" s="2">
        <v>692595387</v>
      </c>
      <c r="D2809" s="1" t="s">
        <v>9226</v>
      </c>
      <c r="E2809" s="1" t="s">
        <v>9227</v>
      </c>
      <c r="F2809" s="3">
        <v>44669</v>
      </c>
      <c r="G2809" t="s">
        <v>12050</v>
      </c>
    </row>
    <row r="2810" spans="1:7" x14ac:dyDescent="0.25">
      <c r="A2810">
        <f t="shared" ca="1" si="43"/>
        <v>0.91743101584362519</v>
      </c>
      <c r="B2810" s="1" t="s">
        <v>9245</v>
      </c>
      <c r="C2810" s="2">
        <v>760091027</v>
      </c>
      <c r="D2810" s="1" t="s">
        <v>9246</v>
      </c>
      <c r="E2810" s="1" t="s">
        <v>9285</v>
      </c>
      <c r="F2810" s="3">
        <v>44266</v>
      </c>
      <c r="G2810" t="s">
        <v>12051</v>
      </c>
    </row>
    <row r="2811" spans="1:7" x14ac:dyDescent="0.25">
      <c r="A2811">
        <f t="shared" ca="1" si="43"/>
        <v>0.40883745865207655</v>
      </c>
      <c r="B2811" s="1" t="s">
        <v>9229</v>
      </c>
      <c r="C2811" s="2">
        <v>109535553</v>
      </c>
      <c r="D2811" s="1" t="s">
        <v>9230</v>
      </c>
      <c r="E2811" s="1" t="s">
        <v>9240</v>
      </c>
      <c r="F2811" s="3">
        <v>44534</v>
      </c>
      <c r="G2811" t="s">
        <v>12052</v>
      </c>
    </row>
    <row r="2812" spans="1:7" x14ac:dyDescent="0.25">
      <c r="A2812">
        <f t="shared" ca="1" si="43"/>
        <v>0.42179332077487131</v>
      </c>
      <c r="B2812" s="1" t="s">
        <v>9245</v>
      </c>
      <c r="C2812" s="2">
        <v>732500144</v>
      </c>
      <c r="D2812" s="1" t="s">
        <v>9246</v>
      </c>
      <c r="E2812" s="1" t="s">
        <v>9227</v>
      </c>
      <c r="F2812" s="3">
        <v>44670</v>
      </c>
      <c r="G2812" t="s">
        <v>12053</v>
      </c>
    </row>
    <row r="2813" spans="1:7" x14ac:dyDescent="0.25">
      <c r="A2813">
        <f t="shared" ca="1" si="43"/>
        <v>0.27014540901301987</v>
      </c>
      <c r="B2813" s="1" t="s">
        <v>9245</v>
      </c>
      <c r="C2813" s="2">
        <v>142378480</v>
      </c>
      <c r="D2813" s="1" t="s">
        <v>9246</v>
      </c>
      <c r="E2813" s="1" t="s">
        <v>9285</v>
      </c>
      <c r="F2813" s="3">
        <v>44339</v>
      </c>
      <c r="G2813" t="s">
        <v>12054</v>
      </c>
    </row>
    <row r="2814" spans="1:7" x14ac:dyDescent="0.25">
      <c r="A2814">
        <f t="shared" ca="1" si="43"/>
        <v>0.30376000851797391</v>
      </c>
      <c r="B2814" s="1" t="s">
        <v>9242</v>
      </c>
      <c r="C2814" s="2">
        <v>213753946</v>
      </c>
      <c r="D2814" s="1" t="s">
        <v>9243</v>
      </c>
      <c r="E2814" s="1" t="s">
        <v>9231</v>
      </c>
      <c r="F2814" s="3">
        <v>44291</v>
      </c>
      <c r="G2814" t="s">
        <v>12055</v>
      </c>
    </row>
    <row r="2815" spans="1:7" x14ac:dyDescent="0.25">
      <c r="A2815">
        <f t="shared" ca="1" si="43"/>
        <v>0.34587445732790234</v>
      </c>
      <c r="B2815" s="1" t="s">
        <v>9259</v>
      </c>
      <c r="C2815" s="2">
        <v>662985666</v>
      </c>
      <c r="D2815" s="1" t="s">
        <v>9260</v>
      </c>
      <c r="E2815" s="1" t="s">
        <v>9287</v>
      </c>
      <c r="F2815" s="3">
        <v>44310</v>
      </c>
      <c r="G2815" t="s">
        <v>12056</v>
      </c>
    </row>
    <row r="2816" spans="1:7" x14ac:dyDescent="0.25">
      <c r="A2816">
        <f t="shared" ca="1" si="43"/>
        <v>4.9300244181786135E-2</v>
      </c>
      <c r="B2816" s="1" t="s">
        <v>9225</v>
      </c>
      <c r="C2816" s="2">
        <v>621510549</v>
      </c>
      <c r="D2816" s="1" t="s">
        <v>9226</v>
      </c>
      <c r="E2816" s="1" t="s">
        <v>9285</v>
      </c>
      <c r="F2816" s="3">
        <v>44648</v>
      </c>
      <c r="G2816" t="s">
        <v>12057</v>
      </c>
    </row>
    <row r="2817" spans="1:7" x14ac:dyDescent="0.25">
      <c r="A2817">
        <f t="shared" ca="1" si="43"/>
        <v>0.50646383324809163</v>
      </c>
      <c r="B2817" s="1" t="s">
        <v>9259</v>
      </c>
      <c r="C2817" s="2">
        <v>992015771</v>
      </c>
      <c r="D2817" s="1" t="s">
        <v>9260</v>
      </c>
      <c r="E2817" s="1" t="s">
        <v>9233</v>
      </c>
      <c r="F2817" s="3">
        <v>44274</v>
      </c>
      <c r="G2817" t="s">
        <v>12058</v>
      </c>
    </row>
    <row r="2818" spans="1:7" x14ac:dyDescent="0.25">
      <c r="A2818">
        <f t="shared" ref="A2818:A2881" ca="1" si="44">RAND()</f>
        <v>0.17295465251271147</v>
      </c>
      <c r="B2818" s="1" t="s">
        <v>9259</v>
      </c>
      <c r="C2818" s="2">
        <v>998295516</v>
      </c>
      <c r="D2818" s="1" t="s">
        <v>9260</v>
      </c>
      <c r="E2818" s="1" t="s">
        <v>9233</v>
      </c>
      <c r="F2818" s="3">
        <v>44533</v>
      </c>
      <c r="G2818" t="s">
        <v>12059</v>
      </c>
    </row>
    <row r="2819" spans="1:7" x14ac:dyDescent="0.25">
      <c r="A2819">
        <f t="shared" ca="1" si="44"/>
        <v>9.1783640957798562E-2</v>
      </c>
      <c r="B2819" s="1" t="s">
        <v>9235</v>
      </c>
      <c r="C2819" s="2">
        <v>467194584</v>
      </c>
      <c r="D2819" s="1" t="s">
        <v>9236</v>
      </c>
      <c r="E2819" s="1" t="s">
        <v>9248</v>
      </c>
      <c r="F2819" s="3">
        <v>44614</v>
      </c>
      <c r="G2819" t="s">
        <v>12060</v>
      </c>
    </row>
    <row r="2820" spans="1:7" x14ac:dyDescent="0.25">
      <c r="A2820">
        <f t="shared" ca="1" si="44"/>
        <v>0.48448038732074861</v>
      </c>
      <c r="B2820" s="1" t="s">
        <v>9225</v>
      </c>
      <c r="C2820" s="2">
        <v>952742530</v>
      </c>
      <c r="D2820" s="1" t="s">
        <v>9226</v>
      </c>
      <c r="E2820" s="1" t="s">
        <v>9227</v>
      </c>
      <c r="F2820" s="3">
        <v>44551</v>
      </c>
      <c r="G2820" t="s">
        <v>12061</v>
      </c>
    </row>
    <row r="2821" spans="1:7" x14ac:dyDescent="0.25">
      <c r="A2821">
        <f t="shared" ca="1" si="44"/>
        <v>1.7105547236721863E-2</v>
      </c>
      <c r="B2821" s="1" t="s">
        <v>9229</v>
      </c>
      <c r="C2821" s="2">
        <v>822216007</v>
      </c>
      <c r="D2821" s="1" t="s">
        <v>9230</v>
      </c>
      <c r="E2821" s="1" t="s">
        <v>9231</v>
      </c>
      <c r="F2821" s="3">
        <v>44406</v>
      </c>
      <c r="G2821" t="s">
        <v>12062</v>
      </c>
    </row>
    <row r="2822" spans="1:7" x14ac:dyDescent="0.25">
      <c r="A2822">
        <f t="shared" ca="1" si="44"/>
        <v>0.9588834710439067</v>
      </c>
      <c r="B2822" s="1" t="s">
        <v>9242</v>
      </c>
      <c r="C2822" s="2">
        <v>93369459</v>
      </c>
      <c r="D2822" s="1" t="s">
        <v>9243</v>
      </c>
      <c r="E2822" s="1" t="s">
        <v>9231</v>
      </c>
      <c r="F2822" s="3">
        <v>44520</v>
      </c>
      <c r="G2822" t="s">
        <v>12063</v>
      </c>
    </row>
    <row r="2823" spans="1:7" x14ac:dyDescent="0.25">
      <c r="A2823">
        <f t="shared" ca="1" si="44"/>
        <v>0.26765594754537703</v>
      </c>
      <c r="B2823" s="1" t="s">
        <v>9245</v>
      </c>
      <c r="C2823" s="2">
        <v>331807383</v>
      </c>
      <c r="D2823" s="1" t="s">
        <v>9246</v>
      </c>
      <c r="E2823" s="1" t="s">
        <v>9285</v>
      </c>
      <c r="F2823" s="3">
        <v>44374</v>
      </c>
      <c r="G2823" t="s">
        <v>12064</v>
      </c>
    </row>
    <row r="2824" spans="1:7" x14ac:dyDescent="0.25">
      <c r="A2824">
        <f t="shared" ca="1" si="44"/>
        <v>0.99310691519277772</v>
      </c>
      <c r="B2824" s="1" t="s">
        <v>9225</v>
      </c>
      <c r="C2824" s="2">
        <v>332008952</v>
      </c>
      <c r="D2824" s="1" t="s">
        <v>9226</v>
      </c>
      <c r="E2824" s="1" t="s">
        <v>9231</v>
      </c>
      <c r="F2824" s="3">
        <v>44614</v>
      </c>
      <c r="G2824" t="s">
        <v>12065</v>
      </c>
    </row>
    <row r="2825" spans="1:7" x14ac:dyDescent="0.25">
      <c r="A2825">
        <f t="shared" ca="1" si="44"/>
        <v>0.12467349277539508</v>
      </c>
      <c r="B2825" s="1" t="s">
        <v>9235</v>
      </c>
      <c r="C2825" s="2">
        <v>843771917</v>
      </c>
      <c r="D2825" s="1" t="s">
        <v>9236</v>
      </c>
      <c r="E2825" s="1" t="s">
        <v>9237</v>
      </c>
      <c r="F2825" s="3">
        <v>44679</v>
      </c>
      <c r="G2825" t="s">
        <v>12066</v>
      </c>
    </row>
    <row r="2826" spans="1:7" x14ac:dyDescent="0.25">
      <c r="A2826">
        <f t="shared" ca="1" si="44"/>
        <v>6.5125441234352377E-2</v>
      </c>
      <c r="B2826" s="1" t="s">
        <v>9245</v>
      </c>
      <c r="C2826" s="2">
        <v>685862122</v>
      </c>
      <c r="D2826" s="1" t="s">
        <v>9246</v>
      </c>
      <c r="E2826" s="1" t="s">
        <v>9227</v>
      </c>
      <c r="F2826" s="3">
        <v>44411</v>
      </c>
      <c r="G2826" t="s">
        <v>12067</v>
      </c>
    </row>
    <row r="2827" spans="1:7" x14ac:dyDescent="0.25">
      <c r="A2827">
        <f t="shared" ca="1" si="44"/>
        <v>0.38424057312317805</v>
      </c>
      <c r="B2827" s="1" t="s">
        <v>9245</v>
      </c>
      <c r="C2827" s="2">
        <v>414440288</v>
      </c>
      <c r="D2827" s="1" t="s">
        <v>9246</v>
      </c>
      <c r="E2827" s="1" t="s">
        <v>9285</v>
      </c>
      <c r="F2827" s="3">
        <v>44394</v>
      </c>
      <c r="G2827" t="s">
        <v>12068</v>
      </c>
    </row>
    <row r="2828" spans="1:7" x14ac:dyDescent="0.25">
      <c r="A2828">
        <f t="shared" ca="1" si="44"/>
        <v>0.31022003163918632</v>
      </c>
      <c r="B2828" s="1" t="s">
        <v>9225</v>
      </c>
      <c r="C2828" s="2">
        <v>334024694</v>
      </c>
      <c r="D2828" s="1" t="s">
        <v>9226</v>
      </c>
      <c r="E2828" s="1" t="s">
        <v>9231</v>
      </c>
      <c r="F2828" s="3">
        <v>44626</v>
      </c>
      <c r="G2828" t="s">
        <v>12069</v>
      </c>
    </row>
    <row r="2829" spans="1:7" x14ac:dyDescent="0.25">
      <c r="A2829">
        <f t="shared" ca="1" si="44"/>
        <v>0.771361054395582</v>
      </c>
      <c r="B2829" s="1" t="s">
        <v>9259</v>
      </c>
      <c r="C2829" s="2">
        <v>666311180</v>
      </c>
      <c r="D2829" s="1" t="s">
        <v>9260</v>
      </c>
      <c r="E2829" s="1" t="s">
        <v>9233</v>
      </c>
      <c r="F2829" s="3">
        <v>44438</v>
      </c>
      <c r="G2829" t="s">
        <v>12070</v>
      </c>
    </row>
    <row r="2830" spans="1:7" x14ac:dyDescent="0.25">
      <c r="A2830">
        <f t="shared" ca="1" si="44"/>
        <v>0.5608658802657992</v>
      </c>
      <c r="B2830" s="1" t="s">
        <v>9229</v>
      </c>
      <c r="C2830" s="2">
        <v>16035727</v>
      </c>
      <c r="D2830" s="1" t="s">
        <v>9230</v>
      </c>
      <c r="E2830" s="1" t="s">
        <v>9240</v>
      </c>
      <c r="F2830" s="3">
        <v>44241</v>
      </c>
      <c r="G2830" t="s">
        <v>12071</v>
      </c>
    </row>
    <row r="2831" spans="1:7" x14ac:dyDescent="0.25">
      <c r="A2831">
        <f t="shared" ca="1" si="44"/>
        <v>0.85188736621050132</v>
      </c>
      <c r="B2831" s="1" t="s">
        <v>9235</v>
      </c>
      <c r="C2831" s="2">
        <v>863428067</v>
      </c>
      <c r="D2831" s="1" t="s">
        <v>9236</v>
      </c>
      <c r="E2831" s="1" t="s">
        <v>9227</v>
      </c>
      <c r="F2831" s="3">
        <v>44571</v>
      </c>
      <c r="G2831" t="s">
        <v>12072</v>
      </c>
    </row>
    <row r="2832" spans="1:7" x14ac:dyDescent="0.25">
      <c r="A2832">
        <f t="shared" ca="1" si="44"/>
        <v>0.14542960919691206</v>
      </c>
      <c r="B2832" s="1" t="s">
        <v>9225</v>
      </c>
      <c r="C2832" s="2">
        <v>379935005</v>
      </c>
      <c r="D2832" s="1" t="s">
        <v>9226</v>
      </c>
      <c r="E2832" s="1" t="s">
        <v>9285</v>
      </c>
      <c r="F2832" s="3">
        <v>44585</v>
      </c>
      <c r="G2832" t="s">
        <v>12073</v>
      </c>
    </row>
    <row r="2833" spans="1:7" x14ac:dyDescent="0.25">
      <c r="A2833">
        <f t="shared" ca="1" si="44"/>
        <v>0.72229990701883695</v>
      </c>
      <c r="B2833" s="1" t="s">
        <v>9242</v>
      </c>
      <c r="C2833" s="2">
        <v>335718706</v>
      </c>
      <c r="D2833" s="1" t="s">
        <v>9243</v>
      </c>
      <c r="E2833" s="1" t="s">
        <v>9231</v>
      </c>
      <c r="F2833" s="3">
        <v>44629</v>
      </c>
      <c r="G2833" t="s">
        <v>12074</v>
      </c>
    </row>
    <row r="2834" spans="1:7" x14ac:dyDescent="0.25">
      <c r="A2834">
        <f t="shared" ca="1" si="44"/>
        <v>0.76127868803659815</v>
      </c>
      <c r="B2834" s="1" t="s">
        <v>9225</v>
      </c>
      <c r="C2834" s="2">
        <v>343054136</v>
      </c>
      <c r="D2834" s="1" t="s">
        <v>9226</v>
      </c>
      <c r="E2834" s="1" t="s">
        <v>9227</v>
      </c>
      <c r="F2834" s="3">
        <v>44324</v>
      </c>
      <c r="G2834" t="s">
        <v>12075</v>
      </c>
    </row>
    <row r="2835" spans="1:7" x14ac:dyDescent="0.25">
      <c r="A2835">
        <f t="shared" ca="1" si="44"/>
        <v>0.75406379144212565</v>
      </c>
      <c r="B2835" s="1" t="s">
        <v>9235</v>
      </c>
      <c r="C2835" s="2">
        <v>299454838</v>
      </c>
      <c r="D2835" s="1" t="s">
        <v>9236</v>
      </c>
      <c r="E2835" s="1" t="s">
        <v>9248</v>
      </c>
      <c r="F2835" s="3">
        <v>44462</v>
      </c>
      <c r="G2835" t="s">
        <v>12076</v>
      </c>
    </row>
    <row r="2836" spans="1:7" x14ac:dyDescent="0.25">
      <c r="A2836">
        <f t="shared" ca="1" si="44"/>
        <v>0.56024620810758474</v>
      </c>
      <c r="B2836" s="1" t="s">
        <v>9245</v>
      </c>
      <c r="C2836" s="2">
        <v>724200436</v>
      </c>
      <c r="D2836" s="1" t="s">
        <v>9246</v>
      </c>
      <c r="E2836" s="1" t="s">
        <v>9285</v>
      </c>
      <c r="F2836" s="3">
        <v>44441</v>
      </c>
      <c r="G2836" t="s">
        <v>12077</v>
      </c>
    </row>
    <row r="2837" spans="1:7" x14ac:dyDescent="0.25">
      <c r="A2837">
        <f t="shared" ca="1" si="44"/>
        <v>0.86497165756228256</v>
      </c>
      <c r="B2837" s="1" t="s">
        <v>9235</v>
      </c>
      <c r="C2837" s="2">
        <v>993487260</v>
      </c>
      <c r="D2837" s="1" t="s">
        <v>9236</v>
      </c>
      <c r="E2837" s="1" t="s">
        <v>9237</v>
      </c>
      <c r="F2837" s="3">
        <v>44382</v>
      </c>
      <c r="G2837" t="s">
        <v>12078</v>
      </c>
    </row>
    <row r="2838" spans="1:7" x14ac:dyDescent="0.25">
      <c r="A2838">
        <f t="shared" ca="1" si="44"/>
        <v>0.62455922243862683</v>
      </c>
      <c r="B2838" s="1" t="s">
        <v>9245</v>
      </c>
      <c r="C2838" s="2">
        <v>274125874</v>
      </c>
      <c r="D2838" s="1" t="s">
        <v>9246</v>
      </c>
      <c r="E2838" s="1" t="s">
        <v>9282</v>
      </c>
      <c r="F2838" s="3">
        <v>44390</v>
      </c>
      <c r="G2838" t="s">
        <v>12079</v>
      </c>
    </row>
    <row r="2839" spans="1:7" x14ac:dyDescent="0.25">
      <c r="A2839">
        <f t="shared" ca="1" si="44"/>
        <v>0.51507975820449137</v>
      </c>
      <c r="B2839" s="1" t="s">
        <v>9242</v>
      </c>
      <c r="C2839" s="2">
        <v>26450599</v>
      </c>
      <c r="D2839" s="1" t="s">
        <v>9243</v>
      </c>
      <c r="E2839" s="1" t="s">
        <v>9233</v>
      </c>
      <c r="F2839" s="3">
        <v>44621</v>
      </c>
      <c r="G2839" t="s">
        <v>12080</v>
      </c>
    </row>
    <row r="2840" spans="1:7" x14ac:dyDescent="0.25">
      <c r="A2840">
        <f t="shared" ca="1" si="44"/>
        <v>0.62645099513637692</v>
      </c>
      <c r="B2840" s="1" t="s">
        <v>9229</v>
      </c>
      <c r="C2840" s="2">
        <v>381009187</v>
      </c>
      <c r="D2840" s="1" t="s">
        <v>9230</v>
      </c>
      <c r="E2840" s="1" t="s">
        <v>9240</v>
      </c>
      <c r="F2840" s="3">
        <v>44372</v>
      </c>
      <c r="G2840" t="s">
        <v>12081</v>
      </c>
    </row>
    <row r="2841" spans="1:7" x14ac:dyDescent="0.25">
      <c r="A2841">
        <f t="shared" ca="1" si="44"/>
        <v>0.32512613161730231</v>
      </c>
      <c r="B2841" s="1" t="s">
        <v>9245</v>
      </c>
      <c r="C2841" s="2">
        <v>193328162</v>
      </c>
      <c r="D2841" s="1" t="s">
        <v>9246</v>
      </c>
      <c r="E2841" s="1" t="s">
        <v>9227</v>
      </c>
      <c r="F2841" s="3">
        <v>44378</v>
      </c>
      <c r="G2841" t="s">
        <v>12082</v>
      </c>
    </row>
    <row r="2842" spans="1:7" x14ac:dyDescent="0.25">
      <c r="A2842">
        <f t="shared" ca="1" si="44"/>
        <v>0.76018879329030897</v>
      </c>
      <c r="B2842" s="1" t="s">
        <v>9225</v>
      </c>
      <c r="C2842" s="2">
        <v>11295299</v>
      </c>
      <c r="D2842" s="1" t="s">
        <v>9226</v>
      </c>
      <c r="E2842" s="1" t="s">
        <v>9231</v>
      </c>
      <c r="F2842" s="3">
        <v>44316</v>
      </c>
      <c r="G2842" t="s">
        <v>12083</v>
      </c>
    </row>
    <row r="2843" spans="1:7" x14ac:dyDescent="0.25">
      <c r="A2843">
        <f t="shared" ca="1" si="44"/>
        <v>0.31948265356629024</v>
      </c>
      <c r="B2843" s="1" t="s">
        <v>9242</v>
      </c>
      <c r="C2843" s="2">
        <v>5643565</v>
      </c>
      <c r="D2843" s="1" t="s">
        <v>9243</v>
      </c>
      <c r="E2843" s="1" t="s">
        <v>9231</v>
      </c>
      <c r="F2843" s="3">
        <v>44673</v>
      </c>
      <c r="G2843" t="s">
        <v>12084</v>
      </c>
    </row>
    <row r="2844" spans="1:7" x14ac:dyDescent="0.25">
      <c r="A2844">
        <f t="shared" ca="1" si="44"/>
        <v>0.14778319463975254</v>
      </c>
      <c r="B2844" s="1" t="s">
        <v>9259</v>
      </c>
      <c r="C2844" s="2">
        <v>293382229</v>
      </c>
      <c r="D2844" s="1" t="s">
        <v>9260</v>
      </c>
      <c r="E2844" s="1" t="s">
        <v>9287</v>
      </c>
      <c r="F2844" s="3">
        <v>44640</v>
      </c>
      <c r="G2844" t="s">
        <v>12085</v>
      </c>
    </row>
    <row r="2845" spans="1:7" x14ac:dyDescent="0.25">
      <c r="A2845">
        <f t="shared" ca="1" si="44"/>
        <v>4.4465008253978144E-2</v>
      </c>
      <c r="B2845" s="1" t="s">
        <v>9242</v>
      </c>
      <c r="C2845" s="2">
        <v>844852319</v>
      </c>
      <c r="D2845" s="1" t="s">
        <v>9243</v>
      </c>
      <c r="E2845" s="1" t="s">
        <v>9231</v>
      </c>
      <c r="F2845" s="3">
        <v>44359</v>
      </c>
      <c r="G2845" t="s">
        <v>12086</v>
      </c>
    </row>
    <row r="2846" spans="1:7" x14ac:dyDescent="0.25">
      <c r="A2846">
        <f t="shared" ca="1" si="44"/>
        <v>0.72436777209364089</v>
      </c>
      <c r="B2846" s="1" t="s">
        <v>9259</v>
      </c>
      <c r="C2846" s="2">
        <v>278376364</v>
      </c>
      <c r="D2846" s="1" t="s">
        <v>9260</v>
      </c>
      <c r="E2846" s="1" t="s">
        <v>9287</v>
      </c>
      <c r="F2846" s="3">
        <v>44542</v>
      </c>
      <c r="G2846" t="s">
        <v>12087</v>
      </c>
    </row>
    <row r="2847" spans="1:7" x14ac:dyDescent="0.25">
      <c r="A2847">
        <f t="shared" ca="1" si="44"/>
        <v>0.54131727589783563</v>
      </c>
      <c r="B2847" s="1" t="s">
        <v>9245</v>
      </c>
      <c r="C2847" s="2">
        <v>446276731</v>
      </c>
      <c r="D2847" s="1" t="s">
        <v>9246</v>
      </c>
      <c r="E2847" s="1" t="s">
        <v>9285</v>
      </c>
      <c r="F2847" s="3">
        <v>44499</v>
      </c>
      <c r="G2847" t="s">
        <v>12088</v>
      </c>
    </row>
    <row r="2848" spans="1:7" x14ac:dyDescent="0.25">
      <c r="A2848">
        <f t="shared" ca="1" si="44"/>
        <v>0.17429645203565425</v>
      </c>
      <c r="B2848" s="1" t="s">
        <v>9235</v>
      </c>
      <c r="C2848" s="2">
        <v>691955540</v>
      </c>
      <c r="D2848" s="1" t="s">
        <v>9236</v>
      </c>
      <c r="E2848" s="1" t="s">
        <v>9237</v>
      </c>
      <c r="F2848" s="3">
        <v>44447</v>
      </c>
      <c r="G2848" t="s">
        <v>12089</v>
      </c>
    </row>
    <row r="2849" spans="1:7" x14ac:dyDescent="0.25">
      <c r="A2849">
        <f t="shared" ca="1" si="44"/>
        <v>0.68572576291392184</v>
      </c>
      <c r="B2849" s="1" t="s">
        <v>9235</v>
      </c>
      <c r="C2849" s="2">
        <v>391831896</v>
      </c>
      <c r="D2849" s="1" t="s">
        <v>9236</v>
      </c>
      <c r="E2849" s="1" t="s">
        <v>9237</v>
      </c>
      <c r="F2849" s="3">
        <v>44340</v>
      </c>
      <c r="G2849" t="s">
        <v>12090</v>
      </c>
    </row>
    <row r="2850" spans="1:7" x14ac:dyDescent="0.25">
      <c r="A2850">
        <f t="shared" ca="1" si="44"/>
        <v>0.16418595215076193</v>
      </c>
      <c r="B2850" s="1" t="s">
        <v>9245</v>
      </c>
      <c r="C2850" s="2">
        <v>682802685</v>
      </c>
      <c r="D2850" s="1" t="s">
        <v>9246</v>
      </c>
      <c r="E2850" s="1" t="s">
        <v>9282</v>
      </c>
      <c r="F2850" s="3">
        <v>44202</v>
      </c>
      <c r="G2850" t="s">
        <v>12091</v>
      </c>
    </row>
    <row r="2851" spans="1:7" x14ac:dyDescent="0.25">
      <c r="A2851">
        <f t="shared" ca="1" si="44"/>
        <v>0.79015208759114686</v>
      </c>
      <c r="B2851" s="1" t="s">
        <v>9259</v>
      </c>
      <c r="C2851" s="2">
        <v>782587147</v>
      </c>
      <c r="D2851" s="1" t="s">
        <v>9260</v>
      </c>
      <c r="E2851" s="1" t="s">
        <v>9287</v>
      </c>
      <c r="F2851" s="3">
        <v>44374</v>
      </c>
      <c r="G2851" t="s">
        <v>12092</v>
      </c>
    </row>
    <row r="2852" spans="1:7" x14ac:dyDescent="0.25">
      <c r="A2852">
        <f t="shared" ca="1" si="44"/>
        <v>0.19431613225611499</v>
      </c>
      <c r="B2852" s="1" t="s">
        <v>9259</v>
      </c>
      <c r="C2852" s="2">
        <v>714585585</v>
      </c>
      <c r="D2852" s="1" t="s">
        <v>9260</v>
      </c>
      <c r="E2852" s="1" t="s">
        <v>9231</v>
      </c>
      <c r="F2852" s="3">
        <v>44276</v>
      </c>
      <c r="G2852" t="s">
        <v>12093</v>
      </c>
    </row>
    <row r="2853" spans="1:7" x14ac:dyDescent="0.25">
      <c r="A2853">
        <f t="shared" ca="1" si="44"/>
        <v>0.86009047215180845</v>
      </c>
      <c r="B2853" s="1" t="s">
        <v>9245</v>
      </c>
      <c r="C2853" s="2">
        <v>46670843</v>
      </c>
      <c r="D2853" s="1" t="s">
        <v>9246</v>
      </c>
      <c r="E2853" s="1" t="s">
        <v>9227</v>
      </c>
      <c r="F2853" s="3">
        <v>44620</v>
      </c>
      <c r="G2853" t="s">
        <v>12094</v>
      </c>
    </row>
    <row r="2854" spans="1:7" x14ac:dyDescent="0.25">
      <c r="A2854">
        <f t="shared" ca="1" si="44"/>
        <v>0.17867461082578084</v>
      </c>
      <c r="B2854" s="1" t="s">
        <v>9245</v>
      </c>
      <c r="C2854" s="2">
        <v>158218396</v>
      </c>
      <c r="D2854" s="1" t="s">
        <v>9246</v>
      </c>
      <c r="E2854" s="1" t="s">
        <v>9282</v>
      </c>
      <c r="F2854" s="3">
        <v>44344</v>
      </c>
      <c r="G2854" t="s">
        <v>12095</v>
      </c>
    </row>
    <row r="2855" spans="1:7" x14ac:dyDescent="0.25">
      <c r="A2855">
        <f t="shared" ca="1" si="44"/>
        <v>0.67616268259679613</v>
      </c>
      <c r="B2855" s="1" t="s">
        <v>9235</v>
      </c>
      <c r="C2855" s="2">
        <v>212687695</v>
      </c>
      <c r="D2855" s="1" t="s">
        <v>9236</v>
      </c>
      <c r="E2855" s="1" t="s">
        <v>9248</v>
      </c>
      <c r="F2855" s="3">
        <v>44488</v>
      </c>
      <c r="G2855" t="s">
        <v>12096</v>
      </c>
    </row>
    <row r="2856" spans="1:7" x14ac:dyDescent="0.25">
      <c r="A2856">
        <f t="shared" ca="1" si="44"/>
        <v>0.28573893627843394</v>
      </c>
      <c r="B2856" s="1" t="s">
        <v>9229</v>
      </c>
      <c r="C2856" s="2">
        <v>153351376</v>
      </c>
      <c r="D2856" s="1" t="s">
        <v>9230</v>
      </c>
      <c r="E2856" s="1" t="s">
        <v>9240</v>
      </c>
      <c r="F2856" s="3">
        <v>44263</v>
      </c>
      <c r="G2856" t="s">
        <v>12097</v>
      </c>
    </row>
    <row r="2857" spans="1:7" x14ac:dyDescent="0.25">
      <c r="A2857">
        <f t="shared" ca="1" si="44"/>
        <v>5.4507765819927778E-3</v>
      </c>
      <c r="B2857" s="1" t="s">
        <v>9245</v>
      </c>
      <c r="C2857" s="2">
        <v>463419959</v>
      </c>
      <c r="D2857" s="1" t="s">
        <v>9246</v>
      </c>
      <c r="E2857" s="1" t="s">
        <v>9227</v>
      </c>
      <c r="F2857" s="3">
        <v>44528</v>
      </c>
      <c r="G2857" t="s">
        <v>12098</v>
      </c>
    </row>
    <row r="2858" spans="1:7" x14ac:dyDescent="0.25">
      <c r="A2858">
        <f t="shared" ca="1" si="44"/>
        <v>0.46512813672017483</v>
      </c>
      <c r="B2858" s="1" t="s">
        <v>9245</v>
      </c>
      <c r="C2858" s="2">
        <v>137837802</v>
      </c>
      <c r="D2858" s="1" t="s">
        <v>9246</v>
      </c>
      <c r="E2858" s="1" t="s">
        <v>9285</v>
      </c>
      <c r="F2858" s="3">
        <v>44568</v>
      </c>
      <c r="G2858" t="s">
        <v>12099</v>
      </c>
    </row>
    <row r="2859" spans="1:7" x14ac:dyDescent="0.25">
      <c r="A2859">
        <f t="shared" ca="1" si="44"/>
        <v>0.26410490482583682</v>
      </c>
      <c r="B2859" s="1" t="s">
        <v>9259</v>
      </c>
      <c r="C2859" s="2">
        <v>146068290</v>
      </c>
      <c r="D2859" s="1" t="s">
        <v>9260</v>
      </c>
      <c r="E2859" s="1" t="s">
        <v>9231</v>
      </c>
      <c r="F2859" s="3">
        <v>44313</v>
      </c>
      <c r="G2859" t="s">
        <v>12100</v>
      </c>
    </row>
    <row r="2860" spans="1:7" x14ac:dyDescent="0.25">
      <c r="A2860">
        <f t="shared" ca="1" si="44"/>
        <v>0.89611634488087222</v>
      </c>
      <c r="B2860" s="1" t="s">
        <v>9242</v>
      </c>
      <c r="C2860" s="2">
        <v>799719608</v>
      </c>
      <c r="D2860" s="1" t="s">
        <v>9243</v>
      </c>
      <c r="E2860" s="1" t="s">
        <v>9233</v>
      </c>
      <c r="F2860" s="3">
        <v>44450</v>
      </c>
      <c r="G2860" t="s">
        <v>12101</v>
      </c>
    </row>
    <row r="2861" spans="1:7" x14ac:dyDescent="0.25">
      <c r="A2861">
        <f t="shared" ca="1" si="44"/>
        <v>0.40990935705073661</v>
      </c>
      <c r="B2861" s="1" t="s">
        <v>9225</v>
      </c>
      <c r="C2861" s="2">
        <v>421773020</v>
      </c>
      <c r="D2861" s="1" t="s">
        <v>9226</v>
      </c>
      <c r="E2861" s="1" t="s">
        <v>9231</v>
      </c>
      <c r="F2861" s="3">
        <v>44669</v>
      </c>
      <c r="G2861" t="s">
        <v>12102</v>
      </c>
    </row>
    <row r="2862" spans="1:7" x14ac:dyDescent="0.25">
      <c r="A2862">
        <f t="shared" ca="1" si="44"/>
        <v>0.41822756549232099</v>
      </c>
      <c r="B2862" s="1" t="s">
        <v>9229</v>
      </c>
      <c r="C2862" s="2">
        <v>488871183</v>
      </c>
      <c r="D2862" s="1" t="s">
        <v>9230</v>
      </c>
      <c r="E2862" s="1" t="s">
        <v>9240</v>
      </c>
      <c r="F2862" s="3">
        <v>44427</v>
      </c>
      <c r="G2862" t="s">
        <v>12103</v>
      </c>
    </row>
    <row r="2863" spans="1:7" x14ac:dyDescent="0.25">
      <c r="A2863">
        <f t="shared" ca="1" si="44"/>
        <v>0.50846724140896726</v>
      </c>
      <c r="B2863" s="1" t="s">
        <v>9229</v>
      </c>
      <c r="C2863" s="2">
        <v>201813131</v>
      </c>
      <c r="D2863" s="1" t="s">
        <v>9230</v>
      </c>
      <c r="E2863" s="1" t="s">
        <v>9240</v>
      </c>
      <c r="F2863" s="3">
        <v>44452</v>
      </c>
      <c r="G2863" t="s">
        <v>12104</v>
      </c>
    </row>
    <row r="2864" spans="1:7" x14ac:dyDescent="0.25">
      <c r="A2864">
        <f t="shared" ca="1" si="44"/>
        <v>0.97722346408586225</v>
      </c>
      <c r="B2864" s="1" t="s">
        <v>9229</v>
      </c>
      <c r="C2864" s="2">
        <v>986667087</v>
      </c>
      <c r="D2864" s="1" t="s">
        <v>9230</v>
      </c>
      <c r="E2864" s="1" t="s">
        <v>9231</v>
      </c>
      <c r="F2864" s="3">
        <v>44623</v>
      </c>
      <c r="G2864" t="s">
        <v>12105</v>
      </c>
    </row>
    <row r="2865" spans="1:7" x14ac:dyDescent="0.25">
      <c r="A2865">
        <f t="shared" ca="1" si="44"/>
        <v>0.65175204406223297</v>
      </c>
      <c r="B2865" s="1" t="s">
        <v>9259</v>
      </c>
      <c r="C2865" s="2">
        <v>227862330</v>
      </c>
      <c r="D2865" s="1" t="s">
        <v>9260</v>
      </c>
      <c r="E2865" s="1" t="s">
        <v>9287</v>
      </c>
      <c r="F2865" s="3">
        <v>44233</v>
      </c>
      <c r="G2865" t="s">
        <v>12106</v>
      </c>
    </row>
    <row r="2866" spans="1:7" x14ac:dyDescent="0.25">
      <c r="A2866">
        <f t="shared" ca="1" si="44"/>
        <v>0.27192455149943484</v>
      </c>
      <c r="B2866" s="1" t="s">
        <v>9245</v>
      </c>
      <c r="C2866" s="2">
        <v>24757395</v>
      </c>
      <c r="D2866" s="1" t="s">
        <v>9246</v>
      </c>
      <c r="E2866" s="1" t="s">
        <v>9285</v>
      </c>
      <c r="F2866" s="3">
        <v>44430</v>
      </c>
      <c r="G2866" t="s">
        <v>12107</v>
      </c>
    </row>
    <row r="2867" spans="1:7" x14ac:dyDescent="0.25">
      <c r="A2867">
        <f t="shared" ca="1" si="44"/>
        <v>0.95545687847853433</v>
      </c>
      <c r="B2867" s="1" t="s">
        <v>9225</v>
      </c>
      <c r="C2867" s="2">
        <v>29233538</v>
      </c>
      <c r="D2867" s="1" t="s">
        <v>9226</v>
      </c>
      <c r="E2867" s="1" t="s">
        <v>9285</v>
      </c>
      <c r="F2867" s="3">
        <v>44331</v>
      </c>
      <c r="G2867" t="s">
        <v>12108</v>
      </c>
    </row>
    <row r="2868" spans="1:7" x14ac:dyDescent="0.25">
      <c r="A2868">
        <f t="shared" ca="1" si="44"/>
        <v>0.78354628553536032</v>
      </c>
      <c r="B2868" s="1" t="s">
        <v>9245</v>
      </c>
      <c r="C2868" s="2">
        <v>529597969</v>
      </c>
      <c r="D2868" s="1" t="s">
        <v>9246</v>
      </c>
      <c r="E2868" s="1" t="s">
        <v>9282</v>
      </c>
      <c r="F2868" s="3">
        <v>44284</v>
      </c>
      <c r="G2868" t="s">
        <v>12109</v>
      </c>
    </row>
    <row r="2869" spans="1:7" x14ac:dyDescent="0.25">
      <c r="A2869">
        <f t="shared" ca="1" si="44"/>
        <v>0.9235642936736449</v>
      </c>
      <c r="B2869" s="1" t="s">
        <v>9242</v>
      </c>
      <c r="C2869" s="2">
        <v>116907456</v>
      </c>
      <c r="D2869" s="1" t="s">
        <v>9243</v>
      </c>
      <c r="E2869" s="1" t="s">
        <v>9233</v>
      </c>
      <c r="F2869" s="3">
        <v>44443</v>
      </c>
      <c r="G2869" t="s">
        <v>12110</v>
      </c>
    </row>
    <row r="2870" spans="1:7" x14ac:dyDescent="0.25">
      <c r="A2870">
        <f t="shared" ca="1" si="44"/>
        <v>0.30315785309460885</v>
      </c>
      <c r="B2870" s="1" t="s">
        <v>9242</v>
      </c>
      <c r="C2870" s="2">
        <v>684228489</v>
      </c>
      <c r="D2870" s="1" t="s">
        <v>9243</v>
      </c>
      <c r="E2870" s="1" t="s">
        <v>9231</v>
      </c>
      <c r="F2870" s="3">
        <v>44276</v>
      </c>
      <c r="G2870" t="s">
        <v>12111</v>
      </c>
    </row>
    <row r="2871" spans="1:7" x14ac:dyDescent="0.25">
      <c r="A2871">
        <f t="shared" ca="1" si="44"/>
        <v>0.29167869906029964</v>
      </c>
      <c r="B2871" s="1" t="s">
        <v>9259</v>
      </c>
      <c r="C2871" s="2">
        <v>876221030</v>
      </c>
      <c r="D2871" s="1" t="s">
        <v>9260</v>
      </c>
      <c r="E2871" s="1" t="s">
        <v>9231</v>
      </c>
      <c r="F2871" s="3">
        <v>44555</v>
      </c>
      <c r="G2871" t="s">
        <v>12112</v>
      </c>
    </row>
    <row r="2872" spans="1:7" x14ac:dyDescent="0.25">
      <c r="A2872">
        <f t="shared" ca="1" si="44"/>
        <v>0.91907738399016881</v>
      </c>
      <c r="B2872" s="1" t="s">
        <v>9225</v>
      </c>
      <c r="C2872" s="2">
        <v>373928798</v>
      </c>
      <c r="D2872" s="1" t="s">
        <v>9226</v>
      </c>
      <c r="E2872" s="1" t="s">
        <v>9231</v>
      </c>
      <c r="F2872" s="3">
        <v>44270</v>
      </c>
      <c r="G2872" t="s">
        <v>12113</v>
      </c>
    </row>
    <row r="2873" spans="1:7" x14ac:dyDescent="0.25">
      <c r="A2873">
        <f t="shared" ca="1" si="44"/>
        <v>4.6014802335677119E-2</v>
      </c>
      <c r="B2873" s="1" t="s">
        <v>9259</v>
      </c>
      <c r="C2873" s="2">
        <v>682734380</v>
      </c>
      <c r="D2873" s="1" t="s">
        <v>9260</v>
      </c>
      <c r="E2873" s="1" t="s">
        <v>9233</v>
      </c>
      <c r="F2873" s="3">
        <v>44374</v>
      </c>
      <c r="G2873" t="s">
        <v>12114</v>
      </c>
    </row>
    <row r="2874" spans="1:7" x14ac:dyDescent="0.25">
      <c r="A2874">
        <f t="shared" ca="1" si="44"/>
        <v>0.8681073573139293</v>
      </c>
      <c r="B2874" s="1" t="s">
        <v>9245</v>
      </c>
      <c r="C2874" s="2">
        <v>508270408</v>
      </c>
      <c r="D2874" s="1" t="s">
        <v>9246</v>
      </c>
      <c r="E2874" s="1" t="s">
        <v>9282</v>
      </c>
      <c r="F2874" s="3">
        <v>44578</v>
      </c>
      <c r="G2874" t="s">
        <v>12115</v>
      </c>
    </row>
    <row r="2875" spans="1:7" x14ac:dyDescent="0.25">
      <c r="A2875">
        <f t="shared" ca="1" si="44"/>
        <v>0.17746882273692188</v>
      </c>
      <c r="B2875" s="1" t="s">
        <v>9229</v>
      </c>
      <c r="C2875" s="2">
        <v>886712659</v>
      </c>
      <c r="D2875" s="1" t="s">
        <v>9230</v>
      </c>
      <c r="E2875" s="1" t="s">
        <v>9231</v>
      </c>
      <c r="F2875" s="3">
        <v>44657</v>
      </c>
      <c r="G2875" t="s">
        <v>12116</v>
      </c>
    </row>
    <row r="2876" spans="1:7" x14ac:dyDescent="0.25">
      <c r="A2876">
        <f t="shared" ca="1" si="44"/>
        <v>0.91242036519548053</v>
      </c>
      <c r="B2876" s="1" t="s">
        <v>9235</v>
      </c>
      <c r="C2876" s="2">
        <v>923681663</v>
      </c>
      <c r="D2876" s="1" t="s">
        <v>9236</v>
      </c>
      <c r="E2876" s="1" t="s">
        <v>9237</v>
      </c>
      <c r="F2876" s="3">
        <v>44511</v>
      </c>
      <c r="G2876" t="s">
        <v>12117</v>
      </c>
    </row>
    <row r="2877" spans="1:7" x14ac:dyDescent="0.25">
      <c r="A2877">
        <f t="shared" ca="1" si="44"/>
        <v>0.83222877204978263</v>
      </c>
      <c r="B2877" s="1" t="s">
        <v>9259</v>
      </c>
      <c r="C2877" s="2">
        <v>295093225</v>
      </c>
      <c r="D2877" s="1" t="s">
        <v>9260</v>
      </c>
      <c r="E2877" s="1" t="s">
        <v>9231</v>
      </c>
      <c r="F2877" s="3">
        <v>44220</v>
      </c>
      <c r="G2877" t="s">
        <v>12118</v>
      </c>
    </row>
    <row r="2878" spans="1:7" x14ac:dyDescent="0.25">
      <c r="A2878">
        <f t="shared" ca="1" si="44"/>
        <v>0.27872436846188797</v>
      </c>
      <c r="B2878" s="1" t="s">
        <v>9225</v>
      </c>
      <c r="C2878" s="2">
        <v>443084109</v>
      </c>
      <c r="D2878" s="1" t="s">
        <v>9226</v>
      </c>
      <c r="E2878" s="1" t="s">
        <v>9231</v>
      </c>
      <c r="F2878" s="3">
        <v>44502</v>
      </c>
      <c r="G2878" t="s">
        <v>12119</v>
      </c>
    </row>
    <row r="2879" spans="1:7" x14ac:dyDescent="0.25">
      <c r="A2879">
        <f t="shared" ca="1" si="44"/>
        <v>0.74530444604677926</v>
      </c>
      <c r="B2879" s="1" t="s">
        <v>9242</v>
      </c>
      <c r="C2879" s="2">
        <v>6783451</v>
      </c>
      <c r="D2879" s="1" t="s">
        <v>9243</v>
      </c>
      <c r="E2879" s="1" t="s">
        <v>9231</v>
      </c>
      <c r="F2879" s="3">
        <v>44504</v>
      </c>
      <c r="G2879" t="s">
        <v>12120</v>
      </c>
    </row>
    <row r="2880" spans="1:7" x14ac:dyDescent="0.25">
      <c r="A2880">
        <f t="shared" ca="1" si="44"/>
        <v>0.68700871991842472</v>
      </c>
      <c r="B2880" s="1" t="s">
        <v>9245</v>
      </c>
      <c r="C2880" s="2">
        <v>128772613</v>
      </c>
      <c r="D2880" s="1" t="s">
        <v>9246</v>
      </c>
      <c r="E2880" s="1" t="s">
        <v>9282</v>
      </c>
      <c r="F2880" s="3">
        <v>44511</v>
      </c>
      <c r="G2880" t="s">
        <v>12121</v>
      </c>
    </row>
    <row r="2881" spans="1:7" x14ac:dyDescent="0.25">
      <c r="A2881">
        <f t="shared" ca="1" si="44"/>
        <v>0.79933805725155915</v>
      </c>
      <c r="B2881" s="1" t="s">
        <v>9259</v>
      </c>
      <c r="C2881" s="2">
        <v>619850014</v>
      </c>
      <c r="D2881" s="1" t="s">
        <v>9260</v>
      </c>
      <c r="E2881" s="1" t="s">
        <v>9233</v>
      </c>
      <c r="F2881" s="3">
        <v>44380</v>
      </c>
      <c r="G2881" t="s">
        <v>12122</v>
      </c>
    </row>
    <row r="2882" spans="1:7" x14ac:dyDescent="0.25">
      <c r="A2882">
        <f t="shared" ref="A2882:A2945" ca="1" si="45">RAND()</f>
        <v>0.18568170955816732</v>
      </c>
      <c r="B2882" s="1" t="s">
        <v>9245</v>
      </c>
      <c r="C2882" s="2">
        <v>897973794</v>
      </c>
      <c r="D2882" s="1" t="s">
        <v>9246</v>
      </c>
      <c r="E2882" s="1" t="s">
        <v>9285</v>
      </c>
      <c r="F2882" s="3">
        <v>44451</v>
      </c>
      <c r="G2882" t="s">
        <v>12123</v>
      </c>
    </row>
    <row r="2883" spans="1:7" x14ac:dyDescent="0.25">
      <c r="A2883">
        <f t="shared" ca="1" si="45"/>
        <v>0.48977122014049368</v>
      </c>
      <c r="B2883" s="1" t="s">
        <v>9242</v>
      </c>
      <c r="C2883" s="2">
        <v>212690234</v>
      </c>
      <c r="D2883" s="1" t="s">
        <v>9243</v>
      </c>
      <c r="E2883" s="1" t="s">
        <v>9233</v>
      </c>
      <c r="F2883" s="3">
        <v>44370</v>
      </c>
      <c r="G2883" t="s">
        <v>12124</v>
      </c>
    </row>
    <row r="2884" spans="1:7" x14ac:dyDescent="0.25">
      <c r="A2884">
        <f t="shared" ca="1" si="45"/>
        <v>0.48963470014522947</v>
      </c>
      <c r="B2884" s="1" t="s">
        <v>9259</v>
      </c>
      <c r="C2884" s="2">
        <v>244618092</v>
      </c>
      <c r="D2884" s="1" t="s">
        <v>9260</v>
      </c>
      <c r="E2884" s="1" t="s">
        <v>9233</v>
      </c>
      <c r="F2884" s="3">
        <v>44251</v>
      </c>
      <c r="G2884" t="s">
        <v>12125</v>
      </c>
    </row>
    <row r="2885" spans="1:7" x14ac:dyDescent="0.25">
      <c r="A2885">
        <f t="shared" ca="1" si="45"/>
        <v>0.92137376967474793</v>
      </c>
      <c r="B2885" s="1" t="s">
        <v>9225</v>
      </c>
      <c r="C2885" s="2">
        <v>395746493</v>
      </c>
      <c r="D2885" s="1" t="s">
        <v>9226</v>
      </c>
      <c r="E2885" s="1" t="s">
        <v>9285</v>
      </c>
      <c r="F2885" s="3">
        <v>44271</v>
      </c>
      <c r="G2885" t="s">
        <v>12126</v>
      </c>
    </row>
    <row r="2886" spans="1:7" x14ac:dyDescent="0.25">
      <c r="A2886">
        <f t="shared" ca="1" si="45"/>
        <v>0.8136059761856389</v>
      </c>
      <c r="B2886" s="1" t="s">
        <v>9245</v>
      </c>
      <c r="C2886" s="2">
        <v>421235085</v>
      </c>
      <c r="D2886" s="1" t="s">
        <v>9246</v>
      </c>
      <c r="E2886" s="1" t="s">
        <v>9285</v>
      </c>
      <c r="F2886" s="3">
        <v>44408</v>
      </c>
      <c r="G2886" t="s">
        <v>12127</v>
      </c>
    </row>
    <row r="2887" spans="1:7" x14ac:dyDescent="0.25">
      <c r="A2887">
        <f t="shared" ca="1" si="45"/>
        <v>0.81385615744892104</v>
      </c>
      <c r="B2887" s="1" t="s">
        <v>9259</v>
      </c>
      <c r="C2887" s="2">
        <v>226058119</v>
      </c>
      <c r="D2887" s="1" t="s">
        <v>9260</v>
      </c>
      <c r="E2887" s="1" t="s">
        <v>9231</v>
      </c>
      <c r="F2887" s="3">
        <v>44216</v>
      </c>
      <c r="G2887" t="s">
        <v>12128</v>
      </c>
    </row>
    <row r="2888" spans="1:7" x14ac:dyDescent="0.25">
      <c r="A2888">
        <f t="shared" ca="1" si="45"/>
        <v>0.53527423257349616</v>
      </c>
      <c r="B2888" s="1" t="s">
        <v>9245</v>
      </c>
      <c r="C2888" s="2">
        <v>128921572</v>
      </c>
      <c r="D2888" s="1" t="s">
        <v>9246</v>
      </c>
      <c r="E2888" s="1" t="s">
        <v>9282</v>
      </c>
      <c r="F2888" s="3">
        <v>44386</v>
      </c>
      <c r="G2888" t="s">
        <v>12129</v>
      </c>
    </row>
    <row r="2889" spans="1:7" x14ac:dyDescent="0.25">
      <c r="A2889">
        <f t="shared" ca="1" si="45"/>
        <v>0.36977699569597144</v>
      </c>
      <c r="B2889" s="1" t="s">
        <v>9242</v>
      </c>
      <c r="C2889" s="2">
        <v>635009547</v>
      </c>
      <c r="D2889" s="1" t="s">
        <v>9243</v>
      </c>
      <c r="E2889" s="1" t="s">
        <v>9233</v>
      </c>
      <c r="F2889" s="3">
        <v>44333</v>
      </c>
      <c r="G2889" t="s">
        <v>12130</v>
      </c>
    </row>
    <row r="2890" spans="1:7" x14ac:dyDescent="0.25">
      <c r="A2890">
        <f t="shared" ca="1" si="45"/>
        <v>0.44029505764006205</v>
      </c>
      <c r="B2890" s="1" t="s">
        <v>9229</v>
      </c>
      <c r="C2890" s="2">
        <v>395255433</v>
      </c>
      <c r="D2890" s="1" t="s">
        <v>9230</v>
      </c>
      <c r="E2890" s="1" t="s">
        <v>9240</v>
      </c>
      <c r="F2890" s="3">
        <v>44201</v>
      </c>
      <c r="G2890" t="s">
        <v>12131</v>
      </c>
    </row>
    <row r="2891" spans="1:7" x14ac:dyDescent="0.25">
      <c r="A2891">
        <f t="shared" ca="1" si="45"/>
        <v>3.7343869465796597E-2</v>
      </c>
      <c r="B2891" s="1" t="s">
        <v>9225</v>
      </c>
      <c r="C2891" s="2">
        <v>804272743</v>
      </c>
      <c r="D2891" s="1" t="s">
        <v>9226</v>
      </c>
      <c r="E2891" s="1" t="s">
        <v>9231</v>
      </c>
      <c r="F2891" s="3">
        <v>44538</v>
      </c>
      <c r="G2891" t="s">
        <v>12132</v>
      </c>
    </row>
    <row r="2892" spans="1:7" x14ac:dyDescent="0.25">
      <c r="A2892">
        <f t="shared" ca="1" si="45"/>
        <v>0.38050783592354742</v>
      </c>
      <c r="B2892" s="1" t="s">
        <v>9229</v>
      </c>
      <c r="C2892" s="2">
        <v>931903128</v>
      </c>
      <c r="D2892" s="1" t="s">
        <v>9230</v>
      </c>
      <c r="E2892" s="1" t="s">
        <v>9240</v>
      </c>
      <c r="F2892" s="3">
        <v>44652</v>
      </c>
      <c r="G2892" t="s">
        <v>12133</v>
      </c>
    </row>
    <row r="2893" spans="1:7" x14ac:dyDescent="0.25">
      <c r="A2893">
        <f t="shared" ca="1" si="45"/>
        <v>0.63709078784630735</v>
      </c>
      <c r="B2893" s="1" t="s">
        <v>9225</v>
      </c>
      <c r="C2893" s="2">
        <v>932589685</v>
      </c>
      <c r="D2893" s="1" t="s">
        <v>9226</v>
      </c>
      <c r="E2893" s="1" t="s">
        <v>9227</v>
      </c>
      <c r="F2893" s="3">
        <v>44215</v>
      </c>
      <c r="G2893" t="s">
        <v>12134</v>
      </c>
    </row>
    <row r="2894" spans="1:7" x14ac:dyDescent="0.25">
      <c r="A2894">
        <f t="shared" ca="1" si="45"/>
        <v>0.22830800613116597</v>
      </c>
      <c r="B2894" s="1" t="s">
        <v>9245</v>
      </c>
      <c r="C2894" s="2">
        <v>174963334</v>
      </c>
      <c r="D2894" s="1" t="s">
        <v>9246</v>
      </c>
      <c r="E2894" s="1" t="s">
        <v>9285</v>
      </c>
      <c r="F2894" s="3">
        <v>44402</v>
      </c>
      <c r="G2894" t="s">
        <v>12135</v>
      </c>
    </row>
    <row r="2895" spans="1:7" x14ac:dyDescent="0.25">
      <c r="A2895">
        <f t="shared" ca="1" si="45"/>
        <v>0.16993707096979771</v>
      </c>
      <c r="B2895" s="1" t="s">
        <v>9225</v>
      </c>
      <c r="C2895" s="2">
        <v>210406263</v>
      </c>
      <c r="D2895" s="1" t="s">
        <v>9226</v>
      </c>
      <c r="E2895" s="1" t="s">
        <v>9227</v>
      </c>
      <c r="F2895" s="3">
        <v>44254</v>
      </c>
      <c r="G2895" t="s">
        <v>12136</v>
      </c>
    </row>
    <row r="2896" spans="1:7" x14ac:dyDescent="0.25">
      <c r="A2896">
        <f t="shared" ca="1" si="45"/>
        <v>0.97366919387431572</v>
      </c>
      <c r="B2896" s="1" t="s">
        <v>9229</v>
      </c>
      <c r="C2896" s="2">
        <v>443868936</v>
      </c>
      <c r="D2896" s="1" t="s">
        <v>9230</v>
      </c>
      <c r="E2896" s="1" t="s">
        <v>9240</v>
      </c>
      <c r="F2896" s="3">
        <v>44376</v>
      </c>
      <c r="G2896" t="s">
        <v>12137</v>
      </c>
    </row>
    <row r="2897" spans="1:7" x14ac:dyDescent="0.25">
      <c r="A2897">
        <f t="shared" ca="1" si="45"/>
        <v>0.39901258206717716</v>
      </c>
      <c r="B2897" s="1" t="s">
        <v>9225</v>
      </c>
      <c r="C2897" s="2">
        <v>500287879</v>
      </c>
      <c r="D2897" s="1" t="s">
        <v>9226</v>
      </c>
      <c r="E2897" s="1" t="s">
        <v>9227</v>
      </c>
      <c r="F2897" s="3">
        <v>44259</v>
      </c>
      <c r="G2897" t="s">
        <v>12138</v>
      </c>
    </row>
    <row r="2898" spans="1:7" x14ac:dyDescent="0.25">
      <c r="A2898">
        <f t="shared" ca="1" si="45"/>
        <v>0.27395212056098017</v>
      </c>
      <c r="B2898" s="1" t="s">
        <v>9235</v>
      </c>
      <c r="C2898" s="2">
        <v>643055435</v>
      </c>
      <c r="D2898" s="1" t="s">
        <v>9236</v>
      </c>
      <c r="E2898" s="1" t="s">
        <v>9237</v>
      </c>
      <c r="F2898" s="3">
        <v>44480</v>
      </c>
      <c r="G2898" t="s">
        <v>12139</v>
      </c>
    </row>
    <row r="2899" spans="1:7" x14ac:dyDescent="0.25">
      <c r="A2899">
        <f t="shared" ca="1" si="45"/>
        <v>0.16750448593589506</v>
      </c>
      <c r="B2899" s="1" t="s">
        <v>9242</v>
      </c>
      <c r="C2899" s="2">
        <v>131217921</v>
      </c>
      <c r="D2899" s="1" t="s">
        <v>9243</v>
      </c>
      <c r="E2899" s="1" t="s">
        <v>9231</v>
      </c>
      <c r="F2899" s="3">
        <v>44268</v>
      </c>
      <c r="G2899" t="s">
        <v>12140</v>
      </c>
    </row>
    <row r="2900" spans="1:7" x14ac:dyDescent="0.25">
      <c r="A2900">
        <f t="shared" ca="1" si="45"/>
        <v>0.18342046506517762</v>
      </c>
      <c r="B2900" s="1" t="s">
        <v>9235</v>
      </c>
      <c r="C2900" s="2">
        <v>217919187</v>
      </c>
      <c r="D2900" s="1" t="s">
        <v>9236</v>
      </c>
      <c r="E2900" s="1" t="s">
        <v>9227</v>
      </c>
      <c r="F2900" s="3">
        <v>44216</v>
      </c>
      <c r="G2900" t="s">
        <v>12141</v>
      </c>
    </row>
    <row r="2901" spans="1:7" x14ac:dyDescent="0.25">
      <c r="A2901">
        <f t="shared" ca="1" si="45"/>
        <v>0.52507765356926517</v>
      </c>
      <c r="B2901" s="1" t="s">
        <v>9259</v>
      </c>
      <c r="C2901" s="2">
        <v>852176724</v>
      </c>
      <c r="D2901" s="1" t="s">
        <v>9260</v>
      </c>
      <c r="E2901" s="1" t="s">
        <v>9233</v>
      </c>
      <c r="F2901" s="3">
        <v>44596</v>
      </c>
      <c r="G2901" t="s">
        <v>12142</v>
      </c>
    </row>
    <row r="2902" spans="1:7" x14ac:dyDescent="0.25">
      <c r="A2902">
        <f t="shared" ca="1" si="45"/>
        <v>0.21767038263715999</v>
      </c>
      <c r="B2902" s="1" t="s">
        <v>9242</v>
      </c>
      <c r="C2902" s="2">
        <v>795569153</v>
      </c>
      <c r="D2902" s="1" t="s">
        <v>9243</v>
      </c>
      <c r="E2902" s="1" t="s">
        <v>9231</v>
      </c>
      <c r="F2902" s="3">
        <v>44283</v>
      </c>
      <c r="G2902" t="s">
        <v>12143</v>
      </c>
    </row>
    <row r="2903" spans="1:7" x14ac:dyDescent="0.25">
      <c r="A2903">
        <f t="shared" ca="1" si="45"/>
        <v>0.18155704858270172</v>
      </c>
      <c r="B2903" s="1" t="s">
        <v>9225</v>
      </c>
      <c r="C2903" s="2">
        <v>774327809</v>
      </c>
      <c r="D2903" s="1" t="s">
        <v>9226</v>
      </c>
      <c r="E2903" s="1" t="s">
        <v>9231</v>
      </c>
      <c r="F2903" s="3">
        <v>44517</v>
      </c>
      <c r="G2903" t="s">
        <v>12144</v>
      </c>
    </row>
    <row r="2904" spans="1:7" x14ac:dyDescent="0.25">
      <c r="A2904">
        <f t="shared" ca="1" si="45"/>
        <v>0.53028319798634482</v>
      </c>
      <c r="B2904" s="1" t="s">
        <v>9225</v>
      </c>
      <c r="C2904" s="2">
        <v>467301386</v>
      </c>
      <c r="D2904" s="1" t="s">
        <v>9226</v>
      </c>
      <c r="E2904" s="1" t="s">
        <v>9231</v>
      </c>
      <c r="F2904" s="3">
        <v>44660</v>
      </c>
      <c r="G2904" t="s">
        <v>12145</v>
      </c>
    </row>
    <row r="2905" spans="1:7" x14ac:dyDescent="0.25">
      <c r="A2905">
        <f t="shared" ca="1" si="45"/>
        <v>0.74379948218448588</v>
      </c>
      <c r="B2905" s="1" t="s">
        <v>9259</v>
      </c>
      <c r="C2905" s="2">
        <v>201270896</v>
      </c>
      <c r="D2905" s="1" t="s">
        <v>9260</v>
      </c>
      <c r="E2905" s="1" t="s">
        <v>9231</v>
      </c>
      <c r="F2905" s="3">
        <v>44252</v>
      </c>
      <c r="G2905" t="s">
        <v>12146</v>
      </c>
    </row>
    <row r="2906" spans="1:7" x14ac:dyDescent="0.25">
      <c r="A2906">
        <f t="shared" ca="1" si="45"/>
        <v>0.55483881647450128</v>
      </c>
      <c r="B2906" s="1" t="s">
        <v>9242</v>
      </c>
      <c r="C2906" s="2">
        <v>255183298</v>
      </c>
      <c r="D2906" s="1" t="s">
        <v>9243</v>
      </c>
      <c r="E2906" s="1" t="s">
        <v>9231</v>
      </c>
      <c r="F2906" s="3">
        <v>44226</v>
      </c>
      <c r="G2906" t="s">
        <v>12147</v>
      </c>
    </row>
    <row r="2907" spans="1:7" x14ac:dyDescent="0.25">
      <c r="A2907">
        <f t="shared" ca="1" si="45"/>
        <v>6.2626727266335336E-2</v>
      </c>
      <c r="B2907" s="1" t="s">
        <v>9225</v>
      </c>
      <c r="C2907" s="2">
        <v>44775441</v>
      </c>
      <c r="D2907" s="1" t="s">
        <v>9226</v>
      </c>
      <c r="E2907" s="1" t="s">
        <v>9285</v>
      </c>
      <c r="F2907" s="3">
        <v>44593</v>
      </c>
      <c r="G2907" t="s">
        <v>12148</v>
      </c>
    </row>
    <row r="2908" spans="1:7" x14ac:dyDescent="0.25">
      <c r="A2908">
        <f t="shared" ca="1" si="45"/>
        <v>0.68374763387999848</v>
      </c>
      <c r="B2908" s="1" t="s">
        <v>9245</v>
      </c>
      <c r="C2908" s="2">
        <v>161914403</v>
      </c>
      <c r="D2908" s="1" t="s">
        <v>9246</v>
      </c>
      <c r="E2908" s="1" t="s">
        <v>9227</v>
      </c>
      <c r="F2908" s="3">
        <v>44382</v>
      </c>
      <c r="G2908" t="s">
        <v>12149</v>
      </c>
    </row>
    <row r="2909" spans="1:7" x14ac:dyDescent="0.25">
      <c r="A2909">
        <f t="shared" ca="1" si="45"/>
        <v>0.51088666385860004</v>
      </c>
      <c r="B2909" s="1" t="s">
        <v>9225</v>
      </c>
      <c r="C2909" s="2">
        <v>472776950</v>
      </c>
      <c r="D2909" s="1" t="s">
        <v>9226</v>
      </c>
      <c r="E2909" s="1" t="s">
        <v>9285</v>
      </c>
      <c r="F2909" s="3">
        <v>44466</v>
      </c>
      <c r="G2909" t="s">
        <v>12150</v>
      </c>
    </row>
    <row r="2910" spans="1:7" x14ac:dyDescent="0.25">
      <c r="A2910">
        <f t="shared" ca="1" si="45"/>
        <v>0.15757556536484418</v>
      </c>
      <c r="B2910" s="1" t="s">
        <v>9235</v>
      </c>
      <c r="C2910" s="2">
        <v>102351529</v>
      </c>
      <c r="D2910" s="1" t="s">
        <v>9236</v>
      </c>
      <c r="E2910" s="1" t="s">
        <v>9237</v>
      </c>
      <c r="F2910" s="3">
        <v>44327</v>
      </c>
      <c r="G2910" t="s">
        <v>12151</v>
      </c>
    </row>
    <row r="2911" spans="1:7" x14ac:dyDescent="0.25">
      <c r="A2911">
        <f t="shared" ca="1" si="45"/>
        <v>7.6851960167585998E-2</v>
      </c>
      <c r="B2911" s="1" t="s">
        <v>9259</v>
      </c>
      <c r="C2911" s="2">
        <v>800899560</v>
      </c>
      <c r="D2911" s="1" t="s">
        <v>9260</v>
      </c>
      <c r="E2911" s="1" t="s">
        <v>9287</v>
      </c>
      <c r="F2911" s="3">
        <v>44322</v>
      </c>
      <c r="G2911" t="s">
        <v>12152</v>
      </c>
    </row>
    <row r="2912" spans="1:7" x14ac:dyDescent="0.25">
      <c r="A2912">
        <f t="shared" ca="1" si="45"/>
        <v>0.83502824378985585</v>
      </c>
      <c r="B2912" s="1" t="s">
        <v>9225</v>
      </c>
      <c r="C2912" s="2">
        <v>523429584</v>
      </c>
      <c r="D2912" s="1" t="s">
        <v>9226</v>
      </c>
      <c r="E2912" s="1" t="s">
        <v>9233</v>
      </c>
      <c r="F2912" s="3">
        <v>44218</v>
      </c>
      <c r="G2912" t="s">
        <v>12153</v>
      </c>
    </row>
    <row r="2913" spans="1:7" x14ac:dyDescent="0.25">
      <c r="A2913">
        <f t="shared" ca="1" si="45"/>
        <v>0.15444318643007704</v>
      </c>
      <c r="B2913" s="1" t="s">
        <v>9235</v>
      </c>
      <c r="C2913" s="2">
        <v>235521377</v>
      </c>
      <c r="D2913" s="1" t="s">
        <v>9236</v>
      </c>
      <c r="E2913" s="1" t="s">
        <v>9227</v>
      </c>
      <c r="F2913" s="3">
        <v>44230</v>
      </c>
      <c r="G2913" t="s">
        <v>12154</v>
      </c>
    </row>
    <row r="2914" spans="1:7" x14ac:dyDescent="0.25">
      <c r="A2914">
        <f t="shared" ca="1" si="45"/>
        <v>0.91835197897318832</v>
      </c>
      <c r="B2914" s="1" t="s">
        <v>9242</v>
      </c>
      <c r="C2914" s="2">
        <v>646242159</v>
      </c>
      <c r="D2914" s="1" t="s">
        <v>9243</v>
      </c>
      <c r="E2914" s="1" t="s">
        <v>9231</v>
      </c>
      <c r="F2914" s="3">
        <v>44485</v>
      </c>
      <c r="G2914" t="s">
        <v>12155</v>
      </c>
    </row>
    <row r="2915" spans="1:7" x14ac:dyDescent="0.25">
      <c r="A2915">
        <f t="shared" ca="1" si="45"/>
        <v>0.87856125979237554</v>
      </c>
      <c r="B2915" s="1" t="s">
        <v>9225</v>
      </c>
      <c r="C2915" s="2">
        <v>227877284</v>
      </c>
      <c r="D2915" s="1" t="s">
        <v>9226</v>
      </c>
      <c r="E2915" s="1" t="s">
        <v>9227</v>
      </c>
      <c r="F2915" s="3">
        <v>44655</v>
      </c>
      <c r="G2915" t="s">
        <v>12156</v>
      </c>
    </row>
    <row r="2916" spans="1:7" x14ac:dyDescent="0.25">
      <c r="A2916">
        <f t="shared" ca="1" si="45"/>
        <v>0.51298755903865945</v>
      </c>
      <c r="B2916" s="1" t="s">
        <v>9259</v>
      </c>
      <c r="C2916" s="2">
        <v>388752627</v>
      </c>
      <c r="D2916" s="1" t="s">
        <v>9260</v>
      </c>
      <c r="E2916" s="1" t="s">
        <v>9231</v>
      </c>
      <c r="F2916" s="3">
        <v>44357</v>
      </c>
      <c r="G2916" t="s">
        <v>12157</v>
      </c>
    </row>
    <row r="2917" spans="1:7" x14ac:dyDescent="0.25">
      <c r="A2917">
        <f t="shared" ca="1" si="45"/>
        <v>0.89705869748280143</v>
      </c>
      <c r="B2917" s="1" t="s">
        <v>9225</v>
      </c>
      <c r="C2917" s="2">
        <v>547132319</v>
      </c>
      <c r="D2917" s="1" t="s">
        <v>9226</v>
      </c>
      <c r="E2917" s="1" t="s">
        <v>9285</v>
      </c>
      <c r="F2917" s="3">
        <v>44256</v>
      </c>
      <c r="G2917" t="s">
        <v>12158</v>
      </c>
    </row>
    <row r="2918" spans="1:7" x14ac:dyDescent="0.25">
      <c r="A2918">
        <f t="shared" ca="1" si="45"/>
        <v>0.75430459940552996</v>
      </c>
      <c r="B2918" s="1" t="s">
        <v>9245</v>
      </c>
      <c r="C2918" s="2">
        <v>54235781</v>
      </c>
      <c r="D2918" s="1" t="s">
        <v>9246</v>
      </c>
      <c r="E2918" s="1" t="s">
        <v>9282</v>
      </c>
      <c r="F2918" s="3">
        <v>44528</v>
      </c>
      <c r="G2918" t="s">
        <v>12159</v>
      </c>
    </row>
    <row r="2919" spans="1:7" x14ac:dyDescent="0.25">
      <c r="A2919">
        <f t="shared" ca="1" si="45"/>
        <v>0.44246328870193896</v>
      </c>
      <c r="B2919" s="1" t="s">
        <v>9225</v>
      </c>
      <c r="C2919" s="2">
        <v>942767236</v>
      </c>
      <c r="D2919" s="1" t="s">
        <v>9226</v>
      </c>
      <c r="E2919" s="1" t="s">
        <v>9231</v>
      </c>
      <c r="F2919" s="3">
        <v>44339</v>
      </c>
      <c r="G2919" t="s">
        <v>12160</v>
      </c>
    </row>
    <row r="2920" spans="1:7" x14ac:dyDescent="0.25">
      <c r="A2920">
        <f t="shared" ca="1" si="45"/>
        <v>0.402073060678803</v>
      </c>
      <c r="B2920" s="1" t="s">
        <v>9245</v>
      </c>
      <c r="C2920" s="2">
        <v>143114804</v>
      </c>
      <c r="D2920" s="1" t="s">
        <v>9246</v>
      </c>
      <c r="E2920" s="1" t="s">
        <v>9285</v>
      </c>
      <c r="F2920" s="3">
        <v>44586</v>
      </c>
      <c r="G2920" t="s">
        <v>12161</v>
      </c>
    </row>
    <row r="2921" spans="1:7" x14ac:dyDescent="0.25">
      <c r="A2921">
        <f t="shared" ca="1" si="45"/>
        <v>0.58384306225202665</v>
      </c>
      <c r="B2921" s="1" t="s">
        <v>9229</v>
      </c>
      <c r="C2921" s="2">
        <v>599020472</v>
      </c>
      <c r="D2921" s="1" t="s">
        <v>9230</v>
      </c>
      <c r="E2921" s="1" t="s">
        <v>9240</v>
      </c>
      <c r="F2921" s="3">
        <v>44674</v>
      </c>
      <c r="G2921" t="s">
        <v>12162</v>
      </c>
    </row>
    <row r="2922" spans="1:7" x14ac:dyDescent="0.25">
      <c r="A2922">
        <f t="shared" ca="1" si="45"/>
        <v>0.14901027781550324</v>
      </c>
      <c r="B2922" s="1" t="s">
        <v>9235</v>
      </c>
      <c r="C2922" s="2">
        <v>238274446</v>
      </c>
      <c r="D2922" s="1" t="s">
        <v>9236</v>
      </c>
      <c r="E2922" s="1" t="s">
        <v>9237</v>
      </c>
      <c r="F2922" s="3">
        <v>44679</v>
      </c>
      <c r="G2922" t="s">
        <v>12163</v>
      </c>
    </row>
    <row r="2923" spans="1:7" x14ac:dyDescent="0.25">
      <c r="A2923">
        <f t="shared" ca="1" si="45"/>
        <v>0.69114639882244921</v>
      </c>
      <c r="B2923" s="1" t="s">
        <v>9242</v>
      </c>
      <c r="C2923" s="2">
        <v>423730232</v>
      </c>
      <c r="D2923" s="1" t="s">
        <v>9243</v>
      </c>
      <c r="E2923" s="1" t="s">
        <v>9231</v>
      </c>
      <c r="F2923" s="3">
        <v>44603</v>
      </c>
      <c r="G2923" t="s">
        <v>12164</v>
      </c>
    </row>
    <row r="2924" spans="1:7" x14ac:dyDescent="0.25">
      <c r="A2924">
        <f t="shared" ca="1" si="45"/>
        <v>0.12933006368411504</v>
      </c>
      <c r="B2924" s="1" t="s">
        <v>9235</v>
      </c>
      <c r="C2924" s="2">
        <v>652691099</v>
      </c>
      <c r="D2924" s="1" t="s">
        <v>9236</v>
      </c>
      <c r="E2924" s="1" t="s">
        <v>9248</v>
      </c>
      <c r="F2924" s="3">
        <v>44532</v>
      </c>
      <c r="G2924" t="s">
        <v>12165</v>
      </c>
    </row>
    <row r="2925" spans="1:7" x14ac:dyDescent="0.25">
      <c r="A2925">
        <f t="shared" ca="1" si="45"/>
        <v>0.96447295761228491</v>
      </c>
      <c r="B2925" s="1" t="s">
        <v>9242</v>
      </c>
      <c r="C2925" s="2">
        <v>164264097</v>
      </c>
      <c r="D2925" s="1" t="s">
        <v>9243</v>
      </c>
      <c r="E2925" s="1" t="s">
        <v>9231</v>
      </c>
      <c r="F2925" s="3">
        <v>44301</v>
      </c>
      <c r="G2925" t="s">
        <v>12166</v>
      </c>
    </row>
    <row r="2926" spans="1:7" x14ac:dyDescent="0.25">
      <c r="A2926">
        <f t="shared" ca="1" si="45"/>
        <v>0.37639763397664938</v>
      </c>
      <c r="B2926" s="1" t="s">
        <v>9242</v>
      </c>
      <c r="C2926" s="2">
        <v>109266025</v>
      </c>
      <c r="D2926" s="1" t="s">
        <v>9243</v>
      </c>
      <c r="E2926" s="1" t="s">
        <v>9231</v>
      </c>
      <c r="F2926" s="3">
        <v>44301</v>
      </c>
      <c r="G2926" t="s">
        <v>12167</v>
      </c>
    </row>
    <row r="2927" spans="1:7" x14ac:dyDescent="0.25">
      <c r="A2927">
        <f t="shared" ca="1" si="45"/>
        <v>0.50448740015773486</v>
      </c>
      <c r="B2927" s="1" t="s">
        <v>9245</v>
      </c>
      <c r="C2927" s="2">
        <v>836052605</v>
      </c>
      <c r="D2927" s="1" t="s">
        <v>9246</v>
      </c>
      <c r="E2927" s="1" t="s">
        <v>9282</v>
      </c>
      <c r="F2927" s="3">
        <v>44331</v>
      </c>
      <c r="G2927" t="s">
        <v>12168</v>
      </c>
    </row>
    <row r="2928" spans="1:7" x14ac:dyDescent="0.25">
      <c r="A2928">
        <f t="shared" ca="1" si="45"/>
        <v>0.96344664521305823</v>
      </c>
      <c r="B2928" s="1" t="s">
        <v>9225</v>
      </c>
      <c r="C2928" s="2">
        <v>469919023</v>
      </c>
      <c r="D2928" s="1" t="s">
        <v>9226</v>
      </c>
      <c r="E2928" s="1" t="s">
        <v>9285</v>
      </c>
      <c r="F2928" s="3">
        <v>44501</v>
      </c>
      <c r="G2928" t="s">
        <v>12169</v>
      </c>
    </row>
    <row r="2929" spans="1:7" x14ac:dyDescent="0.25">
      <c r="A2929">
        <f t="shared" ca="1" si="45"/>
        <v>0.40912682261554489</v>
      </c>
      <c r="B2929" s="1" t="s">
        <v>9245</v>
      </c>
      <c r="C2929" s="2">
        <v>901360013</v>
      </c>
      <c r="D2929" s="1" t="s">
        <v>9246</v>
      </c>
      <c r="E2929" s="1" t="s">
        <v>9282</v>
      </c>
      <c r="F2929" s="3">
        <v>44210</v>
      </c>
      <c r="G2929" t="s">
        <v>12170</v>
      </c>
    </row>
    <row r="2930" spans="1:7" x14ac:dyDescent="0.25">
      <c r="A2930">
        <f t="shared" ca="1" si="45"/>
        <v>0.55941146627934168</v>
      </c>
      <c r="B2930" s="1" t="s">
        <v>9235</v>
      </c>
      <c r="C2930" s="2">
        <v>791457586</v>
      </c>
      <c r="D2930" s="1" t="s">
        <v>9236</v>
      </c>
      <c r="E2930" s="1" t="s">
        <v>9237</v>
      </c>
      <c r="F2930" s="3">
        <v>44363</v>
      </c>
      <c r="G2930" t="s">
        <v>12171</v>
      </c>
    </row>
    <row r="2931" spans="1:7" x14ac:dyDescent="0.25">
      <c r="A2931">
        <f t="shared" ca="1" si="45"/>
        <v>0.59820560348173701</v>
      </c>
      <c r="B2931" s="1" t="s">
        <v>9245</v>
      </c>
      <c r="C2931" s="2">
        <v>54092581</v>
      </c>
      <c r="D2931" s="1" t="s">
        <v>9246</v>
      </c>
      <c r="E2931" s="1" t="s">
        <v>9282</v>
      </c>
      <c r="F2931" s="3">
        <v>44217</v>
      </c>
      <c r="G2931" t="s">
        <v>12172</v>
      </c>
    </row>
    <row r="2932" spans="1:7" x14ac:dyDescent="0.25">
      <c r="A2932">
        <f t="shared" ca="1" si="45"/>
        <v>0.62600803658673376</v>
      </c>
      <c r="B2932" s="1" t="s">
        <v>9229</v>
      </c>
      <c r="C2932" s="2">
        <v>926002607</v>
      </c>
      <c r="D2932" s="1" t="s">
        <v>9230</v>
      </c>
      <c r="E2932" s="1" t="s">
        <v>9240</v>
      </c>
      <c r="F2932" s="3">
        <v>44358</v>
      </c>
      <c r="G2932" t="s">
        <v>12173</v>
      </c>
    </row>
    <row r="2933" spans="1:7" x14ac:dyDescent="0.25">
      <c r="A2933">
        <f t="shared" ca="1" si="45"/>
        <v>0.84297301730938468</v>
      </c>
      <c r="B2933" s="1" t="s">
        <v>9242</v>
      </c>
      <c r="C2933" s="2">
        <v>709825618</v>
      </c>
      <c r="D2933" s="1" t="s">
        <v>9243</v>
      </c>
      <c r="E2933" s="1" t="s">
        <v>9231</v>
      </c>
      <c r="F2933" s="3">
        <v>44354</v>
      </c>
      <c r="G2933" t="s">
        <v>12174</v>
      </c>
    </row>
    <row r="2934" spans="1:7" x14ac:dyDescent="0.25">
      <c r="A2934">
        <f t="shared" ca="1" si="45"/>
        <v>0.38137051606146366</v>
      </c>
      <c r="B2934" s="1" t="s">
        <v>9225</v>
      </c>
      <c r="C2934" s="2">
        <v>894921</v>
      </c>
      <c r="D2934" s="1" t="s">
        <v>9226</v>
      </c>
      <c r="E2934" s="1" t="s">
        <v>9227</v>
      </c>
      <c r="F2934" s="3">
        <v>44245</v>
      </c>
      <c r="G2934" t="s">
        <v>12175</v>
      </c>
    </row>
    <row r="2935" spans="1:7" x14ac:dyDescent="0.25">
      <c r="A2935">
        <f t="shared" ca="1" si="45"/>
        <v>0.42819713629233258</v>
      </c>
      <c r="B2935" s="1" t="s">
        <v>9242</v>
      </c>
      <c r="C2935" s="2">
        <v>848268059</v>
      </c>
      <c r="D2935" s="1" t="s">
        <v>9243</v>
      </c>
      <c r="E2935" s="1" t="s">
        <v>9231</v>
      </c>
      <c r="F2935" s="3">
        <v>44243</v>
      </c>
      <c r="G2935" t="s">
        <v>12176</v>
      </c>
    </row>
    <row r="2936" spans="1:7" x14ac:dyDescent="0.25">
      <c r="A2936">
        <f t="shared" ca="1" si="45"/>
        <v>2.3342590756033843E-2</v>
      </c>
      <c r="B2936" s="1" t="s">
        <v>9259</v>
      </c>
      <c r="C2936" s="2">
        <v>292368079</v>
      </c>
      <c r="D2936" s="1" t="s">
        <v>9260</v>
      </c>
      <c r="E2936" s="1" t="s">
        <v>9287</v>
      </c>
      <c r="F2936" s="3">
        <v>44290</v>
      </c>
      <c r="G2936" t="s">
        <v>12177</v>
      </c>
    </row>
    <row r="2937" spans="1:7" x14ac:dyDescent="0.25">
      <c r="A2937">
        <f t="shared" ca="1" si="45"/>
        <v>0.65100965509524567</v>
      </c>
      <c r="B2937" s="1" t="s">
        <v>9259</v>
      </c>
      <c r="C2937" s="2">
        <v>877103671</v>
      </c>
      <c r="D2937" s="1" t="s">
        <v>9260</v>
      </c>
      <c r="E2937" s="1" t="s">
        <v>9231</v>
      </c>
      <c r="F2937" s="3">
        <v>44272</v>
      </c>
      <c r="G2937" t="s">
        <v>12178</v>
      </c>
    </row>
    <row r="2938" spans="1:7" x14ac:dyDescent="0.25">
      <c r="A2938">
        <f t="shared" ca="1" si="45"/>
        <v>0.43289161024824163</v>
      </c>
      <c r="B2938" s="1" t="s">
        <v>9235</v>
      </c>
      <c r="C2938" s="2">
        <v>333256287</v>
      </c>
      <c r="D2938" s="1" t="s">
        <v>9236</v>
      </c>
      <c r="E2938" s="1" t="s">
        <v>9237</v>
      </c>
      <c r="F2938" s="3">
        <v>44547</v>
      </c>
      <c r="G2938" t="s">
        <v>12179</v>
      </c>
    </row>
    <row r="2939" spans="1:7" x14ac:dyDescent="0.25">
      <c r="A2939">
        <f t="shared" ca="1" si="45"/>
        <v>0.78394036147501156</v>
      </c>
      <c r="B2939" s="1" t="s">
        <v>9225</v>
      </c>
      <c r="C2939" s="2">
        <v>643947604</v>
      </c>
      <c r="D2939" s="1" t="s">
        <v>9226</v>
      </c>
      <c r="E2939" s="1" t="s">
        <v>9227</v>
      </c>
      <c r="F2939" s="3">
        <v>44245</v>
      </c>
      <c r="G2939" t="s">
        <v>12180</v>
      </c>
    </row>
    <row r="2940" spans="1:7" x14ac:dyDescent="0.25">
      <c r="A2940">
        <f t="shared" ca="1" si="45"/>
        <v>0.78406744238156234</v>
      </c>
      <c r="B2940" s="1" t="s">
        <v>9225</v>
      </c>
      <c r="C2940" s="2">
        <v>217780212</v>
      </c>
      <c r="D2940" s="1" t="s">
        <v>9226</v>
      </c>
      <c r="E2940" s="1" t="s">
        <v>9227</v>
      </c>
      <c r="F2940" s="3">
        <v>44548</v>
      </c>
      <c r="G2940" t="s">
        <v>12181</v>
      </c>
    </row>
    <row r="2941" spans="1:7" x14ac:dyDescent="0.25">
      <c r="A2941">
        <f t="shared" ca="1" si="45"/>
        <v>0.23432431390434461</v>
      </c>
      <c r="B2941" s="1" t="s">
        <v>9225</v>
      </c>
      <c r="C2941" s="2">
        <v>442507328</v>
      </c>
      <c r="D2941" s="1" t="s">
        <v>9226</v>
      </c>
      <c r="E2941" s="1" t="s">
        <v>9227</v>
      </c>
      <c r="F2941" s="3">
        <v>44664</v>
      </c>
      <c r="G2941" t="s">
        <v>12182</v>
      </c>
    </row>
    <row r="2942" spans="1:7" x14ac:dyDescent="0.25">
      <c r="A2942">
        <f t="shared" ca="1" si="45"/>
        <v>0.47321584887569434</v>
      </c>
      <c r="B2942" s="1" t="s">
        <v>9259</v>
      </c>
      <c r="C2942" s="2">
        <v>224684162</v>
      </c>
      <c r="D2942" s="1" t="s">
        <v>9260</v>
      </c>
      <c r="E2942" s="1" t="s">
        <v>9233</v>
      </c>
      <c r="F2942" s="3">
        <v>44407</v>
      </c>
      <c r="G2942" t="s">
        <v>12183</v>
      </c>
    </row>
    <row r="2943" spans="1:7" x14ac:dyDescent="0.25">
      <c r="A2943">
        <f t="shared" ca="1" si="45"/>
        <v>0.34393830837457706</v>
      </c>
      <c r="B2943" s="1" t="s">
        <v>9259</v>
      </c>
      <c r="C2943" s="2">
        <v>919654415</v>
      </c>
      <c r="D2943" s="1" t="s">
        <v>9260</v>
      </c>
      <c r="E2943" s="1" t="s">
        <v>9233</v>
      </c>
      <c r="F2943" s="3">
        <v>44576</v>
      </c>
      <c r="G2943" t="s">
        <v>12184</v>
      </c>
    </row>
    <row r="2944" spans="1:7" x14ac:dyDescent="0.25">
      <c r="A2944">
        <f t="shared" ca="1" si="45"/>
        <v>0.92180625687495765</v>
      </c>
      <c r="B2944" s="1" t="s">
        <v>9259</v>
      </c>
      <c r="C2944" s="2">
        <v>607336538</v>
      </c>
      <c r="D2944" s="1" t="s">
        <v>9260</v>
      </c>
      <c r="E2944" s="1" t="s">
        <v>9287</v>
      </c>
      <c r="F2944" s="3">
        <v>44473</v>
      </c>
      <c r="G2944" t="s">
        <v>12185</v>
      </c>
    </row>
    <row r="2945" spans="1:7" x14ac:dyDescent="0.25">
      <c r="A2945">
        <f t="shared" ca="1" si="45"/>
        <v>0.9587842857013642</v>
      </c>
      <c r="B2945" s="1" t="s">
        <v>9242</v>
      </c>
      <c r="C2945" s="2">
        <v>458486536</v>
      </c>
      <c r="D2945" s="1" t="s">
        <v>9243</v>
      </c>
      <c r="E2945" s="1" t="s">
        <v>9231</v>
      </c>
      <c r="F2945" s="3">
        <v>44416</v>
      </c>
      <c r="G2945" t="s">
        <v>12186</v>
      </c>
    </row>
    <row r="2946" spans="1:7" x14ac:dyDescent="0.25">
      <c r="A2946">
        <f t="shared" ref="A2946:A3001" ca="1" si="46">RAND()</f>
        <v>0.35542539087831715</v>
      </c>
      <c r="B2946" s="1" t="s">
        <v>9242</v>
      </c>
      <c r="C2946" s="2">
        <v>304071750</v>
      </c>
      <c r="D2946" s="1" t="s">
        <v>9243</v>
      </c>
      <c r="E2946" s="1" t="s">
        <v>9231</v>
      </c>
      <c r="F2946" s="3">
        <v>44541</v>
      </c>
      <c r="G2946" t="s">
        <v>12187</v>
      </c>
    </row>
    <row r="2947" spans="1:7" x14ac:dyDescent="0.25">
      <c r="A2947">
        <f t="shared" ca="1" si="46"/>
        <v>0.49584678210986233</v>
      </c>
      <c r="B2947" s="1" t="s">
        <v>9225</v>
      </c>
      <c r="C2947" s="2">
        <v>466642390</v>
      </c>
      <c r="D2947" s="1" t="s">
        <v>9226</v>
      </c>
      <c r="E2947" s="1" t="s">
        <v>9227</v>
      </c>
      <c r="F2947" s="3">
        <v>44585</v>
      </c>
      <c r="G2947" t="s">
        <v>12188</v>
      </c>
    </row>
    <row r="2948" spans="1:7" x14ac:dyDescent="0.25">
      <c r="A2948">
        <f t="shared" ca="1" si="46"/>
        <v>0.76907112687968726</v>
      </c>
      <c r="B2948" s="1" t="s">
        <v>9245</v>
      </c>
      <c r="C2948" s="2">
        <v>255843040</v>
      </c>
      <c r="D2948" s="1" t="s">
        <v>9246</v>
      </c>
      <c r="E2948" s="1" t="s">
        <v>9227</v>
      </c>
      <c r="F2948" s="3">
        <v>44408</v>
      </c>
      <c r="G2948" t="s">
        <v>12189</v>
      </c>
    </row>
    <row r="2949" spans="1:7" x14ac:dyDescent="0.25">
      <c r="A2949">
        <f t="shared" ca="1" si="46"/>
        <v>0.39244744583815183</v>
      </c>
      <c r="B2949" s="1" t="s">
        <v>9235</v>
      </c>
      <c r="C2949" s="2">
        <v>66714376</v>
      </c>
      <c r="D2949" s="1" t="s">
        <v>9236</v>
      </c>
      <c r="E2949" s="1" t="s">
        <v>9237</v>
      </c>
      <c r="F2949" s="3">
        <v>44489</v>
      </c>
      <c r="G2949" t="s">
        <v>12190</v>
      </c>
    </row>
    <row r="2950" spans="1:7" x14ac:dyDescent="0.25">
      <c r="A2950">
        <f t="shared" ca="1" si="46"/>
        <v>0.90739155329662169</v>
      </c>
      <c r="B2950" s="1" t="s">
        <v>9259</v>
      </c>
      <c r="C2950" s="2">
        <v>309305273</v>
      </c>
      <c r="D2950" s="1" t="s">
        <v>9260</v>
      </c>
      <c r="E2950" s="1" t="s">
        <v>9231</v>
      </c>
      <c r="F2950" s="3">
        <v>44379</v>
      </c>
      <c r="G2950" t="s">
        <v>12191</v>
      </c>
    </row>
    <row r="2951" spans="1:7" x14ac:dyDescent="0.25">
      <c r="A2951">
        <f t="shared" ca="1" si="46"/>
        <v>0.15596719848878771</v>
      </c>
      <c r="B2951" s="1" t="s">
        <v>9242</v>
      </c>
      <c r="C2951" s="2">
        <v>334098514</v>
      </c>
      <c r="D2951" s="1" t="s">
        <v>9243</v>
      </c>
      <c r="E2951" s="1" t="s">
        <v>9233</v>
      </c>
      <c r="F2951" s="3">
        <v>44270</v>
      </c>
      <c r="G2951" t="s">
        <v>12192</v>
      </c>
    </row>
    <row r="2952" spans="1:7" x14ac:dyDescent="0.25">
      <c r="A2952">
        <f t="shared" ca="1" si="46"/>
        <v>0.29835604471065214</v>
      </c>
      <c r="B2952" s="1" t="s">
        <v>9235</v>
      </c>
      <c r="C2952" s="2">
        <v>900757172</v>
      </c>
      <c r="D2952" s="1" t="s">
        <v>9236</v>
      </c>
      <c r="E2952" s="1" t="s">
        <v>9248</v>
      </c>
      <c r="F2952" s="3">
        <v>44320</v>
      </c>
      <c r="G2952" t="s">
        <v>12193</v>
      </c>
    </row>
    <row r="2953" spans="1:7" x14ac:dyDescent="0.25">
      <c r="A2953">
        <f t="shared" ca="1" si="46"/>
        <v>2.7488035719320347E-2</v>
      </c>
      <c r="B2953" s="1" t="s">
        <v>9259</v>
      </c>
      <c r="C2953" s="2">
        <v>295650834</v>
      </c>
      <c r="D2953" s="1" t="s">
        <v>9260</v>
      </c>
      <c r="E2953" s="1" t="s">
        <v>9287</v>
      </c>
      <c r="F2953" s="3">
        <v>44612</v>
      </c>
      <c r="G2953" t="s">
        <v>12194</v>
      </c>
    </row>
    <row r="2954" spans="1:7" x14ac:dyDescent="0.25">
      <c r="A2954">
        <f t="shared" ca="1" si="46"/>
        <v>0.22329947324625365</v>
      </c>
      <c r="B2954" s="1" t="s">
        <v>9242</v>
      </c>
      <c r="C2954" s="2">
        <v>591612522</v>
      </c>
      <c r="D2954" s="1" t="s">
        <v>9243</v>
      </c>
      <c r="E2954" s="1" t="s">
        <v>9231</v>
      </c>
      <c r="F2954" s="3">
        <v>44358</v>
      </c>
      <c r="G2954" t="s">
        <v>12195</v>
      </c>
    </row>
    <row r="2955" spans="1:7" x14ac:dyDescent="0.25">
      <c r="A2955">
        <f t="shared" ca="1" si="46"/>
        <v>0.16910949611139303</v>
      </c>
      <c r="B2955" s="1" t="s">
        <v>9225</v>
      </c>
      <c r="C2955" s="2">
        <v>710014359</v>
      </c>
      <c r="D2955" s="1" t="s">
        <v>9226</v>
      </c>
      <c r="E2955" s="1" t="s">
        <v>9285</v>
      </c>
      <c r="F2955" s="3">
        <v>44662</v>
      </c>
      <c r="G2955" t="s">
        <v>12196</v>
      </c>
    </row>
    <row r="2956" spans="1:7" x14ac:dyDescent="0.25">
      <c r="A2956">
        <f t="shared" ca="1" si="46"/>
        <v>0.32417111326574299</v>
      </c>
      <c r="B2956" s="1" t="s">
        <v>9225</v>
      </c>
      <c r="C2956" s="2">
        <v>273057611</v>
      </c>
      <c r="D2956" s="1" t="s">
        <v>9226</v>
      </c>
      <c r="E2956" s="1" t="s">
        <v>9227</v>
      </c>
      <c r="F2956" s="3">
        <v>44310</v>
      </c>
      <c r="G2956" t="s">
        <v>12197</v>
      </c>
    </row>
    <row r="2957" spans="1:7" x14ac:dyDescent="0.25">
      <c r="A2957">
        <f t="shared" ca="1" si="46"/>
        <v>0.59364221021250163</v>
      </c>
      <c r="B2957" s="1" t="s">
        <v>9242</v>
      </c>
      <c r="C2957" s="2">
        <v>199102976</v>
      </c>
      <c r="D2957" s="1" t="s">
        <v>9243</v>
      </c>
      <c r="E2957" s="1" t="s">
        <v>9231</v>
      </c>
      <c r="F2957" s="3">
        <v>44618</v>
      </c>
      <c r="G2957" t="s">
        <v>12198</v>
      </c>
    </row>
    <row r="2958" spans="1:7" x14ac:dyDescent="0.25">
      <c r="A2958">
        <f t="shared" ca="1" si="46"/>
        <v>0.15612847453503165</v>
      </c>
      <c r="B2958" s="1" t="s">
        <v>9235</v>
      </c>
      <c r="C2958" s="2">
        <v>557921020</v>
      </c>
      <c r="D2958" s="1" t="s">
        <v>9236</v>
      </c>
      <c r="E2958" s="1" t="s">
        <v>9237</v>
      </c>
      <c r="F2958" s="3">
        <v>44600</v>
      </c>
      <c r="G2958" t="s">
        <v>12199</v>
      </c>
    </row>
    <row r="2959" spans="1:7" x14ac:dyDescent="0.25">
      <c r="A2959">
        <f t="shared" ca="1" si="46"/>
        <v>0.66680762273776262</v>
      </c>
      <c r="B2959" s="1" t="s">
        <v>9259</v>
      </c>
      <c r="C2959" s="2">
        <v>158304189</v>
      </c>
      <c r="D2959" s="1" t="s">
        <v>9260</v>
      </c>
      <c r="E2959" s="1" t="s">
        <v>9231</v>
      </c>
      <c r="F2959" s="3">
        <v>44512</v>
      </c>
      <c r="G2959" t="s">
        <v>12200</v>
      </c>
    </row>
    <row r="2960" spans="1:7" x14ac:dyDescent="0.25">
      <c r="A2960">
        <f t="shared" ca="1" si="46"/>
        <v>0.52223518868600149</v>
      </c>
      <c r="B2960" s="1" t="s">
        <v>9225</v>
      </c>
      <c r="C2960" s="2">
        <v>76810447</v>
      </c>
      <c r="D2960" s="1" t="s">
        <v>9226</v>
      </c>
      <c r="E2960" s="1" t="s">
        <v>9227</v>
      </c>
      <c r="F2960" s="3">
        <v>44318</v>
      </c>
      <c r="G2960" t="s">
        <v>12201</v>
      </c>
    </row>
    <row r="2961" spans="1:7" x14ac:dyDescent="0.25">
      <c r="A2961">
        <f t="shared" ca="1" si="46"/>
        <v>0.22676831878445913</v>
      </c>
      <c r="B2961" s="1" t="s">
        <v>9235</v>
      </c>
      <c r="C2961" s="2">
        <v>438195116</v>
      </c>
      <c r="D2961" s="1" t="s">
        <v>9236</v>
      </c>
      <c r="E2961" s="1" t="s">
        <v>9237</v>
      </c>
      <c r="F2961" s="3">
        <v>44247</v>
      </c>
      <c r="G2961" t="s">
        <v>12202</v>
      </c>
    </row>
    <row r="2962" spans="1:7" x14ac:dyDescent="0.25">
      <c r="A2962">
        <f t="shared" ca="1" si="46"/>
        <v>0.86731201294819804</v>
      </c>
      <c r="B2962" s="1" t="s">
        <v>9259</v>
      </c>
      <c r="C2962" s="2">
        <v>846420402</v>
      </c>
      <c r="D2962" s="1" t="s">
        <v>9260</v>
      </c>
      <c r="E2962" s="1" t="s">
        <v>9233</v>
      </c>
      <c r="F2962" s="3">
        <v>44402</v>
      </c>
      <c r="G2962" t="s">
        <v>12203</v>
      </c>
    </row>
    <row r="2963" spans="1:7" x14ac:dyDescent="0.25">
      <c r="A2963">
        <f t="shared" ca="1" si="46"/>
        <v>0.6055568371118939</v>
      </c>
      <c r="B2963" s="1" t="s">
        <v>9242</v>
      </c>
      <c r="C2963" s="2">
        <v>397374898</v>
      </c>
      <c r="D2963" s="1" t="s">
        <v>9243</v>
      </c>
      <c r="E2963" s="1" t="s">
        <v>9231</v>
      </c>
      <c r="F2963" s="3">
        <v>44481</v>
      </c>
      <c r="G2963" t="s">
        <v>12204</v>
      </c>
    </row>
    <row r="2964" spans="1:7" x14ac:dyDescent="0.25">
      <c r="A2964">
        <f t="shared" ca="1" si="46"/>
        <v>0.74301203847958441</v>
      </c>
      <c r="B2964" s="1" t="s">
        <v>9245</v>
      </c>
      <c r="C2964" s="2">
        <v>777386810</v>
      </c>
      <c r="D2964" s="1" t="s">
        <v>9246</v>
      </c>
      <c r="E2964" s="1" t="s">
        <v>9227</v>
      </c>
      <c r="F2964" s="3">
        <v>44672</v>
      </c>
      <c r="G2964" t="s">
        <v>12205</v>
      </c>
    </row>
    <row r="2965" spans="1:7" x14ac:dyDescent="0.25">
      <c r="A2965">
        <f t="shared" ca="1" si="46"/>
        <v>0.77039072417077048</v>
      </c>
      <c r="B2965" s="1" t="s">
        <v>9242</v>
      </c>
      <c r="C2965" s="2">
        <v>188446916</v>
      </c>
      <c r="D2965" s="1" t="s">
        <v>9243</v>
      </c>
      <c r="E2965" s="1" t="s">
        <v>9231</v>
      </c>
      <c r="F2965" s="3">
        <v>44558</v>
      </c>
      <c r="G2965" t="s">
        <v>12206</v>
      </c>
    </row>
    <row r="2966" spans="1:7" x14ac:dyDescent="0.25">
      <c r="A2966">
        <f t="shared" ca="1" si="46"/>
        <v>0.27688178406138142</v>
      </c>
      <c r="B2966" s="1" t="s">
        <v>9242</v>
      </c>
      <c r="C2966" s="2">
        <v>501846306</v>
      </c>
      <c r="D2966" s="1" t="s">
        <v>9243</v>
      </c>
      <c r="E2966" s="1" t="s">
        <v>9231</v>
      </c>
      <c r="F2966" s="3">
        <v>44392</v>
      </c>
      <c r="G2966" t="s">
        <v>12207</v>
      </c>
    </row>
    <row r="2967" spans="1:7" x14ac:dyDescent="0.25">
      <c r="A2967">
        <f t="shared" ca="1" si="46"/>
        <v>0.80892046843773979</v>
      </c>
      <c r="B2967" s="1" t="s">
        <v>9225</v>
      </c>
      <c r="C2967" s="2">
        <v>842115961</v>
      </c>
      <c r="D2967" s="1" t="s">
        <v>9226</v>
      </c>
      <c r="E2967" s="1" t="s">
        <v>9285</v>
      </c>
      <c r="F2967" s="3">
        <v>44485</v>
      </c>
      <c r="G2967" t="s">
        <v>12208</v>
      </c>
    </row>
    <row r="2968" spans="1:7" x14ac:dyDescent="0.25">
      <c r="A2968">
        <f t="shared" ca="1" si="46"/>
        <v>0.33102569764633916</v>
      </c>
      <c r="B2968" s="1" t="s">
        <v>9242</v>
      </c>
      <c r="C2968" s="2">
        <v>244003102</v>
      </c>
      <c r="D2968" s="1" t="s">
        <v>9243</v>
      </c>
      <c r="E2968" s="1" t="s">
        <v>9231</v>
      </c>
      <c r="F2968" s="3">
        <v>44548</v>
      </c>
      <c r="G2968" t="s">
        <v>12209</v>
      </c>
    </row>
    <row r="2969" spans="1:7" x14ac:dyDescent="0.25">
      <c r="A2969">
        <f t="shared" ca="1" si="46"/>
        <v>0.22111679914656779</v>
      </c>
      <c r="B2969" s="1" t="s">
        <v>9245</v>
      </c>
      <c r="C2969" s="2">
        <v>417867882</v>
      </c>
      <c r="D2969" s="1" t="s">
        <v>9246</v>
      </c>
      <c r="E2969" s="1" t="s">
        <v>9227</v>
      </c>
      <c r="F2969" s="3">
        <v>44348</v>
      </c>
      <c r="G2969" t="s">
        <v>12210</v>
      </c>
    </row>
    <row r="2970" spans="1:7" x14ac:dyDescent="0.25">
      <c r="A2970">
        <f t="shared" ca="1" si="46"/>
        <v>0.85422732954826019</v>
      </c>
      <c r="B2970" s="1" t="s">
        <v>9242</v>
      </c>
      <c r="C2970" s="2">
        <v>619053523</v>
      </c>
      <c r="D2970" s="1" t="s">
        <v>9243</v>
      </c>
      <c r="E2970" s="1" t="s">
        <v>9231</v>
      </c>
      <c r="F2970" s="3">
        <v>44225</v>
      </c>
      <c r="G2970" t="s">
        <v>12211</v>
      </c>
    </row>
    <row r="2971" spans="1:7" x14ac:dyDescent="0.25">
      <c r="A2971">
        <f t="shared" ca="1" si="46"/>
        <v>0.29828084357361162</v>
      </c>
      <c r="B2971" s="1" t="s">
        <v>9225</v>
      </c>
      <c r="C2971" s="2">
        <v>972428622</v>
      </c>
      <c r="D2971" s="1" t="s">
        <v>9226</v>
      </c>
      <c r="E2971" s="1" t="s">
        <v>9227</v>
      </c>
      <c r="F2971" s="3">
        <v>44266</v>
      </c>
      <c r="G2971" t="s">
        <v>12212</v>
      </c>
    </row>
    <row r="2972" spans="1:7" x14ac:dyDescent="0.25">
      <c r="A2972">
        <f t="shared" ca="1" si="46"/>
        <v>0.34241470823425491</v>
      </c>
      <c r="B2972" s="1" t="s">
        <v>9242</v>
      </c>
      <c r="C2972" s="2">
        <v>24866329</v>
      </c>
      <c r="D2972" s="1" t="s">
        <v>9243</v>
      </c>
      <c r="E2972" s="1" t="s">
        <v>9231</v>
      </c>
      <c r="F2972" s="3">
        <v>44637</v>
      </c>
      <c r="G2972" t="s">
        <v>12213</v>
      </c>
    </row>
    <row r="2973" spans="1:7" x14ac:dyDescent="0.25">
      <c r="A2973">
        <f t="shared" ca="1" si="46"/>
        <v>0.41426007853295554</v>
      </c>
      <c r="B2973" s="1" t="s">
        <v>9242</v>
      </c>
      <c r="C2973" s="2">
        <v>597793567</v>
      </c>
      <c r="D2973" s="1" t="s">
        <v>9243</v>
      </c>
      <c r="E2973" s="1" t="s">
        <v>9231</v>
      </c>
      <c r="F2973" s="3">
        <v>44476</v>
      </c>
      <c r="G2973" t="s">
        <v>12214</v>
      </c>
    </row>
    <row r="2974" spans="1:7" x14ac:dyDescent="0.25">
      <c r="A2974">
        <f t="shared" ca="1" si="46"/>
        <v>8.3211882716893726E-3</v>
      </c>
      <c r="B2974" s="1" t="s">
        <v>9242</v>
      </c>
      <c r="C2974" s="2">
        <v>288127588</v>
      </c>
      <c r="D2974" s="1" t="s">
        <v>9243</v>
      </c>
      <c r="E2974" s="1" t="s">
        <v>9231</v>
      </c>
      <c r="F2974" s="3">
        <v>44239</v>
      </c>
      <c r="G2974" t="s">
        <v>12215</v>
      </c>
    </row>
    <row r="2975" spans="1:7" x14ac:dyDescent="0.25">
      <c r="A2975">
        <f t="shared" ca="1" si="46"/>
        <v>0.28507152440801353</v>
      </c>
      <c r="B2975" s="1" t="s">
        <v>9245</v>
      </c>
      <c r="C2975" s="2">
        <v>288641241</v>
      </c>
      <c r="D2975" s="1" t="s">
        <v>9246</v>
      </c>
      <c r="E2975" s="1" t="s">
        <v>9227</v>
      </c>
      <c r="F2975" s="3">
        <v>44213</v>
      </c>
      <c r="G2975" t="s">
        <v>12216</v>
      </c>
    </row>
    <row r="2976" spans="1:7" x14ac:dyDescent="0.25">
      <c r="A2976">
        <f t="shared" ca="1" si="46"/>
        <v>0.79795248558592136</v>
      </c>
      <c r="B2976" s="1" t="s">
        <v>9259</v>
      </c>
      <c r="C2976" s="2">
        <v>700058501</v>
      </c>
      <c r="D2976" s="1" t="s">
        <v>9260</v>
      </c>
      <c r="E2976" s="1" t="s">
        <v>9231</v>
      </c>
      <c r="F2976" s="3">
        <v>44379</v>
      </c>
      <c r="G2976" t="s">
        <v>12217</v>
      </c>
    </row>
    <row r="2977" spans="1:7" x14ac:dyDescent="0.25">
      <c r="A2977">
        <f t="shared" ca="1" si="46"/>
        <v>0.19598226971781929</v>
      </c>
      <c r="B2977" s="1" t="s">
        <v>9235</v>
      </c>
      <c r="C2977" s="2">
        <v>85427274</v>
      </c>
      <c r="D2977" s="1" t="s">
        <v>9236</v>
      </c>
      <c r="E2977" s="1" t="s">
        <v>9237</v>
      </c>
      <c r="F2977" s="3">
        <v>44436</v>
      </c>
      <c r="G2977" t="s">
        <v>12218</v>
      </c>
    </row>
    <row r="2978" spans="1:7" x14ac:dyDescent="0.25">
      <c r="A2978">
        <f t="shared" ca="1" si="46"/>
        <v>0.189851005761833</v>
      </c>
      <c r="B2978" s="1" t="s">
        <v>9235</v>
      </c>
      <c r="C2978" s="2">
        <v>444190604</v>
      </c>
      <c r="D2978" s="1" t="s">
        <v>9236</v>
      </c>
      <c r="E2978" s="1" t="s">
        <v>9248</v>
      </c>
      <c r="F2978" s="3">
        <v>44202</v>
      </c>
      <c r="G2978" t="s">
        <v>12219</v>
      </c>
    </row>
    <row r="2979" spans="1:7" x14ac:dyDescent="0.25">
      <c r="A2979">
        <f t="shared" ca="1" si="46"/>
        <v>0.36149335372172964</v>
      </c>
      <c r="B2979" s="1" t="s">
        <v>9242</v>
      </c>
      <c r="C2979" s="2">
        <v>388561379</v>
      </c>
      <c r="D2979" s="1" t="s">
        <v>9243</v>
      </c>
      <c r="E2979" s="1" t="s">
        <v>9231</v>
      </c>
      <c r="F2979" s="3">
        <v>44511</v>
      </c>
      <c r="G2979" t="s">
        <v>12220</v>
      </c>
    </row>
    <row r="2980" spans="1:7" x14ac:dyDescent="0.25">
      <c r="A2980">
        <f t="shared" ca="1" si="46"/>
        <v>0.80236541069107326</v>
      </c>
      <c r="B2980" s="1" t="s">
        <v>9235</v>
      </c>
      <c r="C2980" s="2">
        <v>56948709</v>
      </c>
      <c r="D2980" s="1" t="s">
        <v>9236</v>
      </c>
      <c r="E2980" s="1" t="s">
        <v>9237</v>
      </c>
      <c r="F2980" s="3">
        <v>44588</v>
      </c>
      <c r="G2980" t="s">
        <v>12221</v>
      </c>
    </row>
    <row r="2981" spans="1:7" x14ac:dyDescent="0.25">
      <c r="A2981">
        <f t="shared" ca="1" si="46"/>
        <v>7.8725160018316642E-2</v>
      </c>
      <c r="B2981" s="1" t="s">
        <v>9242</v>
      </c>
      <c r="C2981" s="2">
        <v>790393092</v>
      </c>
      <c r="D2981" s="1" t="s">
        <v>9243</v>
      </c>
      <c r="E2981" s="1" t="s">
        <v>9231</v>
      </c>
      <c r="F2981" s="3">
        <v>44673</v>
      </c>
      <c r="G2981" t="s">
        <v>12222</v>
      </c>
    </row>
    <row r="2982" spans="1:7" x14ac:dyDescent="0.25">
      <c r="A2982">
        <f t="shared" ca="1" si="46"/>
        <v>5.0072042066351408E-3</v>
      </c>
      <c r="B2982" s="1" t="s">
        <v>9242</v>
      </c>
      <c r="C2982" s="2">
        <v>149904219</v>
      </c>
      <c r="D2982" s="1" t="s">
        <v>9243</v>
      </c>
      <c r="E2982" s="1" t="s">
        <v>9233</v>
      </c>
      <c r="F2982" s="3">
        <v>44381</v>
      </c>
      <c r="G2982" t="s">
        <v>12223</v>
      </c>
    </row>
    <row r="2983" spans="1:7" x14ac:dyDescent="0.25">
      <c r="A2983">
        <f t="shared" ca="1" si="46"/>
        <v>0.25737529997934638</v>
      </c>
      <c r="B2983" s="1" t="s">
        <v>9245</v>
      </c>
      <c r="C2983" s="2">
        <v>911205536</v>
      </c>
      <c r="D2983" s="1" t="s">
        <v>9246</v>
      </c>
      <c r="E2983" s="1" t="s">
        <v>9285</v>
      </c>
      <c r="F2983" s="3">
        <v>44552</v>
      </c>
      <c r="G2983" t="s">
        <v>12224</v>
      </c>
    </row>
    <row r="2984" spans="1:7" x14ac:dyDescent="0.25">
      <c r="A2984">
        <f t="shared" ca="1" si="46"/>
        <v>9.8001370979162949E-2</v>
      </c>
      <c r="B2984" s="1" t="s">
        <v>9259</v>
      </c>
      <c r="C2984" s="2">
        <v>429929262</v>
      </c>
      <c r="D2984" s="1" t="s">
        <v>9260</v>
      </c>
      <c r="E2984" s="1" t="s">
        <v>9233</v>
      </c>
      <c r="F2984" s="3">
        <v>44374</v>
      </c>
      <c r="G2984" t="s">
        <v>12225</v>
      </c>
    </row>
    <row r="2985" spans="1:7" x14ac:dyDescent="0.25">
      <c r="A2985">
        <f t="shared" ca="1" si="46"/>
        <v>0.74195742158711697</v>
      </c>
      <c r="B2985" s="1" t="s">
        <v>9245</v>
      </c>
      <c r="C2985" s="2">
        <v>10934082</v>
      </c>
      <c r="D2985" s="1" t="s">
        <v>9246</v>
      </c>
      <c r="E2985" s="1" t="s">
        <v>9227</v>
      </c>
      <c r="F2985" s="3">
        <v>44505</v>
      </c>
      <c r="G2985" t="s">
        <v>12226</v>
      </c>
    </row>
    <row r="2986" spans="1:7" x14ac:dyDescent="0.25">
      <c r="A2986">
        <f t="shared" ca="1" si="46"/>
        <v>0.18721032720529751</v>
      </c>
      <c r="B2986" s="1" t="s">
        <v>9242</v>
      </c>
      <c r="C2986" s="2">
        <v>29321473</v>
      </c>
      <c r="D2986" s="1" t="s">
        <v>9243</v>
      </c>
      <c r="E2986" s="1" t="s">
        <v>9233</v>
      </c>
      <c r="F2986" s="3">
        <v>44582</v>
      </c>
      <c r="G2986" t="s">
        <v>12227</v>
      </c>
    </row>
    <row r="2987" spans="1:7" x14ac:dyDescent="0.25">
      <c r="A2987">
        <f t="shared" ca="1" si="46"/>
        <v>0.9964483260116882</v>
      </c>
      <c r="B2987" s="1" t="s">
        <v>9235</v>
      </c>
      <c r="C2987" s="2">
        <v>524608847</v>
      </c>
      <c r="D2987" s="1" t="s">
        <v>9236</v>
      </c>
      <c r="E2987" s="1" t="s">
        <v>9237</v>
      </c>
      <c r="F2987" s="3">
        <v>44424</v>
      </c>
      <c r="G2987" t="s">
        <v>12228</v>
      </c>
    </row>
    <row r="2988" spans="1:7" x14ac:dyDescent="0.25">
      <c r="A2988">
        <f t="shared" ca="1" si="46"/>
        <v>0.27217580942079278</v>
      </c>
      <c r="B2988" s="1" t="s">
        <v>9245</v>
      </c>
      <c r="C2988" s="2">
        <v>748176185</v>
      </c>
      <c r="D2988" s="1" t="s">
        <v>9246</v>
      </c>
      <c r="E2988" s="1" t="s">
        <v>9227</v>
      </c>
      <c r="F2988" s="3">
        <v>44357</v>
      </c>
      <c r="G2988" t="s">
        <v>12229</v>
      </c>
    </row>
    <row r="2989" spans="1:7" x14ac:dyDescent="0.25">
      <c r="A2989">
        <f t="shared" ca="1" si="46"/>
        <v>0.28529171208445947</v>
      </c>
      <c r="B2989" s="1" t="s">
        <v>9245</v>
      </c>
      <c r="C2989" s="2">
        <v>426592473</v>
      </c>
      <c r="D2989" s="1" t="s">
        <v>9246</v>
      </c>
      <c r="E2989" s="1" t="s">
        <v>9282</v>
      </c>
      <c r="F2989" s="3">
        <v>44245</v>
      </c>
      <c r="G2989" t="s">
        <v>12230</v>
      </c>
    </row>
    <row r="2990" spans="1:7" x14ac:dyDescent="0.25">
      <c r="A2990">
        <f t="shared" ca="1" si="46"/>
        <v>0.73424560397936245</v>
      </c>
      <c r="B2990" s="1" t="s">
        <v>9225</v>
      </c>
      <c r="C2990" s="2">
        <v>738174825</v>
      </c>
      <c r="D2990" s="1" t="s">
        <v>9226</v>
      </c>
      <c r="E2990" s="1" t="s">
        <v>9227</v>
      </c>
      <c r="F2990" s="3">
        <v>44319</v>
      </c>
      <c r="G2990" t="s">
        <v>12231</v>
      </c>
    </row>
    <row r="2991" spans="1:7" x14ac:dyDescent="0.25">
      <c r="A2991">
        <f t="shared" ca="1" si="46"/>
        <v>0.41965922508505771</v>
      </c>
      <c r="B2991" s="1" t="s">
        <v>9259</v>
      </c>
      <c r="C2991" s="2">
        <v>547380411</v>
      </c>
      <c r="D2991" s="1" t="s">
        <v>9260</v>
      </c>
      <c r="E2991" s="1" t="s">
        <v>9287</v>
      </c>
      <c r="F2991" s="3">
        <v>44612</v>
      </c>
      <c r="G2991" t="s">
        <v>12232</v>
      </c>
    </row>
    <row r="2992" spans="1:7" x14ac:dyDescent="0.25">
      <c r="A2992">
        <f t="shared" ca="1" si="46"/>
        <v>0.25931737890992679</v>
      </c>
      <c r="B2992" s="1" t="s">
        <v>9229</v>
      </c>
      <c r="C2992" s="2">
        <v>625915971</v>
      </c>
      <c r="D2992" s="1" t="s">
        <v>9230</v>
      </c>
      <c r="E2992" s="1" t="s">
        <v>9240</v>
      </c>
      <c r="F2992" s="3">
        <v>44264</v>
      </c>
      <c r="G2992" t="s">
        <v>12233</v>
      </c>
    </row>
    <row r="2993" spans="1:7" x14ac:dyDescent="0.25">
      <c r="A2993">
        <f t="shared" ca="1" si="46"/>
        <v>0.79921044988754775</v>
      </c>
      <c r="B2993" s="1" t="s">
        <v>9245</v>
      </c>
      <c r="C2993" s="2">
        <v>513611430</v>
      </c>
      <c r="D2993" s="1" t="s">
        <v>9246</v>
      </c>
      <c r="E2993" s="1" t="s">
        <v>9285</v>
      </c>
      <c r="F2993" s="3">
        <v>44463</v>
      </c>
      <c r="G2993" t="s">
        <v>12234</v>
      </c>
    </row>
    <row r="2994" spans="1:7" x14ac:dyDescent="0.25">
      <c r="A2994">
        <f t="shared" ca="1" si="46"/>
        <v>0.72262935850000609</v>
      </c>
      <c r="B2994" s="1" t="s">
        <v>9259</v>
      </c>
      <c r="C2994" s="2">
        <v>609838793</v>
      </c>
      <c r="D2994" s="1" t="s">
        <v>9260</v>
      </c>
      <c r="E2994" s="1" t="s">
        <v>9233</v>
      </c>
      <c r="F2994" s="3">
        <v>44539</v>
      </c>
      <c r="G2994" t="s">
        <v>12235</v>
      </c>
    </row>
    <row r="2995" spans="1:7" x14ac:dyDescent="0.25">
      <c r="A2995">
        <f t="shared" ca="1" si="46"/>
        <v>0.60381492625915922</v>
      </c>
      <c r="B2995" s="1" t="s">
        <v>9225</v>
      </c>
      <c r="C2995" s="2">
        <v>680950958</v>
      </c>
      <c r="D2995" s="1" t="s">
        <v>9226</v>
      </c>
      <c r="E2995" s="1" t="s">
        <v>9285</v>
      </c>
      <c r="F2995" s="3">
        <v>44304</v>
      </c>
      <c r="G2995" t="s">
        <v>12236</v>
      </c>
    </row>
    <row r="2996" spans="1:7" x14ac:dyDescent="0.25">
      <c r="A2996">
        <f t="shared" ca="1" si="46"/>
        <v>0.45933860384338943</v>
      </c>
      <c r="B2996" s="1" t="s">
        <v>9245</v>
      </c>
      <c r="C2996" s="2">
        <v>669645302</v>
      </c>
      <c r="D2996" s="1" t="s">
        <v>9246</v>
      </c>
      <c r="E2996" s="1" t="s">
        <v>9282</v>
      </c>
      <c r="F2996" s="3">
        <v>44368</v>
      </c>
      <c r="G2996" t="s">
        <v>12237</v>
      </c>
    </row>
    <row r="2997" spans="1:7" x14ac:dyDescent="0.25">
      <c r="A2997">
        <f t="shared" ca="1" si="46"/>
        <v>0.51848856630830142</v>
      </c>
      <c r="B2997" s="1" t="s">
        <v>9242</v>
      </c>
      <c r="C2997" s="2">
        <v>110491505</v>
      </c>
      <c r="D2997" s="1" t="s">
        <v>9243</v>
      </c>
      <c r="E2997" s="1" t="s">
        <v>9231</v>
      </c>
      <c r="F2997" s="3">
        <v>44400</v>
      </c>
      <c r="G2997" t="s">
        <v>12238</v>
      </c>
    </row>
    <row r="2998" spans="1:7" x14ac:dyDescent="0.25">
      <c r="A2998">
        <f t="shared" ca="1" si="46"/>
        <v>0.4199147100222641</v>
      </c>
      <c r="B2998" s="1" t="s">
        <v>9259</v>
      </c>
      <c r="C2998" s="2">
        <v>785496028</v>
      </c>
      <c r="D2998" s="1" t="s">
        <v>9260</v>
      </c>
      <c r="E2998" s="1" t="s">
        <v>9233</v>
      </c>
      <c r="F2998" s="3">
        <v>44501</v>
      </c>
      <c r="G2998" t="s">
        <v>12239</v>
      </c>
    </row>
    <row r="2999" spans="1:7" x14ac:dyDescent="0.25">
      <c r="A2999">
        <f t="shared" ca="1" si="46"/>
        <v>0.97024602841671237</v>
      </c>
      <c r="B2999" s="1" t="s">
        <v>9229</v>
      </c>
      <c r="C2999" s="2">
        <v>242262862</v>
      </c>
      <c r="D2999" s="1" t="s">
        <v>9230</v>
      </c>
      <c r="E2999" s="1" t="s">
        <v>9240</v>
      </c>
      <c r="F2999" s="3">
        <v>44634</v>
      </c>
      <c r="G2999" t="s">
        <v>12240</v>
      </c>
    </row>
    <row r="3000" spans="1:7" x14ac:dyDescent="0.25">
      <c r="A3000">
        <f t="shared" ca="1" si="46"/>
        <v>0.82176427506768146</v>
      </c>
      <c r="B3000" s="1" t="s">
        <v>9245</v>
      </c>
      <c r="C3000" s="2">
        <v>308158521</v>
      </c>
      <c r="D3000" s="1" t="s">
        <v>9246</v>
      </c>
      <c r="E3000" s="1" t="s">
        <v>9285</v>
      </c>
      <c r="F3000" s="3">
        <v>44389</v>
      </c>
      <c r="G3000" t="s">
        <v>12241</v>
      </c>
    </row>
    <row r="3001" spans="1:7" x14ac:dyDescent="0.25">
      <c r="A3001">
        <f t="shared" ca="1" si="46"/>
        <v>4.7640003336115622E-2</v>
      </c>
      <c r="B3001" s="1" t="s">
        <v>9229</v>
      </c>
      <c r="C3001" s="2">
        <v>734281991</v>
      </c>
      <c r="D3001" s="1" t="s">
        <v>9230</v>
      </c>
      <c r="E3001" s="1" t="s">
        <v>9240</v>
      </c>
      <c r="F3001" s="3">
        <v>44243</v>
      </c>
      <c r="G3001" t="s">
        <v>12242</v>
      </c>
    </row>
  </sheetData>
  <sortState xmlns:xlrd2="http://schemas.microsoft.com/office/spreadsheetml/2017/richdata2" ref="A2:G3001">
    <sortCondition ref="A2:A3001"/>
  </sortState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08394-9A2C-4255-8E6A-085645FE24A7}">
  <dimension ref="A1:C3001"/>
  <sheetViews>
    <sheetView workbookViewId="0">
      <selection activeCell="J58" sqref="J1:J58"/>
    </sheetView>
  </sheetViews>
  <sheetFormatPr defaultRowHeight="15" x14ac:dyDescent="0.25"/>
  <cols>
    <col min="2" max="2" width="16" customWidth="1"/>
    <col min="3" max="3" width="21.7109375" customWidth="1"/>
  </cols>
  <sheetData>
    <row r="1" spans="1:3" x14ac:dyDescent="0.25">
      <c r="A1" s="1" t="s">
        <v>9220</v>
      </c>
      <c r="B1" s="1" t="s">
        <v>1</v>
      </c>
      <c r="C1" t="s">
        <v>12243</v>
      </c>
    </row>
    <row r="2" spans="1:3" x14ac:dyDescent="0.25">
      <c r="A2" s="1" t="s">
        <v>9242</v>
      </c>
      <c r="B2" s="2">
        <v>461606094</v>
      </c>
      <c r="C2" s="6">
        <v>0.25</v>
      </c>
    </row>
    <row r="3" spans="1:3" x14ac:dyDescent="0.25">
      <c r="A3" s="1" t="s">
        <v>9242</v>
      </c>
      <c r="B3" s="2">
        <v>737780045</v>
      </c>
      <c r="C3" s="6">
        <v>0</v>
      </c>
    </row>
    <row r="4" spans="1:3" x14ac:dyDescent="0.25">
      <c r="A4" s="1" t="s">
        <v>9242</v>
      </c>
      <c r="B4" s="2">
        <v>763637230</v>
      </c>
      <c r="C4" s="6">
        <v>0</v>
      </c>
    </row>
    <row r="5" spans="1:3" x14ac:dyDescent="0.25">
      <c r="A5" s="1" t="s">
        <v>9242</v>
      </c>
      <c r="B5" s="2">
        <v>707708220</v>
      </c>
      <c r="C5" s="6">
        <v>0.75</v>
      </c>
    </row>
    <row r="6" spans="1:3" x14ac:dyDescent="0.25">
      <c r="A6" s="1" t="s">
        <v>9242</v>
      </c>
      <c r="B6" s="2">
        <v>738194151</v>
      </c>
      <c r="C6" s="6">
        <v>0.75</v>
      </c>
    </row>
    <row r="7" spans="1:3" x14ac:dyDescent="0.25">
      <c r="A7" s="1" t="s">
        <v>9242</v>
      </c>
      <c r="B7" s="2">
        <v>484947100</v>
      </c>
      <c r="C7" s="6">
        <v>0</v>
      </c>
    </row>
    <row r="8" spans="1:3" x14ac:dyDescent="0.25">
      <c r="A8" s="1" t="s">
        <v>9242</v>
      </c>
      <c r="B8" s="2">
        <v>21780220</v>
      </c>
      <c r="C8" s="6">
        <v>0.5</v>
      </c>
    </row>
    <row r="9" spans="1:3" x14ac:dyDescent="0.25">
      <c r="A9" s="1" t="s">
        <v>9242</v>
      </c>
      <c r="B9" s="2">
        <v>771715932</v>
      </c>
      <c r="C9" s="6">
        <v>0.75</v>
      </c>
    </row>
    <row r="10" spans="1:3" x14ac:dyDescent="0.25">
      <c r="A10" s="1" t="s">
        <v>9242</v>
      </c>
      <c r="B10" s="2">
        <v>591612522</v>
      </c>
      <c r="C10" s="6">
        <v>0.25</v>
      </c>
    </row>
    <row r="11" spans="1:3" x14ac:dyDescent="0.25">
      <c r="A11" s="1" t="s">
        <v>9242</v>
      </c>
      <c r="B11" s="2">
        <v>900149156</v>
      </c>
      <c r="C11" s="6">
        <v>0.75</v>
      </c>
    </row>
    <row r="12" spans="1:3" x14ac:dyDescent="0.25">
      <c r="A12" s="1" t="s">
        <v>9242</v>
      </c>
      <c r="B12" s="2">
        <v>925626195</v>
      </c>
      <c r="C12" s="6">
        <v>0</v>
      </c>
    </row>
    <row r="13" spans="1:3" x14ac:dyDescent="0.25">
      <c r="A13" s="1" t="s">
        <v>9242</v>
      </c>
      <c r="B13" s="2">
        <v>207787763</v>
      </c>
      <c r="C13" s="6">
        <v>0.25</v>
      </c>
    </row>
    <row r="14" spans="1:3" x14ac:dyDescent="0.25">
      <c r="A14" s="1" t="s">
        <v>9242</v>
      </c>
      <c r="B14" s="2">
        <v>513949179</v>
      </c>
      <c r="C14" s="6">
        <v>0.25</v>
      </c>
    </row>
    <row r="15" spans="1:3" x14ac:dyDescent="0.25">
      <c r="A15" s="1" t="s">
        <v>9242</v>
      </c>
      <c r="B15" s="2">
        <v>390749506</v>
      </c>
      <c r="C15" s="6">
        <v>0.5</v>
      </c>
    </row>
    <row r="16" spans="1:3" x14ac:dyDescent="0.25">
      <c r="A16" s="1" t="s">
        <v>9242</v>
      </c>
      <c r="B16" s="2">
        <v>401166509</v>
      </c>
      <c r="C16" s="6">
        <v>0</v>
      </c>
    </row>
    <row r="17" spans="1:3" x14ac:dyDescent="0.25">
      <c r="A17" s="1" t="s">
        <v>9242</v>
      </c>
      <c r="B17" s="2">
        <v>319678340</v>
      </c>
      <c r="C17" s="6">
        <v>0.75</v>
      </c>
    </row>
    <row r="18" spans="1:3" x14ac:dyDescent="0.25">
      <c r="A18" s="1" t="s">
        <v>9242</v>
      </c>
      <c r="B18" s="2">
        <v>311674771</v>
      </c>
      <c r="C18" s="6">
        <v>0.25</v>
      </c>
    </row>
    <row r="19" spans="1:3" x14ac:dyDescent="0.25">
      <c r="A19" s="1" t="s">
        <v>9242</v>
      </c>
      <c r="B19" s="2">
        <v>910308583</v>
      </c>
      <c r="C19" s="6">
        <v>0.75</v>
      </c>
    </row>
    <row r="20" spans="1:3" x14ac:dyDescent="0.25">
      <c r="A20" s="1" t="s">
        <v>9242</v>
      </c>
      <c r="B20" s="2">
        <v>358586957</v>
      </c>
      <c r="C20" s="6">
        <v>0.5</v>
      </c>
    </row>
    <row r="21" spans="1:3" x14ac:dyDescent="0.25">
      <c r="A21" s="1" t="s">
        <v>9242</v>
      </c>
      <c r="B21" s="2">
        <v>611809013</v>
      </c>
      <c r="C21" s="6">
        <v>0.5</v>
      </c>
    </row>
    <row r="22" spans="1:3" x14ac:dyDescent="0.25">
      <c r="A22" s="1" t="s">
        <v>9242</v>
      </c>
      <c r="B22" s="2">
        <v>687320422</v>
      </c>
      <c r="C22" s="6">
        <v>0</v>
      </c>
    </row>
    <row r="23" spans="1:3" x14ac:dyDescent="0.25">
      <c r="A23" s="1" t="s">
        <v>9242</v>
      </c>
      <c r="B23" s="2">
        <v>621698501</v>
      </c>
      <c r="C23" s="6">
        <v>0.5</v>
      </c>
    </row>
    <row r="24" spans="1:3" x14ac:dyDescent="0.25">
      <c r="A24" s="1" t="s">
        <v>9242</v>
      </c>
      <c r="B24" s="2">
        <v>424993985</v>
      </c>
      <c r="C24" s="6">
        <v>0.5</v>
      </c>
    </row>
    <row r="25" spans="1:3" x14ac:dyDescent="0.25">
      <c r="A25" s="1" t="s">
        <v>9242</v>
      </c>
      <c r="B25" s="2">
        <v>551016266</v>
      </c>
      <c r="C25" s="6">
        <v>0</v>
      </c>
    </row>
    <row r="26" spans="1:3" x14ac:dyDescent="0.25">
      <c r="A26" s="1" t="s">
        <v>9242</v>
      </c>
      <c r="B26" s="2">
        <v>807991662</v>
      </c>
      <c r="C26" s="6">
        <v>0.75</v>
      </c>
    </row>
    <row r="27" spans="1:3" x14ac:dyDescent="0.25">
      <c r="A27" s="1" t="s">
        <v>9242</v>
      </c>
      <c r="B27" s="2">
        <v>804060696</v>
      </c>
      <c r="C27" s="6">
        <v>0</v>
      </c>
    </row>
    <row r="28" spans="1:3" x14ac:dyDescent="0.25">
      <c r="A28" s="1" t="s">
        <v>9242</v>
      </c>
      <c r="B28" s="2">
        <v>485008475</v>
      </c>
      <c r="C28" s="6">
        <v>0.25</v>
      </c>
    </row>
    <row r="29" spans="1:3" x14ac:dyDescent="0.25">
      <c r="A29" s="1" t="s">
        <v>9242</v>
      </c>
      <c r="B29" s="2">
        <v>724632770</v>
      </c>
      <c r="C29" s="6">
        <v>0</v>
      </c>
    </row>
    <row r="30" spans="1:3" x14ac:dyDescent="0.25">
      <c r="A30" s="1" t="s">
        <v>9242</v>
      </c>
      <c r="B30" s="2">
        <v>533584613</v>
      </c>
      <c r="C30" s="6">
        <v>0.25</v>
      </c>
    </row>
    <row r="31" spans="1:3" x14ac:dyDescent="0.25">
      <c r="A31" s="1" t="s">
        <v>9242</v>
      </c>
      <c r="B31" s="2">
        <v>941700699</v>
      </c>
      <c r="C31" s="6">
        <v>0.25</v>
      </c>
    </row>
    <row r="32" spans="1:3" x14ac:dyDescent="0.25">
      <c r="A32" s="1" t="s">
        <v>9242</v>
      </c>
      <c r="B32" s="2">
        <v>764702977</v>
      </c>
      <c r="C32" s="6">
        <v>0.75</v>
      </c>
    </row>
    <row r="33" spans="1:3" x14ac:dyDescent="0.25">
      <c r="A33" s="1" t="s">
        <v>9242</v>
      </c>
      <c r="B33" s="2">
        <v>332064480</v>
      </c>
      <c r="C33" s="6">
        <v>0.5</v>
      </c>
    </row>
    <row r="34" spans="1:3" x14ac:dyDescent="0.25">
      <c r="A34" s="1" t="s">
        <v>9242</v>
      </c>
      <c r="B34" s="2">
        <v>589094059</v>
      </c>
      <c r="C34" s="6">
        <v>0.25</v>
      </c>
    </row>
    <row r="35" spans="1:3" x14ac:dyDescent="0.25">
      <c r="A35" s="1" t="s">
        <v>9242</v>
      </c>
      <c r="B35" s="2">
        <v>7214335</v>
      </c>
      <c r="C35" s="6">
        <v>0.25</v>
      </c>
    </row>
    <row r="36" spans="1:3" x14ac:dyDescent="0.25">
      <c r="A36" s="1" t="s">
        <v>9242</v>
      </c>
      <c r="B36" s="2">
        <v>653396680</v>
      </c>
      <c r="C36" s="6">
        <v>0.25</v>
      </c>
    </row>
    <row r="37" spans="1:3" x14ac:dyDescent="0.25">
      <c r="A37" s="1" t="s">
        <v>9242</v>
      </c>
      <c r="B37" s="2">
        <v>345662756</v>
      </c>
      <c r="C37" s="6">
        <v>0</v>
      </c>
    </row>
    <row r="38" spans="1:3" x14ac:dyDescent="0.25">
      <c r="A38" s="1" t="s">
        <v>9242</v>
      </c>
      <c r="B38" s="2">
        <v>616952413</v>
      </c>
      <c r="C38" s="6">
        <v>0</v>
      </c>
    </row>
    <row r="39" spans="1:3" x14ac:dyDescent="0.25">
      <c r="A39" s="1" t="s">
        <v>9242</v>
      </c>
      <c r="B39" s="2">
        <v>173938904</v>
      </c>
      <c r="C39" s="6">
        <v>0.25</v>
      </c>
    </row>
    <row r="40" spans="1:3" x14ac:dyDescent="0.25">
      <c r="A40" s="1" t="s">
        <v>9242</v>
      </c>
      <c r="B40" s="2">
        <v>29289013</v>
      </c>
      <c r="C40" s="6">
        <v>0.75</v>
      </c>
    </row>
    <row r="41" spans="1:3" x14ac:dyDescent="0.25">
      <c r="A41" s="1" t="s">
        <v>9242</v>
      </c>
      <c r="B41" s="2">
        <v>468624168</v>
      </c>
      <c r="C41" s="6">
        <v>0.5</v>
      </c>
    </row>
    <row r="42" spans="1:3" x14ac:dyDescent="0.25">
      <c r="A42" s="1" t="s">
        <v>9242</v>
      </c>
      <c r="B42" s="2">
        <v>492942781</v>
      </c>
      <c r="C42" s="6">
        <v>0.25</v>
      </c>
    </row>
    <row r="43" spans="1:3" x14ac:dyDescent="0.25">
      <c r="A43" s="1" t="s">
        <v>9242</v>
      </c>
      <c r="B43" s="2">
        <v>864260743</v>
      </c>
      <c r="C43" s="6">
        <v>0.25</v>
      </c>
    </row>
    <row r="44" spans="1:3" x14ac:dyDescent="0.25">
      <c r="A44" s="1" t="s">
        <v>9242</v>
      </c>
      <c r="B44" s="2">
        <v>87812959</v>
      </c>
      <c r="C44" s="6">
        <v>0.25</v>
      </c>
    </row>
    <row r="45" spans="1:3" x14ac:dyDescent="0.25">
      <c r="A45" s="1" t="s">
        <v>9242</v>
      </c>
      <c r="B45" s="2">
        <v>598697376</v>
      </c>
      <c r="C45" s="6">
        <v>0</v>
      </c>
    </row>
    <row r="46" spans="1:3" x14ac:dyDescent="0.25">
      <c r="A46" s="1" t="s">
        <v>9242</v>
      </c>
      <c r="B46" s="2">
        <v>732081027</v>
      </c>
      <c r="C46" s="6">
        <v>0.75</v>
      </c>
    </row>
    <row r="47" spans="1:3" x14ac:dyDescent="0.25">
      <c r="A47" s="1" t="s">
        <v>9242</v>
      </c>
      <c r="B47" s="2">
        <v>70992498</v>
      </c>
      <c r="C47" s="6">
        <v>0.5</v>
      </c>
    </row>
    <row r="48" spans="1:3" x14ac:dyDescent="0.25">
      <c r="A48" s="1" t="s">
        <v>9242</v>
      </c>
      <c r="B48" s="2">
        <v>938249145</v>
      </c>
      <c r="C48" s="6">
        <v>0</v>
      </c>
    </row>
    <row r="49" spans="1:3" x14ac:dyDescent="0.25">
      <c r="A49" s="1" t="s">
        <v>9242</v>
      </c>
      <c r="B49" s="2">
        <v>510699033</v>
      </c>
      <c r="C49" s="6">
        <v>0</v>
      </c>
    </row>
    <row r="50" spans="1:3" x14ac:dyDescent="0.25">
      <c r="A50" s="1" t="s">
        <v>9242</v>
      </c>
      <c r="B50" s="2">
        <v>832256671</v>
      </c>
      <c r="C50" s="6">
        <v>0.25</v>
      </c>
    </row>
    <row r="51" spans="1:3" x14ac:dyDescent="0.25">
      <c r="A51" s="1" t="s">
        <v>9242</v>
      </c>
      <c r="B51" s="2">
        <v>992222747</v>
      </c>
      <c r="C51" s="6">
        <v>0</v>
      </c>
    </row>
    <row r="52" spans="1:3" x14ac:dyDescent="0.25">
      <c r="A52" s="1" t="s">
        <v>9242</v>
      </c>
      <c r="B52" s="2">
        <v>110966953</v>
      </c>
      <c r="C52" s="6">
        <v>0.5</v>
      </c>
    </row>
    <row r="53" spans="1:3" x14ac:dyDescent="0.25">
      <c r="A53" s="1" t="s">
        <v>9242</v>
      </c>
      <c r="B53" s="2">
        <v>722550554</v>
      </c>
      <c r="C53" s="6">
        <v>0.75</v>
      </c>
    </row>
    <row r="54" spans="1:3" x14ac:dyDescent="0.25">
      <c r="A54" s="1" t="s">
        <v>9242</v>
      </c>
      <c r="B54" s="2">
        <v>409570074</v>
      </c>
      <c r="C54" s="6">
        <v>0.75</v>
      </c>
    </row>
    <row r="55" spans="1:3" x14ac:dyDescent="0.25">
      <c r="A55" s="1" t="s">
        <v>9242</v>
      </c>
      <c r="B55" s="2">
        <v>619053523</v>
      </c>
      <c r="C55" s="6">
        <v>0.75</v>
      </c>
    </row>
    <row r="56" spans="1:3" x14ac:dyDescent="0.25">
      <c r="A56" s="1" t="s">
        <v>9242</v>
      </c>
      <c r="B56" s="2">
        <v>954809761</v>
      </c>
      <c r="C56" s="6">
        <v>0.25</v>
      </c>
    </row>
    <row r="57" spans="1:3" x14ac:dyDescent="0.25">
      <c r="A57" s="1" t="s">
        <v>9242</v>
      </c>
      <c r="B57" s="2">
        <v>108359337</v>
      </c>
      <c r="C57" s="6">
        <v>0.25</v>
      </c>
    </row>
    <row r="58" spans="1:3" x14ac:dyDescent="0.25">
      <c r="A58" s="1" t="s">
        <v>9242</v>
      </c>
      <c r="B58" s="2">
        <v>598377998</v>
      </c>
      <c r="C58" s="6">
        <v>0.5</v>
      </c>
    </row>
    <row r="59" spans="1:3" x14ac:dyDescent="0.25">
      <c r="A59" s="1" t="s">
        <v>9242</v>
      </c>
      <c r="B59" s="2">
        <v>866951616</v>
      </c>
      <c r="C59" s="6">
        <v>0.75</v>
      </c>
    </row>
    <row r="60" spans="1:3" x14ac:dyDescent="0.25">
      <c r="A60" s="1" t="s">
        <v>9242</v>
      </c>
      <c r="B60" s="2">
        <v>733906808</v>
      </c>
      <c r="C60" s="6">
        <v>0.75</v>
      </c>
    </row>
    <row r="61" spans="1:3" x14ac:dyDescent="0.25">
      <c r="A61" s="1" t="s">
        <v>9242</v>
      </c>
      <c r="B61" s="2">
        <v>626802694</v>
      </c>
      <c r="C61" s="6">
        <v>0.25</v>
      </c>
    </row>
    <row r="62" spans="1:3" x14ac:dyDescent="0.25">
      <c r="A62" s="1" t="s">
        <v>9242</v>
      </c>
      <c r="B62" s="2">
        <v>24866329</v>
      </c>
      <c r="C62" s="6">
        <v>0.75</v>
      </c>
    </row>
    <row r="63" spans="1:3" x14ac:dyDescent="0.25">
      <c r="A63" s="1" t="s">
        <v>9242</v>
      </c>
      <c r="B63" s="2">
        <v>351782665</v>
      </c>
      <c r="C63" s="6">
        <v>0.75</v>
      </c>
    </row>
    <row r="64" spans="1:3" x14ac:dyDescent="0.25">
      <c r="A64" s="1" t="s">
        <v>9242</v>
      </c>
      <c r="B64" s="2">
        <v>458486536</v>
      </c>
      <c r="C64" s="6">
        <v>0.25</v>
      </c>
    </row>
    <row r="65" spans="1:3" x14ac:dyDescent="0.25">
      <c r="A65" s="1" t="s">
        <v>9242</v>
      </c>
      <c r="B65" s="2">
        <v>318998783</v>
      </c>
      <c r="C65" s="6">
        <v>0.5</v>
      </c>
    </row>
    <row r="66" spans="1:3" x14ac:dyDescent="0.25">
      <c r="A66" s="1" t="s">
        <v>9242</v>
      </c>
      <c r="B66" s="2">
        <v>976789119</v>
      </c>
      <c r="C66" s="6">
        <v>0</v>
      </c>
    </row>
    <row r="67" spans="1:3" x14ac:dyDescent="0.25">
      <c r="A67" s="1" t="s">
        <v>9242</v>
      </c>
      <c r="B67" s="2">
        <v>447009072</v>
      </c>
      <c r="C67" s="6">
        <v>0.75</v>
      </c>
    </row>
    <row r="68" spans="1:3" x14ac:dyDescent="0.25">
      <c r="A68" s="1" t="s">
        <v>9242</v>
      </c>
      <c r="B68" s="2">
        <v>179532546</v>
      </c>
      <c r="C68" s="6">
        <v>0.5</v>
      </c>
    </row>
    <row r="69" spans="1:3" x14ac:dyDescent="0.25">
      <c r="A69" s="1" t="s">
        <v>9242</v>
      </c>
      <c r="B69" s="2">
        <v>996934429</v>
      </c>
      <c r="C69" s="6">
        <v>0.75</v>
      </c>
    </row>
    <row r="70" spans="1:3" x14ac:dyDescent="0.25">
      <c r="A70" s="1" t="s">
        <v>9242</v>
      </c>
      <c r="B70" s="2">
        <v>27198565</v>
      </c>
      <c r="C70" s="6">
        <v>0</v>
      </c>
    </row>
    <row r="71" spans="1:3" x14ac:dyDescent="0.25">
      <c r="A71" s="1" t="s">
        <v>9242</v>
      </c>
      <c r="B71" s="2">
        <v>527024190</v>
      </c>
      <c r="C71" s="6">
        <v>0.5</v>
      </c>
    </row>
    <row r="72" spans="1:3" x14ac:dyDescent="0.25">
      <c r="A72" s="1" t="s">
        <v>9242</v>
      </c>
      <c r="B72" s="2">
        <v>3708695</v>
      </c>
      <c r="C72" s="6">
        <v>0.25</v>
      </c>
    </row>
    <row r="73" spans="1:3" x14ac:dyDescent="0.25">
      <c r="A73" s="1" t="s">
        <v>9242</v>
      </c>
      <c r="B73" s="2">
        <v>143602533</v>
      </c>
      <c r="C73" s="6">
        <v>0</v>
      </c>
    </row>
    <row r="74" spans="1:3" x14ac:dyDescent="0.25">
      <c r="A74" s="1" t="s">
        <v>9242</v>
      </c>
      <c r="B74" s="2">
        <v>805761085</v>
      </c>
      <c r="C74" s="6">
        <v>0</v>
      </c>
    </row>
    <row r="75" spans="1:3" x14ac:dyDescent="0.25">
      <c r="A75" s="1" t="s">
        <v>9242</v>
      </c>
      <c r="B75" s="2">
        <v>818470558</v>
      </c>
      <c r="C75" s="6">
        <v>0.5</v>
      </c>
    </row>
    <row r="76" spans="1:3" x14ac:dyDescent="0.25">
      <c r="A76" s="1" t="s">
        <v>9242</v>
      </c>
      <c r="B76" s="2">
        <v>411531900</v>
      </c>
      <c r="C76" s="6">
        <v>0.75</v>
      </c>
    </row>
    <row r="77" spans="1:3" x14ac:dyDescent="0.25">
      <c r="A77" s="1" t="s">
        <v>9242</v>
      </c>
      <c r="B77" s="2">
        <v>490298804</v>
      </c>
      <c r="C77" s="6">
        <v>0</v>
      </c>
    </row>
    <row r="78" spans="1:3" x14ac:dyDescent="0.25">
      <c r="A78" s="1" t="s">
        <v>9242</v>
      </c>
      <c r="B78" s="2">
        <v>754830246</v>
      </c>
      <c r="C78" s="6">
        <v>0.5</v>
      </c>
    </row>
    <row r="79" spans="1:3" x14ac:dyDescent="0.25">
      <c r="A79" s="1" t="s">
        <v>9242</v>
      </c>
      <c r="B79" s="2">
        <v>844852319</v>
      </c>
      <c r="C79" s="6">
        <v>0.5</v>
      </c>
    </row>
    <row r="80" spans="1:3" x14ac:dyDescent="0.25">
      <c r="A80" s="1" t="s">
        <v>9242</v>
      </c>
      <c r="B80" s="2">
        <v>873447667</v>
      </c>
      <c r="C80" s="6">
        <v>0.75</v>
      </c>
    </row>
    <row r="81" spans="1:3" x14ac:dyDescent="0.25">
      <c r="A81" s="1" t="s">
        <v>9242</v>
      </c>
      <c r="B81" s="2">
        <v>330939456</v>
      </c>
      <c r="C81" s="6">
        <v>0.75</v>
      </c>
    </row>
    <row r="82" spans="1:3" x14ac:dyDescent="0.25">
      <c r="A82" s="1" t="s">
        <v>9242</v>
      </c>
      <c r="B82" s="2">
        <v>641677481</v>
      </c>
      <c r="C82" s="6">
        <v>0</v>
      </c>
    </row>
    <row r="83" spans="1:3" x14ac:dyDescent="0.25">
      <c r="A83" s="1" t="s">
        <v>9242</v>
      </c>
      <c r="B83" s="2">
        <v>709825618</v>
      </c>
      <c r="C83" s="6">
        <v>0.5</v>
      </c>
    </row>
    <row r="84" spans="1:3" x14ac:dyDescent="0.25">
      <c r="A84" s="1" t="s">
        <v>9242</v>
      </c>
      <c r="B84" s="2">
        <v>397374898</v>
      </c>
      <c r="C84" s="6">
        <v>0.25</v>
      </c>
    </row>
    <row r="85" spans="1:3" x14ac:dyDescent="0.25">
      <c r="A85" s="1" t="s">
        <v>9242</v>
      </c>
      <c r="B85" s="2">
        <v>744593171</v>
      </c>
      <c r="C85" s="6">
        <v>0.25</v>
      </c>
    </row>
    <row r="86" spans="1:3" x14ac:dyDescent="0.25">
      <c r="A86" s="1" t="s">
        <v>9242</v>
      </c>
      <c r="B86" s="2">
        <v>860663910</v>
      </c>
      <c r="C86" s="6">
        <v>0.75</v>
      </c>
    </row>
    <row r="87" spans="1:3" x14ac:dyDescent="0.25">
      <c r="A87" s="1" t="s">
        <v>9242</v>
      </c>
      <c r="B87" s="2">
        <v>905339990</v>
      </c>
      <c r="C87" s="6">
        <v>0.5</v>
      </c>
    </row>
    <row r="88" spans="1:3" x14ac:dyDescent="0.25">
      <c r="A88" s="1" t="s">
        <v>9242</v>
      </c>
      <c r="B88" s="2">
        <v>68152684</v>
      </c>
      <c r="C88" s="6">
        <v>0</v>
      </c>
    </row>
    <row r="89" spans="1:3" x14ac:dyDescent="0.25">
      <c r="A89" s="1" t="s">
        <v>9242</v>
      </c>
      <c r="B89" s="2">
        <v>199102976</v>
      </c>
      <c r="C89" s="6">
        <v>0</v>
      </c>
    </row>
    <row r="90" spans="1:3" x14ac:dyDescent="0.25">
      <c r="A90" s="1" t="s">
        <v>9242</v>
      </c>
      <c r="B90" s="2">
        <v>776653935</v>
      </c>
      <c r="C90" s="6">
        <v>0.5</v>
      </c>
    </row>
    <row r="91" spans="1:3" x14ac:dyDescent="0.25">
      <c r="A91" s="1" t="s">
        <v>9242</v>
      </c>
      <c r="B91" s="2">
        <v>165962259</v>
      </c>
      <c r="C91" s="6">
        <v>0.25</v>
      </c>
    </row>
    <row r="92" spans="1:3" x14ac:dyDescent="0.25">
      <c r="A92" s="1" t="s">
        <v>9242</v>
      </c>
      <c r="B92" s="2">
        <v>86444898</v>
      </c>
      <c r="C92" s="6">
        <v>0.5</v>
      </c>
    </row>
    <row r="93" spans="1:3" x14ac:dyDescent="0.25">
      <c r="A93" s="1" t="s">
        <v>9242</v>
      </c>
      <c r="B93" s="2">
        <v>465801768</v>
      </c>
      <c r="C93" s="6">
        <v>0.5</v>
      </c>
    </row>
    <row r="94" spans="1:3" x14ac:dyDescent="0.25">
      <c r="A94" s="1" t="s">
        <v>9242</v>
      </c>
      <c r="B94" s="2">
        <v>3042125</v>
      </c>
      <c r="C94" s="6">
        <v>0.75</v>
      </c>
    </row>
    <row r="95" spans="1:3" x14ac:dyDescent="0.25">
      <c r="A95" s="1" t="s">
        <v>9242</v>
      </c>
      <c r="B95" s="2">
        <v>445167434</v>
      </c>
      <c r="C95" s="6">
        <v>0.5</v>
      </c>
    </row>
    <row r="96" spans="1:3" x14ac:dyDescent="0.25">
      <c r="A96" s="1" t="s">
        <v>9242</v>
      </c>
      <c r="B96" s="2">
        <v>310347368</v>
      </c>
      <c r="C96" s="6">
        <v>0.75</v>
      </c>
    </row>
    <row r="97" spans="1:3" x14ac:dyDescent="0.25">
      <c r="A97" s="1" t="s">
        <v>9242</v>
      </c>
      <c r="B97" s="2">
        <v>912361340</v>
      </c>
      <c r="C97" s="6">
        <v>0.25</v>
      </c>
    </row>
    <row r="98" spans="1:3" x14ac:dyDescent="0.25">
      <c r="A98" s="1" t="s">
        <v>9242</v>
      </c>
      <c r="B98" s="2">
        <v>166902456</v>
      </c>
      <c r="C98" s="6">
        <v>0.5</v>
      </c>
    </row>
    <row r="99" spans="1:3" x14ac:dyDescent="0.25">
      <c r="A99" s="1" t="s">
        <v>9242</v>
      </c>
      <c r="B99" s="2">
        <v>659116764</v>
      </c>
      <c r="C99" s="6">
        <v>0.75</v>
      </c>
    </row>
    <row r="100" spans="1:3" x14ac:dyDescent="0.25">
      <c r="A100" s="1" t="s">
        <v>9242</v>
      </c>
      <c r="B100" s="2">
        <v>262721547</v>
      </c>
      <c r="C100" s="6">
        <v>0</v>
      </c>
    </row>
    <row r="101" spans="1:3" x14ac:dyDescent="0.25">
      <c r="A101" s="1" t="s">
        <v>9242</v>
      </c>
      <c r="B101" s="2">
        <v>934424206</v>
      </c>
      <c r="C101" s="6">
        <v>0.25</v>
      </c>
    </row>
    <row r="102" spans="1:3" x14ac:dyDescent="0.25">
      <c r="A102" s="1" t="s">
        <v>9242</v>
      </c>
      <c r="B102" s="2">
        <v>21129169</v>
      </c>
      <c r="C102" s="6">
        <v>0</v>
      </c>
    </row>
    <row r="103" spans="1:3" x14ac:dyDescent="0.25">
      <c r="A103" s="1" t="s">
        <v>9242</v>
      </c>
      <c r="B103" s="2">
        <v>963840560</v>
      </c>
      <c r="C103" s="6">
        <v>0.75</v>
      </c>
    </row>
    <row r="104" spans="1:3" x14ac:dyDescent="0.25">
      <c r="A104" s="1" t="s">
        <v>9242</v>
      </c>
      <c r="B104" s="2">
        <v>675064127</v>
      </c>
      <c r="C104" s="6">
        <v>0.25</v>
      </c>
    </row>
    <row r="105" spans="1:3" x14ac:dyDescent="0.25">
      <c r="A105" s="1" t="s">
        <v>9242</v>
      </c>
      <c r="B105" s="2">
        <v>709718318</v>
      </c>
      <c r="C105" s="6">
        <v>0</v>
      </c>
    </row>
    <row r="106" spans="1:3" x14ac:dyDescent="0.25">
      <c r="A106" s="1" t="s">
        <v>9242</v>
      </c>
      <c r="B106" s="2">
        <v>612790558</v>
      </c>
      <c r="C106" s="6">
        <v>0</v>
      </c>
    </row>
    <row r="107" spans="1:3" x14ac:dyDescent="0.25">
      <c r="A107" s="1" t="s">
        <v>9242</v>
      </c>
      <c r="B107" s="2">
        <v>798424866</v>
      </c>
      <c r="C107" s="6">
        <v>0.5</v>
      </c>
    </row>
    <row r="108" spans="1:3" x14ac:dyDescent="0.25">
      <c r="A108" s="1" t="s">
        <v>9242</v>
      </c>
      <c r="B108" s="2">
        <v>59844378</v>
      </c>
      <c r="C108" s="6">
        <v>0.75</v>
      </c>
    </row>
    <row r="109" spans="1:3" x14ac:dyDescent="0.25">
      <c r="A109" s="1" t="s">
        <v>9242</v>
      </c>
      <c r="B109" s="2">
        <v>587004640</v>
      </c>
      <c r="C109" s="6">
        <v>0.5</v>
      </c>
    </row>
    <row r="110" spans="1:3" x14ac:dyDescent="0.25">
      <c r="A110" s="1" t="s">
        <v>9242</v>
      </c>
      <c r="B110" s="2">
        <v>253960066</v>
      </c>
      <c r="C110" s="6">
        <v>0.25</v>
      </c>
    </row>
    <row r="111" spans="1:3" x14ac:dyDescent="0.25">
      <c r="A111" s="1" t="s">
        <v>9242</v>
      </c>
      <c r="B111" s="2">
        <v>93369459</v>
      </c>
      <c r="C111" s="6">
        <v>0.25</v>
      </c>
    </row>
    <row r="112" spans="1:3" x14ac:dyDescent="0.25">
      <c r="A112" s="1" t="s">
        <v>9242</v>
      </c>
      <c r="B112" s="2">
        <v>857789489</v>
      </c>
      <c r="C112" s="6">
        <v>0.75</v>
      </c>
    </row>
    <row r="113" spans="1:3" x14ac:dyDescent="0.25">
      <c r="A113" s="1" t="s">
        <v>9242</v>
      </c>
      <c r="B113" s="2">
        <v>368129271</v>
      </c>
      <c r="C113" s="6">
        <v>0.75</v>
      </c>
    </row>
    <row r="114" spans="1:3" x14ac:dyDescent="0.25">
      <c r="A114" s="1" t="s">
        <v>9242</v>
      </c>
      <c r="B114" s="2">
        <v>169459563</v>
      </c>
      <c r="C114" s="6">
        <v>0.25</v>
      </c>
    </row>
    <row r="115" spans="1:3" x14ac:dyDescent="0.25">
      <c r="A115" s="1" t="s">
        <v>9242</v>
      </c>
      <c r="B115" s="2">
        <v>919517989</v>
      </c>
      <c r="C115" s="6">
        <v>0.5</v>
      </c>
    </row>
    <row r="116" spans="1:3" x14ac:dyDescent="0.25">
      <c r="A116" s="1" t="s">
        <v>9242</v>
      </c>
      <c r="B116" s="2">
        <v>763596924</v>
      </c>
      <c r="C116" s="6">
        <v>0.25</v>
      </c>
    </row>
    <row r="117" spans="1:3" x14ac:dyDescent="0.25">
      <c r="A117" s="1" t="s">
        <v>9242</v>
      </c>
      <c r="B117" s="2">
        <v>855984744</v>
      </c>
      <c r="C117" s="6">
        <v>0.5</v>
      </c>
    </row>
    <row r="118" spans="1:3" x14ac:dyDescent="0.25">
      <c r="A118" s="1" t="s">
        <v>9242</v>
      </c>
      <c r="B118" s="2">
        <v>422083653</v>
      </c>
      <c r="C118" s="6">
        <v>0</v>
      </c>
    </row>
    <row r="119" spans="1:3" x14ac:dyDescent="0.25">
      <c r="A119" s="1" t="s">
        <v>9242</v>
      </c>
      <c r="B119" s="2">
        <v>44902450</v>
      </c>
      <c r="C119" s="6">
        <v>0.75</v>
      </c>
    </row>
    <row r="120" spans="1:3" x14ac:dyDescent="0.25">
      <c r="A120" s="1" t="s">
        <v>9242</v>
      </c>
      <c r="B120" s="2">
        <v>334726039</v>
      </c>
      <c r="C120" s="6">
        <v>0.5</v>
      </c>
    </row>
    <row r="121" spans="1:3" x14ac:dyDescent="0.25">
      <c r="A121" s="1" t="s">
        <v>9242</v>
      </c>
      <c r="B121" s="2">
        <v>453797642</v>
      </c>
      <c r="C121" s="6">
        <v>0.75</v>
      </c>
    </row>
    <row r="122" spans="1:3" x14ac:dyDescent="0.25">
      <c r="A122" s="1" t="s">
        <v>9242</v>
      </c>
      <c r="B122" s="2">
        <v>43798322</v>
      </c>
      <c r="C122" s="6">
        <v>0.75</v>
      </c>
    </row>
    <row r="123" spans="1:3" x14ac:dyDescent="0.25">
      <c r="A123" s="1" t="s">
        <v>9242</v>
      </c>
      <c r="B123" s="2">
        <v>164264097</v>
      </c>
      <c r="C123" s="6">
        <v>0.5</v>
      </c>
    </row>
    <row r="124" spans="1:3" x14ac:dyDescent="0.25">
      <c r="A124" s="1" t="s">
        <v>9242</v>
      </c>
      <c r="B124" s="2">
        <v>67704835</v>
      </c>
      <c r="C124" s="6">
        <v>0.75</v>
      </c>
    </row>
    <row r="125" spans="1:3" x14ac:dyDescent="0.25">
      <c r="A125" s="1" t="s">
        <v>9242</v>
      </c>
      <c r="B125" s="2">
        <v>226392113</v>
      </c>
      <c r="C125" s="6">
        <v>0.75</v>
      </c>
    </row>
    <row r="126" spans="1:3" x14ac:dyDescent="0.25">
      <c r="A126" s="1" t="s">
        <v>9242</v>
      </c>
      <c r="B126" s="2">
        <v>549122786</v>
      </c>
      <c r="C126" s="6">
        <v>0.75</v>
      </c>
    </row>
    <row r="127" spans="1:3" x14ac:dyDescent="0.25">
      <c r="A127" s="1" t="s">
        <v>9242</v>
      </c>
      <c r="B127" s="2">
        <v>987975738</v>
      </c>
      <c r="C127" s="6">
        <v>0.25</v>
      </c>
    </row>
    <row r="128" spans="1:3" x14ac:dyDescent="0.25">
      <c r="A128" s="1" t="s">
        <v>9242</v>
      </c>
      <c r="B128" s="2">
        <v>647826827</v>
      </c>
      <c r="C128" s="6">
        <v>0</v>
      </c>
    </row>
    <row r="129" spans="1:3" x14ac:dyDescent="0.25">
      <c r="A129" s="1" t="s">
        <v>9242</v>
      </c>
      <c r="B129" s="2">
        <v>934597374</v>
      </c>
      <c r="C129" s="6">
        <v>0.5</v>
      </c>
    </row>
    <row r="130" spans="1:3" x14ac:dyDescent="0.25">
      <c r="A130" s="1" t="s">
        <v>9242</v>
      </c>
      <c r="B130" s="2">
        <v>693757324</v>
      </c>
      <c r="C130" s="6">
        <v>0</v>
      </c>
    </row>
    <row r="131" spans="1:3" x14ac:dyDescent="0.25">
      <c r="A131" s="1" t="s">
        <v>9242</v>
      </c>
      <c r="B131" s="2">
        <v>961259213</v>
      </c>
      <c r="C131" s="6">
        <v>0.5</v>
      </c>
    </row>
    <row r="132" spans="1:3" x14ac:dyDescent="0.25">
      <c r="A132" s="1" t="s">
        <v>9242</v>
      </c>
      <c r="B132" s="2">
        <v>651511456</v>
      </c>
      <c r="C132" s="6">
        <v>0</v>
      </c>
    </row>
    <row r="133" spans="1:3" x14ac:dyDescent="0.25">
      <c r="A133" s="1" t="s">
        <v>9242</v>
      </c>
      <c r="B133" s="2">
        <v>870101837</v>
      </c>
      <c r="C133" s="6">
        <v>0</v>
      </c>
    </row>
    <row r="134" spans="1:3" x14ac:dyDescent="0.25">
      <c r="A134" s="1" t="s">
        <v>9242</v>
      </c>
      <c r="B134" s="2">
        <v>9217797</v>
      </c>
      <c r="C134" s="6">
        <v>0.5</v>
      </c>
    </row>
    <row r="135" spans="1:3" x14ac:dyDescent="0.25">
      <c r="A135" s="1" t="s">
        <v>9242</v>
      </c>
      <c r="B135" s="2">
        <v>282048392</v>
      </c>
      <c r="C135" s="6">
        <v>0</v>
      </c>
    </row>
    <row r="136" spans="1:3" x14ac:dyDescent="0.25">
      <c r="A136" s="1" t="s">
        <v>9242</v>
      </c>
      <c r="B136" s="2">
        <v>165254222</v>
      </c>
      <c r="C136" s="6">
        <v>0.75</v>
      </c>
    </row>
    <row r="137" spans="1:3" x14ac:dyDescent="0.25">
      <c r="A137" s="1" t="s">
        <v>9242</v>
      </c>
      <c r="B137" s="2">
        <v>749493329</v>
      </c>
      <c r="C137" s="6">
        <v>0</v>
      </c>
    </row>
    <row r="138" spans="1:3" x14ac:dyDescent="0.25">
      <c r="A138" s="1" t="s">
        <v>9242</v>
      </c>
      <c r="B138" s="2">
        <v>952383149</v>
      </c>
      <c r="C138" s="6">
        <v>0.5</v>
      </c>
    </row>
    <row r="139" spans="1:3" x14ac:dyDescent="0.25">
      <c r="A139" s="1" t="s">
        <v>9242</v>
      </c>
      <c r="B139" s="2">
        <v>975654580</v>
      </c>
      <c r="C139" s="6">
        <v>0.75</v>
      </c>
    </row>
    <row r="140" spans="1:3" x14ac:dyDescent="0.25">
      <c r="A140" s="1" t="s">
        <v>9242</v>
      </c>
      <c r="B140" s="2">
        <v>120462979</v>
      </c>
      <c r="C140" s="6">
        <v>0.5</v>
      </c>
    </row>
    <row r="141" spans="1:3" x14ac:dyDescent="0.25">
      <c r="A141" s="1" t="s">
        <v>9242</v>
      </c>
      <c r="B141" s="2">
        <v>593863928</v>
      </c>
      <c r="C141" s="6">
        <v>0.75</v>
      </c>
    </row>
    <row r="142" spans="1:3" x14ac:dyDescent="0.25">
      <c r="A142" s="1" t="s">
        <v>9242</v>
      </c>
      <c r="B142" s="2">
        <v>314606855</v>
      </c>
      <c r="C142" s="6">
        <v>0.25</v>
      </c>
    </row>
    <row r="143" spans="1:3" x14ac:dyDescent="0.25">
      <c r="A143" s="1" t="s">
        <v>9242</v>
      </c>
      <c r="B143" s="2">
        <v>392790035</v>
      </c>
      <c r="C143" s="6">
        <v>0.5</v>
      </c>
    </row>
    <row r="144" spans="1:3" x14ac:dyDescent="0.25">
      <c r="A144" s="1" t="s">
        <v>9242</v>
      </c>
      <c r="B144" s="2">
        <v>261085420</v>
      </c>
      <c r="C144" s="6">
        <v>0.75</v>
      </c>
    </row>
    <row r="145" spans="1:3" x14ac:dyDescent="0.25">
      <c r="A145" s="1" t="s">
        <v>9242</v>
      </c>
      <c r="B145" s="2">
        <v>204639853</v>
      </c>
      <c r="C145" s="6">
        <v>0.75</v>
      </c>
    </row>
    <row r="146" spans="1:3" x14ac:dyDescent="0.25">
      <c r="A146" s="1" t="s">
        <v>9242</v>
      </c>
      <c r="B146" s="2">
        <v>827410722</v>
      </c>
      <c r="C146" s="6">
        <v>0</v>
      </c>
    </row>
    <row r="147" spans="1:3" x14ac:dyDescent="0.25">
      <c r="A147" s="1" t="s">
        <v>9242</v>
      </c>
      <c r="B147" s="2">
        <v>566928383</v>
      </c>
      <c r="C147" s="6">
        <v>0.25</v>
      </c>
    </row>
    <row r="148" spans="1:3" x14ac:dyDescent="0.25">
      <c r="A148" s="1" t="s">
        <v>9242</v>
      </c>
      <c r="B148" s="2">
        <v>4815836</v>
      </c>
      <c r="C148" s="6">
        <v>0.25</v>
      </c>
    </row>
    <row r="149" spans="1:3" x14ac:dyDescent="0.25">
      <c r="A149" s="1" t="s">
        <v>9242</v>
      </c>
      <c r="B149" s="2">
        <v>688516629</v>
      </c>
      <c r="C149" s="6">
        <v>0</v>
      </c>
    </row>
    <row r="150" spans="1:3" x14ac:dyDescent="0.25">
      <c r="A150" s="1" t="s">
        <v>9242</v>
      </c>
      <c r="B150" s="2">
        <v>322098693</v>
      </c>
      <c r="C150" s="6">
        <v>0.75</v>
      </c>
    </row>
    <row r="151" spans="1:3" x14ac:dyDescent="0.25">
      <c r="A151" s="1" t="s">
        <v>9242</v>
      </c>
      <c r="B151" s="2">
        <v>163998692</v>
      </c>
      <c r="C151" s="6">
        <v>0</v>
      </c>
    </row>
    <row r="152" spans="1:3" x14ac:dyDescent="0.25">
      <c r="A152" s="1" t="s">
        <v>9242</v>
      </c>
      <c r="B152" s="2">
        <v>540646135</v>
      </c>
      <c r="C152" s="6">
        <v>0</v>
      </c>
    </row>
    <row r="153" spans="1:3" x14ac:dyDescent="0.25">
      <c r="A153" s="1" t="s">
        <v>9242</v>
      </c>
      <c r="B153" s="2">
        <v>506585312</v>
      </c>
      <c r="C153" s="6">
        <v>0</v>
      </c>
    </row>
    <row r="154" spans="1:3" x14ac:dyDescent="0.25">
      <c r="A154" s="1" t="s">
        <v>9242</v>
      </c>
      <c r="B154" s="2">
        <v>941640918</v>
      </c>
      <c r="C154" s="6">
        <v>0</v>
      </c>
    </row>
    <row r="155" spans="1:3" x14ac:dyDescent="0.25">
      <c r="A155" s="1" t="s">
        <v>9242</v>
      </c>
      <c r="B155" s="2">
        <v>371508664</v>
      </c>
      <c r="C155" s="6">
        <v>0.25</v>
      </c>
    </row>
    <row r="156" spans="1:3" x14ac:dyDescent="0.25">
      <c r="A156" s="1" t="s">
        <v>9242</v>
      </c>
      <c r="B156" s="2">
        <v>6783451</v>
      </c>
      <c r="C156" s="6">
        <v>0</v>
      </c>
    </row>
    <row r="157" spans="1:3" x14ac:dyDescent="0.25">
      <c r="A157" s="1" t="s">
        <v>9242</v>
      </c>
      <c r="B157" s="2">
        <v>906510135</v>
      </c>
      <c r="C157" s="6">
        <v>0.25</v>
      </c>
    </row>
    <row r="158" spans="1:3" x14ac:dyDescent="0.25">
      <c r="A158" s="1" t="s">
        <v>9242</v>
      </c>
      <c r="B158" s="2">
        <v>55291105</v>
      </c>
      <c r="C158" s="6">
        <v>0.5</v>
      </c>
    </row>
    <row r="159" spans="1:3" x14ac:dyDescent="0.25">
      <c r="A159" s="1" t="s">
        <v>9242</v>
      </c>
      <c r="B159" s="2">
        <v>795569153</v>
      </c>
      <c r="C159" s="6">
        <v>0.75</v>
      </c>
    </row>
    <row r="160" spans="1:3" x14ac:dyDescent="0.25">
      <c r="A160" s="1" t="s">
        <v>9242</v>
      </c>
      <c r="B160" s="2">
        <v>92871480</v>
      </c>
      <c r="C160" s="6">
        <v>0.5</v>
      </c>
    </row>
    <row r="161" spans="1:3" x14ac:dyDescent="0.25">
      <c r="A161" s="1" t="s">
        <v>9242</v>
      </c>
      <c r="B161" s="2">
        <v>468197885</v>
      </c>
      <c r="C161" s="6">
        <v>0.25</v>
      </c>
    </row>
    <row r="162" spans="1:3" x14ac:dyDescent="0.25">
      <c r="A162" s="1" t="s">
        <v>9242</v>
      </c>
      <c r="B162" s="2">
        <v>82435985</v>
      </c>
      <c r="C162" s="6">
        <v>0.5</v>
      </c>
    </row>
    <row r="163" spans="1:3" x14ac:dyDescent="0.25">
      <c r="A163" s="1" t="s">
        <v>9242</v>
      </c>
      <c r="B163" s="2">
        <v>60755955</v>
      </c>
      <c r="C163" s="6">
        <v>0.5</v>
      </c>
    </row>
    <row r="164" spans="1:3" x14ac:dyDescent="0.25">
      <c r="A164" s="1" t="s">
        <v>9242</v>
      </c>
      <c r="B164" s="2">
        <v>5643565</v>
      </c>
      <c r="C164" s="6">
        <v>0.5</v>
      </c>
    </row>
    <row r="165" spans="1:3" x14ac:dyDescent="0.25">
      <c r="A165" s="1" t="s">
        <v>9242</v>
      </c>
      <c r="B165" s="2">
        <v>968346736</v>
      </c>
      <c r="C165" s="6">
        <v>0.75</v>
      </c>
    </row>
    <row r="166" spans="1:3" x14ac:dyDescent="0.25">
      <c r="A166" s="1" t="s">
        <v>9242</v>
      </c>
      <c r="B166" s="2">
        <v>678550692</v>
      </c>
      <c r="C166" s="6">
        <v>0.75</v>
      </c>
    </row>
    <row r="167" spans="1:3" x14ac:dyDescent="0.25">
      <c r="A167" s="1" t="s">
        <v>9242</v>
      </c>
      <c r="B167" s="2">
        <v>703370261</v>
      </c>
      <c r="C167" s="6">
        <v>0.75</v>
      </c>
    </row>
    <row r="168" spans="1:3" x14ac:dyDescent="0.25">
      <c r="A168" s="1" t="s">
        <v>9242</v>
      </c>
      <c r="B168" s="2">
        <v>58509766</v>
      </c>
      <c r="C168" s="6">
        <v>0.25</v>
      </c>
    </row>
    <row r="169" spans="1:3" x14ac:dyDescent="0.25">
      <c r="A169" s="1" t="s">
        <v>9242</v>
      </c>
      <c r="B169" s="2">
        <v>309409121</v>
      </c>
      <c r="C169" s="6">
        <v>0.75</v>
      </c>
    </row>
    <row r="170" spans="1:3" x14ac:dyDescent="0.25">
      <c r="A170" s="1" t="s">
        <v>9242</v>
      </c>
      <c r="B170" s="2">
        <v>820706182</v>
      </c>
      <c r="C170" s="6">
        <v>0</v>
      </c>
    </row>
    <row r="171" spans="1:3" x14ac:dyDescent="0.25">
      <c r="A171" s="1" t="s">
        <v>9242</v>
      </c>
      <c r="B171" s="2">
        <v>523307003</v>
      </c>
      <c r="C171" s="6">
        <v>0.75</v>
      </c>
    </row>
    <row r="172" spans="1:3" x14ac:dyDescent="0.25">
      <c r="A172" s="1" t="s">
        <v>9242</v>
      </c>
      <c r="B172" s="2">
        <v>208704204</v>
      </c>
      <c r="C172" s="6">
        <v>0.25</v>
      </c>
    </row>
    <row r="173" spans="1:3" x14ac:dyDescent="0.25">
      <c r="A173" s="1" t="s">
        <v>9242</v>
      </c>
      <c r="B173" s="2">
        <v>266560704</v>
      </c>
      <c r="C173" s="6">
        <v>0</v>
      </c>
    </row>
    <row r="174" spans="1:3" x14ac:dyDescent="0.25">
      <c r="A174" s="1" t="s">
        <v>9242</v>
      </c>
      <c r="B174" s="2">
        <v>570375422</v>
      </c>
      <c r="C174" s="6">
        <v>0</v>
      </c>
    </row>
    <row r="175" spans="1:3" x14ac:dyDescent="0.25">
      <c r="A175" s="1" t="s">
        <v>9242</v>
      </c>
      <c r="B175" s="2">
        <v>872982431</v>
      </c>
      <c r="C175" s="6">
        <v>0</v>
      </c>
    </row>
    <row r="176" spans="1:3" x14ac:dyDescent="0.25">
      <c r="A176" s="1" t="s">
        <v>9242</v>
      </c>
      <c r="B176" s="2">
        <v>942865004</v>
      </c>
      <c r="C176" s="6">
        <v>0.75</v>
      </c>
    </row>
    <row r="177" spans="1:3" x14ac:dyDescent="0.25">
      <c r="A177" s="1" t="s">
        <v>9242</v>
      </c>
      <c r="B177" s="2">
        <v>88801304</v>
      </c>
      <c r="C177" s="6">
        <v>0.75</v>
      </c>
    </row>
    <row r="178" spans="1:3" x14ac:dyDescent="0.25">
      <c r="A178" s="1" t="s">
        <v>9242</v>
      </c>
      <c r="B178" s="2">
        <v>722856850</v>
      </c>
      <c r="C178" s="6">
        <v>0</v>
      </c>
    </row>
    <row r="179" spans="1:3" x14ac:dyDescent="0.25">
      <c r="A179" s="1" t="s">
        <v>9242</v>
      </c>
      <c r="B179" s="2">
        <v>800954188</v>
      </c>
      <c r="C179" s="6">
        <v>0.75</v>
      </c>
    </row>
    <row r="180" spans="1:3" x14ac:dyDescent="0.25">
      <c r="A180" s="1" t="s">
        <v>9242</v>
      </c>
      <c r="B180" s="2">
        <v>259747071</v>
      </c>
      <c r="C180" s="6">
        <v>0.25</v>
      </c>
    </row>
    <row r="181" spans="1:3" x14ac:dyDescent="0.25">
      <c r="A181" s="1" t="s">
        <v>9242</v>
      </c>
      <c r="B181" s="2">
        <v>580745202</v>
      </c>
      <c r="C181" s="6">
        <v>0.5</v>
      </c>
    </row>
    <row r="182" spans="1:3" x14ac:dyDescent="0.25">
      <c r="A182" s="1" t="s">
        <v>9242</v>
      </c>
      <c r="B182" s="2">
        <v>113298775</v>
      </c>
      <c r="C182" s="6">
        <v>0.25</v>
      </c>
    </row>
    <row r="183" spans="1:3" x14ac:dyDescent="0.25">
      <c r="A183" s="1" t="s">
        <v>9242</v>
      </c>
      <c r="B183" s="2">
        <v>672546494</v>
      </c>
      <c r="C183" s="6">
        <v>0</v>
      </c>
    </row>
    <row r="184" spans="1:3" x14ac:dyDescent="0.25">
      <c r="A184" s="1" t="s">
        <v>9242</v>
      </c>
      <c r="B184" s="2">
        <v>45923697</v>
      </c>
      <c r="C184" s="6">
        <v>0.25</v>
      </c>
    </row>
    <row r="185" spans="1:3" x14ac:dyDescent="0.25">
      <c r="A185" s="1" t="s">
        <v>9242</v>
      </c>
      <c r="B185" s="2">
        <v>838039063</v>
      </c>
      <c r="C185" s="6">
        <v>0</v>
      </c>
    </row>
    <row r="186" spans="1:3" x14ac:dyDescent="0.25">
      <c r="A186" s="1" t="s">
        <v>9242</v>
      </c>
      <c r="B186" s="2">
        <v>67107368</v>
      </c>
      <c r="C186" s="6">
        <v>0.75</v>
      </c>
    </row>
    <row r="187" spans="1:3" x14ac:dyDescent="0.25">
      <c r="A187" s="1" t="s">
        <v>9242</v>
      </c>
      <c r="B187" s="2">
        <v>307335836</v>
      </c>
      <c r="C187" s="6">
        <v>0.5</v>
      </c>
    </row>
    <row r="188" spans="1:3" x14ac:dyDescent="0.25">
      <c r="A188" s="1" t="s">
        <v>9242</v>
      </c>
      <c r="B188" s="2">
        <v>974992850</v>
      </c>
      <c r="C188" s="6">
        <v>0</v>
      </c>
    </row>
    <row r="189" spans="1:3" x14ac:dyDescent="0.25">
      <c r="A189" s="1" t="s">
        <v>9242</v>
      </c>
      <c r="B189" s="2">
        <v>913730367</v>
      </c>
      <c r="C189" s="6">
        <v>0.5</v>
      </c>
    </row>
    <row r="190" spans="1:3" x14ac:dyDescent="0.25">
      <c r="A190" s="1" t="s">
        <v>9242</v>
      </c>
      <c r="B190" s="2">
        <v>674880736</v>
      </c>
      <c r="C190" s="6">
        <v>0</v>
      </c>
    </row>
    <row r="191" spans="1:3" x14ac:dyDescent="0.25">
      <c r="A191" s="1" t="s">
        <v>9242</v>
      </c>
      <c r="B191" s="2">
        <v>335718706</v>
      </c>
      <c r="C191" s="6">
        <v>0</v>
      </c>
    </row>
    <row r="192" spans="1:3" x14ac:dyDescent="0.25">
      <c r="A192" s="1" t="s">
        <v>9242</v>
      </c>
      <c r="B192" s="2">
        <v>942234925</v>
      </c>
      <c r="C192" s="6">
        <v>0.75</v>
      </c>
    </row>
    <row r="193" spans="1:3" x14ac:dyDescent="0.25">
      <c r="A193" s="1" t="s">
        <v>9242</v>
      </c>
      <c r="B193" s="2">
        <v>131217921</v>
      </c>
      <c r="C193" s="6">
        <v>0.25</v>
      </c>
    </row>
    <row r="194" spans="1:3" x14ac:dyDescent="0.25">
      <c r="A194" s="1" t="s">
        <v>9242</v>
      </c>
      <c r="B194" s="2">
        <v>244003102</v>
      </c>
      <c r="C194" s="6">
        <v>0.5</v>
      </c>
    </row>
    <row r="195" spans="1:3" x14ac:dyDescent="0.25">
      <c r="A195" s="1" t="s">
        <v>9242</v>
      </c>
      <c r="B195" s="2">
        <v>508746778</v>
      </c>
      <c r="C195" s="6">
        <v>0.5</v>
      </c>
    </row>
    <row r="196" spans="1:3" x14ac:dyDescent="0.25">
      <c r="A196" s="1" t="s">
        <v>9242</v>
      </c>
      <c r="B196" s="2">
        <v>377778135</v>
      </c>
      <c r="C196" s="6">
        <v>0</v>
      </c>
    </row>
    <row r="197" spans="1:3" x14ac:dyDescent="0.25">
      <c r="A197" s="1" t="s">
        <v>9242</v>
      </c>
      <c r="B197" s="2">
        <v>313980008</v>
      </c>
      <c r="C197" s="6">
        <v>0.5</v>
      </c>
    </row>
    <row r="198" spans="1:3" x14ac:dyDescent="0.25">
      <c r="A198" s="1" t="s">
        <v>9242</v>
      </c>
      <c r="B198" s="2">
        <v>259056326</v>
      </c>
      <c r="C198" s="6">
        <v>0</v>
      </c>
    </row>
    <row r="199" spans="1:3" x14ac:dyDescent="0.25">
      <c r="A199" s="1" t="s">
        <v>9242</v>
      </c>
      <c r="B199" s="2">
        <v>41359454</v>
      </c>
      <c r="C199" s="6">
        <v>0.25</v>
      </c>
    </row>
    <row r="200" spans="1:3" x14ac:dyDescent="0.25">
      <c r="A200" s="1" t="s">
        <v>9242</v>
      </c>
      <c r="B200" s="2">
        <v>649667256</v>
      </c>
      <c r="C200" s="6">
        <v>0.5</v>
      </c>
    </row>
    <row r="201" spans="1:3" x14ac:dyDescent="0.25">
      <c r="A201" s="1" t="s">
        <v>9242</v>
      </c>
      <c r="B201" s="2">
        <v>6178667</v>
      </c>
      <c r="C201" s="6">
        <v>0.5</v>
      </c>
    </row>
    <row r="202" spans="1:3" x14ac:dyDescent="0.25">
      <c r="A202" s="1" t="s">
        <v>9242</v>
      </c>
      <c r="B202" s="2">
        <v>534393886</v>
      </c>
      <c r="C202" s="6">
        <v>0.75</v>
      </c>
    </row>
    <row r="203" spans="1:3" x14ac:dyDescent="0.25">
      <c r="A203" s="1" t="s">
        <v>9242</v>
      </c>
      <c r="B203" s="2">
        <v>679057272</v>
      </c>
      <c r="C203" s="6">
        <v>0</v>
      </c>
    </row>
    <row r="204" spans="1:3" x14ac:dyDescent="0.25">
      <c r="A204" s="1" t="s">
        <v>9242</v>
      </c>
      <c r="B204" s="2">
        <v>395405823</v>
      </c>
      <c r="C204" s="6">
        <v>0.25</v>
      </c>
    </row>
    <row r="205" spans="1:3" x14ac:dyDescent="0.25">
      <c r="A205" s="1" t="s">
        <v>9242</v>
      </c>
      <c r="B205" s="2">
        <v>484916169</v>
      </c>
      <c r="C205" s="6">
        <v>0.25</v>
      </c>
    </row>
    <row r="206" spans="1:3" x14ac:dyDescent="0.25">
      <c r="A206" s="1" t="s">
        <v>9242</v>
      </c>
      <c r="B206" s="2">
        <v>701267565</v>
      </c>
      <c r="C206" s="6">
        <v>0.5</v>
      </c>
    </row>
    <row r="207" spans="1:3" x14ac:dyDescent="0.25">
      <c r="A207" s="1" t="s">
        <v>9242</v>
      </c>
      <c r="B207" s="2">
        <v>925817645</v>
      </c>
      <c r="C207" s="6">
        <v>0.5</v>
      </c>
    </row>
    <row r="208" spans="1:3" x14ac:dyDescent="0.25">
      <c r="A208" s="1" t="s">
        <v>9242</v>
      </c>
      <c r="B208" s="2">
        <v>848268059</v>
      </c>
      <c r="C208" s="6">
        <v>0</v>
      </c>
    </row>
    <row r="209" spans="1:3" x14ac:dyDescent="0.25">
      <c r="A209" s="1" t="s">
        <v>9242</v>
      </c>
      <c r="B209" s="2">
        <v>860849340</v>
      </c>
      <c r="C209" s="6">
        <v>0.5</v>
      </c>
    </row>
    <row r="210" spans="1:3" x14ac:dyDescent="0.25">
      <c r="A210" s="1" t="s">
        <v>9242</v>
      </c>
      <c r="B210" s="2">
        <v>420919990</v>
      </c>
      <c r="C210" s="6">
        <v>0</v>
      </c>
    </row>
    <row r="211" spans="1:3" x14ac:dyDescent="0.25">
      <c r="A211" s="1" t="s">
        <v>9242</v>
      </c>
      <c r="B211" s="2">
        <v>921708705</v>
      </c>
      <c r="C211" s="6">
        <v>0.75</v>
      </c>
    </row>
    <row r="212" spans="1:3" x14ac:dyDescent="0.25">
      <c r="A212" s="1" t="s">
        <v>9242</v>
      </c>
      <c r="B212" s="2">
        <v>756973402</v>
      </c>
      <c r="C212" s="6">
        <v>0.5</v>
      </c>
    </row>
    <row r="213" spans="1:3" x14ac:dyDescent="0.25">
      <c r="A213" s="1" t="s">
        <v>9242</v>
      </c>
      <c r="B213" s="2">
        <v>276008559</v>
      </c>
      <c r="C213" s="6">
        <v>0</v>
      </c>
    </row>
    <row r="214" spans="1:3" x14ac:dyDescent="0.25">
      <c r="A214" s="1" t="s">
        <v>9242</v>
      </c>
      <c r="B214" s="2">
        <v>518406085</v>
      </c>
      <c r="C214" s="6">
        <v>0.25</v>
      </c>
    </row>
    <row r="215" spans="1:3" x14ac:dyDescent="0.25">
      <c r="A215" s="1" t="s">
        <v>9242</v>
      </c>
      <c r="B215" s="2">
        <v>142941602</v>
      </c>
      <c r="C215" s="6">
        <v>0.5</v>
      </c>
    </row>
    <row r="216" spans="1:3" x14ac:dyDescent="0.25">
      <c r="A216" s="1" t="s">
        <v>9242</v>
      </c>
      <c r="B216" s="2">
        <v>43105506</v>
      </c>
      <c r="C216" s="6">
        <v>0.5</v>
      </c>
    </row>
    <row r="217" spans="1:3" x14ac:dyDescent="0.25">
      <c r="A217" s="1" t="s">
        <v>9242</v>
      </c>
      <c r="B217" s="2">
        <v>347096251</v>
      </c>
      <c r="C217" s="6">
        <v>0.25</v>
      </c>
    </row>
    <row r="218" spans="1:3" x14ac:dyDescent="0.25">
      <c r="A218" s="1" t="s">
        <v>9242</v>
      </c>
      <c r="B218" s="2">
        <v>924626830</v>
      </c>
      <c r="C218" s="6">
        <v>0.5</v>
      </c>
    </row>
    <row r="219" spans="1:3" x14ac:dyDescent="0.25">
      <c r="A219" s="1" t="s">
        <v>9242</v>
      </c>
      <c r="B219" s="2">
        <v>800680533</v>
      </c>
      <c r="C219" s="6">
        <v>0</v>
      </c>
    </row>
    <row r="220" spans="1:3" x14ac:dyDescent="0.25">
      <c r="A220" s="1" t="s">
        <v>9242</v>
      </c>
      <c r="B220" s="2">
        <v>600786147</v>
      </c>
      <c r="C220" s="6">
        <v>0.25</v>
      </c>
    </row>
    <row r="221" spans="1:3" x14ac:dyDescent="0.25">
      <c r="A221" s="1" t="s">
        <v>9242</v>
      </c>
      <c r="B221" s="2">
        <v>876216916</v>
      </c>
      <c r="C221" s="6">
        <v>0</v>
      </c>
    </row>
    <row r="222" spans="1:3" x14ac:dyDescent="0.25">
      <c r="A222" s="1" t="s">
        <v>9242</v>
      </c>
      <c r="B222" s="2">
        <v>213753946</v>
      </c>
      <c r="C222" s="6">
        <v>0.25</v>
      </c>
    </row>
    <row r="223" spans="1:3" x14ac:dyDescent="0.25">
      <c r="A223" s="1" t="s">
        <v>9242</v>
      </c>
      <c r="B223" s="2">
        <v>717475855</v>
      </c>
      <c r="C223" s="6">
        <v>0.5</v>
      </c>
    </row>
    <row r="224" spans="1:3" x14ac:dyDescent="0.25">
      <c r="A224" s="1" t="s">
        <v>9242</v>
      </c>
      <c r="B224" s="2">
        <v>199109491</v>
      </c>
      <c r="C224" s="6">
        <v>0.25</v>
      </c>
    </row>
    <row r="225" spans="1:3" x14ac:dyDescent="0.25">
      <c r="A225" s="1" t="s">
        <v>9242</v>
      </c>
      <c r="B225" s="2">
        <v>684559377</v>
      </c>
      <c r="C225" s="6">
        <v>0.25</v>
      </c>
    </row>
    <row r="226" spans="1:3" x14ac:dyDescent="0.25">
      <c r="A226" s="1" t="s">
        <v>9242</v>
      </c>
      <c r="B226" s="2">
        <v>619982087</v>
      </c>
      <c r="C226" s="6">
        <v>0.5</v>
      </c>
    </row>
    <row r="227" spans="1:3" x14ac:dyDescent="0.25">
      <c r="A227" s="1" t="s">
        <v>9242</v>
      </c>
      <c r="B227" s="2">
        <v>580182767</v>
      </c>
      <c r="C227" s="6">
        <v>0.25</v>
      </c>
    </row>
    <row r="228" spans="1:3" x14ac:dyDescent="0.25">
      <c r="A228" s="1" t="s">
        <v>9242</v>
      </c>
      <c r="B228" s="2">
        <v>244864582</v>
      </c>
      <c r="C228" s="6">
        <v>0</v>
      </c>
    </row>
    <row r="229" spans="1:3" x14ac:dyDescent="0.25">
      <c r="A229" s="1" t="s">
        <v>9242</v>
      </c>
      <c r="B229" s="2">
        <v>43787692</v>
      </c>
      <c r="C229" s="6">
        <v>0</v>
      </c>
    </row>
    <row r="230" spans="1:3" x14ac:dyDescent="0.25">
      <c r="A230" s="1" t="s">
        <v>9242</v>
      </c>
      <c r="B230" s="2">
        <v>781721872</v>
      </c>
      <c r="C230" s="6">
        <v>0.75</v>
      </c>
    </row>
    <row r="231" spans="1:3" x14ac:dyDescent="0.25">
      <c r="A231" s="1" t="s">
        <v>9242</v>
      </c>
      <c r="B231" s="2">
        <v>245297664</v>
      </c>
      <c r="C231" s="6">
        <v>0.75</v>
      </c>
    </row>
    <row r="232" spans="1:3" x14ac:dyDescent="0.25">
      <c r="A232" s="1" t="s">
        <v>9242</v>
      </c>
      <c r="B232" s="2">
        <v>45676466</v>
      </c>
      <c r="C232" s="6">
        <v>0.5</v>
      </c>
    </row>
    <row r="233" spans="1:3" x14ac:dyDescent="0.25">
      <c r="A233" s="1" t="s">
        <v>9242</v>
      </c>
      <c r="B233" s="2">
        <v>301382196</v>
      </c>
      <c r="C233" s="6">
        <v>0</v>
      </c>
    </row>
    <row r="234" spans="1:3" x14ac:dyDescent="0.25">
      <c r="A234" s="1" t="s">
        <v>9242</v>
      </c>
      <c r="B234" s="2">
        <v>55382792</v>
      </c>
      <c r="C234" s="6">
        <v>0.75</v>
      </c>
    </row>
    <row r="235" spans="1:3" x14ac:dyDescent="0.25">
      <c r="A235" s="1" t="s">
        <v>9242</v>
      </c>
      <c r="B235" s="2">
        <v>109266025</v>
      </c>
      <c r="C235" s="6">
        <v>0.25</v>
      </c>
    </row>
    <row r="236" spans="1:3" x14ac:dyDescent="0.25">
      <c r="A236" s="1" t="s">
        <v>9242</v>
      </c>
      <c r="B236" s="2">
        <v>296439878</v>
      </c>
      <c r="C236" s="6">
        <v>0</v>
      </c>
    </row>
    <row r="237" spans="1:3" x14ac:dyDescent="0.25">
      <c r="A237" s="1" t="s">
        <v>9242</v>
      </c>
      <c r="B237" s="2">
        <v>988806921</v>
      </c>
      <c r="C237" s="6">
        <v>0</v>
      </c>
    </row>
    <row r="238" spans="1:3" x14ac:dyDescent="0.25">
      <c r="A238" s="1" t="s">
        <v>9242</v>
      </c>
      <c r="B238" s="2">
        <v>610088704</v>
      </c>
      <c r="C238" s="6">
        <v>0.75</v>
      </c>
    </row>
    <row r="239" spans="1:3" x14ac:dyDescent="0.25">
      <c r="A239" s="1" t="s">
        <v>9242</v>
      </c>
      <c r="B239" s="2">
        <v>704257334</v>
      </c>
      <c r="C239" s="6">
        <v>0.5</v>
      </c>
    </row>
    <row r="240" spans="1:3" x14ac:dyDescent="0.25">
      <c r="A240" s="1" t="s">
        <v>9242</v>
      </c>
      <c r="B240" s="2">
        <v>400996340</v>
      </c>
      <c r="C240" s="6">
        <v>0</v>
      </c>
    </row>
    <row r="241" spans="1:3" x14ac:dyDescent="0.25">
      <c r="A241" s="1" t="s">
        <v>9242</v>
      </c>
      <c r="B241" s="2">
        <v>985217845</v>
      </c>
      <c r="C241" s="6">
        <v>0.75</v>
      </c>
    </row>
    <row r="242" spans="1:3" x14ac:dyDescent="0.25">
      <c r="A242" s="1" t="s">
        <v>9242</v>
      </c>
      <c r="B242" s="2">
        <v>961508732</v>
      </c>
      <c r="C242" s="6">
        <v>0.25</v>
      </c>
    </row>
    <row r="243" spans="1:3" x14ac:dyDescent="0.25">
      <c r="A243" s="1" t="s">
        <v>9242</v>
      </c>
      <c r="B243" s="2">
        <v>593922000</v>
      </c>
      <c r="C243" s="6">
        <v>0</v>
      </c>
    </row>
    <row r="244" spans="1:3" x14ac:dyDescent="0.25">
      <c r="A244" s="1" t="s">
        <v>9242</v>
      </c>
      <c r="B244" s="2">
        <v>436724092</v>
      </c>
      <c r="C244" s="6">
        <v>0.5</v>
      </c>
    </row>
    <row r="245" spans="1:3" x14ac:dyDescent="0.25">
      <c r="A245" s="1" t="s">
        <v>9242</v>
      </c>
      <c r="B245" s="2">
        <v>574901635</v>
      </c>
      <c r="C245" s="6">
        <v>0.5</v>
      </c>
    </row>
    <row r="246" spans="1:3" x14ac:dyDescent="0.25">
      <c r="A246" s="1" t="s">
        <v>9242</v>
      </c>
      <c r="B246" s="2">
        <v>157175715</v>
      </c>
      <c r="C246" s="6">
        <v>0.75</v>
      </c>
    </row>
    <row r="247" spans="1:3" x14ac:dyDescent="0.25">
      <c r="A247" s="1" t="s">
        <v>9242</v>
      </c>
      <c r="B247" s="2">
        <v>274445016</v>
      </c>
      <c r="C247" s="6">
        <v>0.5</v>
      </c>
    </row>
    <row r="248" spans="1:3" x14ac:dyDescent="0.25">
      <c r="A248" s="1" t="s">
        <v>9242</v>
      </c>
      <c r="B248" s="2">
        <v>935732733</v>
      </c>
      <c r="C248" s="6">
        <v>0.5</v>
      </c>
    </row>
    <row r="249" spans="1:3" x14ac:dyDescent="0.25">
      <c r="A249" s="1" t="s">
        <v>9242</v>
      </c>
      <c r="B249" s="2">
        <v>900885875</v>
      </c>
      <c r="C249" s="6">
        <v>0</v>
      </c>
    </row>
    <row r="250" spans="1:3" x14ac:dyDescent="0.25">
      <c r="A250" s="1" t="s">
        <v>9242</v>
      </c>
      <c r="B250" s="2">
        <v>829001426</v>
      </c>
      <c r="C250" s="6">
        <v>0</v>
      </c>
    </row>
    <row r="251" spans="1:3" x14ac:dyDescent="0.25">
      <c r="A251" s="1" t="s">
        <v>9242</v>
      </c>
      <c r="B251" s="2">
        <v>151570772</v>
      </c>
      <c r="C251" s="6">
        <v>0.5</v>
      </c>
    </row>
    <row r="252" spans="1:3" x14ac:dyDescent="0.25">
      <c r="A252" s="1" t="s">
        <v>9242</v>
      </c>
      <c r="B252" s="2">
        <v>403325723</v>
      </c>
      <c r="C252" s="6">
        <v>0.75</v>
      </c>
    </row>
    <row r="253" spans="1:3" x14ac:dyDescent="0.25">
      <c r="A253" s="1" t="s">
        <v>9242</v>
      </c>
      <c r="B253" s="2">
        <v>436095405</v>
      </c>
      <c r="C253" s="6">
        <v>0</v>
      </c>
    </row>
    <row r="254" spans="1:3" x14ac:dyDescent="0.25">
      <c r="A254" s="1" t="s">
        <v>9242</v>
      </c>
      <c r="B254" s="2">
        <v>255183298</v>
      </c>
      <c r="C254" s="6">
        <v>0.75</v>
      </c>
    </row>
    <row r="255" spans="1:3" x14ac:dyDescent="0.25">
      <c r="A255" s="1" t="s">
        <v>9242</v>
      </c>
      <c r="B255" s="2">
        <v>216744635</v>
      </c>
      <c r="C255" s="6">
        <v>0.75</v>
      </c>
    </row>
    <row r="256" spans="1:3" x14ac:dyDescent="0.25">
      <c r="A256" s="1" t="s">
        <v>9242</v>
      </c>
      <c r="B256" s="2">
        <v>363597849</v>
      </c>
      <c r="C256" s="6">
        <v>0.75</v>
      </c>
    </row>
    <row r="257" spans="1:3" x14ac:dyDescent="0.25">
      <c r="A257" s="1" t="s">
        <v>9242</v>
      </c>
      <c r="B257" s="2">
        <v>646242159</v>
      </c>
      <c r="C257" s="6">
        <v>0</v>
      </c>
    </row>
    <row r="258" spans="1:3" x14ac:dyDescent="0.25">
      <c r="A258" s="1" t="s">
        <v>9242</v>
      </c>
      <c r="B258" s="2">
        <v>542438679</v>
      </c>
      <c r="C258" s="6">
        <v>0.5</v>
      </c>
    </row>
    <row r="259" spans="1:3" x14ac:dyDescent="0.25">
      <c r="A259" s="1" t="s">
        <v>9242</v>
      </c>
      <c r="B259" s="2">
        <v>110491505</v>
      </c>
      <c r="C259" s="6">
        <v>0.5</v>
      </c>
    </row>
    <row r="260" spans="1:3" x14ac:dyDescent="0.25">
      <c r="A260" s="1" t="s">
        <v>9242</v>
      </c>
      <c r="B260" s="2">
        <v>812543923</v>
      </c>
      <c r="C260" s="6">
        <v>0.5</v>
      </c>
    </row>
    <row r="261" spans="1:3" x14ac:dyDescent="0.25">
      <c r="A261" s="1" t="s">
        <v>9242</v>
      </c>
      <c r="B261" s="2">
        <v>542178048</v>
      </c>
      <c r="C261" s="6">
        <v>0.75</v>
      </c>
    </row>
    <row r="262" spans="1:3" x14ac:dyDescent="0.25">
      <c r="A262" s="1" t="s">
        <v>9242</v>
      </c>
      <c r="B262" s="2">
        <v>927583432</v>
      </c>
      <c r="C262" s="6">
        <v>0</v>
      </c>
    </row>
    <row r="263" spans="1:3" x14ac:dyDescent="0.25">
      <c r="A263" s="1" t="s">
        <v>9242</v>
      </c>
      <c r="B263" s="2">
        <v>756553453</v>
      </c>
      <c r="C263" s="6">
        <v>0</v>
      </c>
    </row>
    <row r="264" spans="1:3" x14ac:dyDescent="0.25">
      <c r="A264" s="1" t="s">
        <v>9242</v>
      </c>
      <c r="B264" s="2">
        <v>696046635</v>
      </c>
      <c r="C264" s="6">
        <v>0.5</v>
      </c>
    </row>
    <row r="265" spans="1:3" x14ac:dyDescent="0.25">
      <c r="A265" s="1" t="s">
        <v>9242</v>
      </c>
      <c r="B265" s="2">
        <v>314669857</v>
      </c>
      <c r="C265" s="6">
        <v>0.5</v>
      </c>
    </row>
    <row r="266" spans="1:3" x14ac:dyDescent="0.25">
      <c r="A266" s="1" t="s">
        <v>9242</v>
      </c>
      <c r="B266" s="2">
        <v>600726742</v>
      </c>
      <c r="C266" s="6">
        <v>0</v>
      </c>
    </row>
    <row r="267" spans="1:3" x14ac:dyDescent="0.25">
      <c r="A267" s="1" t="s">
        <v>9242</v>
      </c>
      <c r="B267" s="2">
        <v>803923948</v>
      </c>
      <c r="C267" s="6">
        <v>0.75</v>
      </c>
    </row>
    <row r="268" spans="1:3" x14ac:dyDescent="0.25">
      <c r="A268" s="1" t="s">
        <v>9242</v>
      </c>
      <c r="B268" s="2">
        <v>788384508</v>
      </c>
      <c r="C268" s="6">
        <v>0.25</v>
      </c>
    </row>
    <row r="269" spans="1:3" x14ac:dyDescent="0.25">
      <c r="A269" s="1" t="s">
        <v>9242</v>
      </c>
      <c r="B269" s="2">
        <v>288127588</v>
      </c>
      <c r="C269" s="6">
        <v>0.25</v>
      </c>
    </row>
    <row r="270" spans="1:3" x14ac:dyDescent="0.25">
      <c r="A270" s="1" t="s">
        <v>9242</v>
      </c>
      <c r="B270" s="2">
        <v>110015195</v>
      </c>
      <c r="C270" s="6">
        <v>0.25</v>
      </c>
    </row>
    <row r="271" spans="1:3" x14ac:dyDescent="0.25">
      <c r="A271" s="1" t="s">
        <v>9242</v>
      </c>
      <c r="B271" s="2">
        <v>131637976</v>
      </c>
      <c r="C271" s="6">
        <v>0</v>
      </c>
    </row>
    <row r="272" spans="1:3" x14ac:dyDescent="0.25">
      <c r="A272" s="1" t="s">
        <v>9242</v>
      </c>
      <c r="B272" s="2">
        <v>580242247</v>
      </c>
      <c r="C272" s="6">
        <v>0</v>
      </c>
    </row>
    <row r="273" spans="1:3" x14ac:dyDescent="0.25">
      <c r="A273" s="1" t="s">
        <v>9242</v>
      </c>
      <c r="B273" s="2">
        <v>103348505</v>
      </c>
      <c r="C273" s="6">
        <v>0.75</v>
      </c>
    </row>
    <row r="274" spans="1:3" x14ac:dyDescent="0.25">
      <c r="A274" s="1" t="s">
        <v>9242</v>
      </c>
      <c r="B274" s="2">
        <v>501846306</v>
      </c>
      <c r="C274" s="6">
        <v>0.75</v>
      </c>
    </row>
    <row r="275" spans="1:3" x14ac:dyDescent="0.25">
      <c r="A275" s="1" t="s">
        <v>9242</v>
      </c>
      <c r="B275" s="2">
        <v>768022253</v>
      </c>
      <c r="C275" s="6">
        <v>0.5</v>
      </c>
    </row>
    <row r="276" spans="1:3" x14ac:dyDescent="0.25">
      <c r="A276" s="1" t="s">
        <v>9242</v>
      </c>
      <c r="B276" s="2">
        <v>521387078</v>
      </c>
      <c r="C276" s="6">
        <v>0.75</v>
      </c>
    </row>
    <row r="277" spans="1:3" x14ac:dyDescent="0.25">
      <c r="A277" s="1" t="s">
        <v>9242</v>
      </c>
      <c r="B277" s="2">
        <v>74614025</v>
      </c>
      <c r="C277" s="6">
        <v>0.5</v>
      </c>
    </row>
    <row r="278" spans="1:3" x14ac:dyDescent="0.25">
      <c r="A278" s="1" t="s">
        <v>9242</v>
      </c>
      <c r="B278" s="2">
        <v>194085026</v>
      </c>
      <c r="C278" s="6">
        <v>0.25</v>
      </c>
    </row>
    <row r="279" spans="1:3" x14ac:dyDescent="0.25">
      <c r="A279" s="1" t="s">
        <v>9242</v>
      </c>
      <c r="B279" s="2">
        <v>376180406</v>
      </c>
      <c r="C279" s="6">
        <v>0.75</v>
      </c>
    </row>
    <row r="280" spans="1:3" x14ac:dyDescent="0.25">
      <c r="A280" s="1" t="s">
        <v>9242</v>
      </c>
      <c r="B280" s="2">
        <v>282834053</v>
      </c>
      <c r="C280" s="6">
        <v>0.25</v>
      </c>
    </row>
    <row r="281" spans="1:3" x14ac:dyDescent="0.25">
      <c r="A281" s="1" t="s">
        <v>9242</v>
      </c>
      <c r="B281" s="2">
        <v>128139351</v>
      </c>
      <c r="C281" s="6">
        <v>0.75</v>
      </c>
    </row>
    <row r="282" spans="1:3" x14ac:dyDescent="0.25">
      <c r="A282" s="1" t="s">
        <v>9242</v>
      </c>
      <c r="B282" s="2">
        <v>479252612</v>
      </c>
      <c r="C282" s="6">
        <v>0.5</v>
      </c>
    </row>
    <row r="283" spans="1:3" x14ac:dyDescent="0.25">
      <c r="A283" s="1" t="s">
        <v>9242</v>
      </c>
      <c r="B283" s="2">
        <v>699468373</v>
      </c>
      <c r="C283" s="6">
        <v>0</v>
      </c>
    </row>
    <row r="284" spans="1:3" x14ac:dyDescent="0.25">
      <c r="A284" s="1" t="s">
        <v>9242</v>
      </c>
      <c r="B284" s="2">
        <v>670917515</v>
      </c>
      <c r="C284" s="6">
        <v>0.75</v>
      </c>
    </row>
    <row r="285" spans="1:3" x14ac:dyDescent="0.25">
      <c r="A285" s="1" t="s">
        <v>9242</v>
      </c>
      <c r="B285" s="2">
        <v>680580260</v>
      </c>
      <c r="C285" s="6">
        <v>0.75</v>
      </c>
    </row>
    <row r="286" spans="1:3" x14ac:dyDescent="0.25">
      <c r="A286" s="1" t="s">
        <v>9242</v>
      </c>
      <c r="B286" s="2">
        <v>715287689</v>
      </c>
      <c r="C286" s="6">
        <v>0.75</v>
      </c>
    </row>
    <row r="287" spans="1:3" x14ac:dyDescent="0.25">
      <c r="A287" s="1" t="s">
        <v>9242</v>
      </c>
      <c r="B287" s="2">
        <v>255312649</v>
      </c>
      <c r="C287" s="6">
        <v>0.75</v>
      </c>
    </row>
    <row r="288" spans="1:3" x14ac:dyDescent="0.25">
      <c r="A288" s="1" t="s">
        <v>9242</v>
      </c>
      <c r="B288" s="2">
        <v>126420664</v>
      </c>
      <c r="C288" s="6">
        <v>0</v>
      </c>
    </row>
    <row r="289" spans="1:3" x14ac:dyDescent="0.25">
      <c r="A289" s="1" t="s">
        <v>9242</v>
      </c>
      <c r="B289" s="2">
        <v>483029893</v>
      </c>
      <c r="C289" s="6">
        <v>0</v>
      </c>
    </row>
    <row r="290" spans="1:3" x14ac:dyDescent="0.25">
      <c r="A290" s="1" t="s">
        <v>9242</v>
      </c>
      <c r="B290" s="2">
        <v>550137994</v>
      </c>
      <c r="C290" s="6">
        <v>0</v>
      </c>
    </row>
    <row r="291" spans="1:3" x14ac:dyDescent="0.25">
      <c r="A291" s="1" t="s">
        <v>9242</v>
      </c>
      <c r="B291" s="2">
        <v>627584820</v>
      </c>
      <c r="C291" s="6">
        <v>0.75</v>
      </c>
    </row>
    <row r="292" spans="1:3" x14ac:dyDescent="0.25">
      <c r="A292" s="1" t="s">
        <v>9242</v>
      </c>
      <c r="B292" s="2">
        <v>842658068</v>
      </c>
      <c r="C292" s="6">
        <v>0.5</v>
      </c>
    </row>
    <row r="293" spans="1:3" x14ac:dyDescent="0.25">
      <c r="A293" s="1" t="s">
        <v>9242</v>
      </c>
      <c r="B293" s="2">
        <v>684094273</v>
      </c>
      <c r="C293" s="6">
        <v>0.25</v>
      </c>
    </row>
    <row r="294" spans="1:3" x14ac:dyDescent="0.25">
      <c r="A294" s="1" t="s">
        <v>9242</v>
      </c>
      <c r="B294" s="2">
        <v>442062698</v>
      </c>
      <c r="C294" s="6">
        <v>0.5</v>
      </c>
    </row>
    <row r="295" spans="1:3" x14ac:dyDescent="0.25">
      <c r="A295" s="1" t="s">
        <v>9242</v>
      </c>
      <c r="B295" s="2">
        <v>742082111</v>
      </c>
      <c r="C295" s="6">
        <v>0</v>
      </c>
    </row>
    <row r="296" spans="1:3" x14ac:dyDescent="0.25">
      <c r="A296" s="1" t="s">
        <v>9242</v>
      </c>
      <c r="B296" s="2">
        <v>887422629</v>
      </c>
      <c r="C296" s="6">
        <v>0.75</v>
      </c>
    </row>
    <row r="297" spans="1:3" x14ac:dyDescent="0.25">
      <c r="A297" s="1" t="s">
        <v>9242</v>
      </c>
      <c r="B297" s="2">
        <v>597793567</v>
      </c>
      <c r="C297" s="6">
        <v>0.25</v>
      </c>
    </row>
    <row r="298" spans="1:3" x14ac:dyDescent="0.25">
      <c r="A298" s="1" t="s">
        <v>9242</v>
      </c>
      <c r="B298" s="2">
        <v>486620474</v>
      </c>
      <c r="C298" s="6">
        <v>0.25</v>
      </c>
    </row>
    <row r="299" spans="1:3" x14ac:dyDescent="0.25">
      <c r="A299" s="1" t="s">
        <v>9242</v>
      </c>
      <c r="B299" s="2">
        <v>795560326</v>
      </c>
      <c r="C299" s="6">
        <v>0.75</v>
      </c>
    </row>
    <row r="300" spans="1:3" x14ac:dyDescent="0.25">
      <c r="A300" s="1" t="s">
        <v>9242</v>
      </c>
      <c r="B300" s="2">
        <v>380427813</v>
      </c>
      <c r="C300" s="6">
        <v>0.25</v>
      </c>
    </row>
    <row r="301" spans="1:3" x14ac:dyDescent="0.25">
      <c r="A301" s="1" t="s">
        <v>9242</v>
      </c>
      <c r="B301" s="2">
        <v>174625296</v>
      </c>
      <c r="C301" s="6">
        <v>0.25</v>
      </c>
    </row>
    <row r="302" spans="1:3" x14ac:dyDescent="0.25">
      <c r="A302" s="1" t="s">
        <v>9242</v>
      </c>
      <c r="B302" s="2">
        <v>461675878</v>
      </c>
      <c r="C302" s="6">
        <v>0.5</v>
      </c>
    </row>
    <row r="303" spans="1:3" x14ac:dyDescent="0.25">
      <c r="A303" s="1" t="s">
        <v>9242</v>
      </c>
      <c r="B303" s="2">
        <v>227697458</v>
      </c>
      <c r="C303" s="6">
        <v>0.75</v>
      </c>
    </row>
    <row r="304" spans="1:3" x14ac:dyDescent="0.25">
      <c r="A304" s="1" t="s">
        <v>9242</v>
      </c>
      <c r="B304" s="2">
        <v>990678166</v>
      </c>
      <c r="C304" s="6">
        <v>0.5</v>
      </c>
    </row>
    <row r="305" spans="1:3" x14ac:dyDescent="0.25">
      <c r="A305" s="1" t="s">
        <v>9242</v>
      </c>
      <c r="B305" s="2">
        <v>171025223</v>
      </c>
      <c r="C305" s="6">
        <v>0</v>
      </c>
    </row>
    <row r="306" spans="1:3" x14ac:dyDescent="0.25">
      <c r="A306" s="1" t="s">
        <v>9242</v>
      </c>
      <c r="B306" s="2">
        <v>970303695</v>
      </c>
      <c r="C306" s="6">
        <v>0.75</v>
      </c>
    </row>
    <row r="307" spans="1:3" x14ac:dyDescent="0.25">
      <c r="A307" s="1" t="s">
        <v>9242</v>
      </c>
      <c r="B307" s="2">
        <v>233272612</v>
      </c>
      <c r="C307" s="6">
        <v>0.75</v>
      </c>
    </row>
    <row r="308" spans="1:3" x14ac:dyDescent="0.25">
      <c r="A308" s="1" t="s">
        <v>9242</v>
      </c>
      <c r="B308" s="2">
        <v>908046732</v>
      </c>
      <c r="C308" s="6">
        <v>0.5</v>
      </c>
    </row>
    <row r="309" spans="1:3" x14ac:dyDescent="0.25">
      <c r="A309" s="1" t="s">
        <v>9242</v>
      </c>
      <c r="B309" s="2">
        <v>848503950</v>
      </c>
      <c r="C309" s="6">
        <v>0.75</v>
      </c>
    </row>
    <row r="310" spans="1:3" x14ac:dyDescent="0.25">
      <c r="A310" s="1" t="s">
        <v>9242</v>
      </c>
      <c r="B310" s="2">
        <v>532587167</v>
      </c>
      <c r="C310" s="6">
        <v>0</v>
      </c>
    </row>
    <row r="311" spans="1:3" x14ac:dyDescent="0.25">
      <c r="A311" s="1" t="s">
        <v>9242</v>
      </c>
      <c r="B311" s="2">
        <v>806393261</v>
      </c>
      <c r="C311" s="6">
        <v>0</v>
      </c>
    </row>
    <row r="312" spans="1:3" x14ac:dyDescent="0.25">
      <c r="A312" s="1" t="s">
        <v>9242</v>
      </c>
      <c r="B312" s="2">
        <v>767080281</v>
      </c>
      <c r="C312" s="6">
        <v>0</v>
      </c>
    </row>
    <row r="313" spans="1:3" x14ac:dyDescent="0.25">
      <c r="A313" s="1" t="s">
        <v>9242</v>
      </c>
      <c r="B313" s="2">
        <v>90601850</v>
      </c>
      <c r="C313" s="6">
        <v>0.75</v>
      </c>
    </row>
    <row r="314" spans="1:3" x14ac:dyDescent="0.25">
      <c r="A314" s="1" t="s">
        <v>9242</v>
      </c>
      <c r="B314" s="2">
        <v>604469384</v>
      </c>
      <c r="C314" s="6">
        <v>0.25</v>
      </c>
    </row>
    <row r="315" spans="1:3" x14ac:dyDescent="0.25">
      <c r="A315" s="1" t="s">
        <v>9242</v>
      </c>
      <c r="B315" s="2">
        <v>410815863</v>
      </c>
      <c r="C315" s="6">
        <v>0.25</v>
      </c>
    </row>
    <row r="316" spans="1:3" x14ac:dyDescent="0.25">
      <c r="A316" s="1" t="s">
        <v>9242</v>
      </c>
      <c r="B316" s="2">
        <v>744867727</v>
      </c>
      <c r="C316" s="6">
        <v>0.75</v>
      </c>
    </row>
    <row r="317" spans="1:3" x14ac:dyDescent="0.25">
      <c r="A317" s="1" t="s">
        <v>9242</v>
      </c>
      <c r="B317" s="2">
        <v>388561379</v>
      </c>
      <c r="C317" s="6">
        <v>0</v>
      </c>
    </row>
    <row r="318" spans="1:3" x14ac:dyDescent="0.25">
      <c r="A318" s="1" t="s">
        <v>9242</v>
      </c>
      <c r="B318" s="2">
        <v>79144862</v>
      </c>
      <c r="C318" s="6">
        <v>0.75</v>
      </c>
    </row>
    <row r="319" spans="1:3" x14ac:dyDescent="0.25">
      <c r="A319" s="1" t="s">
        <v>9242</v>
      </c>
      <c r="B319" s="2">
        <v>45087532</v>
      </c>
      <c r="C319" s="6">
        <v>0</v>
      </c>
    </row>
    <row r="320" spans="1:3" x14ac:dyDescent="0.25">
      <c r="A320" s="1" t="s">
        <v>9242</v>
      </c>
      <c r="B320" s="2">
        <v>777992746</v>
      </c>
      <c r="C320" s="6">
        <v>0</v>
      </c>
    </row>
    <row r="321" spans="1:3" x14ac:dyDescent="0.25">
      <c r="A321" s="1" t="s">
        <v>9242</v>
      </c>
      <c r="B321" s="2">
        <v>176222762</v>
      </c>
      <c r="C321" s="6">
        <v>0.5</v>
      </c>
    </row>
    <row r="322" spans="1:3" x14ac:dyDescent="0.25">
      <c r="A322" s="1" t="s">
        <v>9242</v>
      </c>
      <c r="B322" s="2">
        <v>67031087</v>
      </c>
      <c r="C322" s="6">
        <v>0.25</v>
      </c>
    </row>
    <row r="323" spans="1:3" x14ac:dyDescent="0.25">
      <c r="A323" s="1" t="s">
        <v>9242</v>
      </c>
      <c r="B323" s="2">
        <v>984694071</v>
      </c>
      <c r="C323" s="6">
        <v>0.25</v>
      </c>
    </row>
    <row r="324" spans="1:3" x14ac:dyDescent="0.25">
      <c r="A324" s="1" t="s">
        <v>9242</v>
      </c>
      <c r="B324" s="2">
        <v>965644948</v>
      </c>
      <c r="C324" s="6">
        <v>0.25</v>
      </c>
    </row>
    <row r="325" spans="1:3" x14ac:dyDescent="0.25">
      <c r="A325" s="1" t="s">
        <v>9242</v>
      </c>
      <c r="B325" s="2">
        <v>574674638</v>
      </c>
      <c r="C325" s="6">
        <v>0</v>
      </c>
    </row>
    <row r="326" spans="1:3" x14ac:dyDescent="0.25">
      <c r="A326" s="1" t="s">
        <v>9242</v>
      </c>
      <c r="B326" s="2">
        <v>889085010</v>
      </c>
      <c r="C326" s="6">
        <v>0.25</v>
      </c>
    </row>
    <row r="327" spans="1:3" x14ac:dyDescent="0.25">
      <c r="A327" s="1" t="s">
        <v>9242</v>
      </c>
      <c r="B327" s="2">
        <v>87238732</v>
      </c>
      <c r="C327" s="6">
        <v>0.75</v>
      </c>
    </row>
    <row r="328" spans="1:3" x14ac:dyDescent="0.25">
      <c r="A328" s="1" t="s">
        <v>9242</v>
      </c>
      <c r="B328" s="2">
        <v>915416749</v>
      </c>
      <c r="C328" s="6">
        <v>0.5</v>
      </c>
    </row>
    <row r="329" spans="1:3" x14ac:dyDescent="0.25">
      <c r="A329" s="1" t="s">
        <v>9242</v>
      </c>
      <c r="B329" s="2">
        <v>192166510</v>
      </c>
      <c r="C329" s="6">
        <v>0.75</v>
      </c>
    </row>
    <row r="330" spans="1:3" x14ac:dyDescent="0.25">
      <c r="A330" s="1" t="s">
        <v>9242</v>
      </c>
      <c r="B330" s="2">
        <v>280609285</v>
      </c>
      <c r="C330" s="6">
        <v>0.25</v>
      </c>
    </row>
    <row r="331" spans="1:3" x14ac:dyDescent="0.25">
      <c r="A331" s="1" t="s">
        <v>9242</v>
      </c>
      <c r="B331" s="2">
        <v>307328973</v>
      </c>
      <c r="C331" s="6">
        <v>0.25</v>
      </c>
    </row>
    <row r="332" spans="1:3" x14ac:dyDescent="0.25">
      <c r="A332" s="1" t="s">
        <v>9242</v>
      </c>
      <c r="B332" s="2">
        <v>265864878</v>
      </c>
      <c r="C332" s="6">
        <v>0.75</v>
      </c>
    </row>
    <row r="333" spans="1:3" x14ac:dyDescent="0.25">
      <c r="A333" s="1" t="s">
        <v>9242</v>
      </c>
      <c r="B333" s="2">
        <v>9052794</v>
      </c>
      <c r="C333" s="6">
        <v>0.5</v>
      </c>
    </row>
    <row r="334" spans="1:3" x14ac:dyDescent="0.25">
      <c r="A334" s="1" t="s">
        <v>9242</v>
      </c>
      <c r="B334" s="2">
        <v>177114036</v>
      </c>
      <c r="C334" s="6">
        <v>0.5</v>
      </c>
    </row>
    <row r="335" spans="1:3" x14ac:dyDescent="0.25">
      <c r="A335" s="1" t="s">
        <v>9242</v>
      </c>
      <c r="B335" s="2">
        <v>167654139</v>
      </c>
      <c r="C335" s="6">
        <v>0.25</v>
      </c>
    </row>
    <row r="336" spans="1:3" x14ac:dyDescent="0.25">
      <c r="A336" s="1" t="s">
        <v>9242</v>
      </c>
      <c r="B336" s="2">
        <v>951603348</v>
      </c>
      <c r="C336" s="6">
        <v>0.25</v>
      </c>
    </row>
    <row r="337" spans="1:3" x14ac:dyDescent="0.25">
      <c r="A337" s="1" t="s">
        <v>9242</v>
      </c>
      <c r="B337" s="2">
        <v>133422649</v>
      </c>
      <c r="C337" s="6">
        <v>0.5</v>
      </c>
    </row>
    <row r="338" spans="1:3" x14ac:dyDescent="0.25">
      <c r="A338" s="1" t="s">
        <v>9242</v>
      </c>
      <c r="B338" s="2">
        <v>518826262</v>
      </c>
      <c r="C338" s="6">
        <v>0.25</v>
      </c>
    </row>
    <row r="339" spans="1:3" x14ac:dyDescent="0.25">
      <c r="A339" s="1" t="s">
        <v>9242</v>
      </c>
      <c r="B339" s="2">
        <v>93214941</v>
      </c>
      <c r="C339" s="6">
        <v>0.75</v>
      </c>
    </row>
    <row r="340" spans="1:3" x14ac:dyDescent="0.25">
      <c r="A340" s="1" t="s">
        <v>9242</v>
      </c>
      <c r="B340" s="2">
        <v>597098963</v>
      </c>
      <c r="C340" s="6">
        <v>0.75</v>
      </c>
    </row>
    <row r="341" spans="1:3" x14ac:dyDescent="0.25">
      <c r="A341" s="1" t="s">
        <v>9242</v>
      </c>
      <c r="B341" s="2">
        <v>321041248</v>
      </c>
      <c r="C341" s="6">
        <v>0.25</v>
      </c>
    </row>
    <row r="342" spans="1:3" x14ac:dyDescent="0.25">
      <c r="A342" s="1" t="s">
        <v>9242</v>
      </c>
      <c r="B342" s="2">
        <v>136232022</v>
      </c>
      <c r="C342" s="6">
        <v>0.25</v>
      </c>
    </row>
    <row r="343" spans="1:3" x14ac:dyDescent="0.25">
      <c r="A343" s="1" t="s">
        <v>9242</v>
      </c>
      <c r="B343" s="2">
        <v>878940712</v>
      </c>
      <c r="C343" s="6">
        <v>0.5</v>
      </c>
    </row>
    <row r="344" spans="1:3" x14ac:dyDescent="0.25">
      <c r="A344" s="1" t="s">
        <v>9242</v>
      </c>
      <c r="B344" s="2">
        <v>671026250</v>
      </c>
      <c r="C344" s="6">
        <v>0.5</v>
      </c>
    </row>
    <row r="345" spans="1:3" x14ac:dyDescent="0.25">
      <c r="A345" s="1" t="s">
        <v>9242</v>
      </c>
      <c r="B345" s="2">
        <v>577024399</v>
      </c>
      <c r="C345" s="6">
        <v>0.75</v>
      </c>
    </row>
    <row r="346" spans="1:3" x14ac:dyDescent="0.25">
      <c r="A346" s="1" t="s">
        <v>9242</v>
      </c>
      <c r="B346" s="2">
        <v>366358420</v>
      </c>
      <c r="C346" s="6">
        <v>0.25</v>
      </c>
    </row>
    <row r="347" spans="1:3" x14ac:dyDescent="0.25">
      <c r="A347" s="1" t="s">
        <v>9242</v>
      </c>
      <c r="B347" s="2">
        <v>692934406</v>
      </c>
      <c r="C347" s="6">
        <v>0.5</v>
      </c>
    </row>
    <row r="348" spans="1:3" x14ac:dyDescent="0.25">
      <c r="A348" s="1" t="s">
        <v>9242</v>
      </c>
      <c r="B348" s="2">
        <v>635748642</v>
      </c>
      <c r="C348" s="6">
        <v>0.25</v>
      </c>
    </row>
    <row r="349" spans="1:3" x14ac:dyDescent="0.25">
      <c r="A349" s="1" t="s">
        <v>9242</v>
      </c>
      <c r="B349" s="2">
        <v>258831671</v>
      </c>
      <c r="C349" s="6">
        <v>0.5</v>
      </c>
    </row>
    <row r="350" spans="1:3" x14ac:dyDescent="0.25">
      <c r="A350" s="1" t="s">
        <v>9242</v>
      </c>
      <c r="B350" s="2">
        <v>827628726</v>
      </c>
      <c r="C350" s="6">
        <v>0.75</v>
      </c>
    </row>
    <row r="351" spans="1:3" x14ac:dyDescent="0.25">
      <c r="A351" s="1" t="s">
        <v>9242</v>
      </c>
      <c r="B351" s="2">
        <v>767656466</v>
      </c>
      <c r="C351" s="6">
        <v>0.25</v>
      </c>
    </row>
    <row r="352" spans="1:3" x14ac:dyDescent="0.25">
      <c r="A352" s="1" t="s">
        <v>9242</v>
      </c>
      <c r="B352" s="2">
        <v>616885669</v>
      </c>
      <c r="C352" s="6">
        <v>0.5</v>
      </c>
    </row>
    <row r="353" spans="1:3" x14ac:dyDescent="0.25">
      <c r="A353" s="1" t="s">
        <v>9242</v>
      </c>
      <c r="B353" s="2">
        <v>331172887</v>
      </c>
      <c r="C353" s="6">
        <v>0.25</v>
      </c>
    </row>
    <row r="354" spans="1:3" x14ac:dyDescent="0.25">
      <c r="A354" s="1" t="s">
        <v>9242</v>
      </c>
      <c r="B354" s="2">
        <v>443973508</v>
      </c>
      <c r="C354" s="6">
        <v>0</v>
      </c>
    </row>
    <row r="355" spans="1:3" x14ac:dyDescent="0.25">
      <c r="A355" s="1" t="s">
        <v>9242</v>
      </c>
      <c r="B355" s="2">
        <v>442469610</v>
      </c>
      <c r="C355" s="6">
        <v>0.5</v>
      </c>
    </row>
    <row r="356" spans="1:3" x14ac:dyDescent="0.25">
      <c r="A356" s="1" t="s">
        <v>9242</v>
      </c>
      <c r="B356" s="2">
        <v>704250488</v>
      </c>
      <c r="C356" s="6">
        <v>0</v>
      </c>
    </row>
    <row r="357" spans="1:3" x14ac:dyDescent="0.25">
      <c r="A357" s="1" t="s">
        <v>9242</v>
      </c>
      <c r="B357" s="2">
        <v>770591187</v>
      </c>
      <c r="C357" s="6">
        <v>0</v>
      </c>
    </row>
    <row r="358" spans="1:3" x14ac:dyDescent="0.25">
      <c r="A358" s="1" t="s">
        <v>9242</v>
      </c>
      <c r="B358" s="2">
        <v>221419824</v>
      </c>
      <c r="C358" s="6">
        <v>0.5</v>
      </c>
    </row>
    <row r="359" spans="1:3" x14ac:dyDescent="0.25">
      <c r="A359" s="1" t="s">
        <v>9242</v>
      </c>
      <c r="B359" s="2">
        <v>243587919</v>
      </c>
      <c r="C359" s="6">
        <v>0.5</v>
      </c>
    </row>
    <row r="360" spans="1:3" x14ac:dyDescent="0.25">
      <c r="A360" s="1" t="s">
        <v>9242</v>
      </c>
      <c r="B360" s="2">
        <v>826803067</v>
      </c>
      <c r="C360" s="6">
        <v>0.5</v>
      </c>
    </row>
    <row r="361" spans="1:3" x14ac:dyDescent="0.25">
      <c r="A361" s="1" t="s">
        <v>9242</v>
      </c>
      <c r="B361" s="2">
        <v>336449990</v>
      </c>
      <c r="C361" s="6">
        <v>0.75</v>
      </c>
    </row>
    <row r="362" spans="1:3" x14ac:dyDescent="0.25">
      <c r="A362" s="1" t="s">
        <v>9242</v>
      </c>
      <c r="B362" s="2">
        <v>307405988</v>
      </c>
      <c r="C362" s="6">
        <v>0.5</v>
      </c>
    </row>
    <row r="363" spans="1:3" x14ac:dyDescent="0.25">
      <c r="A363" s="1" t="s">
        <v>9242</v>
      </c>
      <c r="B363" s="2">
        <v>109613268</v>
      </c>
      <c r="C363" s="6">
        <v>0.75</v>
      </c>
    </row>
    <row r="364" spans="1:3" x14ac:dyDescent="0.25">
      <c r="A364" s="1" t="s">
        <v>9242</v>
      </c>
      <c r="B364" s="2">
        <v>46797863</v>
      </c>
      <c r="C364" s="6">
        <v>0.25</v>
      </c>
    </row>
    <row r="365" spans="1:3" x14ac:dyDescent="0.25">
      <c r="A365" s="1" t="s">
        <v>9242</v>
      </c>
      <c r="B365" s="2">
        <v>77627444</v>
      </c>
      <c r="C365" s="6">
        <v>0.75</v>
      </c>
    </row>
    <row r="366" spans="1:3" x14ac:dyDescent="0.25">
      <c r="A366" s="1" t="s">
        <v>9242</v>
      </c>
      <c r="B366" s="2">
        <v>969849461</v>
      </c>
      <c r="C366" s="6">
        <v>0</v>
      </c>
    </row>
    <row r="367" spans="1:3" x14ac:dyDescent="0.25">
      <c r="A367" s="1" t="s">
        <v>9242</v>
      </c>
      <c r="B367" s="2">
        <v>253498368</v>
      </c>
      <c r="C367" s="6">
        <v>0.75</v>
      </c>
    </row>
    <row r="368" spans="1:3" x14ac:dyDescent="0.25">
      <c r="A368" s="1" t="s">
        <v>9242</v>
      </c>
      <c r="B368" s="2">
        <v>665456622</v>
      </c>
      <c r="C368" s="6">
        <v>0</v>
      </c>
    </row>
    <row r="369" spans="1:3" x14ac:dyDescent="0.25">
      <c r="A369" s="1" t="s">
        <v>9242</v>
      </c>
      <c r="B369" s="2">
        <v>135642253</v>
      </c>
      <c r="C369" s="6">
        <v>0.5</v>
      </c>
    </row>
    <row r="370" spans="1:3" x14ac:dyDescent="0.25">
      <c r="A370" s="1" t="s">
        <v>9242</v>
      </c>
      <c r="B370" s="2">
        <v>651088440</v>
      </c>
      <c r="C370" s="6">
        <v>0.25</v>
      </c>
    </row>
    <row r="371" spans="1:3" x14ac:dyDescent="0.25">
      <c r="A371" s="1" t="s">
        <v>9242</v>
      </c>
      <c r="B371" s="2">
        <v>241349621</v>
      </c>
      <c r="C371" s="6">
        <v>0</v>
      </c>
    </row>
    <row r="372" spans="1:3" x14ac:dyDescent="0.25">
      <c r="A372" s="1" t="s">
        <v>9242</v>
      </c>
      <c r="B372" s="2">
        <v>181717514</v>
      </c>
      <c r="C372" s="6">
        <v>0.75</v>
      </c>
    </row>
    <row r="373" spans="1:3" x14ac:dyDescent="0.25">
      <c r="A373" s="1" t="s">
        <v>9242</v>
      </c>
      <c r="B373" s="2">
        <v>412403373</v>
      </c>
      <c r="C373" s="6">
        <v>0</v>
      </c>
    </row>
    <row r="374" spans="1:3" x14ac:dyDescent="0.25">
      <c r="A374" s="1" t="s">
        <v>9242</v>
      </c>
      <c r="B374" s="2">
        <v>533428499</v>
      </c>
      <c r="C374" s="6">
        <v>0.5</v>
      </c>
    </row>
    <row r="375" spans="1:3" x14ac:dyDescent="0.25">
      <c r="A375" s="1" t="s">
        <v>9242</v>
      </c>
      <c r="B375" s="2">
        <v>58064170</v>
      </c>
      <c r="C375" s="6">
        <v>0.25</v>
      </c>
    </row>
    <row r="376" spans="1:3" x14ac:dyDescent="0.25">
      <c r="A376" s="1" t="s">
        <v>9242</v>
      </c>
      <c r="B376" s="2">
        <v>511686088</v>
      </c>
      <c r="C376" s="6">
        <v>0.75</v>
      </c>
    </row>
    <row r="377" spans="1:3" x14ac:dyDescent="0.25">
      <c r="A377" s="1" t="s">
        <v>9242</v>
      </c>
      <c r="B377" s="2">
        <v>453980175</v>
      </c>
      <c r="C377" s="6">
        <v>0.75</v>
      </c>
    </row>
    <row r="378" spans="1:3" x14ac:dyDescent="0.25">
      <c r="A378" s="1" t="s">
        <v>9242</v>
      </c>
      <c r="B378" s="2">
        <v>683923673</v>
      </c>
      <c r="C378" s="6">
        <v>0</v>
      </c>
    </row>
    <row r="379" spans="1:3" x14ac:dyDescent="0.25">
      <c r="A379" s="1" t="s">
        <v>9242</v>
      </c>
      <c r="B379" s="2">
        <v>399531461</v>
      </c>
      <c r="C379" s="6">
        <v>0.75</v>
      </c>
    </row>
    <row r="380" spans="1:3" x14ac:dyDescent="0.25">
      <c r="A380" s="1" t="s">
        <v>9242</v>
      </c>
      <c r="B380" s="2">
        <v>622588489</v>
      </c>
      <c r="C380" s="6">
        <v>0.25</v>
      </c>
    </row>
    <row r="381" spans="1:3" x14ac:dyDescent="0.25">
      <c r="A381" s="1" t="s">
        <v>9242</v>
      </c>
      <c r="B381" s="2">
        <v>572282309</v>
      </c>
      <c r="C381" s="6">
        <v>0.25</v>
      </c>
    </row>
    <row r="382" spans="1:3" x14ac:dyDescent="0.25">
      <c r="A382" s="1" t="s">
        <v>9242</v>
      </c>
      <c r="B382" s="2">
        <v>371142420</v>
      </c>
      <c r="C382" s="6">
        <v>0.75</v>
      </c>
    </row>
    <row r="383" spans="1:3" x14ac:dyDescent="0.25">
      <c r="A383" s="1" t="s">
        <v>9242</v>
      </c>
      <c r="B383" s="2">
        <v>609763632</v>
      </c>
      <c r="C383" s="6">
        <v>0.5</v>
      </c>
    </row>
    <row r="384" spans="1:3" x14ac:dyDescent="0.25">
      <c r="A384" s="1" t="s">
        <v>9242</v>
      </c>
      <c r="B384" s="2">
        <v>304071750</v>
      </c>
      <c r="C384" s="6">
        <v>0.25</v>
      </c>
    </row>
    <row r="385" spans="1:3" x14ac:dyDescent="0.25">
      <c r="A385" s="1" t="s">
        <v>9242</v>
      </c>
      <c r="B385" s="2">
        <v>790393092</v>
      </c>
      <c r="C385" s="6">
        <v>0.25</v>
      </c>
    </row>
    <row r="386" spans="1:3" x14ac:dyDescent="0.25">
      <c r="A386" s="1" t="s">
        <v>9242</v>
      </c>
      <c r="B386" s="2">
        <v>97106568</v>
      </c>
      <c r="C386" s="6">
        <v>0.5</v>
      </c>
    </row>
    <row r="387" spans="1:3" x14ac:dyDescent="0.25">
      <c r="A387" s="1" t="s">
        <v>9242</v>
      </c>
      <c r="B387" s="2">
        <v>922739901</v>
      </c>
      <c r="C387" s="6">
        <v>0</v>
      </c>
    </row>
    <row r="388" spans="1:3" x14ac:dyDescent="0.25">
      <c r="A388" s="1" t="s">
        <v>9242</v>
      </c>
      <c r="B388" s="2">
        <v>487111219</v>
      </c>
      <c r="C388" s="6">
        <v>0.75</v>
      </c>
    </row>
    <row r="389" spans="1:3" x14ac:dyDescent="0.25">
      <c r="A389" s="1" t="s">
        <v>9242</v>
      </c>
      <c r="B389" s="2">
        <v>409899373</v>
      </c>
      <c r="C389" s="6">
        <v>0</v>
      </c>
    </row>
    <row r="390" spans="1:3" x14ac:dyDescent="0.25">
      <c r="A390" s="1" t="s">
        <v>9242</v>
      </c>
      <c r="B390" s="2">
        <v>271740031</v>
      </c>
      <c r="C390" s="6">
        <v>0.5</v>
      </c>
    </row>
    <row r="391" spans="1:3" x14ac:dyDescent="0.25">
      <c r="A391" s="1" t="s">
        <v>9242</v>
      </c>
      <c r="B391" s="2">
        <v>128877972</v>
      </c>
      <c r="C391" s="6">
        <v>0.25</v>
      </c>
    </row>
    <row r="392" spans="1:3" x14ac:dyDescent="0.25">
      <c r="A392" s="1" t="s">
        <v>9242</v>
      </c>
      <c r="B392" s="2">
        <v>776956544</v>
      </c>
      <c r="C392" s="6">
        <v>0.25</v>
      </c>
    </row>
    <row r="393" spans="1:3" x14ac:dyDescent="0.25">
      <c r="A393" s="1" t="s">
        <v>9242</v>
      </c>
      <c r="B393" s="2">
        <v>899152166</v>
      </c>
      <c r="C393" s="6">
        <v>0.5</v>
      </c>
    </row>
    <row r="394" spans="1:3" x14ac:dyDescent="0.25">
      <c r="A394" s="1" t="s">
        <v>9242</v>
      </c>
      <c r="B394" s="2">
        <v>946289777</v>
      </c>
      <c r="C394" s="6">
        <v>0.5</v>
      </c>
    </row>
    <row r="395" spans="1:3" x14ac:dyDescent="0.25">
      <c r="A395" s="1" t="s">
        <v>9242</v>
      </c>
      <c r="B395" s="2">
        <v>33056746</v>
      </c>
      <c r="C395" s="6">
        <v>0.75</v>
      </c>
    </row>
    <row r="396" spans="1:3" x14ac:dyDescent="0.25">
      <c r="A396" s="1" t="s">
        <v>9242</v>
      </c>
      <c r="B396" s="2">
        <v>98550380</v>
      </c>
      <c r="C396" s="6">
        <v>0.75</v>
      </c>
    </row>
    <row r="397" spans="1:3" x14ac:dyDescent="0.25">
      <c r="A397" s="1" t="s">
        <v>9242</v>
      </c>
      <c r="B397" s="2">
        <v>293249931</v>
      </c>
      <c r="C397" s="6">
        <v>0.75</v>
      </c>
    </row>
    <row r="398" spans="1:3" x14ac:dyDescent="0.25">
      <c r="A398" s="1" t="s">
        <v>9242</v>
      </c>
      <c r="B398" s="2">
        <v>435481821</v>
      </c>
      <c r="C398" s="6">
        <v>0.75</v>
      </c>
    </row>
    <row r="399" spans="1:3" x14ac:dyDescent="0.25">
      <c r="A399" s="1" t="s">
        <v>9242</v>
      </c>
      <c r="B399" s="2">
        <v>875339308</v>
      </c>
      <c r="C399" s="6">
        <v>0.5</v>
      </c>
    </row>
    <row r="400" spans="1:3" x14ac:dyDescent="0.25">
      <c r="A400" s="1" t="s">
        <v>9242</v>
      </c>
      <c r="B400" s="2">
        <v>241445901</v>
      </c>
      <c r="C400" s="6">
        <v>0</v>
      </c>
    </row>
    <row r="401" spans="1:3" x14ac:dyDescent="0.25">
      <c r="A401" s="1" t="s">
        <v>9242</v>
      </c>
      <c r="B401" s="2">
        <v>143713603</v>
      </c>
      <c r="C401" s="6">
        <v>0.75</v>
      </c>
    </row>
    <row r="402" spans="1:3" x14ac:dyDescent="0.25">
      <c r="A402" s="1" t="s">
        <v>9242</v>
      </c>
      <c r="B402" s="2">
        <v>588258139</v>
      </c>
      <c r="C402" s="6">
        <v>0</v>
      </c>
    </row>
    <row r="403" spans="1:3" x14ac:dyDescent="0.25">
      <c r="A403" s="1" t="s">
        <v>9242</v>
      </c>
      <c r="B403" s="2">
        <v>783832158</v>
      </c>
      <c r="C403" s="6">
        <v>0</v>
      </c>
    </row>
    <row r="404" spans="1:3" x14ac:dyDescent="0.25">
      <c r="A404" s="1" t="s">
        <v>9242</v>
      </c>
      <c r="B404" s="2">
        <v>532469543</v>
      </c>
      <c r="C404" s="6">
        <v>0.5</v>
      </c>
    </row>
    <row r="405" spans="1:3" x14ac:dyDescent="0.25">
      <c r="A405" s="1" t="s">
        <v>9242</v>
      </c>
      <c r="B405" s="2">
        <v>2751625</v>
      </c>
      <c r="C405" s="6">
        <v>0.25</v>
      </c>
    </row>
    <row r="406" spans="1:3" x14ac:dyDescent="0.25">
      <c r="A406" s="1" t="s">
        <v>9242</v>
      </c>
      <c r="B406" s="2">
        <v>957820001</v>
      </c>
      <c r="C406" s="6">
        <v>0.5</v>
      </c>
    </row>
    <row r="407" spans="1:3" x14ac:dyDescent="0.25">
      <c r="A407" s="1" t="s">
        <v>9242</v>
      </c>
      <c r="B407" s="2">
        <v>182328587</v>
      </c>
      <c r="C407" s="6">
        <v>0.75</v>
      </c>
    </row>
    <row r="408" spans="1:3" x14ac:dyDescent="0.25">
      <c r="A408" s="1" t="s">
        <v>9242</v>
      </c>
      <c r="B408" s="2">
        <v>73715561</v>
      </c>
      <c r="C408" s="6">
        <v>0</v>
      </c>
    </row>
    <row r="409" spans="1:3" x14ac:dyDescent="0.25">
      <c r="A409" s="1" t="s">
        <v>9242</v>
      </c>
      <c r="B409" s="2">
        <v>720504346</v>
      </c>
      <c r="C409" s="6">
        <v>0.75</v>
      </c>
    </row>
    <row r="410" spans="1:3" x14ac:dyDescent="0.25">
      <c r="A410" s="1" t="s">
        <v>9242</v>
      </c>
      <c r="B410" s="2">
        <v>545620904</v>
      </c>
      <c r="C410" s="6">
        <v>0.25</v>
      </c>
    </row>
    <row r="411" spans="1:3" x14ac:dyDescent="0.25">
      <c r="A411" s="1" t="s">
        <v>9242</v>
      </c>
      <c r="B411" s="2">
        <v>468434243</v>
      </c>
      <c r="C411" s="6">
        <v>0.75</v>
      </c>
    </row>
    <row r="412" spans="1:3" x14ac:dyDescent="0.25">
      <c r="A412" s="1" t="s">
        <v>9242</v>
      </c>
      <c r="B412" s="2">
        <v>490053873</v>
      </c>
      <c r="C412" s="6">
        <v>0</v>
      </c>
    </row>
    <row r="413" spans="1:3" x14ac:dyDescent="0.25">
      <c r="A413" s="1" t="s">
        <v>9242</v>
      </c>
      <c r="B413" s="2">
        <v>898850646</v>
      </c>
      <c r="C413" s="6">
        <v>0.5</v>
      </c>
    </row>
    <row r="414" spans="1:3" x14ac:dyDescent="0.25">
      <c r="A414" s="1" t="s">
        <v>9242</v>
      </c>
      <c r="B414" s="2">
        <v>545998935</v>
      </c>
      <c r="C414" s="6">
        <v>0.75</v>
      </c>
    </row>
    <row r="415" spans="1:3" x14ac:dyDescent="0.25">
      <c r="A415" s="1" t="s">
        <v>9242</v>
      </c>
      <c r="B415" s="2">
        <v>753052435</v>
      </c>
      <c r="C415" s="6">
        <v>0.5</v>
      </c>
    </row>
    <row r="416" spans="1:3" x14ac:dyDescent="0.25">
      <c r="A416" s="1" t="s">
        <v>9242</v>
      </c>
      <c r="B416" s="2">
        <v>543597632</v>
      </c>
      <c r="C416" s="6">
        <v>0.5</v>
      </c>
    </row>
    <row r="417" spans="1:3" x14ac:dyDescent="0.25">
      <c r="A417" s="1" t="s">
        <v>9242</v>
      </c>
      <c r="B417" s="2">
        <v>997371033</v>
      </c>
      <c r="C417" s="6">
        <v>0</v>
      </c>
    </row>
    <row r="418" spans="1:3" x14ac:dyDescent="0.25">
      <c r="A418" s="1" t="s">
        <v>9242</v>
      </c>
      <c r="B418" s="2">
        <v>2146153</v>
      </c>
      <c r="C418" s="6">
        <v>0.75</v>
      </c>
    </row>
    <row r="419" spans="1:3" x14ac:dyDescent="0.25">
      <c r="A419" s="1" t="s">
        <v>9242</v>
      </c>
      <c r="B419" s="2">
        <v>228197315</v>
      </c>
      <c r="C419" s="6">
        <v>0</v>
      </c>
    </row>
    <row r="420" spans="1:3" x14ac:dyDescent="0.25">
      <c r="A420" s="1" t="s">
        <v>9242</v>
      </c>
      <c r="B420" s="2">
        <v>25918402</v>
      </c>
      <c r="C420" s="6">
        <v>0.25</v>
      </c>
    </row>
    <row r="421" spans="1:3" x14ac:dyDescent="0.25">
      <c r="A421" s="1" t="s">
        <v>9242</v>
      </c>
      <c r="B421" s="2">
        <v>382079662</v>
      </c>
      <c r="C421" s="6">
        <v>0</v>
      </c>
    </row>
    <row r="422" spans="1:3" x14ac:dyDescent="0.25">
      <c r="A422" s="1" t="s">
        <v>9242</v>
      </c>
      <c r="B422" s="2">
        <v>58474603</v>
      </c>
      <c r="C422" s="6">
        <v>0.5</v>
      </c>
    </row>
    <row r="423" spans="1:3" x14ac:dyDescent="0.25">
      <c r="A423" s="1" t="s">
        <v>9242</v>
      </c>
      <c r="B423" s="2">
        <v>763515984</v>
      </c>
      <c r="C423" s="6">
        <v>0</v>
      </c>
    </row>
    <row r="424" spans="1:3" x14ac:dyDescent="0.25">
      <c r="A424" s="1" t="s">
        <v>9242</v>
      </c>
      <c r="B424" s="2">
        <v>236168567</v>
      </c>
      <c r="C424" s="6">
        <v>0.5</v>
      </c>
    </row>
    <row r="425" spans="1:3" x14ac:dyDescent="0.25">
      <c r="A425" s="1" t="s">
        <v>9242</v>
      </c>
      <c r="B425" s="2">
        <v>341161434</v>
      </c>
      <c r="C425" s="6">
        <v>0</v>
      </c>
    </row>
    <row r="426" spans="1:3" x14ac:dyDescent="0.25">
      <c r="A426" s="1" t="s">
        <v>9242</v>
      </c>
      <c r="B426" s="2">
        <v>537270977</v>
      </c>
      <c r="C426" s="6">
        <v>0.5</v>
      </c>
    </row>
    <row r="427" spans="1:3" x14ac:dyDescent="0.25">
      <c r="A427" s="1" t="s">
        <v>9242</v>
      </c>
      <c r="B427" s="2">
        <v>188446916</v>
      </c>
      <c r="C427" s="6">
        <v>0</v>
      </c>
    </row>
    <row r="428" spans="1:3" x14ac:dyDescent="0.25">
      <c r="A428" s="1" t="s">
        <v>9242</v>
      </c>
      <c r="B428" s="2">
        <v>600924230</v>
      </c>
      <c r="C428" s="6">
        <v>0.25</v>
      </c>
    </row>
    <row r="429" spans="1:3" x14ac:dyDescent="0.25">
      <c r="A429" s="1" t="s">
        <v>9242</v>
      </c>
      <c r="B429" s="2">
        <v>87826690</v>
      </c>
      <c r="C429" s="6">
        <v>0.5</v>
      </c>
    </row>
    <row r="430" spans="1:3" x14ac:dyDescent="0.25">
      <c r="A430" s="1" t="s">
        <v>9242</v>
      </c>
      <c r="B430" s="2">
        <v>113165911</v>
      </c>
      <c r="C430" s="6">
        <v>0.5</v>
      </c>
    </row>
    <row r="431" spans="1:3" x14ac:dyDescent="0.25">
      <c r="A431" s="1" t="s">
        <v>9242</v>
      </c>
      <c r="B431" s="2">
        <v>49880986</v>
      </c>
      <c r="C431" s="6">
        <v>0.5</v>
      </c>
    </row>
    <row r="432" spans="1:3" x14ac:dyDescent="0.25">
      <c r="A432" s="1" t="s">
        <v>9242</v>
      </c>
      <c r="B432" s="2">
        <v>666033769</v>
      </c>
      <c r="C432" s="6">
        <v>0.75</v>
      </c>
    </row>
    <row r="433" spans="1:3" x14ac:dyDescent="0.25">
      <c r="A433" s="1" t="s">
        <v>9242</v>
      </c>
      <c r="B433" s="2">
        <v>873700581</v>
      </c>
      <c r="C433" s="6">
        <v>0.5</v>
      </c>
    </row>
    <row r="434" spans="1:3" x14ac:dyDescent="0.25">
      <c r="A434" s="1" t="s">
        <v>9242</v>
      </c>
      <c r="B434" s="2">
        <v>363199695</v>
      </c>
      <c r="C434" s="6">
        <v>0.5</v>
      </c>
    </row>
    <row r="435" spans="1:3" x14ac:dyDescent="0.25">
      <c r="A435" s="1" t="s">
        <v>9242</v>
      </c>
      <c r="B435" s="2">
        <v>844326792</v>
      </c>
      <c r="C435" s="6">
        <v>0.25</v>
      </c>
    </row>
    <row r="436" spans="1:3" x14ac:dyDescent="0.25">
      <c r="A436" s="1" t="s">
        <v>9242</v>
      </c>
      <c r="B436" s="2">
        <v>316447593</v>
      </c>
      <c r="C436" s="6">
        <v>0.5</v>
      </c>
    </row>
    <row r="437" spans="1:3" x14ac:dyDescent="0.25">
      <c r="A437" s="1" t="s">
        <v>9242</v>
      </c>
      <c r="B437" s="2">
        <v>731806882</v>
      </c>
      <c r="C437" s="6">
        <v>0.5</v>
      </c>
    </row>
    <row r="438" spans="1:3" x14ac:dyDescent="0.25">
      <c r="A438" s="1" t="s">
        <v>9242</v>
      </c>
      <c r="B438" s="2">
        <v>403033646</v>
      </c>
      <c r="C438" s="6">
        <v>0</v>
      </c>
    </row>
    <row r="439" spans="1:3" x14ac:dyDescent="0.25">
      <c r="A439" s="1" t="s">
        <v>9242</v>
      </c>
      <c r="B439" s="2">
        <v>934154352</v>
      </c>
      <c r="C439" s="6">
        <v>0.25</v>
      </c>
    </row>
    <row r="440" spans="1:3" x14ac:dyDescent="0.25">
      <c r="A440" s="1" t="s">
        <v>9242</v>
      </c>
      <c r="B440" s="2">
        <v>543580109</v>
      </c>
      <c r="C440" s="6">
        <v>0</v>
      </c>
    </row>
    <row r="441" spans="1:3" x14ac:dyDescent="0.25">
      <c r="A441" s="1" t="s">
        <v>9242</v>
      </c>
      <c r="B441" s="2">
        <v>48126440</v>
      </c>
      <c r="C441" s="6">
        <v>0</v>
      </c>
    </row>
    <row r="442" spans="1:3" x14ac:dyDescent="0.25">
      <c r="A442" s="1" t="s">
        <v>9242</v>
      </c>
      <c r="B442" s="2">
        <v>715678008</v>
      </c>
      <c r="C442" s="6">
        <v>0.5</v>
      </c>
    </row>
    <row r="443" spans="1:3" x14ac:dyDescent="0.25">
      <c r="A443" s="1" t="s">
        <v>9242</v>
      </c>
      <c r="B443" s="2">
        <v>790391249</v>
      </c>
      <c r="C443" s="6">
        <v>0.75</v>
      </c>
    </row>
    <row r="444" spans="1:3" x14ac:dyDescent="0.25">
      <c r="A444" s="1" t="s">
        <v>9242</v>
      </c>
      <c r="B444" s="2">
        <v>810104163</v>
      </c>
      <c r="C444" s="6">
        <v>0.25</v>
      </c>
    </row>
    <row r="445" spans="1:3" x14ac:dyDescent="0.25">
      <c r="A445" s="1" t="s">
        <v>9242</v>
      </c>
      <c r="B445" s="2">
        <v>449371390</v>
      </c>
      <c r="C445" s="6">
        <v>0.75</v>
      </c>
    </row>
    <row r="446" spans="1:3" x14ac:dyDescent="0.25">
      <c r="A446" s="1" t="s">
        <v>9242</v>
      </c>
      <c r="B446" s="2">
        <v>720496155</v>
      </c>
      <c r="C446" s="6">
        <v>0.75</v>
      </c>
    </row>
    <row r="447" spans="1:3" x14ac:dyDescent="0.25">
      <c r="A447" s="1" t="s">
        <v>9242</v>
      </c>
      <c r="B447" s="2">
        <v>114607143</v>
      </c>
      <c r="C447" s="6">
        <v>0.75</v>
      </c>
    </row>
    <row r="448" spans="1:3" x14ac:dyDescent="0.25">
      <c r="A448" s="1" t="s">
        <v>9242</v>
      </c>
      <c r="B448" s="2">
        <v>274472571</v>
      </c>
      <c r="C448" s="6">
        <v>0.5</v>
      </c>
    </row>
    <row r="449" spans="1:3" x14ac:dyDescent="0.25">
      <c r="A449" s="1" t="s">
        <v>9242</v>
      </c>
      <c r="B449" s="2">
        <v>684228489</v>
      </c>
      <c r="C449" s="6">
        <v>0.5</v>
      </c>
    </row>
    <row r="450" spans="1:3" x14ac:dyDescent="0.25">
      <c r="A450" s="1" t="s">
        <v>9242</v>
      </c>
      <c r="B450" s="2">
        <v>68280294</v>
      </c>
      <c r="C450" s="6">
        <v>0.5</v>
      </c>
    </row>
    <row r="451" spans="1:3" x14ac:dyDescent="0.25">
      <c r="A451" s="1" t="s">
        <v>9242</v>
      </c>
      <c r="B451" s="2">
        <v>706239371</v>
      </c>
      <c r="C451" s="6">
        <v>0</v>
      </c>
    </row>
    <row r="452" spans="1:3" x14ac:dyDescent="0.25">
      <c r="A452" s="1" t="s">
        <v>9242</v>
      </c>
      <c r="B452" s="2">
        <v>859532110</v>
      </c>
      <c r="C452" s="6">
        <v>0</v>
      </c>
    </row>
    <row r="453" spans="1:3" x14ac:dyDescent="0.25">
      <c r="A453" s="1" t="s">
        <v>9242</v>
      </c>
      <c r="B453" s="2">
        <v>66046046</v>
      </c>
      <c r="C453" s="6">
        <v>0.5</v>
      </c>
    </row>
    <row r="454" spans="1:3" x14ac:dyDescent="0.25">
      <c r="A454" s="1" t="s">
        <v>9242</v>
      </c>
      <c r="B454" s="2">
        <v>453758837</v>
      </c>
      <c r="C454" s="6">
        <v>0</v>
      </c>
    </row>
    <row r="455" spans="1:3" x14ac:dyDescent="0.25">
      <c r="A455" s="1" t="s">
        <v>9242</v>
      </c>
      <c r="B455" s="2">
        <v>330775749</v>
      </c>
      <c r="C455" s="6">
        <v>0.25</v>
      </c>
    </row>
    <row r="456" spans="1:3" x14ac:dyDescent="0.25">
      <c r="A456" s="1" t="s">
        <v>9242</v>
      </c>
      <c r="B456" s="2">
        <v>862925892</v>
      </c>
      <c r="C456" s="6">
        <v>0.75</v>
      </c>
    </row>
    <row r="457" spans="1:3" x14ac:dyDescent="0.25">
      <c r="A457" s="1" t="s">
        <v>9242</v>
      </c>
      <c r="B457" s="2">
        <v>668426800</v>
      </c>
      <c r="C457" s="6">
        <v>0.25</v>
      </c>
    </row>
    <row r="458" spans="1:3" x14ac:dyDescent="0.25">
      <c r="A458" s="1" t="s">
        <v>9242</v>
      </c>
      <c r="B458" s="2">
        <v>25156448</v>
      </c>
      <c r="C458" s="6">
        <v>0</v>
      </c>
    </row>
    <row r="459" spans="1:3" x14ac:dyDescent="0.25">
      <c r="A459" s="1" t="s">
        <v>9242</v>
      </c>
      <c r="B459" s="2">
        <v>468361528</v>
      </c>
      <c r="C459" s="6">
        <v>0.25</v>
      </c>
    </row>
    <row r="460" spans="1:3" x14ac:dyDescent="0.25">
      <c r="A460" s="1" t="s">
        <v>9242</v>
      </c>
      <c r="B460" s="2">
        <v>672830363</v>
      </c>
      <c r="C460" s="6">
        <v>0.75</v>
      </c>
    </row>
    <row r="461" spans="1:3" x14ac:dyDescent="0.25">
      <c r="A461" s="1" t="s">
        <v>9242</v>
      </c>
      <c r="B461" s="2">
        <v>641162583</v>
      </c>
      <c r="C461" s="6">
        <v>0.75</v>
      </c>
    </row>
    <row r="462" spans="1:3" x14ac:dyDescent="0.25">
      <c r="A462" s="1" t="s">
        <v>9242</v>
      </c>
      <c r="B462" s="2">
        <v>562586427</v>
      </c>
      <c r="C462" s="6">
        <v>0.5</v>
      </c>
    </row>
    <row r="463" spans="1:3" x14ac:dyDescent="0.25">
      <c r="A463" s="1" t="s">
        <v>9242</v>
      </c>
      <c r="B463" s="2">
        <v>672369839</v>
      </c>
      <c r="C463" s="6">
        <v>0</v>
      </c>
    </row>
    <row r="464" spans="1:3" x14ac:dyDescent="0.25">
      <c r="A464" s="1" t="s">
        <v>9242</v>
      </c>
      <c r="B464" s="2">
        <v>277879148</v>
      </c>
      <c r="C464" s="6">
        <v>0.25</v>
      </c>
    </row>
    <row r="465" spans="1:3" x14ac:dyDescent="0.25">
      <c r="A465" s="1" t="s">
        <v>9242</v>
      </c>
      <c r="B465" s="2">
        <v>993940864</v>
      </c>
      <c r="C465" s="6">
        <v>0.25</v>
      </c>
    </row>
    <row r="466" spans="1:3" x14ac:dyDescent="0.25">
      <c r="A466" s="1" t="s">
        <v>9242</v>
      </c>
      <c r="B466" s="2">
        <v>959471211</v>
      </c>
      <c r="C466" s="6">
        <v>0.5</v>
      </c>
    </row>
    <row r="467" spans="1:3" x14ac:dyDescent="0.25">
      <c r="A467" s="1" t="s">
        <v>9242</v>
      </c>
      <c r="B467" s="2">
        <v>612724567</v>
      </c>
      <c r="C467" s="6">
        <v>0.25</v>
      </c>
    </row>
    <row r="468" spans="1:3" x14ac:dyDescent="0.25">
      <c r="A468" s="1" t="s">
        <v>9242</v>
      </c>
      <c r="B468" s="2">
        <v>510835677</v>
      </c>
      <c r="C468" s="6">
        <v>0</v>
      </c>
    </row>
    <row r="469" spans="1:3" x14ac:dyDescent="0.25">
      <c r="A469" s="1" t="s">
        <v>9242</v>
      </c>
      <c r="B469" s="2">
        <v>411380326</v>
      </c>
      <c r="C469" s="6">
        <v>0.5</v>
      </c>
    </row>
    <row r="470" spans="1:3" x14ac:dyDescent="0.25">
      <c r="A470" s="1" t="s">
        <v>9242</v>
      </c>
      <c r="B470" s="2">
        <v>516336426</v>
      </c>
      <c r="C470" s="6">
        <v>0.75</v>
      </c>
    </row>
    <row r="471" spans="1:3" x14ac:dyDescent="0.25">
      <c r="A471" s="1" t="s">
        <v>9242</v>
      </c>
      <c r="B471" s="2">
        <v>130397149</v>
      </c>
      <c r="C471" s="6">
        <v>0.25</v>
      </c>
    </row>
    <row r="472" spans="1:3" x14ac:dyDescent="0.25">
      <c r="A472" s="1" t="s">
        <v>9242</v>
      </c>
      <c r="B472" s="2">
        <v>423730232</v>
      </c>
      <c r="C472" s="6">
        <v>0.75</v>
      </c>
    </row>
    <row r="473" spans="1:3" x14ac:dyDescent="0.25">
      <c r="A473" s="1" t="s">
        <v>9242</v>
      </c>
      <c r="B473" s="2">
        <v>107961266</v>
      </c>
      <c r="C473" s="6">
        <v>0</v>
      </c>
    </row>
    <row r="474" spans="1:3" x14ac:dyDescent="0.25">
      <c r="A474" s="1" t="s">
        <v>9242</v>
      </c>
      <c r="B474" s="2">
        <v>782237332</v>
      </c>
      <c r="C474" s="6">
        <v>0.75</v>
      </c>
    </row>
    <row r="475" spans="1:3" x14ac:dyDescent="0.25">
      <c r="A475" s="1" t="s">
        <v>9242</v>
      </c>
      <c r="B475" s="2">
        <v>122621145</v>
      </c>
      <c r="C475" s="6">
        <v>0</v>
      </c>
    </row>
    <row r="476" spans="1:3" x14ac:dyDescent="0.25">
      <c r="A476" s="1" t="s">
        <v>9242</v>
      </c>
      <c r="B476" s="2">
        <v>541861569</v>
      </c>
      <c r="C476" s="6">
        <v>0</v>
      </c>
    </row>
    <row r="477" spans="1:3" x14ac:dyDescent="0.25">
      <c r="A477" s="1" t="s">
        <v>9242</v>
      </c>
      <c r="B477" s="2">
        <v>74610243</v>
      </c>
      <c r="C477" s="6">
        <v>0.25</v>
      </c>
    </row>
    <row r="478" spans="1:3" x14ac:dyDescent="0.25">
      <c r="A478" s="1" t="s">
        <v>9242</v>
      </c>
      <c r="B478" s="2">
        <v>283340715</v>
      </c>
      <c r="C478" s="6">
        <v>0.75</v>
      </c>
    </row>
    <row r="479" spans="1:3" x14ac:dyDescent="0.25">
      <c r="A479" s="1" t="s">
        <v>9242</v>
      </c>
      <c r="B479" s="2">
        <v>305148262</v>
      </c>
      <c r="C479" s="6">
        <v>0.75</v>
      </c>
    </row>
    <row r="480" spans="1:3" x14ac:dyDescent="0.25">
      <c r="A480" s="1" t="s">
        <v>9242</v>
      </c>
      <c r="B480" s="2">
        <v>501552618</v>
      </c>
      <c r="C480" s="6">
        <v>0</v>
      </c>
    </row>
    <row r="481" spans="1:3" x14ac:dyDescent="0.25">
      <c r="A481" s="1" t="s">
        <v>9242</v>
      </c>
      <c r="B481" s="2">
        <v>48927497</v>
      </c>
      <c r="C481" s="6">
        <v>0</v>
      </c>
    </row>
    <row r="482" spans="1:3" x14ac:dyDescent="0.25">
      <c r="A482" s="1" t="s">
        <v>9242</v>
      </c>
      <c r="B482" s="2">
        <v>335464094</v>
      </c>
      <c r="C482" s="6">
        <v>0</v>
      </c>
    </row>
    <row r="483" spans="1:3" x14ac:dyDescent="0.25">
      <c r="A483" s="1" t="s">
        <v>9242</v>
      </c>
      <c r="B483" s="2">
        <v>870982324</v>
      </c>
      <c r="C483" s="6">
        <v>0.5</v>
      </c>
    </row>
    <row r="484" spans="1:3" x14ac:dyDescent="0.25">
      <c r="A484" s="1" t="s">
        <v>9242</v>
      </c>
      <c r="B484" s="2">
        <v>926400808</v>
      </c>
      <c r="C484" s="6">
        <v>0.25</v>
      </c>
    </row>
    <row r="485" spans="1:3" x14ac:dyDescent="0.25">
      <c r="A485" s="1" t="s">
        <v>9242</v>
      </c>
      <c r="B485" s="2">
        <v>542215836</v>
      </c>
      <c r="C485" s="6">
        <v>0</v>
      </c>
    </row>
    <row r="486" spans="1:3" x14ac:dyDescent="0.25">
      <c r="A486" s="1" t="s">
        <v>9242</v>
      </c>
      <c r="B486" s="2">
        <v>603175786</v>
      </c>
      <c r="C486" s="6">
        <v>0</v>
      </c>
    </row>
    <row r="487" spans="1:3" x14ac:dyDescent="0.25">
      <c r="A487" s="1" t="s">
        <v>9242</v>
      </c>
      <c r="B487" s="2">
        <v>695715836</v>
      </c>
      <c r="C487" s="6">
        <v>0.75</v>
      </c>
    </row>
    <row r="488" spans="1:3" x14ac:dyDescent="0.25">
      <c r="A488" s="1" t="s">
        <v>9242</v>
      </c>
      <c r="B488" s="2">
        <v>299668063</v>
      </c>
      <c r="C488" s="6">
        <v>0.75</v>
      </c>
    </row>
    <row r="489" spans="1:3" x14ac:dyDescent="0.25">
      <c r="A489" s="1" t="s">
        <v>9242</v>
      </c>
      <c r="B489" s="2">
        <v>506706025</v>
      </c>
      <c r="C489" s="6">
        <v>0.25</v>
      </c>
    </row>
    <row r="490" spans="1:3" x14ac:dyDescent="0.25">
      <c r="A490" s="1" t="s">
        <v>9242</v>
      </c>
      <c r="B490" s="2">
        <v>829392885</v>
      </c>
      <c r="C490" s="6">
        <v>0.5</v>
      </c>
    </row>
    <row r="491" spans="1:3" x14ac:dyDescent="0.25">
      <c r="A491" s="1" t="s">
        <v>9242</v>
      </c>
      <c r="B491" s="2">
        <v>261147852</v>
      </c>
      <c r="C491" s="6">
        <v>0</v>
      </c>
    </row>
    <row r="492" spans="1:3" x14ac:dyDescent="0.25">
      <c r="A492" s="1" t="s">
        <v>9242</v>
      </c>
      <c r="B492" s="2">
        <v>698205626</v>
      </c>
      <c r="C492" s="6">
        <v>0.25</v>
      </c>
    </row>
    <row r="493" spans="1:3" x14ac:dyDescent="0.25">
      <c r="A493" s="1" t="s">
        <v>9242</v>
      </c>
      <c r="B493" s="2">
        <v>924040912</v>
      </c>
      <c r="C493" s="6">
        <v>0.75</v>
      </c>
    </row>
    <row r="494" spans="1:3" x14ac:dyDescent="0.25">
      <c r="A494" s="1" t="s">
        <v>9242</v>
      </c>
      <c r="B494" s="2">
        <v>538277496</v>
      </c>
      <c r="C494" s="6">
        <v>0</v>
      </c>
    </row>
    <row r="495" spans="1:3" x14ac:dyDescent="0.25">
      <c r="A495" s="1" t="s">
        <v>9242</v>
      </c>
      <c r="B495" s="2">
        <v>255923617</v>
      </c>
      <c r="C495" s="6">
        <v>0.25</v>
      </c>
    </row>
    <row r="496" spans="1:3" x14ac:dyDescent="0.25">
      <c r="A496" s="1" t="s">
        <v>9242</v>
      </c>
      <c r="B496" s="2">
        <v>623024154</v>
      </c>
      <c r="C496" s="6">
        <v>0</v>
      </c>
    </row>
    <row r="497" spans="1:3" x14ac:dyDescent="0.25">
      <c r="A497" s="1" t="s">
        <v>9242</v>
      </c>
      <c r="B497" s="2">
        <v>293263284</v>
      </c>
      <c r="C497" s="6">
        <v>0.25</v>
      </c>
    </row>
    <row r="498" spans="1:3" x14ac:dyDescent="0.25">
      <c r="A498" s="1" t="s">
        <v>9242</v>
      </c>
      <c r="B498" s="2">
        <v>920076730</v>
      </c>
      <c r="C498" s="6">
        <v>0.5</v>
      </c>
    </row>
    <row r="499" spans="1:3" x14ac:dyDescent="0.25">
      <c r="A499" s="1" t="s">
        <v>9242</v>
      </c>
      <c r="B499" s="2">
        <v>800032581</v>
      </c>
      <c r="C499" s="6">
        <v>0.25</v>
      </c>
    </row>
    <row r="500" spans="1:3" x14ac:dyDescent="0.25">
      <c r="A500" s="1" t="s">
        <v>9242</v>
      </c>
      <c r="B500" s="2">
        <v>582624979</v>
      </c>
      <c r="C500" s="6">
        <v>0</v>
      </c>
    </row>
    <row r="501" spans="1:3" x14ac:dyDescent="0.25">
      <c r="A501" s="1" t="s">
        <v>9242</v>
      </c>
      <c r="B501" s="2">
        <v>33289021</v>
      </c>
      <c r="C501" s="6">
        <v>0.75</v>
      </c>
    </row>
    <row r="502" spans="1:3" x14ac:dyDescent="0.25">
      <c r="A502" s="1" t="s">
        <v>9242</v>
      </c>
      <c r="B502" s="2">
        <v>594432656</v>
      </c>
      <c r="C502" s="6">
        <v>0</v>
      </c>
    </row>
    <row r="503" spans="1:3" x14ac:dyDescent="0.25">
      <c r="A503" s="1" t="s">
        <v>9225</v>
      </c>
      <c r="B503" s="2">
        <v>526139831</v>
      </c>
      <c r="C503" s="6">
        <v>0.5</v>
      </c>
    </row>
    <row r="504" spans="1:3" x14ac:dyDescent="0.25">
      <c r="A504" s="1" t="s">
        <v>9225</v>
      </c>
      <c r="B504" s="2">
        <v>932967565</v>
      </c>
      <c r="C504" s="6">
        <v>0</v>
      </c>
    </row>
    <row r="505" spans="1:3" x14ac:dyDescent="0.25">
      <c r="A505" s="1" t="s">
        <v>9225</v>
      </c>
      <c r="B505" s="2">
        <v>232958073</v>
      </c>
      <c r="C505" s="6">
        <v>0.25</v>
      </c>
    </row>
    <row r="506" spans="1:3" x14ac:dyDescent="0.25">
      <c r="A506" s="1" t="s">
        <v>9225</v>
      </c>
      <c r="B506" s="2">
        <v>74276439</v>
      </c>
      <c r="C506" s="6">
        <v>0.5</v>
      </c>
    </row>
    <row r="507" spans="1:3" x14ac:dyDescent="0.25">
      <c r="A507" s="1" t="s">
        <v>9225</v>
      </c>
      <c r="B507" s="2">
        <v>774327809</v>
      </c>
      <c r="C507" s="6">
        <v>0.25</v>
      </c>
    </row>
    <row r="508" spans="1:3" x14ac:dyDescent="0.25">
      <c r="A508" s="1" t="s">
        <v>9225</v>
      </c>
      <c r="B508" s="2">
        <v>65997466</v>
      </c>
      <c r="C508" s="6">
        <v>0.25</v>
      </c>
    </row>
    <row r="509" spans="1:3" x14ac:dyDescent="0.25">
      <c r="A509" s="1" t="s">
        <v>9225</v>
      </c>
      <c r="B509" s="2">
        <v>484515047</v>
      </c>
      <c r="C509" s="6">
        <v>0.75</v>
      </c>
    </row>
    <row r="510" spans="1:3" x14ac:dyDescent="0.25">
      <c r="A510" s="1" t="s">
        <v>9225</v>
      </c>
      <c r="B510" s="2">
        <v>701274382</v>
      </c>
      <c r="C510" s="6">
        <v>0.5</v>
      </c>
    </row>
    <row r="511" spans="1:3" x14ac:dyDescent="0.25">
      <c r="A511" s="1" t="s">
        <v>9225</v>
      </c>
      <c r="B511" s="2">
        <v>183697653</v>
      </c>
      <c r="C511" s="6">
        <v>0.75</v>
      </c>
    </row>
    <row r="512" spans="1:3" x14ac:dyDescent="0.25">
      <c r="A512" s="1" t="s">
        <v>9225</v>
      </c>
      <c r="B512" s="2">
        <v>826302558</v>
      </c>
      <c r="C512" s="6">
        <v>0</v>
      </c>
    </row>
    <row r="513" spans="1:3" x14ac:dyDescent="0.25">
      <c r="A513" s="1" t="s">
        <v>9225</v>
      </c>
      <c r="B513" s="2">
        <v>332008952</v>
      </c>
      <c r="C513" s="6">
        <v>0.25</v>
      </c>
    </row>
    <row r="514" spans="1:3" x14ac:dyDescent="0.25">
      <c r="A514" s="1" t="s">
        <v>9225</v>
      </c>
      <c r="B514" s="2">
        <v>79330836</v>
      </c>
      <c r="C514" s="6">
        <v>0.25</v>
      </c>
    </row>
    <row r="515" spans="1:3" x14ac:dyDescent="0.25">
      <c r="A515" s="1" t="s">
        <v>9225</v>
      </c>
      <c r="B515" s="2">
        <v>566590562</v>
      </c>
      <c r="C515" s="6">
        <v>0.75</v>
      </c>
    </row>
    <row r="516" spans="1:3" x14ac:dyDescent="0.25">
      <c r="A516" s="1" t="s">
        <v>9225</v>
      </c>
      <c r="B516" s="2">
        <v>866698786</v>
      </c>
      <c r="C516" s="6">
        <v>0</v>
      </c>
    </row>
    <row r="517" spans="1:3" x14ac:dyDescent="0.25">
      <c r="A517" s="1" t="s">
        <v>9225</v>
      </c>
      <c r="B517" s="2">
        <v>59840529</v>
      </c>
      <c r="C517" s="6">
        <v>0.75</v>
      </c>
    </row>
    <row r="518" spans="1:3" x14ac:dyDescent="0.25">
      <c r="A518" s="1" t="s">
        <v>9225</v>
      </c>
      <c r="B518" s="2">
        <v>333127572</v>
      </c>
      <c r="C518" s="6">
        <v>0.25</v>
      </c>
    </row>
    <row r="519" spans="1:3" x14ac:dyDescent="0.25">
      <c r="A519" s="1" t="s">
        <v>9225</v>
      </c>
      <c r="B519" s="2">
        <v>759203632</v>
      </c>
      <c r="C519" s="6">
        <v>0</v>
      </c>
    </row>
    <row r="520" spans="1:3" x14ac:dyDescent="0.25">
      <c r="A520" s="1" t="s">
        <v>9225</v>
      </c>
      <c r="B520" s="2">
        <v>851102681</v>
      </c>
      <c r="C520" s="6">
        <v>0.25</v>
      </c>
    </row>
    <row r="521" spans="1:3" x14ac:dyDescent="0.25">
      <c r="A521" s="1" t="s">
        <v>9225</v>
      </c>
      <c r="B521" s="2">
        <v>11130133</v>
      </c>
      <c r="C521" s="6">
        <v>0.5</v>
      </c>
    </row>
    <row r="522" spans="1:3" x14ac:dyDescent="0.25">
      <c r="A522" s="1" t="s">
        <v>9225</v>
      </c>
      <c r="B522" s="2">
        <v>669755589</v>
      </c>
      <c r="C522" s="6">
        <v>0.75</v>
      </c>
    </row>
    <row r="523" spans="1:3" x14ac:dyDescent="0.25">
      <c r="A523" s="1" t="s">
        <v>9225</v>
      </c>
      <c r="B523" s="2">
        <v>400089203</v>
      </c>
      <c r="C523" s="6">
        <v>0.25</v>
      </c>
    </row>
    <row r="524" spans="1:3" x14ac:dyDescent="0.25">
      <c r="A524" s="1" t="s">
        <v>9225</v>
      </c>
      <c r="B524" s="2">
        <v>204223409</v>
      </c>
      <c r="C524" s="6">
        <v>0.25</v>
      </c>
    </row>
    <row r="525" spans="1:3" x14ac:dyDescent="0.25">
      <c r="A525" s="1" t="s">
        <v>9225</v>
      </c>
      <c r="B525" s="2">
        <v>844864530</v>
      </c>
      <c r="C525" s="6">
        <v>0</v>
      </c>
    </row>
    <row r="526" spans="1:3" x14ac:dyDescent="0.25">
      <c r="A526" s="1" t="s">
        <v>9225</v>
      </c>
      <c r="B526" s="2">
        <v>510476419</v>
      </c>
      <c r="C526" s="6">
        <v>0.5</v>
      </c>
    </row>
    <row r="527" spans="1:3" x14ac:dyDescent="0.25">
      <c r="A527" s="1" t="s">
        <v>9225</v>
      </c>
      <c r="B527" s="2">
        <v>293887331</v>
      </c>
      <c r="C527" s="6">
        <v>0.75</v>
      </c>
    </row>
    <row r="528" spans="1:3" x14ac:dyDescent="0.25">
      <c r="A528" s="1" t="s">
        <v>9225</v>
      </c>
      <c r="B528" s="2">
        <v>75736460</v>
      </c>
      <c r="C528" s="6">
        <v>0.25</v>
      </c>
    </row>
    <row r="529" spans="1:3" x14ac:dyDescent="0.25">
      <c r="A529" s="1" t="s">
        <v>9225</v>
      </c>
      <c r="B529" s="2">
        <v>859095392</v>
      </c>
      <c r="C529" s="6">
        <v>0</v>
      </c>
    </row>
    <row r="530" spans="1:3" x14ac:dyDescent="0.25">
      <c r="A530" s="1" t="s">
        <v>9225</v>
      </c>
      <c r="B530" s="2">
        <v>711900223</v>
      </c>
      <c r="C530" s="6">
        <v>0.5</v>
      </c>
    </row>
    <row r="531" spans="1:3" x14ac:dyDescent="0.25">
      <c r="A531" s="1" t="s">
        <v>9225</v>
      </c>
      <c r="B531" s="2">
        <v>934718350</v>
      </c>
      <c r="C531" s="6">
        <v>0</v>
      </c>
    </row>
    <row r="532" spans="1:3" x14ac:dyDescent="0.25">
      <c r="A532" s="1" t="s">
        <v>9225</v>
      </c>
      <c r="B532" s="2">
        <v>18161339</v>
      </c>
      <c r="C532" s="6">
        <v>0.5</v>
      </c>
    </row>
    <row r="533" spans="1:3" x14ac:dyDescent="0.25">
      <c r="A533" s="1" t="s">
        <v>9225</v>
      </c>
      <c r="B533" s="2">
        <v>49939240</v>
      </c>
      <c r="C533" s="6">
        <v>0.25</v>
      </c>
    </row>
    <row r="534" spans="1:3" x14ac:dyDescent="0.25">
      <c r="A534" s="1" t="s">
        <v>9225</v>
      </c>
      <c r="B534" s="2">
        <v>852265287</v>
      </c>
      <c r="C534" s="6">
        <v>0</v>
      </c>
    </row>
    <row r="535" spans="1:3" x14ac:dyDescent="0.25">
      <c r="A535" s="1" t="s">
        <v>9225</v>
      </c>
      <c r="B535" s="2">
        <v>511778205</v>
      </c>
      <c r="C535" s="6">
        <v>0.25</v>
      </c>
    </row>
    <row r="536" spans="1:3" x14ac:dyDescent="0.25">
      <c r="A536" s="1" t="s">
        <v>9225</v>
      </c>
      <c r="B536" s="2">
        <v>880548397</v>
      </c>
      <c r="C536" s="6">
        <v>0</v>
      </c>
    </row>
    <row r="537" spans="1:3" x14ac:dyDescent="0.25">
      <c r="A537" s="1" t="s">
        <v>9225</v>
      </c>
      <c r="B537" s="2">
        <v>699815678</v>
      </c>
      <c r="C537" s="6">
        <v>0.5</v>
      </c>
    </row>
    <row r="538" spans="1:3" x14ac:dyDescent="0.25">
      <c r="A538" s="1" t="s">
        <v>9225</v>
      </c>
      <c r="B538" s="2">
        <v>11295299</v>
      </c>
      <c r="C538" s="6">
        <v>0.75</v>
      </c>
    </row>
    <row r="539" spans="1:3" x14ac:dyDescent="0.25">
      <c r="A539" s="1" t="s">
        <v>9225</v>
      </c>
      <c r="B539" s="2">
        <v>467301386</v>
      </c>
      <c r="C539" s="6">
        <v>0.75</v>
      </c>
    </row>
    <row r="540" spans="1:3" x14ac:dyDescent="0.25">
      <c r="A540" s="1" t="s">
        <v>9225</v>
      </c>
      <c r="B540" s="2">
        <v>914611148</v>
      </c>
      <c r="C540" s="6">
        <v>0.5</v>
      </c>
    </row>
    <row r="541" spans="1:3" x14ac:dyDescent="0.25">
      <c r="A541" s="1" t="s">
        <v>9225</v>
      </c>
      <c r="B541" s="2">
        <v>854835571</v>
      </c>
      <c r="C541" s="6">
        <v>0</v>
      </c>
    </row>
    <row r="542" spans="1:3" x14ac:dyDescent="0.25">
      <c r="A542" s="1" t="s">
        <v>9225</v>
      </c>
      <c r="B542" s="2">
        <v>892038287</v>
      </c>
      <c r="C542" s="6">
        <v>0.25</v>
      </c>
    </row>
    <row r="543" spans="1:3" x14ac:dyDescent="0.25">
      <c r="A543" s="1" t="s">
        <v>9225</v>
      </c>
      <c r="B543" s="2">
        <v>373928798</v>
      </c>
      <c r="C543" s="6">
        <v>0.25</v>
      </c>
    </row>
    <row r="544" spans="1:3" x14ac:dyDescent="0.25">
      <c r="A544" s="1" t="s">
        <v>9225</v>
      </c>
      <c r="B544" s="2">
        <v>817959591</v>
      </c>
      <c r="C544" s="6">
        <v>0</v>
      </c>
    </row>
    <row r="545" spans="1:3" x14ac:dyDescent="0.25">
      <c r="A545" s="1" t="s">
        <v>9225</v>
      </c>
      <c r="B545" s="2">
        <v>313918958</v>
      </c>
      <c r="C545" s="6">
        <v>0.75</v>
      </c>
    </row>
    <row r="546" spans="1:3" x14ac:dyDescent="0.25">
      <c r="A546" s="1" t="s">
        <v>9225</v>
      </c>
      <c r="B546" s="2">
        <v>744593760</v>
      </c>
      <c r="C546" s="6">
        <v>0</v>
      </c>
    </row>
    <row r="547" spans="1:3" x14ac:dyDescent="0.25">
      <c r="A547" s="1" t="s">
        <v>9225</v>
      </c>
      <c r="B547" s="2">
        <v>555715861</v>
      </c>
      <c r="C547" s="6">
        <v>0.25</v>
      </c>
    </row>
    <row r="548" spans="1:3" x14ac:dyDescent="0.25">
      <c r="A548" s="1" t="s">
        <v>9225</v>
      </c>
      <c r="B548" s="2">
        <v>815014753</v>
      </c>
      <c r="C548" s="6">
        <v>0.5</v>
      </c>
    </row>
    <row r="549" spans="1:3" x14ac:dyDescent="0.25">
      <c r="A549" s="1" t="s">
        <v>9225</v>
      </c>
      <c r="B549" s="2">
        <v>170123523</v>
      </c>
      <c r="C549" s="6">
        <v>0.5</v>
      </c>
    </row>
    <row r="550" spans="1:3" x14ac:dyDescent="0.25">
      <c r="A550" s="1" t="s">
        <v>9225</v>
      </c>
      <c r="B550" s="2">
        <v>211513274</v>
      </c>
      <c r="C550" s="6">
        <v>0.75</v>
      </c>
    </row>
    <row r="551" spans="1:3" x14ac:dyDescent="0.25">
      <c r="A551" s="1" t="s">
        <v>9225</v>
      </c>
      <c r="B551" s="2">
        <v>785304769</v>
      </c>
      <c r="C551" s="6">
        <v>0</v>
      </c>
    </row>
    <row r="552" spans="1:3" x14ac:dyDescent="0.25">
      <c r="A552" s="1" t="s">
        <v>9225</v>
      </c>
      <c r="B552" s="2">
        <v>975361259</v>
      </c>
      <c r="C552" s="6">
        <v>0.75</v>
      </c>
    </row>
    <row r="553" spans="1:3" x14ac:dyDescent="0.25">
      <c r="A553" s="1" t="s">
        <v>9225</v>
      </c>
      <c r="B553" s="2">
        <v>569079122</v>
      </c>
      <c r="C553" s="6">
        <v>0.5</v>
      </c>
    </row>
    <row r="554" spans="1:3" x14ac:dyDescent="0.25">
      <c r="A554" s="1" t="s">
        <v>9225</v>
      </c>
      <c r="B554" s="2">
        <v>935714648</v>
      </c>
      <c r="C554" s="6">
        <v>0.75</v>
      </c>
    </row>
    <row r="555" spans="1:3" x14ac:dyDescent="0.25">
      <c r="A555" s="1" t="s">
        <v>9225</v>
      </c>
      <c r="B555" s="2">
        <v>427118890</v>
      </c>
      <c r="C555" s="6">
        <v>0</v>
      </c>
    </row>
    <row r="556" spans="1:3" x14ac:dyDescent="0.25">
      <c r="A556" s="1" t="s">
        <v>9225</v>
      </c>
      <c r="B556" s="2">
        <v>125201103</v>
      </c>
      <c r="C556" s="6">
        <v>0.25</v>
      </c>
    </row>
    <row r="557" spans="1:3" x14ac:dyDescent="0.25">
      <c r="A557" s="1" t="s">
        <v>9225</v>
      </c>
      <c r="B557" s="2">
        <v>26099667</v>
      </c>
      <c r="C557" s="6">
        <v>0</v>
      </c>
    </row>
    <row r="558" spans="1:3" x14ac:dyDescent="0.25">
      <c r="A558" s="1" t="s">
        <v>9225</v>
      </c>
      <c r="B558" s="2">
        <v>75818830</v>
      </c>
      <c r="C558" s="6">
        <v>0.5</v>
      </c>
    </row>
    <row r="559" spans="1:3" x14ac:dyDescent="0.25">
      <c r="A559" s="1" t="s">
        <v>9225</v>
      </c>
      <c r="B559" s="2">
        <v>673790986</v>
      </c>
      <c r="C559" s="6">
        <v>0.25</v>
      </c>
    </row>
    <row r="560" spans="1:3" x14ac:dyDescent="0.25">
      <c r="A560" s="1" t="s">
        <v>9225</v>
      </c>
      <c r="B560" s="2">
        <v>564894021</v>
      </c>
      <c r="C560" s="6">
        <v>0.25</v>
      </c>
    </row>
    <row r="561" spans="1:3" x14ac:dyDescent="0.25">
      <c r="A561" s="1" t="s">
        <v>9225</v>
      </c>
      <c r="B561" s="2">
        <v>230466938</v>
      </c>
      <c r="C561" s="6">
        <v>0.5</v>
      </c>
    </row>
    <row r="562" spans="1:3" x14ac:dyDescent="0.25">
      <c r="A562" s="1" t="s">
        <v>9225</v>
      </c>
      <c r="B562" s="2">
        <v>627656339</v>
      </c>
      <c r="C562" s="6">
        <v>0.25</v>
      </c>
    </row>
    <row r="563" spans="1:3" x14ac:dyDescent="0.25">
      <c r="A563" s="1" t="s">
        <v>9225</v>
      </c>
      <c r="B563" s="2">
        <v>212184230</v>
      </c>
      <c r="C563" s="6">
        <v>0.75</v>
      </c>
    </row>
    <row r="564" spans="1:3" x14ac:dyDescent="0.25">
      <c r="A564" s="1" t="s">
        <v>9225</v>
      </c>
      <c r="B564" s="2">
        <v>969029741</v>
      </c>
      <c r="C564" s="6">
        <v>0</v>
      </c>
    </row>
    <row r="565" spans="1:3" x14ac:dyDescent="0.25">
      <c r="A565" s="1" t="s">
        <v>9225</v>
      </c>
      <c r="B565" s="2">
        <v>443084109</v>
      </c>
      <c r="C565" s="6">
        <v>0.25</v>
      </c>
    </row>
    <row r="566" spans="1:3" x14ac:dyDescent="0.25">
      <c r="A566" s="1" t="s">
        <v>9225</v>
      </c>
      <c r="B566" s="2">
        <v>935754456</v>
      </c>
      <c r="C566" s="6">
        <v>0.5</v>
      </c>
    </row>
    <row r="567" spans="1:3" x14ac:dyDescent="0.25">
      <c r="A567" s="1" t="s">
        <v>9225</v>
      </c>
      <c r="B567" s="2">
        <v>300286413</v>
      </c>
      <c r="C567" s="6">
        <v>0.5</v>
      </c>
    </row>
    <row r="568" spans="1:3" x14ac:dyDescent="0.25">
      <c r="A568" s="1" t="s">
        <v>9225</v>
      </c>
      <c r="B568" s="2">
        <v>147858758</v>
      </c>
      <c r="C568" s="6">
        <v>0</v>
      </c>
    </row>
    <row r="569" spans="1:3" x14ac:dyDescent="0.25">
      <c r="A569" s="1" t="s">
        <v>9225</v>
      </c>
      <c r="B569" s="2">
        <v>371228698</v>
      </c>
      <c r="C569" s="6">
        <v>0.75</v>
      </c>
    </row>
    <row r="570" spans="1:3" x14ac:dyDescent="0.25">
      <c r="A570" s="1" t="s">
        <v>9225</v>
      </c>
      <c r="B570" s="2">
        <v>544751140</v>
      </c>
      <c r="C570" s="6">
        <v>0.5</v>
      </c>
    </row>
    <row r="571" spans="1:3" x14ac:dyDescent="0.25">
      <c r="A571" s="1" t="s">
        <v>9225</v>
      </c>
      <c r="B571" s="2">
        <v>710131099</v>
      </c>
      <c r="C571" s="6">
        <v>0.5</v>
      </c>
    </row>
    <row r="572" spans="1:3" x14ac:dyDescent="0.25">
      <c r="A572" s="1" t="s">
        <v>9225</v>
      </c>
      <c r="B572" s="2">
        <v>755287115</v>
      </c>
      <c r="C572" s="6">
        <v>0.25</v>
      </c>
    </row>
    <row r="573" spans="1:3" x14ac:dyDescent="0.25">
      <c r="A573" s="1" t="s">
        <v>9225</v>
      </c>
      <c r="B573" s="2">
        <v>597989944</v>
      </c>
      <c r="C573" s="6">
        <v>0.5</v>
      </c>
    </row>
    <row r="574" spans="1:3" x14ac:dyDescent="0.25">
      <c r="A574" s="1" t="s">
        <v>9225</v>
      </c>
      <c r="B574" s="2">
        <v>729963984</v>
      </c>
      <c r="C574" s="6">
        <v>0</v>
      </c>
    </row>
    <row r="575" spans="1:3" x14ac:dyDescent="0.25">
      <c r="A575" s="1" t="s">
        <v>9225</v>
      </c>
      <c r="B575" s="2">
        <v>173399961</v>
      </c>
      <c r="C575" s="6">
        <v>0.25</v>
      </c>
    </row>
    <row r="576" spans="1:3" x14ac:dyDescent="0.25">
      <c r="A576" s="1" t="s">
        <v>9225</v>
      </c>
      <c r="B576" s="2">
        <v>358256120</v>
      </c>
      <c r="C576" s="6">
        <v>0.75</v>
      </c>
    </row>
    <row r="577" spans="1:3" x14ac:dyDescent="0.25">
      <c r="A577" s="1" t="s">
        <v>9225</v>
      </c>
      <c r="B577" s="2">
        <v>171703363</v>
      </c>
      <c r="C577" s="6">
        <v>0</v>
      </c>
    </row>
    <row r="578" spans="1:3" x14ac:dyDescent="0.25">
      <c r="A578" s="1" t="s">
        <v>9225</v>
      </c>
      <c r="B578" s="2">
        <v>804272743</v>
      </c>
      <c r="C578" s="6">
        <v>0.75</v>
      </c>
    </row>
    <row r="579" spans="1:3" x14ac:dyDescent="0.25">
      <c r="A579" s="1" t="s">
        <v>9225</v>
      </c>
      <c r="B579" s="2">
        <v>164529450</v>
      </c>
      <c r="C579" s="6">
        <v>0.75</v>
      </c>
    </row>
    <row r="580" spans="1:3" x14ac:dyDescent="0.25">
      <c r="A580" s="1" t="s">
        <v>9225</v>
      </c>
      <c r="B580" s="2">
        <v>502344094</v>
      </c>
      <c r="C580" s="6">
        <v>0.5</v>
      </c>
    </row>
    <row r="581" spans="1:3" x14ac:dyDescent="0.25">
      <c r="A581" s="1" t="s">
        <v>9225</v>
      </c>
      <c r="B581" s="2">
        <v>242838470</v>
      </c>
      <c r="C581" s="6">
        <v>0.75</v>
      </c>
    </row>
    <row r="582" spans="1:3" x14ac:dyDescent="0.25">
      <c r="A582" s="1" t="s">
        <v>9225</v>
      </c>
      <c r="B582" s="2">
        <v>490762884</v>
      </c>
      <c r="C582" s="6">
        <v>0.5</v>
      </c>
    </row>
    <row r="583" spans="1:3" x14ac:dyDescent="0.25">
      <c r="A583" s="1" t="s">
        <v>9225</v>
      </c>
      <c r="B583" s="2">
        <v>660338169</v>
      </c>
      <c r="C583" s="6">
        <v>0.25</v>
      </c>
    </row>
    <row r="584" spans="1:3" x14ac:dyDescent="0.25">
      <c r="A584" s="1" t="s">
        <v>9225</v>
      </c>
      <c r="B584" s="2">
        <v>958854196</v>
      </c>
      <c r="C584" s="6">
        <v>0</v>
      </c>
    </row>
    <row r="585" spans="1:3" x14ac:dyDescent="0.25">
      <c r="A585" s="1" t="s">
        <v>9225</v>
      </c>
      <c r="B585" s="2">
        <v>505743488</v>
      </c>
      <c r="C585" s="6">
        <v>0.75</v>
      </c>
    </row>
    <row r="586" spans="1:3" x14ac:dyDescent="0.25">
      <c r="A586" s="1" t="s">
        <v>9225</v>
      </c>
      <c r="B586" s="2">
        <v>33068496</v>
      </c>
      <c r="C586" s="6">
        <v>0.25</v>
      </c>
    </row>
    <row r="587" spans="1:3" x14ac:dyDescent="0.25">
      <c r="A587" s="1" t="s">
        <v>9225</v>
      </c>
      <c r="B587" s="2">
        <v>375593872</v>
      </c>
      <c r="C587" s="6">
        <v>0</v>
      </c>
    </row>
    <row r="588" spans="1:3" x14ac:dyDescent="0.25">
      <c r="A588" s="1" t="s">
        <v>9225</v>
      </c>
      <c r="B588" s="2">
        <v>110714690</v>
      </c>
      <c r="C588" s="6">
        <v>0.5</v>
      </c>
    </row>
    <row r="589" spans="1:3" x14ac:dyDescent="0.25">
      <c r="A589" s="1" t="s">
        <v>9225</v>
      </c>
      <c r="B589" s="2">
        <v>942767236</v>
      </c>
      <c r="C589" s="6">
        <v>0.5</v>
      </c>
    </row>
    <row r="590" spans="1:3" x14ac:dyDescent="0.25">
      <c r="A590" s="1" t="s">
        <v>9225</v>
      </c>
      <c r="B590" s="2">
        <v>721822203</v>
      </c>
      <c r="C590" s="6">
        <v>0.25</v>
      </c>
    </row>
    <row r="591" spans="1:3" x14ac:dyDescent="0.25">
      <c r="A591" s="1" t="s">
        <v>9225</v>
      </c>
      <c r="B591" s="2">
        <v>172877992</v>
      </c>
      <c r="C591" s="6">
        <v>0</v>
      </c>
    </row>
    <row r="592" spans="1:3" x14ac:dyDescent="0.25">
      <c r="A592" s="1" t="s">
        <v>9225</v>
      </c>
      <c r="B592" s="2">
        <v>925970293</v>
      </c>
      <c r="C592" s="6">
        <v>0.5</v>
      </c>
    </row>
    <row r="593" spans="1:3" x14ac:dyDescent="0.25">
      <c r="A593" s="1" t="s">
        <v>9225</v>
      </c>
      <c r="B593" s="2">
        <v>915663500</v>
      </c>
      <c r="C593" s="6">
        <v>0.25</v>
      </c>
    </row>
    <row r="594" spans="1:3" x14ac:dyDescent="0.25">
      <c r="A594" s="1" t="s">
        <v>9225</v>
      </c>
      <c r="B594" s="2">
        <v>404150613</v>
      </c>
      <c r="C594" s="6">
        <v>0</v>
      </c>
    </row>
    <row r="595" spans="1:3" x14ac:dyDescent="0.25">
      <c r="A595" s="1" t="s">
        <v>9225</v>
      </c>
      <c r="B595" s="2">
        <v>281654787</v>
      </c>
      <c r="C595" s="6">
        <v>0.25</v>
      </c>
    </row>
    <row r="596" spans="1:3" x14ac:dyDescent="0.25">
      <c r="A596" s="1" t="s">
        <v>9225</v>
      </c>
      <c r="B596" s="2">
        <v>693697228</v>
      </c>
      <c r="C596" s="6">
        <v>0.5</v>
      </c>
    </row>
    <row r="597" spans="1:3" x14ac:dyDescent="0.25">
      <c r="A597" s="1" t="s">
        <v>9225</v>
      </c>
      <c r="B597" s="2">
        <v>521061950</v>
      </c>
      <c r="C597" s="6">
        <v>0.25</v>
      </c>
    </row>
    <row r="598" spans="1:3" x14ac:dyDescent="0.25">
      <c r="A598" s="1" t="s">
        <v>9225</v>
      </c>
      <c r="B598" s="2">
        <v>936697768</v>
      </c>
      <c r="C598" s="6">
        <v>0.5</v>
      </c>
    </row>
    <row r="599" spans="1:3" x14ac:dyDescent="0.25">
      <c r="A599" s="1" t="s">
        <v>9225</v>
      </c>
      <c r="B599" s="2">
        <v>809582129</v>
      </c>
      <c r="C599" s="6">
        <v>0.25</v>
      </c>
    </row>
    <row r="600" spans="1:3" x14ac:dyDescent="0.25">
      <c r="A600" s="1" t="s">
        <v>9225</v>
      </c>
      <c r="B600" s="2">
        <v>277557948</v>
      </c>
      <c r="C600" s="6">
        <v>0</v>
      </c>
    </row>
    <row r="601" spans="1:3" x14ac:dyDescent="0.25">
      <c r="A601" s="1" t="s">
        <v>9225</v>
      </c>
      <c r="B601" s="2">
        <v>530188381</v>
      </c>
      <c r="C601" s="6">
        <v>0.5</v>
      </c>
    </row>
    <row r="602" spans="1:3" x14ac:dyDescent="0.25">
      <c r="A602" s="1" t="s">
        <v>9225</v>
      </c>
      <c r="B602" s="2">
        <v>50810851</v>
      </c>
      <c r="C602" s="6">
        <v>0.5</v>
      </c>
    </row>
    <row r="603" spans="1:3" x14ac:dyDescent="0.25">
      <c r="A603" s="1" t="s">
        <v>9225</v>
      </c>
      <c r="B603" s="2">
        <v>543908956</v>
      </c>
      <c r="C603" s="6">
        <v>0.75</v>
      </c>
    </row>
    <row r="604" spans="1:3" x14ac:dyDescent="0.25">
      <c r="A604" s="1" t="s">
        <v>9225</v>
      </c>
      <c r="B604" s="2">
        <v>899509209</v>
      </c>
      <c r="C604" s="6">
        <v>0.25</v>
      </c>
    </row>
    <row r="605" spans="1:3" x14ac:dyDescent="0.25">
      <c r="A605" s="1" t="s">
        <v>9225</v>
      </c>
      <c r="B605" s="2">
        <v>116154779</v>
      </c>
      <c r="C605" s="6">
        <v>0.75</v>
      </c>
    </row>
    <row r="606" spans="1:3" x14ac:dyDescent="0.25">
      <c r="A606" s="1" t="s">
        <v>9225</v>
      </c>
      <c r="B606" s="2">
        <v>870730567</v>
      </c>
      <c r="C606" s="6">
        <v>0.25</v>
      </c>
    </row>
    <row r="607" spans="1:3" x14ac:dyDescent="0.25">
      <c r="A607" s="1" t="s">
        <v>9225</v>
      </c>
      <c r="B607" s="2">
        <v>937421561</v>
      </c>
      <c r="C607" s="6">
        <v>0.75</v>
      </c>
    </row>
    <row r="608" spans="1:3" x14ac:dyDescent="0.25">
      <c r="A608" s="1" t="s">
        <v>9225</v>
      </c>
      <c r="B608" s="2">
        <v>334024694</v>
      </c>
      <c r="C608" s="6">
        <v>0.75</v>
      </c>
    </row>
    <row r="609" spans="1:3" x14ac:dyDescent="0.25">
      <c r="A609" s="1" t="s">
        <v>9225</v>
      </c>
      <c r="B609" s="2">
        <v>151586243</v>
      </c>
      <c r="C609" s="6">
        <v>0.5</v>
      </c>
    </row>
    <row r="610" spans="1:3" x14ac:dyDescent="0.25">
      <c r="A610" s="1" t="s">
        <v>9225</v>
      </c>
      <c r="B610" s="2">
        <v>456676656</v>
      </c>
      <c r="C610" s="6">
        <v>0.25</v>
      </c>
    </row>
    <row r="611" spans="1:3" x14ac:dyDescent="0.25">
      <c r="A611" s="1" t="s">
        <v>9225</v>
      </c>
      <c r="B611" s="2">
        <v>421773020</v>
      </c>
      <c r="C611" s="6">
        <v>0.25</v>
      </c>
    </row>
    <row r="612" spans="1:3" x14ac:dyDescent="0.25">
      <c r="A612" s="1" t="s">
        <v>9259</v>
      </c>
      <c r="B612" s="2">
        <v>582459858</v>
      </c>
      <c r="C612" s="6">
        <v>0.5</v>
      </c>
    </row>
    <row r="613" spans="1:3" x14ac:dyDescent="0.25">
      <c r="A613" s="1" t="s">
        <v>9259</v>
      </c>
      <c r="B613" s="2">
        <v>772851714</v>
      </c>
      <c r="C613" s="6">
        <v>0.25</v>
      </c>
    </row>
    <row r="614" spans="1:3" x14ac:dyDescent="0.25">
      <c r="A614" s="1" t="s">
        <v>9259</v>
      </c>
      <c r="B614" s="2">
        <v>86849828</v>
      </c>
      <c r="C614" s="6">
        <v>0</v>
      </c>
    </row>
    <row r="615" spans="1:3" x14ac:dyDescent="0.25">
      <c r="A615" s="1" t="s">
        <v>9259</v>
      </c>
      <c r="B615" s="2">
        <v>618755065</v>
      </c>
      <c r="C615" s="6">
        <v>0.5</v>
      </c>
    </row>
    <row r="616" spans="1:3" x14ac:dyDescent="0.25">
      <c r="A616" s="1" t="s">
        <v>9259</v>
      </c>
      <c r="B616" s="2">
        <v>1432805</v>
      </c>
      <c r="C616" s="6">
        <v>0.25</v>
      </c>
    </row>
    <row r="617" spans="1:3" x14ac:dyDescent="0.25">
      <c r="A617" s="1" t="s">
        <v>9259</v>
      </c>
      <c r="B617" s="2">
        <v>181194873</v>
      </c>
      <c r="C617" s="6">
        <v>0</v>
      </c>
    </row>
    <row r="618" spans="1:3" x14ac:dyDescent="0.25">
      <c r="A618" s="1" t="s">
        <v>9259</v>
      </c>
      <c r="B618" s="2">
        <v>676088200</v>
      </c>
      <c r="C618" s="6">
        <v>0.75</v>
      </c>
    </row>
    <row r="619" spans="1:3" x14ac:dyDescent="0.25">
      <c r="A619" s="1" t="s">
        <v>9259</v>
      </c>
      <c r="B619" s="2">
        <v>194747626</v>
      </c>
      <c r="C619" s="6">
        <v>0</v>
      </c>
    </row>
    <row r="620" spans="1:3" x14ac:dyDescent="0.25">
      <c r="A620" s="1" t="s">
        <v>9259</v>
      </c>
      <c r="B620" s="2">
        <v>311412009</v>
      </c>
      <c r="C620" s="6">
        <v>0</v>
      </c>
    </row>
    <row r="621" spans="1:3" x14ac:dyDescent="0.25">
      <c r="A621" s="1" t="s">
        <v>9259</v>
      </c>
      <c r="B621" s="2">
        <v>82561349</v>
      </c>
      <c r="C621" s="6">
        <v>0.5</v>
      </c>
    </row>
    <row r="622" spans="1:3" x14ac:dyDescent="0.25">
      <c r="A622" s="1" t="s">
        <v>9259</v>
      </c>
      <c r="B622" s="2">
        <v>201270896</v>
      </c>
      <c r="C622" s="6">
        <v>0.25</v>
      </c>
    </row>
    <row r="623" spans="1:3" x14ac:dyDescent="0.25">
      <c r="A623" s="1" t="s">
        <v>9259</v>
      </c>
      <c r="B623" s="2">
        <v>74500001</v>
      </c>
      <c r="C623" s="6">
        <v>0</v>
      </c>
    </row>
    <row r="624" spans="1:3" x14ac:dyDescent="0.25">
      <c r="A624" s="1" t="s">
        <v>9259</v>
      </c>
      <c r="B624" s="2">
        <v>700058501</v>
      </c>
      <c r="C624" s="6">
        <v>0</v>
      </c>
    </row>
    <row r="625" spans="1:3" x14ac:dyDescent="0.25">
      <c r="A625" s="1" t="s">
        <v>9259</v>
      </c>
      <c r="B625" s="2">
        <v>761581783</v>
      </c>
      <c r="C625" s="6">
        <v>0.75</v>
      </c>
    </row>
    <row r="626" spans="1:3" x14ac:dyDescent="0.25">
      <c r="A626" s="1" t="s">
        <v>9259</v>
      </c>
      <c r="B626" s="2">
        <v>674382707</v>
      </c>
      <c r="C626" s="6">
        <v>0.5</v>
      </c>
    </row>
    <row r="627" spans="1:3" x14ac:dyDescent="0.25">
      <c r="A627" s="1" t="s">
        <v>9259</v>
      </c>
      <c r="B627" s="2">
        <v>877103671</v>
      </c>
      <c r="C627" s="6">
        <v>0.75</v>
      </c>
    </row>
    <row r="628" spans="1:3" x14ac:dyDescent="0.25">
      <c r="A628" s="1" t="s">
        <v>9259</v>
      </c>
      <c r="B628" s="2">
        <v>913488559</v>
      </c>
      <c r="C628" s="6">
        <v>0.25</v>
      </c>
    </row>
    <row r="629" spans="1:3" x14ac:dyDescent="0.25">
      <c r="A629" s="1" t="s">
        <v>9259</v>
      </c>
      <c r="B629" s="2">
        <v>721292067</v>
      </c>
      <c r="C629" s="6">
        <v>0.25</v>
      </c>
    </row>
    <row r="630" spans="1:3" x14ac:dyDescent="0.25">
      <c r="A630" s="1" t="s">
        <v>9259</v>
      </c>
      <c r="B630" s="2">
        <v>930764009</v>
      </c>
      <c r="C630" s="6">
        <v>0</v>
      </c>
    </row>
    <row r="631" spans="1:3" x14ac:dyDescent="0.25">
      <c r="A631" s="1" t="s">
        <v>9259</v>
      </c>
      <c r="B631" s="2">
        <v>914636531</v>
      </c>
      <c r="C631" s="6">
        <v>0.75</v>
      </c>
    </row>
    <row r="632" spans="1:3" x14ac:dyDescent="0.25">
      <c r="A632" s="1" t="s">
        <v>9259</v>
      </c>
      <c r="B632" s="2">
        <v>723294343</v>
      </c>
      <c r="C632" s="6">
        <v>0.25</v>
      </c>
    </row>
    <row r="633" spans="1:3" x14ac:dyDescent="0.25">
      <c r="A633" s="1" t="s">
        <v>9259</v>
      </c>
      <c r="B633" s="2">
        <v>203801183</v>
      </c>
      <c r="C633" s="6">
        <v>0.5</v>
      </c>
    </row>
    <row r="634" spans="1:3" x14ac:dyDescent="0.25">
      <c r="A634" s="1" t="s">
        <v>9259</v>
      </c>
      <c r="B634" s="2">
        <v>191556823</v>
      </c>
      <c r="C634" s="6">
        <v>0.25</v>
      </c>
    </row>
    <row r="635" spans="1:3" x14ac:dyDescent="0.25">
      <c r="A635" s="1" t="s">
        <v>9259</v>
      </c>
      <c r="B635" s="2">
        <v>254387170</v>
      </c>
      <c r="C635" s="6">
        <v>0.25</v>
      </c>
    </row>
    <row r="636" spans="1:3" x14ac:dyDescent="0.25">
      <c r="A636" s="1" t="s">
        <v>9259</v>
      </c>
      <c r="B636" s="2">
        <v>498794082</v>
      </c>
      <c r="C636" s="6">
        <v>0</v>
      </c>
    </row>
    <row r="637" spans="1:3" x14ac:dyDescent="0.25">
      <c r="A637" s="1" t="s">
        <v>9259</v>
      </c>
      <c r="B637" s="2">
        <v>876221030</v>
      </c>
      <c r="C637" s="6">
        <v>0.25</v>
      </c>
    </row>
    <row r="638" spans="1:3" x14ac:dyDescent="0.25">
      <c r="A638" s="1" t="s">
        <v>9259</v>
      </c>
      <c r="B638" s="2">
        <v>904896985</v>
      </c>
      <c r="C638" s="6">
        <v>0.75</v>
      </c>
    </row>
    <row r="639" spans="1:3" x14ac:dyDescent="0.25">
      <c r="A639" s="1" t="s">
        <v>9259</v>
      </c>
      <c r="B639" s="2">
        <v>605959171</v>
      </c>
      <c r="C639" s="6">
        <v>0.5</v>
      </c>
    </row>
    <row r="640" spans="1:3" x14ac:dyDescent="0.25">
      <c r="A640" s="1" t="s">
        <v>9259</v>
      </c>
      <c r="B640" s="2">
        <v>309305273</v>
      </c>
      <c r="C640" s="6">
        <v>0.25</v>
      </c>
    </row>
    <row r="641" spans="1:3" x14ac:dyDescent="0.25">
      <c r="A641" s="1" t="s">
        <v>9259</v>
      </c>
      <c r="B641" s="2">
        <v>63641638</v>
      </c>
      <c r="C641" s="6">
        <v>0.5</v>
      </c>
    </row>
    <row r="642" spans="1:3" x14ac:dyDescent="0.25">
      <c r="A642" s="1" t="s">
        <v>9259</v>
      </c>
      <c r="B642" s="2">
        <v>964074906</v>
      </c>
      <c r="C642" s="6">
        <v>0</v>
      </c>
    </row>
    <row r="643" spans="1:3" x14ac:dyDescent="0.25">
      <c r="A643" s="1" t="s">
        <v>9259</v>
      </c>
      <c r="B643" s="2">
        <v>399705834</v>
      </c>
      <c r="C643" s="6">
        <v>0.5</v>
      </c>
    </row>
    <row r="644" spans="1:3" x14ac:dyDescent="0.25">
      <c r="A644" s="1" t="s">
        <v>9259</v>
      </c>
      <c r="B644" s="2">
        <v>825095612</v>
      </c>
      <c r="C644" s="6">
        <v>0</v>
      </c>
    </row>
    <row r="645" spans="1:3" x14ac:dyDescent="0.25">
      <c r="A645" s="1" t="s">
        <v>9259</v>
      </c>
      <c r="B645" s="2">
        <v>336103947</v>
      </c>
      <c r="C645" s="6">
        <v>0.25</v>
      </c>
    </row>
    <row r="646" spans="1:3" x14ac:dyDescent="0.25">
      <c r="A646" s="1" t="s">
        <v>9259</v>
      </c>
      <c r="B646" s="2">
        <v>953439153</v>
      </c>
      <c r="C646" s="6">
        <v>0.25</v>
      </c>
    </row>
    <row r="647" spans="1:3" x14ac:dyDescent="0.25">
      <c r="A647" s="1" t="s">
        <v>9259</v>
      </c>
      <c r="B647" s="2">
        <v>874847372</v>
      </c>
      <c r="C647" s="6">
        <v>0.75</v>
      </c>
    </row>
    <row r="648" spans="1:3" x14ac:dyDescent="0.25">
      <c r="A648" s="1" t="s">
        <v>9259</v>
      </c>
      <c r="B648" s="2">
        <v>305594163</v>
      </c>
      <c r="C648" s="6">
        <v>0</v>
      </c>
    </row>
    <row r="649" spans="1:3" x14ac:dyDescent="0.25">
      <c r="A649" s="1" t="s">
        <v>9259</v>
      </c>
      <c r="B649" s="2">
        <v>279393774</v>
      </c>
      <c r="C649" s="6">
        <v>0.5</v>
      </c>
    </row>
    <row r="650" spans="1:3" x14ac:dyDescent="0.25">
      <c r="A650" s="1" t="s">
        <v>9259</v>
      </c>
      <c r="B650" s="2">
        <v>447232108</v>
      </c>
      <c r="C650" s="6">
        <v>0.5</v>
      </c>
    </row>
    <row r="651" spans="1:3" x14ac:dyDescent="0.25">
      <c r="A651" s="1" t="s">
        <v>9259</v>
      </c>
      <c r="B651" s="2">
        <v>237562153</v>
      </c>
      <c r="C651" s="6">
        <v>0</v>
      </c>
    </row>
    <row r="652" spans="1:3" x14ac:dyDescent="0.25">
      <c r="A652" s="1" t="s">
        <v>9259</v>
      </c>
      <c r="B652" s="2">
        <v>367977355</v>
      </c>
      <c r="C652" s="6">
        <v>0.25</v>
      </c>
    </row>
    <row r="653" spans="1:3" x14ac:dyDescent="0.25">
      <c r="A653" s="1" t="s">
        <v>9259</v>
      </c>
      <c r="B653" s="2">
        <v>146068290</v>
      </c>
      <c r="C653" s="6">
        <v>0.5</v>
      </c>
    </row>
    <row r="654" spans="1:3" x14ac:dyDescent="0.25">
      <c r="A654" s="1" t="s">
        <v>9259</v>
      </c>
      <c r="B654" s="2">
        <v>329702636</v>
      </c>
      <c r="C654" s="6">
        <v>0</v>
      </c>
    </row>
    <row r="655" spans="1:3" x14ac:dyDescent="0.25">
      <c r="A655" s="1" t="s">
        <v>9259</v>
      </c>
      <c r="B655" s="2">
        <v>233314261</v>
      </c>
      <c r="C655" s="6">
        <v>0.75</v>
      </c>
    </row>
    <row r="656" spans="1:3" x14ac:dyDescent="0.25">
      <c r="A656" s="1" t="s">
        <v>9259</v>
      </c>
      <c r="B656" s="2">
        <v>401834483</v>
      </c>
      <c r="C656" s="6">
        <v>0.75</v>
      </c>
    </row>
    <row r="657" spans="1:3" x14ac:dyDescent="0.25">
      <c r="A657" s="1" t="s">
        <v>9259</v>
      </c>
      <c r="B657" s="2">
        <v>475767486</v>
      </c>
      <c r="C657" s="6">
        <v>0.5</v>
      </c>
    </row>
    <row r="658" spans="1:3" x14ac:dyDescent="0.25">
      <c r="A658" s="1" t="s">
        <v>9259</v>
      </c>
      <c r="B658" s="2">
        <v>158304189</v>
      </c>
      <c r="C658" s="6">
        <v>0.25</v>
      </c>
    </row>
    <row r="659" spans="1:3" x14ac:dyDescent="0.25">
      <c r="A659" s="1" t="s">
        <v>9259</v>
      </c>
      <c r="B659" s="2">
        <v>858485094</v>
      </c>
      <c r="C659" s="6">
        <v>0.25</v>
      </c>
    </row>
    <row r="660" spans="1:3" x14ac:dyDescent="0.25">
      <c r="A660" s="1" t="s">
        <v>9259</v>
      </c>
      <c r="B660" s="2">
        <v>406401047</v>
      </c>
      <c r="C660" s="6">
        <v>0.5</v>
      </c>
    </row>
    <row r="661" spans="1:3" x14ac:dyDescent="0.25">
      <c r="A661" s="1" t="s">
        <v>9259</v>
      </c>
      <c r="B661" s="2">
        <v>721237017</v>
      </c>
      <c r="C661" s="6">
        <v>0.5</v>
      </c>
    </row>
    <row r="662" spans="1:3" x14ac:dyDescent="0.25">
      <c r="A662" s="1" t="s">
        <v>9259</v>
      </c>
      <c r="B662" s="2">
        <v>294503809</v>
      </c>
      <c r="C662" s="6">
        <v>0.25</v>
      </c>
    </row>
    <row r="663" spans="1:3" x14ac:dyDescent="0.25">
      <c r="A663" s="1" t="s">
        <v>9259</v>
      </c>
      <c r="B663" s="2">
        <v>33418679</v>
      </c>
      <c r="C663" s="6">
        <v>0.5</v>
      </c>
    </row>
    <row r="664" spans="1:3" x14ac:dyDescent="0.25">
      <c r="A664" s="1" t="s">
        <v>9259</v>
      </c>
      <c r="B664" s="2">
        <v>626603303</v>
      </c>
      <c r="C664" s="6">
        <v>0.75</v>
      </c>
    </row>
    <row r="665" spans="1:3" x14ac:dyDescent="0.25">
      <c r="A665" s="1" t="s">
        <v>9259</v>
      </c>
      <c r="B665" s="2">
        <v>481756337</v>
      </c>
      <c r="C665" s="6">
        <v>0.25</v>
      </c>
    </row>
    <row r="666" spans="1:3" x14ac:dyDescent="0.25">
      <c r="A666" s="1" t="s">
        <v>9259</v>
      </c>
      <c r="B666" s="2">
        <v>395085982</v>
      </c>
      <c r="C666" s="6">
        <v>0.25</v>
      </c>
    </row>
    <row r="667" spans="1:3" x14ac:dyDescent="0.25">
      <c r="A667" s="1" t="s">
        <v>9259</v>
      </c>
      <c r="B667" s="2">
        <v>714585585</v>
      </c>
      <c r="C667" s="6">
        <v>0.75</v>
      </c>
    </row>
    <row r="668" spans="1:3" x14ac:dyDescent="0.25">
      <c r="A668" s="1" t="s">
        <v>9259</v>
      </c>
      <c r="B668" s="2">
        <v>388752627</v>
      </c>
      <c r="C668" s="6">
        <v>0.75</v>
      </c>
    </row>
    <row r="669" spans="1:3" x14ac:dyDescent="0.25">
      <c r="A669" s="1" t="s">
        <v>9259</v>
      </c>
      <c r="B669" s="2">
        <v>874884242</v>
      </c>
      <c r="C669" s="6">
        <v>0</v>
      </c>
    </row>
    <row r="670" spans="1:3" x14ac:dyDescent="0.25">
      <c r="A670" s="1" t="s">
        <v>9259</v>
      </c>
      <c r="B670" s="2">
        <v>777781283</v>
      </c>
      <c r="C670" s="6">
        <v>0</v>
      </c>
    </row>
    <row r="671" spans="1:3" x14ac:dyDescent="0.25">
      <c r="A671" s="1" t="s">
        <v>9259</v>
      </c>
      <c r="B671" s="2">
        <v>14018624</v>
      </c>
      <c r="C671" s="6">
        <v>0.5</v>
      </c>
    </row>
    <row r="672" spans="1:3" x14ac:dyDescent="0.25">
      <c r="A672" s="1" t="s">
        <v>9259</v>
      </c>
      <c r="B672" s="2">
        <v>562212047</v>
      </c>
      <c r="C672" s="6">
        <v>0.75</v>
      </c>
    </row>
    <row r="673" spans="1:3" x14ac:dyDescent="0.25">
      <c r="A673" s="1" t="s">
        <v>9259</v>
      </c>
      <c r="B673" s="2">
        <v>743729432</v>
      </c>
      <c r="C673" s="6">
        <v>0</v>
      </c>
    </row>
    <row r="674" spans="1:3" x14ac:dyDescent="0.25">
      <c r="A674" s="1" t="s">
        <v>9259</v>
      </c>
      <c r="B674" s="2">
        <v>226058119</v>
      </c>
      <c r="C674" s="6">
        <v>0.25</v>
      </c>
    </row>
    <row r="675" spans="1:3" x14ac:dyDescent="0.25">
      <c r="A675" s="1" t="s">
        <v>9259</v>
      </c>
      <c r="B675" s="2">
        <v>965121813</v>
      </c>
      <c r="C675" s="6">
        <v>0.75</v>
      </c>
    </row>
    <row r="676" spans="1:3" x14ac:dyDescent="0.25">
      <c r="A676" s="1" t="s">
        <v>9259</v>
      </c>
      <c r="B676" s="2">
        <v>903375773</v>
      </c>
      <c r="C676" s="6">
        <v>0.75</v>
      </c>
    </row>
    <row r="677" spans="1:3" x14ac:dyDescent="0.25">
      <c r="A677" s="1" t="s">
        <v>9259</v>
      </c>
      <c r="B677" s="2">
        <v>423317349</v>
      </c>
      <c r="C677" s="6">
        <v>0.5</v>
      </c>
    </row>
    <row r="678" spans="1:3" x14ac:dyDescent="0.25">
      <c r="A678" s="1" t="s">
        <v>9259</v>
      </c>
      <c r="B678" s="2">
        <v>658326980</v>
      </c>
      <c r="C678" s="6">
        <v>0</v>
      </c>
    </row>
    <row r="679" spans="1:3" x14ac:dyDescent="0.25">
      <c r="A679" s="1" t="s">
        <v>9259</v>
      </c>
      <c r="B679" s="2">
        <v>497837231</v>
      </c>
      <c r="C679" s="6">
        <v>0</v>
      </c>
    </row>
    <row r="680" spans="1:3" x14ac:dyDescent="0.25">
      <c r="A680" s="1" t="s">
        <v>9259</v>
      </c>
      <c r="B680" s="2">
        <v>159650876</v>
      </c>
      <c r="C680" s="6">
        <v>0.75</v>
      </c>
    </row>
    <row r="681" spans="1:3" x14ac:dyDescent="0.25">
      <c r="A681" s="1" t="s">
        <v>9259</v>
      </c>
      <c r="B681" s="2">
        <v>912042678</v>
      </c>
      <c r="C681" s="6">
        <v>0</v>
      </c>
    </row>
    <row r="682" spans="1:3" x14ac:dyDescent="0.25">
      <c r="A682" s="1" t="s">
        <v>9259</v>
      </c>
      <c r="B682" s="2">
        <v>919570593</v>
      </c>
      <c r="C682" s="6">
        <v>0.75</v>
      </c>
    </row>
    <row r="683" spans="1:3" x14ac:dyDescent="0.25">
      <c r="A683" s="1" t="s">
        <v>9259</v>
      </c>
      <c r="B683" s="2">
        <v>355478532</v>
      </c>
      <c r="C683" s="6">
        <v>0.5</v>
      </c>
    </row>
    <row r="684" spans="1:3" x14ac:dyDescent="0.25">
      <c r="A684" s="1" t="s">
        <v>9259</v>
      </c>
      <c r="B684" s="2">
        <v>625733970</v>
      </c>
      <c r="C684" s="6">
        <v>0.25</v>
      </c>
    </row>
    <row r="685" spans="1:3" x14ac:dyDescent="0.25">
      <c r="A685" s="1" t="s">
        <v>9259</v>
      </c>
      <c r="B685" s="2">
        <v>639381444</v>
      </c>
      <c r="C685" s="6">
        <v>0.75</v>
      </c>
    </row>
    <row r="686" spans="1:3" x14ac:dyDescent="0.25">
      <c r="A686" s="1" t="s">
        <v>9259</v>
      </c>
      <c r="B686" s="2">
        <v>325519065</v>
      </c>
      <c r="C686" s="6">
        <v>0.75</v>
      </c>
    </row>
    <row r="687" spans="1:3" x14ac:dyDescent="0.25">
      <c r="A687" s="1" t="s">
        <v>9259</v>
      </c>
      <c r="B687" s="2">
        <v>1827488</v>
      </c>
      <c r="C687" s="6">
        <v>0.5</v>
      </c>
    </row>
    <row r="688" spans="1:3" x14ac:dyDescent="0.25">
      <c r="A688" s="1" t="s">
        <v>9259</v>
      </c>
      <c r="B688" s="2">
        <v>773819353</v>
      </c>
      <c r="C688" s="6">
        <v>0.25</v>
      </c>
    </row>
    <row r="689" spans="1:3" x14ac:dyDescent="0.25">
      <c r="A689" s="1" t="s">
        <v>9259</v>
      </c>
      <c r="B689" s="2">
        <v>569470438</v>
      </c>
      <c r="C689" s="6">
        <v>0.25</v>
      </c>
    </row>
    <row r="690" spans="1:3" x14ac:dyDescent="0.25">
      <c r="A690" s="1" t="s">
        <v>9259</v>
      </c>
      <c r="B690" s="2">
        <v>389587350</v>
      </c>
      <c r="C690" s="6">
        <v>0.75</v>
      </c>
    </row>
    <row r="691" spans="1:3" x14ac:dyDescent="0.25">
      <c r="A691" s="1" t="s">
        <v>9259</v>
      </c>
      <c r="B691" s="2">
        <v>425771114</v>
      </c>
      <c r="C691" s="6">
        <v>0.5</v>
      </c>
    </row>
    <row r="692" spans="1:3" x14ac:dyDescent="0.25">
      <c r="A692" s="1" t="s">
        <v>9259</v>
      </c>
      <c r="B692" s="2">
        <v>258310082</v>
      </c>
      <c r="C692" s="6">
        <v>0.75</v>
      </c>
    </row>
    <row r="693" spans="1:3" x14ac:dyDescent="0.25">
      <c r="A693" s="1" t="s">
        <v>9259</v>
      </c>
      <c r="B693" s="2">
        <v>765691385</v>
      </c>
      <c r="C693" s="6">
        <v>0.75</v>
      </c>
    </row>
    <row r="694" spans="1:3" x14ac:dyDescent="0.25">
      <c r="A694" s="1" t="s">
        <v>9259</v>
      </c>
      <c r="B694" s="2">
        <v>784495795</v>
      </c>
      <c r="C694" s="6">
        <v>0.75</v>
      </c>
    </row>
    <row r="695" spans="1:3" x14ac:dyDescent="0.25">
      <c r="A695" s="1" t="s">
        <v>9259</v>
      </c>
      <c r="B695" s="2">
        <v>692032721</v>
      </c>
      <c r="C695" s="6">
        <v>0.75</v>
      </c>
    </row>
    <row r="696" spans="1:3" x14ac:dyDescent="0.25">
      <c r="A696" s="1" t="s">
        <v>9259</v>
      </c>
      <c r="B696" s="2">
        <v>358218500</v>
      </c>
      <c r="C696" s="6">
        <v>0.5</v>
      </c>
    </row>
    <row r="697" spans="1:3" x14ac:dyDescent="0.25">
      <c r="A697" s="1" t="s">
        <v>9259</v>
      </c>
      <c r="B697" s="2">
        <v>280885455</v>
      </c>
      <c r="C697" s="6">
        <v>0.5</v>
      </c>
    </row>
    <row r="698" spans="1:3" x14ac:dyDescent="0.25">
      <c r="A698" s="1" t="s">
        <v>9259</v>
      </c>
      <c r="B698" s="2">
        <v>313931055</v>
      </c>
      <c r="C698" s="6">
        <v>0.25</v>
      </c>
    </row>
    <row r="699" spans="1:3" x14ac:dyDescent="0.25">
      <c r="A699" s="1" t="s">
        <v>9259</v>
      </c>
      <c r="B699" s="2">
        <v>478857998</v>
      </c>
      <c r="C699" s="6">
        <v>0.75</v>
      </c>
    </row>
    <row r="700" spans="1:3" x14ac:dyDescent="0.25">
      <c r="A700" s="1" t="s">
        <v>9259</v>
      </c>
      <c r="B700" s="2">
        <v>577626962</v>
      </c>
      <c r="C700" s="6">
        <v>0.25</v>
      </c>
    </row>
    <row r="701" spans="1:3" x14ac:dyDescent="0.25">
      <c r="A701" s="1" t="s">
        <v>9259</v>
      </c>
      <c r="B701" s="2">
        <v>475998423</v>
      </c>
      <c r="C701" s="6">
        <v>0.5</v>
      </c>
    </row>
    <row r="702" spans="1:3" x14ac:dyDescent="0.25">
      <c r="A702" s="1" t="s">
        <v>9259</v>
      </c>
      <c r="B702" s="2">
        <v>305303485</v>
      </c>
      <c r="C702" s="6">
        <v>0</v>
      </c>
    </row>
    <row r="703" spans="1:3" x14ac:dyDescent="0.25">
      <c r="A703" s="1" t="s">
        <v>9259</v>
      </c>
      <c r="B703" s="2">
        <v>893095503</v>
      </c>
      <c r="C703" s="6">
        <v>0.75</v>
      </c>
    </row>
    <row r="704" spans="1:3" x14ac:dyDescent="0.25">
      <c r="A704" s="1" t="s">
        <v>9259</v>
      </c>
      <c r="B704" s="2">
        <v>717666940</v>
      </c>
      <c r="C704" s="6">
        <v>0.75</v>
      </c>
    </row>
    <row r="705" spans="1:3" x14ac:dyDescent="0.25">
      <c r="A705" s="1" t="s">
        <v>9259</v>
      </c>
      <c r="B705" s="2">
        <v>295093225</v>
      </c>
      <c r="C705" s="6">
        <v>0.25</v>
      </c>
    </row>
    <row r="706" spans="1:3" x14ac:dyDescent="0.25">
      <c r="A706" s="1" t="s">
        <v>9259</v>
      </c>
      <c r="B706" s="2">
        <v>778341652</v>
      </c>
      <c r="C706" s="6">
        <v>0.25</v>
      </c>
    </row>
    <row r="707" spans="1:3" x14ac:dyDescent="0.25">
      <c r="A707" s="1" t="s">
        <v>9259</v>
      </c>
      <c r="B707" s="2">
        <v>203688626</v>
      </c>
      <c r="C707" s="6">
        <v>0.5</v>
      </c>
    </row>
    <row r="708" spans="1:3" x14ac:dyDescent="0.25">
      <c r="A708" s="1" t="s">
        <v>9259</v>
      </c>
      <c r="B708" s="2">
        <v>580770946</v>
      </c>
      <c r="C708" s="6">
        <v>0.25</v>
      </c>
    </row>
    <row r="709" spans="1:3" x14ac:dyDescent="0.25">
      <c r="A709" s="1" t="s">
        <v>9259</v>
      </c>
      <c r="B709" s="2">
        <v>302136341</v>
      </c>
      <c r="C709" s="6">
        <v>0.5</v>
      </c>
    </row>
    <row r="710" spans="1:3" x14ac:dyDescent="0.25">
      <c r="A710" s="1" t="s">
        <v>9259</v>
      </c>
      <c r="B710" s="2">
        <v>295682322</v>
      </c>
      <c r="C710" s="6">
        <v>0.5</v>
      </c>
    </row>
    <row r="711" spans="1:3" x14ac:dyDescent="0.25">
      <c r="A711" s="1" t="s">
        <v>9259</v>
      </c>
      <c r="B711" s="2">
        <v>316783181</v>
      </c>
      <c r="C711" s="6">
        <v>0</v>
      </c>
    </row>
    <row r="712" spans="1:3" x14ac:dyDescent="0.25">
      <c r="A712" s="1" t="s">
        <v>9259</v>
      </c>
      <c r="B712" s="2">
        <v>479460368</v>
      </c>
      <c r="C712" s="6">
        <v>0.5</v>
      </c>
    </row>
    <row r="713" spans="1:3" x14ac:dyDescent="0.25">
      <c r="A713" s="1" t="s">
        <v>9229</v>
      </c>
      <c r="B713" s="2">
        <v>567334412</v>
      </c>
      <c r="C713" s="6">
        <v>0.25</v>
      </c>
    </row>
    <row r="714" spans="1:3" x14ac:dyDescent="0.25">
      <c r="A714" s="1" t="s">
        <v>9229</v>
      </c>
      <c r="B714" s="2">
        <v>171393825</v>
      </c>
      <c r="C714" s="6">
        <v>0.25</v>
      </c>
    </row>
    <row r="715" spans="1:3" x14ac:dyDescent="0.25">
      <c r="A715" s="1" t="s">
        <v>9229</v>
      </c>
      <c r="B715" s="2">
        <v>939664703</v>
      </c>
      <c r="C715" s="6">
        <v>0.75</v>
      </c>
    </row>
    <row r="716" spans="1:3" x14ac:dyDescent="0.25">
      <c r="A716" s="1" t="s">
        <v>9229</v>
      </c>
      <c r="B716" s="2">
        <v>192582140</v>
      </c>
      <c r="C716" s="6">
        <v>0</v>
      </c>
    </row>
    <row r="717" spans="1:3" x14ac:dyDescent="0.25">
      <c r="A717" s="1" t="s">
        <v>9229</v>
      </c>
      <c r="B717" s="2">
        <v>994337960</v>
      </c>
      <c r="C717" s="6">
        <v>0.5</v>
      </c>
    </row>
    <row r="718" spans="1:3" x14ac:dyDescent="0.25">
      <c r="A718" s="1" t="s">
        <v>9229</v>
      </c>
      <c r="B718" s="2">
        <v>398490470</v>
      </c>
      <c r="C718" s="6">
        <v>0.25</v>
      </c>
    </row>
    <row r="719" spans="1:3" x14ac:dyDescent="0.25">
      <c r="A719" s="1" t="s">
        <v>9229</v>
      </c>
      <c r="B719" s="2">
        <v>453563649</v>
      </c>
      <c r="C719" s="6">
        <v>0.75</v>
      </c>
    </row>
    <row r="720" spans="1:3" x14ac:dyDescent="0.25">
      <c r="A720" s="1" t="s">
        <v>9229</v>
      </c>
      <c r="B720" s="2">
        <v>42504617</v>
      </c>
      <c r="C720" s="6">
        <v>0.25</v>
      </c>
    </row>
    <row r="721" spans="1:3" x14ac:dyDescent="0.25">
      <c r="A721" s="1" t="s">
        <v>9229</v>
      </c>
      <c r="B721" s="2">
        <v>387193721</v>
      </c>
      <c r="C721" s="6">
        <v>0.75</v>
      </c>
    </row>
    <row r="722" spans="1:3" x14ac:dyDescent="0.25">
      <c r="A722" s="1" t="s">
        <v>9229</v>
      </c>
      <c r="B722" s="2">
        <v>385558417</v>
      </c>
      <c r="C722" s="6">
        <v>0.75</v>
      </c>
    </row>
    <row r="723" spans="1:3" x14ac:dyDescent="0.25">
      <c r="A723" s="1" t="s">
        <v>9229</v>
      </c>
      <c r="B723" s="2">
        <v>620633359</v>
      </c>
      <c r="C723" s="6">
        <v>0.75</v>
      </c>
    </row>
    <row r="724" spans="1:3" x14ac:dyDescent="0.25">
      <c r="A724" s="1" t="s">
        <v>9229</v>
      </c>
      <c r="B724" s="2">
        <v>965241292</v>
      </c>
      <c r="C724" s="6">
        <v>0.5</v>
      </c>
    </row>
    <row r="725" spans="1:3" x14ac:dyDescent="0.25">
      <c r="A725" s="1" t="s">
        <v>9229</v>
      </c>
      <c r="B725" s="2">
        <v>646448345</v>
      </c>
      <c r="C725" s="6">
        <v>0.75</v>
      </c>
    </row>
    <row r="726" spans="1:3" x14ac:dyDescent="0.25">
      <c r="A726" s="1" t="s">
        <v>9229</v>
      </c>
      <c r="B726" s="2">
        <v>897495570</v>
      </c>
      <c r="C726" s="6">
        <v>0.75</v>
      </c>
    </row>
    <row r="727" spans="1:3" x14ac:dyDescent="0.25">
      <c r="A727" s="1" t="s">
        <v>9229</v>
      </c>
      <c r="B727" s="2">
        <v>295040717</v>
      </c>
      <c r="C727" s="6">
        <v>0.75</v>
      </c>
    </row>
    <row r="728" spans="1:3" x14ac:dyDescent="0.25">
      <c r="A728" s="1" t="s">
        <v>9229</v>
      </c>
      <c r="B728" s="2">
        <v>722249445</v>
      </c>
      <c r="C728" s="6">
        <v>0.75</v>
      </c>
    </row>
    <row r="729" spans="1:3" x14ac:dyDescent="0.25">
      <c r="A729" s="1" t="s">
        <v>9229</v>
      </c>
      <c r="B729" s="2">
        <v>130429629</v>
      </c>
      <c r="C729" s="6">
        <v>0</v>
      </c>
    </row>
    <row r="730" spans="1:3" x14ac:dyDescent="0.25">
      <c r="A730" s="1" t="s">
        <v>9229</v>
      </c>
      <c r="B730" s="2">
        <v>968099871</v>
      </c>
      <c r="C730" s="6">
        <v>0.5</v>
      </c>
    </row>
    <row r="731" spans="1:3" x14ac:dyDescent="0.25">
      <c r="A731" s="1" t="s">
        <v>9229</v>
      </c>
      <c r="B731" s="2">
        <v>388129904</v>
      </c>
      <c r="C731" s="6">
        <v>0</v>
      </c>
    </row>
    <row r="732" spans="1:3" x14ac:dyDescent="0.25">
      <c r="A732" s="1" t="s">
        <v>9229</v>
      </c>
      <c r="B732" s="2">
        <v>809277578</v>
      </c>
      <c r="C732" s="6">
        <v>0</v>
      </c>
    </row>
    <row r="733" spans="1:3" x14ac:dyDescent="0.25">
      <c r="A733" s="1" t="s">
        <v>9229</v>
      </c>
      <c r="B733" s="2">
        <v>886712659</v>
      </c>
      <c r="C733" s="6">
        <v>0.5</v>
      </c>
    </row>
    <row r="734" spans="1:3" x14ac:dyDescent="0.25">
      <c r="A734" s="1" t="s">
        <v>9229</v>
      </c>
      <c r="B734" s="2">
        <v>986667087</v>
      </c>
      <c r="C734" s="6">
        <v>0</v>
      </c>
    </row>
    <row r="735" spans="1:3" x14ac:dyDescent="0.25">
      <c r="A735" s="1" t="s">
        <v>9229</v>
      </c>
      <c r="B735" s="2">
        <v>499411071</v>
      </c>
      <c r="C735" s="6">
        <v>0.5</v>
      </c>
    </row>
    <row r="736" spans="1:3" x14ac:dyDescent="0.25">
      <c r="A736" s="1" t="s">
        <v>9229</v>
      </c>
      <c r="B736" s="2">
        <v>872154878</v>
      </c>
      <c r="C736" s="6">
        <v>0.75</v>
      </c>
    </row>
    <row r="737" spans="1:3" x14ac:dyDescent="0.25">
      <c r="A737" s="1" t="s">
        <v>9229</v>
      </c>
      <c r="B737" s="2">
        <v>748804136</v>
      </c>
      <c r="C737" s="6">
        <v>0.25</v>
      </c>
    </row>
    <row r="738" spans="1:3" x14ac:dyDescent="0.25">
      <c r="A738" s="1" t="s">
        <v>9229</v>
      </c>
      <c r="B738" s="2">
        <v>87668234</v>
      </c>
      <c r="C738" s="6">
        <v>0.5</v>
      </c>
    </row>
    <row r="739" spans="1:3" x14ac:dyDescent="0.25">
      <c r="A739" s="1" t="s">
        <v>9229</v>
      </c>
      <c r="B739" s="2">
        <v>539641487</v>
      </c>
      <c r="C739" s="6">
        <v>0.75</v>
      </c>
    </row>
    <row r="740" spans="1:3" x14ac:dyDescent="0.25">
      <c r="A740" s="1" t="s">
        <v>9229</v>
      </c>
      <c r="B740" s="2">
        <v>598219243</v>
      </c>
      <c r="C740" s="6">
        <v>0</v>
      </c>
    </row>
    <row r="741" spans="1:3" x14ac:dyDescent="0.25">
      <c r="A741" s="1" t="s">
        <v>9229</v>
      </c>
      <c r="B741" s="2">
        <v>284644944</v>
      </c>
      <c r="C741" s="6">
        <v>0.5</v>
      </c>
    </row>
    <row r="742" spans="1:3" x14ac:dyDescent="0.25">
      <c r="A742" s="1" t="s">
        <v>9229</v>
      </c>
      <c r="B742" s="2">
        <v>980286712</v>
      </c>
      <c r="C742" s="6">
        <v>0</v>
      </c>
    </row>
    <row r="743" spans="1:3" x14ac:dyDescent="0.25">
      <c r="A743" s="1" t="s">
        <v>9229</v>
      </c>
      <c r="B743" s="2">
        <v>237951204</v>
      </c>
      <c r="C743" s="6">
        <v>0.5</v>
      </c>
    </row>
    <row r="744" spans="1:3" x14ac:dyDescent="0.25">
      <c r="A744" s="1" t="s">
        <v>9229</v>
      </c>
      <c r="B744" s="2">
        <v>370740071</v>
      </c>
      <c r="C744" s="6">
        <v>0.75</v>
      </c>
    </row>
    <row r="745" spans="1:3" x14ac:dyDescent="0.25">
      <c r="A745" s="1" t="s">
        <v>9229</v>
      </c>
      <c r="B745" s="2">
        <v>433268013</v>
      </c>
      <c r="C745" s="6">
        <v>0.5</v>
      </c>
    </row>
    <row r="746" spans="1:3" x14ac:dyDescent="0.25">
      <c r="A746" s="1" t="s">
        <v>9229</v>
      </c>
      <c r="B746" s="2">
        <v>365392432</v>
      </c>
      <c r="C746" s="6">
        <v>0.75</v>
      </c>
    </row>
    <row r="747" spans="1:3" x14ac:dyDescent="0.25">
      <c r="A747" s="1" t="s">
        <v>9229</v>
      </c>
      <c r="B747" s="2">
        <v>759678108</v>
      </c>
      <c r="C747" s="6">
        <v>0.25</v>
      </c>
    </row>
    <row r="748" spans="1:3" x14ac:dyDescent="0.25">
      <c r="A748" s="1" t="s">
        <v>9229</v>
      </c>
      <c r="B748" s="2">
        <v>396766385</v>
      </c>
      <c r="C748" s="6">
        <v>0</v>
      </c>
    </row>
    <row r="749" spans="1:3" x14ac:dyDescent="0.25">
      <c r="A749" s="1" t="s">
        <v>9229</v>
      </c>
      <c r="B749" s="2">
        <v>298165137</v>
      </c>
      <c r="C749" s="6">
        <v>0.75</v>
      </c>
    </row>
    <row r="750" spans="1:3" x14ac:dyDescent="0.25">
      <c r="A750" s="1" t="s">
        <v>9229</v>
      </c>
      <c r="B750" s="2">
        <v>62724933</v>
      </c>
      <c r="C750" s="6">
        <v>0.5</v>
      </c>
    </row>
    <row r="751" spans="1:3" x14ac:dyDescent="0.25">
      <c r="A751" s="1" t="s">
        <v>9229</v>
      </c>
      <c r="B751" s="2">
        <v>839479823</v>
      </c>
      <c r="C751" s="6">
        <v>0.75</v>
      </c>
    </row>
    <row r="752" spans="1:3" x14ac:dyDescent="0.25">
      <c r="A752" s="1" t="s">
        <v>9229</v>
      </c>
      <c r="B752" s="2">
        <v>757839652</v>
      </c>
      <c r="C752" s="6">
        <v>0.25</v>
      </c>
    </row>
    <row r="753" spans="1:3" x14ac:dyDescent="0.25">
      <c r="A753" s="1" t="s">
        <v>9229</v>
      </c>
      <c r="B753" s="2">
        <v>904970081</v>
      </c>
      <c r="C753" s="6">
        <v>0.25</v>
      </c>
    </row>
    <row r="754" spans="1:3" x14ac:dyDescent="0.25">
      <c r="A754" s="1" t="s">
        <v>9229</v>
      </c>
      <c r="B754" s="2">
        <v>307334489</v>
      </c>
      <c r="C754" s="6">
        <v>0.25</v>
      </c>
    </row>
    <row r="755" spans="1:3" x14ac:dyDescent="0.25">
      <c r="A755" s="1" t="s">
        <v>9229</v>
      </c>
      <c r="B755" s="2">
        <v>576795176</v>
      </c>
      <c r="C755" s="6">
        <v>0.75</v>
      </c>
    </row>
    <row r="756" spans="1:3" x14ac:dyDescent="0.25">
      <c r="A756" s="1" t="s">
        <v>9229</v>
      </c>
      <c r="B756" s="2">
        <v>219303195</v>
      </c>
      <c r="C756" s="6">
        <v>0.25</v>
      </c>
    </row>
    <row r="757" spans="1:3" x14ac:dyDescent="0.25">
      <c r="A757" s="1" t="s">
        <v>9229</v>
      </c>
      <c r="B757" s="2">
        <v>388888615</v>
      </c>
      <c r="C757" s="6">
        <v>0.25</v>
      </c>
    </row>
    <row r="758" spans="1:3" x14ac:dyDescent="0.25">
      <c r="A758" s="1" t="s">
        <v>9229</v>
      </c>
      <c r="B758" s="2">
        <v>822216007</v>
      </c>
      <c r="C758" s="6">
        <v>0.5</v>
      </c>
    </row>
    <row r="759" spans="1:3" x14ac:dyDescent="0.25">
      <c r="A759" s="1" t="s">
        <v>9229</v>
      </c>
      <c r="B759" s="2">
        <v>156058632</v>
      </c>
      <c r="C759" s="6">
        <v>0</v>
      </c>
    </row>
    <row r="760" spans="1:3" x14ac:dyDescent="0.25">
      <c r="A760" s="1" t="s">
        <v>9229</v>
      </c>
      <c r="B760" s="2">
        <v>419235443</v>
      </c>
      <c r="C760" s="6">
        <v>0.75</v>
      </c>
    </row>
    <row r="761" spans="1:3" x14ac:dyDescent="0.25">
      <c r="A761" s="1" t="s">
        <v>9229</v>
      </c>
      <c r="B761" s="2">
        <v>328827622</v>
      </c>
      <c r="C761" s="6">
        <v>0.5</v>
      </c>
    </row>
    <row r="762" spans="1:3" x14ac:dyDescent="0.25">
      <c r="A762" s="1" t="s">
        <v>9229</v>
      </c>
      <c r="B762" s="2">
        <v>794596039</v>
      </c>
      <c r="C762" s="6">
        <v>0.5</v>
      </c>
    </row>
    <row r="763" spans="1:3" x14ac:dyDescent="0.25">
      <c r="A763" s="1" t="s">
        <v>9229</v>
      </c>
      <c r="B763" s="2">
        <v>680696507</v>
      </c>
      <c r="C763" s="6">
        <v>0.25</v>
      </c>
    </row>
    <row r="764" spans="1:3" x14ac:dyDescent="0.25">
      <c r="A764" s="1" t="s">
        <v>9229</v>
      </c>
      <c r="B764" s="2">
        <v>233064658</v>
      </c>
      <c r="C764" s="6">
        <v>0.75</v>
      </c>
    </row>
    <row r="765" spans="1:3" x14ac:dyDescent="0.25">
      <c r="A765" s="1" t="s">
        <v>9229</v>
      </c>
      <c r="B765" s="2">
        <v>848649546</v>
      </c>
      <c r="C765" s="6">
        <v>0.5</v>
      </c>
    </row>
    <row r="766" spans="1:3" x14ac:dyDescent="0.25">
      <c r="A766" s="1" t="s">
        <v>9229</v>
      </c>
      <c r="B766" s="2">
        <v>96104372</v>
      </c>
      <c r="C766" s="6">
        <v>0.5</v>
      </c>
    </row>
    <row r="767" spans="1:3" x14ac:dyDescent="0.25">
      <c r="A767" s="1" t="s">
        <v>9229</v>
      </c>
      <c r="B767" s="2">
        <v>563666327</v>
      </c>
      <c r="C767" s="6">
        <v>0.25</v>
      </c>
    </row>
    <row r="768" spans="1:3" x14ac:dyDescent="0.25">
      <c r="A768" s="1" t="s">
        <v>9229</v>
      </c>
      <c r="B768" s="2">
        <v>677896146</v>
      </c>
      <c r="C768" s="6">
        <v>0.5</v>
      </c>
    </row>
    <row r="769" spans="1:3" x14ac:dyDescent="0.25">
      <c r="A769" s="1" t="s">
        <v>9229</v>
      </c>
      <c r="B769" s="2">
        <v>788106278</v>
      </c>
      <c r="C769" s="6">
        <v>0</v>
      </c>
    </row>
    <row r="770" spans="1:3" x14ac:dyDescent="0.25">
      <c r="A770" s="1" t="s">
        <v>9229</v>
      </c>
      <c r="B770" s="2">
        <v>219463777</v>
      </c>
      <c r="C770" s="6">
        <v>0.75</v>
      </c>
    </row>
    <row r="771" spans="1:3" x14ac:dyDescent="0.25">
      <c r="A771" s="1" t="s">
        <v>9229</v>
      </c>
      <c r="B771" s="2">
        <v>455747410</v>
      </c>
      <c r="C771" s="6">
        <v>0.25</v>
      </c>
    </row>
    <row r="772" spans="1:3" x14ac:dyDescent="0.25">
      <c r="A772" s="1" t="s">
        <v>9229</v>
      </c>
      <c r="B772" s="2">
        <v>345576680</v>
      </c>
      <c r="C772" s="6">
        <v>0.75</v>
      </c>
    </row>
    <row r="773" spans="1:3" x14ac:dyDescent="0.25">
      <c r="A773" s="1" t="s">
        <v>9229</v>
      </c>
      <c r="B773" s="2">
        <v>614567503</v>
      </c>
      <c r="C773" s="6">
        <v>0.25</v>
      </c>
    </row>
    <row r="774" spans="1:3" x14ac:dyDescent="0.25">
      <c r="A774" s="1" t="s">
        <v>9229</v>
      </c>
      <c r="B774" s="2">
        <v>343407440</v>
      </c>
      <c r="C774" s="6">
        <v>0.25</v>
      </c>
    </row>
    <row r="775" spans="1:3" x14ac:dyDescent="0.25">
      <c r="A775" s="1" t="s">
        <v>9229</v>
      </c>
      <c r="B775" s="2">
        <v>193355727</v>
      </c>
      <c r="C775" s="6">
        <v>0.25</v>
      </c>
    </row>
    <row r="776" spans="1:3" x14ac:dyDescent="0.25">
      <c r="A776" s="1" t="s">
        <v>9229</v>
      </c>
      <c r="B776" s="2">
        <v>747067312</v>
      </c>
      <c r="C776" s="6">
        <v>0</v>
      </c>
    </row>
    <row r="777" spans="1:3" x14ac:dyDescent="0.25">
      <c r="A777" s="1" t="s">
        <v>9229</v>
      </c>
      <c r="B777" s="2">
        <v>62293485</v>
      </c>
      <c r="C777" s="6">
        <v>0</v>
      </c>
    </row>
    <row r="778" spans="1:3" x14ac:dyDescent="0.25">
      <c r="A778" s="1" t="s">
        <v>9229</v>
      </c>
      <c r="B778" s="2">
        <v>311714534</v>
      </c>
      <c r="C778" s="6">
        <v>0.5</v>
      </c>
    </row>
    <row r="779" spans="1:3" x14ac:dyDescent="0.25">
      <c r="A779" s="1" t="s">
        <v>9235</v>
      </c>
      <c r="B779" s="2">
        <v>235521377</v>
      </c>
      <c r="C779" s="6">
        <v>0.75</v>
      </c>
    </row>
    <row r="780" spans="1:3" x14ac:dyDescent="0.25">
      <c r="A780" s="1" t="s">
        <v>9235</v>
      </c>
      <c r="B780" s="2">
        <v>352606622</v>
      </c>
      <c r="C780" s="6">
        <v>0.5</v>
      </c>
    </row>
    <row r="781" spans="1:3" x14ac:dyDescent="0.25">
      <c r="A781" s="1" t="s">
        <v>9235</v>
      </c>
      <c r="B781" s="2">
        <v>737911540</v>
      </c>
      <c r="C781" s="6">
        <v>0.75</v>
      </c>
    </row>
    <row r="782" spans="1:3" x14ac:dyDescent="0.25">
      <c r="A782" s="1" t="s">
        <v>9235</v>
      </c>
      <c r="B782" s="2">
        <v>8507311</v>
      </c>
      <c r="C782" s="6">
        <v>0.75</v>
      </c>
    </row>
    <row r="783" spans="1:3" x14ac:dyDescent="0.25">
      <c r="A783" s="1" t="s">
        <v>9235</v>
      </c>
      <c r="B783" s="2">
        <v>559254783</v>
      </c>
      <c r="C783" s="6">
        <v>0.25</v>
      </c>
    </row>
    <row r="784" spans="1:3" x14ac:dyDescent="0.25">
      <c r="A784" s="1" t="s">
        <v>9235</v>
      </c>
      <c r="B784" s="2">
        <v>111973946</v>
      </c>
      <c r="C784" s="6">
        <v>0.25</v>
      </c>
    </row>
    <row r="785" spans="1:3" x14ac:dyDescent="0.25">
      <c r="A785" s="1" t="s">
        <v>9235</v>
      </c>
      <c r="B785" s="2">
        <v>475711203</v>
      </c>
      <c r="C785" s="6">
        <v>0.25</v>
      </c>
    </row>
    <row r="786" spans="1:3" x14ac:dyDescent="0.25">
      <c r="A786" s="1" t="s">
        <v>9235</v>
      </c>
      <c r="B786" s="2">
        <v>156279764</v>
      </c>
      <c r="C786" s="6">
        <v>0.25</v>
      </c>
    </row>
    <row r="787" spans="1:3" x14ac:dyDescent="0.25">
      <c r="A787" s="1" t="s">
        <v>9235</v>
      </c>
      <c r="B787" s="2">
        <v>238684493</v>
      </c>
      <c r="C787" s="6">
        <v>0.5</v>
      </c>
    </row>
    <row r="788" spans="1:3" x14ac:dyDescent="0.25">
      <c r="A788" s="1" t="s">
        <v>9235</v>
      </c>
      <c r="B788" s="2">
        <v>169486428</v>
      </c>
      <c r="C788" s="6">
        <v>0.75</v>
      </c>
    </row>
    <row r="789" spans="1:3" x14ac:dyDescent="0.25">
      <c r="A789" s="1" t="s">
        <v>9235</v>
      </c>
      <c r="B789" s="2">
        <v>496015471</v>
      </c>
      <c r="C789" s="6">
        <v>0</v>
      </c>
    </row>
    <row r="790" spans="1:3" x14ac:dyDescent="0.25">
      <c r="A790" s="1" t="s">
        <v>9235</v>
      </c>
      <c r="B790" s="2">
        <v>228702655</v>
      </c>
      <c r="C790" s="6">
        <v>0.25</v>
      </c>
    </row>
    <row r="791" spans="1:3" x14ac:dyDescent="0.25">
      <c r="A791" s="1" t="s">
        <v>9235</v>
      </c>
      <c r="B791" s="2">
        <v>677528342</v>
      </c>
      <c r="C791" s="6">
        <v>0.25</v>
      </c>
    </row>
    <row r="792" spans="1:3" x14ac:dyDescent="0.25">
      <c r="A792" s="1" t="s">
        <v>9235</v>
      </c>
      <c r="B792" s="2">
        <v>602325417</v>
      </c>
      <c r="C792" s="6">
        <v>0</v>
      </c>
    </row>
    <row r="793" spans="1:3" x14ac:dyDescent="0.25">
      <c r="A793" s="1" t="s">
        <v>9235</v>
      </c>
      <c r="B793" s="2">
        <v>279845393</v>
      </c>
      <c r="C793" s="6">
        <v>0.5</v>
      </c>
    </row>
    <row r="794" spans="1:3" x14ac:dyDescent="0.25">
      <c r="A794" s="1" t="s">
        <v>9235</v>
      </c>
      <c r="B794" s="2">
        <v>825826622</v>
      </c>
      <c r="C794" s="6">
        <v>0.25</v>
      </c>
    </row>
    <row r="795" spans="1:3" x14ac:dyDescent="0.25">
      <c r="A795" s="1" t="s">
        <v>9235</v>
      </c>
      <c r="B795" s="2">
        <v>178706576</v>
      </c>
      <c r="C795" s="6">
        <v>0.25</v>
      </c>
    </row>
    <row r="796" spans="1:3" x14ac:dyDescent="0.25">
      <c r="A796" s="1" t="s">
        <v>9235</v>
      </c>
      <c r="B796" s="2">
        <v>217919187</v>
      </c>
      <c r="C796" s="6">
        <v>0.75</v>
      </c>
    </row>
    <row r="797" spans="1:3" x14ac:dyDescent="0.25">
      <c r="A797" s="1" t="s">
        <v>9235</v>
      </c>
      <c r="B797" s="2">
        <v>168980799</v>
      </c>
      <c r="C797" s="6">
        <v>0.25</v>
      </c>
    </row>
    <row r="798" spans="1:3" x14ac:dyDescent="0.25">
      <c r="A798" s="1" t="s">
        <v>9235</v>
      </c>
      <c r="B798" s="2">
        <v>682477275</v>
      </c>
      <c r="C798" s="6">
        <v>0.5</v>
      </c>
    </row>
    <row r="799" spans="1:3" x14ac:dyDescent="0.25">
      <c r="A799" s="1" t="s">
        <v>9235</v>
      </c>
      <c r="B799" s="2">
        <v>723431746</v>
      </c>
      <c r="C799" s="6">
        <v>0.5</v>
      </c>
    </row>
    <row r="800" spans="1:3" x14ac:dyDescent="0.25">
      <c r="A800" s="1" t="s">
        <v>9235</v>
      </c>
      <c r="B800" s="2">
        <v>721613645</v>
      </c>
      <c r="C800" s="6">
        <v>0.75</v>
      </c>
    </row>
    <row r="801" spans="1:3" x14ac:dyDescent="0.25">
      <c r="A801" s="1" t="s">
        <v>9235</v>
      </c>
      <c r="B801" s="2">
        <v>741467211</v>
      </c>
      <c r="C801" s="6">
        <v>0</v>
      </c>
    </row>
    <row r="802" spans="1:3" x14ac:dyDescent="0.25">
      <c r="A802" s="1" t="s">
        <v>9235</v>
      </c>
      <c r="B802" s="2">
        <v>387908126</v>
      </c>
      <c r="C802" s="6">
        <v>0.75</v>
      </c>
    </row>
    <row r="803" spans="1:3" x14ac:dyDescent="0.25">
      <c r="A803" s="1" t="s">
        <v>9235</v>
      </c>
      <c r="B803" s="2">
        <v>492918400</v>
      </c>
      <c r="C803" s="6">
        <v>0</v>
      </c>
    </row>
    <row r="804" spans="1:3" x14ac:dyDescent="0.25">
      <c r="A804" s="1" t="s">
        <v>9235</v>
      </c>
      <c r="B804" s="2">
        <v>366489606</v>
      </c>
      <c r="C804" s="6">
        <v>0.75</v>
      </c>
    </row>
    <row r="805" spans="1:3" x14ac:dyDescent="0.25">
      <c r="A805" s="1" t="s">
        <v>9235</v>
      </c>
      <c r="B805" s="2">
        <v>242827746</v>
      </c>
      <c r="C805" s="6">
        <v>0.75</v>
      </c>
    </row>
    <row r="806" spans="1:3" x14ac:dyDescent="0.25">
      <c r="A806" s="1" t="s">
        <v>9235</v>
      </c>
      <c r="B806" s="2">
        <v>422111244</v>
      </c>
      <c r="C806" s="6">
        <v>0.5</v>
      </c>
    </row>
    <row r="807" spans="1:3" x14ac:dyDescent="0.25">
      <c r="A807" s="1" t="s">
        <v>9235</v>
      </c>
      <c r="B807" s="2">
        <v>7396430</v>
      </c>
      <c r="C807" s="6">
        <v>0.5</v>
      </c>
    </row>
    <row r="808" spans="1:3" x14ac:dyDescent="0.25">
      <c r="A808" s="1" t="s">
        <v>9235</v>
      </c>
      <c r="B808" s="2">
        <v>62940595</v>
      </c>
      <c r="C808" s="6">
        <v>0.5</v>
      </c>
    </row>
    <row r="809" spans="1:3" x14ac:dyDescent="0.25">
      <c r="A809" s="1" t="s">
        <v>9235</v>
      </c>
      <c r="B809" s="2">
        <v>771087014</v>
      </c>
      <c r="C809" s="6">
        <v>0.25</v>
      </c>
    </row>
    <row r="810" spans="1:3" x14ac:dyDescent="0.25">
      <c r="A810" s="1" t="s">
        <v>9235</v>
      </c>
      <c r="B810" s="2">
        <v>96082534</v>
      </c>
      <c r="C810" s="6">
        <v>0</v>
      </c>
    </row>
    <row r="811" spans="1:3" x14ac:dyDescent="0.25">
      <c r="A811" s="1" t="s">
        <v>9235</v>
      </c>
      <c r="B811" s="2">
        <v>592106617</v>
      </c>
      <c r="C811" s="6">
        <v>0.5</v>
      </c>
    </row>
    <row r="812" spans="1:3" x14ac:dyDescent="0.25">
      <c r="A812" s="1" t="s">
        <v>9235</v>
      </c>
      <c r="B812" s="2">
        <v>759196811</v>
      </c>
      <c r="C812" s="6">
        <v>0.5</v>
      </c>
    </row>
    <row r="813" spans="1:3" x14ac:dyDescent="0.25">
      <c r="A813" s="1" t="s">
        <v>9235</v>
      </c>
      <c r="B813" s="2">
        <v>894934302</v>
      </c>
      <c r="C813" s="6">
        <v>0.5</v>
      </c>
    </row>
    <row r="814" spans="1:3" x14ac:dyDescent="0.25">
      <c r="A814" s="1" t="s">
        <v>9235</v>
      </c>
      <c r="B814" s="2">
        <v>44786017</v>
      </c>
      <c r="C814" s="6">
        <v>0.5</v>
      </c>
    </row>
    <row r="815" spans="1:3" x14ac:dyDescent="0.25">
      <c r="A815" s="1" t="s">
        <v>9235</v>
      </c>
      <c r="B815" s="2">
        <v>511307260</v>
      </c>
      <c r="C815" s="6">
        <v>0.75</v>
      </c>
    </row>
    <row r="816" spans="1:3" x14ac:dyDescent="0.25">
      <c r="A816" s="1" t="s">
        <v>9235</v>
      </c>
      <c r="B816" s="2">
        <v>261596912</v>
      </c>
      <c r="C816" s="6">
        <v>0.25</v>
      </c>
    </row>
    <row r="817" spans="1:3" x14ac:dyDescent="0.25">
      <c r="A817" s="1" t="s">
        <v>9235</v>
      </c>
      <c r="B817" s="2">
        <v>957356866</v>
      </c>
      <c r="C817" s="6">
        <v>0.25</v>
      </c>
    </row>
    <row r="818" spans="1:3" x14ac:dyDescent="0.25">
      <c r="A818" s="1" t="s">
        <v>9235</v>
      </c>
      <c r="B818" s="2">
        <v>407267787</v>
      </c>
      <c r="C818" s="6">
        <v>0.5</v>
      </c>
    </row>
    <row r="819" spans="1:3" x14ac:dyDescent="0.25">
      <c r="A819" s="1" t="s">
        <v>9235</v>
      </c>
      <c r="B819" s="2">
        <v>863428067</v>
      </c>
      <c r="C819" s="6">
        <v>0</v>
      </c>
    </row>
    <row r="820" spans="1:3" x14ac:dyDescent="0.25">
      <c r="A820" s="1" t="s">
        <v>9235</v>
      </c>
      <c r="B820" s="2">
        <v>225303584</v>
      </c>
      <c r="C820" s="6">
        <v>0.5</v>
      </c>
    </row>
    <row r="821" spans="1:3" x14ac:dyDescent="0.25">
      <c r="A821" s="1" t="s">
        <v>9235</v>
      </c>
      <c r="B821" s="2">
        <v>400445051</v>
      </c>
      <c r="C821" s="6">
        <v>0</v>
      </c>
    </row>
    <row r="822" spans="1:3" x14ac:dyDescent="0.25">
      <c r="A822" s="1" t="s">
        <v>9235</v>
      </c>
      <c r="B822" s="2">
        <v>768412649</v>
      </c>
      <c r="C822" s="6">
        <v>0.75</v>
      </c>
    </row>
    <row r="823" spans="1:3" x14ac:dyDescent="0.25">
      <c r="A823" s="1" t="s">
        <v>9235</v>
      </c>
      <c r="B823" s="2">
        <v>158449315</v>
      </c>
      <c r="C823" s="6">
        <v>0.75</v>
      </c>
    </row>
    <row r="824" spans="1:3" x14ac:dyDescent="0.25">
      <c r="A824" s="1" t="s">
        <v>9235</v>
      </c>
      <c r="B824" s="2">
        <v>921471761</v>
      </c>
      <c r="C824" s="6">
        <v>0.25</v>
      </c>
    </row>
    <row r="825" spans="1:3" x14ac:dyDescent="0.25">
      <c r="A825" s="1" t="s">
        <v>9235</v>
      </c>
      <c r="B825" s="2">
        <v>491931973</v>
      </c>
      <c r="C825" s="6">
        <v>0</v>
      </c>
    </row>
    <row r="826" spans="1:3" x14ac:dyDescent="0.25">
      <c r="A826" s="1" t="s">
        <v>9235</v>
      </c>
      <c r="B826" s="2">
        <v>694422009</v>
      </c>
      <c r="C826" s="6">
        <v>0.5</v>
      </c>
    </row>
    <row r="827" spans="1:3" x14ac:dyDescent="0.25">
      <c r="A827" s="1" t="s">
        <v>9235</v>
      </c>
      <c r="B827" s="2">
        <v>54043829</v>
      </c>
      <c r="C827" s="6">
        <v>0.25</v>
      </c>
    </row>
    <row r="828" spans="1:3" x14ac:dyDescent="0.25">
      <c r="A828" s="1" t="s">
        <v>9235</v>
      </c>
      <c r="B828" s="2">
        <v>601592292</v>
      </c>
      <c r="C828" s="6">
        <v>0</v>
      </c>
    </row>
    <row r="829" spans="1:3" x14ac:dyDescent="0.25">
      <c r="A829" s="1" t="s">
        <v>9235</v>
      </c>
      <c r="B829" s="2">
        <v>307023024</v>
      </c>
      <c r="C829" s="6">
        <v>0.5</v>
      </c>
    </row>
    <row r="830" spans="1:3" x14ac:dyDescent="0.25">
      <c r="A830" s="1" t="s">
        <v>9245</v>
      </c>
      <c r="B830" s="2">
        <v>728217456</v>
      </c>
      <c r="C830" s="6">
        <v>0.75</v>
      </c>
    </row>
    <row r="831" spans="1:3" x14ac:dyDescent="0.25">
      <c r="A831" s="1" t="s">
        <v>9245</v>
      </c>
      <c r="B831" s="2">
        <v>755744915</v>
      </c>
      <c r="C831" s="6">
        <v>0.5</v>
      </c>
    </row>
    <row r="832" spans="1:3" x14ac:dyDescent="0.25">
      <c r="A832" s="1" t="s">
        <v>9245</v>
      </c>
      <c r="B832" s="2">
        <v>273323924</v>
      </c>
      <c r="C832" s="6">
        <v>0.5</v>
      </c>
    </row>
    <row r="833" spans="1:3" x14ac:dyDescent="0.25">
      <c r="A833" s="1" t="s">
        <v>9245</v>
      </c>
      <c r="B833" s="2">
        <v>494672186</v>
      </c>
      <c r="C833" s="6">
        <v>0.5</v>
      </c>
    </row>
    <row r="834" spans="1:3" x14ac:dyDescent="0.25">
      <c r="A834" s="1" t="s">
        <v>9245</v>
      </c>
      <c r="B834" s="2">
        <v>288641241</v>
      </c>
      <c r="C834" s="6">
        <v>0.75</v>
      </c>
    </row>
    <row r="835" spans="1:3" x14ac:dyDescent="0.25">
      <c r="A835" s="1" t="s">
        <v>9245</v>
      </c>
      <c r="B835" s="2">
        <v>19187512</v>
      </c>
      <c r="C835" s="6">
        <v>0</v>
      </c>
    </row>
    <row r="836" spans="1:3" x14ac:dyDescent="0.25">
      <c r="A836" s="1" t="s">
        <v>9245</v>
      </c>
      <c r="B836" s="2">
        <v>483146030</v>
      </c>
      <c r="C836" s="6">
        <v>0.75</v>
      </c>
    </row>
    <row r="837" spans="1:3" x14ac:dyDescent="0.25">
      <c r="A837" s="1" t="s">
        <v>9245</v>
      </c>
      <c r="B837" s="2">
        <v>414415630</v>
      </c>
      <c r="C837" s="6">
        <v>0</v>
      </c>
    </row>
    <row r="838" spans="1:3" x14ac:dyDescent="0.25">
      <c r="A838" s="1" t="s">
        <v>9245</v>
      </c>
      <c r="B838" s="2">
        <v>231279389</v>
      </c>
      <c r="C838" s="6">
        <v>0</v>
      </c>
    </row>
    <row r="839" spans="1:3" x14ac:dyDescent="0.25">
      <c r="A839" s="1" t="s">
        <v>9245</v>
      </c>
      <c r="B839" s="2">
        <v>676319363</v>
      </c>
      <c r="C839" s="6">
        <v>0</v>
      </c>
    </row>
    <row r="840" spans="1:3" x14ac:dyDescent="0.25">
      <c r="A840" s="1" t="s">
        <v>9245</v>
      </c>
      <c r="B840" s="2">
        <v>157033921</v>
      </c>
      <c r="C840" s="6">
        <v>0.75</v>
      </c>
    </row>
    <row r="841" spans="1:3" x14ac:dyDescent="0.25">
      <c r="A841" s="1" t="s">
        <v>9245</v>
      </c>
      <c r="B841" s="2">
        <v>718436887</v>
      </c>
      <c r="C841" s="6">
        <v>0.5</v>
      </c>
    </row>
    <row r="842" spans="1:3" x14ac:dyDescent="0.25">
      <c r="A842" s="1" t="s">
        <v>9245</v>
      </c>
      <c r="B842" s="2">
        <v>883512569</v>
      </c>
      <c r="C842" s="6">
        <v>0</v>
      </c>
    </row>
    <row r="843" spans="1:3" x14ac:dyDescent="0.25">
      <c r="A843" s="1" t="s">
        <v>9245</v>
      </c>
      <c r="B843" s="2">
        <v>734506196</v>
      </c>
      <c r="C843" s="6">
        <v>0.5</v>
      </c>
    </row>
    <row r="844" spans="1:3" x14ac:dyDescent="0.25">
      <c r="A844" s="1" t="s">
        <v>9245</v>
      </c>
      <c r="B844" s="2">
        <v>662531806</v>
      </c>
      <c r="C844" s="6">
        <v>0.5</v>
      </c>
    </row>
    <row r="845" spans="1:3" x14ac:dyDescent="0.25">
      <c r="A845" s="1" t="s">
        <v>9245</v>
      </c>
      <c r="B845" s="2">
        <v>80484276</v>
      </c>
      <c r="C845" s="6">
        <v>0.25</v>
      </c>
    </row>
    <row r="846" spans="1:3" x14ac:dyDescent="0.25">
      <c r="A846" s="1" t="s">
        <v>9245</v>
      </c>
      <c r="B846" s="2">
        <v>33666856</v>
      </c>
      <c r="C846" s="6">
        <v>0.75</v>
      </c>
    </row>
    <row r="847" spans="1:3" x14ac:dyDescent="0.25">
      <c r="A847" s="1" t="s">
        <v>9245</v>
      </c>
      <c r="B847" s="2">
        <v>355683346</v>
      </c>
      <c r="C847" s="6">
        <v>0.25</v>
      </c>
    </row>
    <row r="848" spans="1:3" x14ac:dyDescent="0.25">
      <c r="A848" s="1" t="s">
        <v>9245</v>
      </c>
      <c r="B848" s="2">
        <v>790370097</v>
      </c>
      <c r="C848" s="6">
        <v>0.75</v>
      </c>
    </row>
    <row r="849" spans="1:3" x14ac:dyDescent="0.25">
      <c r="A849" s="1" t="s">
        <v>9245</v>
      </c>
      <c r="B849" s="2">
        <v>721820655</v>
      </c>
      <c r="C849" s="6">
        <v>0.5</v>
      </c>
    </row>
    <row r="850" spans="1:3" x14ac:dyDescent="0.25">
      <c r="A850" s="1" t="s">
        <v>9245</v>
      </c>
      <c r="B850" s="2">
        <v>845277611</v>
      </c>
      <c r="C850" s="6">
        <v>0.5</v>
      </c>
    </row>
    <row r="851" spans="1:3" x14ac:dyDescent="0.25">
      <c r="A851" s="1" t="s">
        <v>9245</v>
      </c>
      <c r="B851" s="2">
        <v>699779800</v>
      </c>
      <c r="C851" s="6">
        <v>0.5</v>
      </c>
    </row>
    <row r="852" spans="1:3" x14ac:dyDescent="0.25">
      <c r="A852" s="1" t="s">
        <v>9245</v>
      </c>
      <c r="B852" s="2">
        <v>877212776</v>
      </c>
      <c r="C852" s="6">
        <v>0</v>
      </c>
    </row>
    <row r="853" spans="1:3" x14ac:dyDescent="0.25">
      <c r="A853" s="1" t="s">
        <v>9245</v>
      </c>
      <c r="B853" s="2">
        <v>601011399</v>
      </c>
      <c r="C853" s="6">
        <v>0.75</v>
      </c>
    </row>
    <row r="854" spans="1:3" x14ac:dyDescent="0.25">
      <c r="A854" s="1" t="s">
        <v>9245</v>
      </c>
      <c r="B854" s="2">
        <v>52532596</v>
      </c>
      <c r="C854" s="6">
        <v>0</v>
      </c>
    </row>
    <row r="855" spans="1:3" x14ac:dyDescent="0.25">
      <c r="A855" s="1" t="s">
        <v>9245</v>
      </c>
      <c r="B855" s="2">
        <v>523582688</v>
      </c>
      <c r="C855" s="6">
        <v>0.75</v>
      </c>
    </row>
    <row r="856" spans="1:3" x14ac:dyDescent="0.25">
      <c r="A856" s="1" t="s">
        <v>9245</v>
      </c>
      <c r="B856" s="2">
        <v>215038643</v>
      </c>
      <c r="C856" s="6">
        <v>0</v>
      </c>
    </row>
    <row r="857" spans="1:3" x14ac:dyDescent="0.25">
      <c r="A857" s="1" t="s">
        <v>9245</v>
      </c>
      <c r="B857" s="2">
        <v>476009290</v>
      </c>
      <c r="C857" s="6">
        <v>0</v>
      </c>
    </row>
    <row r="858" spans="1:3" x14ac:dyDescent="0.25">
      <c r="A858" s="1" t="s">
        <v>9245</v>
      </c>
      <c r="B858" s="2">
        <v>743682227</v>
      </c>
      <c r="C858" s="6">
        <v>0.25</v>
      </c>
    </row>
    <row r="859" spans="1:3" x14ac:dyDescent="0.25">
      <c r="A859" s="1" t="s">
        <v>9245</v>
      </c>
      <c r="B859" s="2">
        <v>596659255</v>
      </c>
      <c r="C859" s="6">
        <v>0.5</v>
      </c>
    </row>
    <row r="860" spans="1:3" x14ac:dyDescent="0.25">
      <c r="A860" s="1" t="s">
        <v>9245</v>
      </c>
      <c r="B860" s="2">
        <v>363716149</v>
      </c>
      <c r="C860" s="6">
        <v>0</v>
      </c>
    </row>
    <row r="861" spans="1:3" x14ac:dyDescent="0.25">
      <c r="A861" s="1" t="s">
        <v>9245</v>
      </c>
      <c r="B861" s="2">
        <v>429506359</v>
      </c>
      <c r="C861" s="6">
        <v>0.75</v>
      </c>
    </row>
    <row r="862" spans="1:3" x14ac:dyDescent="0.25">
      <c r="A862" s="1" t="s">
        <v>9245</v>
      </c>
      <c r="B862" s="2">
        <v>413318974</v>
      </c>
      <c r="C862" s="6">
        <v>0</v>
      </c>
    </row>
    <row r="863" spans="1:3" x14ac:dyDescent="0.25">
      <c r="A863" s="1" t="s">
        <v>9245</v>
      </c>
      <c r="B863" s="2">
        <v>746860424</v>
      </c>
      <c r="C863" s="6">
        <v>0.25</v>
      </c>
    </row>
    <row r="864" spans="1:3" x14ac:dyDescent="0.25">
      <c r="A864" s="1" t="s">
        <v>9245</v>
      </c>
      <c r="B864" s="2">
        <v>664809064</v>
      </c>
      <c r="C864" s="6">
        <v>0.25</v>
      </c>
    </row>
    <row r="865" spans="1:3" x14ac:dyDescent="0.25">
      <c r="A865" s="1" t="s">
        <v>9245</v>
      </c>
      <c r="B865" s="2">
        <v>365348550</v>
      </c>
      <c r="C865" s="6">
        <v>0</v>
      </c>
    </row>
    <row r="866" spans="1:3" x14ac:dyDescent="0.25">
      <c r="A866" s="1" t="s">
        <v>9245</v>
      </c>
      <c r="B866" s="2">
        <v>883329390</v>
      </c>
      <c r="C866" s="6">
        <v>0.25</v>
      </c>
    </row>
    <row r="867" spans="1:3" x14ac:dyDescent="0.25">
      <c r="A867" s="1" t="s">
        <v>9245</v>
      </c>
      <c r="B867" s="2">
        <v>255843040</v>
      </c>
      <c r="C867" s="6">
        <v>0.25</v>
      </c>
    </row>
    <row r="868" spans="1:3" x14ac:dyDescent="0.25">
      <c r="A868" s="1" t="s">
        <v>9245</v>
      </c>
      <c r="B868" s="2">
        <v>120381038</v>
      </c>
      <c r="C868" s="6">
        <v>0</v>
      </c>
    </row>
    <row r="869" spans="1:3" x14ac:dyDescent="0.25">
      <c r="A869" s="1" t="s">
        <v>9245</v>
      </c>
      <c r="B869" s="2">
        <v>258758482</v>
      </c>
      <c r="C869" s="6">
        <v>0.5</v>
      </c>
    </row>
    <row r="870" spans="1:3" x14ac:dyDescent="0.25">
      <c r="A870" s="1" t="s">
        <v>9245</v>
      </c>
      <c r="B870" s="2">
        <v>223164846</v>
      </c>
      <c r="C870" s="6">
        <v>0.25</v>
      </c>
    </row>
    <row r="871" spans="1:3" x14ac:dyDescent="0.25">
      <c r="A871" s="1" t="s">
        <v>9245</v>
      </c>
      <c r="B871" s="2">
        <v>409970645</v>
      </c>
      <c r="C871" s="6">
        <v>0.5</v>
      </c>
    </row>
    <row r="872" spans="1:3" x14ac:dyDescent="0.25">
      <c r="A872" s="1" t="s">
        <v>9245</v>
      </c>
      <c r="B872" s="2">
        <v>581636322</v>
      </c>
      <c r="C872" s="6">
        <v>0.25</v>
      </c>
    </row>
    <row r="873" spans="1:3" x14ac:dyDescent="0.25">
      <c r="A873" s="1" t="s">
        <v>9245</v>
      </c>
      <c r="B873" s="2">
        <v>455584049</v>
      </c>
      <c r="C873" s="6">
        <v>0</v>
      </c>
    </row>
    <row r="874" spans="1:3" x14ac:dyDescent="0.25">
      <c r="A874" s="1" t="s">
        <v>9245</v>
      </c>
      <c r="B874" s="2">
        <v>13936702</v>
      </c>
      <c r="C874" s="6">
        <v>0.25</v>
      </c>
    </row>
    <row r="875" spans="1:3" x14ac:dyDescent="0.25">
      <c r="A875" s="1" t="s">
        <v>9245</v>
      </c>
      <c r="B875" s="2">
        <v>971704687</v>
      </c>
      <c r="C875" s="6">
        <v>0</v>
      </c>
    </row>
    <row r="876" spans="1:3" x14ac:dyDescent="0.25">
      <c r="A876" s="1" t="s">
        <v>9245</v>
      </c>
      <c r="B876" s="2">
        <v>834478667</v>
      </c>
      <c r="C876" s="6">
        <v>0.25</v>
      </c>
    </row>
    <row r="877" spans="1:3" x14ac:dyDescent="0.25">
      <c r="A877" s="1" t="s">
        <v>9245</v>
      </c>
      <c r="B877" s="2">
        <v>35748373</v>
      </c>
      <c r="C877" s="6">
        <v>0.5</v>
      </c>
    </row>
    <row r="878" spans="1:3" x14ac:dyDescent="0.25">
      <c r="A878" s="1" t="s">
        <v>9245</v>
      </c>
      <c r="B878" s="2">
        <v>957975109</v>
      </c>
      <c r="C878" s="6">
        <v>0</v>
      </c>
    </row>
    <row r="879" spans="1:3" x14ac:dyDescent="0.25">
      <c r="A879" s="1" t="s">
        <v>9245</v>
      </c>
      <c r="B879" s="2">
        <v>275493319</v>
      </c>
      <c r="C879" s="6">
        <v>0</v>
      </c>
    </row>
    <row r="880" spans="1:3" x14ac:dyDescent="0.25">
      <c r="A880" s="1" t="s">
        <v>9245</v>
      </c>
      <c r="B880" s="2">
        <v>213378098</v>
      </c>
      <c r="C880" s="6">
        <v>0.75</v>
      </c>
    </row>
    <row r="881" spans="1:3" x14ac:dyDescent="0.25">
      <c r="A881" s="1" t="s">
        <v>9245</v>
      </c>
      <c r="B881" s="2">
        <v>825404409</v>
      </c>
      <c r="C881" s="6">
        <v>0.25</v>
      </c>
    </row>
    <row r="882" spans="1:3" x14ac:dyDescent="0.25">
      <c r="A882" s="1" t="s">
        <v>9245</v>
      </c>
      <c r="B882" s="2">
        <v>908010774</v>
      </c>
      <c r="C882" s="6">
        <v>0.75</v>
      </c>
    </row>
    <row r="883" spans="1:3" x14ac:dyDescent="0.25">
      <c r="A883" s="1" t="s">
        <v>9245</v>
      </c>
      <c r="B883" s="2">
        <v>732500144</v>
      </c>
      <c r="C883" s="6">
        <v>0.25</v>
      </c>
    </row>
    <row r="884" spans="1:3" x14ac:dyDescent="0.25">
      <c r="A884" s="1" t="s">
        <v>9245</v>
      </c>
      <c r="B884" s="2">
        <v>952440210</v>
      </c>
      <c r="C884" s="6">
        <v>0.75</v>
      </c>
    </row>
    <row r="885" spans="1:3" x14ac:dyDescent="0.25">
      <c r="A885" s="1" t="s">
        <v>9245</v>
      </c>
      <c r="B885" s="2">
        <v>223296755</v>
      </c>
      <c r="C885" s="6">
        <v>0.5</v>
      </c>
    </row>
    <row r="886" spans="1:3" x14ac:dyDescent="0.25">
      <c r="A886" s="1" t="s">
        <v>9245</v>
      </c>
      <c r="B886" s="2">
        <v>817900012</v>
      </c>
      <c r="C886" s="6">
        <v>0.5</v>
      </c>
    </row>
    <row r="887" spans="1:3" x14ac:dyDescent="0.25">
      <c r="A887" s="1" t="s">
        <v>9245</v>
      </c>
      <c r="B887" s="2">
        <v>761224462</v>
      </c>
      <c r="C887" s="6">
        <v>0</v>
      </c>
    </row>
    <row r="888" spans="1:3" x14ac:dyDescent="0.25">
      <c r="A888" s="1" t="s">
        <v>9245</v>
      </c>
      <c r="B888" s="2">
        <v>618150017</v>
      </c>
      <c r="C888" s="6">
        <v>0</v>
      </c>
    </row>
    <row r="889" spans="1:3" x14ac:dyDescent="0.25">
      <c r="A889" s="1" t="s">
        <v>9245</v>
      </c>
      <c r="B889" s="2">
        <v>882365290</v>
      </c>
      <c r="C889" s="6">
        <v>0.25</v>
      </c>
    </row>
    <row r="890" spans="1:3" x14ac:dyDescent="0.25">
      <c r="A890" s="1" t="s">
        <v>9245</v>
      </c>
      <c r="B890" s="2">
        <v>196549293</v>
      </c>
      <c r="C890" s="6">
        <v>0</v>
      </c>
    </row>
    <row r="891" spans="1:3" x14ac:dyDescent="0.25">
      <c r="A891" s="1" t="s">
        <v>9245</v>
      </c>
      <c r="B891" s="2">
        <v>258712750</v>
      </c>
      <c r="C891" s="6">
        <v>0</v>
      </c>
    </row>
    <row r="892" spans="1:3" x14ac:dyDescent="0.25">
      <c r="A892" s="1" t="s">
        <v>9245</v>
      </c>
      <c r="B892" s="2">
        <v>206212463</v>
      </c>
      <c r="C892" s="6">
        <v>0.75</v>
      </c>
    </row>
    <row r="893" spans="1:3" x14ac:dyDescent="0.25">
      <c r="A893" s="1" t="s">
        <v>9245</v>
      </c>
      <c r="B893" s="2">
        <v>809971306</v>
      </c>
      <c r="C893" s="6">
        <v>0.25</v>
      </c>
    </row>
    <row r="894" spans="1:3" x14ac:dyDescent="0.25">
      <c r="A894" s="1" t="s">
        <v>9245</v>
      </c>
      <c r="B894" s="2">
        <v>722771004</v>
      </c>
      <c r="C894" s="6">
        <v>0.5</v>
      </c>
    </row>
    <row r="895" spans="1:3" x14ac:dyDescent="0.25">
      <c r="A895" s="1" t="s">
        <v>9245</v>
      </c>
      <c r="B895" s="2">
        <v>975805483</v>
      </c>
      <c r="C895" s="6">
        <v>0</v>
      </c>
    </row>
    <row r="896" spans="1:3" x14ac:dyDescent="0.25">
      <c r="A896" s="1" t="s">
        <v>9245</v>
      </c>
      <c r="B896" s="2">
        <v>451507639</v>
      </c>
      <c r="C896" s="6">
        <v>0.5</v>
      </c>
    </row>
    <row r="897" spans="1:3" x14ac:dyDescent="0.25">
      <c r="A897" s="1" t="s">
        <v>9245</v>
      </c>
      <c r="B897" s="2">
        <v>698738485</v>
      </c>
      <c r="C897" s="6">
        <v>0.25</v>
      </c>
    </row>
    <row r="898" spans="1:3" x14ac:dyDescent="0.25">
      <c r="A898" s="1" t="s">
        <v>9245</v>
      </c>
      <c r="B898" s="2">
        <v>587755693</v>
      </c>
      <c r="C898" s="6">
        <v>0.5</v>
      </c>
    </row>
    <row r="899" spans="1:3" x14ac:dyDescent="0.25">
      <c r="A899" s="1" t="s">
        <v>9245</v>
      </c>
      <c r="B899" s="2">
        <v>240556415</v>
      </c>
      <c r="C899" s="6">
        <v>0.5</v>
      </c>
    </row>
    <row r="900" spans="1:3" x14ac:dyDescent="0.25">
      <c r="A900" s="1" t="s">
        <v>9245</v>
      </c>
      <c r="B900" s="2">
        <v>216474393</v>
      </c>
      <c r="C900" s="6">
        <v>0.25</v>
      </c>
    </row>
    <row r="901" spans="1:3" x14ac:dyDescent="0.25">
      <c r="A901" s="1" t="s">
        <v>9245</v>
      </c>
      <c r="B901" s="2">
        <v>66154412</v>
      </c>
      <c r="C901" s="6">
        <v>0.5</v>
      </c>
    </row>
    <row r="902" spans="1:3" x14ac:dyDescent="0.25">
      <c r="A902" s="1" t="s">
        <v>9245</v>
      </c>
      <c r="B902" s="2">
        <v>316648932</v>
      </c>
      <c r="C902" s="6">
        <v>0.25</v>
      </c>
    </row>
    <row r="903" spans="1:3" x14ac:dyDescent="0.25">
      <c r="A903" s="1" t="s">
        <v>9245</v>
      </c>
      <c r="B903" s="2">
        <v>900456904</v>
      </c>
      <c r="C903" s="6">
        <v>0</v>
      </c>
    </row>
    <row r="904" spans="1:3" x14ac:dyDescent="0.25">
      <c r="A904" s="1" t="s">
        <v>9245</v>
      </c>
      <c r="B904" s="2">
        <v>73292961</v>
      </c>
      <c r="C904" s="6">
        <v>0.25</v>
      </c>
    </row>
    <row r="905" spans="1:3" x14ac:dyDescent="0.25">
      <c r="A905" s="1" t="s">
        <v>9245</v>
      </c>
      <c r="B905" s="2">
        <v>368729411</v>
      </c>
      <c r="C905" s="6">
        <v>0</v>
      </c>
    </row>
    <row r="906" spans="1:3" x14ac:dyDescent="0.25">
      <c r="A906" s="1" t="s">
        <v>9245</v>
      </c>
      <c r="B906" s="2">
        <v>707316410</v>
      </c>
      <c r="C906" s="6">
        <v>0.75</v>
      </c>
    </row>
    <row r="907" spans="1:3" x14ac:dyDescent="0.25">
      <c r="A907" s="1" t="s">
        <v>9245</v>
      </c>
      <c r="B907" s="2">
        <v>412896275</v>
      </c>
      <c r="C907" s="6">
        <v>0.75</v>
      </c>
    </row>
    <row r="908" spans="1:3" x14ac:dyDescent="0.25">
      <c r="A908" s="1" t="s">
        <v>9245</v>
      </c>
      <c r="B908" s="2">
        <v>101206409</v>
      </c>
      <c r="C908" s="6">
        <v>0.25</v>
      </c>
    </row>
    <row r="909" spans="1:3" x14ac:dyDescent="0.25">
      <c r="A909" s="1" t="s">
        <v>9245</v>
      </c>
      <c r="B909" s="2">
        <v>442469731</v>
      </c>
      <c r="C909" s="6">
        <v>0</v>
      </c>
    </row>
    <row r="910" spans="1:3" x14ac:dyDescent="0.25">
      <c r="A910" s="1" t="s">
        <v>9245</v>
      </c>
      <c r="B910" s="2">
        <v>886640959</v>
      </c>
      <c r="C910" s="6">
        <v>0.75</v>
      </c>
    </row>
    <row r="911" spans="1:3" x14ac:dyDescent="0.25">
      <c r="A911" s="1" t="s">
        <v>9245</v>
      </c>
      <c r="B911" s="2">
        <v>710960755</v>
      </c>
      <c r="C911" s="6">
        <v>0.25</v>
      </c>
    </row>
    <row r="912" spans="1:3" x14ac:dyDescent="0.25">
      <c r="A912" s="1" t="s">
        <v>9245</v>
      </c>
      <c r="B912" s="2">
        <v>638882000</v>
      </c>
      <c r="C912" s="6">
        <v>0.25</v>
      </c>
    </row>
    <row r="913" spans="1:3" x14ac:dyDescent="0.25">
      <c r="A913" s="1" t="s">
        <v>9245</v>
      </c>
      <c r="B913" s="2">
        <v>86319276</v>
      </c>
      <c r="C913" s="6">
        <v>0.25</v>
      </c>
    </row>
    <row r="914" spans="1:3" x14ac:dyDescent="0.25">
      <c r="A914" s="1" t="s">
        <v>9245</v>
      </c>
      <c r="B914" s="2">
        <v>503978562</v>
      </c>
      <c r="C914" s="6">
        <v>0</v>
      </c>
    </row>
    <row r="915" spans="1:3" x14ac:dyDescent="0.25">
      <c r="A915" s="1" t="s">
        <v>9245</v>
      </c>
      <c r="B915" s="2">
        <v>399350201</v>
      </c>
      <c r="C915" s="6">
        <v>0</v>
      </c>
    </row>
    <row r="916" spans="1:3" x14ac:dyDescent="0.25">
      <c r="A916" s="1" t="s">
        <v>9245</v>
      </c>
      <c r="B916" s="2">
        <v>119496083</v>
      </c>
      <c r="C916" s="6">
        <v>0.5</v>
      </c>
    </row>
    <row r="917" spans="1:3" x14ac:dyDescent="0.25">
      <c r="A917" s="1" t="s">
        <v>9245</v>
      </c>
      <c r="B917" s="2">
        <v>960449597</v>
      </c>
      <c r="C917" s="6">
        <v>0.5</v>
      </c>
    </row>
    <row r="918" spans="1:3" x14ac:dyDescent="0.25">
      <c r="A918" s="1" t="s">
        <v>9245</v>
      </c>
      <c r="B918" s="2">
        <v>394162382</v>
      </c>
      <c r="C918" s="6">
        <v>0.25</v>
      </c>
    </row>
    <row r="919" spans="1:3" x14ac:dyDescent="0.25">
      <c r="A919" s="1" t="s">
        <v>9245</v>
      </c>
      <c r="B919" s="2">
        <v>785800204</v>
      </c>
      <c r="C919" s="6">
        <v>0.25</v>
      </c>
    </row>
    <row r="920" spans="1:3" x14ac:dyDescent="0.25">
      <c r="A920" s="1" t="s">
        <v>9245</v>
      </c>
      <c r="B920" s="2">
        <v>748176185</v>
      </c>
      <c r="C920" s="6">
        <v>0</v>
      </c>
    </row>
    <row r="921" spans="1:3" x14ac:dyDescent="0.25">
      <c r="A921" s="1" t="s">
        <v>9245</v>
      </c>
      <c r="B921" s="2">
        <v>416014246</v>
      </c>
      <c r="C921" s="6">
        <v>0</v>
      </c>
    </row>
    <row r="922" spans="1:3" x14ac:dyDescent="0.25">
      <c r="A922" s="1" t="s">
        <v>9245</v>
      </c>
      <c r="B922" s="2">
        <v>710491494</v>
      </c>
      <c r="C922" s="6">
        <v>0</v>
      </c>
    </row>
    <row r="923" spans="1:3" x14ac:dyDescent="0.25">
      <c r="A923" s="1" t="s">
        <v>9245</v>
      </c>
      <c r="B923" s="2">
        <v>982383276</v>
      </c>
      <c r="C923" s="6">
        <v>0</v>
      </c>
    </row>
    <row r="924" spans="1:3" x14ac:dyDescent="0.25">
      <c r="A924" s="1" t="s">
        <v>9245</v>
      </c>
      <c r="B924" s="2">
        <v>300585242</v>
      </c>
      <c r="C924" s="6">
        <v>0.25</v>
      </c>
    </row>
    <row r="925" spans="1:3" x14ac:dyDescent="0.25">
      <c r="A925" s="1" t="s">
        <v>9245</v>
      </c>
      <c r="B925" s="2">
        <v>598583929</v>
      </c>
      <c r="C925" s="6">
        <v>0.25</v>
      </c>
    </row>
    <row r="926" spans="1:3" x14ac:dyDescent="0.25">
      <c r="A926" s="1" t="s">
        <v>9245</v>
      </c>
      <c r="B926" s="2">
        <v>3816115</v>
      </c>
      <c r="C926" s="6">
        <v>0.75</v>
      </c>
    </row>
    <row r="927" spans="1:3" x14ac:dyDescent="0.25">
      <c r="A927" s="1" t="s">
        <v>9245</v>
      </c>
      <c r="B927" s="2">
        <v>157826546</v>
      </c>
      <c r="C927" s="6">
        <v>0.75</v>
      </c>
    </row>
    <row r="928" spans="1:3" x14ac:dyDescent="0.25">
      <c r="A928" s="1" t="s">
        <v>9245</v>
      </c>
      <c r="B928" s="2">
        <v>825804685</v>
      </c>
      <c r="C928" s="6">
        <v>0.25</v>
      </c>
    </row>
    <row r="929" spans="1:3" x14ac:dyDescent="0.25">
      <c r="A929" s="1" t="s">
        <v>9245</v>
      </c>
      <c r="B929" s="2">
        <v>768605932</v>
      </c>
      <c r="C929" s="6">
        <v>0.75</v>
      </c>
    </row>
    <row r="930" spans="1:3" x14ac:dyDescent="0.25">
      <c r="A930" s="1" t="s">
        <v>9245</v>
      </c>
      <c r="B930" s="2">
        <v>844409210</v>
      </c>
      <c r="C930" s="6">
        <v>0.25</v>
      </c>
    </row>
    <row r="931" spans="1:3" x14ac:dyDescent="0.25">
      <c r="A931" s="1" t="s">
        <v>9245</v>
      </c>
      <c r="B931" s="2">
        <v>296436568</v>
      </c>
      <c r="C931" s="6">
        <v>0.75</v>
      </c>
    </row>
    <row r="932" spans="1:3" x14ac:dyDescent="0.25">
      <c r="A932" s="1" t="s">
        <v>9245</v>
      </c>
      <c r="B932" s="2">
        <v>188701933</v>
      </c>
      <c r="C932" s="6">
        <v>0.75</v>
      </c>
    </row>
    <row r="933" spans="1:3" x14ac:dyDescent="0.25">
      <c r="A933" s="1" t="s">
        <v>9245</v>
      </c>
      <c r="B933" s="2">
        <v>870188039</v>
      </c>
      <c r="C933" s="6">
        <v>0.25</v>
      </c>
    </row>
    <row r="934" spans="1:3" x14ac:dyDescent="0.25">
      <c r="A934" s="1" t="s">
        <v>9245</v>
      </c>
      <c r="B934" s="2">
        <v>318126840</v>
      </c>
      <c r="C934" s="6">
        <v>0.25</v>
      </c>
    </row>
    <row r="935" spans="1:3" x14ac:dyDescent="0.25">
      <c r="A935" s="1" t="s">
        <v>9245</v>
      </c>
      <c r="B935" s="2">
        <v>392445704</v>
      </c>
      <c r="C935" s="6">
        <v>0</v>
      </c>
    </row>
    <row r="936" spans="1:3" x14ac:dyDescent="0.25">
      <c r="A936" s="1" t="s">
        <v>9245</v>
      </c>
      <c r="B936" s="2">
        <v>930711869</v>
      </c>
      <c r="C936" s="6">
        <v>0.25</v>
      </c>
    </row>
    <row r="937" spans="1:3" x14ac:dyDescent="0.25">
      <c r="A937" s="1" t="s">
        <v>9245</v>
      </c>
      <c r="B937" s="2">
        <v>195572040</v>
      </c>
      <c r="C937" s="6">
        <v>0.75</v>
      </c>
    </row>
    <row r="938" spans="1:3" x14ac:dyDescent="0.25">
      <c r="A938" s="1" t="s">
        <v>9245</v>
      </c>
      <c r="B938" s="2">
        <v>513691723</v>
      </c>
      <c r="C938" s="6">
        <v>0</v>
      </c>
    </row>
    <row r="939" spans="1:3" x14ac:dyDescent="0.25">
      <c r="A939" s="1" t="s">
        <v>9245</v>
      </c>
      <c r="B939" s="2">
        <v>796966460</v>
      </c>
      <c r="C939" s="6">
        <v>0</v>
      </c>
    </row>
    <row r="940" spans="1:3" x14ac:dyDescent="0.25">
      <c r="A940" s="1" t="s">
        <v>9245</v>
      </c>
      <c r="B940" s="2">
        <v>841019660</v>
      </c>
      <c r="C940" s="6">
        <v>0</v>
      </c>
    </row>
    <row r="941" spans="1:3" x14ac:dyDescent="0.25">
      <c r="A941" s="1" t="s">
        <v>9245</v>
      </c>
      <c r="B941" s="2">
        <v>406538868</v>
      </c>
      <c r="C941" s="6">
        <v>0</v>
      </c>
    </row>
    <row r="942" spans="1:3" x14ac:dyDescent="0.25">
      <c r="A942" s="1" t="s">
        <v>9245</v>
      </c>
      <c r="B942" s="2">
        <v>99404141</v>
      </c>
      <c r="C942" s="6">
        <v>0.75</v>
      </c>
    </row>
    <row r="943" spans="1:3" x14ac:dyDescent="0.25">
      <c r="A943" s="1" t="s">
        <v>9245</v>
      </c>
      <c r="B943" s="2">
        <v>126353147</v>
      </c>
      <c r="C943" s="6">
        <v>0.5</v>
      </c>
    </row>
    <row r="944" spans="1:3" x14ac:dyDescent="0.25">
      <c r="A944" s="1" t="s">
        <v>9245</v>
      </c>
      <c r="B944" s="2">
        <v>968633339</v>
      </c>
      <c r="C944" s="6">
        <v>0.75</v>
      </c>
    </row>
    <row r="945" spans="1:3" x14ac:dyDescent="0.25">
      <c r="A945" s="1" t="s">
        <v>9245</v>
      </c>
      <c r="B945" s="2">
        <v>534752819</v>
      </c>
      <c r="C945" s="6">
        <v>0.5</v>
      </c>
    </row>
    <row r="946" spans="1:3" x14ac:dyDescent="0.25">
      <c r="A946" s="1" t="s">
        <v>9245</v>
      </c>
      <c r="B946" s="2">
        <v>304859900</v>
      </c>
      <c r="C946" s="6">
        <v>0.5</v>
      </c>
    </row>
    <row r="947" spans="1:3" x14ac:dyDescent="0.25">
      <c r="A947" s="1" t="s">
        <v>9245</v>
      </c>
      <c r="B947" s="2">
        <v>668485689</v>
      </c>
      <c r="C947" s="6">
        <v>0</v>
      </c>
    </row>
    <row r="948" spans="1:3" x14ac:dyDescent="0.25">
      <c r="A948" s="1" t="s">
        <v>9245</v>
      </c>
      <c r="B948" s="2">
        <v>399333778</v>
      </c>
      <c r="C948" s="6">
        <v>0.25</v>
      </c>
    </row>
    <row r="949" spans="1:3" x14ac:dyDescent="0.25">
      <c r="A949" s="1" t="s">
        <v>9245</v>
      </c>
      <c r="B949" s="2">
        <v>872920936</v>
      </c>
      <c r="C949" s="6">
        <v>0.5</v>
      </c>
    </row>
    <row r="950" spans="1:3" x14ac:dyDescent="0.25">
      <c r="A950" s="1" t="s">
        <v>9245</v>
      </c>
      <c r="B950" s="2">
        <v>193870717</v>
      </c>
      <c r="C950" s="6">
        <v>0</v>
      </c>
    </row>
    <row r="951" spans="1:3" x14ac:dyDescent="0.25">
      <c r="A951" s="1" t="s">
        <v>9245</v>
      </c>
      <c r="B951" s="2">
        <v>420739976</v>
      </c>
      <c r="C951" s="6">
        <v>0.5</v>
      </c>
    </row>
    <row r="952" spans="1:3" x14ac:dyDescent="0.25">
      <c r="A952" s="1" t="s">
        <v>9245</v>
      </c>
      <c r="B952" s="2">
        <v>397908305</v>
      </c>
      <c r="C952" s="6">
        <v>0.75</v>
      </c>
    </row>
    <row r="953" spans="1:3" x14ac:dyDescent="0.25">
      <c r="A953" s="1" t="s">
        <v>9245</v>
      </c>
      <c r="B953" s="2">
        <v>463419959</v>
      </c>
      <c r="C953" s="6">
        <v>0.25</v>
      </c>
    </row>
    <row r="954" spans="1:3" x14ac:dyDescent="0.25">
      <c r="A954" s="1" t="s">
        <v>9245</v>
      </c>
      <c r="B954" s="2">
        <v>890302611</v>
      </c>
      <c r="C954" s="6">
        <v>0.75</v>
      </c>
    </row>
    <row r="955" spans="1:3" x14ac:dyDescent="0.25">
      <c r="A955" s="1" t="s">
        <v>9245</v>
      </c>
      <c r="B955" s="2">
        <v>655933550</v>
      </c>
      <c r="C955" s="6">
        <v>0.25</v>
      </c>
    </row>
    <row r="956" spans="1:3" x14ac:dyDescent="0.25">
      <c r="A956" s="1" t="s">
        <v>9245</v>
      </c>
      <c r="B956" s="2">
        <v>605022139</v>
      </c>
      <c r="C956" s="6">
        <v>0.75</v>
      </c>
    </row>
    <row r="957" spans="1:3" x14ac:dyDescent="0.25">
      <c r="A957" s="1" t="s">
        <v>9245</v>
      </c>
      <c r="B957" s="2">
        <v>678546781</v>
      </c>
      <c r="C957" s="6">
        <v>0</v>
      </c>
    </row>
    <row r="958" spans="1:3" x14ac:dyDescent="0.25">
      <c r="A958" s="1" t="s">
        <v>9245</v>
      </c>
      <c r="B958" s="2">
        <v>354088152</v>
      </c>
      <c r="C958" s="6">
        <v>0</v>
      </c>
    </row>
    <row r="959" spans="1:3" x14ac:dyDescent="0.25">
      <c r="A959" s="1" t="s">
        <v>9245</v>
      </c>
      <c r="B959" s="2">
        <v>539613366</v>
      </c>
      <c r="C959" s="6">
        <v>0.5</v>
      </c>
    </row>
    <row r="960" spans="1:3" x14ac:dyDescent="0.25">
      <c r="A960" s="1" t="s">
        <v>9245</v>
      </c>
      <c r="B960" s="2">
        <v>216066747</v>
      </c>
      <c r="C960" s="6">
        <v>0.25</v>
      </c>
    </row>
    <row r="961" spans="1:3" x14ac:dyDescent="0.25">
      <c r="A961" s="1" t="s">
        <v>9245</v>
      </c>
      <c r="B961" s="2">
        <v>193328162</v>
      </c>
      <c r="C961" s="6">
        <v>0.75</v>
      </c>
    </row>
    <row r="962" spans="1:3" x14ac:dyDescent="0.25">
      <c r="A962" s="1" t="s">
        <v>9245</v>
      </c>
      <c r="B962" s="2">
        <v>703426561</v>
      </c>
      <c r="C962" s="6">
        <v>0.25</v>
      </c>
    </row>
    <row r="963" spans="1:3" x14ac:dyDescent="0.25">
      <c r="A963" s="1" t="s">
        <v>9245</v>
      </c>
      <c r="B963" s="2">
        <v>900259264</v>
      </c>
      <c r="C963" s="6">
        <v>0</v>
      </c>
    </row>
    <row r="964" spans="1:3" x14ac:dyDescent="0.25">
      <c r="A964" s="1" t="s">
        <v>9245</v>
      </c>
      <c r="B964" s="2">
        <v>607842215</v>
      </c>
      <c r="C964" s="6">
        <v>0.25</v>
      </c>
    </row>
    <row r="965" spans="1:3" x14ac:dyDescent="0.25">
      <c r="A965" s="1" t="s">
        <v>9245</v>
      </c>
      <c r="B965" s="2">
        <v>109186210</v>
      </c>
      <c r="C965" s="6">
        <v>0</v>
      </c>
    </row>
    <row r="966" spans="1:3" x14ac:dyDescent="0.25">
      <c r="A966" s="1" t="s">
        <v>9245</v>
      </c>
      <c r="B966" s="2">
        <v>462984968</v>
      </c>
      <c r="C966" s="6">
        <v>0</v>
      </c>
    </row>
    <row r="967" spans="1:3" x14ac:dyDescent="0.25">
      <c r="A967" s="1" t="s">
        <v>9245</v>
      </c>
      <c r="B967" s="2">
        <v>225809402</v>
      </c>
      <c r="C967" s="6">
        <v>0.25</v>
      </c>
    </row>
    <row r="968" spans="1:3" x14ac:dyDescent="0.25">
      <c r="A968" s="1" t="s">
        <v>9245</v>
      </c>
      <c r="B968" s="2">
        <v>896934867</v>
      </c>
      <c r="C968" s="6">
        <v>0.75</v>
      </c>
    </row>
    <row r="969" spans="1:3" x14ac:dyDescent="0.25">
      <c r="A969" s="1" t="s">
        <v>9245</v>
      </c>
      <c r="B969" s="2">
        <v>120457380</v>
      </c>
      <c r="C969" s="6">
        <v>0.5</v>
      </c>
    </row>
    <row r="970" spans="1:3" x14ac:dyDescent="0.25">
      <c r="A970" s="1" t="s">
        <v>9245</v>
      </c>
      <c r="B970" s="2">
        <v>352435955</v>
      </c>
      <c r="C970" s="6">
        <v>0.5</v>
      </c>
    </row>
    <row r="971" spans="1:3" x14ac:dyDescent="0.25">
      <c r="A971" s="1" t="s">
        <v>9245</v>
      </c>
      <c r="B971" s="2">
        <v>395904523</v>
      </c>
      <c r="C971" s="6">
        <v>0.5</v>
      </c>
    </row>
    <row r="972" spans="1:3" x14ac:dyDescent="0.25">
      <c r="A972" s="1" t="s">
        <v>9245</v>
      </c>
      <c r="B972" s="2">
        <v>291593618</v>
      </c>
      <c r="C972" s="6">
        <v>0.25</v>
      </c>
    </row>
    <row r="973" spans="1:3" x14ac:dyDescent="0.25">
      <c r="A973" s="1" t="s">
        <v>9245</v>
      </c>
      <c r="B973" s="2">
        <v>545977137</v>
      </c>
      <c r="C973" s="6">
        <v>0.25</v>
      </c>
    </row>
    <row r="974" spans="1:3" x14ac:dyDescent="0.25">
      <c r="A974" s="1" t="s">
        <v>9245</v>
      </c>
      <c r="B974" s="2">
        <v>680718153</v>
      </c>
      <c r="C974" s="6">
        <v>0.75</v>
      </c>
    </row>
    <row r="975" spans="1:3" x14ac:dyDescent="0.25">
      <c r="A975" s="1" t="s">
        <v>9245</v>
      </c>
      <c r="B975" s="2">
        <v>782301506</v>
      </c>
      <c r="C975" s="6">
        <v>0.75</v>
      </c>
    </row>
    <row r="976" spans="1:3" x14ac:dyDescent="0.25">
      <c r="A976" s="1" t="s">
        <v>9245</v>
      </c>
      <c r="B976" s="2">
        <v>629323798</v>
      </c>
      <c r="C976" s="6">
        <v>0</v>
      </c>
    </row>
    <row r="977" spans="1:3" x14ac:dyDescent="0.25">
      <c r="A977" s="1" t="s">
        <v>9245</v>
      </c>
      <c r="B977" s="2">
        <v>934687474</v>
      </c>
      <c r="C977" s="6">
        <v>0</v>
      </c>
    </row>
    <row r="978" spans="1:3" x14ac:dyDescent="0.25">
      <c r="A978" s="1" t="s">
        <v>9245</v>
      </c>
      <c r="B978" s="2">
        <v>417849788</v>
      </c>
      <c r="C978" s="6">
        <v>0</v>
      </c>
    </row>
    <row r="979" spans="1:3" x14ac:dyDescent="0.25">
      <c r="A979" s="1" t="s">
        <v>9245</v>
      </c>
      <c r="B979" s="2">
        <v>359480447</v>
      </c>
      <c r="C979" s="6">
        <v>0.75</v>
      </c>
    </row>
    <row r="980" spans="1:3" x14ac:dyDescent="0.25">
      <c r="A980" s="1" t="s">
        <v>9245</v>
      </c>
      <c r="B980" s="2">
        <v>623575342</v>
      </c>
      <c r="C980" s="6">
        <v>0.75</v>
      </c>
    </row>
    <row r="981" spans="1:3" x14ac:dyDescent="0.25">
      <c r="A981" s="1" t="s">
        <v>9245</v>
      </c>
      <c r="B981" s="2">
        <v>685862122</v>
      </c>
      <c r="C981" s="6">
        <v>0.25</v>
      </c>
    </row>
    <row r="982" spans="1:3" x14ac:dyDescent="0.25">
      <c r="A982" s="1" t="s">
        <v>9245</v>
      </c>
      <c r="B982" s="2">
        <v>772724674</v>
      </c>
      <c r="C982" s="6">
        <v>0.25</v>
      </c>
    </row>
    <row r="983" spans="1:3" x14ac:dyDescent="0.25">
      <c r="A983" s="1" t="s">
        <v>9245</v>
      </c>
      <c r="B983" s="2">
        <v>385818767</v>
      </c>
      <c r="C983" s="6">
        <v>0</v>
      </c>
    </row>
    <row r="984" spans="1:3" x14ac:dyDescent="0.25">
      <c r="A984" s="1" t="s">
        <v>9245</v>
      </c>
      <c r="B984" s="2">
        <v>916577954</v>
      </c>
      <c r="C984" s="6">
        <v>0</v>
      </c>
    </row>
    <row r="985" spans="1:3" x14ac:dyDescent="0.25">
      <c r="A985" s="1" t="s">
        <v>9245</v>
      </c>
      <c r="B985" s="2">
        <v>480940191</v>
      </c>
      <c r="C985" s="6">
        <v>0.25</v>
      </c>
    </row>
    <row r="986" spans="1:3" x14ac:dyDescent="0.25">
      <c r="A986" s="1" t="s">
        <v>9245</v>
      </c>
      <c r="B986" s="2">
        <v>632415923</v>
      </c>
      <c r="C986" s="6">
        <v>0.75</v>
      </c>
    </row>
    <row r="987" spans="1:3" x14ac:dyDescent="0.25">
      <c r="A987" s="1" t="s">
        <v>9245</v>
      </c>
      <c r="B987" s="2">
        <v>269955394</v>
      </c>
      <c r="C987" s="6">
        <v>0.75</v>
      </c>
    </row>
    <row r="988" spans="1:3" x14ac:dyDescent="0.25">
      <c r="A988" s="1" t="s">
        <v>9245</v>
      </c>
      <c r="B988" s="2">
        <v>502376688</v>
      </c>
      <c r="C988" s="6">
        <v>0.25</v>
      </c>
    </row>
    <row r="989" spans="1:3" x14ac:dyDescent="0.25">
      <c r="A989" s="1" t="s">
        <v>9245</v>
      </c>
      <c r="B989" s="2">
        <v>50359721</v>
      </c>
      <c r="C989" s="6">
        <v>0.75</v>
      </c>
    </row>
    <row r="990" spans="1:3" x14ac:dyDescent="0.25">
      <c r="A990" s="1" t="s">
        <v>9245</v>
      </c>
      <c r="B990" s="2">
        <v>214670045</v>
      </c>
      <c r="C990" s="6">
        <v>0.5</v>
      </c>
    </row>
    <row r="991" spans="1:3" x14ac:dyDescent="0.25">
      <c r="A991" s="1" t="s">
        <v>9245</v>
      </c>
      <c r="B991" s="2">
        <v>743758298</v>
      </c>
      <c r="C991" s="6">
        <v>0.25</v>
      </c>
    </row>
    <row r="992" spans="1:3" x14ac:dyDescent="0.25">
      <c r="A992" s="1" t="s">
        <v>9245</v>
      </c>
      <c r="B992" s="2">
        <v>399764116</v>
      </c>
      <c r="C992" s="6">
        <v>0.75</v>
      </c>
    </row>
    <row r="993" spans="1:3" x14ac:dyDescent="0.25">
      <c r="A993" s="1" t="s">
        <v>9245</v>
      </c>
      <c r="B993" s="2">
        <v>999351529</v>
      </c>
      <c r="C993" s="6">
        <v>0.5</v>
      </c>
    </row>
    <row r="994" spans="1:3" x14ac:dyDescent="0.25">
      <c r="A994" s="1" t="s">
        <v>9245</v>
      </c>
      <c r="B994" s="2">
        <v>576280999</v>
      </c>
      <c r="C994" s="6">
        <v>0.75</v>
      </c>
    </row>
    <row r="995" spans="1:3" x14ac:dyDescent="0.25">
      <c r="A995" s="1" t="s">
        <v>9245</v>
      </c>
      <c r="B995" s="2">
        <v>911853927</v>
      </c>
      <c r="C995" s="6">
        <v>0.75</v>
      </c>
    </row>
    <row r="996" spans="1:3" x14ac:dyDescent="0.25">
      <c r="A996" s="1" t="s">
        <v>9245</v>
      </c>
      <c r="B996" s="2">
        <v>9739453</v>
      </c>
      <c r="C996" s="6">
        <v>0.75</v>
      </c>
    </row>
    <row r="997" spans="1:3" x14ac:dyDescent="0.25">
      <c r="A997" s="1" t="s">
        <v>9245</v>
      </c>
      <c r="B997" s="2">
        <v>868988186</v>
      </c>
      <c r="C997" s="6">
        <v>0.25</v>
      </c>
    </row>
    <row r="998" spans="1:3" x14ac:dyDescent="0.25">
      <c r="A998" s="1" t="s">
        <v>9245</v>
      </c>
      <c r="B998" s="2">
        <v>417867882</v>
      </c>
      <c r="C998" s="6">
        <v>0.75</v>
      </c>
    </row>
    <row r="999" spans="1:3" x14ac:dyDescent="0.25">
      <c r="A999" s="1" t="s">
        <v>9245</v>
      </c>
      <c r="B999" s="2">
        <v>941457744</v>
      </c>
      <c r="C999" s="6">
        <v>0.5</v>
      </c>
    </row>
    <row r="1000" spans="1:3" x14ac:dyDescent="0.25">
      <c r="A1000" s="1" t="s">
        <v>9245</v>
      </c>
      <c r="B1000" s="2">
        <v>161914403</v>
      </c>
      <c r="C1000" s="6">
        <v>0</v>
      </c>
    </row>
    <row r="1001" spans="1:3" x14ac:dyDescent="0.25">
      <c r="A1001" s="1" t="s">
        <v>9245</v>
      </c>
      <c r="B1001" s="2">
        <v>362436590</v>
      </c>
      <c r="C1001" s="6">
        <v>0</v>
      </c>
    </row>
    <row r="1002" spans="1:3" x14ac:dyDescent="0.25">
      <c r="A1002" s="1" t="s">
        <v>9245</v>
      </c>
      <c r="B1002" s="2">
        <v>767203930</v>
      </c>
      <c r="C1002" s="6">
        <v>0.25</v>
      </c>
    </row>
    <row r="1003" spans="1:3" x14ac:dyDescent="0.25">
      <c r="A1003" s="1" t="s">
        <v>9245</v>
      </c>
      <c r="B1003" s="2">
        <v>777386810</v>
      </c>
      <c r="C1003" s="6">
        <v>0.5</v>
      </c>
    </row>
    <row r="1004" spans="1:3" x14ac:dyDescent="0.25">
      <c r="A1004" s="1" t="s">
        <v>9245</v>
      </c>
      <c r="B1004" s="2">
        <v>204290788</v>
      </c>
      <c r="C1004" s="6">
        <v>0.5</v>
      </c>
    </row>
    <row r="1005" spans="1:3" x14ac:dyDescent="0.25">
      <c r="A1005" s="1" t="s">
        <v>9245</v>
      </c>
      <c r="B1005" s="2">
        <v>274284636</v>
      </c>
      <c r="C1005" s="6">
        <v>0.5</v>
      </c>
    </row>
    <row r="1006" spans="1:3" x14ac:dyDescent="0.25">
      <c r="A1006" s="1" t="s">
        <v>9245</v>
      </c>
      <c r="B1006" s="2">
        <v>718767902</v>
      </c>
      <c r="C1006" s="6">
        <v>0.75</v>
      </c>
    </row>
    <row r="1007" spans="1:3" x14ac:dyDescent="0.25">
      <c r="A1007" s="1" t="s">
        <v>9245</v>
      </c>
      <c r="B1007" s="2">
        <v>61928532</v>
      </c>
      <c r="C1007" s="6">
        <v>0</v>
      </c>
    </row>
    <row r="1008" spans="1:3" x14ac:dyDescent="0.25">
      <c r="A1008" s="1" t="s">
        <v>9245</v>
      </c>
      <c r="B1008" s="2">
        <v>597156316</v>
      </c>
      <c r="C1008" s="6">
        <v>0.5</v>
      </c>
    </row>
    <row r="1009" spans="1:3" x14ac:dyDescent="0.25">
      <c r="A1009" s="1" t="s">
        <v>9245</v>
      </c>
      <c r="B1009" s="2">
        <v>268335121</v>
      </c>
      <c r="C1009" s="6">
        <v>0.5</v>
      </c>
    </row>
    <row r="1010" spans="1:3" x14ac:dyDescent="0.25">
      <c r="A1010" s="1" t="s">
        <v>9245</v>
      </c>
      <c r="B1010" s="2">
        <v>404799265</v>
      </c>
      <c r="C1010" s="6">
        <v>0.25</v>
      </c>
    </row>
    <row r="1011" spans="1:3" x14ac:dyDescent="0.25">
      <c r="A1011" s="1" t="s">
        <v>9245</v>
      </c>
      <c r="B1011" s="2">
        <v>239492799</v>
      </c>
      <c r="C1011" s="6">
        <v>0.5</v>
      </c>
    </row>
    <row r="1012" spans="1:3" x14ac:dyDescent="0.25">
      <c r="A1012" s="1" t="s">
        <v>9245</v>
      </c>
      <c r="B1012" s="2">
        <v>620261247</v>
      </c>
      <c r="C1012" s="6">
        <v>0.75</v>
      </c>
    </row>
    <row r="1013" spans="1:3" x14ac:dyDescent="0.25">
      <c r="A1013" s="1" t="s">
        <v>9245</v>
      </c>
      <c r="B1013" s="2">
        <v>301691876</v>
      </c>
      <c r="C1013" s="6">
        <v>0.75</v>
      </c>
    </row>
    <row r="1014" spans="1:3" x14ac:dyDescent="0.25">
      <c r="A1014" s="1" t="s">
        <v>9245</v>
      </c>
      <c r="B1014" s="2">
        <v>375431415</v>
      </c>
      <c r="C1014" s="6">
        <v>0.25</v>
      </c>
    </row>
    <row r="1015" spans="1:3" x14ac:dyDescent="0.25">
      <c r="A1015" s="1" t="s">
        <v>9245</v>
      </c>
      <c r="B1015" s="2">
        <v>581114473</v>
      </c>
      <c r="C1015" s="6">
        <v>0.75</v>
      </c>
    </row>
    <row r="1016" spans="1:3" x14ac:dyDescent="0.25">
      <c r="A1016" s="1" t="s">
        <v>9245</v>
      </c>
      <c r="B1016" s="2">
        <v>467206461</v>
      </c>
      <c r="C1016" s="6">
        <v>0</v>
      </c>
    </row>
    <row r="1017" spans="1:3" x14ac:dyDescent="0.25">
      <c r="A1017" s="1" t="s">
        <v>9245</v>
      </c>
      <c r="B1017" s="2">
        <v>95833293</v>
      </c>
      <c r="C1017" s="6">
        <v>0.5</v>
      </c>
    </row>
    <row r="1018" spans="1:3" x14ac:dyDescent="0.25">
      <c r="A1018" s="1" t="s">
        <v>9245</v>
      </c>
      <c r="B1018" s="2">
        <v>120932057</v>
      </c>
      <c r="C1018" s="6">
        <v>0.25</v>
      </c>
    </row>
    <row r="1019" spans="1:3" x14ac:dyDescent="0.25">
      <c r="A1019" s="1" t="s">
        <v>9245</v>
      </c>
      <c r="B1019" s="2">
        <v>254151592</v>
      </c>
      <c r="C1019" s="6">
        <v>0</v>
      </c>
    </row>
    <row r="1020" spans="1:3" x14ac:dyDescent="0.25">
      <c r="A1020" s="1" t="s">
        <v>9245</v>
      </c>
      <c r="B1020" s="2">
        <v>821191889</v>
      </c>
      <c r="C1020" s="6">
        <v>0.5</v>
      </c>
    </row>
    <row r="1021" spans="1:3" x14ac:dyDescent="0.25">
      <c r="A1021" s="1" t="s">
        <v>9245</v>
      </c>
      <c r="B1021" s="2">
        <v>105117708</v>
      </c>
      <c r="C1021" s="6">
        <v>0.75</v>
      </c>
    </row>
    <row r="1022" spans="1:3" x14ac:dyDescent="0.25">
      <c r="A1022" s="1" t="s">
        <v>9245</v>
      </c>
      <c r="B1022" s="2">
        <v>717625204</v>
      </c>
      <c r="C1022" s="6">
        <v>0.75</v>
      </c>
    </row>
    <row r="1023" spans="1:3" x14ac:dyDescent="0.25">
      <c r="A1023" s="1" t="s">
        <v>9245</v>
      </c>
      <c r="B1023" s="2">
        <v>133921993</v>
      </c>
      <c r="C1023" s="6">
        <v>0</v>
      </c>
    </row>
    <row r="1024" spans="1:3" x14ac:dyDescent="0.25">
      <c r="A1024" s="1" t="s">
        <v>9245</v>
      </c>
      <c r="B1024" s="2">
        <v>121677066</v>
      </c>
      <c r="C1024" s="6">
        <v>0.75</v>
      </c>
    </row>
    <row r="1025" spans="1:3" x14ac:dyDescent="0.25">
      <c r="A1025" s="1" t="s">
        <v>9245</v>
      </c>
      <c r="B1025" s="2">
        <v>643745187</v>
      </c>
      <c r="C1025" s="6">
        <v>0.75</v>
      </c>
    </row>
    <row r="1026" spans="1:3" x14ac:dyDescent="0.25">
      <c r="A1026" s="1" t="s">
        <v>9245</v>
      </c>
      <c r="B1026" s="2">
        <v>807171368</v>
      </c>
      <c r="C1026" s="6">
        <v>0</v>
      </c>
    </row>
    <row r="1027" spans="1:3" x14ac:dyDescent="0.25">
      <c r="A1027" s="1" t="s">
        <v>9245</v>
      </c>
      <c r="B1027" s="2">
        <v>44195802</v>
      </c>
      <c r="C1027" s="6">
        <v>0.25</v>
      </c>
    </row>
    <row r="1028" spans="1:3" x14ac:dyDescent="0.25">
      <c r="A1028" s="1" t="s">
        <v>9245</v>
      </c>
      <c r="B1028" s="2">
        <v>127626624</v>
      </c>
      <c r="C1028" s="6">
        <v>0.25</v>
      </c>
    </row>
    <row r="1029" spans="1:3" x14ac:dyDescent="0.25">
      <c r="A1029" s="1" t="s">
        <v>9245</v>
      </c>
      <c r="B1029" s="2">
        <v>177736275</v>
      </c>
      <c r="C1029" s="6">
        <v>0.5</v>
      </c>
    </row>
    <row r="1030" spans="1:3" x14ac:dyDescent="0.25">
      <c r="A1030" s="1" t="s">
        <v>9245</v>
      </c>
      <c r="B1030" s="2">
        <v>545673047</v>
      </c>
      <c r="C1030" s="6">
        <v>0</v>
      </c>
    </row>
    <row r="1031" spans="1:3" x14ac:dyDescent="0.25">
      <c r="A1031" s="1" t="s">
        <v>9245</v>
      </c>
      <c r="B1031" s="2">
        <v>325236685</v>
      </c>
      <c r="C1031" s="6">
        <v>0.75</v>
      </c>
    </row>
    <row r="1032" spans="1:3" x14ac:dyDescent="0.25">
      <c r="A1032" s="1" t="s">
        <v>9245</v>
      </c>
      <c r="B1032" s="2">
        <v>10934082</v>
      </c>
      <c r="C1032" s="6">
        <v>0.5</v>
      </c>
    </row>
    <row r="1033" spans="1:3" x14ac:dyDescent="0.25">
      <c r="A1033" s="1" t="s">
        <v>9245</v>
      </c>
      <c r="B1033" s="2">
        <v>887006605</v>
      </c>
      <c r="C1033" s="6">
        <v>0.25</v>
      </c>
    </row>
    <row r="1034" spans="1:3" x14ac:dyDescent="0.25">
      <c r="A1034" s="1" t="s">
        <v>9245</v>
      </c>
      <c r="B1034" s="2">
        <v>413570128</v>
      </c>
      <c r="C1034" s="6">
        <v>0.75</v>
      </c>
    </row>
    <row r="1035" spans="1:3" x14ac:dyDescent="0.25">
      <c r="A1035" s="1" t="s">
        <v>9245</v>
      </c>
      <c r="B1035" s="2">
        <v>223010951</v>
      </c>
      <c r="C1035" s="6">
        <v>0</v>
      </c>
    </row>
    <row r="1036" spans="1:3" x14ac:dyDescent="0.25">
      <c r="A1036" s="1" t="s">
        <v>9245</v>
      </c>
      <c r="B1036" s="2">
        <v>851913195</v>
      </c>
      <c r="C1036" s="6">
        <v>0.75</v>
      </c>
    </row>
    <row r="1037" spans="1:3" x14ac:dyDescent="0.25">
      <c r="A1037" s="1" t="s">
        <v>9245</v>
      </c>
      <c r="B1037" s="2">
        <v>359412416</v>
      </c>
      <c r="C1037" s="6">
        <v>0.5</v>
      </c>
    </row>
    <row r="1038" spans="1:3" x14ac:dyDescent="0.25">
      <c r="A1038" s="1" t="s">
        <v>9245</v>
      </c>
      <c r="B1038" s="2">
        <v>864373705</v>
      </c>
      <c r="C1038" s="6">
        <v>0.5</v>
      </c>
    </row>
    <row r="1039" spans="1:3" x14ac:dyDescent="0.25">
      <c r="A1039" s="1" t="s">
        <v>9245</v>
      </c>
      <c r="B1039" s="2">
        <v>97710211</v>
      </c>
      <c r="C1039" s="6">
        <v>0</v>
      </c>
    </row>
    <row r="1040" spans="1:3" x14ac:dyDescent="0.25">
      <c r="A1040" s="1" t="s">
        <v>9245</v>
      </c>
      <c r="B1040" s="2">
        <v>62019148</v>
      </c>
      <c r="C1040" s="6">
        <v>0.5</v>
      </c>
    </row>
    <row r="1041" spans="1:3" x14ac:dyDescent="0.25">
      <c r="A1041" s="1" t="s">
        <v>9245</v>
      </c>
      <c r="B1041" s="2">
        <v>709800799</v>
      </c>
      <c r="C1041" s="6">
        <v>0</v>
      </c>
    </row>
    <row r="1042" spans="1:3" x14ac:dyDescent="0.25">
      <c r="A1042" s="1" t="s">
        <v>9245</v>
      </c>
      <c r="B1042" s="2">
        <v>151284774</v>
      </c>
      <c r="C1042" s="6">
        <v>0</v>
      </c>
    </row>
    <row r="1043" spans="1:3" x14ac:dyDescent="0.25">
      <c r="A1043" s="1" t="s">
        <v>9245</v>
      </c>
      <c r="B1043" s="2">
        <v>824314669</v>
      </c>
      <c r="C1043" s="6">
        <v>0.75</v>
      </c>
    </row>
    <row r="1044" spans="1:3" x14ac:dyDescent="0.25">
      <c r="A1044" s="1" t="s">
        <v>9245</v>
      </c>
      <c r="B1044" s="2">
        <v>843491173</v>
      </c>
      <c r="C1044" s="6">
        <v>0</v>
      </c>
    </row>
    <row r="1045" spans="1:3" x14ac:dyDescent="0.25">
      <c r="A1045" s="1" t="s">
        <v>9245</v>
      </c>
      <c r="B1045" s="2">
        <v>692276307</v>
      </c>
      <c r="C1045" s="6">
        <v>0</v>
      </c>
    </row>
    <row r="1046" spans="1:3" x14ac:dyDescent="0.25">
      <c r="A1046" s="1" t="s">
        <v>9245</v>
      </c>
      <c r="B1046" s="2">
        <v>506918699</v>
      </c>
      <c r="C1046" s="6">
        <v>0</v>
      </c>
    </row>
    <row r="1047" spans="1:3" x14ac:dyDescent="0.25">
      <c r="A1047" s="1" t="s">
        <v>9245</v>
      </c>
      <c r="B1047" s="2">
        <v>514324684</v>
      </c>
      <c r="C1047" s="6">
        <v>0.75</v>
      </c>
    </row>
    <row r="1048" spans="1:3" x14ac:dyDescent="0.25">
      <c r="A1048" s="1" t="s">
        <v>9245</v>
      </c>
      <c r="B1048" s="2">
        <v>663215913</v>
      </c>
      <c r="C1048" s="6">
        <v>0</v>
      </c>
    </row>
    <row r="1049" spans="1:3" x14ac:dyDescent="0.25">
      <c r="A1049" s="1" t="s">
        <v>9245</v>
      </c>
      <c r="B1049" s="2">
        <v>185045175</v>
      </c>
      <c r="C1049" s="6">
        <v>0.5</v>
      </c>
    </row>
    <row r="1050" spans="1:3" x14ac:dyDescent="0.25">
      <c r="A1050" s="1" t="s">
        <v>9245</v>
      </c>
      <c r="B1050" s="2">
        <v>547525888</v>
      </c>
      <c r="C1050" s="6">
        <v>0</v>
      </c>
    </row>
    <row r="1051" spans="1:3" x14ac:dyDescent="0.25">
      <c r="A1051" s="1" t="s">
        <v>9245</v>
      </c>
      <c r="B1051" s="2">
        <v>612313794</v>
      </c>
      <c r="C1051" s="6">
        <v>0.5</v>
      </c>
    </row>
    <row r="1052" spans="1:3" x14ac:dyDescent="0.25">
      <c r="A1052" s="1" t="s">
        <v>9245</v>
      </c>
      <c r="B1052" s="2">
        <v>394447146</v>
      </c>
      <c r="C1052" s="6">
        <v>0</v>
      </c>
    </row>
    <row r="1053" spans="1:3" x14ac:dyDescent="0.25">
      <c r="A1053" s="1" t="s">
        <v>9245</v>
      </c>
      <c r="B1053" s="2">
        <v>296660773</v>
      </c>
      <c r="C1053" s="6">
        <v>0.25</v>
      </c>
    </row>
    <row r="1054" spans="1:3" x14ac:dyDescent="0.25">
      <c r="A1054" s="1" t="s">
        <v>9245</v>
      </c>
      <c r="B1054" s="2">
        <v>694139298</v>
      </c>
      <c r="C1054" s="6">
        <v>0.5</v>
      </c>
    </row>
    <row r="1055" spans="1:3" x14ac:dyDescent="0.25">
      <c r="A1055" s="1" t="s">
        <v>9245</v>
      </c>
      <c r="B1055" s="2">
        <v>840468399</v>
      </c>
      <c r="C1055" s="6">
        <v>0.75</v>
      </c>
    </row>
    <row r="1056" spans="1:3" x14ac:dyDescent="0.25">
      <c r="A1056" s="1" t="s">
        <v>9245</v>
      </c>
      <c r="B1056" s="2">
        <v>451138029</v>
      </c>
      <c r="C1056" s="6">
        <v>0</v>
      </c>
    </row>
    <row r="1057" spans="1:3" x14ac:dyDescent="0.25">
      <c r="A1057" s="1" t="s">
        <v>9245</v>
      </c>
      <c r="B1057" s="2">
        <v>731411413</v>
      </c>
      <c r="C1057" s="6">
        <v>0.75</v>
      </c>
    </row>
    <row r="1058" spans="1:3" x14ac:dyDescent="0.25">
      <c r="A1058" s="1" t="s">
        <v>9245</v>
      </c>
      <c r="B1058" s="2">
        <v>36351620</v>
      </c>
      <c r="C1058" s="6">
        <v>0</v>
      </c>
    </row>
    <row r="1059" spans="1:3" x14ac:dyDescent="0.25">
      <c r="A1059" s="1" t="s">
        <v>9245</v>
      </c>
      <c r="B1059" s="2">
        <v>920922693</v>
      </c>
      <c r="C1059" s="6">
        <v>0.25</v>
      </c>
    </row>
    <row r="1060" spans="1:3" x14ac:dyDescent="0.25">
      <c r="A1060" s="1" t="s">
        <v>9245</v>
      </c>
      <c r="B1060" s="2">
        <v>58914684</v>
      </c>
      <c r="C1060" s="6">
        <v>0.25</v>
      </c>
    </row>
    <row r="1061" spans="1:3" x14ac:dyDescent="0.25">
      <c r="A1061" s="1" t="s">
        <v>9245</v>
      </c>
      <c r="B1061" s="2">
        <v>394316664</v>
      </c>
      <c r="C1061" s="6">
        <v>0</v>
      </c>
    </row>
    <row r="1062" spans="1:3" x14ac:dyDescent="0.25">
      <c r="A1062" s="1" t="s">
        <v>9245</v>
      </c>
      <c r="B1062" s="2">
        <v>525673903</v>
      </c>
      <c r="C1062" s="6">
        <v>0.25</v>
      </c>
    </row>
    <row r="1063" spans="1:3" x14ac:dyDescent="0.25">
      <c r="A1063" s="1" t="s">
        <v>9245</v>
      </c>
      <c r="B1063" s="2">
        <v>160327357</v>
      </c>
      <c r="C1063" s="6">
        <v>0.25</v>
      </c>
    </row>
    <row r="1064" spans="1:3" x14ac:dyDescent="0.25">
      <c r="A1064" s="1" t="s">
        <v>9245</v>
      </c>
      <c r="B1064" s="2">
        <v>46670843</v>
      </c>
      <c r="C1064" s="6">
        <v>0.75</v>
      </c>
    </row>
    <row r="1065" spans="1:3" x14ac:dyDescent="0.25">
      <c r="A1065" s="1" t="s">
        <v>9245</v>
      </c>
      <c r="B1065" s="2">
        <v>901283973</v>
      </c>
      <c r="C1065" s="6">
        <v>0.5</v>
      </c>
    </row>
    <row r="1066" spans="1:3" x14ac:dyDescent="0.25">
      <c r="A1066" s="1" t="s">
        <v>9225</v>
      </c>
      <c r="B1066" s="2">
        <v>664315003</v>
      </c>
      <c r="C1066" s="6">
        <v>0.25</v>
      </c>
    </row>
    <row r="1067" spans="1:3" x14ac:dyDescent="0.25">
      <c r="A1067" s="1" t="s">
        <v>9225</v>
      </c>
      <c r="B1067" s="2">
        <v>809256062</v>
      </c>
      <c r="C1067" s="6">
        <v>0.25</v>
      </c>
    </row>
    <row r="1068" spans="1:3" x14ac:dyDescent="0.25">
      <c r="A1068" s="1" t="s">
        <v>9225</v>
      </c>
      <c r="B1068" s="2">
        <v>264240684</v>
      </c>
      <c r="C1068" s="6">
        <v>0.75</v>
      </c>
    </row>
    <row r="1069" spans="1:3" x14ac:dyDescent="0.25">
      <c r="A1069" s="1" t="s">
        <v>9225</v>
      </c>
      <c r="B1069" s="2">
        <v>336282253</v>
      </c>
      <c r="C1069" s="6">
        <v>0</v>
      </c>
    </row>
    <row r="1070" spans="1:3" x14ac:dyDescent="0.25">
      <c r="A1070" s="1" t="s">
        <v>9225</v>
      </c>
      <c r="B1070" s="2">
        <v>540418090</v>
      </c>
      <c r="C1070" s="6">
        <v>0.75</v>
      </c>
    </row>
    <row r="1071" spans="1:3" x14ac:dyDescent="0.25">
      <c r="A1071" s="1" t="s">
        <v>9225</v>
      </c>
      <c r="B1071" s="2">
        <v>142605776</v>
      </c>
      <c r="C1071" s="6">
        <v>0</v>
      </c>
    </row>
    <row r="1072" spans="1:3" x14ac:dyDescent="0.25">
      <c r="A1072" s="1" t="s">
        <v>9225</v>
      </c>
      <c r="B1072" s="2">
        <v>967501251</v>
      </c>
      <c r="C1072" s="6">
        <v>0.5</v>
      </c>
    </row>
    <row r="1073" spans="1:3" x14ac:dyDescent="0.25">
      <c r="A1073" s="1" t="s">
        <v>9225</v>
      </c>
      <c r="B1073" s="2">
        <v>952742530</v>
      </c>
      <c r="C1073" s="6">
        <v>0.75</v>
      </c>
    </row>
    <row r="1074" spans="1:3" x14ac:dyDescent="0.25">
      <c r="A1074" s="1" t="s">
        <v>9225</v>
      </c>
      <c r="B1074" s="2">
        <v>943053239</v>
      </c>
      <c r="C1074" s="6">
        <v>0</v>
      </c>
    </row>
    <row r="1075" spans="1:3" x14ac:dyDescent="0.25">
      <c r="A1075" s="1" t="s">
        <v>9225</v>
      </c>
      <c r="B1075" s="2">
        <v>384914144</v>
      </c>
      <c r="C1075" s="6">
        <v>0.75</v>
      </c>
    </row>
    <row r="1076" spans="1:3" x14ac:dyDescent="0.25">
      <c r="A1076" s="1" t="s">
        <v>9225</v>
      </c>
      <c r="B1076" s="2">
        <v>920495974</v>
      </c>
      <c r="C1076" s="6">
        <v>0.25</v>
      </c>
    </row>
    <row r="1077" spans="1:3" x14ac:dyDescent="0.25">
      <c r="A1077" s="1" t="s">
        <v>9225</v>
      </c>
      <c r="B1077" s="2">
        <v>449540697</v>
      </c>
      <c r="C1077" s="6">
        <v>0.25</v>
      </c>
    </row>
    <row r="1078" spans="1:3" x14ac:dyDescent="0.25">
      <c r="A1078" s="1" t="s">
        <v>9225</v>
      </c>
      <c r="B1078" s="2">
        <v>656387474</v>
      </c>
      <c r="C1078" s="6">
        <v>0.75</v>
      </c>
    </row>
    <row r="1079" spans="1:3" x14ac:dyDescent="0.25">
      <c r="A1079" s="1" t="s">
        <v>9225</v>
      </c>
      <c r="B1079" s="2">
        <v>650260310</v>
      </c>
      <c r="C1079" s="6">
        <v>0</v>
      </c>
    </row>
    <row r="1080" spans="1:3" x14ac:dyDescent="0.25">
      <c r="A1080" s="1" t="s">
        <v>9225</v>
      </c>
      <c r="B1080" s="2">
        <v>17250555</v>
      </c>
      <c r="C1080" s="6">
        <v>0.75</v>
      </c>
    </row>
    <row r="1081" spans="1:3" x14ac:dyDescent="0.25">
      <c r="A1081" s="1" t="s">
        <v>9225</v>
      </c>
      <c r="B1081" s="2">
        <v>938793950</v>
      </c>
      <c r="C1081" s="6">
        <v>0.25</v>
      </c>
    </row>
    <row r="1082" spans="1:3" x14ac:dyDescent="0.25">
      <c r="A1082" s="1" t="s">
        <v>9225</v>
      </c>
      <c r="B1082" s="2">
        <v>800047910</v>
      </c>
      <c r="C1082" s="6">
        <v>0.75</v>
      </c>
    </row>
    <row r="1083" spans="1:3" x14ac:dyDescent="0.25">
      <c r="A1083" s="1" t="s">
        <v>9225</v>
      </c>
      <c r="B1083" s="2">
        <v>729442003</v>
      </c>
      <c r="C1083" s="6">
        <v>0.75</v>
      </c>
    </row>
    <row r="1084" spans="1:3" x14ac:dyDescent="0.25">
      <c r="A1084" s="1" t="s">
        <v>9225</v>
      </c>
      <c r="B1084" s="2">
        <v>705446342</v>
      </c>
      <c r="C1084" s="6">
        <v>0.5</v>
      </c>
    </row>
    <row r="1085" spans="1:3" x14ac:dyDescent="0.25">
      <c r="A1085" s="1" t="s">
        <v>9225</v>
      </c>
      <c r="B1085" s="2">
        <v>74758408</v>
      </c>
      <c r="C1085" s="6">
        <v>0.75</v>
      </c>
    </row>
    <row r="1086" spans="1:3" x14ac:dyDescent="0.25">
      <c r="A1086" s="1" t="s">
        <v>9225</v>
      </c>
      <c r="B1086" s="2">
        <v>73607638</v>
      </c>
      <c r="C1086" s="6">
        <v>0.5</v>
      </c>
    </row>
    <row r="1087" spans="1:3" x14ac:dyDescent="0.25">
      <c r="A1087" s="1" t="s">
        <v>9225</v>
      </c>
      <c r="B1087" s="2">
        <v>903181593</v>
      </c>
      <c r="C1087" s="6">
        <v>0</v>
      </c>
    </row>
    <row r="1088" spans="1:3" x14ac:dyDescent="0.25">
      <c r="A1088" s="1" t="s">
        <v>9225</v>
      </c>
      <c r="B1088" s="2">
        <v>933059110</v>
      </c>
      <c r="C1088" s="6">
        <v>0.5</v>
      </c>
    </row>
    <row r="1089" spans="1:3" x14ac:dyDescent="0.25">
      <c r="A1089" s="1" t="s">
        <v>9225</v>
      </c>
      <c r="B1089" s="2">
        <v>941690204</v>
      </c>
      <c r="C1089" s="6">
        <v>0</v>
      </c>
    </row>
    <row r="1090" spans="1:3" x14ac:dyDescent="0.25">
      <c r="A1090" s="1" t="s">
        <v>9225</v>
      </c>
      <c r="B1090" s="2">
        <v>684928177</v>
      </c>
      <c r="C1090" s="6">
        <v>0.75</v>
      </c>
    </row>
    <row r="1091" spans="1:3" x14ac:dyDescent="0.25">
      <c r="A1091" s="1" t="s">
        <v>9225</v>
      </c>
      <c r="B1091" s="2">
        <v>396282935</v>
      </c>
      <c r="C1091" s="6">
        <v>0.75</v>
      </c>
    </row>
    <row r="1092" spans="1:3" x14ac:dyDescent="0.25">
      <c r="A1092" s="1" t="s">
        <v>9225</v>
      </c>
      <c r="B1092" s="2">
        <v>868759038</v>
      </c>
      <c r="C1092" s="6">
        <v>0.75</v>
      </c>
    </row>
    <row r="1093" spans="1:3" x14ac:dyDescent="0.25">
      <c r="A1093" s="1" t="s">
        <v>9225</v>
      </c>
      <c r="B1093" s="2">
        <v>718195068</v>
      </c>
      <c r="C1093" s="6">
        <v>0</v>
      </c>
    </row>
    <row r="1094" spans="1:3" x14ac:dyDescent="0.25">
      <c r="A1094" s="1" t="s">
        <v>9225</v>
      </c>
      <c r="B1094" s="2">
        <v>348591655</v>
      </c>
      <c r="C1094" s="6">
        <v>0.75</v>
      </c>
    </row>
    <row r="1095" spans="1:3" x14ac:dyDescent="0.25">
      <c r="A1095" s="1" t="s">
        <v>9225</v>
      </c>
      <c r="B1095" s="2">
        <v>901841302</v>
      </c>
      <c r="C1095" s="6">
        <v>0.5</v>
      </c>
    </row>
    <row r="1096" spans="1:3" x14ac:dyDescent="0.25">
      <c r="A1096" s="1" t="s">
        <v>9225</v>
      </c>
      <c r="B1096" s="2">
        <v>79104040</v>
      </c>
      <c r="C1096" s="6">
        <v>0.5</v>
      </c>
    </row>
    <row r="1097" spans="1:3" x14ac:dyDescent="0.25">
      <c r="A1097" s="1" t="s">
        <v>9225</v>
      </c>
      <c r="B1097" s="2">
        <v>22535792</v>
      </c>
      <c r="C1097" s="6">
        <v>0.5</v>
      </c>
    </row>
    <row r="1098" spans="1:3" x14ac:dyDescent="0.25">
      <c r="A1098" s="1" t="s">
        <v>9225</v>
      </c>
      <c r="B1098" s="2">
        <v>76432755</v>
      </c>
      <c r="C1098" s="6">
        <v>0.25</v>
      </c>
    </row>
    <row r="1099" spans="1:3" x14ac:dyDescent="0.25">
      <c r="A1099" s="1" t="s">
        <v>9225</v>
      </c>
      <c r="B1099" s="2">
        <v>436593969</v>
      </c>
      <c r="C1099" s="6">
        <v>0.75</v>
      </c>
    </row>
    <row r="1100" spans="1:3" x14ac:dyDescent="0.25">
      <c r="A1100" s="1" t="s">
        <v>9225</v>
      </c>
      <c r="B1100" s="2">
        <v>502549195</v>
      </c>
      <c r="C1100" s="6">
        <v>0.25</v>
      </c>
    </row>
    <row r="1101" spans="1:3" x14ac:dyDescent="0.25">
      <c r="A1101" s="1" t="s">
        <v>9225</v>
      </c>
      <c r="B1101" s="2">
        <v>432094851</v>
      </c>
      <c r="C1101" s="6">
        <v>0.5</v>
      </c>
    </row>
    <row r="1102" spans="1:3" x14ac:dyDescent="0.25">
      <c r="A1102" s="1" t="s">
        <v>9225</v>
      </c>
      <c r="B1102" s="2">
        <v>373125639</v>
      </c>
      <c r="C1102" s="6">
        <v>0.5</v>
      </c>
    </row>
    <row r="1103" spans="1:3" x14ac:dyDescent="0.25">
      <c r="A1103" s="1" t="s">
        <v>9225</v>
      </c>
      <c r="B1103" s="2">
        <v>500287879</v>
      </c>
      <c r="C1103" s="6">
        <v>0.5</v>
      </c>
    </row>
    <row r="1104" spans="1:3" x14ac:dyDescent="0.25">
      <c r="A1104" s="1" t="s">
        <v>9225</v>
      </c>
      <c r="B1104" s="2">
        <v>72373489</v>
      </c>
      <c r="C1104" s="6">
        <v>0.5</v>
      </c>
    </row>
    <row r="1105" spans="1:3" x14ac:dyDescent="0.25">
      <c r="A1105" s="1" t="s">
        <v>9225</v>
      </c>
      <c r="B1105" s="2">
        <v>721447723</v>
      </c>
      <c r="C1105" s="6">
        <v>0.5</v>
      </c>
    </row>
    <row r="1106" spans="1:3" x14ac:dyDescent="0.25">
      <c r="A1106" s="1" t="s">
        <v>9225</v>
      </c>
      <c r="B1106" s="2">
        <v>586071653</v>
      </c>
      <c r="C1106" s="6">
        <v>0</v>
      </c>
    </row>
    <row r="1107" spans="1:3" x14ac:dyDescent="0.25">
      <c r="A1107" s="1" t="s">
        <v>9225</v>
      </c>
      <c r="B1107" s="2">
        <v>930899737</v>
      </c>
      <c r="C1107" s="6">
        <v>0</v>
      </c>
    </row>
    <row r="1108" spans="1:3" x14ac:dyDescent="0.25">
      <c r="A1108" s="1" t="s">
        <v>9225</v>
      </c>
      <c r="B1108" s="2">
        <v>267946420</v>
      </c>
      <c r="C1108" s="6">
        <v>0.25</v>
      </c>
    </row>
    <row r="1109" spans="1:3" x14ac:dyDescent="0.25">
      <c r="A1109" s="1" t="s">
        <v>9225</v>
      </c>
      <c r="B1109" s="2">
        <v>836878256</v>
      </c>
      <c r="C1109" s="6">
        <v>0.75</v>
      </c>
    </row>
    <row r="1110" spans="1:3" x14ac:dyDescent="0.25">
      <c r="A1110" s="1" t="s">
        <v>9225</v>
      </c>
      <c r="B1110" s="2">
        <v>827408332</v>
      </c>
      <c r="C1110" s="6">
        <v>0.25</v>
      </c>
    </row>
    <row r="1111" spans="1:3" x14ac:dyDescent="0.25">
      <c r="A1111" s="1" t="s">
        <v>9225</v>
      </c>
      <c r="B1111" s="2">
        <v>932995365</v>
      </c>
      <c r="C1111" s="6">
        <v>0.25</v>
      </c>
    </row>
    <row r="1112" spans="1:3" x14ac:dyDescent="0.25">
      <c r="A1112" s="1" t="s">
        <v>9225</v>
      </c>
      <c r="B1112" s="2">
        <v>2674446</v>
      </c>
      <c r="C1112" s="6">
        <v>0.75</v>
      </c>
    </row>
    <row r="1113" spans="1:3" x14ac:dyDescent="0.25">
      <c r="A1113" s="1" t="s">
        <v>9225</v>
      </c>
      <c r="B1113" s="2">
        <v>795311765</v>
      </c>
      <c r="C1113" s="6">
        <v>0.25</v>
      </c>
    </row>
    <row r="1114" spans="1:3" x14ac:dyDescent="0.25">
      <c r="A1114" s="1" t="s">
        <v>9225</v>
      </c>
      <c r="B1114" s="2">
        <v>662030865</v>
      </c>
      <c r="C1114" s="6">
        <v>0.25</v>
      </c>
    </row>
    <row r="1115" spans="1:3" x14ac:dyDescent="0.25">
      <c r="A1115" s="1" t="s">
        <v>9225</v>
      </c>
      <c r="B1115" s="2">
        <v>413036041</v>
      </c>
      <c r="C1115" s="6">
        <v>0.25</v>
      </c>
    </row>
    <row r="1116" spans="1:3" x14ac:dyDescent="0.25">
      <c r="A1116" s="1" t="s">
        <v>9225</v>
      </c>
      <c r="B1116" s="2">
        <v>717220415</v>
      </c>
      <c r="C1116" s="6">
        <v>0.75</v>
      </c>
    </row>
    <row r="1117" spans="1:3" x14ac:dyDescent="0.25">
      <c r="A1117" s="1" t="s">
        <v>9225</v>
      </c>
      <c r="B1117" s="2">
        <v>284354138</v>
      </c>
      <c r="C1117" s="6">
        <v>0.5</v>
      </c>
    </row>
    <row r="1118" spans="1:3" x14ac:dyDescent="0.25">
      <c r="A1118" s="1" t="s">
        <v>9225</v>
      </c>
      <c r="B1118" s="2">
        <v>606522640</v>
      </c>
      <c r="C1118" s="6">
        <v>0</v>
      </c>
    </row>
    <row r="1119" spans="1:3" x14ac:dyDescent="0.25">
      <c r="A1119" s="1" t="s">
        <v>9225</v>
      </c>
      <c r="B1119" s="2">
        <v>613372091</v>
      </c>
      <c r="C1119" s="6">
        <v>0.75</v>
      </c>
    </row>
    <row r="1120" spans="1:3" x14ac:dyDescent="0.25">
      <c r="A1120" s="1" t="s">
        <v>9225</v>
      </c>
      <c r="B1120" s="2">
        <v>961950727</v>
      </c>
      <c r="C1120" s="6">
        <v>0.25</v>
      </c>
    </row>
    <row r="1121" spans="1:3" x14ac:dyDescent="0.25">
      <c r="A1121" s="1" t="s">
        <v>9225</v>
      </c>
      <c r="B1121" s="2">
        <v>321721952</v>
      </c>
      <c r="C1121" s="6">
        <v>0.5</v>
      </c>
    </row>
    <row r="1122" spans="1:3" x14ac:dyDescent="0.25">
      <c r="A1122" s="1" t="s">
        <v>9225</v>
      </c>
      <c r="B1122" s="2">
        <v>383229683</v>
      </c>
      <c r="C1122" s="6">
        <v>0</v>
      </c>
    </row>
    <row r="1123" spans="1:3" x14ac:dyDescent="0.25">
      <c r="A1123" s="1" t="s">
        <v>9225</v>
      </c>
      <c r="B1123" s="2">
        <v>699711181</v>
      </c>
      <c r="C1123" s="6">
        <v>0.25</v>
      </c>
    </row>
    <row r="1124" spans="1:3" x14ac:dyDescent="0.25">
      <c r="A1124" s="1" t="s">
        <v>9225</v>
      </c>
      <c r="B1124" s="2">
        <v>387078888</v>
      </c>
      <c r="C1124" s="6">
        <v>0</v>
      </c>
    </row>
    <row r="1125" spans="1:3" x14ac:dyDescent="0.25">
      <c r="A1125" s="1" t="s">
        <v>9225</v>
      </c>
      <c r="B1125" s="2">
        <v>756894845</v>
      </c>
      <c r="C1125" s="6">
        <v>0.75</v>
      </c>
    </row>
    <row r="1126" spans="1:3" x14ac:dyDescent="0.25">
      <c r="A1126" s="1" t="s">
        <v>9225</v>
      </c>
      <c r="B1126" s="2">
        <v>499863915</v>
      </c>
      <c r="C1126" s="6">
        <v>0.25</v>
      </c>
    </row>
    <row r="1127" spans="1:3" x14ac:dyDescent="0.25">
      <c r="A1127" s="1" t="s">
        <v>9225</v>
      </c>
      <c r="B1127" s="2">
        <v>590390340</v>
      </c>
      <c r="C1127" s="6">
        <v>0.75</v>
      </c>
    </row>
    <row r="1128" spans="1:3" x14ac:dyDescent="0.25">
      <c r="A1128" s="1" t="s">
        <v>9225</v>
      </c>
      <c r="B1128" s="2">
        <v>856632217</v>
      </c>
      <c r="C1128" s="6">
        <v>0</v>
      </c>
    </row>
    <row r="1129" spans="1:3" x14ac:dyDescent="0.25">
      <c r="A1129" s="1" t="s">
        <v>9225</v>
      </c>
      <c r="B1129" s="2">
        <v>451149977</v>
      </c>
      <c r="C1129" s="6">
        <v>0</v>
      </c>
    </row>
    <row r="1130" spans="1:3" x14ac:dyDescent="0.25">
      <c r="A1130" s="1" t="s">
        <v>9225</v>
      </c>
      <c r="B1130" s="2">
        <v>620956361</v>
      </c>
      <c r="C1130" s="6">
        <v>0.25</v>
      </c>
    </row>
    <row r="1131" spans="1:3" x14ac:dyDescent="0.25">
      <c r="A1131" s="1" t="s">
        <v>9225</v>
      </c>
      <c r="B1131" s="2">
        <v>880869357</v>
      </c>
      <c r="C1131" s="6">
        <v>0.5</v>
      </c>
    </row>
    <row r="1132" spans="1:3" x14ac:dyDescent="0.25">
      <c r="A1132" s="1" t="s">
        <v>9225</v>
      </c>
      <c r="B1132" s="2">
        <v>861963432</v>
      </c>
      <c r="C1132" s="6">
        <v>0</v>
      </c>
    </row>
    <row r="1133" spans="1:3" x14ac:dyDescent="0.25">
      <c r="A1133" s="1" t="s">
        <v>9225</v>
      </c>
      <c r="B1133" s="2">
        <v>929048698</v>
      </c>
      <c r="C1133" s="6">
        <v>0.5</v>
      </c>
    </row>
    <row r="1134" spans="1:3" x14ac:dyDescent="0.25">
      <c r="A1134" s="1" t="s">
        <v>9225</v>
      </c>
      <c r="B1134" s="2">
        <v>441008899</v>
      </c>
      <c r="C1134" s="6">
        <v>0.25</v>
      </c>
    </row>
    <row r="1135" spans="1:3" x14ac:dyDescent="0.25">
      <c r="A1135" s="1" t="s">
        <v>9225</v>
      </c>
      <c r="B1135" s="2">
        <v>938304870</v>
      </c>
      <c r="C1135" s="6">
        <v>0.25</v>
      </c>
    </row>
    <row r="1136" spans="1:3" x14ac:dyDescent="0.25">
      <c r="A1136" s="1" t="s">
        <v>9225</v>
      </c>
      <c r="B1136" s="2">
        <v>866750682</v>
      </c>
      <c r="C1136" s="6">
        <v>0</v>
      </c>
    </row>
    <row r="1137" spans="1:3" x14ac:dyDescent="0.25">
      <c r="A1137" s="1" t="s">
        <v>9225</v>
      </c>
      <c r="B1137" s="2">
        <v>860575496</v>
      </c>
      <c r="C1137" s="6">
        <v>0.25</v>
      </c>
    </row>
    <row r="1138" spans="1:3" x14ac:dyDescent="0.25">
      <c r="A1138" s="1" t="s">
        <v>9225</v>
      </c>
      <c r="B1138" s="2">
        <v>573737289</v>
      </c>
      <c r="C1138" s="6">
        <v>0.75</v>
      </c>
    </row>
    <row r="1139" spans="1:3" x14ac:dyDescent="0.25">
      <c r="A1139" s="1" t="s">
        <v>9225</v>
      </c>
      <c r="B1139" s="2">
        <v>718232501</v>
      </c>
      <c r="C1139" s="6">
        <v>0.5</v>
      </c>
    </row>
    <row r="1140" spans="1:3" x14ac:dyDescent="0.25">
      <c r="A1140" s="1" t="s">
        <v>9225</v>
      </c>
      <c r="B1140" s="2">
        <v>684809927</v>
      </c>
      <c r="C1140" s="6">
        <v>0.25</v>
      </c>
    </row>
    <row r="1141" spans="1:3" x14ac:dyDescent="0.25">
      <c r="A1141" s="1" t="s">
        <v>9225</v>
      </c>
      <c r="B1141" s="2">
        <v>484833124</v>
      </c>
      <c r="C1141" s="6">
        <v>0.5</v>
      </c>
    </row>
    <row r="1142" spans="1:3" x14ac:dyDescent="0.25">
      <c r="A1142" s="1" t="s">
        <v>9225</v>
      </c>
      <c r="B1142" s="2">
        <v>751503306</v>
      </c>
      <c r="C1142" s="6">
        <v>0.5</v>
      </c>
    </row>
    <row r="1143" spans="1:3" x14ac:dyDescent="0.25">
      <c r="A1143" s="1" t="s">
        <v>9225</v>
      </c>
      <c r="B1143" s="2">
        <v>105868418</v>
      </c>
      <c r="C1143" s="6">
        <v>0.75</v>
      </c>
    </row>
    <row r="1144" spans="1:3" x14ac:dyDescent="0.25">
      <c r="A1144" s="1" t="s">
        <v>9225</v>
      </c>
      <c r="B1144" s="2">
        <v>894921</v>
      </c>
      <c r="C1144" s="6">
        <v>0</v>
      </c>
    </row>
    <row r="1145" spans="1:3" x14ac:dyDescent="0.25">
      <c r="A1145" s="1" t="s">
        <v>9225</v>
      </c>
      <c r="B1145" s="2">
        <v>546321656</v>
      </c>
      <c r="C1145" s="6">
        <v>0.75</v>
      </c>
    </row>
    <row r="1146" spans="1:3" x14ac:dyDescent="0.25">
      <c r="A1146" s="1" t="s">
        <v>9225</v>
      </c>
      <c r="B1146" s="2">
        <v>948591027</v>
      </c>
      <c r="C1146" s="6">
        <v>0.25</v>
      </c>
    </row>
    <row r="1147" spans="1:3" x14ac:dyDescent="0.25">
      <c r="A1147" s="1" t="s">
        <v>9225</v>
      </c>
      <c r="B1147" s="2">
        <v>398388608</v>
      </c>
      <c r="C1147" s="6">
        <v>0</v>
      </c>
    </row>
    <row r="1148" spans="1:3" x14ac:dyDescent="0.25">
      <c r="A1148" s="1" t="s">
        <v>9225</v>
      </c>
      <c r="B1148" s="2">
        <v>601050774</v>
      </c>
      <c r="C1148" s="6">
        <v>0</v>
      </c>
    </row>
    <row r="1149" spans="1:3" x14ac:dyDescent="0.25">
      <c r="A1149" s="1" t="s">
        <v>9225</v>
      </c>
      <c r="B1149" s="2">
        <v>511755861</v>
      </c>
      <c r="C1149" s="6">
        <v>0</v>
      </c>
    </row>
    <row r="1150" spans="1:3" x14ac:dyDescent="0.25">
      <c r="A1150" s="1" t="s">
        <v>9225</v>
      </c>
      <c r="B1150" s="2">
        <v>84076632</v>
      </c>
      <c r="C1150" s="6">
        <v>0.5</v>
      </c>
    </row>
    <row r="1151" spans="1:3" x14ac:dyDescent="0.25">
      <c r="A1151" s="1" t="s">
        <v>9225</v>
      </c>
      <c r="B1151" s="2">
        <v>957223176</v>
      </c>
      <c r="C1151" s="6">
        <v>0.5</v>
      </c>
    </row>
    <row r="1152" spans="1:3" x14ac:dyDescent="0.25">
      <c r="A1152" s="1" t="s">
        <v>9225</v>
      </c>
      <c r="B1152" s="2">
        <v>15087311</v>
      </c>
      <c r="C1152" s="6">
        <v>0.75</v>
      </c>
    </row>
    <row r="1153" spans="1:3" x14ac:dyDescent="0.25">
      <c r="A1153" s="1" t="s">
        <v>9225</v>
      </c>
      <c r="B1153" s="2">
        <v>757646735</v>
      </c>
      <c r="C1153" s="6">
        <v>0</v>
      </c>
    </row>
    <row r="1154" spans="1:3" x14ac:dyDescent="0.25">
      <c r="A1154" s="1" t="s">
        <v>9225</v>
      </c>
      <c r="B1154" s="2">
        <v>233708883</v>
      </c>
      <c r="C1154" s="6">
        <v>0.5</v>
      </c>
    </row>
    <row r="1155" spans="1:3" x14ac:dyDescent="0.25">
      <c r="A1155" s="1" t="s">
        <v>9225</v>
      </c>
      <c r="B1155" s="2">
        <v>769373972</v>
      </c>
      <c r="C1155" s="6">
        <v>0</v>
      </c>
    </row>
    <row r="1156" spans="1:3" x14ac:dyDescent="0.25">
      <c r="A1156" s="1" t="s">
        <v>9225</v>
      </c>
      <c r="B1156" s="2">
        <v>499816917</v>
      </c>
      <c r="C1156" s="6">
        <v>0</v>
      </c>
    </row>
    <row r="1157" spans="1:3" x14ac:dyDescent="0.25">
      <c r="A1157" s="1" t="s">
        <v>9225</v>
      </c>
      <c r="B1157" s="2">
        <v>917124406</v>
      </c>
      <c r="C1157" s="6">
        <v>0.25</v>
      </c>
    </row>
    <row r="1158" spans="1:3" x14ac:dyDescent="0.25">
      <c r="A1158" s="1" t="s">
        <v>9225</v>
      </c>
      <c r="B1158" s="2">
        <v>754949952</v>
      </c>
      <c r="C1158" s="6">
        <v>0.75</v>
      </c>
    </row>
    <row r="1159" spans="1:3" x14ac:dyDescent="0.25">
      <c r="A1159" s="1" t="s">
        <v>9225</v>
      </c>
      <c r="B1159" s="2">
        <v>309942505</v>
      </c>
      <c r="C1159" s="6">
        <v>0</v>
      </c>
    </row>
    <row r="1160" spans="1:3" x14ac:dyDescent="0.25">
      <c r="A1160" s="1" t="s">
        <v>9225</v>
      </c>
      <c r="B1160" s="2">
        <v>922881556</v>
      </c>
      <c r="C1160" s="6">
        <v>0.25</v>
      </c>
    </row>
    <row r="1161" spans="1:3" x14ac:dyDescent="0.25">
      <c r="A1161" s="1" t="s">
        <v>9225</v>
      </c>
      <c r="B1161" s="2">
        <v>917410375</v>
      </c>
      <c r="C1161" s="6">
        <v>0.75</v>
      </c>
    </row>
    <row r="1162" spans="1:3" x14ac:dyDescent="0.25">
      <c r="A1162" s="1" t="s">
        <v>9225</v>
      </c>
      <c r="B1162" s="2">
        <v>132227571</v>
      </c>
      <c r="C1162" s="6">
        <v>0.5</v>
      </c>
    </row>
    <row r="1163" spans="1:3" x14ac:dyDescent="0.25">
      <c r="A1163" s="1" t="s">
        <v>9225</v>
      </c>
      <c r="B1163" s="2">
        <v>488315193</v>
      </c>
      <c r="C1163" s="6">
        <v>0.75</v>
      </c>
    </row>
    <row r="1164" spans="1:3" x14ac:dyDescent="0.25">
      <c r="A1164" s="1" t="s">
        <v>9225</v>
      </c>
      <c r="B1164" s="2">
        <v>451599744</v>
      </c>
      <c r="C1164" s="6">
        <v>0.75</v>
      </c>
    </row>
    <row r="1165" spans="1:3" x14ac:dyDescent="0.25">
      <c r="A1165" s="1" t="s">
        <v>9225</v>
      </c>
      <c r="B1165" s="2">
        <v>481645956</v>
      </c>
      <c r="C1165" s="6">
        <v>0.75</v>
      </c>
    </row>
    <row r="1166" spans="1:3" x14ac:dyDescent="0.25">
      <c r="A1166" s="1" t="s">
        <v>9225</v>
      </c>
      <c r="B1166" s="2">
        <v>64892733</v>
      </c>
      <c r="C1166" s="6">
        <v>0.25</v>
      </c>
    </row>
    <row r="1167" spans="1:3" x14ac:dyDescent="0.25">
      <c r="A1167" s="1" t="s">
        <v>9225</v>
      </c>
      <c r="B1167" s="2">
        <v>572588123</v>
      </c>
      <c r="C1167" s="6">
        <v>0.5</v>
      </c>
    </row>
    <row r="1168" spans="1:3" x14ac:dyDescent="0.25">
      <c r="A1168" s="1" t="s">
        <v>9225</v>
      </c>
      <c r="B1168" s="2">
        <v>57782975</v>
      </c>
      <c r="C1168" s="6">
        <v>0.25</v>
      </c>
    </row>
    <row r="1169" spans="1:3" x14ac:dyDescent="0.25">
      <c r="A1169" s="1" t="s">
        <v>9225</v>
      </c>
      <c r="B1169" s="2">
        <v>219258652</v>
      </c>
      <c r="C1169" s="6">
        <v>0.25</v>
      </c>
    </row>
    <row r="1170" spans="1:3" x14ac:dyDescent="0.25">
      <c r="A1170" s="1" t="s">
        <v>9225</v>
      </c>
      <c r="B1170" s="2">
        <v>172315859</v>
      </c>
      <c r="C1170" s="6">
        <v>0.75</v>
      </c>
    </row>
    <row r="1171" spans="1:3" x14ac:dyDescent="0.25">
      <c r="A1171" s="1" t="s">
        <v>9225</v>
      </c>
      <c r="B1171" s="2">
        <v>76772744</v>
      </c>
      <c r="C1171" s="6">
        <v>0.75</v>
      </c>
    </row>
    <row r="1172" spans="1:3" x14ac:dyDescent="0.25">
      <c r="A1172" s="1" t="s">
        <v>9225</v>
      </c>
      <c r="B1172" s="2">
        <v>828002445</v>
      </c>
      <c r="C1172" s="6">
        <v>0.25</v>
      </c>
    </row>
    <row r="1173" spans="1:3" x14ac:dyDescent="0.25">
      <c r="A1173" s="1" t="s">
        <v>9225</v>
      </c>
      <c r="B1173" s="2">
        <v>544798090</v>
      </c>
      <c r="C1173" s="6">
        <v>0.75</v>
      </c>
    </row>
    <row r="1174" spans="1:3" x14ac:dyDescent="0.25">
      <c r="A1174" s="1" t="s">
        <v>9225</v>
      </c>
      <c r="B1174" s="2">
        <v>804925979</v>
      </c>
      <c r="C1174" s="6">
        <v>0.75</v>
      </c>
    </row>
    <row r="1175" spans="1:3" x14ac:dyDescent="0.25">
      <c r="A1175" s="1" t="s">
        <v>9225</v>
      </c>
      <c r="B1175" s="2">
        <v>867445393</v>
      </c>
      <c r="C1175" s="6">
        <v>0.75</v>
      </c>
    </row>
    <row r="1176" spans="1:3" x14ac:dyDescent="0.25">
      <c r="A1176" s="1" t="s">
        <v>9225</v>
      </c>
      <c r="B1176" s="2">
        <v>21470943</v>
      </c>
      <c r="C1176" s="6">
        <v>0.5</v>
      </c>
    </row>
    <row r="1177" spans="1:3" x14ac:dyDescent="0.25">
      <c r="A1177" s="1" t="s">
        <v>9225</v>
      </c>
      <c r="B1177" s="2">
        <v>994039561</v>
      </c>
      <c r="C1177" s="6">
        <v>0.5</v>
      </c>
    </row>
    <row r="1178" spans="1:3" x14ac:dyDescent="0.25">
      <c r="A1178" s="1" t="s">
        <v>9225</v>
      </c>
      <c r="B1178" s="2">
        <v>819479045</v>
      </c>
      <c r="C1178" s="6">
        <v>0</v>
      </c>
    </row>
    <row r="1179" spans="1:3" x14ac:dyDescent="0.25">
      <c r="A1179" s="1" t="s">
        <v>9225</v>
      </c>
      <c r="B1179" s="2">
        <v>429910592</v>
      </c>
      <c r="C1179" s="6">
        <v>0.5</v>
      </c>
    </row>
    <row r="1180" spans="1:3" x14ac:dyDescent="0.25">
      <c r="A1180" s="1" t="s">
        <v>9225</v>
      </c>
      <c r="B1180" s="2">
        <v>506939356</v>
      </c>
      <c r="C1180" s="6">
        <v>0.75</v>
      </c>
    </row>
    <row r="1181" spans="1:3" x14ac:dyDescent="0.25">
      <c r="A1181" s="1" t="s">
        <v>9225</v>
      </c>
      <c r="B1181" s="2">
        <v>192928937</v>
      </c>
      <c r="C1181" s="6">
        <v>0.5</v>
      </c>
    </row>
    <row r="1182" spans="1:3" x14ac:dyDescent="0.25">
      <c r="A1182" s="1" t="s">
        <v>9225</v>
      </c>
      <c r="B1182" s="2">
        <v>360093656</v>
      </c>
      <c r="C1182" s="6">
        <v>0.5</v>
      </c>
    </row>
    <row r="1183" spans="1:3" x14ac:dyDescent="0.25">
      <c r="A1183" s="1" t="s">
        <v>9225</v>
      </c>
      <c r="B1183" s="2">
        <v>626387942</v>
      </c>
      <c r="C1183" s="6">
        <v>0.25</v>
      </c>
    </row>
    <row r="1184" spans="1:3" x14ac:dyDescent="0.25">
      <c r="A1184" s="1" t="s">
        <v>9225</v>
      </c>
      <c r="B1184" s="2">
        <v>756616012</v>
      </c>
      <c r="C1184" s="6">
        <v>0.75</v>
      </c>
    </row>
    <row r="1185" spans="1:3" x14ac:dyDescent="0.25">
      <c r="A1185" s="1" t="s">
        <v>9225</v>
      </c>
      <c r="B1185" s="2">
        <v>194156147</v>
      </c>
      <c r="C1185" s="6">
        <v>0.75</v>
      </c>
    </row>
    <row r="1186" spans="1:3" x14ac:dyDescent="0.25">
      <c r="A1186" s="1" t="s">
        <v>9225</v>
      </c>
      <c r="B1186" s="2">
        <v>491748531</v>
      </c>
      <c r="C1186" s="6">
        <v>0.75</v>
      </c>
    </row>
    <row r="1187" spans="1:3" x14ac:dyDescent="0.25">
      <c r="A1187" s="1" t="s">
        <v>9225</v>
      </c>
      <c r="B1187" s="2">
        <v>903350842</v>
      </c>
      <c r="C1187" s="6">
        <v>0</v>
      </c>
    </row>
    <row r="1188" spans="1:3" x14ac:dyDescent="0.25">
      <c r="A1188" s="1" t="s">
        <v>9225</v>
      </c>
      <c r="B1188" s="2">
        <v>533258710</v>
      </c>
      <c r="C1188" s="6">
        <v>0.25</v>
      </c>
    </row>
    <row r="1189" spans="1:3" x14ac:dyDescent="0.25">
      <c r="A1189" s="1" t="s">
        <v>9225</v>
      </c>
      <c r="B1189" s="2">
        <v>513815732</v>
      </c>
      <c r="C1189" s="6">
        <v>0.5</v>
      </c>
    </row>
    <row r="1190" spans="1:3" x14ac:dyDescent="0.25">
      <c r="A1190" s="1" t="s">
        <v>9225</v>
      </c>
      <c r="B1190" s="2">
        <v>547978289</v>
      </c>
      <c r="C1190" s="6">
        <v>0.75</v>
      </c>
    </row>
    <row r="1191" spans="1:3" x14ac:dyDescent="0.25">
      <c r="A1191" s="1" t="s">
        <v>9225</v>
      </c>
      <c r="B1191" s="2">
        <v>263065595</v>
      </c>
      <c r="C1191" s="6">
        <v>0.25</v>
      </c>
    </row>
    <row r="1192" spans="1:3" x14ac:dyDescent="0.25">
      <c r="A1192" s="1" t="s">
        <v>9225</v>
      </c>
      <c r="B1192" s="2">
        <v>212106903</v>
      </c>
      <c r="C1192" s="6">
        <v>0</v>
      </c>
    </row>
    <row r="1193" spans="1:3" x14ac:dyDescent="0.25">
      <c r="A1193" s="1" t="s">
        <v>9225</v>
      </c>
      <c r="B1193" s="2">
        <v>278484880</v>
      </c>
      <c r="C1193" s="6">
        <v>0.75</v>
      </c>
    </row>
    <row r="1194" spans="1:3" x14ac:dyDescent="0.25">
      <c r="A1194" s="1" t="s">
        <v>9225</v>
      </c>
      <c r="B1194" s="2">
        <v>822210306</v>
      </c>
      <c r="C1194" s="6">
        <v>0.25</v>
      </c>
    </row>
    <row r="1195" spans="1:3" x14ac:dyDescent="0.25">
      <c r="A1195" s="1" t="s">
        <v>9225</v>
      </c>
      <c r="B1195" s="2">
        <v>960613747</v>
      </c>
      <c r="C1195" s="6">
        <v>0.5</v>
      </c>
    </row>
    <row r="1196" spans="1:3" x14ac:dyDescent="0.25">
      <c r="A1196" s="1" t="s">
        <v>9225</v>
      </c>
      <c r="B1196" s="2">
        <v>982975265</v>
      </c>
      <c r="C1196" s="6">
        <v>0.25</v>
      </c>
    </row>
    <row r="1197" spans="1:3" x14ac:dyDescent="0.25">
      <c r="A1197" s="1" t="s">
        <v>9225</v>
      </c>
      <c r="B1197" s="2">
        <v>188972987</v>
      </c>
      <c r="C1197" s="6">
        <v>0</v>
      </c>
    </row>
    <row r="1198" spans="1:3" x14ac:dyDescent="0.25">
      <c r="A1198" s="1" t="s">
        <v>9225</v>
      </c>
      <c r="B1198" s="2">
        <v>509871127</v>
      </c>
      <c r="C1198" s="6">
        <v>0.75</v>
      </c>
    </row>
    <row r="1199" spans="1:3" x14ac:dyDescent="0.25">
      <c r="A1199" s="1" t="s">
        <v>9225</v>
      </c>
      <c r="B1199" s="2">
        <v>263558066</v>
      </c>
      <c r="C1199" s="6">
        <v>0.75</v>
      </c>
    </row>
    <row r="1200" spans="1:3" x14ac:dyDescent="0.25">
      <c r="A1200" s="1" t="s">
        <v>9225</v>
      </c>
      <c r="B1200" s="2">
        <v>158700396</v>
      </c>
      <c r="C1200" s="6">
        <v>0.75</v>
      </c>
    </row>
    <row r="1201" spans="1:3" x14ac:dyDescent="0.25">
      <c r="A1201" s="1" t="s">
        <v>9225</v>
      </c>
      <c r="B1201" s="2">
        <v>734355758</v>
      </c>
      <c r="C1201" s="6">
        <v>0</v>
      </c>
    </row>
    <row r="1202" spans="1:3" x14ac:dyDescent="0.25">
      <c r="A1202" s="1" t="s">
        <v>9225</v>
      </c>
      <c r="B1202" s="2">
        <v>86269444</v>
      </c>
      <c r="C1202" s="6">
        <v>0.75</v>
      </c>
    </row>
    <row r="1203" spans="1:3" x14ac:dyDescent="0.25">
      <c r="A1203" s="1" t="s">
        <v>9225</v>
      </c>
      <c r="B1203" s="2">
        <v>726027966</v>
      </c>
      <c r="C1203" s="6">
        <v>0.75</v>
      </c>
    </row>
    <row r="1204" spans="1:3" x14ac:dyDescent="0.25">
      <c r="A1204" s="1" t="s">
        <v>9225</v>
      </c>
      <c r="B1204" s="2">
        <v>380223109</v>
      </c>
      <c r="C1204" s="6">
        <v>0.5</v>
      </c>
    </row>
    <row r="1205" spans="1:3" x14ac:dyDescent="0.25">
      <c r="A1205" s="1" t="s">
        <v>9225</v>
      </c>
      <c r="B1205" s="2">
        <v>706031409</v>
      </c>
      <c r="C1205" s="6">
        <v>0.5</v>
      </c>
    </row>
    <row r="1206" spans="1:3" x14ac:dyDescent="0.25">
      <c r="A1206" s="1" t="s">
        <v>9225</v>
      </c>
      <c r="B1206" s="2">
        <v>725128885</v>
      </c>
      <c r="C1206" s="6">
        <v>0</v>
      </c>
    </row>
    <row r="1207" spans="1:3" x14ac:dyDescent="0.25">
      <c r="A1207" s="1" t="s">
        <v>9225</v>
      </c>
      <c r="B1207" s="2">
        <v>226863630</v>
      </c>
      <c r="C1207" s="6">
        <v>0</v>
      </c>
    </row>
    <row r="1208" spans="1:3" x14ac:dyDescent="0.25">
      <c r="A1208" s="1" t="s">
        <v>9225</v>
      </c>
      <c r="B1208" s="2">
        <v>302636014</v>
      </c>
      <c r="C1208" s="6">
        <v>0</v>
      </c>
    </row>
    <row r="1209" spans="1:3" x14ac:dyDescent="0.25">
      <c r="A1209" s="1" t="s">
        <v>9225</v>
      </c>
      <c r="B1209" s="2">
        <v>209983747</v>
      </c>
      <c r="C1209" s="6">
        <v>0.25</v>
      </c>
    </row>
    <row r="1210" spans="1:3" x14ac:dyDescent="0.25">
      <c r="A1210" s="1" t="s">
        <v>9225</v>
      </c>
      <c r="B1210" s="2">
        <v>147266929</v>
      </c>
      <c r="C1210" s="6">
        <v>0.5</v>
      </c>
    </row>
    <row r="1211" spans="1:3" x14ac:dyDescent="0.25">
      <c r="A1211" s="1" t="s">
        <v>9225</v>
      </c>
      <c r="B1211" s="2">
        <v>291037595</v>
      </c>
      <c r="C1211" s="6">
        <v>0.25</v>
      </c>
    </row>
    <row r="1212" spans="1:3" x14ac:dyDescent="0.25">
      <c r="A1212" s="1" t="s">
        <v>9225</v>
      </c>
      <c r="B1212" s="2">
        <v>556776914</v>
      </c>
      <c r="C1212" s="6">
        <v>0</v>
      </c>
    </row>
    <row r="1213" spans="1:3" x14ac:dyDescent="0.25">
      <c r="A1213" s="1" t="s">
        <v>9225</v>
      </c>
      <c r="B1213" s="2">
        <v>386649200</v>
      </c>
      <c r="C1213" s="6">
        <v>0.25</v>
      </c>
    </row>
    <row r="1214" spans="1:3" x14ac:dyDescent="0.25">
      <c r="A1214" s="1" t="s">
        <v>9225</v>
      </c>
      <c r="B1214" s="2">
        <v>234392725</v>
      </c>
      <c r="C1214" s="6">
        <v>0</v>
      </c>
    </row>
    <row r="1215" spans="1:3" x14ac:dyDescent="0.25">
      <c r="A1215" s="1" t="s">
        <v>9225</v>
      </c>
      <c r="B1215" s="2">
        <v>453340583</v>
      </c>
      <c r="C1215" s="6">
        <v>0</v>
      </c>
    </row>
    <row r="1216" spans="1:3" x14ac:dyDescent="0.25">
      <c r="A1216" s="1" t="s">
        <v>9225</v>
      </c>
      <c r="B1216" s="2">
        <v>997146843</v>
      </c>
      <c r="C1216" s="6">
        <v>0.75</v>
      </c>
    </row>
    <row r="1217" spans="1:3" x14ac:dyDescent="0.25">
      <c r="A1217" s="1" t="s">
        <v>9225</v>
      </c>
      <c r="B1217" s="2">
        <v>300474366</v>
      </c>
      <c r="C1217" s="6">
        <v>0.75</v>
      </c>
    </row>
    <row r="1218" spans="1:3" x14ac:dyDescent="0.25">
      <c r="A1218" s="1" t="s">
        <v>9225</v>
      </c>
      <c r="B1218" s="2">
        <v>537093774</v>
      </c>
      <c r="C1218" s="6">
        <v>0.75</v>
      </c>
    </row>
    <row r="1219" spans="1:3" x14ac:dyDescent="0.25">
      <c r="A1219" s="1" t="s">
        <v>9225</v>
      </c>
      <c r="B1219" s="2">
        <v>238742168</v>
      </c>
      <c r="C1219" s="6">
        <v>0.5</v>
      </c>
    </row>
    <row r="1220" spans="1:3" x14ac:dyDescent="0.25">
      <c r="A1220" s="1" t="s">
        <v>9225</v>
      </c>
      <c r="B1220" s="2">
        <v>273057611</v>
      </c>
      <c r="C1220" s="6">
        <v>0.25</v>
      </c>
    </row>
    <row r="1221" spans="1:3" x14ac:dyDescent="0.25">
      <c r="A1221" s="1" t="s">
        <v>9225</v>
      </c>
      <c r="B1221" s="2">
        <v>578781331</v>
      </c>
      <c r="C1221" s="6">
        <v>0.5</v>
      </c>
    </row>
    <row r="1222" spans="1:3" x14ac:dyDescent="0.25">
      <c r="A1222" s="1" t="s">
        <v>9225</v>
      </c>
      <c r="B1222" s="2">
        <v>532531255</v>
      </c>
      <c r="C1222" s="6">
        <v>0</v>
      </c>
    </row>
    <row r="1223" spans="1:3" x14ac:dyDescent="0.25">
      <c r="A1223" s="1" t="s">
        <v>9225</v>
      </c>
      <c r="B1223" s="2">
        <v>229963946</v>
      </c>
      <c r="C1223" s="6">
        <v>0.5</v>
      </c>
    </row>
    <row r="1224" spans="1:3" x14ac:dyDescent="0.25">
      <c r="A1224" s="1" t="s">
        <v>9225</v>
      </c>
      <c r="B1224" s="2">
        <v>130741238</v>
      </c>
      <c r="C1224" s="6">
        <v>0.75</v>
      </c>
    </row>
    <row r="1225" spans="1:3" x14ac:dyDescent="0.25">
      <c r="A1225" s="1" t="s">
        <v>9225</v>
      </c>
      <c r="B1225" s="2">
        <v>908674660</v>
      </c>
      <c r="C1225" s="6">
        <v>0.25</v>
      </c>
    </row>
    <row r="1226" spans="1:3" x14ac:dyDescent="0.25">
      <c r="A1226" s="1" t="s">
        <v>9225</v>
      </c>
      <c r="B1226" s="2">
        <v>76810447</v>
      </c>
      <c r="C1226" s="6">
        <v>0.75</v>
      </c>
    </row>
    <row r="1227" spans="1:3" x14ac:dyDescent="0.25">
      <c r="A1227" s="1" t="s">
        <v>9225</v>
      </c>
      <c r="B1227" s="2">
        <v>242853921</v>
      </c>
      <c r="C1227" s="6">
        <v>0.25</v>
      </c>
    </row>
    <row r="1228" spans="1:3" x14ac:dyDescent="0.25">
      <c r="A1228" s="1" t="s">
        <v>9225</v>
      </c>
      <c r="B1228" s="2">
        <v>657148323</v>
      </c>
      <c r="C1228" s="6">
        <v>0.5</v>
      </c>
    </row>
    <row r="1229" spans="1:3" x14ac:dyDescent="0.25">
      <c r="A1229" s="1" t="s">
        <v>9225</v>
      </c>
      <c r="B1229" s="2">
        <v>408750461</v>
      </c>
      <c r="C1229" s="6">
        <v>0.75</v>
      </c>
    </row>
    <row r="1230" spans="1:3" x14ac:dyDescent="0.25">
      <c r="A1230" s="1" t="s">
        <v>9225</v>
      </c>
      <c r="B1230" s="2">
        <v>100369630</v>
      </c>
      <c r="C1230" s="6">
        <v>0</v>
      </c>
    </row>
    <row r="1231" spans="1:3" x14ac:dyDescent="0.25">
      <c r="A1231" s="1" t="s">
        <v>9225</v>
      </c>
      <c r="B1231" s="2">
        <v>105024348</v>
      </c>
      <c r="C1231" s="6">
        <v>0.5</v>
      </c>
    </row>
    <row r="1232" spans="1:3" x14ac:dyDescent="0.25">
      <c r="A1232" s="1" t="s">
        <v>9225</v>
      </c>
      <c r="B1232" s="2">
        <v>206373963</v>
      </c>
      <c r="C1232" s="6">
        <v>0.5</v>
      </c>
    </row>
    <row r="1233" spans="1:3" x14ac:dyDescent="0.25">
      <c r="A1233" s="1" t="s">
        <v>9225</v>
      </c>
      <c r="B1233" s="2">
        <v>818514758</v>
      </c>
      <c r="C1233" s="6">
        <v>0.5</v>
      </c>
    </row>
    <row r="1234" spans="1:3" x14ac:dyDescent="0.25">
      <c r="A1234" s="1" t="s">
        <v>9225</v>
      </c>
      <c r="B1234" s="2">
        <v>292250743</v>
      </c>
      <c r="C1234" s="6">
        <v>0.25</v>
      </c>
    </row>
    <row r="1235" spans="1:3" x14ac:dyDescent="0.25">
      <c r="A1235" s="1" t="s">
        <v>9225</v>
      </c>
      <c r="B1235" s="2">
        <v>849271830</v>
      </c>
      <c r="C1235" s="6">
        <v>0.75</v>
      </c>
    </row>
    <row r="1236" spans="1:3" x14ac:dyDescent="0.25">
      <c r="A1236" s="1" t="s">
        <v>9225</v>
      </c>
      <c r="B1236" s="2">
        <v>222579986</v>
      </c>
      <c r="C1236" s="6">
        <v>0.5</v>
      </c>
    </row>
    <row r="1237" spans="1:3" x14ac:dyDescent="0.25">
      <c r="A1237" s="1" t="s">
        <v>9225</v>
      </c>
      <c r="B1237" s="2">
        <v>328206610</v>
      </c>
      <c r="C1237" s="6">
        <v>0.5</v>
      </c>
    </row>
    <row r="1238" spans="1:3" x14ac:dyDescent="0.25">
      <c r="A1238" s="1" t="s">
        <v>9225</v>
      </c>
      <c r="B1238" s="2">
        <v>159795410</v>
      </c>
      <c r="C1238" s="6">
        <v>0</v>
      </c>
    </row>
    <row r="1239" spans="1:3" x14ac:dyDescent="0.25">
      <c r="A1239" s="1" t="s">
        <v>9225</v>
      </c>
      <c r="B1239" s="2">
        <v>940594492</v>
      </c>
      <c r="C1239" s="6">
        <v>0.75</v>
      </c>
    </row>
    <row r="1240" spans="1:3" x14ac:dyDescent="0.25">
      <c r="A1240" s="1" t="s">
        <v>9225</v>
      </c>
      <c r="B1240" s="2">
        <v>391021354</v>
      </c>
      <c r="C1240" s="6">
        <v>0.5</v>
      </c>
    </row>
    <row r="1241" spans="1:3" x14ac:dyDescent="0.25">
      <c r="A1241" s="1" t="s">
        <v>9225</v>
      </c>
      <c r="B1241" s="2">
        <v>48323194</v>
      </c>
      <c r="C1241" s="6">
        <v>0.75</v>
      </c>
    </row>
    <row r="1242" spans="1:3" x14ac:dyDescent="0.25">
      <c r="A1242" s="1" t="s">
        <v>9225</v>
      </c>
      <c r="B1242" s="2">
        <v>773302106</v>
      </c>
      <c r="C1242" s="6">
        <v>0.5</v>
      </c>
    </row>
    <row r="1243" spans="1:3" x14ac:dyDescent="0.25">
      <c r="A1243" s="1" t="s">
        <v>9225</v>
      </c>
      <c r="B1243" s="2">
        <v>406836587</v>
      </c>
      <c r="C1243" s="6">
        <v>0.5</v>
      </c>
    </row>
    <row r="1244" spans="1:3" x14ac:dyDescent="0.25">
      <c r="A1244" s="1" t="s">
        <v>9225</v>
      </c>
      <c r="B1244" s="2">
        <v>711840914</v>
      </c>
      <c r="C1244" s="6">
        <v>0.75</v>
      </c>
    </row>
    <row r="1245" spans="1:3" x14ac:dyDescent="0.25">
      <c r="A1245" s="1" t="s">
        <v>9225</v>
      </c>
      <c r="B1245" s="2">
        <v>337589890</v>
      </c>
      <c r="C1245" s="6">
        <v>0</v>
      </c>
    </row>
    <row r="1246" spans="1:3" x14ac:dyDescent="0.25">
      <c r="A1246" s="1" t="s">
        <v>9225</v>
      </c>
      <c r="B1246" s="2">
        <v>418330740</v>
      </c>
      <c r="C1246" s="6">
        <v>0</v>
      </c>
    </row>
    <row r="1247" spans="1:3" x14ac:dyDescent="0.25">
      <c r="A1247" s="1" t="s">
        <v>9225</v>
      </c>
      <c r="B1247" s="2">
        <v>741568626</v>
      </c>
      <c r="C1247" s="6">
        <v>0</v>
      </c>
    </row>
    <row r="1248" spans="1:3" x14ac:dyDescent="0.25">
      <c r="A1248" s="1" t="s">
        <v>9225</v>
      </c>
      <c r="B1248" s="2">
        <v>604787250</v>
      </c>
      <c r="C1248" s="6">
        <v>0</v>
      </c>
    </row>
    <row r="1249" spans="1:3" x14ac:dyDescent="0.25">
      <c r="A1249" s="1" t="s">
        <v>9225</v>
      </c>
      <c r="B1249" s="2">
        <v>682025529</v>
      </c>
      <c r="C1249" s="6">
        <v>0.75</v>
      </c>
    </row>
    <row r="1250" spans="1:3" x14ac:dyDescent="0.25">
      <c r="A1250" s="1" t="s">
        <v>9225</v>
      </c>
      <c r="B1250" s="2">
        <v>645106187</v>
      </c>
      <c r="C1250" s="6">
        <v>0.75</v>
      </c>
    </row>
    <row r="1251" spans="1:3" x14ac:dyDescent="0.25">
      <c r="A1251" s="1" t="s">
        <v>9225</v>
      </c>
      <c r="B1251" s="2">
        <v>429876463</v>
      </c>
      <c r="C1251" s="6">
        <v>0.75</v>
      </c>
    </row>
    <row r="1252" spans="1:3" x14ac:dyDescent="0.25">
      <c r="A1252" s="1" t="s">
        <v>9225</v>
      </c>
      <c r="B1252" s="2">
        <v>200169181</v>
      </c>
      <c r="C1252" s="6">
        <v>0</v>
      </c>
    </row>
    <row r="1253" spans="1:3" x14ac:dyDescent="0.25">
      <c r="A1253" s="1" t="s">
        <v>9225</v>
      </c>
      <c r="B1253" s="2">
        <v>249026203</v>
      </c>
      <c r="C1253" s="6">
        <v>0.25</v>
      </c>
    </row>
    <row r="1254" spans="1:3" x14ac:dyDescent="0.25">
      <c r="A1254" s="1" t="s">
        <v>9225</v>
      </c>
      <c r="B1254" s="2">
        <v>355200717</v>
      </c>
      <c r="C1254" s="6">
        <v>0.5</v>
      </c>
    </row>
    <row r="1255" spans="1:3" x14ac:dyDescent="0.25">
      <c r="A1255" s="1" t="s">
        <v>9225</v>
      </c>
      <c r="B1255" s="2">
        <v>978531360</v>
      </c>
      <c r="C1255" s="6">
        <v>0</v>
      </c>
    </row>
    <row r="1256" spans="1:3" x14ac:dyDescent="0.25">
      <c r="A1256" s="1" t="s">
        <v>9225</v>
      </c>
      <c r="B1256" s="2">
        <v>555522499</v>
      </c>
      <c r="C1256" s="6">
        <v>0.25</v>
      </c>
    </row>
    <row r="1257" spans="1:3" x14ac:dyDescent="0.25">
      <c r="A1257" s="1" t="s">
        <v>9225</v>
      </c>
      <c r="B1257" s="2">
        <v>602486864</v>
      </c>
      <c r="C1257" s="6">
        <v>0.25</v>
      </c>
    </row>
    <row r="1258" spans="1:3" x14ac:dyDescent="0.25">
      <c r="A1258" s="1" t="s">
        <v>9225</v>
      </c>
      <c r="B1258" s="2">
        <v>643127573</v>
      </c>
      <c r="C1258" s="6">
        <v>0.75</v>
      </c>
    </row>
    <row r="1259" spans="1:3" x14ac:dyDescent="0.25">
      <c r="A1259" s="1" t="s">
        <v>9225</v>
      </c>
      <c r="B1259" s="2">
        <v>990560920</v>
      </c>
      <c r="C1259" s="6">
        <v>0</v>
      </c>
    </row>
    <row r="1260" spans="1:3" x14ac:dyDescent="0.25">
      <c r="A1260" s="1" t="s">
        <v>9225</v>
      </c>
      <c r="B1260" s="2">
        <v>210406263</v>
      </c>
      <c r="C1260" s="6">
        <v>0</v>
      </c>
    </row>
    <row r="1261" spans="1:3" x14ac:dyDescent="0.25">
      <c r="A1261" s="1" t="s">
        <v>9225</v>
      </c>
      <c r="B1261" s="2">
        <v>126184759</v>
      </c>
      <c r="C1261" s="6">
        <v>0.75</v>
      </c>
    </row>
    <row r="1262" spans="1:3" x14ac:dyDescent="0.25">
      <c r="A1262" s="1" t="s">
        <v>9225</v>
      </c>
      <c r="B1262" s="2">
        <v>514798396</v>
      </c>
      <c r="C1262" s="6">
        <v>0</v>
      </c>
    </row>
    <row r="1263" spans="1:3" x14ac:dyDescent="0.25">
      <c r="A1263" s="1" t="s">
        <v>9225</v>
      </c>
      <c r="B1263" s="2">
        <v>807287014</v>
      </c>
      <c r="C1263" s="6">
        <v>0.5</v>
      </c>
    </row>
    <row r="1264" spans="1:3" x14ac:dyDescent="0.25">
      <c r="A1264" s="1" t="s">
        <v>9225</v>
      </c>
      <c r="B1264" s="2">
        <v>15829268</v>
      </c>
      <c r="C1264" s="6">
        <v>0.75</v>
      </c>
    </row>
    <row r="1265" spans="1:3" x14ac:dyDescent="0.25">
      <c r="A1265" s="1" t="s">
        <v>9225</v>
      </c>
      <c r="B1265" s="2">
        <v>446791839</v>
      </c>
      <c r="C1265" s="6">
        <v>0</v>
      </c>
    </row>
    <row r="1266" spans="1:3" x14ac:dyDescent="0.25">
      <c r="A1266" s="1" t="s">
        <v>9225</v>
      </c>
      <c r="B1266" s="2">
        <v>650193232</v>
      </c>
      <c r="C1266" s="6">
        <v>0.75</v>
      </c>
    </row>
    <row r="1267" spans="1:3" x14ac:dyDescent="0.25">
      <c r="A1267" s="1" t="s">
        <v>9225</v>
      </c>
      <c r="B1267" s="2">
        <v>199698392</v>
      </c>
      <c r="C1267" s="6">
        <v>0.5</v>
      </c>
    </row>
    <row r="1268" spans="1:3" x14ac:dyDescent="0.25">
      <c r="A1268" s="1" t="s">
        <v>9225</v>
      </c>
      <c r="B1268" s="2">
        <v>231227309</v>
      </c>
      <c r="C1268" s="6">
        <v>0</v>
      </c>
    </row>
    <row r="1269" spans="1:3" x14ac:dyDescent="0.25">
      <c r="A1269" s="1" t="s">
        <v>9225</v>
      </c>
      <c r="B1269" s="2">
        <v>580251795</v>
      </c>
      <c r="C1269" s="6">
        <v>0.75</v>
      </c>
    </row>
    <row r="1270" spans="1:3" x14ac:dyDescent="0.25">
      <c r="A1270" s="1" t="s">
        <v>9225</v>
      </c>
      <c r="B1270" s="2">
        <v>78082765</v>
      </c>
      <c r="C1270" s="6">
        <v>0.25</v>
      </c>
    </row>
    <row r="1271" spans="1:3" x14ac:dyDescent="0.25">
      <c r="A1271" s="1" t="s">
        <v>9225</v>
      </c>
      <c r="B1271" s="2">
        <v>105781637</v>
      </c>
      <c r="C1271" s="6">
        <v>0.75</v>
      </c>
    </row>
    <row r="1272" spans="1:3" x14ac:dyDescent="0.25">
      <c r="A1272" s="1" t="s">
        <v>9225</v>
      </c>
      <c r="B1272" s="2">
        <v>44020042</v>
      </c>
      <c r="C1272" s="6">
        <v>0.25</v>
      </c>
    </row>
    <row r="1273" spans="1:3" x14ac:dyDescent="0.25">
      <c r="A1273" s="1" t="s">
        <v>9225</v>
      </c>
      <c r="B1273" s="2">
        <v>785578700</v>
      </c>
      <c r="C1273" s="6">
        <v>0</v>
      </c>
    </row>
    <row r="1274" spans="1:3" x14ac:dyDescent="0.25">
      <c r="A1274" s="1" t="s">
        <v>9225</v>
      </c>
      <c r="B1274" s="2">
        <v>475387218</v>
      </c>
      <c r="C1274" s="6">
        <v>0.25</v>
      </c>
    </row>
    <row r="1275" spans="1:3" x14ac:dyDescent="0.25">
      <c r="A1275" s="1" t="s">
        <v>9225</v>
      </c>
      <c r="B1275" s="2">
        <v>785431464</v>
      </c>
      <c r="C1275" s="6">
        <v>0</v>
      </c>
    </row>
    <row r="1276" spans="1:3" x14ac:dyDescent="0.25">
      <c r="A1276" s="1" t="s">
        <v>9225</v>
      </c>
      <c r="B1276" s="2">
        <v>100254813</v>
      </c>
      <c r="C1276" s="6">
        <v>0.75</v>
      </c>
    </row>
    <row r="1277" spans="1:3" x14ac:dyDescent="0.25">
      <c r="A1277" s="1" t="s">
        <v>9225</v>
      </c>
      <c r="B1277" s="2">
        <v>169864235</v>
      </c>
      <c r="C1277" s="6">
        <v>0</v>
      </c>
    </row>
    <row r="1278" spans="1:3" x14ac:dyDescent="0.25">
      <c r="A1278" s="1" t="s">
        <v>9225</v>
      </c>
      <c r="B1278" s="2">
        <v>398534543</v>
      </c>
      <c r="C1278" s="6">
        <v>0</v>
      </c>
    </row>
    <row r="1279" spans="1:3" x14ac:dyDescent="0.25">
      <c r="A1279" s="1" t="s">
        <v>9225</v>
      </c>
      <c r="B1279" s="2">
        <v>960074632</v>
      </c>
      <c r="C1279" s="6">
        <v>0</v>
      </c>
    </row>
    <row r="1280" spans="1:3" x14ac:dyDescent="0.25">
      <c r="A1280" s="1" t="s">
        <v>9225</v>
      </c>
      <c r="B1280" s="2">
        <v>566170679</v>
      </c>
      <c r="C1280" s="6">
        <v>0.25</v>
      </c>
    </row>
    <row r="1281" spans="1:3" x14ac:dyDescent="0.25">
      <c r="A1281" s="1" t="s">
        <v>9225</v>
      </c>
      <c r="B1281" s="2">
        <v>669511197</v>
      </c>
      <c r="C1281" s="6">
        <v>0.5</v>
      </c>
    </row>
    <row r="1282" spans="1:3" x14ac:dyDescent="0.25">
      <c r="A1282" s="1" t="s">
        <v>9225</v>
      </c>
      <c r="B1282" s="2">
        <v>213765198</v>
      </c>
      <c r="C1282" s="6">
        <v>0.5</v>
      </c>
    </row>
    <row r="1283" spans="1:3" x14ac:dyDescent="0.25">
      <c r="A1283" s="1" t="s">
        <v>9225</v>
      </c>
      <c r="B1283" s="2">
        <v>929633638</v>
      </c>
      <c r="C1283" s="6">
        <v>0.25</v>
      </c>
    </row>
    <row r="1284" spans="1:3" x14ac:dyDescent="0.25">
      <c r="A1284" s="1" t="s">
        <v>9225</v>
      </c>
      <c r="B1284" s="2">
        <v>948883528</v>
      </c>
      <c r="C1284" s="6">
        <v>0</v>
      </c>
    </row>
    <row r="1285" spans="1:3" x14ac:dyDescent="0.25">
      <c r="A1285" s="1" t="s">
        <v>9225</v>
      </c>
      <c r="B1285" s="2">
        <v>825405328</v>
      </c>
      <c r="C1285" s="6">
        <v>0</v>
      </c>
    </row>
    <row r="1286" spans="1:3" x14ac:dyDescent="0.25">
      <c r="A1286" s="1" t="s">
        <v>9225</v>
      </c>
      <c r="B1286" s="2">
        <v>815158945</v>
      </c>
      <c r="C1286" s="6">
        <v>0.25</v>
      </c>
    </row>
    <row r="1287" spans="1:3" x14ac:dyDescent="0.25">
      <c r="A1287" s="1" t="s">
        <v>9225</v>
      </c>
      <c r="B1287" s="2">
        <v>903001679</v>
      </c>
      <c r="C1287" s="6">
        <v>0</v>
      </c>
    </row>
    <row r="1288" spans="1:3" x14ac:dyDescent="0.25">
      <c r="A1288" s="1" t="s">
        <v>9225</v>
      </c>
      <c r="B1288" s="2">
        <v>553774219</v>
      </c>
      <c r="C1288" s="6">
        <v>0.25</v>
      </c>
    </row>
    <row r="1289" spans="1:3" x14ac:dyDescent="0.25">
      <c r="A1289" s="1" t="s">
        <v>9225</v>
      </c>
      <c r="B1289" s="2">
        <v>683652420</v>
      </c>
      <c r="C1289" s="6">
        <v>0.25</v>
      </c>
    </row>
    <row r="1290" spans="1:3" x14ac:dyDescent="0.25">
      <c r="A1290" s="1" t="s">
        <v>9225</v>
      </c>
      <c r="B1290" s="2">
        <v>234182203</v>
      </c>
      <c r="C1290" s="6">
        <v>0.5</v>
      </c>
    </row>
    <row r="1291" spans="1:3" x14ac:dyDescent="0.25">
      <c r="A1291" s="1" t="s">
        <v>9225</v>
      </c>
      <c r="B1291" s="2">
        <v>807984614</v>
      </c>
      <c r="C1291" s="6">
        <v>0.25</v>
      </c>
    </row>
    <row r="1292" spans="1:3" x14ac:dyDescent="0.25">
      <c r="A1292" s="1" t="s">
        <v>9225</v>
      </c>
      <c r="B1292" s="2">
        <v>875074831</v>
      </c>
      <c r="C1292" s="6">
        <v>0</v>
      </c>
    </row>
    <row r="1293" spans="1:3" x14ac:dyDescent="0.25">
      <c r="A1293" s="1" t="s">
        <v>9225</v>
      </c>
      <c r="B1293" s="2">
        <v>739411332</v>
      </c>
      <c r="C1293" s="6">
        <v>0.75</v>
      </c>
    </row>
    <row r="1294" spans="1:3" x14ac:dyDescent="0.25">
      <c r="A1294" s="1" t="s">
        <v>9225</v>
      </c>
      <c r="B1294" s="2">
        <v>379943259</v>
      </c>
      <c r="C1294" s="6">
        <v>0.75</v>
      </c>
    </row>
    <row r="1295" spans="1:3" x14ac:dyDescent="0.25">
      <c r="A1295" s="1" t="s">
        <v>9225</v>
      </c>
      <c r="B1295" s="2">
        <v>518813959</v>
      </c>
      <c r="C1295" s="6">
        <v>0.75</v>
      </c>
    </row>
    <row r="1296" spans="1:3" x14ac:dyDescent="0.25">
      <c r="A1296" s="1" t="s">
        <v>9225</v>
      </c>
      <c r="B1296" s="2">
        <v>44860599</v>
      </c>
      <c r="C1296" s="6">
        <v>0.5</v>
      </c>
    </row>
    <row r="1297" spans="1:3" x14ac:dyDescent="0.25">
      <c r="A1297" s="1" t="s">
        <v>9225</v>
      </c>
      <c r="B1297" s="2">
        <v>601202545</v>
      </c>
      <c r="C1297" s="6">
        <v>0.5</v>
      </c>
    </row>
    <row r="1298" spans="1:3" x14ac:dyDescent="0.25">
      <c r="A1298" s="1" t="s">
        <v>9225</v>
      </c>
      <c r="B1298" s="2">
        <v>787049222</v>
      </c>
      <c r="C1298" s="6">
        <v>0.75</v>
      </c>
    </row>
    <row r="1299" spans="1:3" x14ac:dyDescent="0.25">
      <c r="A1299" s="1" t="s">
        <v>9225</v>
      </c>
      <c r="B1299" s="2">
        <v>748656439</v>
      </c>
      <c r="C1299" s="6">
        <v>0.5</v>
      </c>
    </row>
    <row r="1300" spans="1:3" x14ac:dyDescent="0.25">
      <c r="A1300" s="1" t="s">
        <v>9225</v>
      </c>
      <c r="B1300" s="2">
        <v>934160358</v>
      </c>
      <c r="C1300" s="6">
        <v>0.25</v>
      </c>
    </row>
    <row r="1301" spans="1:3" x14ac:dyDescent="0.25">
      <c r="A1301" s="1" t="s">
        <v>9225</v>
      </c>
      <c r="B1301" s="2">
        <v>719348711</v>
      </c>
      <c r="C1301" s="6">
        <v>0</v>
      </c>
    </row>
    <row r="1302" spans="1:3" x14ac:dyDescent="0.25">
      <c r="A1302" s="1" t="s">
        <v>9225</v>
      </c>
      <c r="B1302" s="2">
        <v>138796033</v>
      </c>
      <c r="C1302" s="6">
        <v>0</v>
      </c>
    </row>
    <row r="1303" spans="1:3" x14ac:dyDescent="0.25">
      <c r="A1303" s="1" t="s">
        <v>9225</v>
      </c>
      <c r="B1303" s="2">
        <v>102279352</v>
      </c>
      <c r="C1303" s="6">
        <v>0.5</v>
      </c>
    </row>
    <row r="1304" spans="1:3" x14ac:dyDescent="0.25">
      <c r="A1304" s="1" t="s">
        <v>9225</v>
      </c>
      <c r="B1304" s="2">
        <v>966574974</v>
      </c>
      <c r="C1304" s="6">
        <v>0</v>
      </c>
    </row>
    <row r="1305" spans="1:3" x14ac:dyDescent="0.25">
      <c r="A1305" s="1" t="s">
        <v>9225</v>
      </c>
      <c r="B1305" s="2">
        <v>442507328</v>
      </c>
      <c r="C1305" s="6">
        <v>0</v>
      </c>
    </row>
    <row r="1306" spans="1:3" x14ac:dyDescent="0.25">
      <c r="A1306" s="1" t="s">
        <v>9225</v>
      </c>
      <c r="B1306" s="2">
        <v>131682984</v>
      </c>
      <c r="C1306" s="6">
        <v>0</v>
      </c>
    </row>
    <row r="1307" spans="1:3" x14ac:dyDescent="0.25">
      <c r="A1307" s="1" t="s">
        <v>9225</v>
      </c>
      <c r="B1307" s="2">
        <v>205617031</v>
      </c>
      <c r="C1307" s="6">
        <v>0</v>
      </c>
    </row>
    <row r="1308" spans="1:3" x14ac:dyDescent="0.25">
      <c r="A1308" s="1" t="s">
        <v>9225</v>
      </c>
      <c r="B1308" s="2">
        <v>586624757</v>
      </c>
      <c r="C1308" s="6">
        <v>0.75</v>
      </c>
    </row>
    <row r="1309" spans="1:3" x14ac:dyDescent="0.25">
      <c r="A1309" s="1" t="s">
        <v>9225</v>
      </c>
      <c r="B1309" s="2">
        <v>218272075</v>
      </c>
      <c r="C1309" s="6">
        <v>0</v>
      </c>
    </row>
    <row r="1310" spans="1:3" x14ac:dyDescent="0.25">
      <c r="A1310" s="1" t="s">
        <v>9225</v>
      </c>
      <c r="B1310" s="2">
        <v>98577196</v>
      </c>
      <c r="C1310" s="6">
        <v>0.5</v>
      </c>
    </row>
    <row r="1311" spans="1:3" x14ac:dyDescent="0.25">
      <c r="A1311" s="1" t="s">
        <v>9225</v>
      </c>
      <c r="B1311" s="2">
        <v>556812134</v>
      </c>
      <c r="C1311" s="6">
        <v>0.25</v>
      </c>
    </row>
    <row r="1312" spans="1:3" x14ac:dyDescent="0.25">
      <c r="A1312" s="1" t="s">
        <v>9225</v>
      </c>
      <c r="B1312" s="2">
        <v>402738667</v>
      </c>
      <c r="C1312" s="6">
        <v>0.75</v>
      </c>
    </row>
    <row r="1313" spans="1:3" x14ac:dyDescent="0.25">
      <c r="A1313" s="1" t="s">
        <v>9225</v>
      </c>
      <c r="B1313" s="2">
        <v>466642390</v>
      </c>
      <c r="C1313" s="6">
        <v>0.5</v>
      </c>
    </row>
    <row r="1314" spans="1:3" x14ac:dyDescent="0.25">
      <c r="A1314" s="1" t="s">
        <v>9225</v>
      </c>
      <c r="B1314" s="2">
        <v>399588315</v>
      </c>
      <c r="C1314" s="6">
        <v>0</v>
      </c>
    </row>
    <row r="1315" spans="1:3" x14ac:dyDescent="0.25">
      <c r="A1315" s="1" t="s">
        <v>9225</v>
      </c>
      <c r="B1315" s="2">
        <v>207469289</v>
      </c>
      <c r="C1315" s="6">
        <v>0.75</v>
      </c>
    </row>
    <row r="1316" spans="1:3" x14ac:dyDescent="0.25">
      <c r="A1316" s="1" t="s">
        <v>9225</v>
      </c>
      <c r="B1316" s="2">
        <v>588615194</v>
      </c>
      <c r="C1316" s="6">
        <v>0</v>
      </c>
    </row>
    <row r="1317" spans="1:3" x14ac:dyDescent="0.25">
      <c r="A1317" s="1" t="s">
        <v>9225</v>
      </c>
      <c r="B1317" s="2">
        <v>955904557</v>
      </c>
      <c r="C1317" s="6">
        <v>0.25</v>
      </c>
    </row>
    <row r="1318" spans="1:3" x14ac:dyDescent="0.25">
      <c r="A1318" s="1" t="s">
        <v>9225</v>
      </c>
      <c r="B1318" s="2">
        <v>445339957</v>
      </c>
      <c r="C1318" s="6">
        <v>0.5</v>
      </c>
    </row>
    <row r="1319" spans="1:3" x14ac:dyDescent="0.25">
      <c r="A1319" s="1" t="s">
        <v>9225</v>
      </c>
      <c r="B1319" s="2">
        <v>753849343</v>
      </c>
      <c r="C1319" s="6">
        <v>0.5</v>
      </c>
    </row>
    <row r="1320" spans="1:3" x14ac:dyDescent="0.25">
      <c r="A1320" s="1" t="s">
        <v>9225</v>
      </c>
      <c r="B1320" s="2">
        <v>734600374</v>
      </c>
      <c r="C1320" s="6">
        <v>0.75</v>
      </c>
    </row>
    <row r="1321" spans="1:3" x14ac:dyDescent="0.25">
      <c r="A1321" s="1" t="s">
        <v>9225</v>
      </c>
      <c r="B1321" s="2">
        <v>478863350</v>
      </c>
      <c r="C1321" s="6">
        <v>0.75</v>
      </c>
    </row>
    <row r="1322" spans="1:3" x14ac:dyDescent="0.25">
      <c r="A1322" s="1" t="s">
        <v>9225</v>
      </c>
      <c r="B1322" s="2">
        <v>190313081</v>
      </c>
      <c r="C1322" s="6">
        <v>0.75</v>
      </c>
    </row>
    <row r="1323" spans="1:3" x14ac:dyDescent="0.25">
      <c r="A1323" s="1" t="s">
        <v>9225</v>
      </c>
      <c r="B1323" s="2">
        <v>760130291</v>
      </c>
      <c r="C1323" s="6">
        <v>0.25</v>
      </c>
    </row>
    <row r="1324" spans="1:3" x14ac:dyDescent="0.25">
      <c r="A1324" s="1" t="s">
        <v>9225</v>
      </c>
      <c r="B1324" s="2">
        <v>26306891</v>
      </c>
      <c r="C1324" s="6">
        <v>0.25</v>
      </c>
    </row>
    <row r="1325" spans="1:3" x14ac:dyDescent="0.25">
      <c r="A1325" s="1" t="s">
        <v>9225</v>
      </c>
      <c r="B1325" s="2">
        <v>777792328</v>
      </c>
      <c r="C1325" s="6">
        <v>0.25</v>
      </c>
    </row>
    <row r="1326" spans="1:3" x14ac:dyDescent="0.25">
      <c r="A1326" s="1" t="s">
        <v>9225</v>
      </c>
      <c r="B1326" s="2">
        <v>326543835</v>
      </c>
      <c r="C1326" s="6">
        <v>0.25</v>
      </c>
    </row>
    <row r="1327" spans="1:3" x14ac:dyDescent="0.25">
      <c r="A1327" s="1" t="s">
        <v>9225</v>
      </c>
      <c r="B1327" s="2">
        <v>257586339</v>
      </c>
      <c r="C1327" s="6">
        <v>0.75</v>
      </c>
    </row>
    <row r="1328" spans="1:3" x14ac:dyDescent="0.25">
      <c r="A1328" s="1" t="s">
        <v>9225</v>
      </c>
      <c r="B1328" s="2">
        <v>419760890</v>
      </c>
      <c r="C1328" s="6">
        <v>0.75</v>
      </c>
    </row>
    <row r="1329" spans="1:3" x14ac:dyDescent="0.25">
      <c r="A1329" s="1" t="s">
        <v>9225</v>
      </c>
      <c r="B1329" s="2">
        <v>343054136</v>
      </c>
      <c r="C1329" s="6">
        <v>0</v>
      </c>
    </row>
    <row r="1330" spans="1:3" x14ac:dyDescent="0.25">
      <c r="A1330" s="1" t="s">
        <v>9225</v>
      </c>
      <c r="B1330" s="2">
        <v>585230250</v>
      </c>
      <c r="C1330" s="6">
        <v>0.5</v>
      </c>
    </row>
    <row r="1331" spans="1:3" x14ac:dyDescent="0.25">
      <c r="A1331" s="1" t="s">
        <v>9225</v>
      </c>
      <c r="B1331" s="2">
        <v>777546530</v>
      </c>
      <c r="C1331" s="6">
        <v>0.75</v>
      </c>
    </row>
    <row r="1332" spans="1:3" x14ac:dyDescent="0.25">
      <c r="A1332" s="1" t="s">
        <v>9225</v>
      </c>
      <c r="B1332" s="2">
        <v>132539151</v>
      </c>
      <c r="C1332" s="6">
        <v>0.5</v>
      </c>
    </row>
    <row r="1333" spans="1:3" x14ac:dyDescent="0.25">
      <c r="A1333" s="1" t="s">
        <v>9225</v>
      </c>
      <c r="B1333" s="2">
        <v>775922234</v>
      </c>
      <c r="C1333" s="6">
        <v>0.25</v>
      </c>
    </row>
    <row r="1334" spans="1:3" x14ac:dyDescent="0.25">
      <c r="A1334" s="1" t="s">
        <v>9225</v>
      </c>
      <c r="B1334" s="2">
        <v>946827741</v>
      </c>
      <c r="C1334" s="6">
        <v>0</v>
      </c>
    </row>
    <row r="1335" spans="1:3" x14ac:dyDescent="0.25">
      <c r="A1335" s="1" t="s">
        <v>9225</v>
      </c>
      <c r="B1335" s="2">
        <v>200706423</v>
      </c>
      <c r="C1335" s="6">
        <v>0</v>
      </c>
    </row>
    <row r="1336" spans="1:3" x14ac:dyDescent="0.25">
      <c r="A1336" s="1" t="s">
        <v>9225</v>
      </c>
      <c r="B1336" s="2">
        <v>306579731</v>
      </c>
      <c r="C1336" s="6">
        <v>0</v>
      </c>
    </row>
    <row r="1337" spans="1:3" x14ac:dyDescent="0.25">
      <c r="A1337" s="1" t="s">
        <v>9225</v>
      </c>
      <c r="B1337" s="2">
        <v>437840646</v>
      </c>
      <c r="C1337" s="6">
        <v>0.25</v>
      </c>
    </row>
    <row r="1338" spans="1:3" x14ac:dyDescent="0.25">
      <c r="A1338" s="1" t="s">
        <v>9225</v>
      </c>
      <c r="B1338" s="2">
        <v>444161122</v>
      </c>
      <c r="C1338" s="6">
        <v>0</v>
      </c>
    </row>
    <row r="1339" spans="1:3" x14ac:dyDescent="0.25">
      <c r="A1339" s="1" t="s">
        <v>9225</v>
      </c>
      <c r="B1339" s="2">
        <v>227877284</v>
      </c>
      <c r="C1339" s="6">
        <v>0.5</v>
      </c>
    </row>
    <row r="1340" spans="1:3" x14ac:dyDescent="0.25">
      <c r="A1340" s="1" t="s">
        <v>9225</v>
      </c>
      <c r="B1340" s="2">
        <v>998752321</v>
      </c>
      <c r="C1340" s="6">
        <v>0.75</v>
      </c>
    </row>
    <row r="1341" spans="1:3" x14ac:dyDescent="0.25">
      <c r="A1341" s="1" t="s">
        <v>9225</v>
      </c>
      <c r="B1341" s="2">
        <v>100495274</v>
      </c>
      <c r="C1341" s="6">
        <v>0.5</v>
      </c>
    </row>
    <row r="1342" spans="1:3" x14ac:dyDescent="0.25">
      <c r="A1342" s="1" t="s">
        <v>9225</v>
      </c>
      <c r="B1342" s="2">
        <v>598205796</v>
      </c>
      <c r="C1342" s="6">
        <v>0.5</v>
      </c>
    </row>
    <row r="1343" spans="1:3" x14ac:dyDescent="0.25">
      <c r="A1343" s="1" t="s">
        <v>9225</v>
      </c>
      <c r="B1343" s="2">
        <v>599636543</v>
      </c>
      <c r="C1343" s="6">
        <v>0</v>
      </c>
    </row>
    <row r="1344" spans="1:3" x14ac:dyDescent="0.25">
      <c r="A1344" s="1" t="s">
        <v>9225</v>
      </c>
      <c r="B1344" s="2">
        <v>577319707</v>
      </c>
      <c r="C1344" s="6">
        <v>0.25</v>
      </c>
    </row>
    <row r="1345" spans="1:3" x14ac:dyDescent="0.25">
      <c r="A1345" s="1" t="s">
        <v>9225</v>
      </c>
      <c r="B1345" s="2">
        <v>643947604</v>
      </c>
      <c r="C1345" s="6">
        <v>0.5</v>
      </c>
    </row>
    <row r="1346" spans="1:3" x14ac:dyDescent="0.25">
      <c r="A1346" s="1" t="s">
        <v>9225</v>
      </c>
      <c r="B1346" s="2">
        <v>692595387</v>
      </c>
      <c r="C1346" s="6">
        <v>0.75</v>
      </c>
    </row>
    <row r="1347" spans="1:3" x14ac:dyDescent="0.25">
      <c r="A1347" s="1" t="s">
        <v>9225</v>
      </c>
      <c r="B1347" s="2">
        <v>169597632</v>
      </c>
      <c r="C1347" s="6">
        <v>0.75</v>
      </c>
    </row>
    <row r="1348" spans="1:3" x14ac:dyDescent="0.25">
      <c r="A1348" s="1" t="s">
        <v>9225</v>
      </c>
      <c r="B1348" s="2">
        <v>217780212</v>
      </c>
      <c r="C1348" s="6">
        <v>0.5</v>
      </c>
    </row>
    <row r="1349" spans="1:3" x14ac:dyDescent="0.25">
      <c r="A1349" s="1" t="s">
        <v>9225</v>
      </c>
      <c r="B1349" s="2">
        <v>854757865</v>
      </c>
      <c r="C1349" s="6">
        <v>0.25</v>
      </c>
    </row>
    <row r="1350" spans="1:3" x14ac:dyDescent="0.25">
      <c r="A1350" s="1" t="s">
        <v>9225</v>
      </c>
      <c r="B1350" s="2">
        <v>9638448</v>
      </c>
      <c r="C1350" s="6">
        <v>0.5</v>
      </c>
    </row>
    <row r="1351" spans="1:3" x14ac:dyDescent="0.25">
      <c r="A1351" s="1" t="s">
        <v>9225</v>
      </c>
      <c r="B1351" s="2">
        <v>647475846</v>
      </c>
      <c r="C1351" s="6">
        <v>0.5</v>
      </c>
    </row>
    <row r="1352" spans="1:3" x14ac:dyDescent="0.25">
      <c r="A1352" s="1" t="s">
        <v>9225</v>
      </c>
      <c r="B1352" s="2">
        <v>560683336</v>
      </c>
      <c r="C1352" s="6">
        <v>0.5</v>
      </c>
    </row>
    <row r="1353" spans="1:3" x14ac:dyDescent="0.25">
      <c r="A1353" s="1" t="s">
        <v>9225</v>
      </c>
      <c r="B1353" s="2">
        <v>327147302</v>
      </c>
      <c r="C1353" s="6">
        <v>0</v>
      </c>
    </row>
    <row r="1354" spans="1:3" x14ac:dyDescent="0.25">
      <c r="A1354" s="1" t="s">
        <v>9225</v>
      </c>
      <c r="B1354" s="2">
        <v>212430363</v>
      </c>
      <c r="C1354" s="6">
        <v>0</v>
      </c>
    </row>
    <row r="1355" spans="1:3" x14ac:dyDescent="0.25">
      <c r="A1355" s="1" t="s">
        <v>9225</v>
      </c>
      <c r="B1355" s="2">
        <v>340449270</v>
      </c>
      <c r="C1355" s="6">
        <v>0.5</v>
      </c>
    </row>
    <row r="1356" spans="1:3" x14ac:dyDescent="0.25">
      <c r="A1356" s="1" t="s">
        <v>9225</v>
      </c>
      <c r="B1356" s="2">
        <v>534435443</v>
      </c>
      <c r="C1356" s="6">
        <v>0.5</v>
      </c>
    </row>
    <row r="1357" spans="1:3" x14ac:dyDescent="0.25">
      <c r="A1357" s="1" t="s">
        <v>9225</v>
      </c>
      <c r="B1357" s="2">
        <v>128086960</v>
      </c>
      <c r="C1357" s="6">
        <v>0</v>
      </c>
    </row>
    <row r="1358" spans="1:3" x14ac:dyDescent="0.25">
      <c r="A1358" s="1" t="s">
        <v>9225</v>
      </c>
      <c r="B1358" s="2">
        <v>530898822</v>
      </c>
      <c r="C1358" s="6">
        <v>0.75</v>
      </c>
    </row>
    <row r="1359" spans="1:3" x14ac:dyDescent="0.25">
      <c r="A1359" s="1" t="s">
        <v>9225</v>
      </c>
      <c r="B1359" s="2">
        <v>811940504</v>
      </c>
      <c r="C1359" s="6">
        <v>0.25</v>
      </c>
    </row>
    <row r="1360" spans="1:3" x14ac:dyDescent="0.25">
      <c r="A1360" s="1" t="s">
        <v>9225</v>
      </c>
      <c r="B1360" s="2">
        <v>78979780</v>
      </c>
      <c r="C1360" s="6">
        <v>0.25</v>
      </c>
    </row>
    <row r="1361" spans="1:3" x14ac:dyDescent="0.25">
      <c r="A1361" s="1" t="s">
        <v>9225</v>
      </c>
      <c r="B1361" s="2">
        <v>595680202</v>
      </c>
      <c r="C1361" s="6">
        <v>0</v>
      </c>
    </row>
    <row r="1362" spans="1:3" x14ac:dyDescent="0.25">
      <c r="A1362" s="1" t="s">
        <v>9225</v>
      </c>
      <c r="B1362" s="2">
        <v>578792341</v>
      </c>
      <c r="C1362" s="6">
        <v>0.5</v>
      </c>
    </row>
    <row r="1363" spans="1:3" x14ac:dyDescent="0.25">
      <c r="A1363" s="1" t="s">
        <v>9225</v>
      </c>
      <c r="B1363" s="2">
        <v>632742319</v>
      </c>
      <c r="C1363" s="6">
        <v>0.5</v>
      </c>
    </row>
    <row r="1364" spans="1:3" x14ac:dyDescent="0.25">
      <c r="A1364" s="1" t="s">
        <v>9225</v>
      </c>
      <c r="B1364" s="2">
        <v>357002076</v>
      </c>
      <c r="C1364" s="6">
        <v>0.5</v>
      </c>
    </row>
    <row r="1365" spans="1:3" x14ac:dyDescent="0.25">
      <c r="A1365" s="1" t="s">
        <v>9225</v>
      </c>
      <c r="B1365" s="2">
        <v>962251721</v>
      </c>
      <c r="C1365" s="6">
        <v>0.5</v>
      </c>
    </row>
    <row r="1366" spans="1:3" x14ac:dyDescent="0.25">
      <c r="A1366" s="1" t="s">
        <v>9225</v>
      </c>
      <c r="B1366" s="2">
        <v>571268682</v>
      </c>
      <c r="C1366" s="6">
        <v>0.5</v>
      </c>
    </row>
    <row r="1367" spans="1:3" x14ac:dyDescent="0.25">
      <c r="A1367" s="1" t="s">
        <v>9225</v>
      </c>
      <c r="B1367" s="2">
        <v>1668456</v>
      </c>
      <c r="C1367" s="6">
        <v>0.75</v>
      </c>
    </row>
    <row r="1368" spans="1:3" x14ac:dyDescent="0.25">
      <c r="A1368" s="1" t="s">
        <v>9225</v>
      </c>
      <c r="B1368" s="2">
        <v>741028214</v>
      </c>
      <c r="C1368" s="6">
        <v>0</v>
      </c>
    </row>
    <row r="1369" spans="1:3" x14ac:dyDescent="0.25">
      <c r="A1369" s="1" t="s">
        <v>9225</v>
      </c>
      <c r="B1369" s="2">
        <v>382278715</v>
      </c>
      <c r="C1369" s="6">
        <v>0.25</v>
      </c>
    </row>
    <row r="1370" spans="1:3" x14ac:dyDescent="0.25">
      <c r="A1370" s="1" t="s">
        <v>9225</v>
      </c>
      <c r="B1370" s="2">
        <v>125319673</v>
      </c>
      <c r="C1370" s="6">
        <v>0.75</v>
      </c>
    </row>
    <row r="1371" spans="1:3" x14ac:dyDescent="0.25">
      <c r="A1371" s="1" t="s">
        <v>9225</v>
      </c>
      <c r="B1371" s="2">
        <v>932589685</v>
      </c>
      <c r="C1371" s="6">
        <v>0.25</v>
      </c>
    </row>
    <row r="1372" spans="1:3" x14ac:dyDescent="0.25">
      <c r="A1372" s="1" t="s">
        <v>9225</v>
      </c>
      <c r="B1372" s="2">
        <v>989455710</v>
      </c>
      <c r="C1372" s="6">
        <v>0</v>
      </c>
    </row>
    <row r="1373" spans="1:3" x14ac:dyDescent="0.25">
      <c r="A1373" s="1" t="s">
        <v>9225</v>
      </c>
      <c r="B1373" s="2">
        <v>919464811</v>
      </c>
      <c r="C1373" s="6">
        <v>0.5</v>
      </c>
    </row>
    <row r="1374" spans="1:3" x14ac:dyDescent="0.25">
      <c r="A1374" s="1" t="s">
        <v>9225</v>
      </c>
      <c r="B1374" s="2">
        <v>877065362</v>
      </c>
      <c r="C1374" s="6">
        <v>0.75</v>
      </c>
    </row>
    <row r="1375" spans="1:3" x14ac:dyDescent="0.25">
      <c r="A1375" s="1" t="s">
        <v>9225</v>
      </c>
      <c r="B1375" s="2">
        <v>190152480</v>
      </c>
      <c r="C1375" s="6">
        <v>0.5</v>
      </c>
    </row>
    <row r="1376" spans="1:3" x14ac:dyDescent="0.25">
      <c r="A1376" s="1" t="s">
        <v>9225</v>
      </c>
      <c r="B1376" s="2">
        <v>315015315</v>
      </c>
      <c r="C1376" s="6">
        <v>0</v>
      </c>
    </row>
    <row r="1377" spans="1:3" x14ac:dyDescent="0.25">
      <c r="A1377" s="1" t="s">
        <v>9225</v>
      </c>
      <c r="B1377" s="2">
        <v>897305315</v>
      </c>
      <c r="C1377" s="6">
        <v>0.5</v>
      </c>
    </row>
    <row r="1378" spans="1:3" x14ac:dyDescent="0.25">
      <c r="A1378" s="1" t="s">
        <v>9225</v>
      </c>
      <c r="B1378" s="2">
        <v>736027965</v>
      </c>
      <c r="C1378" s="6">
        <v>0.5</v>
      </c>
    </row>
    <row r="1379" spans="1:3" x14ac:dyDescent="0.25">
      <c r="A1379" s="1" t="s">
        <v>9225</v>
      </c>
      <c r="B1379" s="2">
        <v>242755293</v>
      </c>
      <c r="C1379" s="6">
        <v>0.5</v>
      </c>
    </row>
    <row r="1380" spans="1:3" x14ac:dyDescent="0.25">
      <c r="A1380" s="1" t="s">
        <v>9225</v>
      </c>
      <c r="B1380" s="2">
        <v>106222597</v>
      </c>
      <c r="C1380" s="6">
        <v>0</v>
      </c>
    </row>
    <row r="1381" spans="1:3" x14ac:dyDescent="0.25">
      <c r="A1381" s="1" t="s">
        <v>9225</v>
      </c>
      <c r="B1381" s="2">
        <v>301759028</v>
      </c>
      <c r="C1381" s="6">
        <v>0.25</v>
      </c>
    </row>
    <row r="1382" spans="1:3" x14ac:dyDescent="0.25">
      <c r="A1382" s="1" t="s">
        <v>9225</v>
      </c>
      <c r="B1382" s="2">
        <v>854450415</v>
      </c>
      <c r="C1382" s="6">
        <v>0.5</v>
      </c>
    </row>
    <row r="1383" spans="1:3" x14ac:dyDescent="0.25">
      <c r="A1383" s="1" t="s">
        <v>9225</v>
      </c>
      <c r="B1383" s="2">
        <v>722370123</v>
      </c>
      <c r="C1383" s="6">
        <v>0.75</v>
      </c>
    </row>
    <row r="1384" spans="1:3" x14ac:dyDescent="0.25">
      <c r="A1384" s="1" t="s">
        <v>9225</v>
      </c>
      <c r="B1384" s="2">
        <v>542326392</v>
      </c>
      <c r="C1384" s="6">
        <v>0</v>
      </c>
    </row>
    <row r="1385" spans="1:3" x14ac:dyDescent="0.25">
      <c r="A1385" s="1" t="s">
        <v>9225</v>
      </c>
      <c r="B1385" s="2">
        <v>296925350</v>
      </c>
      <c r="C1385" s="6">
        <v>0.75</v>
      </c>
    </row>
    <row r="1386" spans="1:3" x14ac:dyDescent="0.25">
      <c r="A1386" s="1" t="s">
        <v>9225</v>
      </c>
      <c r="B1386" s="2">
        <v>22285799</v>
      </c>
      <c r="C1386" s="6">
        <v>0.75</v>
      </c>
    </row>
    <row r="1387" spans="1:3" x14ac:dyDescent="0.25">
      <c r="A1387" s="1" t="s">
        <v>9225</v>
      </c>
      <c r="B1387" s="2">
        <v>986502521</v>
      </c>
      <c r="C1387" s="6">
        <v>0</v>
      </c>
    </row>
    <row r="1388" spans="1:3" x14ac:dyDescent="0.25">
      <c r="A1388" s="1" t="s">
        <v>9225</v>
      </c>
      <c r="B1388" s="2">
        <v>261781838</v>
      </c>
      <c r="C1388" s="6">
        <v>0.75</v>
      </c>
    </row>
    <row r="1389" spans="1:3" x14ac:dyDescent="0.25">
      <c r="A1389" s="1" t="s">
        <v>9225</v>
      </c>
      <c r="B1389" s="2">
        <v>952494421</v>
      </c>
      <c r="C1389" s="6">
        <v>0.25</v>
      </c>
    </row>
    <row r="1390" spans="1:3" x14ac:dyDescent="0.25">
      <c r="A1390" s="1" t="s">
        <v>9225</v>
      </c>
      <c r="B1390" s="2">
        <v>684646968</v>
      </c>
      <c r="C1390" s="6">
        <v>0.5</v>
      </c>
    </row>
    <row r="1391" spans="1:3" x14ac:dyDescent="0.25">
      <c r="A1391" s="1" t="s">
        <v>9225</v>
      </c>
      <c r="B1391" s="2">
        <v>153838873</v>
      </c>
      <c r="C1391" s="6">
        <v>0</v>
      </c>
    </row>
    <row r="1392" spans="1:3" x14ac:dyDescent="0.25">
      <c r="A1392" s="1" t="s">
        <v>9225</v>
      </c>
      <c r="B1392" s="2">
        <v>360971387</v>
      </c>
      <c r="C1392" s="6">
        <v>0.75</v>
      </c>
    </row>
    <row r="1393" spans="1:3" x14ac:dyDescent="0.25">
      <c r="A1393" s="1" t="s">
        <v>9225</v>
      </c>
      <c r="B1393" s="2">
        <v>573934545</v>
      </c>
      <c r="C1393" s="6">
        <v>0</v>
      </c>
    </row>
    <row r="1394" spans="1:3" x14ac:dyDescent="0.25">
      <c r="A1394" s="1" t="s">
        <v>9225</v>
      </c>
      <c r="B1394" s="2">
        <v>508139626</v>
      </c>
      <c r="C1394" s="6">
        <v>0.5</v>
      </c>
    </row>
    <row r="1395" spans="1:3" x14ac:dyDescent="0.25">
      <c r="A1395" s="1" t="s">
        <v>9225</v>
      </c>
      <c r="B1395" s="2">
        <v>854150558</v>
      </c>
      <c r="C1395" s="6">
        <v>0</v>
      </c>
    </row>
    <row r="1396" spans="1:3" x14ac:dyDescent="0.25">
      <c r="A1396" s="1" t="s">
        <v>9225</v>
      </c>
      <c r="B1396" s="2">
        <v>840048564</v>
      </c>
      <c r="C1396" s="6">
        <v>0</v>
      </c>
    </row>
    <row r="1397" spans="1:3" x14ac:dyDescent="0.25">
      <c r="A1397" s="1" t="s">
        <v>9225</v>
      </c>
      <c r="B1397" s="2">
        <v>840316438</v>
      </c>
      <c r="C1397" s="6">
        <v>0.5</v>
      </c>
    </row>
    <row r="1398" spans="1:3" x14ac:dyDescent="0.25">
      <c r="A1398" s="1" t="s">
        <v>9225</v>
      </c>
      <c r="B1398" s="2">
        <v>830129063</v>
      </c>
      <c r="C1398" s="6">
        <v>0.75</v>
      </c>
    </row>
    <row r="1399" spans="1:3" x14ac:dyDescent="0.25">
      <c r="A1399" s="1" t="s">
        <v>9225</v>
      </c>
      <c r="B1399" s="2">
        <v>692862884</v>
      </c>
      <c r="C1399" s="6">
        <v>0.75</v>
      </c>
    </row>
    <row r="1400" spans="1:3" x14ac:dyDescent="0.25">
      <c r="A1400" s="1" t="s">
        <v>9225</v>
      </c>
      <c r="B1400" s="2">
        <v>61136726</v>
      </c>
      <c r="C1400" s="6">
        <v>0.25</v>
      </c>
    </row>
    <row r="1401" spans="1:3" x14ac:dyDescent="0.25">
      <c r="A1401" s="1" t="s">
        <v>9225</v>
      </c>
      <c r="B1401" s="2">
        <v>420833481</v>
      </c>
      <c r="C1401" s="6">
        <v>0.25</v>
      </c>
    </row>
    <row r="1402" spans="1:3" x14ac:dyDescent="0.25">
      <c r="A1402" s="1" t="s">
        <v>9225</v>
      </c>
      <c r="B1402" s="2">
        <v>249336167</v>
      </c>
      <c r="C1402" s="6">
        <v>0.75</v>
      </c>
    </row>
    <row r="1403" spans="1:3" x14ac:dyDescent="0.25">
      <c r="A1403" s="1" t="s">
        <v>9225</v>
      </c>
      <c r="B1403" s="2">
        <v>659613431</v>
      </c>
      <c r="C1403" s="6">
        <v>0.25</v>
      </c>
    </row>
    <row r="1404" spans="1:3" x14ac:dyDescent="0.25">
      <c r="A1404" s="1" t="s">
        <v>9225</v>
      </c>
      <c r="B1404" s="2">
        <v>560230268</v>
      </c>
      <c r="C1404" s="6">
        <v>0.25</v>
      </c>
    </row>
    <row r="1405" spans="1:3" x14ac:dyDescent="0.25">
      <c r="A1405" s="1" t="s">
        <v>9225</v>
      </c>
      <c r="B1405" s="2">
        <v>561323360</v>
      </c>
      <c r="C1405" s="6">
        <v>0.5</v>
      </c>
    </row>
    <row r="1406" spans="1:3" x14ac:dyDescent="0.25">
      <c r="A1406" s="1" t="s">
        <v>9225</v>
      </c>
      <c r="B1406" s="2">
        <v>410094830</v>
      </c>
      <c r="C1406" s="6">
        <v>0.75</v>
      </c>
    </row>
    <row r="1407" spans="1:3" x14ac:dyDescent="0.25">
      <c r="A1407" s="1" t="s">
        <v>9225</v>
      </c>
      <c r="B1407" s="2">
        <v>305720354</v>
      </c>
      <c r="C1407" s="6">
        <v>0.5</v>
      </c>
    </row>
    <row r="1408" spans="1:3" x14ac:dyDescent="0.25">
      <c r="A1408" s="1" t="s">
        <v>9225</v>
      </c>
      <c r="B1408" s="2">
        <v>655541829</v>
      </c>
      <c r="C1408" s="6">
        <v>0</v>
      </c>
    </row>
    <row r="1409" spans="1:3" x14ac:dyDescent="0.25">
      <c r="A1409" s="1" t="s">
        <v>9225</v>
      </c>
      <c r="B1409" s="2">
        <v>268560799</v>
      </c>
      <c r="C1409" s="6">
        <v>0.75</v>
      </c>
    </row>
    <row r="1410" spans="1:3" x14ac:dyDescent="0.25">
      <c r="A1410" s="1" t="s">
        <v>9225</v>
      </c>
      <c r="B1410" s="2">
        <v>437316053</v>
      </c>
      <c r="C1410" s="6">
        <v>0</v>
      </c>
    </row>
    <row r="1411" spans="1:3" x14ac:dyDescent="0.25">
      <c r="A1411" s="1" t="s">
        <v>9225</v>
      </c>
      <c r="B1411" s="2">
        <v>600894200</v>
      </c>
      <c r="C1411" s="6">
        <v>0.75</v>
      </c>
    </row>
    <row r="1412" spans="1:3" x14ac:dyDescent="0.25">
      <c r="A1412" s="1" t="s">
        <v>9225</v>
      </c>
      <c r="B1412" s="2">
        <v>407721104</v>
      </c>
      <c r="C1412" s="6">
        <v>0.5</v>
      </c>
    </row>
    <row r="1413" spans="1:3" x14ac:dyDescent="0.25">
      <c r="A1413" s="1" t="s">
        <v>9225</v>
      </c>
      <c r="B1413" s="2">
        <v>38422647</v>
      </c>
      <c r="C1413" s="6">
        <v>0.75</v>
      </c>
    </row>
    <row r="1414" spans="1:3" x14ac:dyDescent="0.25">
      <c r="A1414" s="1" t="s">
        <v>9225</v>
      </c>
      <c r="B1414" s="2">
        <v>928702324</v>
      </c>
      <c r="C1414" s="6">
        <v>0.5</v>
      </c>
    </row>
    <row r="1415" spans="1:3" x14ac:dyDescent="0.25">
      <c r="A1415" s="1" t="s">
        <v>9225</v>
      </c>
      <c r="B1415" s="2">
        <v>638191269</v>
      </c>
      <c r="C1415" s="6">
        <v>0.25</v>
      </c>
    </row>
    <row r="1416" spans="1:3" x14ac:dyDescent="0.25">
      <c r="A1416" s="1" t="s">
        <v>9225</v>
      </c>
      <c r="B1416" s="2">
        <v>464585211</v>
      </c>
      <c r="C1416" s="6">
        <v>0.5</v>
      </c>
    </row>
    <row r="1417" spans="1:3" x14ac:dyDescent="0.25">
      <c r="A1417" s="1" t="s">
        <v>9225</v>
      </c>
      <c r="B1417" s="2">
        <v>282574873</v>
      </c>
      <c r="C1417" s="6">
        <v>0</v>
      </c>
    </row>
    <row r="1418" spans="1:3" x14ac:dyDescent="0.25">
      <c r="A1418" s="1" t="s">
        <v>9225</v>
      </c>
      <c r="B1418" s="2">
        <v>867314711</v>
      </c>
      <c r="C1418" s="6">
        <v>0.75</v>
      </c>
    </row>
    <row r="1419" spans="1:3" x14ac:dyDescent="0.25">
      <c r="A1419" s="1" t="s">
        <v>9225</v>
      </c>
      <c r="B1419" s="2">
        <v>504825236</v>
      </c>
      <c r="C1419" s="6">
        <v>0.25</v>
      </c>
    </row>
    <row r="1420" spans="1:3" x14ac:dyDescent="0.25">
      <c r="A1420" s="1" t="s">
        <v>9225</v>
      </c>
      <c r="B1420" s="2">
        <v>255952093</v>
      </c>
      <c r="C1420" s="6">
        <v>0</v>
      </c>
    </row>
    <row r="1421" spans="1:3" x14ac:dyDescent="0.25">
      <c r="A1421" s="1" t="s">
        <v>9225</v>
      </c>
      <c r="B1421" s="2">
        <v>465790024</v>
      </c>
      <c r="C1421" s="6">
        <v>0.5</v>
      </c>
    </row>
    <row r="1422" spans="1:3" x14ac:dyDescent="0.25">
      <c r="A1422" s="1" t="s">
        <v>9225</v>
      </c>
      <c r="B1422" s="2">
        <v>700452434</v>
      </c>
      <c r="C1422" s="6">
        <v>0.5</v>
      </c>
    </row>
    <row r="1423" spans="1:3" x14ac:dyDescent="0.25">
      <c r="A1423" s="1" t="s">
        <v>9225</v>
      </c>
      <c r="B1423" s="2">
        <v>846532006</v>
      </c>
      <c r="C1423" s="6">
        <v>0</v>
      </c>
    </row>
    <row r="1424" spans="1:3" x14ac:dyDescent="0.25">
      <c r="A1424" s="1" t="s">
        <v>9225</v>
      </c>
      <c r="B1424" s="2">
        <v>843399380</v>
      </c>
      <c r="C1424" s="6">
        <v>0.75</v>
      </c>
    </row>
    <row r="1425" spans="1:3" x14ac:dyDescent="0.25">
      <c r="A1425" s="1" t="s">
        <v>9225</v>
      </c>
      <c r="B1425" s="2">
        <v>536250463</v>
      </c>
      <c r="C1425" s="6">
        <v>0.5</v>
      </c>
    </row>
    <row r="1426" spans="1:3" x14ac:dyDescent="0.25">
      <c r="A1426" s="1" t="s">
        <v>9225</v>
      </c>
      <c r="B1426" s="2">
        <v>346107344</v>
      </c>
      <c r="C1426" s="6">
        <v>0</v>
      </c>
    </row>
    <row r="1427" spans="1:3" x14ac:dyDescent="0.25">
      <c r="A1427" s="1" t="s">
        <v>9225</v>
      </c>
      <c r="B1427" s="2">
        <v>352133027</v>
      </c>
      <c r="C1427" s="6">
        <v>0.5</v>
      </c>
    </row>
    <row r="1428" spans="1:3" x14ac:dyDescent="0.25">
      <c r="A1428" s="1" t="s">
        <v>9225</v>
      </c>
      <c r="B1428" s="2">
        <v>999205699</v>
      </c>
      <c r="C1428" s="6">
        <v>0.5</v>
      </c>
    </row>
    <row r="1429" spans="1:3" x14ac:dyDescent="0.25">
      <c r="A1429" s="1" t="s">
        <v>9225</v>
      </c>
      <c r="B1429" s="2">
        <v>574446287</v>
      </c>
      <c r="C1429" s="6">
        <v>0.75</v>
      </c>
    </row>
    <row r="1430" spans="1:3" x14ac:dyDescent="0.25">
      <c r="A1430" s="1" t="s">
        <v>9225</v>
      </c>
      <c r="B1430" s="2">
        <v>892482644</v>
      </c>
      <c r="C1430" s="6">
        <v>0.25</v>
      </c>
    </row>
    <row r="1431" spans="1:3" x14ac:dyDescent="0.25">
      <c r="A1431" s="1" t="s">
        <v>9225</v>
      </c>
      <c r="B1431" s="2">
        <v>516644526</v>
      </c>
      <c r="C1431" s="6">
        <v>0.75</v>
      </c>
    </row>
    <row r="1432" spans="1:3" x14ac:dyDescent="0.25">
      <c r="A1432" s="1" t="s">
        <v>9225</v>
      </c>
      <c r="B1432" s="2">
        <v>478604151</v>
      </c>
      <c r="C1432" s="6">
        <v>0.5</v>
      </c>
    </row>
    <row r="1433" spans="1:3" x14ac:dyDescent="0.25">
      <c r="A1433" s="1" t="s">
        <v>9225</v>
      </c>
      <c r="B1433" s="2">
        <v>895923214</v>
      </c>
      <c r="C1433" s="6">
        <v>0.75</v>
      </c>
    </row>
    <row r="1434" spans="1:3" x14ac:dyDescent="0.25">
      <c r="A1434" s="1" t="s">
        <v>9225</v>
      </c>
      <c r="B1434" s="2">
        <v>716638231</v>
      </c>
      <c r="C1434" s="6">
        <v>0</v>
      </c>
    </row>
    <row r="1435" spans="1:3" x14ac:dyDescent="0.25">
      <c r="A1435" s="1" t="s">
        <v>9225</v>
      </c>
      <c r="B1435" s="2">
        <v>750048021</v>
      </c>
      <c r="C1435" s="6">
        <v>0.75</v>
      </c>
    </row>
    <row r="1436" spans="1:3" x14ac:dyDescent="0.25">
      <c r="A1436" s="1" t="s">
        <v>9225</v>
      </c>
      <c r="B1436" s="2">
        <v>738174825</v>
      </c>
      <c r="C1436" s="6">
        <v>0.75</v>
      </c>
    </row>
    <row r="1437" spans="1:3" x14ac:dyDescent="0.25">
      <c r="A1437" s="1" t="s">
        <v>9225</v>
      </c>
      <c r="B1437" s="2">
        <v>906291581</v>
      </c>
      <c r="C1437" s="6">
        <v>0.75</v>
      </c>
    </row>
    <row r="1438" spans="1:3" x14ac:dyDescent="0.25">
      <c r="A1438" s="1" t="s">
        <v>9225</v>
      </c>
      <c r="B1438" s="2">
        <v>275081482</v>
      </c>
      <c r="C1438" s="6">
        <v>0.75</v>
      </c>
    </row>
    <row r="1439" spans="1:3" x14ac:dyDescent="0.25">
      <c r="A1439" s="1" t="s">
        <v>9225</v>
      </c>
      <c r="B1439" s="2">
        <v>561127028</v>
      </c>
      <c r="C1439" s="6">
        <v>0.5</v>
      </c>
    </row>
    <row r="1440" spans="1:3" x14ac:dyDescent="0.25">
      <c r="A1440" s="1" t="s">
        <v>9225</v>
      </c>
      <c r="B1440" s="2">
        <v>40542685</v>
      </c>
      <c r="C1440" s="6">
        <v>0</v>
      </c>
    </row>
    <row r="1441" spans="1:3" x14ac:dyDescent="0.25">
      <c r="A1441" s="1" t="s">
        <v>9225</v>
      </c>
      <c r="B1441" s="2">
        <v>331722238</v>
      </c>
      <c r="C1441" s="6">
        <v>0.25</v>
      </c>
    </row>
    <row r="1442" spans="1:3" x14ac:dyDescent="0.25">
      <c r="A1442" s="1" t="s">
        <v>9225</v>
      </c>
      <c r="B1442" s="2">
        <v>529183206</v>
      </c>
      <c r="C1442" s="6">
        <v>0.25</v>
      </c>
    </row>
    <row r="1443" spans="1:3" x14ac:dyDescent="0.25">
      <c r="A1443" s="1" t="s">
        <v>9225</v>
      </c>
      <c r="B1443" s="2">
        <v>183426409</v>
      </c>
      <c r="C1443" s="6">
        <v>0.5</v>
      </c>
    </row>
    <row r="1444" spans="1:3" x14ac:dyDescent="0.25">
      <c r="A1444" s="1" t="s">
        <v>9225</v>
      </c>
      <c r="B1444" s="2">
        <v>600474664</v>
      </c>
      <c r="C1444" s="6">
        <v>0.75</v>
      </c>
    </row>
    <row r="1445" spans="1:3" x14ac:dyDescent="0.25">
      <c r="A1445" s="1" t="s">
        <v>9225</v>
      </c>
      <c r="B1445" s="2">
        <v>760479632</v>
      </c>
      <c r="C1445" s="6">
        <v>0.5</v>
      </c>
    </row>
    <row r="1446" spans="1:3" x14ac:dyDescent="0.25">
      <c r="A1446" s="1" t="s">
        <v>9225</v>
      </c>
      <c r="B1446" s="2">
        <v>851201007</v>
      </c>
      <c r="C1446" s="6">
        <v>0.75</v>
      </c>
    </row>
    <row r="1447" spans="1:3" x14ac:dyDescent="0.25">
      <c r="A1447" s="1" t="s">
        <v>9225</v>
      </c>
      <c r="B1447" s="2">
        <v>743583179</v>
      </c>
      <c r="C1447" s="6">
        <v>0</v>
      </c>
    </row>
    <row r="1448" spans="1:3" x14ac:dyDescent="0.25">
      <c r="A1448" s="1" t="s">
        <v>9225</v>
      </c>
      <c r="B1448" s="2">
        <v>197184515</v>
      </c>
      <c r="C1448" s="6">
        <v>0.5</v>
      </c>
    </row>
    <row r="1449" spans="1:3" x14ac:dyDescent="0.25">
      <c r="A1449" s="1" t="s">
        <v>9225</v>
      </c>
      <c r="B1449" s="2">
        <v>17072561</v>
      </c>
      <c r="C1449" s="6">
        <v>0.5</v>
      </c>
    </row>
    <row r="1450" spans="1:3" x14ac:dyDescent="0.25">
      <c r="A1450" s="1" t="s">
        <v>9225</v>
      </c>
      <c r="B1450" s="2">
        <v>931693559</v>
      </c>
      <c r="C1450" s="6">
        <v>0.75</v>
      </c>
    </row>
    <row r="1451" spans="1:3" x14ac:dyDescent="0.25">
      <c r="A1451" s="1" t="s">
        <v>9225</v>
      </c>
      <c r="B1451" s="2">
        <v>549134996</v>
      </c>
      <c r="C1451" s="6">
        <v>0</v>
      </c>
    </row>
    <row r="1452" spans="1:3" x14ac:dyDescent="0.25">
      <c r="A1452" s="1" t="s">
        <v>9225</v>
      </c>
      <c r="B1452" s="2">
        <v>661870122</v>
      </c>
      <c r="C1452" s="6">
        <v>0.5</v>
      </c>
    </row>
    <row r="1453" spans="1:3" x14ac:dyDescent="0.25">
      <c r="A1453" s="1" t="s">
        <v>9225</v>
      </c>
      <c r="B1453" s="2">
        <v>844045733</v>
      </c>
      <c r="C1453" s="6">
        <v>0.5</v>
      </c>
    </row>
    <row r="1454" spans="1:3" x14ac:dyDescent="0.25">
      <c r="A1454" s="1" t="s">
        <v>9225</v>
      </c>
      <c r="B1454" s="2">
        <v>537521887</v>
      </c>
      <c r="C1454" s="6">
        <v>0.5</v>
      </c>
    </row>
    <row r="1455" spans="1:3" x14ac:dyDescent="0.25">
      <c r="A1455" s="1" t="s">
        <v>9225</v>
      </c>
      <c r="B1455" s="2">
        <v>992396243</v>
      </c>
      <c r="C1455" s="6">
        <v>0</v>
      </c>
    </row>
    <row r="1456" spans="1:3" x14ac:dyDescent="0.25">
      <c r="A1456" s="1" t="s">
        <v>9225</v>
      </c>
      <c r="B1456" s="2">
        <v>701408949</v>
      </c>
      <c r="C1456" s="6">
        <v>0</v>
      </c>
    </row>
    <row r="1457" spans="1:3" x14ac:dyDescent="0.25">
      <c r="A1457" s="1" t="s">
        <v>9225</v>
      </c>
      <c r="B1457" s="2">
        <v>972428622</v>
      </c>
      <c r="C1457" s="6">
        <v>0.5</v>
      </c>
    </row>
    <row r="1458" spans="1:3" x14ac:dyDescent="0.25">
      <c r="A1458" s="1" t="s">
        <v>9225</v>
      </c>
      <c r="B1458" s="2">
        <v>54731291</v>
      </c>
      <c r="C1458" s="6">
        <v>0</v>
      </c>
    </row>
    <row r="1459" spans="1:3" x14ac:dyDescent="0.25">
      <c r="A1459" s="1" t="s">
        <v>9225</v>
      </c>
      <c r="B1459" s="2">
        <v>531175706</v>
      </c>
      <c r="C1459" s="6">
        <v>0.5</v>
      </c>
    </row>
    <row r="1460" spans="1:3" x14ac:dyDescent="0.25">
      <c r="A1460" s="1" t="s">
        <v>9225</v>
      </c>
      <c r="B1460" s="2">
        <v>986967108</v>
      </c>
      <c r="C1460" s="6">
        <v>0.25</v>
      </c>
    </row>
    <row r="1461" spans="1:3" x14ac:dyDescent="0.25">
      <c r="A1461" s="1" t="s">
        <v>9225</v>
      </c>
      <c r="B1461" s="2">
        <v>871526576</v>
      </c>
      <c r="C1461" s="6">
        <v>0.5</v>
      </c>
    </row>
    <row r="1462" spans="1:3" x14ac:dyDescent="0.25">
      <c r="A1462" s="1" t="s">
        <v>9225</v>
      </c>
      <c r="B1462" s="2">
        <v>947182432</v>
      </c>
      <c r="C1462" s="6">
        <v>0.25</v>
      </c>
    </row>
    <row r="1463" spans="1:3" x14ac:dyDescent="0.25">
      <c r="A1463" s="1" t="s">
        <v>9225</v>
      </c>
      <c r="B1463" s="2">
        <v>299463142</v>
      </c>
      <c r="C1463" s="6">
        <v>0</v>
      </c>
    </row>
    <row r="1464" spans="1:3" x14ac:dyDescent="0.25">
      <c r="A1464" s="1" t="s">
        <v>9225</v>
      </c>
      <c r="B1464" s="2">
        <v>57303665</v>
      </c>
      <c r="C1464" s="6">
        <v>0.75</v>
      </c>
    </row>
    <row r="1465" spans="1:3" x14ac:dyDescent="0.25">
      <c r="A1465" s="1" t="s">
        <v>9225</v>
      </c>
      <c r="B1465" s="2">
        <v>213343518</v>
      </c>
      <c r="C1465" s="6">
        <v>0</v>
      </c>
    </row>
    <row r="1466" spans="1:3" x14ac:dyDescent="0.25">
      <c r="A1466" s="1" t="s">
        <v>9225</v>
      </c>
      <c r="B1466" s="2">
        <v>253730021</v>
      </c>
      <c r="C1466" s="6">
        <v>0.25</v>
      </c>
    </row>
    <row r="1467" spans="1:3" x14ac:dyDescent="0.25">
      <c r="A1467" s="1" t="s">
        <v>9259</v>
      </c>
      <c r="B1467" s="2">
        <v>642538814</v>
      </c>
      <c r="C1467" s="6">
        <v>0</v>
      </c>
    </row>
    <row r="1468" spans="1:3" x14ac:dyDescent="0.25">
      <c r="A1468" s="1" t="s">
        <v>9259</v>
      </c>
      <c r="B1468" s="2">
        <v>682080114</v>
      </c>
      <c r="C1468" s="6">
        <v>0.25</v>
      </c>
    </row>
    <row r="1469" spans="1:3" x14ac:dyDescent="0.25">
      <c r="A1469" s="1" t="s">
        <v>9259</v>
      </c>
      <c r="B1469" s="2">
        <v>255215146</v>
      </c>
      <c r="C1469" s="6">
        <v>0.5</v>
      </c>
    </row>
    <row r="1470" spans="1:3" x14ac:dyDescent="0.25">
      <c r="A1470" s="1" t="s">
        <v>9259</v>
      </c>
      <c r="B1470" s="2">
        <v>890318492</v>
      </c>
      <c r="C1470" s="6">
        <v>0.75</v>
      </c>
    </row>
    <row r="1471" spans="1:3" x14ac:dyDescent="0.25">
      <c r="A1471" s="1" t="s">
        <v>9259</v>
      </c>
      <c r="B1471" s="2">
        <v>767138580</v>
      </c>
      <c r="C1471" s="6">
        <v>0</v>
      </c>
    </row>
    <row r="1472" spans="1:3" x14ac:dyDescent="0.25">
      <c r="A1472" s="1" t="s">
        <v>9259</v>
      </c>
      <c r="B1472" s="2">
        <v>36336429</v>
      </c>
      <c r="C1472" s="6">
        <v>0.25</v>
      </c>
    </row>
    <row r="1473" spans="1:3" x14ac:dyDescent="0.25">
      <c r="A1473" s="1" t="s">
        <v>9259</v>
      </c>
      <c r="B1473" s="2">
        <v>225676645</v>
      </c>
      <c r="C1473" s="6">
        <v>0.25</v>
      </c>
    </row>
    <row r="1474" spans="1:3" x14ac:dyDescent="0.25">
      <c r="A1474" s="1" t="s">
        <v>9259</v>
      </c>
      <c r="B1474" s="2">
        <v>112752941</v>
      </c>
      <c r="C1474" s="6">
        <v>0.5</v>
      </c>
    </row>
    <row r="1475" spans="1:3" x14ac:dyDescent="0.25">
      <c r="A1475" s="1" t="s">
        <v>9259</v>
      </c>
      <c r="B1475" s="2">
        <v>97905680</v>
      </c>
      <c r="C1475" s="6">
        <v>0.5</v>
      </c>
    </row>
    <row r="1476" spans="1:3" x14ac:dyDescent="0.25">
      <c r="A1476" s="1" t="s">
        <v>9259</v>
      </c>
      <c r="B1476" s="2">
        <v>832315873</v>
      </c>
      <c r="C1476" s="6">
        <v>0</v>
      </c>
    </row>
    <row r="1477" spans="1:3" x14ac:dyDescent="0.25">
      <c r="A1477" s="1" t="s">
        <v>9259</v>
      </c>
      <c r="B1477" s="2">
        <v>970852604</v>
      </c>
      <c r="C1477" s="6">
        <v>0.25</v>
      </c>
    </row>
    <row r="1478" spans="1:3" x14ac:dyDescent="0.25">
      <c r="A1478" s="1" t="s">
        <v>9259</v>
      </c>
      <c r="B1478" s="2">
        <v>385409761</v>
      </c>
      <c r="C1478" s="6">
        <v>0.5</v>
      </c>
    </row>
    <row r="1479" spans="1:3" x14ac:dyDescent="0.25">
      <c r="A1479" s="1" t="s">
        <v>9259</v>
      </c>
      <c r="B1479" s="2">
        <v>774767354</v>
      </c>
      <c r="C1479" s="6">
        <v>0</v>
      </c>
    </row>
    <row r="1480" spans="1:3" x14ac:dyDescent="0.25">
      <c r="A1480" s="1" t="s">
        <v>9259</v>
      </c>
      <c r="B1480" s="2">
        <v>834142460</v>
      </c>
      <c r="C1480" s="6">
        <v>0</v>
      </c>
    </row>
    <row r="1481" spans="1:3" x14ac:dyDescent="0.25">
      <c r="A1481" s="1" t="s">
        <v>9259</v>
      </c>
      <c r="B1481" s="2">
        <v>785496028</v>
      </c>
      <c r="C1481" s="6">
        <v>0</v>
      </c>
    </row>
    <row r="1482" spans="1:3" x14ac:dyDescent="0.25">
      <c r="A1482" s="1" t="s">
        <v>9259</v>
      </c>
      <c r="B1482" s="2">
        <v>339310494</v>
      </c>
      <c r="C1482" s="6">
        <v>0.25</v>
      </c>
    </row>
    <row r="1483" spans="1:3" x14ac:dyDescent="0.25">
      <c r="A1483" s="1" t="s">
        <v>9259</v>
      </c>
      <c r="B1483" s="2">
        <v>663702178</v>
      </c>
      <c r="C1483" s="6">
        <v>0.5</v>
      </c>
    </row>
    <row r="1484" spans="1:3" x14ac:dyDescent="0.25">
      <c r="A1484" s="1" t="s">
        <v>9259</v>
      </c>
      <c r="B1484" s="2">
        <v>689682218</v>
      </c>
      <c r="C1484" s="6">
        <v>0.5</v>
      </c>
    </row>
    <row r="1485" spans="1:3" x14ac:dyDescent="0.25">
      <c r="A1485" s="1" t="s">
        <v>9259</v>
      </c>
      <c r="B1485" s="2">
        <v>940671188</v>
      </c>
      <c r="C1485" s="6">
        <v>0.75</v>
      </c>
    </row>
    <row r="1486" spans="1:3" x14ac:dyDescent="0.25">
      <c r="A1486" s="1" t="s">
        <v>9259</v>
      </c>
      <c r="B1486" s="2">
        <v>919543217</v>
      </c>
      <c r="C1486" s="6">
        <v>0</v>
      </c>
    </row>
    <row r="1487" spans="1:3" x14ac:dyDescent="0.25">
      <c r="A1487" s="1" t="s">
        <v>9259</v>
      </c>
      <c r="B1487" s="2">
        <v>175122483</v>
      </c>
      <c r="C1487" s="6">
        <v>0</v>
      </c>
    </row>
    <row r="1488" spans="1:3" x14ac:dyDescent="0.25">
      <c r="A1488" s="1" t="s">
        <v>9259</v>
      </c>
      <c r="B1488" s="2">
        <v>80721655</v>
      </c>
      <c r="C1488" s="6">
        <v>0.25</v>
      </c>
    </row>
    <row r="1489" spans="1:3" x14ac:dyDescent="0.25">
      <c r="A1489" s="1" t="s">
        <v>9259</v>
      </c>
      <c r="B1489" s="2">
        <v>375689300</v>
      </c>
      <c r="C1489" s="6">
        <v>0.5</v>
      </c>
    </row>
    <row r="1490" spans="1:3" x14ac:dyDescent="0.25">
      <c r="A1490" s="1" t="s">
        <v>9259</v>
      </c>
      <c r="B1490" s="2">
        <v>388867167</v>
      </c>
      <c r="C1490" s="6">
        <v>0.25</v>
      </c>
    </row>
    <row r="1491" spans="1:3" x14ac:dyDescent="0.25">
      <c r="A1491" s="1" t="s">
        <v>9259</v>
      </c>
      <c r="B1491" s="2">
        <v>474173583</v>
      </c>
      <c r="C1491" s="6">
        <v>0</v>
      </c>
    </row>
    <row r="1492" spans="1:3" x14ac:dyDescent="0.25">
      <c r="A1492" s="1" t="s">
        <v>9259</v>
      </c>
      <c r="B1492" s="2">
        <v>124971917</v>
      </c>
      <c r="C1492" s="6">
        <v>0.25</v>
      </c>
    </row>
    <row r="1493" spans="1:3" x14ac:dyDescent="0.25">
      <c r="A1493" s="1" t="s">
        <v>9259</v>
      </c>
      <c r="B1493" s="2">
        <v>826973742</v>
      </c>
      <c r="C1493" s="6">
        <v>0.75</v>
      </c>
    </row>
    <row r="1494" spans="1:3" x14ac:dyDescent="0.25">
      <c r="A1494" s="1" t="s">
        <v>9259</v>
      </c>
      <c r="B1494" s="2">
        <v>181075374</v>
      </c>
      <c r="C1494" s="6">
        <v>0</v>
      </c>
    </row>
    <row r="1495" spans="1:3" x14ac:dyDescent="0.25">
      <c r="A1495" s="1" t="s">
        <v>9259</v>
      </c>
      <c r="B1495" s="2">
        <v>81563994</v>
      </c>
      <c r="C1495" s="6">
        <v>0.25</v>
      </c>
    </row>
    <row r="1496" spans="1:3" x14ac:dyDescent="0.25">
      <c r="A1496" s="1" t="s">
        <v>9259</v>
      </c>
      <c r="B1496" s="2">
        <v>139849807</v>
      </c>
      <c r="C1496" s="6">
        <v>0.5</v>
      </c>
    </row>
    <row r="1497" spans="1:3" x14ac:dyDescent="0.25">
      <c r="A1497" s="1" t="s">
        <v>9259</v>
      </c>
      <c r="B1497" s="2">
        <v>182801487</v>
      </c>
      <c r="C1497" s="6">
        <v>0.75</v>
      </c>
    </row>
    <row r="1498" spans="1:3" x14ac:dyDescent="0.25">
      <c r="A1498" s="1" t="s">
        <v>9259</v>
      </c>
      <c r="B1498" s="2">
        <v>104892798</v>
      </c>
      <c r="C1498" s="6">
        <v>0.75</v>
      </c>
    </row>
    <row r="1499" spans="1:3" x14ac:dyDescent="0.25">
      <c r="A1499" s="1" t="s">
        <v>9259</v>
      </c>
      <c r="B1499" s="2">
        <v>718752181</v>
      </c>
      <c r="C1499" s="6">
        <v>0.5</v>
      </c>
    </row>
    <row r="1500" spans="1:3" x14ac:dyDescent="0.25">
      <c r="A1500" s="1" t="s">
        <v>9259</v>
      </c>
      <c r="B1500" s="2">
        <v>818088800</v>
      </c>
      <c r="C1500" s="6">
        <v>0</v>
      </c>
    </row>
    <row r="1501" spans="1:3" x14ac:dyDescent="0.25">
      <c r="A1501" s="1" t="s">
        <v>9259</v>
      </c>
      <c r="B1501" s="2">
        <v>386315612</v>
      </c>
      <c r="C1501" s="6">
        <v>0.25</v>
      </c>
    </row>
    <row r="1502" spans="1:3" x14ac:dyDescent="0.25">
      <c r="A1502" s="1" t="s">
        <v>9259</v>
      </c>
      <c r="B1502" s="2">
        <v>959542022</v>
      </c>
      <c r="C1502" s="6">
        <v>0.25</v>
      </c>
    </row>
    <row r="1503" spans="1:3" x14ac:dyDescent="0.25">
      <c r="A1503" s="1" t="s">
        <v>9259</v>
      </c>
      <c r="B1503" s="2">
        <v>167132802</v>
      </c>
      <c r="C1503" s="6">
        <v>0.5</v>
      </c>
    </row>
    <row r="1504" spans="1:3" x14ac:dyDescent="0.25">
      <c r="A1504" s="1" t="s">
        <v>9259</v>
      </c>
      <c r="B1504" s="2">
        <v>618776278</v>
      </c>
      <c r="C1504" s="6">
        <v>0.75</v>
      </c>
    </row>
    <row r="1505" spans="1:3" x14ac:dyDescent="0.25">
      <c r="A1505" s="1" t="s">
        <v>9259</v>
      </c>
      <c r="B1505" s="2">
        <v>585592113</v>
      </c>
      <c r="C1505" s="6">
        <v>0.25</v>
      </c>
    </row>
    <row r="1506" spans="1:3" x14ac:dyDescent="0.25">
      <c r="A1506" s="1" t="s">
        <v>9259</v>
      </c>
      <c r="B1506" s="2">
        <v>62120508</v>
      </c>
      <c r="C1506" s="6">
        <v>0</v>
      </c>
    </row>
    <row r="1507" spans="1:3" x14ac:dyDescent="0.25">
      <c r="A1507" s="1" t="s">
        <v>9259</v>
      </c>
      <c r="B1507" s="2">
        <v>858831444</v>
      </c>
      <c r="C1507" s="6">
        <v>0.25</v>
      </c>
    </row>
    <row r="1508" spans="1:3" x14ac:dyDescent="0.25">
      <c r="A1508" s="1" t="s">
        <v>9259</v>
      </c>
      <c r="B1508" s="2">
        <v>695281</v>
      </c>
      <c r="C1508" s="6">
        <v>0.75</v>
      </c>
    </row>
    <row r="1509" spans="1:3" x14ac:dyDescent="0.25">
      <c r="A1509" s="1" t="s">
        <v>9259</v>
      </c>
      <c r="B1509" s="2">
        <v>302762352</v>
      </c>
      <c r="C1509" s="6">
        <v>0.75</v>
      </c>
    </row>
    <row r="1510" spans="1:3" x14ac:dyDescent="0.25">
      <c r="A1510" s="1" t="s">
        <v>9259</v>
      </c>
      <c r="B1510" s="2">
        <v>23985999</v>
      </c>
      <c r="C1510" s="6">
        <v>0.5</v>
      </c>
    </row>
    <row r="1511" spans="1:3" x14ac:dyDescent="0.25">
      <c r="A1511" s="1" t="s">
        <v>9259</v>
      </c>
      <c r="B1511" s="2">
        <v>645643840</v>
      </c>
      <c r="C1511" s="6">
        <v>0.75</v>
      </c>
    </row>
    <row r="1512" spans="1:3" x14ac:dyDescent="0.25">
      <c r="A1512" s="1" t="s">
        <v>9259</v>
      </c>
      <c r="B1512" s="2">
        <v>588250372</v>
      </c>
      <c r="C1512" s="6">
        <v>0.25</v>
      </c>
    </row>
    <row r="1513" spans="1:3" x14ac:dyDescent="0.25">
      <c r="A1513" s="1" t="s">
        <v>9259</v>
      </c>
      <c r="B1513" s="2">
        <v>684470860</v>
      </c>
      <c r="C1513" s="6">
        <v>0.75</v>
      </c>
    </row>
    <row r="1514" spans="1:3" x14ac:dyDescent="0.25">
      <c r="A1514" s="1" t="s">
        <v>9259</v>
      </c>
      <c r="B1514" s="2">
        <v>131306401</v>
      </c>
      <c r="C1514" s="6">
        <v>0.75</v>
      </c>
    </row>
    <row r="1515" spans="1:3" x14ac:dyDescent="0.25">
      <c r="A1515" s="1" t="s">
        <v>9259</v>
      </c>
      <c r="B1515" s="2">
        <v>862357043</v>
      </c>
      <c r="C1515" s="6">
        <v>0</v>
      </c>
    </row>
    <row r="1516" spans="1:3" x14ac:dyDescent="0.25">
      <c r="A1516" s="1" t="s">
        <v>9259</v>
      </c>
      <c r="B1516" s="2">
        <v>386289914</v>
      </c>
      <c r="C1516" s="6">
        <v>0</v>
      </c>
    </row>
    <row r="1517" spans="1:3" x14ac:dyDescent="0.25">
      <c r="A1517" s="1" t="s">
        <v>9259</v>
      </c>
      <c r="B1517" s="2">
        <v>950004138</v>
      </c>
      <c r="C1517" s="6">
        <v>0.25</v>
      </c>
    </row>
    <row r="1518" spans="1:3" x14ac:dyDescent="0.25">
      <c r="A1518" s="1" t="s">
        <v>9259</v>
      </c>
      <c r="B1518" s="2">
        <v>880275552</v>
      </c>
      <c r="C1518" s="6">
        <v>0</v>
      </c>
    </row>
    <row r="1519" spans="1:3" x14ac:dyDescent="0.25">
      <c r="A1519" s="1" t="s">
        <v>9259</v>
      </c>
      <c r="B1519" s="2">
        <v>461866831</v>
      </c>
      <c r="C1519" s="6">
        <v>0</v>
      </c>
    </row>
    <row r="1520" spans="1:3" x14ac:dyDescent="0.25">
      <c r="A1520" s="1" t="s">
        <v>9259</v>
      </c>
      <c r="B1520" s="2">
        <v>150157757</v>
      </c>
      <c r="C1520" s="6">
        <v>0.5</v>
      </c>
    </row>
    <row r="1521" spans="1:3" x14ac:dyDescent="0.25">
      <c r="A1521" s="1" t="s">
        <v>9259</v>
      </c>
      <c r="B1521" s="2">
        <v>309507070</v>
      </c>
      <c r="C1521" s="6">
        <v>0.25</v>
      </c>
    </row>
    <row r="1522" spans="1:3" x14ac:dyDescent="0.25">
      <c r="A1522" s="1" t="s">
        <v>9259</v>
      </c>
      <c r="B1522" s="2">
        <v>49382283</v>
      </c>
      <c r="C1522" s="6">
        <v>0.75</v>
      </c>
    </row>
    <row r="1523" spans="1:3" x14ac:dyDescent="0.25">
      <c r="A1523" s="1" t="s">
        <v>9259</v>
      </c>
      <c r="B1523" s="2">
        <v>833296386</v>
      </c>
      <c r="C1523" s="6">
        <v>0</v>
      </c>
    </row>
    <row r="1524" spans="1:3" x14ac:dyDescent="0.25">
      <c r="A1524" s="1" t="s">
        <v>9259</v>
      </c>
      <c r="B1524" s="2">
        <v>783794493</v>
      </c>
      <c r="C1524" s="6">
        <v>0.5</v>
      </c>
    </row>
    <row r="1525" spans="1:3" x14ac:dyDescent="0.25">
      <c r="A1525" s="1" t="s">
        <v>9259</v>
      </c>
      <c r="B1525" s="2">
        <v>192167762</v>
      </c>
      <c r="C1525" s="6">
        <v>0.5</v>
      </c>
    </row>
    <row r="1526" spans="1:3" x14ac:dyDescent="0.25">
      <c r="A1526" s="1" t="s">
        <v>9259</v>
      </c>
      <c r="B1526" s="2">
        <v>780922230</v>
      </c>
      <c r="C1526" s="6">
        <v>0</v>
      </c>
    </row>
    <row r="1527" spans="1:3" x14ac:dyDescent="0.25">
      <c r="A1527" s="1" t="s">
        <v>9259</v>
      </c>
      <c r="B1527" s="2">
        <v>38852546</v>
      </c>
      <c r="C1527" s="6">
        <v>0.25</v>
      </c>
    </row>
    <row r="1528" spans="1:3" x14ac:dyDescent="0.25">
      <c r="A1528" s="1" t="s">
        <v>9259</v>
      </c>
      <c r="B1528" s="2">
        <v>122639053</v>
      </c>
      <c r="C1528" s="6">
        <v>0.75</v>
      </c>
    </row>
    <row r="1529" spans="1:3" x14ac:dyDescent="0.25">
      <c r="A1529" s="1" t="s">
        <v>9259</v>
      </c>
      <c r="B1529" s="2">
        <v>949400175</v>
      </c>
      <c r="C1529" s="6">
        <v>0.5</v>
      </c>
    </row>
    <row r="1530" spans="1:3" x14ac:dyDescent="0.25">
      <c r="A1530" s="1" t="s">
        <v>9259</v>
      </c>
      <c r="B1530" s="2">
        <v>389143681</v>
      </c>
      <c r="C1530" s="6">
        <v>0.75</v>
      </c>
    </row>
    <row r="1531" spans="1:3" x14ac:dyDescent="0.25">
      <c r="A1531" s="1" t="s">
        <v>9259</v>
      </c>
      <c r="B1531" s="2">
        <v>435998583</v>
      </c>
      <c r="C1531" s="6">
        <v>0.75</v>
      </c>
    </row>
    <row r="1532" spans="1:3" x14ac:dyDescent="0.25">
      <c r="A1532" s="1" t="s">
        <v>9259</v>
      </c>
      <c r="B1532" s="2">
        <v>568655976</v>
      </c>
      <c r="C1532" s="6">
        <v>0.25</v>
      </c>
    </row>
    <row r="1533" spans="1:3" x14ac:dyDescent="0.25">
      <c r="A1533" s="1" t="s">
        <v>9259</v>
      </c>
      <c r="B1533" s="2">
        <v>848525038</v>
      </c>
      <c r="C1533" s="6">
        <v>0.25</v>
      </c>
    </row>
    <row r="1534" spans="1:3" x14ac:dyDescent="0.25">
      <c r="A1534" s="1" t="s">
        <v>9259</v>
      </c>
      <c r="B1534" s="2">
        <v>296279071</v>
      </c>
      <c r="C1534" s="6">
        <v>0.75</v>
      </c>
    </row>
    <row r="1535" spans="1:3" x14ac:dyDescent="0.25">
      <c r="A1535" s="1" t="s">
        <v>9259</v>
      </c>
      <c r="B1535" s="2">
        <v>554023905</v>
      </c>
      <c r="C1535" s="6">
        <v>0.75</v>
      </c>
    </row>
    <row r="1536" spans="1:3" x14ac:dyDescent="0.25">
      <c r="A1536" s="1" t="s">
        <v>9259</v>
      </c>
      <c r="B1536" s="2">
        <v>525673689</v>
      </c>
      <c r="C1536" s="6">
        <v>0.25</v>
      </c>
    </row>
    <row r="1537" spans="1:3" x14ac:dyDescent="0.25">
      <c r="A1537" s="1" t="s">
        <v>9259</v>
      </c>
      <c r="B1537" s="2">
        <v>348946567</v>
      </c>
      <c r="C1537" s="6">
        <v>0.25</v>
      </c>
    </row>
    <row r="1538" spans="1:3" x14ac:dyDescent="0.25">
      <c r="A1538" s="1" t="s">
        <v>9259</v>
      </c>
      <c r="B1538" s="2">
        <v>20362316</v>
      </c>
      <c r="C1538" s="6">
        <v>0.75</v>
      </c>
    </row>
    <row r="1539" spans="1:3" x14ac:dyDescent="0.25">
      <c r="A1539" s="1" t="s">
        <v>9259</v>
      </c>
      <c r="B1539" s="2">
        <v>436456283</v>
      </c>
      <c r="C1539" s="6">
        <v>0.25</v>
      </c>
    </row>
    <row r="1540" spans="1:3" x14ac:dyDescent="0.25">
      <c r="A1540" s="1" t="s">
        <v>9259</v>
      </c>
      <c r="B1540" s="2">
        <v>531403976</v>
      </c>
      <c r="C1540" s="6">
        <v>0.25</v>
      </c>
    </row>
    <row r="1541" spans="1:3" x14ac:dyDescent="0.25">
      <c r="A1541" s="1" t="s">
        <v>9259</v>
      </c>
      <c r="B1541" s="2">
        <v>244198901</v>
      </c>
      <c r="C1541" s="6">
        <v>0.25</v>
      </c>
    </row>
    <row r="1542" spans="1:3" x14ac:dyDescent="0.25">
      <c r="A1542" s="1" t="s">
        <v>9259</v>
      </c>
      <c r="B1542" s="2">
        <v>843915301</v>
      </c>
      <c r="C1542" s="6">
        <v>0.75</v>
      </c>
    </row>
    <row r="1543" spans="1:3" x14ac:dyDescent="0.25">
      <c r="A1543" s="1" t="s">
        <v>9259</v>
      </c>
      <c r="B1543" s="2">
        <v>971201964</v>
      </c>
      <c r="C1543" s="6">
        <v>0.25</v>
      </c>
    </row>
    <row r="1544" spans="1:3" x14ac:dyDescent="0.25">
      <c r="A1544" s="1" t="s">
        <v>9259</v>
      </c>
      <c r="B1544" s="2">
        <v>48771606</v>
      </c>
      <c r="C1544" s="6">
        <v>0.75</v>
      </c>
    </row>
    <row r="1545" spans="1:3" x14ac:dyDescent="0.25">
      <c r="A1545" s="1" t="s">
        <v>9259</v>
      </c>
      <c r="B1545" s="2">
        <v>408791530</v>
      </c>
      <c r="C1545" s="6">
        <v>0</v>
      </c>
    </row>
    <row r="1546" spans="1:3" x14ac:dyDescent="0.25">
      <c r="A1546" s="1" t="s">
        <v>9259</v>
      </c>
      <c r="B1546" s="2">
        <v>508102963</v>
      </c>
      <c r="C1546" s="6">
        <v>0.25</v>
      </c>
    </row>
    <row r="1547" spans="1:3" x14ac:dyDescent="0.25">
      <c r="A1547" s="1" t="s">
        <v>9259</v>
      </c>
      <c r="B1547" s="2">
        <v>333129687</v>
      </c>
      <c r="C1547" s="6">
        <v>0.25</v>
      </c>
    </row>
    <row r="1548" spans="1:3" x14ac:dyDescent="0.25">
      <c r="A1548" s="1" t="s">
        <v>9259</v>
      </c>
      <c r="B1548" s="2">
        <v>897859446</v>
      </c>
      <c r="C1548" s="6">
        <v>0.25</v>
      </c>
    </row>
    <row r="1549" spans="1:3" x14ac:dyDescent="0.25">
      <c r="A1549" s="1" t="s">
        <v>9259</v>
      </c>
      <c r="B1549" s="2">
        <v>896912247</v>
      </c>
      <c r="C1549" s="6">
        <v>0.75</v>
      </c>
    </row>
    <row r="1550" spans="1:3" x14ac:dyDescent="0.25">
      <c r="A1550" s="1" t="s">
        <v>9259</v>
      </c>
      <c r="B1550" s="2">
        <v>26643499</v>
      </c>
      <c r="C1550" s="6">
        <v>0</v>
      </c>
    </row>
    <row r="1551" spans="1:3" x14ac:dyDescent="0.25">
      <c r="A1551" s="1" t="s">
        <v>9259</v>
      </c>
      <c r="B1551" s="2">
        <v>371460998</v>
      </c>
      <c r="C1551" s="6">
        <v>0.5</v>
      </c>
    </row>
    <row r="1552" spans="1:3" x14ac:dyDescent="0.25">
      <c r="A1552" s="1" t="s">
        <v>9259</v>
      </c>
      <c r="B1552" s="2">
        <v>684982134</v>
      </c>
      <c r="C1552" s="6">
        <v>0.5</v>
      </c>
    </row>
    <row r="1553" spans="1:3" x14ac:dyDescent="0.25">
      <c r="A1553" s="1" t="s">
        <v>9259</v>
      </c>
      <c r="B1553" s="2">
        <v>141573647</v>
      </c>
      <c r="C1553" s="6">
        <v>0.5</v>
      </c>
    </row>
    <row r="1554" spans="1:3" x14ac:dyDescent="0.25">
      <c r="A1554" s="1" t="s">
        <v>9259</v>
      </c>
      <c r="B1554" s="2">
        <v>312759977</v>
      </c>
      <c r="C1554" s="6">
        <v>0.75</v>
      </c>
    </row>
    <row r="1555" spans="1:3" x14ac:dyDescent="0.25">
      <c r="A1555" s="1" t="s">
        <v>9259</v>
      </c>
      <c r="B1555" s="2">
        <v>796584522</v>
      </c>
      <c r="C1555" s="6">
        <v>0</v>
      </c>
    </row>
    <row r="1556" spans="1:3" x14ac:dyDescent="0.25">
      <c r="A1556" s="1" t="s">
        <v>9259</v>
      </c>
      <c r="B1556" s="2">
        <v>666311180</v>
      </c>
      <c r="C1556" s="6">
        <v>0.25</v>
      </c>
    </row>
    <row r="1557" spans="1:3" x14ac:dyDescent="0.25">
      <c r="A1557" s="1" t="s">
        <v>9259</v>
      </c>
      <c r="B1557" s="2">
        <v>496470356</v>
      </c>
      <c r="C1557" s="6">
        <v>0.5</v>
      </c>
    </row>
    <row r="1558" spans="1:3" x14ac:dyDescent="0.25">
      <c r="A1558" s="1" t="s">
        <v>9259</v>
      </c>
      <c r="B1558" s="2">
        <v>793373801</v>
      </c>
      <c r="C1558" s="6">
        <v>0.75</v>
      </c>
    </row>
    <row r="1559" spans="1:3" x14ac:dyDescent="0.25">
      <c r="A1559" s="1" t="s">
        <v>9259</v>
      </c>
      <c r="B1559" s="2">
        <v>955631691</v>
      </c>
      <c r="C1559" s="6">
        <v>0</v>
      </c>
    </row>
    <row r="1560" spans="1:3" x14ac:dyDescent="0.25">
      <c r="A1560" s="1" t="s">
        <v>9259</v>
      </c>
      <c r="B1560" s="2">
        <v>915295189</v>
      </c>
      <c r="C1560" s="6">
        <v>0.75</v>
      </c>
    </row>
    <row r="1561" spans="1:3" x14ac:dyDescent="0.25">
      <c r="A1561" s="1" t="s">
        <v>9259</v>
      </c>
      <c r="B1561" s="2">
        <v>914643280</v>
      </c>
      <c r="C1561" s="6">
        <v>0.75</v>
      </c>
    </row>
    <row r="1562" spans="1:3" x14ac:dyDescent="0.25">
      <c r="A1562" s="1" t="s">
        <v>9259</v>
      </c>
      <c r="B1562" s="2">
        <v>852176724</v>
      </c>
      <c r="C1562" s="6">
        <v>0.5</v>
      </c>
    </row>
    <row r="1563" spans="1:3" x14ac:dyDescent="0.25">
      <c r="A1563" s="1" t="s">
        <v>9259</v>
      </c>
      <c r="B1563" s="2">
        <v>279669956</v>
      </c>
      <c r="C1563" s="6">
        <v>0.75</v>
      </c>
    </row>
    <row r="1564" spans="1:3" x14ac:dyDescent="0.25">
      <c r="A1564" s="1" t="s">
        <v>9259</v>
      </c>
      <c r="B1564" s="2">
        <v>402093191</v>
      </c>
      <c r="C1564" s="6">
        <v>0</v>
      </c>
    </row>
    <row r="1565" spans="1:3" x14ac:dyDescent="0.25">
      <c r="A1565" s="1" t="s">
        <v>9259</v>
      </c>
      <c r="B1565" s="2">
        <v>876234305</v>
      </c>
      <c r="C1565" s="6">
        <v>0.75</v>
      </c>
    </row>
    <row r="1566" spans="1:3" x14ac:dyDescent="0.25">
      <c r="A1566" s="1" t="s">
        <v>9259</v>
      </c>
      <c r="B1566" s="2">
        <v>636582864</v>
      </c>
      <c r="C1566" s="6">
        <v>0.75</v>
      </c>
    </row>
    <row r="1567" spans="1:3" x14ac:dyDescent="0.25">
      <c r="A1567" s="1" t="s">
        <v>9259</v>
      </c>
      <c r="B1567" s="2">
        <v>726607069</v>
      </c>
      <c r="C1567" s="6">
        <v>0</v>
      </c>
    </row>
    <row r="1568" spans="1:3" x14ac:dyDescent="0.25">
      <c r="A1568" s="1" t="s">
        <v>9259</v>
      </c>
      <c r="B1568" s="2">
        <v>854144068</v>
      </c>
      <c r="C1568" s="6">
        <v>0.75</v>
      </c>
    </row>
    <row r="1569" spans="1:3" x14ac:dyDescent="0.25">
      <c r="A1569" s="1" t="s">
        <v>9259</v>
      </c>
      <c r="B1569" s="2">
        <v>256687818</v>
      </c>
      <c r="C1569" s="6">
        <v>0.75</v>
      </c>
    </row>
    <row r="1570" spans="1:3" x14ac:dyDescent="0.25">
      <c r="A1570" s="1" t="s">
        <v>9259</v>
      </c>
      <c r="B1570" s="2">
        <v>70154942</v>
      </c>
      <c r="C1570" s="6">
        <v>0.25</v>
      </c>
    </row>
    <row r="1571" spans="1:3" x14ac:dyDescent="0.25">
      <c r="A1571" s="1" t="s">
        <v>9259</v>
      </c>
      <c r="B1571" s="2">
        <v>948292434</v>
      </c>
      <c r="C1571" s="6">
        <v>0.25</v>
      </c>
    </row>
    <row r="1572" spans="1:3" x14ac:dyDescent="0.25">
      <c r="A1572" s="1" t="s">
        <v>9259</v>
      </c>
      <c r="B1572" s="2">
        <v>75645378</v>
      </c>
      <c r="C1572" s="6">
        <v>0.75</v>
      </c>
    </row>
    <row r="1573" spans="1:3" x14ac:dyDescent="0.25">
      <c r="A1573" s="1" t="s">
        <v>9259</v>
      </c>
      <c r="B1573" s="2">
        <v>377814136</v>
      </c>
      <c r="C1573" s="6">
        <v>0</v>
      </c>
    </row>
    <row r="1574" spans="1:3" x14ac:dyDescent="0.25">
      <c r="A1574" s="1" t="s">
        <v>9259</v>
      </c>
      <c r="B1574" s="2">
        <v>236046688</v>
      </c>
      <c r="C1574" s="6">
        <v>0.75</v>
      </c>
    </row>
    <row r="1575" spans="1:3" x14ac:dyDescent="0.25">
      <c r="A1575" s="1" t="s">
        <v>9259</v>
      </c>
      <c r="B1575" s="2">
        <v>309528570</v>
      </c>
      <c r="C1575" s="6">
        <v>0.75</v>
      </c>
    </row>
    <row r="1576" spans="1:3" x14ac:dyDescent="0.25">
      <c r="A1576" s="1" t="s">
        <v>9259</v>
      </c>
      <c r="B1576" s="2">
        <v>295447004</v>
      </c>
      <c r="C1576" s="6">
        <v>0.5</v>
      </c>
    </row>
    <row r="1577" spans="1:3" x14ac:dyDescent="0.25">
      <c r="A1577" s="1" t="s">
        <v>9259</v>
      </c>
      <c r="B1577" s="2">
        <v>105745632</v>
      </c>
      <c r="C1577" s="6">
        <v>0.25</v>
      </c>
    </row>
    <row r="1578" spans="1:3" x14ac:dyDescent="0.25">
      <c r="A1578" s="1" t="s">
        <v>9259</v>
      </c>
      <c r="B1578" s="2">
        <v>171010784</v>
      </c>
      <c r="C1578" s="6">
        <v>0.25</v>
      </c>
    </row>
    <row r="1579" spans="1:3" x14ac:dyDescent="0.25">
      <c r="A1579" s="1" t="s">
        <v>9259</v>
      </c>
      <c r="B1579" s="2">
        <v>29580855</v>
      </c>
      <c r="C1579" s="6">
        <v>0.5</v>
      </c>
    </row>
    <row r="1580" spans="1:3" x14ac:dyDescent="0.25">
      <c r="A1580" s="1" t="s">
        <v>9259</v>
      </c>
      <c r="B1580" s="2">
        <v>919654415</v>
      </c>
      <c r="C1580" s="6">
        <v>0.75</v>
      </c>
    </row>
    <row r="1581" spans="1:3" x14ac:dyDescent="0.25">
      <c r="A1581" s="1" t="s">
        <v>9259</v>
      </c>
      <c r="B1581" s="2">
        <v>660647388</v>
      </c>
      <c r="C1581" s="6">
        <v>0.5</v>
      </c>
    </row>
    <row r="1582" spans="1:3" x14ac:dyDescent="0.25">
      <c r="A1582" s="1" t="s">
        <v>9259</v>
      </c>
      <c r="B1582" s="2">
        <v>812368688</v>
      </c>
      <c r="C1582" s="6">
        <v>0.75</v>
      </c>
    </row>
    <row r="1583" spans="1:3" x14ac:dyDescent="0.25">
      <c r="A1583" s="1" t="s">
        <v>9259</v>
      </c>
      <c r="B1583" s="2">
        <v>386788742</v>
      </c>
      <c r="C1583" s="6">
        <v>0</v>
      </c>
    </row>
    <row r="1584" spans="1:3" x14ac:dyDescent="0.25">
      <c r="A1584" s="1" t="s">
        <v>9259</v>
      </c>
      <c r="B1584" s="2">
        <v>771470202</v>
      </c>
      <c r="C1584" s="6">
        <v>0.5</v>
      </c>
    </row>
    <row r="1585" spans="1:3" x14ac:dyDescent="0.25">
      <c r="A1585" s="1" t="s">
        <v>9259</v>
      </c>
      <c r="B1585" s="2">
        <v>846420402</v>
      </c>
      <c r="C1585" s="6">
        <v>0.25</v>
      </c>
    </row>
    <row r="1586" spans="1:3" x14ac:dyDescent="0.25">
      <c r="A1586" s="1" t="s">
        <v>9259</v>
      </c>
      <c r="B1586" s="2">
        <v>22939715</v>
      </c>
      <c r="C1586" s="6">
        <v>0</v>
      </c>
    </row>
    <row r="1587" spans="1:3" x14ac:dyDescent="0.25">
      <c r="A1587" s="1" t="s">
        <v>9259</v>
      </c>
      <c r="B1587" s="2">
        <v>803664316</v>
      </c>
      <c r="C1587" s="6">
        <v>0</v>
      </c>
    </row>
    <row r="1588" spans="1:3" x14ac:dyDescent="0.25">
      <c r="A1588" s="1" t="s">
        <v>9259</v>
      </c>
      <c r="B1588" s="2">
        <v>392190501</v>
      </c>
      <c r="C1588" s="6">
        <v>0.75</v>
      </c>
    </row>
    <row r="1589" spans="1:3" x14ac:dyDescent="0.25">
      <c r="A1589" s="1" t="s">
        <v>9259</v>
      </c>
      <c r="B1589" s="2">
        <v>531630993</v>
      </c>
      <c r="C1589" s="6">
        <v>0.5</v>
      </c>
    </row>
    <row r="1590" spans="1:3" x14ac:dyDescent="0.25">
      <c r="A1590" s="1" t="s">
        <v>9259</v>
      </c>
      <c r="B1590" s="2">
        <v>930816191</v>
      </c>
      <c r="C1590" s="6">
        <v>0.75</v>
      </c>
    </row>
    <row r="1591" spans="1:3" x14ac:dyDescent="0.25">
      <c r="A1591" s="1" t="s">
        <v>9259</v>
      </c>
      <c r="B1591" s="2">
        <v>383800744</v>
      </c>
      <c r="C1591" s="6">
        <v>0</v>
      </c>
    </row>
    <row r="1592" spans="1:3" x14ac:dyDescent="0.25">
      <c r="A1592" s="1" t="s">
        <v>9259</v>
      </c>
      <c r="B1592" s="2">
        <v>224684162</v>
      </c>
      <c r="C1592" s="6">
        <v>0.5</v>
      </c>
    </row>
    <row r="1593" spans="1:3" x14ac:dyDescent="0.25">
      <c r="A1593" s="1" t="s">
        <v>9259</v>
      </c>
      <c r="B1593" s="2">
        <v>992772565</v>
      </c>
      <c r="C1593" s="6">
        <v>0.25</v>
      </c>
    </row>
    <row r="1594" spans="1:3" x14ac:dyDescent="0.25">
      <c r="A1594" s="1" t="s">
        <v>9259</v>
      </c>
      <c r="B1594" s="2">
        <v>811956007</v>
      </c>
      <c r="C1594" s="6">
        <v>0.5</v>
      </c>
    </row>
    <row r="1595" spans="1:3" x14ac:dyDescent="0.25">
      <c r="A1595" s="1" t="s">
        <v>9259</v>
      </c>
      <c r="B1595" s="2">
        <v>7318552</v>
      </c>
      <c r="C1595" s="6">
        <v>0</v>
      </c>
    </row>
    <row r="1596" spans="1:3" x14ac:dyDescent="0.25">
      <c r="A1596" s="1" t="s">
        <v>9259</v>
      </c>
      <c r="B1596" s="2">
        <v>312719421</v>
      </c>
      <c r="C1596" s="6">
        <v>0.5</v>
      </c>
    </row>
    <row r="1597" spans="1:3" x14ac:dyDescent="0.25">
      <c r="A1597" s="1" t="s">
        <v>9259</v>
      </c>
      <c r="B1597" s="2">
        <v>968411127</v>
      </c>
      <c r="C1597" s="6">
        <v>0.75</v>
      </c>
    </row>
    <row r="1598" spans="1:3" x14ac:dyDescent="0.25">
      <c r="A1598" s="1" t="s">
        <v>9259</v>
      </c>
      <c r="B1598" s="2">
        <v>363781303</v>
      </c>
      <c r="C1598" s="6">
        <v>0</v>
      </c>
    </row>
    <row r="1599" spans="1:3" x14ac:dyDescent="0.25">
      <c r="A1599" s="1" t="s">
        <v>9259</v>
      </c>
      <c r="B1599" s="2">
        <v>452295452</v>
      </c>
      <c r="C1599" s="6">
        <v>0</v>
      </c>
    </row>
    <row r="1600" spans="1:3" x14ac:dyDescent="0.25">
      <c r="A1600" s="1" t="s">
        <v>9259</v>
      </c>
      <c r="B1600" s="2">
        <v>68251891</v>
      </c>
      <c r="C1600" s="6">
        <v>0</v>
      </c>
    </row>
    <row r="1601" spans="1:3" x14ac:dyDescent="0.25">
      <c r="A1601" s="1" t="s">
        <v>9259</v>
      </c>
      <c r="B1601" s="2">
        <v>342657219</v>
      </c>
      <c r="C1601" s="6">
        <v>0.25</v>
      </c>
    </row>
    <row r="1602" spans="1:3" x14ac:dyDescent="0.25">
      <c r="A1602" s="1" t="s">
        <v>9259</v>
      </c>
      <c r="B1602" s="2">
        <v>144814850</v>
      </c>
      <c r="C1602" s="6">
        <v>0</v>
      </c>
    </row>
    <row r="1603" spans="1:3" x14ac:dyDescent="0.25">
      <c r="A1603" s="1" t="s">
        <v>9259</v>
      </c>
      <c r="B1603" s="2">
        <v>354450304</v>
      </c>
      <c r="C1603" s="6">
        <v>0.75</v>
      </c>
    </row>
    <row r="1604" spans="1:3" x14ac:dyDescent="0.25">
      <c r="A1604" s="1" t="s">
        <v>9259</v>
      </c>
      <c r="B1604" s="2">
        <v>325234622</v>
      </c>
      <c r="C1604" s="6">
        <v>0</v>
      </c>
    </row>
    <row r="1605" spans="1:3" x14ac:dyDescent="0.25">
      <c r="A1605" s="1" t="s">
        <v>9259</v>
      </c>
      <c r="B1605" s="2">
        <v>728432966</v>
      </c>
      <c r="C1605" s="6">
        <v>0.75</v>
      </c>
    </row>
    <row r="1606" spans="1:3" x14ac:dyDescent="0.25">
      <c r="A1606" s="1" t="s">
        <v>9259</v>
      </c>
      <c r="B1606" s="2">
        <v>234938324</v>
      </c>
      <c r="C1606" s="6">
        <v>0.75</v>
      </c>
    </row>
    <row r="1607" spans="1:3" x14ac:dyDescent="0.25">
      <c r="A1607" s="1" t="s">
        <v>9259</v>
      </c>
      <c r="B1607" s="2">
        <v>75359038</v>
      </c>
      <c r="C1607" s="6">
        <v>0.5</v>
      </c>
    </row>
    <row r="1608" spans="1:3" x14ac:dyDescent="0.25">
      <c r="A1608" s="1" t="s">
        <v>9259</v>
      </c>
      <c r="B1608" s="2">
        <v>944241378</v>
      </c>
      <c r="C1608" s="6">
        <v>0.25</v>
      </c>
    </row>
    <row r="1609" spans="1:3" x14ac:dyDescent="0.25">
      <c r="A1609" s="1" t="s">
        <v>9259</v>
      </c>
      <c r="B1609" s="2">
        <v>381842320</v>
      </c>
      <c r="C1609" s="6">
        <v>0.75</v>
      </c>
    </row>
    <row r="1610" spans="1:3" x14ac:dyDescent="0.25">
      <c r="A1610" s="1" t="s">
        <v>9259</v>
      </c>
      <c r="B1610" s="2">
        <v>528561396</v>
      </c>
      <c r="C1610" s="6">
        <v>0.5</v>
      </c>
    </row>
    <row r="1611" spans="1:3" x14ac:dyDescent="0.25">
      <c r="A1611" s="1" t="s">
        <v>9259</v>
      </c>
      <c r="B1611" s="2">
        <v>992015771</v>
      </c>
      <c r="C1611" s="6">
        <v>0.75</v>
      </c>
    </row>
    <row r="1612" spans="1:3" x14ac:dyDescent="0.25">
      <c r="A1612" s="1" t="s">
        <v>9259</v>
      </c>
      <c r="B1612" s="2">
        <v>420775631</v>
      </c>
      <c r="C1612" s="6">
        <v>0.5</v>
      </c>
    </row>
    <row r="1613" spans="1:3" x14ac:dyDescent="0.25">
      <c r="A1613" s="1" t="s">
        <v>9259</v>
      </c>
      <c r="B1613" s="2">
        <v>102923023</v>
      </c>
      <c r="C1613" s="6">
        <v>0.25</v>
      </c>
    </row>
    <row r="1614" spans="1:3" x14ac:dyDescent="0.25">
      <c r="A1614" s="1" t="s">
        <v>9259</v>
      </c>
      <c r="B1614" s="2">
        <v>104083137</v>
      </c>
      <c r="C1614" s="6">
        <v>0</v>
      </c>
    </row>
    <row r="1615" spans="1:3" x14ac:dyDescent="0.25">
      <c r="A1615" s="1" t="s">
        <v>9259</v>
      </c>
      <c r="B1615" s="2">
        <v>45533935</v>
      </c>
      <c r="C1615" s="6">
        <v>0.25</v>
      </c>
    </row>
    <row r="1616" spans="1:3" x14ac:dyDescent="0.25">
      <c r="A1616" s="1" t="s">
        <v>9259</v>
      </c>
      <c r="B1616" s="2">
        <v>258765158</v>
      </c>
      <c r="C1616" s="6">
        <v>0.75</v>
      </c>
    </row>
    <row r="1617" spans="1:3" x14ac:dyDescent="0.25">
      <c r="A1617" s="1" t="s">
        <v>9259</v>
      </c>
      <c r="B1617" s="2">
        <v>569324298</v>
      </c>
      <c r="C1617" s="6">
        <v>0.75</v>
      </c>
    </row>
    <row r="1618" spans="1:3" x14ac:dyDescent="0.25">
      <c r="A1618" s="1" t="s">
        <v>9259</v>
      </c>
      <c r="B1618" s="2">
        <v>929562631</v>
      </c>
      <c r="C1618" s="6">
        <v>0.25</v>
      </c>
    </row>
    <row r="1619" spans="1:3" x14ac:dyDescent="0.25">
      <c r="A1619" s="1" t="s">
        <v>9259</v>
      </c>
      <c r="B1619" s="2">
        <v>389283436</v>
      </c>
      <c r="C1619" s="6">
        <v>0</v>
      </c>
    </row>
    <row r="1620" spans="1:3" x14ac:dyDescent="0.25">
      <c r="A1620" s="1" t="s">
        <v>9259</v>
      </c>
      <c r="B1620" s="2">
        <v>627379463</v>
      </c>
      <c r="C1620" s="6">
        <v>0.75</v>
      </c>
    </row>
    <row r="1621" spans="1:3" x14ac:dyDescent="0.25">
      <c r="A1621" s="1" t="s">
        <v>9259</v>
      </c>
      <c r="B1621" s="2">
        <v>104490023</v>
      </c>
      <c r="C1621" s="6">
        <v>0.25</v>
      </c>
    </row>
    <row r="1622" spans="1:3" x14ac:dyDescent="0.25">
      <c r="A1622" s="1" t="s">
        <v>9259</v>
      </c>
      <c r="B1622" s="2">
        <v>24875976</v>
      </c>
      <c r="C1622" s="6">
        <v>0</v>
      </c>
    </row>
    <row r="1623" spans="1:3" x14ac:dyDescent="0.25">
      <c r="A1623" s="1" t="s">
        <v>9259</v>
      </c>
      <c r="B1623" s="2">
        <v>775230955</v>
      </c>
      <c r="C1623" s="6">
        <v>0.5</v>
      </c>
    </row>
    <row r="1624" spans="1:3" x14ac:dyDescent="0.25">
      <c r="A1624" s="1" t="s">
        <v>9259</v>
      </c>
      <c r="B1624" s="2">
        <v>118170353</v>
      </c>
      <c r="C1624" s="6">
        <v>0</v>
      </c>
    </row>
    <row r="1625" spans="1:3" x14ac:dyDescent="0.25">
      <c r="A1625" s="1" t="s">
        <v>9259</v>
      </c>
      <c r="B1625" s="2">
        <v>281763511</v>
      </c>
      <c r="C1625" s="6">
        <v>0.75</v>
      </c>
    </row>
    <row r="1626" spans="1:3" x14ac:dyDescent="0.25">
      <c r="A1626" s="1" t="s">
        <v>9259</v>
      </c>
      <c r="B1626" s="2">
        <v>773420811</v>
      </c>
      <c r="C1626" s="6">
        <v>0.75</v>
      </c>
    </row>
    <row r="1627" spans="1:3" x14ac:dyDescent="0.25">
      <c r="A1627" s="1" t="s">
        <v>9259</v>
      </c>
      <c r="B1627" s="2">
        <v>341172486</v>
      </c>
      <c r="C1627" s="6">
        <v>0.25</v>
      </c>
    </row>
    <row r="1628" spans="1:3" x14ac:dyDescent="0.25">
      <c r="A1628" s="1" t="s">
        <v>9259</v>
      </c>
      <c r="B1628" s="2">
        <v>128041075</v>
      </c>
      <c r="C1628" s="6">
        <v>0.75</v>
      </c>
    </row>
    <row r="1629" spans="1:3" x14ac:dyDescent="0.25">
      <c r="A1629" s="1" t="s">
        <v>9259</v>
      </c>
      <c r="B1629" s="2">
        <v>843963225</v>
      </c>
      <c r="C1629" s="6">
        <v>0.5</v>
      </c>
    </row>
    <row r="1630" spans="1:3" x14ac:dyDescent="0.25">
      <c r="A1630" s="1" t="s">
        <v>9259</v>
      </c>
      <c r="B1630" s="2">
        <v>433389088</v>
      </c>
      <c r="C1630" s="6">
        <v>0</v>
      </c>
    </row>
    <row r="1631" spans="1:3" x14ac:dyDescent="0.25">
      <c r="A1631" s="1" t="s">
        <v>9259</v>
      </c>
      <c r="B1631" s="2">
        <v>630758120</v>
      </c>
      <c r="C1631" s="6">
        <v>0</v>
      </c>
    </row>
    <row r="1632" spans="1:3" x14ac:dyDescent="0.25">
      <c r="A1632" s="1" t="s">
        <v>9259</v>
      </c>
      <c r="B1632" s="2">
        <v>959566153</v>
      </c>
      <c r="C1632" s="6">
        <v>0.25</v>
      </c>
    </row>
    <row r="1633" spans="1:3" x14ac:dyDescent="0.25">
      <c r="A1633" s="1" t="s">
        <v>9259</v>
      </c>
      <c r="B1633" s="2">
        <v>528154145</v>
      </c>
      <c r="C1633" s="6">
        <v>0.25</v>
      </c>
    </row>
    <row r="1634" spans="1:3" x14ac:dyDescent="0.25">
      <c r="A1634" s="1" t="s">
        <v>9259</v>
      </c>
      <c r="B1634" s="2">
        <v>608170999</v>
      </c>
      <c r="C1634" s="6">
        <v>0</v>
      </c>
    </row>
    <row r="1635" spans="1:3" x14ac:dyDescent="0.25">
      <c r="A1635" s="1" t="s">
        <v>9259</v>
      </c>
      <c r="B1635" s="2">
        <v>711108813</v>
      </c>
      <c r="C1635" s="6">
        <v>0.5</v>
      </c>
    </row>
    <row r="1636" spans="1:3" x14ac:dyDescent="0.25">
      <c r="A1636" s="1" t="s">
        <v>9259</v>
      </c>
      <c r="B1636" s="2">
        <v>410565587</v>
      </c>
      <c r="C1636" s="6">
        <v>0</v>
      </c>
    </row>
    <row r="1637" spans="1:3" x14ac:dyDescent="0.25">
      <c r="A1637" s="1" t="s">
        <v>9259</v>
      </c>
      <c r="B1637" s="2">
        <v>538512524</v>
      </c>
      <c r="C1637" s="6">
        <v>0.5</v>
      </c>
    </row>
    <row r="1638" spans="1:3" x14ac:dyDescent="0.25">
      <c r="A1638" s="1" t="s">
        <v>9259</v>
      </c>
      <c r="B1638" s="2">
        <v>544147368</v>
      </c>
      <c r="C1638" s="6">
        <v>0.75</v>
      </c>
    </row>
    <row r="1639" spans="1:3" x14ac:dyDescent="0.25">
      <c r="A1639" s="1" t="s">
        <v>9259</v>
      </c>
      <c r="B1639" s="2">
        <v>814266527</v>
      </c>
      <c r="C1639" s="6">
        <v>0.25</v>
      </c>
    </row>
    <row r="1640" spans="1:3" x14ac:dyDescent="0.25">
      <c r="A1640" s="1" t="s">
        <v>9259</v>
      </c>
      <c r="B1640" s="2">
        <v>670581735</v>
      </c>
      <c r="C1640" s="6">
        <v>0.75</v>
      </c>
    </row>
    <row r="1641" spans="1:3" x14ac:dyDescent="0.25">
      <c r="A1641" s="1" t="s">
        <v>9259</v>
      </c>
      <c r="B1641" s="2">
        <v>15770503</v>
      </c>
      <c r="C1641" s="6">
        <v>0.5</v>
      </c>
    </row>
    <row r="1642" spans="1:3" x14ac:dyDescent="0.25">
      <c r="A1642" s="1" t="s">
        <v>9259</v>
      </c>
      <c r="B1642" s="2">
        <v>307147780</v>
      </c>
      <c r="C1642" s="6">
        <v>0.5</v>
      </c>
    </row>
    <row r="1643" spans="1:3" x14ac:dyDescent="0.25">
      <c r="A1643" s="1" t="s">
        <v>9259</v>
      </c>
      <c r="B1643" s="2">
        <v>90580934</v>
      </c>
      <c r="C1643" s="6">
        <v>0</v>
      </c>
    </row>
    <row r="1644" spans="1:3" x14ac:dyDescent="0.25">
      <c r="A1644" s="1" t="s">
        <v>9259</v>
      </c>
      <c r="B1644" s="2">
        <v>599241201</v>
      </c>
      <c r="C1644" s="6">
        <v>0.75</v>
      </c>
    </row>
    <row r="1645" spans="1:3" x14ac:dyDescent="0.25">
      <c r="A1645" s="1" t="s">
        <v>9259</v>
      </c>
      <c r="B1645" s="2">
        <v>696144220</v>
      </c>
      <c r="C1645" s="6">
        <v>0.75</v>
      </c>
    </row>
    <row r="1646" spans="1:3" x14ac:dyDescent="0.25">
      <c r="A1646" s="1" t="s">
        <v>9259</v>
      </c>
      <c r="B1646" s="2">
        <v>609838793</v>
      </c>
      <c r="C1646" s="6">
        <v>0.25</v>
      </c>
    </row>
    <row r="1647" spans="1:3" x14ac:dyDescent="0.25">
      <c r="A1647" s="1" t="s">
        <v>9259</v>
      </c>
      <c r="B1647" s="2">
        <v>220684499</v>
      </c>
      <c r="C1647" s="6">
        <v>0.25</v>
      </c>
    </row>
    <row r="1648" spans="1:3" x14ac:dyDescent="0.25">
      <c r="A1648" s="1" t="s">
        <v>9259</v>
      </c>
      <c r="B1648" s="2">
        <v>591739608</v>
      </c>
      <c r="C1648" s="6">
        <v>0.75</v>
      </c>
    </row>
    <row r="1649" spans="1:3" x14ac:dyDescent="0.25">
      <c r="A1649" s="1" t="s">
        <v>9259</v>
      </c>
      <c r="B1649" s="2">
        <v>720643968</v>
      </c>
      <c r="C1649" s="6">
        <v>0.75</v>
      </c>
    </row>
    <row r="1650" spans="1:3" x14ac:dyDescent="0.25">
      <c r="A1650" s="1" t="s">
        <v>9259</v>
      </c>
      <c r="B1650" s="2">
        <v>148160170</v>
      </c>
      <c r="C1650" s="6">
        <v>0.25</v>
      </c>
    </row>
    <row r="1651" spans="1:3" x14ac:dyDescent="0.25">
      <c r="A1651" s="1" t="s">
        <v>9259</v>
      </c>
      <c r="B1651" s="2">
        <v>687564363</v>
      </c>
      <c r="C1651" s="6">
        <v>0.5</v>
      </c>
    </row>
    <row r="1652" spans="1:3" x14ac:dyDescent="0.25">
      <c r="A1652" s="1" t="s">
        <v>9259</v>
      </c>
      <c r="B1652" s="2">
        <v>802502024</v>
      </c>
      <c r="C1652" s="6">
        <v>0</v>
      </c>
    </row>
    <row r="1653" spans="1:3" x14ac:dyDescent="0.25">
      <c r="A1653" s="1" t="s">
        <v>9259</v>
      </c>
      <c r="B1653" s="2">
        <v>466881314</v>
      </c>
      <c r="C1653" s="6">
        <v>0.75</v>
      </c>
    </row>
    <row r="1654" spans="1:3" x14ac:dyDescent="0.25">
      <c r="A1654" s="1" t="s">
        <v>9259</v>
      </c>
      <c r="B1654" s="2">
        <v>378208954</v>
      </c>
      <c r="C1654" s="6">
        <v>0</v>
      </c>
    </row>
    <row r="1655" spans="1:3" x14ac:dyDescent="0.25">
      <c r="A1655" s="1" t="s">
        <v>9259</v>
      </c>
      <c r="B1655" s="2">
        <v>587637962</v>
      </c>
      <c r="C1655" s="6">
        <v>0</v>
      </c>
    </row>
    <row r="1656" spans="1:3" x14ac:dyDescent="0.25">
      <c r="A1656" s="1" t="s">
        <v>9259</v>
      </c>
      <c r="B1656" s="2">
        <v>303021938</v>
      </c>
      <c r="C1656" s="6">
        <v>0</v>
      </c>
    </row>
    <row r="1657" spans="1:3" x14ac:dyDescent="0.25">
      <c r="A1657" s="1" t="s">
        <v>9259</v>
      </c>
      <c r="B1657" s="2">
        <v>43919263</v>
      </c>
      <c r="C1657" s="6">
        <v>0.5</v>
      </c>
    </row>
    <row r="1658" spans="1:3" x14ac:dyDescent="0.25">
      <c r="A1658" s="1" t="s">
        <v>9259</v>
      </c>
      <c r="B1658" s="2">
        <v>549592626</v>
      </c>
      <c r="C1658" s="6">
        <v>0.25</v>
      </c>
    </row>
    <row r="1659" spans="1:3" x14ac:dyDescent="0.25">
      <c r="A1659" s="1" t="s">
        <v>9259</v>
      </c>
      <c r="B1659" s="2">
        <v>399577975</v>
      </c>
      <c r="C1659" s="6">
        <v>0</v>
      </c>
    </row>
    <row r="1660" spans="1:3" x14ac:dyDescent="0.25">
      <c r="A1660" s="1" t="s">
        <v>9259</v>
      </c>
      <c r="B1660" s="2">
        <v>924740704</v>
      </c>
      <c r="C1660" s="6">
        <v>0</v>
      </c>
    </row>
    <row r="1661" spans="1:3" x14ac:dyDescent="0.25">
      <c r="A1661" s="1" t="s">
        <v>9259</v>
      </c>
      <c r="B1661" s="2">
        <v>470311784</v>
      </c>
      <c r="C1661" s="6">
        <v>0.5</v>
      </c>
    </row>
    <row r="1662" spans="1:3" x14ac:dyDescent="0.25">
      <c r="A1662" s="1" t="s">
        <v>9259</v>
      </c>
      <c r="B1662" s="2">
        <v>262911549</v>
      </c>
      <c r="C1662" s="6">
        <v>0.25</v>
      </c>
    </row>
    <row r="1663" spans="1:3" x14ac:dyDescent="0.25">
      <c r="A1663" s="1" t="s">
        <v>9259</v>
      </c>
      <c r="B1663" s="2">
        <v>722161480</v>
      </c>
      <c r="C1663" s="6">
        <v>0.25</v>
      </c>
    </row>
    <row r="1664" spans="1:3" x14ac:dyDescent="0.25">
      <c r="A1664" s="1" t="s">
        <v>9259</v>
      </c>
      <c r="B1664" s="2">
        <v>553390567</v>
      </c>
      <c r="C1664" s="6">
        <v>0.75</v>
      </c>
    </row>
    <row r="1665" spans="1:3" x14ac:dyDescent="0.25">
      <c r="A1665" s="1" t="s">
        <v>9259</v>
      </c>
      <c r="B1665" s="2">
        <v>227936833</v>
      </c>
      <c r="C1665" s="6">
        <v>0</v>
      </c>
    </row>
    <row r="1666" spans="1:3" x14ac:dyDescent="0.25">
      <c r="A1666" s="1" t="s">
        <v>9259</v>
      </c>
      <c r="B1666" s="2">
        <v>447333525</v>
      </c>
      <c r="C1666" s="6">
        <v>0.75</v>
      </c>
    </row>
    <row r="1667" spans="1:3" x14ac:dyDescent="0.25">
      <c r="A1667" s="1" t="s">
        <v>9259</v>
      </c>
      <c r="B1667" s="2">
        <v>805441371</v>
      </c>
      <c r="C1667" s="6">
        <v>0</v>
      </c>
    </row>
    <row r="1668" spans="1:3" x14ac:dyDescent="0.25">
      <c r="A1668" s="1" t="s">
        <v>9259</v>
      </c>
      <c r="B1668" s="2">
        <v>702195307</v>
      </c>
      <c r="C1668" s="6">
        <v>0</v>
      </c>
    </row>
    <row r="1669" spans="1:3" x14ac:dyDescent="0.25">
      <c r="A1669" s="1" t="s">
        <v>9259</v>
      </c>
      <c r="B1669" s="2">
        <v>471142574</v>
      </c>
      <c r="C1669" s="6">
        <v>0.5</v>
      </c>
    </row>
    <row r="1670" spans="1:3" x14ac:dyDescent="0.25">
      <c r="A1670" s="1" t="s">
        <v>9259</v>
      </c>
      <c r="B1670" s="2">
        <v>637700595</v>
      </c>
      <c r="C1670" s="6">
        <v>0</v>
      </c>
    </row>
    <row r="1671" spans="1:3" x14ac:dyDescent="0.25">
      <c r="A1671" s="1" t="s">
        <v>9259</v>
      </c>
      <c r="B1671" s="2">
        <v>306241973</v>
      </c>
      <c r="C1671" s="6">
        <v>0.5</v>
      </c>
    </row>
    <row r="1672" spans="1:3" x14ac:dyDescent="0.25">
      <c r="A1672" s="1" t="s">
        <v>9259</v>
      </c>
      <c r="B1672" s="2">
        <v>937803141</v>
      </c>
      <c r="C1672" s="6">
        <v>0.75</v>
      </c>
    </row>
    <row r="1673" spans="1:3" x14ac:dyDescent="0.25">
      <c r="A1673" s="1" t="s">
        <v>9259</v>
      </c>
      <c r="B1673" s="2">
        <v>858506489</v>
      </c>
      <c r="C1673" s="6">
        <v>0.5</v>
      </c>
    </row>
    <row r="1674" spans="1:3" x14ac:dyDescent="0.25">
      <c r="A1674" s="1" t="s">
        <v>9259</v>
      </c>
      <c r="B1674" s="2">
        <v>164760475</v>
      </c>
      <c r="C1674" s="6">
        <v>0.25</v>
      </c>
    </row>
    <row r="1675" spans="1:3" x14ac:dyDescent="0.25">
      <c r="A1675" s="1" t="s">
        <v>9259</v>
      </c>
      <c r="B1675" s="2">
        <v>620396227</v>
      </c>
      <c r="C1675" s="6">
        <v>0.5</v>
      </c>
    </row>
    <row r="1676" spans="1:3" x14ac:dyDescent="0.25">
      <c r="A1676" s="1" t="s">
        <v>9259</v>
      </c>
      <c r="B1676" s="2">
        <v>536399691</v>
      </c>
      <c r="C1676" s="6">
        <v>0.75</v>
      </c>
    </row>
    <row r="1677" spans="1:3" x14ac:dyDescent="0.25">
      <c r="A1677" s="1" t="s">
        <v>9259</v>
      </c>
      <c r="B1677" s="2">
        <v>247728267</v>
      </c>
      <c r="C1677" s="6">
        <v>0.75</v>
      </c>
    </row>
    <row r="1678" spans="1:3" x14ac:dyDescent="0.25">
      <c r="A1678" s="1" t="s">
        <v>9259</v>
      </c>
      <c r="B1678" s="2">
        <v>809037906</v>
      </c>
      <c r="C1678" s="6">
        <v>0.25</v>
      </c>
    </row>
    <row r="1679" spans="1:3" x14ac:dyDescent="0.25">
      <c r="A1679" s="1" t="s">
        <v>9259</v>
      </c>
      <c r="B1679" s="2">
        <v>122103886</v>
      </c>
      <c r="C1679" s="6">
        <v>0.5</v>
      </c>
    </row>
    <row r="1680" spans="1:3" x14ac:dyDescent="0.25">
      <c r="A1680" s="1" t="s">
        <v>9259</v>
      </c>
      <c r="B1680" s="2">
        <v>128381655</v>
      </c>
      <c r="C1680" s="6">
        <v>0.25</v>
      </c>
    </row>
    <row r="1681" spans="1:3" x14ac:dyDescent="0.25">
      <c r="A1681" s="1" t="s">
        <v>9259</v>
      </c>
      <c r="B1681" s="2">
        <v>372447587</v>
      </c>
      <c r="C1681" s="6">
        <v>0</v>
      </c>
    </row>
    <row r="1682" spans="1:3" x14ac:dyDescent="0.25">
      <c r="A1682" s="1" t="s">
        <v>9259</v>
      </c>
      <c r="B1682" s="2">
        <v>576517360</v>
      </c>
      <c r="C1682" s="6">
        <v>0</v>
      </c>
    </row>
    <row r="1683" spans="1:3" x14ac:dyDescent="0.25">
      <c r="A1683" s="1" t="s">
        <v>9259</v>
      </c>
      <c r="B1683" s="2">
        <v>561221117</v>
      </c>
      <c r="C1683" s="6">
        <v>0.25</v>
      </c>
    </row>
    <row r="1684" spans="1:3" x14ac:dyDescent="0.25">
      <c r="A1684" s="1" t="s">
        <v>9259</v>
      </c>
      <c r="B1684" s="2">
        <v>987786330</v>
      </c>
      <c r="C1684" s="6">
        <v>0</v>
      </c>
    </row>
    <row r="1685" spans="1:3" x14ac:dyDescent="0.25">
      <c r="A1685" s="1" t="s">
        <v>9259</v>
      </c>
      <c r="B1685" s="2">
        <v>741375983</v>
      </c>
      <c r="C1685" s="6">
        <v>0</v>
      </c>
    </row>
    <row r="1686" spans="1:3" x14ac:dyDescent="0.25">
      <c r="A1686" s="1" t="s">
        <v>9259</v>
      </c>
      <c r="B1686" s="2">
        <v>402211440</v>
      </c>
      <c r="C1686" s="6">
        <v>0.25</v>
      </c>
    </row>
    <row r="1687" spans="1:3" x14ac:dyDescent="0.25">
      <c r="A1687" s="1" t="s">
        <v>9259</v>
      </c>
      <c r="B1687" s="2">
        <v>987000482</v>
      </c>
      <c r="C1687" s="6">
        <v>0.75</v>
      </c>
    </row>
    <row r="1688" spans="1:3" x14ac:dyDescent="0.25">
      <c r="A1688" s="1" t="s">
        <v>9259</v>
      </c>
      <c r="B1688" s="2">
        <v>165563667</v>
      </c>
      <c r="C1688" s="6">
        <v>0.5</v>
      </c>
    </row>
    <row r="1689" spans="1:3" x14ac:dyDescent="0.25">
      <c r="A1689" s="1" t="s">
        <v>9259</v>
      </c>
      <c r="B1689" s="2">
        <v>652862459</v>
      </c>
      <c r="C1689" s="6">
        <v>0.25</v>
      </c>
    </row>
    <row r="1690" spans="1:3" x14ac:dyDescent="0.25">
      <c r="A1690" s="1" t="s">
        <v>9259</v>
      </c>
      <c r="B1690" s="2">
        <v>903481280</v>
      </c>
      <c r="C1690" s="6">
        <v>0.75</v>
      </c>
    </row>
    <row r="1691" spans="1:3" x14ac:dyDescent="0.25">
      <c r="A1691" s="1" t="s">
        <v>9259</v>
      </c>
      <c r="B1691" s="2">
        <v>744373219</v>
      </c>
      <c r="C1691" s="6">
        <v>0</v>
      </c>
    </row>
    <row r="1692" spans="1:3" x14ac:dyDescent="0.25">
      <c r="A1692" s="1" t="s">
        <v>9259</v>
      </c>
      <c r="B1692" s="2">
        <v>501707659</v>
      </c>
      <c r="C1692" s="6">
        <v>0.75</v>
      </c>
    </row>
    <row r="1693" spans="1:3" x14ac:dyDescent="0.25">
      <c r="A1693" s="1" t="s">
        <v>9259</v>
      </c>
      <c r="B1693" s="2">
        <v>825010322</v>
      </c>
      <c r="C1693" s="6">
        <v>0.75</v>
      </c>
    </row>
    <row r="1694" spans="1:3" x14ac:dyDescent="0.25">
      <c r="A1694" s="1" t="s">
        <v>9259</v>
      </c>
      <c r="B1694" s="2">
        <v>964273354</v>
      </c>
      <c r="C1694" s="6">
        <v>0.75</v>
      </c>
    </row>
    <row r="1695" spans="1:3" x14ac:dyDescent="0.25">
      <c r="A1695" s="1" t="s">
        <v>9259</v>
      </c>
      <c r="B1695" s="2">
        <v>439185918</v>
      </c>
      <c r="C1695" s="6">
        <v>0.75</v>
      </c>
    </row>
    <row r="1696" spans="1:3" x14ac:dyDescent="0.25">
      <c r="A1696" s="1" t="s">
        <v>9259</v>
      </c>
      <c r="B1696" s="2">
        <v>318114026</v>
      </c>
      <c r="C1696" s="6">
        <v>0.75</v>
      </c>
    </row>
    <row r="1697" spans="1:3" x14ac:dyDescent="0.25">
      <c r="A1697" s="1" t="s">
        <v>9259</v>
      </c>
      <c r="B1697" s="2">
        <v>833844484</v>
      </c>
      <c r="C1697" s="6">
        <v>0</v>
      </c>
    </row>
    <row r="1698" spans="1:3" x14ac:dyDescent="0.25">
      <c r="A1698" s="1" t="s">
        <v>9259</v>
      </c>
      <c r="B1698" s="2">
        <v>155463503</v>
      </c>
      <c r="C1698" s="6">
        <v>0.25</v>
      </c>
    </row>
    <row r="1699" spans="1:3" x14ac:dyDescent="0.25">
      <c r="A1699" s="1" t="s">
        <v>9259</v>
      </c>
      <c r="B1699" s="2">
        <v>34662039</v>
      </c>
      <c r="C1699" s="6">
        <v>0.5</v>
      </c>
    </row>
    <row r="1700" spans="1:3" x14ac:dyDescent="0.25">
      <c r="A1700" s="1" t="s">
        <v>9259</v>
      </c>
      <c r="B1700" s="2">
        <v>97698731</v>
      </c>
      <c r="C1700" s="6">
        <v>0.25</v>
      </c>
    </row>
    <row r="1701" spans="1:3" x14ac:dyDescent="0.25">
      <c r="A1701" s="1" t="s">
        <v>9259</v>
      </c>
      <c r="B1701" s="2">
        <v>476051557</v>
      </c>
      <c r="C1701" s="6">
        <v>0.75</v>
      </c>
    </row>
    <row r="1702" spans="1:3" x14ac:dyDescent="0.25">
      <c r="A1702" s="1" t="s">
        <v>9259</v>
      </c>
      <c r="B1702" s="2">
        <v>369381575</v>
      </c>
      <c r="C1702" s="6">
        <v>0.25</v>
      </c>
    </row>
    <row r="1703" spans="1:3" x14ac:dyDescent="0.25">
      <c r="A1703" s="1" t="s">
        <v>9259</v>
      </c>
      <c r="B1703" s="2">
        <v>609847194</v>
      </c>
      <c r="C1703" s="6">
        <v>0.75</v>
      </c>
    </row>
    <row r="1704" spans="1:3" x14ac:dyDescent="0.25">
      <c r="A1704" s="1" t="s">
        <v>9259</v>
      </c>
      <c r="B1704" s="2">
        <v>80149207</v>
      </c>
      <c r="C1704" s="6">
        <v>0.25</v>
      </c>
    </row>
    <row r="1705" spans="1:3" x14ac:dyDescent="0.25">
      <c r="A1705" s="1" t="s">
        <v>9259</v>
      </c>
      <c r="B1705" s="2">
        <v>943244641</v>
      </c>
      <c r="C1705" s="6">
        <v>0.5</v>
      </c>
    </row>
    <row r="1706" spans="1:3" x14ac:dyDescent="0.25">
      <c r="A1706" s="1" t="s">
        <v>9259</v>
      </c>
      <c r="B1706" s="2">
        <v>409206828</v>
      </c>
      <c r="C1706" s="6">
        <v>0.25</v>
      </c>
    </row>
    <row r="1707" spans="1:3" x14ac:dyDescent="0.25">
      <c r="A1707" s="1" t="s">
        <v>9259</v>
      </c>
      <c r="B1707" s="2">
        <v>795837717</v>
      </c>
      <c r="C1707" s="6">
        <v>0</v>
      </c>
    </row>
    <row r="1708" spans="1:3" x14ac:dyDescent="0.25">
      <c r="A1708" s="1" t="s">
        <v>9259</v>
      </c>
      <c r="B1708" s="2">
        <v>766253118</v>
      </c>
      <c r="C1708" s="6">
        <v>0.75</v>
      </c>
    </row>
    <row r="1709" spans="1:3" x14ac:dyDescent="0.25">
      <c r="A1709" s="1" t="s">
        <v>9259</v>
      </c>
      <c r="B1709" s="2">
        <v>735065</v>
      </c>
      <c r="C1709" s="6">
        <v>0.75</v>
      </c>
    </row>
    <row r="1710" spans="1:3" x14ac:dyDescent="0.25">
      <c r="A1710" s="1" t="s">
        <v>9259</v>
      </c>
      <c r="B1710" s="2">
        <v>326185806</v>
      </c>
      <c r="C1710" s="6">
        <v>0</v>
      </c>
    </row>
    <row r="1711" spans="1:3" x14ac:dyDescent="0.25">
      <c r="A1711" s="1" t="s">
        <v>9259</v>
      </c>
      <c r="B1711" s="2">
        <v>429929262</v>
      </c>
      <c r="C1711" s="6">
        <v>0.5</v>
      </c>
    </row>
    <row r="1712" spans="1:3" x14ac:dyDescent="0.25">
      <c r="A1712" s="1" t="s">
        <v>9259</v>
      </c>
      <c r="B1712" s="2">
        <v>34227211</v>
      </c>
      <c r="C1712" s="6">
        <v>0.75</v>
      </c>
    </row>
    <row r="1713" spans="1:3" x14ac:dyDescent="0.25">
      <c r="A1713" s="1" t="s">
        <v>9259</v>
      </c>
      <c r="B1713" s="2">
        <v>281208268</v>
      </c>
      <c r="C1713" s="6">
        <v>0.25</v>
      </c>
    </row>
    <row r="1714" spans="1:3" x14ac:dyDescent="0.25">
      <c r="A1714" s="1" t="s">
        <v>9259</v>
      </c>
      <c r="B1714" s="2">
        <v>693108756</v>
      </c>
      <c r="C1714" s="6">
        <v>0.5</v>
      </c>
    </row>
    <row r="1715" spans="1:3" x14ac:dyDescent="0.25">
      <c r="A1715" s="1" t="s">
        <v>9259</v>
      </c>
      <c r="B1715" s="2">
        <v>26995934</v>
      </c>
      <c r="C1715" s="6">
        <v>0.75</v>
      </c>
    </row>
    <row r="1716" spans="1:3" x14ac:dyDescent="0.25">
      <c r="A1716" s="1" t="s">
        <v>9259</v>
      </c>
      <c r="B1716" s="2">
        <v>525236190</v>
      </c>
      <c r="C1716" s="6">
        <v>0.75</v>
      </c>
    </row>
    <row r="1717" spans="1:3" x14ac:dyDescent="0.25">
      <c r="A1717" s="1" t="s">
        <v>9259</v>
      </c>
      <c r="B1717" s="2">
        <v>35553470</v>
      </c>
      <c r="C1717" s="6">
        <v>0</v>
      </c>
    </row>
    <row r="1718" spans="1:3" x14ac:dyDescent="0.25">
      <c r="A1718" s="1" t="s">
        <v>9259</v>
      </c>
      <c r="B1718" s="2">
        <v>634403569</v>
      </c>
      <c r="C1718" s="6">
        <v>0.25</v>
      </c>
    </row>
    <row r="1719" spans="1:3" x14ac:dyDescent="0.25">
      <c r="A1719" s="1" t="s">
        <v>9259</v>
      </c>
      <c r="B1719" s="2">
        <v>506875531</v>
      </c>
      <c r="C1719" s="6">
        <v>0.25</v>
      </c>
    </row>
    <row r="1720" spans="1:3" x14ac:dyDescent="0.25">
      <c r="A1720" s="1" t="s">
        <v>9259</v>
      </c>
      <c r="B1720" s="2">
        <v>456255247</v>
      </c>
      <c r="C1720" s="6">
        <v>0.75</v>
      </c>
    </row>
    <row r="1721" spans="1:3" x14ac:dyDescent="0.25">
      <c r="A1721" s="1" t="s">
        <v>9259</v>
      </c>
      <c r="B1721" s="2">
        <v>25583562</v>
      </c>
      <c r="C1721" s="6">
        <v>0</v>
      </c>
    </row>
    <row r="1722" spans="1:3" x14ac:dyDescent="0.25">
      <c r="A1722" s="1" t="s">
        <v>9259</v>
      </c>
      <c r="B1722" s="2">
        <v>244618092</v>
      </c>
      <c r="C1722" s="6">
        <v>0.75</v>
      </c>
    </row>
    <row r="1723" spans="1:3" x14ac:dyDescent="0.25">
      <c r="A1723" s="1" t="s">
        <v>9259</v>
      </c>
      <c r="B1723" s="2">
        <v>998295516</v>
      </c>
      <c r="C1723" s="6">
        <v>0</v>
      </c>
    </row>
    <row r="1724" spans="1:3" x14ac:dyDescent="0.25">
      <c r="A1724" s="1" t="s">
        <v>9259</v>
      </c>
      <c r="B1724" s="2">
        <v>973215190</v>
      </c>
      <c r="C1724" s="6">
        <v>0</v>
      </c>
    </row>
    <row r="1725" spans="1:3" x14ac:dyDescent="0.25">
      <c r="A1725" s="1" t="s">
        <v>9259</v>
      </c>
      <c r="B1725" s="2">
        <v>610013610</v>
      </c>
      <c r="C1725" s="6">
        <v>0.25</v>
      </c>
    </row>
    <row r="1726" spans="1:3" x14ac:dyDescent="0.25">
      <c r="A1726" s="1" t="s">
        <v>9259</v>
      </c>
      <c r="B1726" s="2">
        <v>170783195</v>
      </c>
      <c r="C1726" s="6">
        <v>0.5</v>
      </c>
    </row>
    <row r="1727" spans="1:3" x14ac:dyDescent="0.25">
      <c r="A1727" s="1" t="s">
        <v>9259</v>
      </c>
      <c r="B1727" s="2">
        <v>979658552</v>
      </c>
      <c r="C1727" s="6">
        <v>0.75</v>
      </c>
    </row>
    <row r="1728" spans="1:3" x14ac:dyDescent="0.25">
      <c r="A1728" s="1" t="s">
        <v>9259</v>
      </c>
      <c r="B1728" s="2">
        <v>211010103</v>
      </c>
      <c r="C1728" s="6">
        <v>0.5</v>
      </c>
    </row>
    <row r="1729" spans="1:3" x14ac:dyDescent="0.25">
      <c r="A1729" s="1" t="s">
        <v>9259</v>
      </c>
      <c r="B1729" s="2">
        <v>434049617</v>
      </c>
      <c r="C1729" s="6">
        <v>0.5</v>
      </c>
    </row>
    <row r="1730" spans="1:3" x14ac:dyDescent="0.25">
      <c r="A1730" s="1" t="s">
        <v>9259</v>
      </c>
      <c r="B1730" s="2">
        <v>120568684</v>
      </c>
      <c r="C1730" s="6">
        <v>0.75</v>
      </c>
    </row>
    <row r="1731" spans="1:3" x14ac:dyDescent="0.25">
      <c r="A1731" s="1" t="s">
        <v>9259</v>
      </c>
      <c r="B1731" s="2">
        <v>961610191</v>
      </c>
      <c r="C1731" s="6">
        <v>0.75</v>
      </c>
    </row>
    <row r="1732" spans="1:3" x14ac:dyDescent="0.25">
      <c r="A1732" s="1" t="s">
        <v>9259</v>
      </c>
      <c r="B1732" s="2">
        <v>539938714</v>
      </c>
      <c r="C1732" s="6">
        <v>0.75</v>
      </c>
    </row>
    <row r="1733" spans="1:3" x14ac:dyDescent="0.25">
      <c r="A1733" s="1" t="s">
        <v>9259</v>
      </c>
      <c r="B1733" s="2">
        <v>838077984</v>
      </c>
      <c r="C1733" s="6">
        <v>0.5</v>
      </c>
    </row>
    <row r="1734" spans="1:3" x14ac:dyDescent="0.25">
      <c r="A1734" s="1" t="s">
        <v>9259</v>
      </c>
      <c r="B1734" s="2">
        <v>8590073</v>
      </c>
      <c r="C1734" s="6">
        <v>0.5</v>
      </c>
    </row>
    <row r="1735" spans="1:3" x14ac:dyDescent="0.25">
      <c r="A1735" s="1" t="s">
        <v>9259</v>
      </c>
      <c r="B1735" s="2">
        <v>4103665</v>
      </c>
      <c r="C1735" s="6">
        <v>0.25</v>
      </c>
    </row>
    <row r="1736" spans="1:3" x14ac:dyDescent="0.25">
      <c r="A1736" s="1" t="s">
        <v>9259</v>
      </c>
      <c r="B1736" s="2">
        <v>473113900</v>
      </c>
      <c r="C1736" s="6">
        <v>0.25</v>
      </c>
    </row>
    <row r="1737" spans="1:3" x14ac:dyDescent="0.25">
      <c r="A1737" s="1" t="s">
        <v>9259</v>
      </c>
      <c r="B1737" s="2">
        <v>539715700</v>
      </c>
      <c r="C1737" s="6">
        <v>0.75</v>
      </c>
    </row>
    <row r="1738" spans="1:3" x14ac:dyDescent="0.25">
      <c r="A1738" s="1" t="s">
        <v>9259</v>
      </c>
      <c r="B1738" s="2">
        <v>921397735</v>
      </c>
      <c r="C1738" s="6">
        <v>0.25</v>
      </c>
    </row>
    <row r="1739" spans="1:3" x14ac:dyDescent="0.25">
      <c r="A1739" s="1" t="s">
        <v>9259</v>
      </c>
      <c r="B1739" s="2">
        <v>675986961</v>
      </c>
      <c r="C1739" s="6">
        <v>0.75</v>
      </c>
    </row>
    <row r="1740" spans="1:3" x14ac:dyDescent="0.25">
      <c r="A1740" s="1" t="s">
        <v>9259</v>
      </c>
      <c r="B1740" s="2">
        <v>330818890</v>
      </c>
      <c r="C1740" s="6">
        <v>0.75</v>
      </c>
    </row>
    <row r="1741" spans="1:3" x14ac:dyDescent="0.25">
      <c r="A1741" s="1" t="s">
        <v>9259</v>
      </c>
      <c r="B1741" s="2">
        <v>717067299</v>
      </c>
      <c r="C1741" s="6">
        <v>0</v>
      </c>
    </row>
    <row r="1742" spans="1:3" x14ac:dyDescent="0.25">
      <c r="A1742" s="1" t="s">
        <v>9259</v>
      </c>
      <c r="B1742" s="2">
        <v>369513925</v>
      </c>
      <c r="C1742" s="6">
        <v>0.25</v>
      </c>
    </row>
    <row r="1743" spans="1:3" x14ac:dyDescent="0.25">
      <c r="A1743" s="1" t="s">
        <v>9259</v>
      </c>
      <c r="B1743" s="2">
        <v>290757462</v>
      </c>
      <c r="C1743" s="6">
        <v>0.25</v>
      </c>
    </row>
    <row r="1744" spans="1:3" x14ac:dyDescent="0.25">
      <c r="A1744" s="1" t="s">
        <v>9259</v>
      </c>
      <c r="B1744" s="2">
        <v>580097927</v>
      </c>
      <c r="C1744" s="6">
        <v>0.25</v>
      </c>
    </row>
    <row r="1745" spans="1:3" x14ac:dyDescent="0.25">
      <c r="A1745" s="1" t="s">
        <v>9259</v>
      </c>
      <c r="B1745" s="2">
        <v>669645088</v>
      </c>
      <c r="C1745" s="6">
        <v>0.75</v>
      </c>
    </row>
    <row r="1746" spans="1:3" x14ac:dyDescent="0.25">
      <c r="A1746" s="1" t="s">
        <v>9259</v>
      </c>
      <c r="B1746" s="2">
        <v>619850014</v>
      </c>
      <c r="C1746" s="6">
        <v>0.25</v>
      </c>
    </row>
    <row r="1747" spans="1:3" x14ac:dyDescent="0.25">
      <c r="A1747" s="1" t="s">
        <v>9259</v>
      </c>
      <c r="B1747" s="2">
        <v>457123899</v>
      </c>
      <c r="C1747" s="6">
        <v>0.25</v>
      </c>
    </row>
    <row r="1748" spans="1:3" x14ac:dyDescent="0.25">
      <c r="A1748" s="1" t="s">
        <v>9259</v>
      </c>
      <c r="B1748" s="2">
        <v>435160243</v>
      </c>
      <c r="C1748" s="6">
        <v>0</v>
      </c>
    </row>
    <row r="1749" spans="1:3" x14ac:dyDescent="0.25">
      <c r="A1749" s="1" t="s">
        <v>9259</v>
      </c>
      <c r="B1749" s="2">
        <v>338457375</v>
      </c>
      <c r="C1749" s="6">
        <v>0.5</v>
      </c>
    </row>
    <row r="1750" spans="1:3" x14ac:dyDescent="0.25">
      <c r="A1750" s="1" t="s">
        <v>9259</v>
      </c>
      <c r="B1750" s="2">
        <v>656807258</v>
      </c>
      <c r="C1750" s="6">
        <v>0.25</v>
      </c>
    </row>
    <row r="1751" spans="1:3" x14ac:dyDescent="0.25">
      <c r="A1751" s="1" t="s">
        <v>9259</v>
      </c>
      <c r="B1751" s="2">
        <v>61241884</v>
      </c>
      <c r="C1751" s="6">
        <v>0.5</v>
      </c>
    </row>
    <row r="1752" spans="1:3" x14ac:dyDescent="0.25">
      <c r="A1752" s="1" t="s">
        <v>9259</v>
      </c>
      <c r="B1752" s="2">
        <v>779868318</v>
      </c>
      <c r="C1752" s="6">
        <v>0.5</v>
      </c>
    </row>
    <row r="1753" spans="1:3" x14ac:dyDescent="0.25">
      <c r="A1753" s="1" t="s">
        <v>9259</v>
      </c>
      <c r="B1753" s="2">
        <v>953566292</v>
      </c>
      <c r="C1753" s="6">
        <v>0.5</v>
      </c>
    </row>
    <row r="1754" spans="1:3" x14ac:dyDescent="0.25">
      <c r="A1754" s="1" t="s">
        <v>9259</v>
      </c>
      <c r="B1754" s="2">
        <v>30606504</v>
      </c>
      <c r="C1754" s="6">
        <v>0</v>
      </c>
    </row>
    <row r="1755" spans="1:3" x14ac:dyDescent="0.25">
      <c r="A1755" s="1" t="s">
        <v>9259</v>
      </c>
      <c r="B1755" s="2">
        <v>478667502</v>
      </c>
      <c r="C1755" s="6">
        <v>0</v>
      </c>
    </row>
    <row r="1756" spans="1:3" x14ac:dyDescent="0.25">
      <c r="A1756" s="1" t="s">
        <v>9259</v>
      </c>
      <c r="B1756" s="2">
        <v>348038718</v>
      </c>
      <c r="C1756" s="6">
        <v>0.5</v>
      </c>
    </row>
    <row r="1757" spans="1:3" x14ac:dyDescent="0.25">
      <c r="A1757" s="1" t="s">
        <v>9259</v>
      </c>
      <c r="B1757" s="2">
        <v>724574296</v>
      </c>
      <c r="C1757" s="6">
        <v>0.25</v>
      </c>
    </row>
    <row r="1758" spans="1:3" x14ac:dyDescent="0.25">
      <c r="A1758" s="1" t="s">
        <v>9259</v>
      </c>
      <c r="B1758" s="2">
        <v>682734380</v>
      </c>
      <c r="C1758" s="6">
        <v>0.25</v>
      </c>
    </row>
    <row r="1759" spans="1:3" x14ac:dyDescent="0.25">
      <c r="A1759" s="1" t="s">
        <v>9259</v>
      </c>
      <c r="B1759" s="2">
        <v>747064172</v>
      </c>
      <c r="C1759" s="6">
        <v>0.25</v>
      </c>
    </row>
    <row r="1760" spans="1:3" x14ac:dyDescent="0.25">
      <c r="A1760" s="1" t="s">
        <v>9259</v>
      </c>
      <c r="B1760" s="2">
        <v>514246525</v>
      </c>
      <c r="C1760" s="6">
        <v>0</v>
      </c>
    </row>
    <row r="1761" spans="1:3" x14ac:dyDescent="0.25">
      <c r="A1761" s="1" t="s">
        <v>9259</v>
      </c>
      <c r="B1761" s="2">
        <v>381042871</v>
      </c>
      <c r="C1761" s="6">
        <v>0</v>
      </c>
    </row>
    <row r="1762" spans="1:3" x14ac:dyDescent="0.25">
      <c r="A1762" s="1" t="s">
        <v>9259</v>
      </c>
      <c r="B1762" s="2">
        <v>335764779</v>
      </c>
      <c r="C1762" s="6">
        <v>0</v>
      </c>
    </row>
    <row r="1763" spans="1:3" x14ac:dyDescent="0.25">
      <c r="A1763" s="1" t="s">
        <v>9259</v>
      </c>
      <c r="B1763" s="2">
        <v>75043522</v>
      </c>
      <c r="C1763" s="6">
        <v>0.25</v>
      </c>
    </row>
    <row r="1764" spans="1:3" x14ac:dyDescent="0.25">
      <c r="A1764" s="1" t="s">
        <v>9259</v>
      </c>
      <c r="B1764" s="2">
        <v>99730338</v>
      </c>
      <c r="C1764" s="6">
        <v>0.25</v>
      </c>
    </row>
    <row r="1765" spans="1:3" x14ac:dyDescent="0.25">
      <c r="A1765" s="1" t="s">
        <v>9259</v>
      </c>
      <c r="B1765" s="2">
        <v>497483163</v>
      </c>
      <c r="C1765" s="6">
        <v>0.25</v>
      </c>
    </row>
    <row r="1766" spans="1:3" x14ac:dyDescent="0.25">
      <c r="A1766" s="1" t="s">
        <v>9259</v>
      </c>
      <c r="B1766" s="2">
        <v>453656191</v>
      </c>
      <c r="C1766" s="6">
        <v>0</v>
      </c>
    </row>
    <row r="1767" spans="1:3" x14ac:dyDescent="0.25">
      <c r="A1767" s="1" t="s">
        <v>9242</v>
      </c>
      <c r="B1767" s="2">
        <v>753092163</v>
      </c>
      <c r="C1767" s="6">
        <v>0</v>
      </c>
    </row>
    <row r="1768" spans="1:3" x14ac:dyDescent="0.25">
      <c r="A1768" s="1" t="s">
        <v>9242</v>
      </c>
      <c r="B1768" s="2">
        <v>992079733</v>
      </c>
      <c r="C1768" s="6">
        <v>0</v>
      </c>
    </row>
    <row r="1769" spans="1:3" x14ac:dyDescent="0.25">
      <c r="A1769" s="1" t="s">
        <v>9242</v>
      </c>
      <c r="B1769" s="2">
        <v>198183633</v>
      </c>
      <c r="C1769" s="6">
        <v>0.75</v>
      </c>
    </row>
    <row r="1770" spans="1:3" x14ac:dyDescent="0.25">
      <c r="A1770" s="1" t="s">
        <v>9242</v>
      </c>
      <c r="B1770" s="2">
        <v>334098514</v>
      </c>
      <c r="C1770" s="6">
        <v>0</v>
      </c>
    </row>
    <row r="1771" spans="1:3" x14ac:dyDescent="0.25">
      <c r="A1771" s="1" t="s">
        <v>9242</v>
      </c>
      <c r="B1771" s="2">
        <v>671787046</v>
      </c>
      <c r="C1771" s="6">
        <v>0</v>
      </c>
    </row>
    <row r="1772" spans="1:3" x14ac:dyDescent="0.25">
      <c r="A1772" s="1" t="s">
        <v>9242</v>
      </c>
      <c r="B1772" s="2">
        <v>460927729</v>
      </c>
      <c r="C1772" s="6">
        <v>0.5</v>
      </c>
    </row>
    <row r="1773" spans="1:3" x14ac:dyDescent="0.25">
      <c r="A1773" s="1" t="s">
        <v>9242</v>
      </c>
      <c r="B1773" s="2">
        <v>373419298</v>
      </c>
      <c r="C1773" s="6">
        <v>0.25</v>
      </c>
    </row>
    <row r="1774" spans="1:3" x14ac:dyDescent="0.25">
      <c r="A1774" s="1" t="s">
        <v>9242</v>
      </c>
      <c r="B1774" s="2">
        <v>191350100</v>
      </c>
      <c r="C1774" s="6">
        <v>0.5</v>
      </c>
    </row>
    <row r="1775" spans="1:3" x14ac:dyDescent="0.25">
      <c r="A1775" s="1" t="s">
        <v>9242</v>
      </c>
      <c r="B1775" s="2">
        <v>763927329</v>
      </c>
      <c r="C1775" s="6">
        <v>0.5</v>
      </c>
    </row>
    <row r="1776" spans="1:3" x14ac:dyDescent="0.25">
      <c r="A1776" s="1" t="s">
        <v>9242</v>
      </c>
      <c r="B1776" s="2">
        <v>874582924</v>
      </c>
      <c r="C1776" s="6">
        <v>0</v>
      </c>
    </row>
    <row r="1777" spans="1:3" x14ac:dyDescent="0.25">
      <c r="A1777" s="1" t="s">
        <v>9242</v>
      </c>
      <c r="B1777" s="2">
        <v>925539542</v>
      </c>
      <c r="C1777" s="6">
        <v>0.5</v>
      </c>
    </row>
    <row r="1778" spans="1:3" x14ac:dyDescent="0.25">
      <c r="A1778" s="1" t="s">
        <v>9242</v>
      </c>
      <c r="B1778" s="2">
        <v>247505720</v>
      </c>
      <c r="C1778" s="6">
        <v>0.25</v>
      </c>
    </row>
    <row r="1779" spans="1:3" x14ac:dyDescent="0.25">
      <c r="A1779" s="1" t="s">
        <v>9242</v>
      </c>
      <c r="B1779" s="2">
        <v>819755157</v>
      </c>
      <c r="C1779" s="6">
        <v>0</v>
      </c>
    </row>
    <row r="1780" spans="1:3" x14ac:dyDescent="0.25">
      <c r="A1780" s="1" t="s">
        <v>9242</v>
      </c>
      <c r="B1780" s="2">
        <v>546891496</v>
      </c>
      <c r="C1780" s="6">
        <v>0.75</v>
      </c>
    </row>
    <row r="1781" spans="1:3" x14ac:dyDescent="0.25">
      <c r="A1781" s="1" t="s">
        <v>9242</v>
      </c>
      <c r="B1781" s="2">
        <v>822220105</v>
      </c>
      <c r="C1781" s="6">
        <v>0.5</v>
      </c>
    </row>
    <row r="1782" spans="1:3" x14ac:dyDescent="0.25">
      <c r="A1782" s="1" t="s">
        <v>9242</v>
      </c>
      <c r="B1782" s="2">
        <v>720788540</v>
      </c>
      <c r="C1782" s="6">
        <v>0.75</v>
      </c>
    </row>
    <row r="1783" spans="1:3" x14ac:dyDescent="0.25">
      <c r="A1783" s="1" t="s">
        <v>9242</v>
      </c>
      <c r="B1783" s="2">
        <v>139612789</v>
      </c>
      <c r="C1783" s="6">
        <v>0.25</v>
      </c>
    </row>
    <row r="1784" spans="1:3" x14ac:dyDescent="0.25">
      <c r="A1784" s="1" t="s">
        <v>9242</v>
      </c>
      <c r="B1784" s="2">
        <v>740328280</v>
      </c>
      <c r="C1784" s="6">
        <v>0</v>
      </c>
    </row>
    <row r="1785" spans="1:3" x14ac:dyDescent="0.25">
      <c r="A1785" s="1" t="s">
        <v>9242</v>
      </c>
      <c r="B1785" s="2">
        <v>909028330</v>
      </c>
      <c r="C1785" s="6">
        <v>0.5</v>
      </c>
    </row>
    <row r="1786" spans="1:3" x14ac:dyDescent="0.25">
      <c r="A1786" s="1" t="s">
        <v>9242</v>
      </c>
      <c r="B1786" s="2">
        <v>302995517</v>
      </c>
      <c r="C1786" s="6">
        <v>0.75</v>
      </c>
    </row>
    <row r="1787" spans="1:3" x14ac:dyDescent="0.25">
      <c r="A1787" s="1" t="s">
        <v>9242</v>
      </c>
      <c r="B1787" s="2">
        <v>799719608</v>
      </c>
      <c r="C1787" s="6">
        <v>0.5</v>
      </c>
    </row>
    <row r="1788" spans="1:3" x14ac:dyDescent="0.25">
      <c r="A1788" s="1" t="s">
        <v>9242</v>
      </c>
      <c r="B1788" s="2">
        <v>108622799</v>
      </c>
      <c r="C1788" s="6">
        <v>0.5</v>
      </c>
    </row>
    <row r="1789" spans="1:3" x14ac:dyDescent="0.25">
      <c r="A1789" s="1" t="s">
        <v>9242</v>
      </c>
      <c r="B1789" s="2">
        <v>646777420</v>
      </c>
      <c r="C1789" s="6">
        <v>0.5</v>
      </c>
    </row>
    <row r="1790" spans="1:3" x14ac:dyDescent="0.25">
      <c r="A1790" s="1" t="s">
        <v>9242</v>
      </c>
      <c r="B1790" s="2">
        <v>108929038</v>
      </c>
      <c r="C1790" s="6">
        <v>0</v>
      </c>
    </row>
    <row r="1791" spans="1:3" x14ac:dyDescent="0.25">
      <c r="A1791" s="1" t="s">
        <v>9242</v>
      </c>
      <c r="B1791" s="2">
        <v>548730982</v>
      </c>
      <c r="C1791" s="6">
        <v>0.25</v>
      </c>
    </row>
    <row r="1792" spans="1:3" x14ac:dyDescent="0.25">
      <c r="A1792" s="1" t="s">
        <v>9242</v>
      </c>
      <c r="B1792" s="2">
        <v>704101225</v>
      </c>
      <c r="C1792" s="6">
        <v>0.25</v>
      </c>
    </row>
    <row r="1793" spans="1:3" x14ac:dyDescent="0.25">
      <c r="A1793" s="1" t="s">
        <v>9242</v>
      </c>
      <c r="B1793" s="2">
        <v>80025100</v>
      </c>
      <c r="C1793" s="6">
        <v>0.5</v>
      </c>
    </row>
    <row r="1794" spans="1:3" x14ac:dyDescent="0.25">
      <c r="A1794" s="1" t="s">
        <v>9242</v>
      </c>
      <c r="B1794" s="2">
        <v>935203493</v>
      </c>
      <c r="C1794" s="6">
        <v>0.25</v>
      </c>
    </row>
    <row r="1795" spans="1:3" x14ac:dyDescent="0.25">
      <c r="A1795" s="1" t="s">
        <v>9242</v>
      </c>
      <c r="B1795" s="2">
        <v>72496093</v>
      </c>
      <c r="C1795" s="6">
        <v>0</v>
      </c>
    </row>
    <row r="1796" spans="1:3" x14ac:dyDescent="0.25">
      <c r="A1796" s="1" t="s">
        <v>9242</v>
      </c>
      <c r="B1796" s="2">
        <v>106263958</v>
      </c>
      <c r="C1796" s="6">
        <v>0.75</v>
      </c>
    </row>
    <row r="1797" spans="1:3" x14ac:dyDescent="0.25">
      <c r="A1797" s="1" t="s">
        <v>9242</v>
      </c>
      <c r="B1797" s="2">
        <v>348264976</v>
      </c>
      <c r="C1797" s="6">
        <v>0</v>
      </c>
    </row>
    <row r="1798" spans="1:3" x14ac:dyDescent="0.25">
      <c r="A1798" s="1" t="s">
        <v>9242</v>
      </c>
      <c r="B1798" s="2">
        <v>88247400</v>
      </c>
      <c r="C1798" s="6">
        <v>0.5</v>
      </c>
    </row>
    <row r="1799" spans="1:3" x14ac:dyDescent="0.25">
      <c r="A1799" s="1" t="s">
        <v>9242</v>
      </c>
      <c r="B1799" s="2">
        <v>794996007</v>
      </c>
      <c r="C1799" s="6">
        <v>0.75</v>
      </c>
    </row>
    <row r="1800" spans="1:3" x14ac:dyDescent="0.25">
      <c r="A1800" s="1" t="s">
        <v>9242</v>
      </c>
      <c r="B1800" s="2">
        <v>855530996</v>
      </c>
      <c r="C1800" s="6">
        <v>0</v>
      </c>
    </row>
    <row r="1801" spans="1:3" x14ac:dyDescent="0.25">
      <c r="A1801" s="1" t="s">
        <v>9242</v>
      </c>
      <c r="B1801" s="2">
        <v>992552173</v>
      </c>
      <c r="C1801" s="6">
        <v>0.75</v>
      </c>
    </row>
    <row r="1802" spans="1:3" x14ac:dyDescent="0.25">
      <c r="A1802" s="1" t="s">
        <v>9242</v>
      </c>
      <c r="B1802" s="2">
        <v>434934382</v>
      </c>
      <c r="C1802" s="6">
        <v>0.5</v>
      </c>
    </row>
    <row r="1803" spans="1:3" x14ac:dyDescent="0.25">
      <c r="A1803" s="1" t="s">
        <v>9242</v>
      </c>
      <c r="B1803" s="2">
        <v>486687485</v>
      </c>
      <c r="C1803" s="6">
        <v>0.75</v>
      </c>
    </row>
    <row r="1804" spans="1:3" x14ac:dyDescent="0.25">
      <c r="A1804" s="1" t="s">
        <v>9242</v>
      </c>
      <c r="B1804" s="2">
        <v>979458478</v>
      </c>
      <c r="C1804" s="6">
        <v>0.75</v>
      </c>
    </row>
    <row r="1805" spans="1:3" x14ac:dyDescent="0.25">
      <c r="A1805" s="1" t="s">
        <v>9242</v>
      </c>
      <c r="B1805" s="2">
        <v>320612377</v>
      </c>
      <c r="C1805" s="6">
        <v>0.25</v>
      </c>
    </row>
    <row r="1806" spans="1:3" x14ac:dyDescent="0.25">
      <c r="A1806" s="1" t="s">
        <v>9242</v>
      </c>
      <c r="B1806" s="2">
        <v>381449213</v>
      </c>
      <c r="C1806" s="6">
        <v>0.5</v>
      </c>
    </row>
    <row r="1807" spans="1:3" x14ac:dyDescent="0.25">
      <c r="A1807" s="1" t="s">
        <v>9242</v>
      </c>
      <c r="B1807" s="2">
        <v>157315900</v>
      </c>
      <c r="C1807" s="6">
        <v>0.75</v>
      </c>
    </row>
    <row r="1808" spans="1:3" x14ac:dyDescent="0.25">
      <c r="A1808" s="1" t="s">
        <v>9242</v>
      </c>
      <c r="B1808" s="2">
        <v>157230926</v>
      </c>
      <c r="C1808" s="6">
        <v>0.75</v>
      </c>
    </row>
    <row r="1809" spans="1:3" x14ac:dyDescent="0.25">
      <c r="A1809" s="1" t="s">
        <v>9242</v>
      </c>
      <c r="B1809" s="2">
        <v>880033530</v>
      </c>
      <c r="C1809" s="6">
        <v>0.5</v>
      </c>
    </row>
    <row r="1810" spans="1:3" x14ac:dyDescent="0.25">
      <c r="A1810" s="1" t="s">
        <v>9242</v>
      </c>
      <c r="B1810" s="2">
        <v>41020835</v>
      </c>
      <c r="C1810" s="6">
        <v>0.5</v>
      </c>
    </row>
    <row r="1811" spans="1:3" x14ac:dyDescent="0.25">
      <c r="A1811" s="1" t="s">
        <v>9242</v>
      </c>
      <c r="B1811" s="2">
        <v>256904457</v>
      </c>
      <c r="C1811" s="6">
        <v>0.75</v>
      </c>
    </row>
    <row r="1812" spans="1:3" x14ac:dyDescent="0.25">
      <c r="A1812" s="1" t="s">
        <v>9242</v>
      </c>
      <c r="B1812" s="2">
        <v>543703287</v>
      </c>
      <c r="C1812" s="6">
        <v>0.5</v>
      </c>
    </row>
    <row r="1813" spans="1:3" x14ac:dyDescent="0.25">
      <c r="A1813" s="1" t="s">
        <v>9242</v>
      </c>
      <c r="B1813" s="2">
        <v>64911273</v>
      </c>
      <c r="C1813" s="6">
        <v>0.5</v>
      </c>
    </row>
    <row r="1814" spans="1:3" x14ac:dyDescent="0.25">
      <c r="A1814" s="1" t="s">
        <v>9242</v>
      </c>
      <c r="B1814" s="2">
        <v>149904219</v>
      </c>
      <c r="C1814" s="6">
        <v>0.25</v>
      </c>
    </row>
    <row r="1815" spans="1:3" x14ac:dyDescent="0.25">
      <c r="A1815" s="1" t="s">
        <v>9242</v>
      </c>
      <c r="B1815" s="2">
        <v>390723336</v>
      </c>
      <c r="C1815" s="6">
        <v>0</v>
      </c>
    </row>
    <row r="1816" spans="1:3" x14ac:dyDescent="0.25">
      <c r="A1816" s="1" t="s">
        <v>9242</v>
      </c>
      <c r="B1816" s="2">
        <v>262138687</v>
      </c>
      <c r="C1816" s="6">
        <v>0.25</v>
      </c>
    </row>
    <row r="1817" spans="1:3" x14ac:dyDescent="0.25">
      <c r="A1817" s="1" t="s">
        <v>9242</v>
      </c>
      <c r="B1817" s="2">
        <v>201107405</v>
      </c>
      <c r="C1817" s="6">
        <v>0</v>
      </c>
    </row>
    <row r="1818" spans="1:3" x14ac:dyDescent="0.25">
      <c r="A1818" s="1" t="s">
        <v>9242</v>
      </c>
      <c r="B1818" s="2">
        <v>854796709</v>
      </c>
      <c r="C1818" s="6">
        <v>0</v>
      </c>
    </row>
    <row r="1819" spans="1:3" x14ac:dyDescent="0.25">
      <c r="A1819" s="1" t="s">
        <v>9242</v>
      </c>
      <c r="B1819" s="2">
        <v>815571796</v>
      </c>
      <c r="C1819" s="6">
        <v>0.75</v>
      </c>
    </row>
    <row r="1820" spans="1:3" x14ac:dyDescent="0.25">
      <c r="A1820" s="1" t="s">
        <v>9242</v>
      </c>
      <c r="B1820" s="2">
        <v>482543741</v>
      </c>
      <c r="C1820" s="6">
        <v>0.75</v>
      </c>
    </row>
    <row r="1821" spans="1:3" x14ac:dyDescent="0.25">
      <c r="A1821" s="1" t="s">
        <v>9242</v>
      </c>
      <c r="B1821" s="2">
        <v>918619771</v>
      </c>
      <c r="C1821" s="6">
        <v>0.25</v>
      </c>
    </row>
    <row r="1822" spans="1:3" x14ac:dyDescent="0.25">
      <c r="A1822" s="1" t="s">
        <v>9242</v>
      </c>
      <c r="B1822" s="2">
        <v>273049710</v>
      </c>
      <c r="C1822" s="6">
        <v>0.5</v>
      </c>
    </row>
    <row r="1823" spans="1:3" x14ac:dyDescent="0.25">
      <c r="A1823" s="1" t="s">
        <v>9242</v>
      </c>
      <c r="B1823" s="2">
        <v>282522462</v>
      </c>
      <c r="C1823" s="6">
        <v>0</v>
      </c>
    </row>
    <row r="1824" spans="1:3" x14ac:dyDescent="0.25">
      <c r="A1824" s="1" t="s">
        <v>9242</v>
      </c>
      <c r="B1824" s="2">
        <v>746872224</v>
      </c>
      <c r="C1824" s="6">
        <v>0.25</v>
      </c>
    </row>
    <row r="1825" spans="1:3" x14ac:dyDescent="0.25">
      <c r="A1825" s="1" t="s">
        <v>9242</v>
      </c>
      <c r="B1825" s="2">
        <v>801227547</v>
      </c>
      <c r="C1825" s="6">
        <v>0.25</v>
      </c>
    </row>
    <row r="1826" spans="1:3" x14ac:dyDescent="0.25">
      <c r="A1826" s="1" t="s">
        <v>9242</v>
      </c>
      <c r="B1826" s="2">
        <v>914302353</v>
      </c>
      <c r="C1826" s="6">
        <v>0</v>
      </c>
    </row>
    <row r="1827" spans="1:3" x14ac:dyDescent="0.25">
      <c r="A1827" s="1" t="s">
        <v>9242</v>
      </c>
      <c r="B1827" s="2">
        <v>432055612</v>
      </c>
      <c r="C1827" s="6">
        <v>0.5</v>
      </c>
    </row>
    <row r="1828" spans="1:3" x14ac:dyDescent="0.25">
      <c r="A1828" s="1" t="s">
        <v>9242</v>
      </c>
      <c r="B1828" s="2">
        <v>666135493</v>
      </c>
      <c r="C1828" s="6">
        <v>0.25</v>
      </c>
    </row>
    <row r="1829" spans="1:3" x14ac:dyDescent="0.25">
      <c r="A1829" s="1" t="s">
        <v>9242</v>
      </c>
      <c r="B1829" s="2">
        <v>665442138</v>
      </c>
      <c r="C1829" s="6">
        <v>0.5</v>
      </c>
    </row>
    <row r="1830" spans="1:3" x14ac:dyDescent="0.25">
      <c r="A1830" s="1" t="s">
        <v>9242</v>
      </c>
      <c r="B1830" s="2">
        <v>660681947</v>
      </c>
      <c r="C1830" s="6">
        <v>0</v>
      </c>
    </row>
    <row r="1831" spans="1:3" x14ac:dyDescent="0.25">
      <c r="A1831" s="1" t="s">
        <v>9242</v>
      </c>
      <c r="B1831" s="2">
        <v>136816964</v>
      </c>
      <c r="C1831" s="6">
        <v>0</v>
      </c>
    </row>
    <row r="1832" spans="1:3" x14ac:dyDescent="0.25">
      <c r="A1832" s="1" t="s">
        <v>9242</v>
      </c>
      <c r="B1832" s="2">
        <v>59456070</v>
      </c>
      <c r="C1832" s="6">
        <v>0</v>
      </c>
    </row>
    <row r="1833" spans="1:3" x14ac:dyDescent="0.25">
      <c r="A1833" s="1" t="s">
        <v>9242</v>
      </c>
      <c r="B1833" s="2">
        <v>595856727</v>
      </c>
      <c r="C1833" s="6">
        <v>0.75</v>
      </c>
    </row>
    <row r="1834" spans="1:3" x14ac:dyDescent="0.25">
      <c r="A1834" s="1" t="s">
        <v>9242</v>
      </c>
      <c r="B1834" s="2">
        <v>508621987</v>
      </c>
      <c r="C1834" s="6">
        <v>0.75</v>
      </c>
    </row>
    <row r="1835" spans="1:3" x14ac:dyDescent="0.25">
      <c r="A1835" s="1" t="s">
        <v>9242</v>
      </c>
      <c r="B1835" s="2">
        <v>422659041</v>
      </c>
      <c r="C1835" s="6">
        <v>0.75</v>
      </c>
    </row>
    <row r="1836" spans="1:3" x14ac:dyDescent="0.25">
      <c r="A1836" s="1" t="s">
        <v>9242</v>
      </c>
      <c r="B1836" s="2">
        <v>281045684</v>
      </c>
      <c r="C1836" s="6">
        <v>0.5</v>
      </c>
    </row>
    <row r="1837" spans="1:3" x14ac:dyDescent="0.25">
      <c r="A1837" s="1" t="s">
        <v>9242</v>
      </c>
      <c r="B1837" s="2">
        <v>446120059</v>
      </c>
      <c r="C1837" s="6">
        <v>0.75</v>
      </c>
    </row>
    <row r="1838" spans="1:3" x14ac:dyDescent="0.25">
      <c r="A1838" s="1" t="s">
        <v>9242</v>
      </c>
      <c r="B1838" s="2">
        <v>894083615</v>
      </c>
      <c r="C1838" s="6">
        <v>0.5</v>
      </c>
    </row>
    <row r="1839" spans="1:3" x14ac:dyDescent="0.25">
      <c r="A1839" s="1" t="s">
        <v>9242</v>
      </c>
      <c r="B1839" s="2">
        <v>116907456</v>
      </c>
      <c r="C1839" s="6">
        <v>0</v>
      </c>
    </row>
    <row r="1840" spans="1:3" x14ac:dyDescent="0.25">
      <c r="A1840" s="1" t="s">
        <v>9242</v>
      </c>
      <c r="B1840" s="2">
        <v>533272771</v>
      </c>
      <c r="C1840" s="6">
        <v>0.5</v>
      </c>
    </row>
    <row r="1841" spans="1:3" x14ac:dyDescent="0.25">
      <c r="A1841" s="1" t="s">
        <v>9242</v>
      </c>
      <c r="B1841" s="2">
        <v>994174473</v>
      </c>
      <c r="C1841" s="6">
        <v>0.5</v>
      </c>
    </row>
    <row r="1842" spans="1:3" x14ac:dyDescent="0.25">
      <c r="A1842" s="1" t="s">
        <v>9242</v>
      </c>
      <c r="B1842" s="2">
        <v>318255015</v>
      </c>
      <c r="C1842" s="6">
        <v>0.75</v>
      </c>
    </row>
    <row r="1843" spans="1:3" x14ac:dyDescent="0.25">
      <c r="A1843" s="1" t="s">
        <v>9242</v>
      </c>
      <c r="B1843" s="2">
        <v>826442367</v>
      </c>
      <c r="C1843" s="6">
        <v>0</v>
      </c>
    </row>
    <row r="1844" spans="1:3" x14ac:dyDescent="0.25">
      <c r="A1844" s="1" t="s">
        <v>9242</v>
      </c>
      <c r="B1844" s="2">
        <v>990925853</v>
      </c>
      <c r="C1844" s="6">
        <v>0.25</v>
      </c>
    </row>
    <row r="1845" spans="1:3" x14ac:dyDescent="0.25">
      <c r="A1845" s="1" t="s">
        <v>9242</v>
      </c>
      <c r="B1845" s="2">
        <v>218163207</v>
      </c>
      <c r="C1845" s="6">
        <v>0.5</v>
      </c>
    </row>
    <row r="1846" spans="1:3" x14ac:dyDescent="0.25">
      <c r="A1846" s="1" t="s">
        <v>9242</v>
      </c>
      <c r="B1846" s="2">
        <v>63506705</v>
      </c>
      <c r="C1846" s="6">
        <v>0.25</v>
      </c>
    </row>
    <row r="1847" spans="1:3" x14ac:dyDescent="0.25">
      <c r="A1847" s="1" t="s">
        <v>9242</v>
      </c>
      <c r="B1847" s="2">
        <v>436529029</v>
      </c>
      <c r="C1847" s="6">
        <v>0.5</v>
      </c>
    </row>
    <row r="1848" spans="1:3" x14ac:dyDescent="0.25">
      <c r="A1848" s="1" t="s">
        <v>9242</v>
      </c>
      <c r="B1848" s="2">
        <v>26450599</v>
      </c>
      <c r="C1848" s="6">
        <v>0</v>
      </c>
    </row>
    <row r="1849" spans="1:3" x14ac:dyDescent="0.25">
      <c r="A1849" s="1" t="s">
        <v>9242</v>
      </c>
      <c r="B1849" s="2">
        <v>851449860</v>
      </c>
      <c r="C1849" s="6">
        <v>0.75</v>
      </c>
    </row>
    <row r="1850" spans="1:3" x14ac:dyDescent="0.25">
      <c r="A1850" s="1" t="s">
        <v>9242</v>
      </c>
      <c r="B1850" s="2">
        <v>853740203</v>
      </c>
      <c r="C1850" s="6">
        <v>0.5</v>
      </c>
    </row>
    <row r="1851" spans="1:3" x14ac:dyDescent="0.25">
      <c r="A1851" s="1" t="s">
        <v>9242</v>
      </c>
      <c r="B1851" s="2">
        <v>212690234</v>
      </c>
      <c r="C1851" s="6">
        <v>0.5</v>
      </c>
    </row>
    <row r="1852" spans="1:3" x14ac:dyDescent="0.25">
      <c r="A1852" s="1" t="s">
        <v>9242</v>
      </c>
      <c r="B1852" s="2">
        <v>234611028</v>
      </c>
      <c r="C1852" s="6">
        <v>0.75</v>
      </c>
    </row>
    <row r="1853" spans="1:3" x14ac:dyDescent="0.25">
      <c r="A1853" s="1" t="s">
        <v>9242</v>
      </c>
      <c r="B1853" s="2">
        <v>839510673</v>
      </c>
      <c r="C1853" s="6">
        <v>0.5</v>
      </c>
    </row>
    <row r="1854" spans="1:3" x14ac:dyDescent="0.25">
      <c r="A1854" s="1" t="s">
        <v>9242</v>
      </c>
      <c r="B1854" s="2">
        <v>817684721</v>
      </c>
      <c r="C1854" s="6">
        <v>0.75</v>
      </c>
    </row>
    <row r="1855" spans="1:3" x14ac:dyDescent="0.25">
      <c r="A1855" s="1" t="s">
        <v>9242</v>
      </c>
      <c r="B1855" s="2">
        <v>833256310</v>
      </c>
      <c r="C1855" s="6">
        <v>0</v>
      </c>
    </row>
    <row r="1856" spans="1:3" x14ac:dyDescent="0.25">
      <c r="A1856" s="1" t="s">
        <v>9242</v>
      </c>
      <c r="B1856" s="2">
        <v>255844171</v>
      </c>
      <c r="C1856" s="6">
        <v>0.5</v>
      </c>
    </row>
    <row r="1857" spans="1:3" x14ac:dyDescent="0.25">
      <c r="A1857" s="1" t="s">
        <v>9242</v>
      </c>
      <c r="B1857" s="2">
        <v>260853016</v>
      </c>
      <c r="C1857" s="6">
        <v>0</v>
      </c>
    </row>
    <row r="1858" spans="1:3" x14ac:dyDescent="0.25">
      <c r="A1858" s="1" t="s">
        <v>9242</v>
      </c>
      <c r="B1858" s="2">
        <v>942656359</v>
      </c>
      <c r="C1858" s="6">
        <v>0</v>
      </c>
    </row>
    <row r="1859" spans="1:3" x14ac:dyDescent="0.25">
      <c r="A1859" s="1" t="s">
        <v>9242</v>
      </c>
      <c r="B1859" s="2">
        <v>163972762</v>
      </c>
      <c r="C1859" s="6">
        <v>0.75</v>
      </c>
    </row>
    <row r="1860" spans="1:3" x14ac:dyDescent="0.25">
      <c r="A1860" s="1" t="s">
        <v>9242</v>
      </c>
      <c r="B1860" s="2">
        <v>126955197</v>
      </c>
      <c r="C1860" s="6">
        <v>0.75</v>
      </c>
    </row>
    <row r="1861" spans="1:3" x14ac:dyDescent="0.25">
      <c r="A1861" s="1" t="s">
        <v>9242</v>
      </c>
      <c r="B1861" s="2">
        <v>204385263</v>
      </c>
      <c r="C1861" s="6">
        <v>0.25</v>
      </c>
    </row>
    <row r="1862" spans="1:3" x14ac:dyDescent="0.25">
      <c r="A1862" s="1" t="s">
        <v>9242</v>
      </c>
      <c r="B1862" s="2">
        <v>281357239</v>
      </c>
      <c r="C1862" s="6">
        <v>0</v>
      </c>
    </row>
    <row r="1863" spans="1:3" x14ac:dyDescent="0.25">
      <c r="A1863" s="1" t="s">
        <v>9242</v>
      </c>
      <c r="B1863" s="2">
        <v>555082235</v>
      </c>
      <c r="C1863" s="6">
        <v>0.25</v>
      </c>
    </row>
    <row r="1864" spans="1:3" x14ac:dyDescent="0.25">
      <c r="A1864" s="1" t="s">
        <v>9242</v>
      </c>
      <c r="B1864" s="2">
        <v>635009547</v>
      </c>
      <c r="C1864" s="6">
        <v>0</v>
      </c>
    </row>
    <row r="1865" spans="1:3" x14ac:dyDescent="0.25">
      <c r="A1865" s="1" t="s">
        <v>9242</v>
      </c>
      <c r="B1865" s="2">
        <v>518446998</v>
      </c>
      <c r="C1865" s="6">
        <v>0.5</v>
      </c>
    </row>
    <row r="1866" spans="1:3" x14ac:dyDescent="0.25">
      <c r="A1866" s="1" t="s">
        <v>9242</v>
      </c>
      <c r="B1866" s="2">
        <v>359280637</v>
      </c>
      <c r="C1866" s="6">
        <v>0.5</v>
      </c>
    </row>
    <row r="1867" spans="1:3" x14ac:dyDescent="0.25">
      <c r="A1867" s="1" t="s">
        <v>9242</v>
      </c>
      <c r="B1867" s="2">
        <v>822211095</v>
      </c>
      <c r="C1867" s="6">
        <v>0.25</v>
      </c>
    </row>
    <row r="1868" spans="1:3" x14ac:dyDescent="0.25">
      <c r="A1868" s="1" t="s">
        <v>9242</v>
      </c>
      <c r="B1868" s="2">
        <v>947446211</v>
      </c>
      <c r="C1868" s="6">
        <v>0.25</v>
      </c>
    </row>
    <row r="1869" spans="1:3" x14ac:dyDescent="0.25">
      <c r="A1869" s="1" t="s">
        <v>9242</v>
      </c>
      <c r="B1869" s="2">
        <v>802088876</v>
      </c>
      <c r="C1869" s="6">
        <v>0.75</v>
      </c>
    </row>
    <row r="1870" spans="1:3" x14ac:dyDescent="0.25">
      <c r="A1870" s="1" t="s">
        <v>9242</v>
      </c>
      <c r="B1870" s="2">
        <v>949799479</v>
      </c>
      <c r="C1870" s="6">
        <v>0.75</v>
      </c>
    </row>
    <row r="1871" spans="1:3" x14ac:dyDescent="0.25">
      <c r="A1871" s="1" t="s">
        <v>9242</v>
      </c>
      <c r="B1871" s="2">
        <v>500749732</v>
      </c>
      <c r="C1871" s="6">
        <v>0</v>
      </c>
    </row>
    <row r="1872" spans="1:3" x14ac:dyDescent="0.25">
      <c r="A1872" s="1" t="s">
        <v>9242</v>
      </c>
      <c r="B1872" s="2">
        <v>796973356</v>
      </c>
      <c r="C1872" s="6">
        <v>0.75</v>
      </c>
    </row>
    <row r="1873" spans="1:3" x14ac:dyDescent="0.25">
      <c r="A1873" s="1" t="s">
        <v>9242</v>
      </c>
      <c r="B1873" s="2">
        <v>240225914</v>
      </c>
      <c r="C1873" s="6">
        <v>0.75</v>
      </c>
    </row>
    <row r="1874" spans="1:3" x14ac:dyDescent="0.25">
      <c r="A1874" s="1" t="s">
        <v>9242</v>
      </c>
      <c r="B1874" s="2">
        <v>782716076</v>
      </c>
      <c r="C1874" s="6">
        <v>0</v>
      </c>
    </row>
    <row r="1875" spans="1:3" x14ac:dyDescent="0.25">
      <c r="A1875" s="1" t="s">
        <v>9242</v>
      </c>
      <c r="B1875" s="2">
        <v>355795565</v>
      </c>
      <c r="C1875" s="6">
        <v>0.25</v>
      </c>
    </row>
    <row r="1876" spans="1:3" x14ac:dyDescent="0.25">
      <c r="A1876" s="1" t="s">
        <v>9242</v>
      </c>
      <c r="B1876" s="2">
        <v>596666418</v>
      </c>
      <c r="C1876" s="6">
        <v>0.5</v>
      </c>
    </row>
    <row r="1877" spans="1:3" x14ac:dyDescent="0.25">
      <c r="A1877" s="1" t="s">
        <v>9242</v>
      </c>
      <c r="B1877" s="2">
        <v>349872023</v>
      </c>
      <c r="C1877" s="6">
        <v>0</v>
      </c>
    </row>
    <row r="1878" spans="1:3" x14ac:dyDescent="0.25">
      <c r="A1878" s="1" t="s">
        <v>9242</v>
      </c>
      <c r="B1878" s="2">
        <v>221141420</v>
      </c>
      <c r="C1878" s="6">
        <v>0.25</v>
      </c>
    </row>
    <row r="1879" spans="1:3" x14ac:dyDescent="0.25">
      <c r="A1879" s="1" t="s">
        <v>9242</v>
      </c>
      <c r="B1879" s="2">
        <v>529114349</v>
      </c>
      <c r="C1879" s="6">
        <v>0.5</v>
      </c>
    </row>
    <row r="1880" spans="1:3" x14ac:dyDescent="0.25">
      <c r="A1880" s="1" t="s">
        <v>9242</v>
      </c>
      <c r="B1880" s="2">
        <v>322285626</v>
      </c>
      <c r="C1880" s="6">
        <v>0.5</v>
      </c>
    </row>
    <row r="1881" spans="1:3" x14ac:dyDescent="0.25">
      <c r="A1881" s="1" t="s">
        <v>9242</v>
      </c>
      <c r="B1881" s="2">
        <v>157500690</v>
      </c>
      <c r="C1881" s="6">
        <v>0.25</v>
      </c>
    </row>
    <row r="1882" spans="1:3" x14ac:dyDescent="0.25">
      <c r="A1882" s="1" t="s">
        <v>9242</v>
      </c>
      <c r="B1882" s="2">
        <v>372978269</v>
      </c>
      <c r="C1882" s="6">
        <v>0</v>
      </c>
    </row>
    <row r="1883" spans="1:3" x14ac:dyDescent="0.25">
      <c r="A1883" s="1" t="s">
        <v>9242</v>
      </c>
      <c r="B1883" s="2">
        <v>341472312</v>
      </c>
      <c r="C1883" s="6">
        <v>0</v>
      </c>
    </row>
    <row r="1884" spans="1:3" x14ac:dyDescent="0.25">
      <c r="A1884" s="1" t="s">
        <v>9242</v>
      </c>
      <c r="B1884" s="2">
        <v>147534688</v>
      </c>
      <c r="C1884" s="6">
        <v>0.5</v>
      </c>
    </row>
    <row r="1885" spans="1:3" x14ac:dyDescent="0.25">
      <c r="A1885" s="1" t="s">
        <v>9242</v>
      </c>
      <c r="B1885" s="2">
        <v>260136851</v>
      </c>
      <c r="C1885" s="6">
        <v>0.5</v>
      </c>
    </row>
    <row r="1886" spans="1:3" x14ac:dyDescent="0.25">
      <c r="A1886" s="1" t="s">
        <v>9242</v>
      </c>
      <c r="B1886" s="2">
        <v>473170824</v>
      </c>
      <c r="C1886" s="6">
        <v>0.75</v>
      </c>
    </row>
    <row r="1887" spans="1:3" x14ac:dyDescent="0.25">
      <c r="A1887" s="1" t="s">
        <v>9242</v>
      </c>
      <c r="B1887" s="2">
        <v>29321473</v>
      </c>
      <c r="C1887" s="6">
        <v>0</v>
      </c>
    </row>
    <row r="1888" spans="1:3" x14ac:dyDescent="0.25">
      <c r="A1888" s="1" t="s">
        <v>9242</v>
      </c>
      <c r="B1888" s="2">
        <v>328266044</v>
      </c>
      <c r="C1888" s="6">
        <v>0.75</v>
      </c>
    </row>
    <row r="1889" spans="1:3" x14ac:dyDescent="0.25">
      <c r="A1889" s="1" t="s">
        <v>9242</v>
      </c>
      <c r="B1889" s="2">
        <v>972458752</v>
      </c>
      <c r="C1889" s="6">
        <v>0.25</v>
      </c>
    </row>
    <row r="1890" spans="1:3" x14ac:dyDescent="0.25">
      <c r="A1890" s="1" t="s">
        <v>9242</v>
      </c>
      <c r="B1890" s="2">
        <v>881946883</v>
      </c>
      <c r="C1890" s="6">
        <v>0.75</v>
      </c>
    </row>
    <row r="1891" spans="1:3" x14ac:dyDescent="0.25">
      <c r="A1891" s="1" t="s">
        <v>9242</v>
      </c>
      <c r="B1891" s="2">
        <v>343908925</v>
      </c>
      <c r="C1891" s="6">
        <v>0.75</v>
      </c>
    </row>
    <row r="1892" spans="1:3" x14ac:dyDescent="0.25">
      <c r="A1892" s="1" t="s">
        <v>9242</v>
      </c>
      <c r="B1892" s="2">
        <v>456145948</v>
      </c>
      <c r="C1892" s="6">
        <v>0.75</v>
      </c>
    </row>
    <row r="1893" spans="1:3" x14ac:dyDescent="0.25">
      <c r="A1893" s="1" t="s">
        <v>9242</v>
      </c>
      <c r="B1893" s="2">
        <v>188754874</v>
      </c>
      <c r="C1893" s="6">
        <v>0</v>
      </c>
    </row>
    <row r="1894" spans="1:3" x14ac:dyDescent="0.25">
      <c r="A1894" s="1" t="s">
        <v>9242</v>
      </c>
      <c r="B1894" s="2">
        <v>905121758</v>
      </c>
      <c r="C1894" s="6">
        <v>0.25</v>
      </c>
    </row>
    <row r="1895" spans="1:3" x14ac:dyDescent="0.25">
      <c r="A1895" s="1" t="s">
        <v>9242</v>
      </c>
      <c r="B1895" s="2">
        <v>536980993</v>
      </c>
      <c r="C1895" s="6">
        <v>0</v>
      </c>
    </row>
    <row r="1896" spans="1:3" x14ac:dyDescent="0.25">
      <c r="A1896" s="1" t="s">
        <v>9225</v>
      </c>
      <c r="B1896" s="2">
        <v>577679256</v>
      </c>
      <c r="C1896" s="6">
        <v>0</v>
      </c>
    </row>
    <row r="1897" spans="1:3" x14ac:dyDescent="0.25">
      <c r="A1897" s="1" t="s">
        <v>9225</v>
      </c>
      <c r="B1897" s="2">
        <v>892053495</v>
      </c>
      <c r="C1897" s="6">
        <v>0.75</v>
      </c>
    </row>
    <row r="1898" spans="1:3" x14ac:dyDescent="0.25">
      <c r="A1898" s="1" t="s">
        <v>9225</v>
      </c>
      <c r="B1898" s="2">
        <v>394386302</v>
      </c>
      <c r="C1898" s="6">
        <v>0.75</v>
      </c>
    </row>
    <row r="1899" spans="1:3" x14ac:dyDescent="0.25">
      <c r="A1899" s="1" t="s">
        <v>9225</v>
      </c>
      <c r="B1899" s="2">
        <v>806218567</v>
      </c>
      <c r="C1899" s="6">
        <v>0.25</v>
      </c>
    </row>
    <row r="1900" spans="1:3" x14ac:dyDescent="0.25">
      <c r="A1900" s="1" t="s">
        <v>9225</v>
      </c>
      <c r="B1900" s="2">
        <v>89352225</v>
      </c>
      <c r="C1900" s="6">
        <v>0.25</v>
      </c>
    </row>
    <row r="1901" spans="1:3" x14ac:dyDescent="0.25">
      <c r="A1901" s="1" t="s">
        <v>9225</v>
      </c>
      <c r="B1901" s="2">
        <v>606950558</v>
      </c>
      <c r="C1901" s="6">
        <v>0</v>
      </c>
    </row>
    <row r="1902" spans="1:3" x14ac:dyDescent="0.25">
      <c r="A1902" s="1" t="s">
        <v>9225</v>
      </c>
      <c r="B1902" s="2">
        <v>523976534</v>
      </c>
      <c r="C1902" s="6">
        <v>0.5</v>
      </c>
    </row>
    <row r="1903" spans="1:3" x14ac:dyDescent="0.25">
      <c r="A1903" s="1" t="s">
        <v>9225</v>
      </c>
      <c r="B1903" s="2">
        <v>576840266</v>
      </c>
      <c r="C1903" s="6">
        <v>0</v>
      </c>
    </row>
    <row r="1904" spans="1:3" x14ac:dyDescent="0.25">
      <c r="A1904" s="1" t="s">
        <v>9225</v>
      </c>
      <c r="B1904" s="2">
        <v>311948849</v>
      </c>
      <c r="C1904" s="6">
        <v>0.5</v>
      </c>
    </row>
    <row r="1905" spans="1:3" x14ac:dyDescent="0.25">
      <c r="A1905" s="1" t="s">
        <v>9225</v>
      </c>
      <c r="B1905" s="2">
        <v>4969041</v>
      </c>
      <c r="C1905" s="6">
        <v>0.75</v>
      </c>
    </row>
    <row r="1906" spans="1:3" x14ac:dyDescent="0.25">
      <c r="A1906" s="1" t="s">
        <v>9225</v>
      </c>
      <c r="B1906" s="2">
        <v>192208870</v>
      </c>
      <c r="C1906" s="6">
        <v>0.75</v>
      </c>
    </row>
    <row r="1907" spans="1:3" x14ac:dyDescent="0.25">
      <c r="A1907" s="1" t="s">
        <v>9225</v>
      </c>
      <c r="B1907" s="2">
        <v>462697928</v>
      </c>
      <c r="C1907" s="6">
        <v>0.5</v>
      </c>
    </row>
    <row r="1908" spans="1:3" x14ac:dyDescent="0.25">
      <c r="A1908" s="1" t="s">
        <v>9225</v>
      </c>
      <c r="B1908" s="2">
        <v>254730333</v>
      </c>
      <c r="C1908" s="6">
        <v>0.25</v>
      </c>
    </row>
    <row r="1909" spans="1:3" x14ac:dyDescent="0.25">
      <c r="A1909" s="1" t="s">
        <v>9225</v>
      </c>
      <c r="B1909" s="2">
        <v>838500892</v>
      </c>
      <c r="C1909" s="6">
        <v>0.25</v>
      </c>
    </row>
    <row r="1910" spans="1:3" x14ac:dyDescent="0.25">
      <c r="A1910" s="1" t="s">
        <v>9225</v>
      </c>
      <c r="B1910" s="2">
        <v>963425424</v>
      </c>
      <c r="C1910" s="6">
        <v>0.75</v>
      </c>
    </row>
    <row r="1911" spans="1:3" x14ac:dyDescent="0.25">
      <c r="A1911" s="1" t="s">
        <v>9225</v>
      </c>
      <c r="B1911" s="2">
        <v>532704877</v>
      </c>
      <c r="C1911" s="6">
        <v>0.5</v>
      </c>
    </row>
    <row r="1912" spans="1:3" x14ac:dyDescent="0.25">
      <c r="A1912" s="1" t="s">
        <v>9225</v>
      </c>
      <c r="B1912" s="2">
        <v>418929121</v>
      </c>
      <c r="C1912" s="6">
        <v>0.75</v>
      </c>
    </row>
    <row r="1913" spans="1:3" x14ac:dyDescent="0.25">
      <c r="A1913" s="1" t="s">
        <v>9225</v>
      </c>
      <c r="B1913" s="2">
        <v>594344028</v>
      </c>
      <c r="C1913" s="6">
        <v>0.25</v>
      </c>
    </row>
    <row r="1914" spans="1:3" x14ac:dyDescent="0.25">
      <c r="A1914" s="1" t="s">
        <v>9225</v>
      </c>
      <c r="B1914" s="2">
        <v>946043399</v>
      </c>
      <c r="C1914" s="6">
        <v>0</v>
      </c>
    </row>
    <row r="1915" spans="1:3" x14ac:dyDescent="0.25">
      <c r="A1915" s="1" t="s">
        <v>9225</v>
      </c>
      <c r="B1915" s="2">
        <v>133479094</v>
      </c>
      <c r="C1915" s="6">
        <v>0.25</v>
      </c>
    </row>
    <row r="1916" spans="1:3" x14ac:dyDescent="0.25">
      <c r="A1916" s="1" t="s">
        <v>9225</v>
      </c>
      <c r="B1916" s="2">
        <v>957927989</v>
      </c>
      <c r="C1916" s="6">
        <v>0.75</v>
      </c>
    </row>
    <row r="1917" spans="1:3" x14ac:dyDescent="0.25">
      <c r="A1917" s="1" t="s">
        <v>9225</v>
      </c>
      <c r="B1917" s="2">
        <v>280950175</v>
      </c>
      <c r="C1917" s="6">
        <v>0</v>
      </c>
    </row>
    <row r="1918" spans="1:3" x14ac:dyDescent="0.25">
      <c r="A1918" s="1" t="s">
        <v>9225</v>
      </c>
      <c r="B1918" s="2">
        <v>189397842</v>
      </c>
      <c r="C1918" s="6">
        <v>0</v>
      </c>
    </row>
    <row r="1919" spans="1:3" x14ac:dyDescent="0.25">
      <c r="A1919" s="1" t="s">
        <v>9225</v>
      </c>
      <c r="B1919" s="2">
        <v>935043681</v>
      </c>
      <c r="C1919" s="6">
        <v>0</v>
      </c>
    </row>
    <row r="1920" spans="1:3" x14ac:dyDescent="0.25">
      <c r="A1920" s="1" t="s">
        <v>9225</v>
      </c>
      <c r="B1920" s="2">
        <v>151915052</v>
      </c>
      <c r="C1920" s="6">
        <v>0.75</v>
      </c>
    </row>
    <row r="1921" spans="1:3" x14ac:dyDescent="0.25">
      <c r="A1921" s="1" t="s">
        <v>9225</v>
      </c>
      <c r="B1921" s="2">
        <v>250515727</v>
      </c>
      <c r="C1921" s="6">
        <v>0.25</v>
      </c>
    </row>
    <row r="1922" spans="1:3" x14ac:dyDescent="0.25">
      <c r="A1922" s="1" t="s">
        <v>9225</v>
      </c>
      <c r="B1922" s="2">
        <v>939622054</v>
      </c>
      <c r="C1922" s="6">
        <v>0.5</v>
      </c>
    </row>
    <row r="1923" spans="1:3" x14ac:dyDescent="0.25">
      <c r="A1923" s="1" t="s">
        <v>9225</v>
      </c>
      <c r="B1923" s="2">
        <v>581950676</v>
      </c>
      <c r="C1923" s="6">
        <v>0.75</v>
      </c>
    </row>
    <row r="1924" spans="1:3" x14ac:dyDescent="0.25">
      <c r="A1924" s="1" t="s">
        <v>9225</v>
      </c>
      <c r="B1924" s="2">
        <v>306590052</v>
      </c>
      <c r="C1924" s="6">
        <v>0</v>
      </c>
    </row>
    <row r="1925" spans="1:3" x14ac:dyDescent="0.25">
      <c r="A1925" s="1" t="s">
        <v>9225</v>
      </c>
      <c r="B1925" s="2">
        <v>631528098</v>
      </c>
      <c r="C1925" s="6">
        <v>0</v>
      </c>
    </row>
    <row r="1926" spans="1:3" x14ac:dyDescent="0.25">
      <c r="A1926" s="1" t="s">
        <v>9225</v>
      </c>
      <c r="B1926" s="2">
        <v>431133207</v>
      </c>
      <c r="C1926" s="6">
        <v>0.25</v>
      </c>
    </row>
    <row r="1927" spans="1:3" x14ac:dyDescent="0.25">
      <c r="A1927" s="1" t="s">
        <v>9225</v>
      </c>
      <c r="B1927" s="2">
        <v>324385875</v>
      </c>
      <c r="C1927" s="6">
        <v>0.25</v>
      </c>
    </row>
    <row r="1928" spans="1:3" x14ac:dyDescent="0.25">
      <c r="A1928" s="1" t="s">
        <v>9225</v>
      </c>
      <c r="B1928" s="2">
        <v>303261455</v>
      </c>
      <c r="C1928" s="6">
        <v>0.75</v>
      </c>
    </row>
    <row r="1929" spans="1:3" x14ac:dyDescent="0.25">
      <c r="A1929" s="1" t="s">
        <v>9225</v>
      </c>
      <c r="B1929" s="2">
        <v>926617488</v>
      </c>
      <c r="C1929" s="6">
        <v>0</v>
      </c>
    </row>
    <row r="1930" spans="1:3" x14ac:dyDescent="0.25">
      <c r="A1930" s="1" t="s">
        <v>9225</v>
      </c>
      <c r="B1930" s="2">
        <v>1830742</v>
      </c>
      <c r="C1930" s="6">
        <v>0.75</v>
      </c>
    </row>
    <row r="1931" spans="1:3" x14ac:dyDescent="0.25">
      <c r="A1931" s="1" t="s">
        <v>9225</v>
      </c>
      <c r="B1931" s="2">
        <v>935902253</v>
      </c>
      <c r="C1931" s="6">
        <v>0.25</v>
      </c>
    </row>
    <row r="1932" spans="1:3" x14ac:dyDescent="0.25">
      <c r="A1932" s="1" t="s">
        <v>9225</v>
      </c>
      <c r="B1932" s="2">
        <v>327328790</v>
      </c>
      <c r="C1932" s="6">
        <v>0.5</v>
      </c>
    </row>
    <row r="1933" spans="1:3" x14ac:dyDescent="0.25">
      <c r="A1933" s="1" t="s">
        <v>9225</v>
      </c>
      <c r="B1933" s="2">
        <v>66474835</v>
      </c>
      <c r="C1933" s="6">
        <v>0</v>
      </c>
    </row>
    <row r="1934" spans="1:3" x14ac:dyDescent="0.25">
      <c r="A1934" s="1" t="s">
        <v>9225</v>
      </c>
      <c r="B1934" s="2">
        <v>309510957</v>
      </c>
      <c r="C1934" s="6">
        <v>0.25</v>
      </c>
    </row>
    <row r="1935" spans="1:3" x14ac:dyDescent="0.25">
      <c r="A1935" s="1" t="s">
        <v>9225</v>
      </c>
      <c r="B1935" s="2">
        <v>984535903</v>
      </c>
      <c r="C1935" s="6">
        <v>0.5</v>
      </c>
    </row>
    <row r="1936" spans="1:3" x14ac:dyDescent="0.25">
      <c r="A1936" s="1" t="s">
        <v>9225</v>
      </c>
      <c r="B1936" s="2">
        <v>119419377</v>
      </c>
      <c r="C1936" s="6">
        <v>0</v>
      </c>
    </row>
    <row r="1937" spans="1:3" x14ac:dyDescent="0.25">
      <c r="A1937" s="1" t="s">
        <v>9225</v>
      </c>
      <c r="B1937" s="2">
        <v>988169754</v>
      </c>
      <c r="C1937" s="6">
        <v>0.25</v>
      </c>
    </row>
    <row r="1938" spans="1:3" x14ac:dyDescent="0.25">
      <c r="A1938" s="1" t="s">
        <v>9225</v>
      </c>
      <c r="B1938" s="2">
        <v>192418406</v>
      </c>
      <c r="C1938" s="6">
        <v>0.75</v>
      </c>
    </row>
    <row r="1939" spans="1:3" x14ac:dyDescent="0.25">
      <c r="A1939" s="1" t="s">
        <v>9225</v>
      </c>
      <c r="B1939" s="2">
        <v>458976633</v>
      </c>
      <c r="C1939" s="6">
        <v>0</v>
      </c>
    </row>
    <row r="1940" spans="1:3" x14ac:dyDescent="0.25">
      <c r="A1940" s="1" t="s">
        <v>9225</v>
      </c>
      <c r="B1940" s="2">
        <v>180698572</v>
      </c>
      <c r="C1940" s="6">
        <v>0.25</v>
      </c>
    </row>
    <row r="1941" spans="1:3" x14ac:dyDescent="0.25">
      <c r="A1941" s="1" t="s">
        <v>9225</v>
      </c>
      <c r="B1941" s="2">
        <v>983314375</v>
      </c>
      <c r="C1941" s="6">
        <v>0.75</v>
      </c>
    </row>
    <row r="1942" spans="1:3" x14ac:dyDescent="0.25">
      <c r="A1942" s="1" t="s">
        <v>9225</v>
      </c>
      <c r="B1942" s="2">
        <v>129117923</v>
      </c>
      <c r="C1942" s="6">
        <v>0.25</v>
      </c>
    </row>
    <row r="1943" spans="1:3" x14ac:dyDescent="0.25">
      <c r="A1943" s="1" t="s">
        <v>9225</v>
      </c>
      <c r="B1943" s="2">
        <v>489162349</v>
      </c>
      <c r="C1943" s="6">
        <v>0.5</v>
      </c>
    </row>
    <row r="1944" spans="1:3" x14ac:dyDescent="0.25">
      <c r="A1944" s="1" t="s">
        <v>9225</v>
      </c>
      <c r="B1944" s="2">
        <v>209733115</v>
      </c>
      <c r="C1944" s="6">
        <v>0</v>
      </c>
    </row>
    <row r="1945" spans="1:3" x14ac:dyDescent="0.25">
      <c r="A1945" s="1" t="s">
        <v>9225</v>
      </c>
      <c r="B1945" s="2">
        <v>356089885</v>
      </c>
      <c r="C1945" s="6">
        <v>0</v>
      </c>
    </row>
    <row r="1946" spans="1:3" x14ac:dyDescent="0.25">
      <c r="A1946" s="1" t="s">
        <v>9225</v>
      </c>
      <c r="B1946" s="2">
        <v>93482930</v>
      </c>
      <c r="C1946" s="6">
        <v>0</v>
      </c>
    </row>
    <row r="1947" spans="1:3" x14ac:dyDescent="0.25">
      <c r="A1947" s="1" t="s">
        <v>9225</v>
      </c>
      <c r="B1947" s="2">
        <v>254483229</v>
      </c>
      <c r="C1947" s="6">
        <v>0.5</v>
      </c>
    </row>
    <row r="1948" spans="1:3" x14ac:dyDescent="0.25">
      <c r="A1948" s="1" t="s">
        <v>9225</v>
      </c>
      <c r="B1948" s="2">
        <v>788671678</v>
      </c>
      <c r="C1948" s="6">
        <v>0</v>
      </c>
    </row>
    <row r="1949" spans="1:3" x14ac:dyDescent="0.25">
      <c r="A1949" s="1" t="s">
        <v>9225</v>
      </c>
      <c r="B1949" s="2">
        <v>376092417</v>
      </c>
      <c r="C1949" s="6">
        <v>0.5</v>
      </c>
    </row>
    <row r="1950" spans="1:3" x14ac:dyDescent="0.25">
      <c r="A1950" s="1" t="s">
        <v>9225</v>
      </c>
      <c r="B1950" s="2">
        <v>129520261</v>
      </c>
      <c r="C1950" s="6">
        <v>0.5</v>
      </c>
    </row>
    <row r="1951" spans="1:3" x14ac:dyDescent="0.25">
      <c r="A1951" s="1" t="s">
        <v>9225</v>
      </c>
      <c r="B1951" s="2">
        <v>991561578</v>
      </c>
      <c r="C1951" s="6">
        <v>0.75</v>
      </c>
    </row>
    <row r="1952" spans="1:3" x14ac:dyDescent="0.25">
      <c r="A1952" s="1" t="s">
        <v>9225</v>
      </c>
      <c r="B1952" s="2">
        <v>77112347</v>
      </c>
      <c r="C1952" s="6">
        <v>0.75</v>
      </c>
    </row>
    <row r="1953" spans="1:3" x14ac:dyDescent="0.25">
      <c r="A1953" s="1" t="s">
        <v>9225</v>
      </c>
      <c r="B1953" s="2">
        <v>281718506</v>
      </c>
      <c r="C1953" s="6">
        <v>0</v>
      </c>
    </row>
    <row r="1954" spans="1:3" x14ac:dyDescent="0.25">
      <c r="A1954" s="1" t="s">
        <v>9225</v>
      </c>
      <c r="B1954" s="2">
        <v>968465790</v>
      </c>
      <c r="C1954" s="6">
        <v>0.25</v>
      </c>
    </row>
    <row r="1955" spans="1:3" x14ac:dyDescent="0.25">
      <c r="A1955" s="1" t="s">
        <v>9225</v>
      </c>
      <c r="B1955" s="2">
        <v>6752491</v>
      </c>
      <c r="C1955" s="6">
        <v>0.25</v>
      </c>
    </row>
    <row r="1956" spans="1:3" x14ac:dyDescent="0.25">
      <c r="A1956" s="1" t="s">
        <v>9225</v>
      </c>
      <c r="B1956" s="2">
        <v>860881991</v>
      </c>
      <c r="C1956" s="6">
        <v>0.75</v>
      </c>
    </row>
    <row r="1957" spans="1:3" x14ac:dyDescent="0.25">
      <c r="A1957" s="1" t="s">
        <v>9225</v>
      </c>
      <c r="B1957" s="2">
        <v>559812951</v>
      </c>
      <c r="C1957" s="6">
        <v>0.25</v>
      </c>
    </row>
    <row r="1958" spans="1:3" x14ac:dyDescent="0.25">
      <c r="A1958" s="1" t="s">
        <v>9225</v>
      </c>
      <c r="B1958" s="2">
        <v>911552187</v>
      </c>
      <c r="C1958" s="6">
        <v>0.75</v>
      </c>
    </row>
    <row r="1959" spans="1:3" x14ac:dyDescent="0.25">
      <c r="A1959" s="1" t="s">
        <v>9225</v>
      </c>
      <c r="B1959" s="2">
        <v>16077370</v>
      </c>
      <c r="C1959" s="6">
        <v>0</v>
      </c>
    </row>
    <row r="1960" spans="1:3" x14ac:dyDescent="0.25">
      <c r="A1960" s="1" t="s">
        <v>9225</v>
      </c>
      <c r="B1960" s="2">
        <v>719469045</v>
      </c>
      <c r="C1960" s="6">
        <v>0.75</v>
      </c>
    </row>
    <row r="1961" spans="1:3" x14ac:dyDescent="0.25">
      <c r="A1961" s="1" t="s">
        <v>9225</v>
      </c>
      <c r="B1961" s="2">
        <v>212431665</v>
      </c>
      <c r="C1961" s="6">
        <v>0</v>
      </c>
    </row>
    <row r="1962" spans="1:3" x14ac:dyDescent="0.25">
      <c r="A1962" s="1" t="s">
        <v>9225</v>
      </c>
      <c r="B1962" s="2">
        <v>523429584</v>
      </c>
      <c r="C1962" s="6">
        <v>0.25</v>
      </c>
    </row>
    <row r="1963" spans="1:3" x14ac:dyDescent="0.25">
      <c r="A1963" s="1" t="s">
        <v>9225</v>
      </c>
      <c r="B1963" s="2">
        <v>104483650</v>
      </c>
      <c r="C1963" s="6">
        <v>0.5</v>
      </c>
    </row>
    <row r="1964" spans="1:3" x14ac:dyDescent="0.25">
      <c r="A1964" s="1" t="s">
        <v>9225</v>
      </c>
      <c r="B1964" s="2">
        <v>582167795</v>
      </c>
      <c r="C1964" s="6">
        <v>0</v>
      </c>
    </row>
    <row r="1965" spans="1:3" x14ac:dyDescent="0.25">
      <c r="A1965" s="1" t="s">
        <v>9225</v>
      </c>
      <c r="B1965" s="2">
        <v>362534601</v>
      </c>
      <c r="C1965" s="6">
        <v>0.25</v>
      </c>
    </row>
    <row r="1966" spans="1:3" x14ac:dyDescent="0.25">
      <c r="A1966" s="1" t="s">
        <v>9225</v>
      </c>
      <c r="B1966" s="2">
        <v>9780747</v>
      </c>
      <c r="C1966" s="6">
        <v>0.25</v>
      </c>
    </row>
    <row r="1967" spans="1:3" x14ac:dyDescent="0.25">
      <c r="A1967" s="1" t="s">
        <v>9225</v>
      </c>
      <c r="B1967" s="2">
        <v>901289387</v>
      </c>
      <c r="C1967" s="6">
        <v>0.5</v>
      </c>
    </row>
    <row r="1968" spans="1:3" x14ac:dyDescent="0.25">
      <c r="A1968" s="1" t="s">
        <v>9225</v>
      </c>
      <c r="B1968" s="2">
        <v>573219712</v>
      </c>
      <c r="C1968" s="6">
        <v>0.25</v>
      </c>
    </row>
    <row r="1969" spans="1:3" x14ac:dyDescent="0.25">
      <c r="A1969" s="1" t="s">
        <v>9225</v>
      </c>
      <c r="B1969" s="2">
        <v>821766918</v>
      </c>
      <c r="C1969" s="6">
        <v>0</v>
      </c>
    </row>
    <row r="1970" spans="1:3" x14ac:dyDescent="0.25">
      <c r="A1970" s="1" t="s">
        <v>9225</v>
      </c>
      <c r="B1970" s="2">
        <v>948267384</v>
      </c>
      <c r="C1970" s="6">
        <v>0</v>
      </c>
    </row>
    <row r="1971" spans="1:3" x14ac:dyDescent="0.25">
      <c r="A1971" s="1" t="s">
        <v>9225</v>
      </c>
      <c r="B1971" s="2">
        <v>501130001</v>
      </c>
      <c r="C1971" s="6">
        <v>0.75</v>
      </c>
    </row>
    <row r="1972" spans="1:3" x14ac:dyDescent="0.25">
      <c r="A1972" s="1" t="s">
        <v>9225</v>
      </c>
      <c r="B1972" s="2">
        <v>432021484</v>
      </c>
      <c r="C1972" s="6">
        <v>0.75</v>
      </c>
    </row>
    <row r="1973" spans="1:3" x14ac:dyDescent="0.25">
      <c r="A1973" s="1" t="s">
        <v>9225</v>
      </c>
      <c r="B1973" s="2">
        <v>225736476</v>
      </c>
      <c r="C1973" s="6">
        <v>0.25</v>
      </c>
    </row>
    <row r="1974" spans="1:3" x14ac:dyDescent="0.25">
      <c r="A1974" s="1" t="s">
        <v>9225</v>
      </c>
      <c r="B1974" s="2">
        <v>743549968</v>
      </c>
      <c r="C1974" s="6">
        <v>0.5</v>
      </c>
    </row>
    <row r="1975" spans="1:3" x14ac:dyDescent="0.25">
      <c r="A1975" s="1" t="s">
        <v>9225</v>
      </c>
      <c r="B1975" s="2">
        <v>732570568</v>
      </c>
      <c r="C1975" s="6">
        <v>0.25</v>
      </c>
    </row>
    <row r="1976" spans="1:3" x14ac:dyDescent="0.25">
      <c r="A1976" s="1" t="s">
        <v>9225</v>
      </c>
      <c r="B1976" s="2">
        <v>4417230</v>
      </c>
      <c r="C1976" s="6">
        <v>0.5</v>
      </c>
    </row>
    <row r="1977" spans="1:3" x14ac:dyDescent="0.25">
      <c r="A1977" s="1" t="s">
        <v>9225</v>
      </c>
      <c r="B1977" s="2">
        <v>535286617</v>
      </c>
      <c r="C1977" s="6">
        <v>0</v>
      </c>
    </row>
    <row r="1978" spans="1:3" x14ac:dyDescent="0.25">
      <c r="A1978" s="1" t="s">
        <v>9225</v>
      </c>
      <c r="B1978" s="2">
        <v>44775441</v>
      </c>
      <c r="C1978" s="6">
        <v>0</v>
      </c>
    </row>
    <row r="1979" spans="1:3" x14ac:dyDescent="0.25">
      <c r="A1979" s="1" t="s">
        <v>9225</v>
      </c>
      <c r="B1979" s="2">
        <v>425436588</v>
      </c>
      <c r="C1979" s="6">
        <v>0.75</v>
      </c>
    </row>
    <row r="1980" spans="1:3" x14ac:dyDescent="0.25">
      <c r="A1980" s="1" t="s">
        <v>9225</v>
      </c>
      <c r="B1980" s="2">
        <v>171777221</v>
      </c>
      <c r="C1980" s="6">
        <v>0.75</v>
      </c>
    </row>
    <row r="1981" spans="1:3" x14ac:dyDescent="0.25">
      <c r="A1981" s="1" t="s">
        <v>9225</v>
      </c>
      <c r="B1981" s="2">
        <v>904665173</v>
      </c>
      <c r="C1981" s="6">
        <v>0.75</v>
      </c>
    </row>
    <row r="1982" spans="1:3" x14ac:dyDescent="0.25">
      <c r="A1982" s="1" t="s">
        <v>9225</v>
      </c>
      <c r="B1982" s="2">
        <v>60142149</v>
      </c>
      <c r="C1982" s="6">
        <v>0.25</v>
      </c>
    </row>
    <row r="1983" spans="1:3" x14ac:dyDescent="0.25">
      <c r="A1983" s="1" t="s">
        <v>9225</v>
      </c>
      <c r="B1983" s="2">
        <v>223898357</v>
      </c>
      <c r="C1983" s="6">
        <v>0.25</v>
      </c>
    </row>
    <row r="1984" spans="1:3" x14ac:dyDescent="0.25">
      <c r="A1984" s="1" t="s">
        <v>9225</v>
      </c>
      <c r="B1984" s="2">
        <v>983753016</v>
      </c>
      <c r="C1984" s="6">
        <v>0.75</v>
      </c>
    </row>
    <row r="1985" spans="1:3" x14ac:dyDescent="0.25">
      <c r="A1985" s="1" t="s">
        <v>9225</v>
      </c>
      <c r="B1985" s="2">
        <v>454812830</v>
      </c>
      <c r="C1985" s="6">
        <v>0.5</v>
      </c>
    </row>
    <row r="1986" spans="1:3" x14ac:dyDescent="0.25">
      <c r="A1986" s="1" t="s">
        <v>9225</v>
      </c>
      <c r="B1986" s="2">
        <v>536372800</v>
      </c>
      <c r="C1986" s="6">
        <v>0</v>
      </c>
    </row>
    <row r="1987" spans="1:3" x14ac:dyDescent="0.25">
      <c r="A1987" s="1" t="s">
        <v>9225</v>
      </c>
      <c r="B1987" s="2">
        <v>65374783</v>
      </c>
      <c r="C1987" s="6">
        <v>0</v>
      </c>
    </row>
    <row r="1988" spans="1:3" x14ac:dyDescent="0.25">
      <c r="A1988" s="1" t="s">
        <v>9225</v>
      </c>
      <c r="B1988" s="2">
        <v>710014359</v>
      </c>
      <c r="C1988" s="6">
        <v>0</v>
      </c>
    </row>
    <row r="1989" spans="1:3" x14ac:dyDescent="0.25">
      <c r="A1989" s="1" t="s">
        <v>9225</v>
      </c>
      <c r="B1989" s="2">
        <v>105291696</v>
      </c>
      <c r="C1989" s="6">
        <v>0.25</v>
      </c>
    </row>
    <row r="1990" spans="1:3" x14ac:dyDescent="0.25">
      <c r="A1990" s="1" t="s">
        <v>9225</v>
      </c>
      <c r="B1990" s="2">
        <v>969541331</v>
      </c>
      <c r="C1990" s="6">
        <v>0.5</v>
      </c>
    </row>
    <row r="1991" spans="1:3" x14ac:dyDescent="0.25">
      <c r="A1991" s="1" t="s">
        <v>9225</v>
      </c>
      <c r="B1991" s="2">
        <v>531964292</v>
      </c>
      <c r="C1991" s="6">
        <v>0.75</v>
      </c>
    </row>
    <row r="1992" spans="1:3" x14ac:dyDescent="0.25">
      <c r="A1992" s="1" t="s">
        <v>9225</v>
      </c>
      <c r="B1992" s="2">
        <v>523480343</v>
      </c>
      <c r="C1992" s="6">
        <v>0.75</v>
      </c>
    </row>
    <row r="1993" spans="1:3" x14ac:dyDescent="0.25">
      <c r="A1993" s="1" t="s">
        <v>9225</v>
      </c>
      <c r="B1993" s="2">
        <v>202308669</v>
      </c>
      <c r="C1993" s="6">
        <v>0</v>
      </c>
    </row>
    <row r="1994" spans="1:3" x14ac:dyDescent="0.25">
      <c r="A1994" s="1" t="s">
        <v>9225</v>
      </c>
      <c r="B1994" s="2">
        <v>395746493</v>
      </c>
      <c r="C1994" s="6">
        <v>0.5</v>
      </c>
    </row>
    <row r="1995" spans="1:3" x14ac:dyDescent="0.25">
      <c r="A1995" s="1" t="s">
        <v>9225</v>
      </c>
      <c r="B1995" s="2">
        <v>729505202</v>
      </c>
      <c r="C1995" s="6">
        <v>0.25</v>
      </c>
    </row>
    <row r="1996" spans="1:3" x14ac:dyDescent="0.25">
      <c r="A1996" s="1" t="s">
        <v>9225</v>
      </c>
      <c r="B1996" s="2">
        <v>506229434</v>
      </c>
      <c r="C1996" s="6">
        <v>0.5</v>
      </c>
    </row>
    <row r="1997" spans="1:3" x14ac:dyDescent="0.25">
      <c r="A1997" s="1" t="s">
        <v>9225</v>
      </c>
      <c r="B1997" s="2">
        <v>621510549</v>
      </c>
      <c r="C1997" s="6">
        <v>0.75</v>
      </c>
    </row>
    <row r="1998" spans="1:3" x14ac:dyDescent="0.25">
      <c r="A1998" s="1" t="s">
        <v>9225</v>
      </c>
      <c r="B1998" s="2">
        <v>386721027</v>
      </c>
      <c r="C1998" s="6">
        <v>0</v>
      </c>
    </row>
    <row r="1999" spans="1:3" x14ac:dyDescent="0.25">
      <c r="A1999" s="1" t="s">
        <v>9225</v>
      </c>
      <c r="B1999" s="2">
        <v>892979728</v>
      </c>
      <c r="C1999" s="6">
        <v>0.75</v>
      </c>
    </row>
    <row r="2000" spans="1:3" x14ac:dyDescent="0.25">
      <c r="A2000" s="1" t="s">
        <v>9225</v>
      </c>
      <c r="B2000" s="2">
        <v>281638263</v>
      </c>
      <c r="C2000" s="6">
        <v>0.5</v>
      </c>
    </row>
    <row r="2001" spans="1:3" x14ac:dyDescent="0.25">
      <c r="A2001" s="1" t="s">
        <v>9225</v>
      </c>
      <c r="B2001" s="2">
        <v>358235140</v>
      </c>
      <c r="C2001" s="6">
        <v>0.75</v>
      </c>
    </row>
    <row r="2002" spans="1:3" x14ac:dyDescent="0.25">
      <c r="A2002" s="1" t="s">
        <v>9225</v>
      </c>
      <c r="B2002" s="2">
        <v>454473125</v>
      </c>
      <c r="C2002" s="6">
        <v>0.25</v>
      </c>
    </row>
    <row r="2003" spans="1:3" x14ac:dyDescent="0.25">
      <c r="A2003" s="1" t="s">
        <v>9225</v>
      </c>
      <c r="B2003" s="2">
        <v>21760390</v>
      </c>
      <c r="C2003" s="6">
        <v>0</v>
      </c>
    </row>
    <row r="2004" spans="1:3" x14ac:dyDescent="0.25">
      <c r="A2004" s="1" t="s">
        <v>9225</v>
      </c>
      <c r="B2004" s="2">
        <v>862739449</v>
      </c>
      <c r="C2004" s="6">
        <v>0.75</v>
      </c>
    </row>
    <row r="2005" spans="1:3" x14ac:dyDescent="0.25">
      <c r="A2005" s="1" t="s">
        <v>9225</v>
      </c>
      <c r="B2005" s="2">
        <v>143782117</v>
      </c>
      <c r="C2005" s="6">
        <v>0.5</v>
      </c>
    </row>
    <row r="2006" spans="1:3" x14ac:dyDescent="0.25">
      <c r="A2006" s="1" t="s">
        <v>9225</v>
      </c>
      <c r="B2006" s="2">
        <v>738497808</v>
      </c>
      <c r="C2006" s="6">
        <v>0.5</v>
      </c>
    </row>
    <row r="2007" spans="1:3" x14ac:dyDescent="0.25">
      <c r="A2007" s="1" t="s">
        <v>9225</v>
      </c>
      <c r="B2007" s="2">
        <v>290011943</v>
      </c>
      <c r="C2007" s="6">
        <v>0.75</v>
      </c>
    </row>
    <row r="2008" spans="1:3" x14ac:dyDescent="0.25">
      <c r="A2008" s="1" t="s">
        <v>9225</v>
      </c>
      <c r="B2008" s="2">
        <v>547132319</v>
      </c>
      <c r="C2008" s="6">
        <v>0</v>
      </c>
    </row>
    <row r="2009" spans="1:3" x14ac:dyDescent="0.25">
      <c r="A2009" s="1" t="s">
        <v>9225</v>
      </c>
      <c r="B2009" s="2">
        <v>657272913</v>
      </c>
      <c r="C2009" s="6">
        <v>0.25</v>
      </c>
    </row>
    <row r="2010" spans="1:3" x14ac:dyDescent="0.25">
      <c r="A2010" s="1" t="s">
        <v>9225</v>
      </c>
      <c r="B2010" s="2">
        <v>301533948</v>
      </c>
      <c r="C2010" s="6">
        <v>0.25</v>
      </c>
    </row>
    <row r="2011" spans="1:3" x14ac:dyDescent="0.25">
      <c r="A2011" s="1" t="s">
        <v>9225</v>
      </c>
      <c r="B2011" s="2">
        <v>596923341</v>
      </c>
      <c r="C2011" s="6">
        <v>0</v>
      </c>
    </row>
    <row r="2012" spans="1:3" x14ac:dyDescent="0.25">
      <c r="A2012" s="1" t="s">
        <v>9225</v>
      </c>
      <c r="B2012" s="2">
        <v>590984003</v>
      </c>
      <c r="C2012" s="6">
        <v>0.25</v>
      </c>
    </row>
    <row r="2013" spans="1:3" x14ac:dyDescent="0.25">
      <c r="A2013" s="1" t="s">
        <v>9225</v>
      </c>
      <c r="B2013" s="2">
        <v>426567296</v>
      </c>
      <c r="C2013" s="6">
        <v>0</v>
      </c>
    </row>
    <row r="2014" spans="1:3" x14ac:dyDescent="0.25">
      <c r="A2014" s="1" t="s">
        <v>9225</v>
      </c>
      <c r="B2014" s="2">
        <v>689247857</v>
      </c>
      <c r="C2014" s="6">
        <v>0</v>
      </c>
    </row>
    <row r="2015" spans="1:3" x14ac:dyDescent="0.25">
      <c r="A2015" s="1" t="s">
        <v>9225</v>
      </c>
      <c r="B2015" s="2">
        <v>673180431</v>
      </c>
      <c r="C2015" s="6">
        <v>0.5</v>
      </c>
    </row>
    <row r="2016" spans="1:3" x14ac:dyDescent="0.25">
      <c r="A2016" s="1" t="s">
        <v>9225</v>
      </c>
      <c r="B2016" s="2">
        <v>270121096</v>
      </c>
      <c r="C2016" s="6">
        <v>0.75</v>
      </c>
    </row>
    <row r="2017" spans="1:3" x14ac:dyDescent="0.25">
      <c r="A2017" s="1" t="s">
        <v>9225</v>
      </c>
      <c r="B2017" s="2">
        <v>17757953</v>
      </c>
      <c r="C2017" s="6">
        <v>0.25</v>
      </c>
    </row>
    <row r="2018" spans="1:3" x14ac:dyDescent="0.25">
      <c r="A2018" s="1" t="s">
        <v>9225</v>
      </c>
      <c r="B2018" s="2">
        <v>164215475</v>
      </c>
      <c r="C2018" s="6">
        <v>0.5</v>
      </c>
    </row>
    <row r="2019" spans="1:3" x14ac:dyDescent="0.25">
      <c r="A2019" s="1" t="s">
        <v>9225</v>
      </c>
      <c r="B2019" s="2">
        <v>763609555</v>
      </c>
      <c r="C2019" s="6">
        <v>0.25</v>
      </c>
    </row>
    <row r="2020" spans="1:3" x14ac:dyDescent="0.25">
      <c r="A2020" s="1" t="s">
        <v>9225</v>
      </c>
      <c r="B2020" s="2">
        <v>91789554</v>
      </c>
      <c r="C2020" s="6">
        <v>0</v>
      </c>
    </row>
    <row r="2021" spans="1:3" x14ac:dyDescent="0.25">
      <c r="A2021" s="1" t="s">
        <v>9225</v>
      </c>
      <c r="B2021" s="2">
        <v>825936254</v>
      </c>
      <c r="C2021" s="6">
        <v>0.75</v>
      </c>
    </row>
    <row r="2022" spans="1:3" x14ac:dyDescent="0.25">
      <c r="A2022" s="1" t="s">
        <v>9225</v>
      </c>
      <c r="B2022" s="2">
        <v>902196918</v>
      </c>
      <c r="C2022" s="6">
        <v>0</v>
      </c>
    </row>
    <row r="2023" spans="1:3" x14ac:dyDescent="0.25">
      <c r="A2023" s="1" t="s">
        <v>9225</v>
      </c>
      <c r="B2023" s="2">
        <v>439347146</v>
      </c>
      <c r="C2023" s="6">
        <v>0.75</v>
      </c>
    </row>
    <row r="2024" spans="1:3" x14ac:dyDescent="0.25">
      <c r="A2024" s="1" t="s">
        <v>9225</v>
      </c>
      <c r="B2024" s="2">
        <v>585061240</v>
      </c>
      <c r="C2024" s="6">
        <v>0</v>
      </c>
    </row>
    <row r="2025" spans="1:3" x14ac:dyDescent="0.25">
      <c r="A2025" s="1" t="s">
        <v>9225</v>
      </c>
      <c r="B2025" s="2">
        <v>300991991</v>
      </c>
      <c r="C2025" s="6">
        <v>0.75</v>
      </c>
    </row>
    <row r="2026" spans="1:3" x14ac:dyDescent="0.25">
      <c r="A2026" s="1" t="s">
        <v>9225</v>
      </c>
      <c r="B2026" s="2">
        <v>950818731</v>
      </c>
      <c r="C2026" s="6">
        <v>0.75</v>
      </c>
    </row>
    <row r="2027" spans="1:3" x14ac:dyDescent="0.25">
      <c r="A2027" s="1" t="s">
        <v>9225</v>
      </c>
      <c r="B2027" s="2">
        <v>394538360</v>
      </c>
      <c r="C2027" s="6">
        <v>0.5</v>
      </c>
    </row>
    <row r="2028" spans="1:3" x14ac:dyDescent="0.25">
      <c r="A2028" s="1" t="s">
        <v>9225</v>
      </c>
      <c r="B2028" s="2">
        <v>29233538</v>
      </c>
      <c r="C2028" s="6">
        <v>0.75</v>
      </c>
    </row>
    <row r="2029" spans="1:3" x14ac:dyDescent="0.25">
      <c r="A2029" s="1" t="s">
        <v>9225</v>
      </c>
      <c r="B2029" s="2">
        <v>527206325</v>
      </c>
      <c r="C2029" s="6">
        <v>0</v>
      </c>
    </row>
    <row r="2030" spans="1:3" x14ac:dyDescent="0.25">
      <c r="A2030" s="1" t="s">
        <v>9225</v>
      </c>
      <c r="B2030" s="2">
        <v>749620169</v>
      </c>
      <c r="C2030" s="6">
        <v>0.25</v>
      </c>
    </row>
    <row r="2031" spans="1:3" x14ac:dyDescent="0.25">
      <c r="A2031" s="1" t="s">
        <v>9225</v>
      </c>
      <c r="B2031" s="2">
        <v>208888660</v>
      </c>
      <c r="C2031" s="6">
        <v>0.75</v>
      </c>
    </row>
    <row r="2032" spans="1:3" x14ac:dyDescent="0.25">
      <c r="A2032" s="1" t="s">
        <v>9225</v>
      </c>
      <c r="B2032" s="2">
        <v>85031129</v>
      </c>
      <c r="C2032" s="6">
        <v>0.75</v>
      </c>
    </row>
    <row r="2033" spans="1:3" x14ac:dyDescent="0.25">
      <c r="A2033" s="1" t="s">
        <v>9225</v>
      </c>
      <c r="B2033" s="2">
        <v>919962728</v>
      </c>
      <c r="C2033" s="6">
        <v>0.5</v>
      </c>
    </row>
    <row r="2034" spans="1:3" x14ac:dyDescent="0.25">
      <c r="A2034" s="1" t="s">
        <v>9225</v>
      </c>
      <c r="B2034" s="2">
        <v>804813466</v>
      </c>
      <c r="C2034" s="6">
        <v>0.5</v>
      </c>
    </row>
    <row r="2035" spans="1:3" x14ac:dyDescent="0.25">
      <c r="A2035" s="1" t="s">
        <v>9225</v>
      </c>
      <c r="B2035" s="2">
        <v>888123952</v>
      </c>
      <c r="C2035" s="6">
        <v>0</v>
      </c>
    </row>
    <row r="2036" spans="1:3" x14ac:dyDescent="0.25">
      <c r="A2036" s="1" t="s">
        <v>9225</v>
      </c>
      <c r="B2036" s="2">
        <v>48471431</v>
      </c>
      <c r="C2036" s="6">
        <v>0.5</v>
      </c>
    </row>
    <row r="2037" spans="1:3" x14ac:dyDescent="0.25">
      <c r="A2037" s="1" t="s">
        <v>9225</v>
      </c>
      <c r="B2037" s="2">
        <v>768030363</v>
      </c>
      <c r="C2037" s="6">
        <v>0.25</v>
      </c>
    </row>
    <row r="2038" spans="1:3" x14ac:dyDescent="0.25">
      <c r="A2038" s="1" t="s">
        <v>9225</v>
      </c>
      <c r="B2038" s="2">
        <v>500212612</v>
      </c>
      <c r="C2038" s="6">
        <v>0.75</v>
      </c>
    </row>
    <row r="2039" spans="1:3" x14ac:dyDescent="0.25">
      <c r="A2039" s="1" t="s">
        <v>9225</v>
      </c>
      <c r="B2039" s="2">
        <v>437676621</v>
      </c>
      <c r="C2039" s="6">
        <v>0</v>
      </c>
    </row>
    <row r="2040" spans="1:3" x14ac:dyDescent="0.25">
      <c r="A2040" s="1" t="s">
        <v>9225</v>
      </c>
      <c r="B2040" s="2">
        <v>267056850</v>
      </c>
      <c r="C2040" s="6">
        <v>0.25</v>
      </c>
    </row>
    <row r="2041" spans="1:3" x14ac:dyDescent="0.25">
      <c r="A2041" s="1" t="s">
        <v>9225</v>
      </c>
      <c r="B2041" s="2">
        <v>198416249</v>
      </c>
      <c r="C2041" s="6">
        <v>0</v>
      </c>
    </row>
    <row r="2042" spans="1:3" x14ac:dyDescent="0.25">
      <c r="A2042" s="1" t="s">
        <v>9225</v>
      </c>
      <c r="B2042" s="2">
        <v>665812247</v>
      </c>
      <c r="C2042" s="6">
        <v>0</v>
      </c>
    </row>
    <row r="2043" spans="1:3" x14ac:dyDescent="0.25">
      <c r="A2043" s="1" t="s">
        <v>9225</v>
      </c>
      <c r="B2043" s="2">
        <v>808794445</v>
      </c>
      <c r="C2043" s="6">
        <v>0</v>
      </c>
    </row>
    <row r="2044" spans="1:3" x14ac:dyDescent="0.25">
      <c r="A2044" s="1" t="s">
        <v>9225</v>
      </c>
      <c r="B2044" s="2">
        <v>835550483</v>
      </c>
      <c r="C2044" s="6">
        <v>0.25</v>
      </c>
    </row>
    <row r="2045" spans="1:3" x14ac:dyDescent="0.25">
      <c r="A2045" s="1" t="s">
        <v>9225</v>
      </c>
      <c r="B2045" s="2">
        <v>915341022</v>
      </c>
      <c r="C2045" s="6">
        <v>0</v>
      </c>
    </row>
    <row r="2046" spans="1:3" x14ac:dyDescent="0.25">
      <c r="A2046" s="1" t="s">
        <v>9225</v>
      </c>
      <c r="B2046" s="2">
        <v>680950958</v>
      </c>
      <c r="C2046" s="6">
        <v>0.25</v>
      </c>
    </row>
    <row r="2047" spans="1:3" x14ac:dyDescent="0.25">
      <c r="A2047" s="1" t="s">
        <v>9225</v>
      </c>
      <c r="B2047" s="2">
        <v>885948947</v>
      </c>
      <c r="C2047" s="6">
        <v>0.25</v>
      </c>
    </row>
    <row r="2048" spans="1:3" x14ac:dyDescent="0.25">
      <c r="A2048" s="1" t="s">
        <v>9225</v>
      </c>
      <c r="B2048" s="2">
        <v>519706370</v>
      </c>
      <c r="C2048" s="6">
        <v>0.25</v>
      </c>
    </row>
    <row r="2049" spans="1:3" x14ac:dyDescent="0.25">
      <c r="A2049" s="1" t="s">
        <v>9225</v>
      </c>
      <c r="B2049" s="2">
        <v>666601629</v>
      </c>
      <c r="C2049" s="6">
        <v>0.25</v>
      </c>
    </row>
    <row r="2050" spans="1:3" x14ac:dyDescent="0.25">
      <c r="A2050" s="1" t="s">
        <v>9225</v>
      </c>
      <c r="B2050" s="2">
        <v>866388847</v>
      </c>
      <c r="C2050" s="6">
        <v>0.25</v>
      </c>
    </row>
    <row r="2051" spans="1:3" x14ac:dyDescent="0.25">
      <c r="A2051" s="1" t="s">
        <v>9225</v>
      </c>
      <c r="B2051" s="2">
        <v>674675698</v>
      </c>
      <c r="C2051" s="6">
        <v>0.75</v>
      </c>
    </row>
    <row r="2052" spans="1:3" x14ac:dyDescent="0.25">
      <c r="A2052" s="1" t="s">
        <v>9225</v>
      </c>
      <c r="B2052" s="2">
        <v>908541019</v>
      </c>
      <c r="C2052" s="6">
        <v>0.25</v>
      </c>
    </row>
    <row r="2053" spans="1:3" x14ac:dyDescent="0.25">
      <c r="A2053" s="1" t="s">
        <v>9225</v>
      </c>
      <c r="B2053" s="2">
        <v>329720299</v>
      </c>
      <c r="C2053" s="6">
        <v>0.25</v>
      </c>
    </row>
    <row r="2054" spans="1:3" x14ac:dyDescent="0.25">
      <c r="A2054" s="1" t="s">
        <v>9225</v>
      </c>
      <c r="B2054" s="2">
        <v>827014686</v>
      </c>
      <c r="C2054" s="6">
        <v>0.25</v>
      </c>
    </row>
    <row r="2055" spans="1:3" x14ac:dyDescent="0.25">
      <c r="A2055" s="1" t="s">
        <v>9225</v>
      </c>
      <c r="B2055" s="2">
        <v>558451073</v>
      </c>
      <c r="C2055" s="6">
        <v>0.75</v>
      </c>
    </row>
    <row r="2056" spans="1:3" x14ac:dyDescent="0.25">
      <c r="A2056" s="1" t="s">
        <v>9225</v>
      </c>
      <c r="B2056" s="2">
        <v>783211608</v>
      </c>
      <c r="C2056" s="6">
        <v>0</v>
      </c>
    </row>
    <row r="2057" spans="1:3" x14ac:dyDescent="0.25">
      <c r="A2057" s="1" t="s">
        <v>9225</v>
      </c>
      <c r="B2057" s="2">
        <v>654101246</v>
      </c>
      <c r="C2057" s="6">
        <v>0</v>
      </c>
    </row>
    <row r="2058" spans="1:3" x14ac:dyDescent="0.25">
      <c r="A2058" s="1" t="s">
        <v>9225</v>
      </c>
      <c r="B2058" s="2">
        <v>332182225</v>
      </c>
      <c r="C2058" s="6">
        <v>0</v>
      </c>
    </row>
    <row r="2059" spans="1:3" x14ac:dyDescent="0.25">
      <c r="A2059" s="1" t="s">
        <v>9225</v>
      </c>
      <c r="B2059" s="2">
        <v>743760254</v>
      </c>
      <c r="C2059" s="6">
        <v>0.75</v>
      </c>
    </row>
    <row r="2060" spans="1:3" x14ac:dyDescent="0.25">
      <c r="A2060" s="1" t="s">
        <v>9225</v>
      </c>
      <c r="B2060" s="2">
        <v>423156618</v>
      </c>
      <c r="C2060" s="6">
        <v>0.5</v>
      </c>
    </row>
    <row r="2061" spans="1:3" x14ac:dyDescent="0.25">
      <c r="A2061" s="1" t="s">
        <v>9225</v>
      </c>
      <c r="B2061" s="2">
        <v>42101618</v>
      </c>
      <c r="C2061" s="6">
        <v>0.75</v>
      </c>
    </row>
    <row r="2062" spans="1:3" x14ac:dyDescent="0.25">
      <c r="A2062" s="1" t="s">
        <v>9225</v>
      </c>
      <c r="B2062" s="2">
        <v>842115961</v>
      </c>
      <c r="C2062" s="6">
        <v>0.25</v>
      </c>
    </row>
    <row r="2063" spans="1:3" x14ac:dyDescent="0.25">
      <c r="A2063" s="1" t="s">
        <v>9225</v>
      </c>
      <c r="B2063" s="2">
        <v>838153424</v>
      </c>
      <c r="C2063" s="6">
        <v>0.25</v>
      </c>
    </row>
    <row r="2064" spans="1:3" x14ac:dyDescent="0.25">
      <c r="A2064" s="1" t="s">
        <v>9225</v>
      </c>
      <c r="B2064" s="2">
        <v>765711387</v>
      </c>
      <c r="C2064" s="6">
        <v>0.5</v>
      </c>
    </row>
    <row r="2065" spans="1:3" x14ac:dyDescent="0.25">
      <c r="A2065" s="1" t="s">
        <v>9225</v>
      </c>
      <c r="B2065" s="2">
        <v>469919023</v>
      </c>
      <c r="C2065" s="6">
        <v>0</v>
      </c>
    </row>
    <row r="2066" spans="1:3" x14ac:dyDescent="0.25">
      <c r="A2066" s="1" t="s">
        <v>9225</v>
      </c>
      <c r="B2066" s="2">
        <v>676156542</v>
      </c>
      <c r="C2066" s="6">
        <v>0.75</v>
      </c>
    </row>
    <row r="2067" spans="1:3" x14ac:dyDescent="0.25">
      <c r="A2067" s="1" t="s">
        <v>9225</v>
      </c>
      <c r="B2067" s="2">
        <v>826220444</v>
      </c>
      <c r="C2067" s="6">
        <v>0.25</v>
      </c>
    </row>
    <row r="2068" spans="1:3" x14ac:dyDescent="0.25">
      <c r="A2068" s="1" t="s">
        <v>9225</v>
      </c>
      <c r="B2068" s="2">
        <v>747753075</v>
      </c>
      <c r="C2068" s="6">
        <v>0.75</v>
      </c>
    </row>
    <row r="2069" spans="1:3" x14ac:dyDescent="0.25">
      <c r="A2069" s="1" t="s">
        <v>9225</v>
      </c>
      <c r="B2069" s="2">
        <v>940465945</v>
      </c>
      <c r="C2069" s="6">
        <v>0.25</v>
      </c>
    </row>
    <row r="2070" spans="1:3" x14ac:dyDescent="0.25">
      <c r="A2070" s="1" t="s">
        <v>9225</v>
      </c>
      <c r="B2070" s="2">
        <v>481270841</v>
      </c>
      <c r="C2070" s="6">
        <v>0.5</v>
      </c>
    </row>
    <row r="2071" spans="1:3" x14ac:dyDescent="0.25">
      <c r="A2071" s="1" t="s">
        <v>9225</v>
      </c>
      <c r="B2071" s="2">
        <v>711464485</v>
      </c>
      <c r="C2071" s="6">
        <v>0.75</v>
      </c>
    </row>
    <row r="2072" spans="1:3" x14ac:dyDescent="0.25">
      <c r="A2072" s="1" t="s">
        <v>9225</v>
      </c>
      <c r="B2072" s="2">
        <v>850215093</v>
      </c>
      <c r="C2072" s="6">
        <v>0.75</v>
      </c>
    </row>
    <row r="2073" spans="1:3" x14ac:dyDescent="0.25">
      <c r="A2073" s="1" t="s">
        <v>9225</v>
      </c>
      <c r="B2073" s="2">
        <v>177481325</v>
      </c>
      <c r="C2073" s="6">
        <v>0</v>
      </c>
    </row>
    <row r="2074" spans="1:3" x14ac:dyDescent="0.25">
      <c r="A2074" s="1" t="s">
        <v>9225</v>
      </c>
      <c r="B2074" s="2">
        <v>139492099</v>
      </c>
      <c r="C2074" s="6">
        <v>0.25</v>
      </c>
    </row>
    <row r="2075" spans="1:3" x14ac:dyDescent="0.25">
      <c r="A2075" s="1" t="s">
        <v>9225</v>
      </c>
      <c r="B2075" s="2">
        <v>967386430</v>
      </c>
      <c r="C2075" s="6">
        <v>0.75</v>
      </c>
    </row>
    <row r="2076" spans="1:3" x14ac:dyDescent="0.25">
      <c r="A2076" s="1" t="s">
        <v>9225</v>
      </c>
      <c r="B2076" s="2">
        <v>348362013</v>
      </c>
      <c r="C2076" s="6">
        <v>0</v>
      </c>
    </row>
    <row r="2077" spans="1:3" x14ac:dyDescent="0.25">
      <c r="A2077" s="1" t="s">
        <v>9225</v>
      </c>
      <c r="B2077" s="2">
        <v>327013364</v>
      </c>
      <c r="C2077" s="6">
        <v>0.5</v>
      </c>
    </row>
    <row r="2078" spans="1:3" x14ac:dyDescent="0.25">
      <c r="A2078" s="1" t="s">
        <v>9225</v>
      </c>
      <c r="B2078" s="2">
        <v>513420727</v>
      </c>
      <c r="C2078" s="6">
        <v>0</v>
      </c>
    </row>
    <row r="2079" spans="1:3" x14ac:dyDescent="0.25">
      <c r="A2079" s="1" t="s">
        <v>9225</v>
      </c>
      <c r="B2079" s="2">
        <v>91234414</v>
      </c>
      <c r="C2079" s="6">
        <v>0.75</v>
      </c>
    </row>
    <row r="2080" spans="1:3" x14ac:dyDescent="0.25">
      <c r="A2080" s="1" t="s">
        <v>9225</v>
      </c>
      <c r="B2080" s="2">
        <v>787970771</v>
      </c>
      <c r="C2080" s="6">
        <v>0.5</v>
      </c>
    </row>
    <row r="2081" spans="1:3" x14ac:dyDescent="0.25">
      <c r="A2081" s="1" t="s">
        <v>9225</v>
      </c>
      <c r="B2081" s="2">
        <v>379935005</v>
      </c>
      <c r="C2081" s="6">
        <v>0.25</v>
      </c>
    </row>
    <row r="2082" spans="1:3" x14ac:dyDescent="0.25">
      <c r="A2082" s="1" t="s">
        <v>9225</v>
      </c>
      <c r="B2082" s="2">
        <v>104099391</v>
      </c>
      <c r="C2082" s="6">
        <v>0.5</v>
      </c>
    </row>
    <row r="2083" spans="1:3" x14ac:dyDescent="0.25">
      <c r="A2083" s="1" t="s">
        <v>9225</v>
      </c>
      <c r="B2083" s="2">
        <v>219530629</v>
      </c>
      <c r="C2083" s="6">
        <v>0.25</v>
      </c>
    </row>
    <row r="2084" spans="1:3" x14ac:dyDescent="0.25">
      <c r="A2084" s="1" t="s">
        <v>9225</v>
      </c>
      <c r="B2084" s="2">
        <v>472776950</v>
      </c>
      <c r="C2084" s="6">
        <v>0.25</v>
      </c>
    </row>
    <row r="2085" spans="1:3" x14ac:dyDescent="0.25">
      <c r="A2085" s="1" t="s">
        <v>9225</v>
      </c>
      <c r="B2085" s="2">
        <v>426810795</v>
      </c>
      <c r="C2085" s="6">
        <v>0.5</v>
      </c>
    </row>
    <row r="2086" spans="1:3" x14ac:dyDescent="0.25">
      <c r="A2086" s="1" t="s">
        <v>9225</v>
      </c>
      <c r="B2086" s="2">
        <v>7308307</v>
      </c>
      <c r="C2086" s="6">
        <v>0.25</v>
      </c>
    </row>
    <row r="2087" spans="1:3" x14ac:dyDescent="0.25">
      <c r="A2087" s="1" t="s">
        <v>9225</v>
      </c>
      <c r="B2087" s="2">
        <v>508120860</v>
      </c>
      <c r="C2087" s="6">
        <v>0.25</v>
      </c>
    </row>
    <row r="2088" spans="1:3" x14ac:dyDescent="0.25">
      <c r="A2088" s="1" t="s">
        <v>9225</v>
      </c>
      <c r="B2088" s="2">
        <v>415890182</v>
      </c>
      <c r="C2088" s="6">
        <v>0.75</v>
      </c>
    </row>
    <row r="2089" spans="1:3" x14ac:dyDescent="0.25">
      <c r="A2089" s="1" t="s">
        <v>9225</v>
      </c>
      <c r="B2089" s="2">
        <v>748875665</v>
      </c>
      <c r="C2089" s="6">
        <v>0</v>
      </c>
    </row>
    <row r="2090" spans="1:3" x14ac:dyDescent="0.25">
      <c r="A2090" s="1" t="s">
        <v>9225</v>
      </c>
      <c r="B2090" s="2">
        <v>522730210</v>
      </c>
      <c r="C2090" s="6">
        <v>0.75</v>
      </c>
    </row>
    <row r="2091" spans="1:3" x14ac:dyDescent="0.25">
      <c r="A2091" s="1" t="s">
        <v>9225</v>
      </c>
      <c r="B2091" s="2">
        <v>51357710</v>
      </c>
      <c r="C2091" s="6">
        <v>0.25</v>
      </c>
    </row>
    <row r="2092" spans="1:3" x14ac:dyDescent="0.25">
      <c r="A2092" s="1" t="s">
        <v>9225</v>
      </c>
      <c r="B2092" s="2">
        <v>554865630</v>
      </c>
      <c r="C2092" s="6">
        <v>0</v>
      </c>
    </row>
    <row r="2093" spans="1:3" x14ac:dyDescent="0.25">
      <c r="A2093" s="1" t="s">
        <v>9225</v>
      </c>
      <c r="B2093" s="2">
        <v>321167975</v>
      </c>
      <c r="C2093" s="6">
        <v>0.5</v>
      </c>
    </row>
    <row r="2094" spans="1:3" x14ac:dyDescent="0.25">
      <c r="A2094" s="1" t="s">
        <v>9225</v>
      </c>
      <c r="B2094" s="2">
        <v>672898421</v>
      </c>
      <c r="C2094" s="6">
        <v>0.75</v>
      </c>
    </row>
    <row r="2095" spans="1:3" x14ac:dyDescent="0.25">
      <c r="A2095" s="1" t="s">
        <v>9225</v>
      </c>
      <c r="B2095" s="2">
        <v>913765998</v>
      </c>
      <c r="C2095" s="6">
        <v>0.75</v>
      </c>
    </row>
    <row r="2096" spans="1:3" x14ac:dyDescent="0.25">
      <c r="A2096" s="1" t="s">
        <v>9225</v>
      </c>
      <c r="B2096" s="2">
        <v>649881744</v>
      </c>
      <c r="C2096" s="6">
        <v>0.75</v>
      </c>
    </row>
    <row r="2097" spans="1:3" x14ac:dyDescent="0.25">
      <c r="A2097" s="1" t="s">
        <v>9225</v>
      </c>
      <c r="B2097" s="2">
        <v>993386241</v>
      </c>
      <c r="C2097" s="6">
        <v>0</v>
      </c>
    </row>
    <row r="2098" spans="1:3" x14ac:dyDescent="0.25">
      <c r="A2098" s="1" t="s">
        <v>9245</v>
      </c>
      <c r="B2098" s="2">
        <v>446276731</v>
      </c>
      <c r="C2098" s="6">
        <v>0</v>
      </c>
    </row>
    <row r="2099" spans="1:3" x14ac:dyDescent="0.25">
      <c r="A2099" s="1" t="s">
        <v>9245</v>
      </c>
      <c r="B2099" s="2">
        <v>741790644</v>
      </c>
      <c r="C2099" s="6">
        <v>0.25</v>
      </c>
    </row>
    <row r="2100" spans="1:3" x14ac:dyDescent="0.25">
      <c r="A2100" s="1" t="s">
        <v>9245</v>
      </c>
      <c r="B2100" s="2">
        <v>169329241</v>
      </c>
      <c r="C2100" s="6">
        <v>0.75</v>
      </c>
    </row>
    <row r="2101" spans="1:3" x14ac:dyDescent="0.25">
      <c r="A2101" s="1" t="s">
        <v>9245</v>
      </c>
      <c r="B2101" s="2">
        <v>943830410</v>
      </c>
      <c r="C2101" s="6">
        <v>0</v>
      </c>
    </row>
    <row r="2102" spans="1:3" x14ac:dyDescent="0.25">
      <c r="A2102" s="1" t="s">
        <v>9245</v>
      </c>
      <c r="B2102" s="2">
        <v>807793857</v>
      </c>
      <c r="C2102" s="6">
        <v>0.5</v>
      </c>
    </row>
    <row r="2103" spans="1:3" x14ac:dyDescent="0.25">
      <c r="A2103" s="1" t="s">
        <v>9245</v>
      </c>
      <c r="B2103" s="2">
        <v>487433294</v>
      </c>
      <c r="C2103" s="6">
        <v>0.5</v>
      </c>
    </row>
    <row r="2104" spans="1:3" x14ac:dyDescent="0.25">
      <c r="A2104" s="1" t="s">
        <v>9245</v>
      </c>
      <c r="B2104" s="2">
        <v>393858976</v>
      </c>
      <c r="C2104" s="6">
        <v>0.75</v>
      </c>
    </row>
    <row r="2105" spans="1:3" x14ac:dyDescent="0.25">
      <c r="A2105" s="1" t="s">
        <v>9245</v>
      </c>
      <c r="B2105" s="2">
        <v>22623932</v>
      </c>
      <c r="C2105" s="6">
        <v>0.25</v>
      </c>
    </row>
    <row r="2106" spans="1:3" x14ac:dyDescent="0.25">
      <c r="A2106" s="1" t="s">
        <v>9245</v>
      </c>
      <c r="B2106" s="2">
        <v>661401249</v>
      </c>
      <c r="C2106" s="6">
        <v>0</v>
      </c>
    </row>
    <row r="2107" spans="1:3" x14ac:dyDescent="0.25">
      <c r="A2107" s="1" t="s">
        <v>9245</v>
      </c>
      <c r="B2107" s="2">
        <v>200545516</v>
      </c>
      <c r="C2107" s="6">
        <v>0.75</v>
      </c>
    </row>
    <row r="2108" spans="1:3" x14ac:dyDescent="0.25">
      <c r="A2108" s="1" t="s">
        <v>9245</v>
      </c>
      <c r="B2108" s="2">
        <v>137837802</v>
      </c>
      <c r="C2108" s="6">
        <v>0.75</v>
      </c>
    </row>
    <row r="2109" spans="1:3" x14ac:dyDescent="0.25">
      <c r="A2109" s="1" t="s">
        <v>9245</v>
      </c>
      <c r="B2109" s="2">
        <v>751352918</v>
      </c>
      <c r="C2109" s="6">
        <v>0.25</v>
      </c>
    </row>
    <row r="2110" spans="1:3" x14ac:dyDescent="0.25">
      <c r="A2110" s="1" t="s">
        <v>9245</v>
      </c>
      <c r="B2110" s="2">
        <v>336343604</v>
      </c>
      <c r="C2110" s="6">
        <v>0.75</v>
      </c>
    </row>
    <row r="2111" spans="1:3" x14ac:dyDescent="0.25">
      <c r="A2111" s="1" t="s">
        <v>9245</v>
      </c>
      <c r="B2111" s="2">
        <v>792776232</v>
      </c>
      <c r="C2111" s="6">
        <v>0</v>
      </c>
    </row>
    <row r="2112" spans="1:3" x14ac:dyDescent="0.25">
      <c r="A2112" s="1" t="s">
        <v>9245</v>
      </c>
      <c r="B2112" s="2">
        <v>747666123</v>
      </c>
      <c r="C2112" s="6">
        <v>0</v>
      </c>
    </row>
    <row r="2113" spans="1:3" x14ac:dyDescent="0.25">
      <c r="A2113" s="1" t="s">
        <v>9245</v>
      </c>
      <c r="B2113" s="2">
        <v>476788440</v>
      </c>
      <c r="C2113" s="6">
        <v>0.25</v>
      </c>
    </row>
    <row r="2114" spans="1:3" x14ac:dyDescent="0.25">
      <c r="A2114" s="1" t="s">
        <v>9245</v>
      </c>
      <c r="B2114" s="2">
        <v>590212625</v>
      </c>
      <c r="C2114" s="6">
        <v>0.5</v>
      </c>
    </row>
    <row r="2115" spans="1:3" x14ac:dyDescent="0.25">
      <c r="A2115" s="1" t="s">
        <v>9245</v>
      </c>
      <c r="B2115" s="2">
        <v>135044117</v>
      </c>
      <c r="C2115" s="6">
        <v>0.5</v>
      </c>
    </row>
    <row r="2116" spans="1:3" x14ac:dyDescent="0.25">
      <c r="A2116" s="1" t="s">
        <v>9245</v>
      </c>
      <c r="B2116" s="2">
        <v>600449226</v>
      </c>
      <c r="C2116" s="6">
        <v>0.75</v>
      </c>
    </row>
    <row r="2117" spans="1:3" x14ac:dyDescent="0.25">
      <c r="A2117" s="1" t="s">
        <v>9245</v>
      </c>
      <c r="B2117" s="2">
        <v>529389770</v>
      </c>
      <c r="C2117" s="6">
        <v>0.25</v>
      </c>
    </row>
    <row r="2118" spans="1:3" x14ac:dyDescent="0.25">
      <c r="A2118" s="1" t="s">
        <v>9245</v>
      </c>
      <c r="B2118" s="2">
        <v>135088606</v>
      </c>
      <c r="C2118" s="6">
        <v>0.25</v>
      </c>
    </row>
    <row r="2119" spans="1:3" x14ac:dyDescent="0.25">
      <c r="A2119" s="1" t="s">
        <v>9245</v>
      </c>
      <c r="B2119" s="2">
        <v>450183935</v>
      </c>
      <c r="C2119" s="6">
        <v>0.5</v>
      </c>
    </row>
    <row r="2120" spans="1:3" x14ac:dyDescent="0.25">
      <c r="A2120" s="1" t="s">
        <v>9245</v>
      </c>
      <c r="B2120" s="2">
        <v>781083636</v>
      </c>
      <c r="C2120" s="6">
        <v>0</v>
      </c>
    </row>
    <row r="2121" spans="1:3" x14ac:dyDescent="0.25">
      <c r="A2121" s="1" t="s">
        <v>9245</v>
      </c>
      <c r="B2121" s="2">
        <v>687970690</v>
      </c>
      <c r="C2121" s="6">
        <v>0</v>
      </c>
    </row>
    <row r="2122" spans="1:3" x14ac:dyDescent="0.25">
      <c r="A2122" s="1" t="s">
        <v>9245</v>
      </c>
      <c r="B2122" s="2">
        <v>255927900</v>
      </c>
      <c r="C2122" s="6">
        <v>0.5</v>
      </c>
    </row>
    <row r="2123" spans="1:3" x14ac:dyDescent="0.25">
      <c r="A2123" s="1" t="s">
        <v>9245</v>
      </c>
      <c r="B2123" s="2">
        <v>24757395</v>
      </c>
      <c r="C2123" s="6">
        <v>0.75</v>
      </c>
    </row>
    <row r="2124" spans="1:3" x14ac:dyDescent="0.25">
      <c r="A2124" s="1" t="s">
        <v>9245</v>
      </c>
      <c r="B2124" s="2">
        <v>283169927</v>
      </c>
      <c r="C2124" s="6">
        <v>0.75</v>
      </c>
    </row>
    <row r="2125" spans="1:3" x14ac:dyDescent="0.25">
      <c r="A2125" s="1" t="s">
        <v>9245</v>
      </c>
      <c r="B2125" s="2">
        <v>491584738</v>
      </c>
      <c r="C2125" s="6">
        <v>0</v>
      </c>
    </row>
    <row r="2126" spans="1:3" x14ac:dyDescent="0.25">
      <c r="A2126" s="1" t="s">
        <v>9245</v>
      </c>
      <c r="B2126" s="2">
        <v>174963334</v>
      </c>
      <c r="C2126" s="6">
        <v>0</v>
      </c>
    </row>
    <row r="2127" spans="1:3" x14ac:dyDescent="0.25">
      <c r="A2127" s="1" t="s">
        <v>9245</v>
      </c>
      <c r="B2127" s="2">
        <v>424349749</v>
      </c>
      <c r="C2127" s="6">
        <v>0.5</v>
      </c>
    </row>
    <row r="2128" spans="1:3" x14ac:dyDescent="0.25">
      <c r="A2128" s="1" t="s">
        <v>9245</v>
      </c>
      <c r="B2128" s="2">
        <v>309373814</v>
      </c>
      <c r="C2128" s="6">
        <v>0.25</v>
      </c>
    </row>
    <row r="2129" spans="1:3" x14ac:dyDescent="0.25">
      <c r="A2129" s="1" t="s">
        <v>9245</v>
      </c>
      <c r="B2129" s="2">
        <v>401915086</v>
      </c>
      <c r="C2129" s="6">
        <v>0</v>
      </c>
    </row>
    <row r="2130" spans="1:3" x14ac:dyDescent="0.25">
      <c r="A2130" s="1" t="s">
        <v>9245</v>
      </c>
      <c r="B2130" s="2">
        <v>827798637</v>
      </c>
      <c r="C2130" s="6">
        <v>0.5</v>
      </c>
    </row>
    <row r="2131" spans="1:3" x14ac:dyDescent="0.25">
      <c r="A2131" s="1" t="s">
        <v>9245</v>
      </c>
      <c r="B2131" s="2">
        <v>266203436</v>
      </c>
      <c r="C2131" s="6">
        <v>0.75</v>
      </c>
    </row>
    <row r="2132" spans="1:3" x14ac:dyDescent="0.25">
      <c r="A2132" s="1" t="s">
        <v>9245</v>
      </c>
      <c r="B2132" s="2">
        <v>513611430</v>
      </c>
      <c r="C2132" s="6">
        <v>0</v>
      </c>
    </row>
    <row r="2133" spans="1:3" x14ac:dyDescent="0.25">
      <c r="A2133" s="1" t="s">
        <v>9245</v>
      </c>
      <c r="B2133" s="2">
        <v>155982015</v>
      </c>
      <c r="C2133" s="6">
        <v>0.25</v>
      </c>
    </row>
    <row r="2134" spans="1:3" x14ac:dyDescent="0.25">
      <c r="A2134" s="1" t="s">
        <v>9245</v>
      </c>
      <c r="B2134" s="2">
        <v>484725064</v>
      </c>
      <c r="C2134" s="6">
        <v>0.25</v>
      </c>
    </row>
    <row r="2135" spans="1:3" x14ac:dyDescent="0.25">
      <c r="A2135" s="1" t="s">
        <v>9245</v>
      </c>
      <c r="B2135" s="2">
        <v>202122706</v>
      </c>
      <c r="C2135" s="6">
        <v>0.75</v>
      </c>
    </row>
    <row r="2136" spans="1:3" x14ac:dyDescent="0.25">
      <c r="A2136" s="1" t="s">
        <v>9245</v>
      </c>
      <c r="B2136" s="2">
        <v>695447801</v>
      </c>
      <c r="C2136" s="6">
        <v>0.5</v>
      </c>
    </row>
    <row r="2137" spans="1:3" x14ac:dyDescent="0.25">
      <c r="A2137" s="1" t="s">
        <v>9245</v>
      </c>
      <c r="B2137" s="2">
        <v>420374851</v>
      </c>
      <c r="C2137" s="6">
        <v>0.25</v>
      </c>
    </row>
    <row r="2138" spans="1:3" x14ac:dyDescent="0.25">
      <c r="A2138" s="1" t="s">
        <v>9245</v>
      </c>
      <c r="B2138" s="2">
        <v>977290336</v>
      </c>
      <c r="C2138" s="6">
        <v>0</v>
      </c>
    </row>
    <row r="2139" spans="1:3" x14ac:dyDescent="0.25">
      <c r="A2139" s="1" t="s">
        <v>9245</v>
      </c>
      <c r="B2139" s="2">
        <v>837917753</v>
      </c>
      <c r="C2139" s="6">
        <v>0.25</v>
      </c>
    </row>
    <row r="2140" spans="1:3" x14ac:dyDescent="0.25">
      <c r="A2140" s="1" t="s">
        <v>9245</v>
      </c>
      <c r="B2140" s="2">
        <v>350042276</v>
      </c>
      <c r="C2140" s="6">
        <v>0.5</v>
      </c>
    </row>
    <row r="2141" spans="1:3" x14ac:dyDescent="0.25">
      <c r="A2141" s="1" t="s">
        <v>9245</v>
      </c>
      <c r="B2141" s="2">
        <v>714988344</v>
      </c>
      <c r="C2141" s="6">
        <v>0.25</v>
      </c>
    </row>
    <row r="2142" spans="1:3" x14ac:dyDescent="0.25">
      <c r="A2142" s="1" t="s">
        <v>9245</v>
      </c>
      <c r="B2142" s="2">
        <v>702117442</v>
      </c>
      <c r="C2142" s="6">
        <v>0.75</v>
      </c>
    </row>
    <row r="2143" spans="1:3" x14ac:dyDescent="0.25">
      <c r="A2143" s="1" t="s">
        <v>9245</v>
      </c>
      <c r="B2143" s="2">
        <v>925159799</v>
      </c>
      <c r="C2143" s="6">
        <v>0</v>
      </c>
    </row>
    <row r="2144" spans="1:3" x14ac:dyDescent="0.25">
      <c r="A2144" s="1" t="s">
        <v>9245</v>
      </c>
      <c r="B2144" s="2">
        <v>871591571</v>
      </c>
      <c r="C2144" s="6">
        <v>0.75</v>
      </c>
    </row>
    <row r="2145" spans="1:3" x14ac:dyDescent="0.25">
      <c r="A2145" s="1" t="s">
        <v>9245</v>
      </c>
      <c r="B2145" s="2">
        <v>794705385</v>
      </c>
      <c r="C2145" s="6">
        <v>0.75</v>
      </c>
    </row>
    <row r="2146" spans="1:3" x14ac:dyDescent="0.25">
      <c r="A2146" s="1" t="s">
        <v>9245</v>
      </c>
      <c r="B2146" s="2">
        <v>980718499</v>
      </c>
      <c r="C2146" s="6">
        <v>0.75</v>
      </c>
    </row>
    <row r="2147" spans="1:3" x14ac:dyDescent="0.25">
      <c r="A2147" s="1" t="s">
        <v>9245</v>
      </c>
      <c r="B2147" s="2">
        <v>763073370</v>
      </c>
      <c r="C2147" s="6">
        <v>0</v>
      </c>
    </row>
    <row r="2148" spans="1:3" x14ac:dyDescent="0.25">
      <c r="A2148" s="1" t="s">
        <v>9245</v>
      </c>
      <c r="B2148" s="2">
        <v>936259097</v>
      </c>
      <c r="C2148" s="6">
        <v>0.75</v>
      </c>
    </row>
    <row r="2149" spans="1:3" x14ac:dyDescent="0.25">
      <c r="A2149" s="1" t="s">
        <v>9245</v>
      </c>
      <c r="B2149" s="2">
        <v>41035589</v>
      </c>
      <c r="C2149" s="6">
        <v>0.75</v>
      </c>
    </row>
    <row r="2150" spans="1:3" x14ac:dyDescent="0.25">
      <c r="A2150" s="1" t="s">
        <v>9245</v>
      </c>
      <c r="B2150" s="2">
        <v>759957</v>
      </c>
      <c r="C2150" s="6">
        <v>0.75</v>
      </c>
    </row>
    <row r="2151" spans="1:3" x14ac:dyDescent="0.25">
      <c r="A2151" s="1" t="s">
        <v>9245</v>
      </c>
      <c r="B2151" s="2">
        <v>6975495</v>
      </c>
      <c r="C2151" s="6">
        <v>0</v>
      </c>
    </row>
    <row r="2152" spans="1:3" x14ac:dyDescent="0.25">
      <c r="A2152" s="1" t="s">
        <v>9245</v>
      </c>
      <c r="B2152" s="2">
        <v>53789429</v>
      </c>
      <c r="C2152" s="6">
        <v>0.75</v>
      </c>
    </row>
    <row r="2153" spans="1:3" x14ac:dyDescent="0.25">
      <c r="A2153" s="1" t="s">
        <v>9245</v>
      </c>
      <c r="B2153" s="2">
        <v>797666813</v>
      </c>
      <c r="C2153" s="6">
        <v>0.75</v>
      </c>
    </row>
    <row r="2154" spans="1:3" x14ac:dyDescent="0.25">
      <c r="A2154" s="1" t="s">
        <v>9245</v>
      </c>
      <c r="B2154" s="2">
        <v>512435426</v>
      </c>
      <c r="C2154" s="6">
        <v>0</v>
      </c>
    </row>
    <row r="2155" spans="1:3" x14ac:dyDescent="0.25">
      <c r="A2155" s="1" t="s">
        <v>9245</v>
      </c>
      <c r="B2155" s="2">
        <v>552263215</v>
      </c>
      <c r="C2155" s="6">
        <v>0.25</v>
      </c>
    </row>
    <row r="2156" spans="1:3" x14ac:dyDescent="0.25">
      <c r="A2156" s="1" t="s">
        <v>9245</v>
      </c>
      <c r="B2156" s="2">
        <v>562393128</v>
      </c>
      <c r="C2156" s="6">
        <v>0.5</v>
      </c>
    </row>
    <row r="2157" spans="1:3" x14ac:dyDescent="0.25">
      <c r="A2157" s="1" t="s">
        <v>9245</v>
      </c>
      <c r="B2157" s="2">
        <v>501536033</v>
      </c>
      <c r="C2157" s="6">
        <v>0.5</v>
      </c>
    </row>
    <row r="2158" spans="1:3" x14ac:dyDescent="0.25">
      <c r="A2158" s="1" t="s">
        <v>9245</v>
      </c>
      <c r="B2158" s="2">
        <v>459201382</v>
      </c>
      <c r="C2158" s="6">
        <v>0.75</v>
      </c>
    </row>
    <row r="2159" spans="1:3" x14ac:dyDescent="0.25">
      <c r="A2159" s="1" t="s">
        <v>9245</v>
      </c>
      <c r="B2159" s="2">
        <v>121818842</v>
      </c>
      <c r="C2159" s="6">
        <v>0.5</v>
      </c>
    </row>
    <row r="2160" spans="1:3" x14ac:dyDescent="0.25">
      <c r="A2160" s="1" t="s">
        <v>9245</v>
      </c>
      <c r="B2160" s="2">
        <v>707899037</v>
      </c>
      <c r="C2160" s="6">
        <v>0</v>
      </c>
    </row>
    <row r="2161" spans="1:3" x14ac:dyDescent="0.25">
      <c r="A2161" s="1" t="s">
        <v>9245</v>
      </c>
      <c r="B2161" s="2">
        <v>330193537</v>
      </c>
      <c r="C2161" s="6">
        <v>0.5</v>
      </c>
    </row>
    <row r="2162" spans="1:3" x14ac:dyDescent="0.25">
      <c r="A2162" s="1" t="s">
        <v>9245</v>
      </c>
      <c r="B2162" s="2">
        <v>845976453</v>
      </c>
      <c r="C2162" s="6">
        <v>0.25</v>
      </c>
    </row>
    <row r="2163" spans="1:3" x14ac:dyDescent="0.25">
      <c r="A2163" s="1" t="s">
        <v>9245</v>
      </c>
      <c r="B2163" s="2">
        <v>169553214</v>
      </c>
      <c r="C2163" s="6">
        <v>0.75</v>
      </c>
    </row>
    <row r="2164" spans="1:3" x14ac:dyDescent="0.25">
      <c r="A2164" s="1" t="s">
        <v>9245</v>
      </c>
      <c r="B2164" s="2">
        <v>656674896</v>
      </c>
      <c r="C2164" s="6">
        <v>0.25</v>
      </c>
    </row>
    <row r="2165" spans="1:3" x14ac:dyDescent="0.25">
      <c r="A2165" s="1" t="s">
        <v>9245</v>
      </c>
      <c r="B2165" s="2">
        <v>380361195</v>
      </c>
      <c r="C2165" s="6">
        <v>0.75</v>
      </c>
    </row>
    <row r="2166" spans="1:3" x14ac:dyDescent="0.25">
      <c r="A2166" s="1" t="s">
        <v>9245</v>
      </c>
      <c r="B2166" s="2">
        <v>331807383</v>
      </c>
      <c r="C2166" s="6">
        <v>0</v>
      </c>
    </row>
    <row r="2167" spans="1:3" x14ac:dyDescent="0.25">
      <c r="A2167" s="1" t="s">
        <v>9245</v>
      </c>
      <c r="B2167" s="2">
        <v>760091027</v>
      </c>
      <c r="C2167" s="6">
        <v>0.75</v>
      </c>
    </row>
    <row r="2168" spans="1:3" x14ac:dyDescent="0.25">
      <c r="A2168" s="1" t="s">
        <v>9245</v>
      </c>
      <c r="B2168" s="2">
        <v>824575644</v>
      </c>
      <c r="C2168" s="6">
        <v>0.75</v>
      </c>
    </row>
    <row r="2169" spans="1:3" x14ac:dyDescent="0.25">
      <c r="A2169" s="1" t="s">
        <v>9245</v>
      </c>
      <c r="B2169" s="2">
        <v>50505862</v>
      </c>
      <c r="C2169" s="6">
        <v>0</v>
      </c>
    </row>
    <row r="2170" spans="1:3" x14ac:dyDescent="0.25">
      <c r="A2170" s="1" t="s">
        <v>9245</v>
      </c>
      <c r="B2170" s="2">
        <v>959908898</v>
      </c>
      <c r="C2170" s="6">
        <v>0.5</v>
      </c>
    </row>
    <row r="2171" spans="1:3" x14ac:dyDescent="0.25">
      <c r="A2171" s="1" t="s">
        <v>9245</v>
      </c>
      <c r="B2171" s="2">
        <v>608845511</v>
      </c>
      <c r="C2171" s="6">
        <v>0.25</v>
      </c>
    </row>
    <row r="2172" spans="1:3" x14ac:dyDescent="0.25">
      <c r="A2172" s="1" t="s">
        <v>9245</v>
      </c>
      <c r="B2172" s="2">
        <v>235255097</v>
      </c>
      <c r="C2172" s="6">
        <v>0.5</v>
      </c>
    </row>
    <row r="2173" spans="1:3" x14ac:dyDescent="0.25">
      <c r="A2173" s="1" t="s">
        <v>9245</v>
      </c>
      <c r="B2173" s="2">
        <v>641579724</v>
      </c>
      <c r="C2173" s="6">
        <v>0.5</v>
      </c>
    </row>
    <row r="2174" spans="1:3" x14ac:dyDescent="0.25">
      <c r="A2174" s="1" t="s">
        <v>9245</v>
      </c>
      <c r="B2174" s="2">
        <v>133928758</v>
      </c>
      <c r="C2174" s="6">
        <v>0.25</v>
      </c>
    </row>
    <row r="2175" spans="1:3" x14ac:dyDescent="0.25">
      <c r="A2175" s="1" t="s">
        <v>9245</v>
      </c>
      <c r="B2175" s="2">
        <v>858331470</v>
      </c>
      <c r="C2175" s="6">
        <v>0.75</v>
      </c>
    </row>
    <row r="2176" spans="1:3" x14ac:dyDescent="0.25">
      <c r="A2176" s="1" t="s">
        <v>9245</v>
      </c>
      <c r="B2176" s="2">
        <v>604247718</v>
      </c>
      <c r="C2176" s="6">
        <v>0.5</v>
      </c>
    </row>
    <row r="2177" spans="1:3" x14ac:dyDescent="0.25">
      <c r="A2177" s="1" t="s">
        <v>9245</v>
      </c>
      <c r="B2177" s="2">
        <v>436466634</v>
      </c>
      <c r="C2177" s="6">
        <v>0.25</v>
      </c>
    </row>
    <row r="2178" spans="1:3" x14ac:dyDescent="0.25">
      <c r="A2178" s="1" t="s">
        <v>9245</v>
      </c>
      <c r="B2178" s="2">
        <v>881804070</v>
      </c>
      <c r="C2178" s="6">
        <v>0.25</v>
      </c>
    </row>
    <row r="2179" spans="1:3" x14ac:dyDescent="0.25">
      <c r="A2179" s="1" t="s">
        <v>9245</v>
      </c>
      <c r="B2179" s="2">
        <v>662407649</v>
      </c>
      <c r="C2179" s="6">
        <v>0.75</v>
      </c>
    </row>
    <row r="2180" spans="1:3" x14ac:dyDescent="0.25">
      <c r="A2180" s="1" t="s">
        <v>9245</v>
      </c>
      <c r="B2180" s="2">
        <v>878283001</v>
      </c>
      <c r="C2180" s="6">
        <v>0.25</v>
      </c>
    </row>
    <row r="2181" spans="1:3" x14ac:dyDescent="0.25">
      <c r="A2181" s="1" t="s">
        <v>9245</v>
      </c>
      <c r="B2181" s="2">
        <v>938682630</v>
      </c>
      <c r="C2181" s="6">
        <v>0.75</v>
      </c>
    </row>
    <row r="2182" spans="1:3" x14ac:dyDescent="0.25">
      <c r="A2182" s="1" t="s">
        <v>9245</v>
      </c>
      <c r="B2182" s="2">
        <v>724200436</v>
      </c>
      <c r="C2182" s="6">
        <v>0.25</v>
      </c>
    </row>
    <row r="2183" spans="1:3" x14ac:dyDescent="0.25">
      <c r="A2183" s="1" t="s">
        <v>9245</v>
      </c>
      <c r="B2183" s="2">
        <v>577191519</v>
      </c>
      <c r="C2183" s="6">
        <v>0</v>
      </c>
    </row>
    <row r="2184" spans="1:3" x14ac:dyDescent="0.25">
      <c r="A2184" s="1" t="s">
        <v>9245</v>
      </c>
      <c r="B2184" s="2">
        <v>806261412</v>
      </c>
      <c r="C2184" s="6">
        <v>0.25</v>
      </c>
    </row>
    <row r="2185" spans="1:3" x14ac:dyDescent="0.25">
      <c r="A2185" s="1" t="s">
        <v>9245</v>
      </c>
      <c r="B2185" s="2">
        <v>666765095</v>
      </c>
      <c r="C2185" s="6">
        <v>0.5</v>
      </c>
    </row>
    <row r="2186" spans="1:3" x14ac:dyDescent="0.25">
      <c r="A2186" s="1" t="s">
        <v>9245</v>
      </c>
      <c r="B2186" s="2">
        <v>949538015</v>
      </c>
      <c r="C2186" s="6">
        <v>0.25</v>
      </c>
    </row>
    <row r="2187" spans="1:3" x14ac:dyDescent="0.25">
      <c r="A2187" s="1" t="s">
        <v>9245</v>
      </c>
      <c r="B2187" s="2">
        <v>859136057</v>
      </c>
      <c r="C2187" s="6">
        <v>0</v>
      </c>
    </row>
    <row r="2188" spans="1:3" x14ac:dyDescent="0.25">
      <c r="A2188" s="1" t="s">
        <v>9245</v>
      </c>
      <c r="B2188" s="2">
        <v>812197094</v>
      </c>
      <c r="C2188" s="6">
        <v>0.25</v>
      </c>
    </row>
    <row r="2189" spans="1:3" x14ac:dyDescent="0.25">
      <c r="A2189" s="1" t="s">
        <v>9245</v>
      </c>
      <c r="B2189" s="2">
        <v>254941473</v>
      </c>
      <c r="C2189" s="6">
        <v>0.25</v>
      </c>
    </row>
    <row r="2190" spans="1:3" x14ac:dyDescent="0.25">
      <c r="A2190" s="1" t="s">
        <v>9245</v>
      </c>
      <c r="B2190" s="2">
        <v>775848712</v>
      </c>
      <c r="C2190" s="6">
        <v>0.5</v>
      </c>
    </row>
    <row r="2191" spans="1:3" x14ac:dyDescent="0.25">
      <c r="A2191" s="1" t="s">
        <v>9245</v>
      </c>
      <c r="B2191" s="2">
        <v>922947867</v>
      </c>
      <c r="C2191" s="6">
        <v>0.5</v>
      </c>
    </row>
    <row r="2192" spans="1:3" x14ac:dyDescent="0.25">
      <c r="A2192" s="1" t="s">
        <v>9245</v>
      </c>
      <c r="B2192" s="2">
        <v>125926431</v>
      </c>
      <c r="C2192" s="6">
        <v>0.75</v>
      </c>
    </row>
    <row r="2193" spans="1:3" x14ac:dyDescent="0.25">
      <c r="A2193" s="1" t="s">
        <v>9245</v>
      </c>
      <c r="B2193" s="2">
        <v>266586720</v>
      </c>
      <c r="C2193" s="6">
        <v>0.75</v>
      </c>
    </row>
    <row r="2194" spans="1:3" x14ac:dyDescent="0.25">
      <c r="A2194" s="1" t="s">
        <v>9245</v>
      </c>
      <c r="B2194" s="2">
        <v>437806030</v>
      </c>
      <c r="C2194" s="6">
        <v>0.5</v>
      </c>
    </row>
    <row r="2195" spans="1:3" x14ac:dyDescent="0.25">
      <c r="A2195" s="1" t="s">
        <v>9245</v>
      </c>
      <c r="B2195" s="2">
        <v>635529670</v>
      </c>
      <c r="C2195" s="6">
        <v>0.5</v>
      </c>
    </row>
    <row r="2196" spans="1:3" x14ac:dyDescent="0.25">
      <c r="A2196" s="1" t="s">
        <v>9245</v>
      </c>
      <c r="B2196" s="2">
        <v>308158521</v>
      </c>
      <c r="C2196" s="6">
        <v>0.5</v>
      </c>
    </row>
    <row r="2197" spans="1:3" x14ac:dyDescent="0.25">
      <c r="A2197" s="1" t="s">
        <v>9245</v>
      </c>
      <c r="B2197" s="2">
        <v>262785749</v>
      </c>
      <c r="C2197" s="6">
        <v>0</v>
      </c>
    </row>
    <row r="2198" spans="1:3" x14ac:dyDescent="0.25">
      <c r="A2198" s="1" t="s">
        <v>9245</v>
      </c>
      <c r="B2198" s="2">
        <v>843600058</v>
      </c>
      <c r="C2198" s="6">
        <v>0</v>
      </c>
    </row>
    <row r="2199" spans="1:3" x14ac:dyDescent="0.25">
      <c r="A2199" s="1" t="s">
        <v>9245</v>
      </c>
      <c r="B2199" s="2">
        <v>414440288</v>
      </c>
      <c r="C2199" s="6">
        <v>0</v>
      </c>
    </row>
    <row r="2200" spans="1:3" x14ac:dyDescent="0.25">
      <c r="A2200" s="1" t="s">
        <v>9245</v>
      </c>
      <c r="B2200" s="2">
        <v>828205412</v>
      </c>
      <c r="C2200" s="6">
        <v>0</v>
      </c>
    </row>
    <row r="2201" spans="1:3" x14ac:dyDescent="0.25">
      <c r="A2201" s="1" t="s">
        <v>9245</v>
      </c>
      <c r="B2201" s="2">
        <v>279824385</v>
      </c>
      <c r="C2201" s="6">
        <v>0</v>
      </c>
    </row>
    <row r="2202" spans="1:3" x14ac:dyDescent="0.25">
      <c r="A2202" s="1" t="s">
        <v>9245</v>
      </c>
      <c r="B2202" s="2">
        <v>34130226</v>
      </c>
      <c r="C2202" s="6">
        <v>0</v>
      </c>
    </row>
    <row r="2203" spans="1:3" x14ac:dyDescent="0.25">
      <c r="A2203" s="1" t="s">
        <v>9245</v>
      </c>
      <c r="B2203" s="2">
        <v>932472175</v>
      </c>
      <c r="C2203" s="6">
        <v>0.5</v>
      </c>
    </row>
    <row r="2204" spans="1:3" x14ac:dyDescent="0.25">
      <c r="A2204" s="1" t="s">
        <v>9245</v>
      </c>
      <c r="B2204" s="2">
        <v>904452413</v>
      </c>
      <c r="C2204" s="6">
        <v>0.25</v>
      </c>
    </row>
    <row r="2205" spans="1:3" x14ac:dyDescent="0.25">
      <c r="A2205" s="1" t="s">
        <v>9245</v>
      </c>
      <c r="B2205" s="2">
        <v>223397010</v>
      </c>
      <c r="C2205" s="6">
        <v>0</v>
      </c>
    </row>
    <row r="2206" spans="1:3" x14ac:dyDescent="0.25">
      <c r="A2206" s="1" t="s">
        <v>9245</v>
      </c>
      <c r="B2206" s="2">
        <v>769276182</v>
      </c>
      <c r="C2206" s="6">
        <v>0.75</v>
      </c>
    </row>
    <row r="2207" spans="1:3" x14ac:dyDescent="0.25">
      <c r="A2207" s="1" t="s">
        <v>9245</v>
      </c>
      <c r="B2207" s="2">
        <v>667580901</v>
      </c>
      <c r="C2207" s="6">
        <v>0.5</v>
      </c>
    </row>
    <row r="2208" spans="1:3" x14ac:dyDescent="0.25">
      <c r="A2208" s="1" t="s">
        <v>9245</v>
      </c>
      <c r="B2208" s="2">
        <v>328792999</v>
      </c>
      <c r="C2208" s="6">
        <v>0.5</v>
      </c>
    </row>
    <row r="2209" spans="1:3" x14ac:dyDescent="0.25">
      <c r="A2209" s="1" t="s">
        <v>9245</v>
      </c>
      <c r="B2209" s="2">
        <v>417687954</v>
      </c>
      <c r="C2209" s="6">
        <v>0.5</v>
      </c>
    </row>
    <row r="2210" spans="1:3" x14ac:dyDescent="0.25">
      <c r="A2210" s="1" t="s">
        <v>9245</v>
      </c>
      <c r="B2210" s="2">
        <v>746382414</v>
      </c>
      <c r="C2210" s="6">
        <v>0.75</v>
      </c>
    </row>
    <row r="2211" spans="1:3" x14ac:dyDescent="0.25">
      <c r="A2211" s="1" t="s">
        <v>9245</v>
      </c>
      <c r="B2211" s="2">
        <v>642473211</v>
      </c>
      <c r="C2211" s="6">
        <v>0.25</v>
      </c>
    </row>
    <row r="2212" spans="1:3" x14ac:dyDescent="0.25">
      <c r="A2212" s="1" t="s">
        <v>9245</v>
      </c>
      <c r="B2212" s="2">
        <v>448953982</v>
      </c>
      <c r="C2212" s="6">
        <v>0.5</v>
      </c>
    </row>
    <row r="2213" spans="1:3" x14ac:dyDescent="0.25">
      <c r="A2213" s="1" t="s">
        <v>9245</v>
      </c>
      <c r="B2213" s="2">
        <v>597698472</v>
      </c>
      <c r="C2213" s="6">
        <v>0.5</v>
      </c>
    </row>
    <row r="2214" spans="1:3" x14ac:dyDescent="0.25">
      <c r="A2214" s="1" t="s">
        <v>9245</v>
      </c>
      <c r="B2214" s="2">
        <v>418163749</v>
      </c>
      <c r="C2214" s="6">
        <v>0.25</v>
      </c>
    </row>
    <row r="2215" spans="1:3" x14ac:dyDescent="0.25">
      <c r="A2215" s="1" t="s">
        <v>9245</v>
      </c>
      <c r="B2215" s="2">
        <v>994777450</v>
      </c>
      <c r="C2215" s="6">
        <v>0.25</v>
      </c>
    </row>
    <row r="2216" spans="1:3" x14ac:dyDescent="0.25">
      <c r="A2216" s="1" t="s">
        <v>9245</v>
      </c>
      <c r="B2216" s="2">
        <v>67197710</v>
      </c>
      <c r="C2216" s="6">
        <v>0</v>
      </c>
    </row>
    <row r="2217" spans="1:3" x14ac:dyDescent="0.25">
      <c r="A2217" s="1" t="s">
        <v>9245</v>
      </c>
      <c r="B2217" s="2">
        <v>247238450</v>
      </c>
      <c r="C2217" s="6">
        <v>0</v>
      </c>
    </row>
    <row r="2218" spans="1:3" x14ac:dyDescent="0.25">
      <c r="A2218" s="1" t="s">
        <v>9245</v>
      </c>
      <c r="B2218" s="2">
        <v>486466506</v>
      </c>
      <c r="C2218" s="6">
        <v>0.25</v>
      </c>
    </row>
    <row r="2219" spans="1:3" x14ac:dyDescent="0.25">
      <c r="A2219" s="1" t="s">
        <v>9245</v>
      </c>
      <c r="B2219" s="2">
        <v>187814829</v>
      </c>
      <c r="C2219" s="6">
        <v>0</v>
      </c>
    </row>
    <row r="2220" spans="1:3" x14ac:dyDescent="0.25">
      <c r="A2220" s="1" t="s">
        <v>9245</v>
      </c>
      <c r="B2220" s="2">
        <v>957165148</v>
      </c>
      <c r="C2220" s="6">
        <v>0.5</v>
      </c>
    </row>
    <row r="2221" spans="1:3" x14ac:dyDescent="0.25">
      <c r="A2221" s="1" t="s">
        <v>9245</v>
      </c>
      <c r="B2221" s="2">
        <v>588827907</v>
      </c>
      <c r="C2221" s="6">
        <v>0</v>
      </c>
    </row>
    <row r="2222" spans="1:3" x14ac:dyDescent="0.25">
      <c r="A2222" s="1" t="s">
        <v>9245</v>
      </c>
      <c r="B2222" s="2">
        <v>421235085</v>
      </c>
      <c r="C2222" s="6">
        <v>0.5</v>
      </c>
    </row>
    <row r="2223" spans="1:3" x14ac:dyDescent="0.25">
      <c r="A2223" s="1" t="s">
        <v>9245</v>
      </c>
      <c r="B2223" s="2">
        <v>730137715</v>
      </c>
      <c r="C2223" s="6">
        <v>0.75</v>
      </c>
    </row>
    <row r="2224" spans="1:3" x14ac:dyDescent="0.25">
      <c r="A2224" s="1" t="s">
        <v>9245</v>
      </c>
      <c r="B2224" s="2">
        <v>110539166</v>
      </c>
      <c r="C2224" s="6">
        <v>0</v>
      </c>
    </row>
    <row r="2225" spans="1:3" x14ac:dyDescent="0.25">
      <c r="A2225" s="1" t="s">
        <v>9245</v>
      </c>
      <c r="B2225" s="2">
        <v>376945350</v>
      </c>
      <c r="C2225" s="6">
        <v>0</v>
      </c>
    </row>
    <row r="2226" spans="1:3" x14ac:dyDescent="0.25">
      <c r="A2226" s="1" t="s">
        <v>9245</v>
      </c>
      <c r="B2226" s="2">
        <v>156648886</v>
      </c>
      <c r="C2226" s="6">
        <v>0.75</v>
      </c>
    </row>
    <row r="2227" spans="1:3" x14ac:dyDescent="0.25">
      <c r="A2227" s="1" t="s">
        <v>9245</v>
      </c>
      <c r="B2227" s="2">
        <v>670368682</v>
      </c>
      <c r="C2227" s="6">
        <v>0</v>
      </c>
    </row>
    <row r="2228" spans="1:3" x14ac:dyDescent="0.25">
      <c r="A2228" s="1" t="s">
        <v>9245</v>
      </c>
      <c r="B2228" s="2">
        <v>800027615</v>
      </c>
      <c r="C2228" s="6">
        <v>0.5</v>
      </c>
    </row>
    <row r="2229" spans="1:3" x14ac:dyDescent="0.25">
      <c r="A2229" s="1" t="s">
        <v>9245</v>
      </c>
      <c r="B2229" s="2">
        <v>285245288</v>
      </c>
      <c r="C2229" s="6">
        <v>0.25</v>
      </c>
    </row>
    <row r="2230" spans="1:3" x14ac:dyDescent="0.25">
      <c r="A2230" s="1" t="s">
        <v>9245</v>
      </c>
      <c r="B2230" s="2">
        <v>884029303</v>
      </c>
      <c r="C2230" s="6">
        <v>0.5</v>
      </c>
    </row>
    <row r="2231" spans="1:3" x14ac:dyDescent="0.25">
      <c r="A2231" s="1" t="s">
        <v>9245</v>
      </c>
      <c r="B2231" s="2">
        <v>779440324</v>
      </c>
      <c r="C2231" s="6">
        <v>0</v>
      </c>
    </row>
    <row r="2232" spans="1:3" x14ac:dyDescent="0.25">
      <c r="A2232" s="1" t="s">
        <v>9245</v>
      </c>
      <c r="B2232" s="2">
        <v>634903078</v>
      </c>
      <c r="C2232" s="6">
        <v>0.75</v>
      </c>
    </row>
    <row r="2233" spans="1:3" x14ac:dyDescent="0.25">
      <c r="A2233" s="1" t="s">
        <v>9245</v>
      </c>
      <c r="B2233" s="2">
        <v>757592916</v>
      </c>
      <c r="C2233" s="6">
        <v>0.5</v>
      </c>
    </row>
    <row r="2234" spans="1:3" x14ac:dyDescent="0.25">
      <c r="A2234" s="1" t="s">
        <v>9245</v>
      </c>
      <c r="B2234" s="2">
        <v>313947617</v>
      </c>
      <c r="C2234" s="6">
        <v>0</v>
      </c>
    </row>
    <row r="2235" spans="1:3" x14ac:dyDescent="0.25">
      <c r="A2235" s="1" t="s">
        <v>9245</v>
      </c>
      <c r="B2235" s="2">
        <v>880721948</v>
      </c>
      <c r="C2235" s="6">
        <v>0</v>
      </c>
    </row>
    <row r="2236" spans="1:3" x14ac:dyDescent="0.25">
      <c r="A2236" s="1" t="s">
        <v>9245</v>
      </c>
      <c r="B2236" s="2">
        <v>332550519</v>
      </c>
      <c r="C2236" s="6">
        <v>0</v>
      </c>
    </row>
    <row r="2237" spans="1:3" x14ac:dyDescent="0.25">
      <c r="A2237" s="1" t="s">
        <v>9245</v>
      </c>
      <c r="B2237" s="2">
        <v>590936947</v>
      </c>
      <c r="C2237" s="6">
        <v>0.25</v>
      </c>
    </row>
    <row r="2238" spans="1:3" x14ac:dyDescent="0.25">
      <c r="A2238" s="1" t="s">
        <v>9245</v>
      </c>
      <c r="B2238" s="2">
        <v>143114804</v>
      </c>
      <c r="C2238" s="6">
        <v>0.25</v>
      </c>
    </row>
    <row r="2239" spans="1:3" x14ac:dyDescent="0.25">
      <c r="A2239" s="1" t="s">
        <v>9245</v>
      </c>
      <c r="B2239" s="2">
        <v>784328008</v>
      </c>
      <c r="C2239" s="6">
        <v>0.25</v>
      </c>
    </row>
    <row r="2240" spans="1:3" x14ac:dyDescent="0.25">
      <c r="A2240" s="1" t="s">
        <v>9245</v>
      </c>
      <c r="B2240" s="2">
        <v>988116148</v>
      </c>
      <c r="C2240" s="6">
        <v>0.75</v>
      </c>
    </row>
    <row r="2241" spans="1:3" x14ac:dyDescent="0.25">
      <c r="A2241" s="1" t="s">
        <v>9245</v>
      </c>
      <c r="B2241" s="2">
        <v>300722977</v>
      </c>
      <c r="C2241" s="6">
        <v>0.5</v>
      </c>
    </row>
    <row r="2242" spans="1:3" x14ac:dyDescent="0.25">
      <c r="A2242" s="1" t="s">
        <v>9245</v>
      </c>
      <c r="B2242" s="2">
        <v>394817617</v>
      </c>
      <c r="C2242" s="6">
        <v>0</v>
      </c>
    </row>
    <row r="2243" spans="1:3" x14ac:dyDescent="0.25">
      <c r="A2243" s="1" t="s">
        <v>9245</v>
      </c>
      <c r="B2243" s="2">
        <v>897973794</v>
      </c>
      <c r="C2243" s="6">
        <v>0.5</v>
      </c>
    </row>
    <row r="2244" spans="1:3" x14ac:dyDescent="0.25">
      <c r="A2244" s="1" t="s">
        <v>9245</v>
      </c>
      <c r="B2244" s="2">
        <v>911205536</v>
      </c>
      <c r="C2244" s="6">
        <v>0.5</v>
      </c>
    </row>
    <row r="2245" spans="1:3" x14ac:dyDescent="0.25">
      <c r="A2245" s="1" t="s">
        <v>9245</v>
      </c>
      <c r="B2245" s="2">
        <v>729426477</v>
      </c>
      <c r="C2245" s="6">
        <v>0.75</v>
      </c>
    </row>
    <row r="2246" spans="1:3" x14ac:dyDescent="0.25">
      <c r="A2246" s="1" t="s">
        <v>9245</v>
      </c>
      <c r="B2246" s="2">
        <v>738835399</v>
      </c>
      <c r="C2246" s="6">
        <v>0.5</v>
      </c>
    </row>
    <row r="2247" spans="1:3" x14ac:dyDescent="0.25">
      <c r="A2247" s="1" t="s">
        <v>9245</v>
      </c>
      <c r="B2247" s="2">
        <v>66026445</v>
      </c>
      <c r="C2247" s="6">
        <v>0.75</v>
      </c>
    </row>
    <row r="2248" spans="1:3" x14ac:dyDescent="0.25">
      <c r="A2248" s="1" t="s">
        <v>9245</v>
      </c>
      <c r="B2248" s="2">
        <v>67209777</v>
      </c>
      <c r="C2248" s="6">
        <v>0.25</v>
      </c>
    </row>
    <row r="2249" spans="1:3" x14ac:dyDescent="0.25">
      <c r="A2249" s="1" t="s">
        <v>9245</v>
      </c>
      <c r="B2249" s="2">
        <v>142378480</v>
      </c>
      <c r="C2249" s="6">
        <v>0</v>
      </c>
    </row>
    <row r="2250" spans="1:3" x14ac:dyDescent="0.25">
      <c r="A2250" s="1" t="s">
        <v>9245</v>
      </c>
      <c r="B2250" s="2">
        <v>571443392</v>
      </c>
      <c r="C2250" s="6">
        <v>0.25</v>
      </c>
    </row>
    <row r="2251" spans="1:3" x14ac:dyDescent="0.25">
      <c r="A2251" s="1" t="s">
        <v>9245</v>
      </c>
      <c r="B2251" s="2">
        <v>853402528</v>
      </c>
      <c r="C2251" s="6">
        <v>0.5</v>
      </c>
    </row>
    <row r="2252" spans="1:3" x14ac:dyDescent="0.25">
      <c r="A2252" s="1" t="s">
        <v>9245</v>
      </c>
      <c r="B2252" s="2">
        <v>516035467</v>
      </c>
      <c r="C2252" s="6">
        <v>0.25</v>
      </c>
    </row>
    <row r="2253" spans="1:3" x14ac:dyDescent="0.25">
      <c r="A2253" s="1" t="s">
        <v>9245</v>
      </c>
      <c r="B2253" s="2">
        <v>146974938</v>
      </c>
      <c r="C2253" s="6">
        <v>0.5</v>
      </c>
    </row>
    <row r="2254" spans="1:3" x14ac:dyDescent="0.25">
      <c r="A2254" s="1" t="s">
        <v>9245</v>
      </c>
      <c r="B2254" s="2">
        <v>111392645</v>
      </c>
      <c r="C2254" s="6">
        <v>0</v>
      </c>
    </row>
    <row r="2255" spans="1:3" x14ac:dyDescent="0.25">
      <c r="A2255" s="1" t="s">
        <v>9245</v>
      </c>
      <c r="B2255" s="2">
        <v>786930810</v>
      </c>
      <c r="C2255" s="6">
        <v>0.25</v>
      </c>
    </row>
    <row r="2256" spans="1:3" x14ac:dyDescent="0.25">
      <c r="A2256" s="1" t="s">
        <v>9245</v>
      </c>
      <c r="B2256" s="2">
        <v>752352306</v>
      </c>
      <c r="C2256" s="6">
        <v>0.25</v>
      </c>
    </row>
    <row r="2257" spans="1:3" x14ac:dyDescent="0.25">
      <c r="A2257" s="1" t="s">
        <v>9245</v>
      </c>
      <c r="B2257" s="2">
        <v>625287378</v>
      </c>
      <c r="C2257" s="6">
        <v>0.25</v>
      </c>
    </row>
    <row r="2258" spans="1:3" x14ac:dyDescent="0.25">
      <c r="A2258" s="1" t="s">
        <v>9245</v>
      </c>
      <c r="B2258" s="2">
        <v>289592807</v>
      </c>
      <c r="C2258" s="6">
        <v>0.5</v>
      </c>
    </row>
    <row r="2259" spans="1:3" x14ac:dyDescent="0.25">
      <c r="A2259" s="1" t="s">
        <v>9245</v>
      </c>
      <c r="B2259" s="2">
        <v>796218942</v>
      </c>
      <c r="C2259" s="6">
        <v>0.75</v>
      </c>
    </row>
    <row r="2260" spans="1:3" x14ac:dyDescent="0.25">
      <c r="A2260" s="1" t="s">
        <v>9245</v>
      </c>
      <c r="B2260" s="2">
        <v>100264433</v>
      </c>
      <c r="C2260" s="6">
        <v>0.25</v>
      </c>
    </row>
    <row r="2261" spans="1:3" x14ac:dyDescent="0.25">
      <c r="A2261" s="1" t="s">
        <v>9245</v>
      </c>
      <c r="B2261" s="2">
        <v>764853701</v>
      </c>
      <c r="C2261" s="6">
        <v>0</v>
      </c>
    </row>
    <row r="2262" spans="1:3" x14ac:dyDescent="0.25">
      <c r="A2262" s="1" t="s">
        <v>9245</v>
      </c>
      <c r="B2262" s="2">
        <v>523211313</v>
      </c>
      <c r="C2262" s="6">
        <v>0.25</v>
      </c>
    </row>
    <row r="2263" spans="1:3" x14ac:dyDescent="0.25">
      <c r="A2263" s="1" t="s">
        <v>9245</v>
      </c>
      <c r="B2263" s="2">
        <v>239044363</v>
      </c>
      <c r="C2263" s="6">
        <v>0.75</v>
      </c>
    </row>
    <row r="2264" spans="1:3" x14ac:dyDescent="0.25">
      <c r="A2264" s="1" t="s">
        <v>9245</v>
      </c>
      <c r="B2264" s="2">
        <v>611034975</v>
      </c>
      <c r="C2264" s="6">
        <v>0</v>
      </c>
    </row>
    <row r="2265" spans="1:3" x14ac:dyDescent="0.25">
      <c r="A2265" s="1" t="s">
        <v>9245</v>
      </c>
      <c r="B2265" s="2">
        <v>296971198</v>
      </c>
      <c r="C2265" s="6">
        <v>0.75</v>
      </c>
    </row>
    <row r="2266" spans="1:3" x14ac:dyDescent="0.25">
      <c r="A2266" s="1" t="s">
        <v>9245</v>
      </c>
      <c r="B2266" s="2">
        <v>466150363</v>
      </c>
      <c r="C2266" s="6">
        <v>0.25</v>
      </c>
    </row>
    <row r="2267" spans="1:3" x14ac:dyDescent="0.25">
      <c r="A2267" s="1" t="s">
        <v>9245</v>
      </c>
      <c r="B2267" s="2">
        <v>903996598</v>
      </c>
      <c r="C2267" s="6">
        <v>0</v>
      </c>
    </row>
    <row r="2268" spans="1:3" x14ac:dyDescent="0.25">
      <c r="A2268" s="1" t="s">
        <v>9245</v>
      </c>
      <c r="B2268" s="2">
        <v>183490219</v>
      </c>
      <c r="C2268" s="6">
        <v>0.75</v>
      </c>
    </row>
    <row r="2269" spans="1:3" x14ac:dyDescent="0.25">
      <c r="A2269" s="1" t="s">
        <v>9245</v>
      </c>
      <c r="B2269" s="2">
        <v>264313658</v>
      </c>
      <c r="C2269" s="6">
        <v>0.5</v>
      </c>
    </row>
    <row r="2270" spans="1:3" x14ac:dyDescent="0.25">
      <c r="A2270" s="1" t="s">
        <v>9229</v>
      </c>
      <c r="B2270" s="2">
        <v>177401884</v>
      </c>
      <c r="C2270" s="6">
        <v>0.75</v>
      </c>
    </row>
    <row r="2271" spans="1:3" x14ac:dyDescent="0.25">
      <c r="A2271" s="1" t="s">
        <v>9229</v>
      </c>
      <c r="B2271" s="2">
        <v>41784538</v>
      </c>
      <c r="C2271" s="6">
        <v>0.5</v>
      </c>
    </row>
    <row r="2272" spans="1:3" x14ac:dyDescent="0.25">
      <c r="A2272" s="1" t="s">
        <v>9229</v>
      </c>
      <c r="B2272" s="2">
        <v>475323517</v>
      </c>
      <c r="C2272" s="6">
        <v>0.75</v>
      </c>
    </row>
    <row r="2273" spans="1:3" x14ac:dyDescent="0.25">
      <c r="A2273" s="1" t="s">
        <v>9229</v>
      </c>
      <c r="B2273" s="2">
        <v>523904525</v>
      </c>
      <c r="C2273" s="6">
        <v>0.75</v>
      </c>
    </row>
    <row r="2274" spans="1:3" x14ac:dyDescent="0.25">
      <c r="A2274" s="1" t="s">
        <v>9229</v>
      </c>
      <c r="B2274" s="2">
        <v>17142593</v>
      </c>
      <c r="C2274" s="6">
        <v>0</v>
      </c>
    </row>
    <row r="2275" spans="1:3" x14ac:dyDescent="0.25">
      <c r="A2275" s="1" t="s">
        <v>9229</v>
      </c>
      <c r="B2275" s="2">
        <v>212545544</v>
      </c>
      <c r="C2275" s="6">
        <v>0.25</v>
      </c>
    </row>
    <row r="2276" spans="1:3" x14ac:dyDescent="0.25">
      <c r="A2276" s="1" t="s">
        <v>9229</v>
      </c>
      <c r="B2276" s="2">
        <v>315387508</v>
      </c>
      <c r="C2276" s="6">
        <v>0.5</v>
      </c>
    </row>
    <row r="2277" spans="1:3" x14ac:dyDescent="0.25">
      <c r="A2277" s="1" t="s">
        <v>9229</v>
      </c>
      <c r="B2277" s="2">
        <v>637508439</v>
      </c>
      <c r="C2277" s="6">
        <v>0.5</v>
      </c>
    </row>
    <row r="2278" spans="1:3" x14ac:dyDescent="0.25">
      <c r="A2278" s="1" t="s">
        <v>9229</v>
      </c>
      <c r="B2278" s="2">
        <v>622899729</v>
      </c>
      <c r="C2278" s="6">
        <v>0.75</v>
      </c>
    </row>
    <row r="2279" spans="1:3" x14ac:dyDescent="0.25">
      <c r="A2279" s="1" t="s">
        <v>9229</v>
      </c>
      <c r="B2279" s="2">
        <v>409183764</v>
      </c>
      <c r="C2279" s="6">
        <v>0.5</v>
      </c>
    </row>
    <row r="2280" spans="1:3" x14ac:dyDescent="0.25">
      <c r="A2280" s="1" t="s">
        <v>9229</v>
      </c>
      <c r="B2280" s="2">
        <v>355247230</v>
      </c>
      <c r="C2280" s="6">
        <v>0</v>
      </c>
    </row>
    <row r="2281" spans="1:3" x14ac:dyDescent="0.25">
      <c r="A2281" s="1" t="s">
        <v>9229</v>
      </c>
      <c r="B2281" s="2">
        <v>521840446</v>
      </c>
      <c r="C2281" s="6">
        <v>0</v>
      </c>
    </row>
    <row r="2282" spans="1:3" x14ac:dyDescent="0.25">
      <c r="A2282" s="1" t="s">
        <v>9229</v>
      </c>
      <c r="B2282" s="2">
        <v>914905766</v>
      </c>
      <c r="C2282" s="6">
        <v>0.75</v>
      </c>
    </row>
    <row r="2283" spans="1:3" x14ac:dyDescent="0.25">
      <c r="A2283" s="1" t="s">
        <v>9229</v>
      </c>
      <c r="B2283" s="2">
        <v>275932122</v>
      </c>
      <c r="C2283" s="6">
        <v>0</v>
      </c>
    </row>
    <row r="2284" spans="1:3" x14ac:dyDescent="0.25">
      <c r="A2284" s="1" t="s">
        <v>9229</v>
      </c>
      <c r="B2284" s="2">
        <v>482319919</v>
      </c>
      <c r="C2284" s="6">
        <v>0.25</v>
      </c>
    </row>
    <row r="2285" spans="1:3" x14ac:dyDescent="0.25">
      <c r="A2285" s="1" t="s">
        <v>9229</v>
      </c>
      <c r="B2285" s="2">
        <v>838487517</v>
      </c>
      <c r="C2285" s="6">
        <v>0.5</v>
      </c>
    </row>
    <row r="2286" spans="1:3" x14ac:dyDescent="0.25">
      <c r="A2286" s="1" t="s">
        <v>9229</v>
      </c>
      <c r="B2286" s="2">
        <v>837381379</v>
      </c>
      <c r="C2286" s="6">
        <v>0.5</v>
      </c>
    </row>
    <row r="2287" spans="1:3" x14ac:dyDescent="0.25">
      <c r="A2287" s="1" t="s">
        <v>9229</v>
      </c>
      <c r="B2287" s="2">
        <v>490805157</v>
      </c>
      <c r="C2287" s="6">
        <v>0.75</v>
      </c>
    </row>
    <row r="2288" spans="1:3" x14ac:dyDescent="0.25">
      <c r="A2288" s="1" t="s">
        <v>9229</v>
      </c>
      <c r="B2288" s="2">
        <v>214763067</v>
      </c>
      <c r="C2288" s="6">
        <v>0</v>
      </c>
    </row>
    <row r="2289" spans="1:3" x14ac:dyDescent="0.25">
      <c r="A2289" s="1" t="s">
        <v>9229</v>
      </c>
      <c r="B2289" s="2">
        <v>480416516</v>
      </c>
      <c r="C2289" s="6">
        <v>0.25</v>
      </c>
    </row>
    <row r="2290" spans="1:3" x14ac:dyDescent="0.25">
      <c r="A2290" s="1" t="s">
        <v>9229</v>
      </c>
      <c r="B2290" s="2">
        <v>342831656</v>
      </c>
      <c r="C2290" s="6">
        <v>0.75</v>
      </c>
    </row>
    <row r="2291" spans="1:3" x14ac:dyDescent="0.25">
      <c r="A2291" s="1" t="s">
        <v>9229</v>
      </c>
      <c r="B2291" s="2">
        <v>198363891</v>
      </c>
      <c r="C2291" s="6">
        <v>0.5</v>
      </c>
    </row>
    <row r="2292" spans="1:3" x14ac:dyDescent="0.25">
      <c r="A2292" s="1" t="s">
        <v>9229</v>
      </c>
      <c r="B2292" s="2">
        <v>8006740</v>
      </c>
      <c r="C2292" s="6">
        <v>0.25</v>
      </c>
    </row>
    <row r="2293" spans="1:3" x14ac:dyDescent="0.25">
      <c r="A2293" s="1" t="s">
        <v>9229</v>
      </c>
      <c r="B2293" s="2">
        <v>759998406</v>
      </c>
      <c r="C2293" s="6">
        <v>0</v>
      </c>
    </row>
    <row r="2294" spans="1:3" x14ac:dyDescent="0.25">
      <c r="A2294" s="1" t="s">
        <v>9229</v>
      </c>
      <c r="B2294" s="2">
        <v>936996307</v>
      </c>
      <c r="C2294" s="6">
        <v>0</v>
      </c>
    </row>
    <row r="2295" spans="1:3" x14ac:dyDescent="0.25">
      <c r="A2295" s="1" t="s">
        <v>9229</v>
      </c>
      <c r="B2295" s="2">
        <v>109535553</v>
      </c>
      <c r="C2295" s="6">
        <v>0</v>
      </c>
    </row>
    <row r="2296" spans="1:3" x14ac:dyDescent="0.25">
      <c r="A2296" s="1" t="s">
        <v>9229</v>
      </c>
      <c r="B2296" s="2">
        <v>787613810</v>
      </c>
      <c r="C2296" s="6">
        <v>0.5</v>
      </c>
    </row>
    <row r="2297" spans="1:3" x14ac:dyDescent="0.25">
      <c r="A2297" s="1" t="s">
        <v>9229</v>
      </c>
      <c r="B2297" s="2">
        <v>491768023</v>
      </c>
      <c r="C2297" s="6">
        <v>0.25</v>
      </c>
    </row>
    <row r="2298" spans="1:3" x14ac:dyDescent="0.25">
      <c r="A2298" s="1" t="s">
        <v>9229</v>
      </c>
      <c r="B2298" s="2">
        <v>215919306</v>
      </c>
      <c r="C2298" s="6">
        <v>0</v>
      </c>
    </row>
    <row r="2299" spans="1:3" x14ac:dyDescent="0.25">
      <c r="A2299" s="1" t="s">
        <v>9229</v>
      </c>
      <c r="B2299" s="2">
        <v>118038711</v>
      </c>
      <c r="C2299" s="6">
        <v>0.75</v>
      </c>
    </row>
    <row r="2300" spans="1:3" x14ac:dyDescent="0.25">
      <c r="A2300" s="1" t="s">
        <v>9229</v>
      </c>
      <c r="B2300" s="2">
        <v>451071107</v>
      </c>
      <c r="C2300" s="6">
        <v>0.25</v>
      </c>
    </row>
    <row r="2301" spans="1:3" x14ac:dyDescent="0.25">
      <c r="A2301" s="1" t="s">
        <v>9229</v>
      </c>
      <c r="B2301" s="2">
        <v>962101713</v>
      </c>
      <c r="C2301" s="6">
        <v>0.5</v>
      </c>
    </row>
    <row r="2302" spans="1:3" x14ac:dyDescent="0.25">
      <c r="A2302" s="1" t="s">
        <v>9229</v>
      </c>
      <c r="B2302" s="2">
        <v>309017867</v>
      </c>
      <c r="C2302" s="6">
        <v>0.5</v>
      </c>
    </row>
    <row r="2303" spans="1:3" x14ac:dyDescent="0.25">
      <c r="A2303" s="1" t="s">
        <v>9229</v>
      </c>
      <c r="B2303" s="2">
        <v>327612112</v>
      </c>
      <c r="C2303" s="6">
        <v>0.25</v>
      </c>
    </row>
    <row r="2304" spans="1:3" x14ac:dyDescent="0.25">
      <c r="A2304" s="1" t="s">
        <v>9229</v>
      </c>
      <c r="B2304" s="2">
        <v>742981884</v>
      </c>
      <c r="C2304" s="6">
        <v>0.75</v>
      </c>
    </row>
    <row r="2305" spans="1:3" x14ac:dyDescent="0.25">
      <c r="A2305" s="1" t="s">
        <v>9229</v>
      </c>
      <c r="B2305" s="2">
        <v>549557294</v>
      </c>
      <c r="C2305" s="6">
        <v>0</v>
      </c>
    </row>
    <row r="2306" spans="1:3" x14ac:dyDescent="0.25">
      <c r="A2306" s="1" t="s">
        <v>9229</v>
      </c>
      <c r="B2306" s="2">
        <v>704270517</v>
      </c>
      <c r="C2306" s="6">
        <v>0.75</v>
      </c>
    </row>
    <row r="2307" spans="1:3" x14ac:dyDescent="0.25">
      <c r="A2307" s="1" t="s">
        <v>9229</v>
      </c>
      <c r="B2307" s="2">
        <v>553069848</v>
      </c>
      <c r="C2307" s="6">
        <v>0.25</v>
      </c>
    </row>
    <row r="2308" spans="1:3" x14ac:dyDescent="0.25">
      <c r="A2308" s="1" t="s">
        <v>9229</v>
      </c>
      <c r="B2308" s="2">
        <v>734281991</v>
      </c>
      <c r="C2308" s="6">
        <v>0</v>
      </c>
    </row>
    <row r="2309" spans="1:3" x14ac:dyDescent="0.25">
      <c r="A2309" s="1" t="s">
        <v>9229</v>
      </c>
      <c r="B2309" s="2">
        <v>384256484</v>
      </c>
      <c r="C2309" s="6">
        <v>0.25</v>
      </c>
    </row>
    <row r="2310" spans="1:3" x14ac:dyDescent="0.25">
      <c r="A2310" s="1" t="s">
        <v>9229</v>
      </c>
      <c r="B2310" s="2">
        <v>375118877</v>
      </c>
      <c r="C2310" s="6">
        <v>0.25</v>
      </c>
    </row>
    <row r="2311" spans="1:3" x14ac:dyDescent="0.25">
      <c r="A2311" s="1" t="s">
        <v>9229</v>
      </c>
      <c r="B2311" s="2">
        <v>799549503</v>
      </c>
      <c r="C2311" s="6">
        <v>0</v>
      </c>
    </row>
    <row r="2312" spans="1:3" x14ac:dyDescent="0.25">
      <c r="A2312" s="1" t="s">
        <v>9229</v>
      </c>
      <c r="B2312" s="2">
        <v>698278129</v>
      </c>
      <c r="C2312" s="6">
        <v>0.25</v>
      </c>
    </row>
    <row r="2313" spans="1:3" x14ac:dyDescent="0.25">
      <c r="A2313" s="1" t="s">
        <v>9229</v>
      </c>
      <c r="B2313" s="2">
        <v>244498758</v>
      </c>
      <c r="C2313" s="6">
        <v>0.25</v>
      </c>
    </row>
    <row r="2314" spans="1:3" x14ac:dyDescent="0.25">
      <c r="A2314" s="1" t="s">
        <v>9229</v>
      </c>
      <c r="B2314" s="2">
        <v>488871183</v>
      </c>
      <c r="C2314" s="6">
        <v>0.25</v>
      </c>
    </row>
    <row r="2315" spans="1:3" x14ac:dyDescent="0.25">
      <c r="A2315" s="1" t="s">
        <v>9229</v>
      </c>
      <c r="B2315" s="2">
        <v>381009187</v>
      </c>
      <c r="C2315" s="6">
        <v>0.25</v>
      </c>
    </row>
    <row r="2316" spans="1:3" x14ac:dyDescent="0.25">
      <c r="A2316" s="1" t="s">
        <v>9229</v>
      </c>
      <c r="B2316" s="2">
        <v>293577198</v>
      </c>
      <c r="C2316" s="6">
        <v>0.5</v>
      </c>
    </row>
    <row r="2317" spans="1:3" x14ac:dyDescent="0.25">
      <c r="A2317" s="1" t="s">
        <v>9229</v>
      </c>
      <c r="B2317" s="2">
        <v>273442631</v>
      </c>
      <c r="C2317" s="6">
        <v>0</v>
      </c>
    </row>
    <row r="2318" spans="1:3" x14ac:dyDescent="0.25">
      <c r="A2318" s="1" t="s">
        <v>9229</v>
      </c>
      <c r="B2318" s="2">
        <v>169849703</v>
      </c>
      <c r="C2318" s="6">
        <v>0.75</v>
      </c>
    </row>
    <row r="2319" spans="1:3" x14ac:dyDescent="0.25">
      <c r="A2319" s="1" t="s">
        <v>9229</v>
      </c>
      <c r="B2319" s="2">
        <v>189899863</v>
      </c>
      <c r="C2319" s="6">
        <v>0</v>
      </c>
    </row>
    <row r="2320" spans="1:3" x14ac:dyDescent="0.25">
      <c r="A2320" s="1" t="s">
        <v>9229</v>
      </c>
      <c r="B2320" s="2">
        <v>72428400</v>
      </c>
      <c r="C2320" s="6">
        <v>0.5</v>
      </c>
    </row>
    <row r="2321" spans="1:3" x14ac:dyDescent="0.25">
      <c r="A2321" s="1" t="s">
        <v>9229</v>
      </c>
      <c r="B2321" s="2">
        <v>790275661</v>
      </c>
      <c r="C2321" s="6">
        <v>0.5</v>
      </c>
    </row>
    <row r="2322" spans="1:3" x14ac:dyDescent="0.25">
      <c r="A2322" s="1" t="s">
        <v>9229</v>
      </c>
      <c r="B2322" s="2">
        <v>872032299</v>
      </c>
      <c r="C2322" s="6">
        <v>0</v>
      </c>
    </row>
    <row r="2323" spans="1:3" x14ac:dyDescent="0.25">
      <c r="A2323" s="1" t="s">
        <v>9229</v>
      </c>
      <c r="B2323" s="2">
        <v>807694195</v>
      </c>
      <c r="C2323" s="6">
        <v>0.25</v>
      </c>
    </row>
    <row r="2324" spans="1:3" x14ac:dyDescent="0.25">
      <c r="A2324" s="1" t="s">
        <v>9229</v>
      </c>
      <c r="B2324" s="2">
        <v>245645227</v>
      </c>
      <c r="C2324" s="6">
        <v>0.5</v>
      </c>
    </row>
    <row r="2325" spans="1:3" x14ac:dyDescent="0.25">
      <c r="A2325" s="1" t="s">
        <v>9229</v>
      </c>
      <c r="B2325" s="2">
        <v>243026401</v>
      </c>
      <c r="C2325" s="6">
        <v>0</v>
      </c>
    </row>
    <row r="2326" spans="1:3" x14ac:dyDescent="0.25">
      <c r="A2326" s="1" t="s">
        <v>9229</v>
      </c>
      <c r="B2326" s="2">
        <v>876279636</v>
      </c>
      <c r="C2326" s="6">
        <v>0.25</v>
      </c>
    </row>
    <row r="2327" spans="1:3" x14ac:dyDescent="0.25">
      <c r="A2327" s="1" t="s">
        <v>9229</v>
      </c>
      <c r="B2327" s="2">
        <v>306676532</v>
      </c>
      <c r="C2327" s="6">
        <v>0.5</v>
      </c>
    </row>
    <row r="2328" spans="1:3" x14ac:dyDescent="0.25">
      <c r="A2328" s="1" t="s">
        <v>9229</v>
      </c>
      <c r="B2328" s="2">
        <v>766407394</v>
      </c>
      <c r="C2328" s="6">
        <v>0.5</v>
      </c>
    </row>
    <row r="2329" spans="1:3" x14ac:dyDescent="0.25">
      <c r="A2329" s="1" t="s">
        <v>9229</v>
      </c>
      <c r="B2329" s="2">
        <v>833544299</v>
      </c>
      <c r="C2329" s="6">
        <v>0</v>
      </c>
    </row>
    <row r="2330" spans="1:3" x14ac:dyDescent="0.25">
      <c r="A2330" s="1" t="s">
        <v>9229</v>
      </c>
      <c r="B2330" s="2">
        <v>748986889</v>
      </c>
      <c r="C2330" s="6">
        <v>0.25</v>
      </c>
    </row>
    <row r="2331" spans="1:3" x14ac:dyDescent="0.25">
      <c r="A2331" s="1" t="s">
        <v>9229</v>
      </c>
      <c r="B2331" s="2">
        <v>125392857</v>
      </c>
      <c r="C2331" s="6">
        <v>0.5</v>
      </c>
    </row>
    <row r="2332" spans="1:3" x14ac:dyDescent="0.25">
      <c r="A2332" s="1" t="s">
        <v>9229</v>
      </c>
      <c r="B2332" s="2">
        <v>144336359</v>
      </c>
      <c r="C2332" s="6">
        <v>0.5</v>
      </c>
    </row>
    <row r="2333" spans="1:3" x14ac:dyDescent="0.25">
      <c r="A2333" s="1" t="s">
        <v>9229</v>
      </c>
      <c r="B2333" s="2">
        <v>933105282</v>
      </c>
      <c r="C2333" s="6">
        <v>0</v>
      </c>
    </row>
    <row r="2334" spans="1:3" x14ac:dyDescent="0.25">
      <c r="A2334" s="1" t="s">
        <v>9229</v>
      </c>
      <c r="B2334" s="2">
        <v>963367321</v>
      </c>
      <c r="C2334" s="6">
        <v>0.5</v>
      </c>
    </row>
    <row r="2335" spans="1:3" x14ac:dyDescent="0.25">
      <c r="A2335" s="1" t="s">
        <v>9229</v>
      </c>
      <c r="B2335" s="2">
        <v>652999055</v>
      </c>
      <c r="C2335" s="6">
        <v>0.5</v>
      </c>
    </row>
    <row r="2336" spans="1:3" x14ac:dyDescent="0.25">
      <c r="A2336" s="1" t="s">
        <v>9229</v>
      </c>
      <c r="B2336" s="2">
        <v>894404158</v>
      </c>
      <c r="C2336" s="6">
        <v>0.25</v>
      </c>
    </row>
    <row r="2337" spans="1:3" x14ac:dyDescent="0.25">
      <c r="A2337" s="1" t="s">
        <v>9229</v>
      </c>
      <c r="B2337" s="2">
        <v>400502948</v>
      </c>
      <c r="C2337" s="6">
        <v>0</v>
      </c>
    </row>
    <row r="2338" spans="1:3" x14ac:dyDescent="0.25">
      <c r="A2338" s="1" t="s">
        <v>9229</v>
      </c>
      <c r="B2338" s="2">
        <v>68950602</v>
      </c>
      <c r="C2338" s="6">
        <v>0.75</v>
      </c>
    </row>
    <row r="2339" spans="1:3" x14ac:dyDescent="0.25">
      <c r="A2339" s="1" t="s">
        <v>9229</v>
      </c>
      <c r="B2339" s="2">
        <v>754637770</v>
      </c>
      <c r="C2339" s="6">
        <v>0.25</v>
      </c>
    </row>
    <row r="2340" spans="1:3" x14ac:dyDescent="0.25">
      <c r="A2340" s="1" t="s">
        <v>9229</v>
      </c>
      <c r="B2340" s="2">
        <v>748608391</v>
      </c>
      <c r="C2340" s="6">
        <v>0.75</v>
      </c>
    </row>
    <row r="2341" spans="1:3" x14ac:dyDescent="0.25">
      <c r="A2341" s="1" t="s">
        <v>9229</v>
      </c>
      <c r="B2341" s="2">
        <v>169708434</v>
      </c>
      <c r="C2341" s="6">
        <v>0</v>
      </c>
    </row>
    <row r="2342" spans="1:3" x14ac:dyDescent="0.25">
      <c r="A2342" s="1" t="s">
        <v>9229</v>
      </c>
      <c r="B2342" s="2">
        <v>519478706</v>
      </c>
      <c r="C2342" s="6">
        <v>0.25</v>
      </c>
    </row>
    <row r="2343" spans="1:3" x14ac:dyDescent="0.25">
      <c r="A2343" s="1" t="s">
        <v>9229</v>
      </c>
      <c r="B2343" s="2">
        <v>797693035</v>
      </c>
      <c r="C2343" s="6">
        <v>0.5</v>
      </c>
    </row>
    <row r="2344" spans="1:3" x14ac:dyDescent="0.25">
      <c r="A2344" s="1" t="s">
        <v>9229</v>
      </c>
      <c r="B2344" s="2">
        <v>108897724</v>
      </c>
      <c r="C2344" s="6">
        <v>0</v>
      </c>
    </row>
    <row r="2345" spans="1:3" x14ac:dyDescent="0.25">
      <c r="A2345" s="1" t="s">
        <v>9229</v>
      </c>
      <c r="B2345" s="2">
        <v>177031782</v>
      </c>
      <c r="C2345" s="6">
        <v>0.75</v>
      </c>
    </row>
    <row r="2346" spans="1:3" x14ac:dyDescent="0.25">
      <c r="A2346" s="1" t="s">
        <v>9229</v>
      </c>
      <c r="B2346" s="2">
        <v>466022540</v>
      </c>
      <c r="C2346" s="6">
        <v>0</v>
      </c>
    </row>
    <row r="2347" spans="1:3" x14ac:dyDescent="0.25">
      <c r="A2347" s="1" t="s">
        <v>9229</v>
      </c>
      <c r="B2347" s="2">
        <v>792457149</v>
      </c>
      <c r="C2347" s="6">
        <v>0.75</v>
      </c>
    </row>
    <row r="2348" spans="1:3" x14ac:dyDescent="0.25">
      <c r="A2348" s="1" t="s">
        <v>9229</v>
      </c>
      <c r="B2348" s="2">
        <v>406611418</v>
      </c>
      <c r="C2348" s="6">
        <v>0.5</v>
      </c>
    </row>
    <row r="2349" spans="1:3" x14ac:dyDescent="0.25">
      <c r="A2349" s="1" t="s">
        <v>9229</v>
      </c>
      <c r="B2349" s="2">
        <v>821536877</v>
      </c>
      <c r="C2349" s="6">
        <v>0</v>
      </c>
    </row>
    <row r="2350" spans="1:3" x14ac:dyDescent="0.25">
      <c r="A2350" s="1" t="s">
        <v>9229</v>
      </c>
      <c r="B2350" s="2">
        <v>197570644</v>
      </c>
      <c r="C2350" s="6">
        <v>0.25</v>
      </c>
    </row>
    <row r="2351" spans="1:3" x14ac:dyDescent="0.25">
      <c r="A2351" s="1" t="s">
        <v>9229</v>
      </c>
      <c r="B2351" s="2">
        <v>827738068</v>
      </c>
      <c r="C2351" s="6">
        <v>0.75</v>
      </c>
    </row>
    <row r="2352" spans="1:3" x14ac:dyDescent="0.25">
      <c r="A2352" s="1" t="s">
        <v>9229</v>
      </c>
      <c r="B2352" s="2">
        <v>603644277</v>
      </c>
      <c r="C2352" s="6">
        <v>0.5</v>
      </c>
    </row>
    <row r="2353" spans="1:3" x14ac:dyDescent="0.25">
      <c r="A2353" s="1" t="s">
        <v>9229</v>
      </c>
      <c r="B2353" s="2">
        <v>796857761</v>
      </c>
      <c r="C2353" s="6">
        <v>0</v>
      </c>
    </row>
    <row r="2354" spans="1:3" x14ac:dyDescent="0.25">
      <c r="A2354" s="1" t="s">
        <v>9229</v>
      </c>
      <c r="B2354" s="2">
        <v>536974720</v>
      </c>
      <c r="C2354" s="6">
        <v>0.5</v>
      </c>
    </row>
    <row r="2355" spans="1:3" x14ac:dyDescent="0.25">
      <c r="A2355" s="1" t="s">
        <v>9229</v>
      </c>
      <c r="B2355" s="2">
        <v>572868273</v>
      </c>
      <c r="C2355" s="6">
        <v>0.5</v>
      </c>
    </row>
    <row r="2356" spans="1:3" x14ac:dyDescent="0.25">
      <c r="A2356" s="1" t="s">
        <v>9229</v>
      </c>
      <c r="B2356" s="2">
        <v>17592642</v>
      </c>
      <c r="C2356" s="6">
        <v>0.25</v>
      </c>
    </row>
    <row r="2357" spans="1:3" x14ac:dyDescent="0.25">
      <c r="A2357" s="1" t="s">
        <v>9229</v>
      </c>
      <c r="B2357" s="2">
        <v>189081306</v>
      </c>
      <c r="C2357" s="6">
        <v>0.25</v>
      </c>
    </row>
    <row r="2358" spans="1:3" x14ac:dyDescent="0.25">
      <c r="A2358" s="1" t="s">
        <v>9229</v>
      </c>
      <c r="B2358" s="2">
        <v>534723497</v>
      </c>
      <c r="C2358" s="6">
        <v>0.25</v>
      </c>
    </row>
    <row r="2359" spans="1:3" x14ac:dyDescent="0.25">
      <c r="A2359" s="1" t="s">
        <v>9229</v>
      </c>
      <c r="B2359" s="2">
        <v>192118373</v>
      </c>
      <c r="C2359" s="6">
        <v>0.5</v>
      </c>
    </row>
    <row r="2360" spans="1:3" x14ac:dyDescent="0.25">
      <c r="A2360" s="1" t="s">
        <v>9229</v>
      </c>
      <c r="B2360" s="2">
        <v>21608770</v>
      </c>
      <c r="C2360" s="6">
        <v>0.75</v>
      </c>
    </row>
    <row r="2361" spans="1:3" x14ac:dyDescent="0.25">
      <c r="A2361" s="1" t="s">
        <v>9229</v>
      </c>
      <c r="B2361" s="2">
        <v>824571393</v>
      </c>
      <c r="C2361" s="6">
        <v>0.5</v>
      </c>
    </row>
    <row r="2362" spans="1:3" x14ac:dyDescent="0.25">
      <c r="A2362" s="1" t="s">
        <v>9229</v>
      </c>
      <c r="B2362" s="2">
        <v>164641310</v>
      </c>
      <c r="C2362" s="6">
        <v>0</v>
      </c>
    </row>
    <row r="2363" spans="1:3" x14ac:dyDescent="0.25">
      <c r="A2363" s="1" t="s">
        <v>9229</v>
      </c>
      <c r="B2363" s="2">
        <v>242987893</v>
      </c>
      <c r="C2363" s="6">
        <v>0.75</v>
      </c>
    </row>
    <row r="2364" spans="1:3" x14ac:dyDescent="0.25">
      <c r="A2364" s="1" t="s">
        <v>9229</v>
      </c>
      <c r="B2364" s="2">
        <v>38705523</v>
      </c>
      <c r="C2364" s="6">
        <v>0.5</v>
      </c>
    </row>
    <row r="2365" spans="1:3" x14ac:dyDescent="0.25">
      <c r="A2365" s="1" t="s">
        <v>9229</v>
      </c>
      <c r="B2365" s="2">
        <v>395255433</v>
      </c>
      <c r="C2365" s="6">
        <v>0.75</v>
      </c>
    </row>
    <row r="2366" spans="1:3" x14ac:dyDescent="0.25">
      <c r="A2366" s="1" t="s">
        <v>9229</v>
      </c>
      <c r="B2366" s="2">
        <v>625915971</v>
      </c>
      <c r="C2366" s="6">
        <v>0.5</v>
      </c>
    </row>
    <row r="2367" spans="1:3" x14ac:dyDescent="0.25">
      <c r="A2367" s="1" t="s">
        <v>9229</v>
      </c>
      <c r="B2367" s="2">
        <v>657167234</v>
      </c>
      <c r="C2367" s="6">
        <v>0</v>
      </c>
    </row>
    <row r="2368" spans="1:3" x14ac:dyDescent="0.25">
      <c r="A2368" s="1" t="s">
        <v>9229</v>
      </c>
      <c r="B2368" s="2">
        <v>961089566</v>
      </c>
      <c r="C2368" s="6">
        <v>0.5</v>
      </c>
    </row>
    <row r="2369" spans="1:3" x14ac:dyDescent="0.25">
      <c r="A2369" s="1" t="s">
        <v>9229</v>
      </c>
      <c r="B2369" s="2">
        <v>269910036</v>
      </c>
      <c r="C2369" s="6">
        <v>0.5</v>
      </c>
    </row>
    <row r="2370" spans="1:3" x14ac:dyDescent="0.25">
      <c r="A2370" s="1" t="s">
        <v>9229</v>
      </c>
      <c r="B2370" s="2">
        <v>608437004</v>
      </c>
      <c r="C2370" s="6">
        <v>0.25</v>
      </c>
    </row>
    <row r="2371" spans="1:3" x14ac:dyDescent="0.25">
      <c r="A2371" s="1" t="s">
        <v>9229</v>
      </c>
      <c r="B2371" s="2">
        <v>686717736</v>
      </c>
      <c r="C2371" s="6">
        <v>0.75</v>
      </c>
    </row>
    <row r="2372" spans="1:3" x14ac:dyDescent="0.25">
      <c r="A2372" s="1" t="s">
        <v>9229</v>
      </c>
      <c r="B2372" s="2">
        <v>180113498</v>
      </c>
      <c r="C2372" s="6">
        <v>0</v>
      </c>
    </row>
    <row r="2373" spans="1:3" x14ac:dyDescent="0.25">
      <c r="A2373" s="1" t="s">
        <v>9229</v>
      </c>
      <c r="B2373" s="2">
        <v>420838516</v>
      </c>
      <c r="C2373" s="6">
        <v>0.5</v>
      </c>
    </row>
    <row r="2374" spans="1:3" x14ac:dyDescent="0.25">
      <c r="A2374" s="1" t="s">
        <v>9229</v>
      </c>
      <c r="B2374" s="2">
        <v>215370104</v>
      </c>
      <c r="C2374" s="6">
        <v>0.75</v>
      </c>
    </row>
    <row r="2375" spans="1:3" x14ac:dyDescent="0.25">
      <c r="A2375" s="1" t="s">
        <v>9229</v>
      </c>
      <c r="B2375" s="2">
        <v>66249050</v>
      </c>
      <c r="C2375" s="6">
        <v>0.75</v>
      </c>
    </row>
    <row r="2376" spans="1:3" x14ac:dyDescent="0.25">
      <c r="A2376" s="1" t="s">
        <v>9229</v>
      </c>
      <c r="B2376" s="2">
        <v>304491419</v>
      </c>
      <c r="C2376" s="6">
        <v>0.25</v>
      </c>
    </row>
    <row r="2377" spans="1:3" x14ac:dyDescent="0.25">
      <c r="A2377" s="1" t="s">
        <v>9229</v>
      </c>
      <c r="B2377" s="2">
        <v>930813717</v>
      </c>
      <c r="C2377" s="6">
        <v>0.75</v>
      </c>
    </row>
    <row r="2378" spans="1:3" x14ac:dyDescent="0.25">
      <c r="A2378" s="1" t="s">
        <v>9229</v>
      </c>
      <c r="B2378" s="2">
        <v>46729591</v>
      </c>
      <c r="C2378" s="6">
        <v>0.75</v>
      </c>
    </row>
    <row r="2379" spans="1:3" x14ac:dyDescent="0.25">
      <c r="A2379" s="1" t="s">
        <v>9229</v>
      </c>
      <c r="B2379" s="2">
        <v>7702909</v>
      </c>
      <c r="C2379" s="6">
        <v>0</v>
      </c>
    </row>
    <row r="2380" spans="1:3" x14ac:dyDescent="0.25">
      <c r="A2380" s="1" t="s">
        <v>9229</v>
      </c>
      <c r="B2380" s="2">
        <v>20851629</v>
      </c>
      <c r="C2380" s="6">
        <v>0.75</v>
      </c>
    </row>
    <row r="2381" spans="1:3" x14ac:dyDescent="0.25">
      <c r="A2381" s="1" t="s">
        <v>9229</v>
      </c>
      <c r="B2381" s="2">
        <v>714735047</v>
      </c>
      <c r="C2381" s="6">
        <v>0.5</v>
      </c>
    </row>
    <row r="2382" spans="1:3" x14ac:dyDescent="0.25">
      <c r="A2382" s="1" t="s">
        <v>9229</v>
      </c>
      <c r="B2382" s="2">
        <v>931903128</v>
      </c>
      <c r="C2382" s="6">
        <v>0.75</v>
      </c>
    </row>
    <row r="2383" spans="1:3" x14ac:dyDescent="0.25">
      <c r="A2383" s="1" t="s">
        <v>9229</v>
      </c>
      <c r="B2383" s="2">
        <v>461991682</v>
      </c>
      <c r="C2383" s="6">
        <v>0</v>
      </c>
    </row>
    <row r="2384" spans="1:3" x14ac:dyDescent="0.25">
      <c r="A2384" s="1" t="s">
        <v>9229</v>
      </c>
      <c r="B2384" s="2">
        <v>227761274</v>
      </c>
      <c r="C2384" s="6">
        <v>0.5</v>
      </c>
    </row>
    <row r="2385" spans="1:3" x14ac:dyDescent="0.25">
      <c r="A2385" s="1" t="s">
        <v>9229</v>
      </c>
      <c r="B2385" s="2">
        <v>73737578</v>
      </c>
      <c r="C2385" s="6">
        <v>0.25</v>
      </c>
    </row>
    <row r="2386" spans="1:3" x14ac:dyDescent="0.25">
      <c r="A2386" s="1" t="s">
        <v>9229</v>
      </c>
      <c r="B2386" s="2">
        <v>583147732</v>
      </c>
      <c r="C2386" s="6">
        <v>0.5</v>
      </c>
    </row>
    <row r="2387" spans="1:3" x14ac:dyDescent="0.25">
      <c r="A2387" s="1" t="s">
        <v>9229</v>
      </c>
      <c r="B2387" s="2">
        <v>606523970</v>
      </c>
      <c r="C2387" s="6">
        <v>0</v>
      </c>
    </row>
    <row r="2388" spans="1:3" x14ac:dyDescent="0.25">
      <c r="A2388" s="1" t="s">
        <v>9229</v>
      </c>
      <c r="B2388" s="2">
        <v>492145316</v>
      </c>
      <c r="C2388" s="6">
        <v>0</v>
      </c>
    </row>
    <row r="2389" spans="1:3" x14ac:dyDescent="0.25">
      <c r="A2389" s="1" t="s">
        <v>9229</v>
      </c>
      <c r="B2389" s="2">
        <v>305329337</v>
      </c>
      <c r="C2389" s="6">
        <v>0</v>
      </c>
    </row>
    <row r="2390" spans="1:3" x14ac:dyDescent="0.25">
      <c r="A2390" s="1" t="s">
        <v>9229</v>
      </c>
      <c r="B2390" s="2">
        <v>609723600</v>
      </c>
      <c r="C2390" s="6">
        <v>0.75</v>
      </c>
    </row>
    <row r="2391" spans="1:3" x14ac:dyDescent="0.25">
      <c r="A2391" s="1" t="s">
        <v>9229</v>
      </c>
      <c r="B2391" s="2">
        <v>128075328</v>
      </c>
      <c r="C2391" s="6">
        <v>0.25</v>
      </c>
    </row>
    <row r="2392" spans="1:3" x14ac:dyDescent="0.25">
      <c r="A2392" s="1" t="s">
        <v>9229</v>
      </c>
      <c r="B2392" s="2">
        <v>862682604</v>
      </c>
      <c r="C2392" s="6">
        <v>0.75</v>
      </c>
    </row>
    <row r="2393" spans="1:3" x14ac:dyDescent="0.25">
      <c r="A2393" s="1" t="s">
        <v>9229</v>
      </c>
      <c r="B2393" s="2">
        <v>789469598</v>
      </c>
      <c r="C2393" s="6">
        <v>0</v>
      </c>
    </row>
    <row r="2394" spans="1:3" x14ac:dyDescent="0.25">
      <c r="A2394" s="1" t="s">
        <v>9229</v>
      </c>
      <c r="B2394" s="2">
        <v>951114423</v>
      </c>
      <c r="C2394" s="6">
        <v>0.5</v>
      </c>
    </row>
    <row r="2395" spans="1:3" x14ac:dyDescent="0.25">
      <c r="A2395" s="1" t="s">
        <v>9229</v>
      </c>
      <c r="B2395" s="2">
        <v>995229677</v>
      </c>
      <c r="C2395" s="6">
        <v>0.75</v>
      </c>
    </row>
    <row r="2396" spans="1:3" x14ac:dyDescent="0.25">
      <c r="A2396" s="1" t="s">
        <v>9229</v>
      </c>
      <c r="B2396" s="2">
        <v>33263608</v>
      </c>
      <c r="C2396" s="6">
        <v>0.5</v>
      </c>
    </row>
    <row r="2397" spans="1:3" x14ac:dyDescent="0.25">
      <c r="A2397" s="1" t="s">
        <v>9229</v>
      </c>
      <c r="B2397" s="2">
        <v>321800259</v>
      </c>
      <c r="C2397" s="6">
        <v>0.25</v>
      </c>
    </row>
    <row r="2398" spans="1:3" x14ac:dyDescent="0.25">
      <c r="A2398" s="1" t="s">
        <v>9229</v>
      </c>
      <c r="B2398" s="2">
        <v>887871306</v>
      </c>
      <c r="C2398" s="6">
        <v>0.75</v>
      </c>
    </row>
    <row r="2399" spans="1:3" x14ac:dyDescent="0.25">
      <c r="A2399" s="1" t="s">
        <v>9229</v>
      </c>
      <c r="B2399" s="2">
        <v>75345218</v>
      </c>
      <c r="C2399" s="6">
        <v>0.75</v>
      </c>
    </row>
    <row r="2400" spans="1:3" x14ac:dyDescent="0.25">
      <c r="A2400" s="1" t="s">
        <v>9229</v>
      </c>
      <c r="B2400" s="2">
        <v>802418265</v>
      </c>
      <c r="C2400" s="6">
        <v>0.5</v>
      </c>
    </row>
    <row r="2401" spans="1:3" x14ac:dyDescent="0.25">
      <c r="A2401" s="1" t="s">
        <v>9229</v>
      </c>
      <c r="B2401" s="2">
        <v>16035727</v>
      </c>
      <c r="C2401" s="6">
        <v>0</v>
      </c>
    </row>
    <row r="2402" spans="1:3" x14ac:dyDescent="0.25">
      <c r="A2402" s="1" t="s">
        <v>9229</v>
      </c>
      <c r="B2402" s="2">
        <v>346926199</v>
      </c>
      <c r="C2402" s="6">
        <v>0.25</v>
      </c>
    </row>
    <row r="2403" spans="1:3" x14ac:dyDescent="0.25">
      <c r="A2403" s="1" t="s">
        <v>9229</v>
      </c>
      <c r="B2403" s="2">
        <v>668226973</v>
      </c>
      <c r="C2403" s="6">
        <v>0.75</v>
      </c>
    </row>
    <row r="2404" spans="1:3" x14ac:dyDescent="0.25">
      <c r="A2404" s="1" t="s">
        <v>9229</v>
      </c>
      <c r="B2404" s="2">
        <v>463423254</v>
      </c>
      <c r="C2404" s="6">
        <v>0.5</v>
      </c>
    </row>
    <row r="2405" spans="1:3" x14ac:dyDescent="0.25">
      <c r="A2405" s="1" t="s">
        <v>9229</v>
      </c>
      <c r="B2405" s="2">
        <v>765890343</v>
      </c>
      <c r="C2405" s="6">
        <v>0.75</v>
      </c>
    </row>
    <row r="2406" spans="1:3" x14ac:dyDescent="0.25">
      <c r="A2406" s="1" t="s">
        <v>9229</v>
      </c>
      <c r="B2406" s="2">
        <v>485114841</v>
      </c>
      <c r="C2406" s="6">
        <v>0</v>
      </c>
    </row>
    <row r="2407" spans="1:3" x14ac:dyDescent="0.25">
      <c r="A2407" s="1" t="s">
        <v>9229</v>
      </c>
      <c r="B2407" s="2">
        <v>54474771</v>
      </c>
      <c r="C2407" s="6">
        <v>0.25</v>
      </c>
    </row>
    <row r="2408" spans="1:3" x14ac:dyDescent="0.25">
      <c r="A2408" s="1" t="s">
        <v>9229</v>
      </c>
      <c r="B2408" s="2">
        <v>600471343</v>
      </c>
      <c r="C2408" s="6">
        <v>0.25</v>
      </c>
    </row>
    <row r="2409" spans="1:3" x14ac:dyDescent="0.25">
      <c r="A2409" s="1" t="s">
        <v>9229</v>
      </c>
      <c r="B2409" s="2">
        <v>715132845</v>
      </c>
      <c r="C2409" s="6">
        <v>0</v>
      </c>
    </row>
    <row r="2410" spans="1:3" x14ac:dyDescent="0.25">
      <c r="A2410" s="1" t="s">
        <v>9229</v>
      </c>
      <c r="B2410" s="2">
        <v>279450697</v>
      </c>
      <c r="C2410" s="6">
        <v>0.5</v>
      </c>
    </row>
    <row r="2411" spans="1:3" x14ac:dyDescent="0.25">
      <c r="A2411" s="1" t="s">
        <v>9229</v>
      </c>
      <c r="B2411" s="2">
        <v>126508895</v>
      </c>
      <c r="C2411" s="6">
        <v>0</v>
      </c>
    </row>
    <row r="2412" spans="1:3" x14ac:dyDescent="0.25">
      <c r="A2412" s="1" t="s">
        <v>9229</v>
      </c>
      <c r="B2412" s="2">
        <v>443868936</v>
      </c>
      <c r="C2412" s="6">
        <v>0.25</v>
      </c>
    </row>
    <row r="2413" spans="1:3" x14ac:dyDescent="0.25">
      <c r="A2413" s="1" t="s">
        <v>9229</v>
      </c>
      <c r="B2413" s="2">
        <v>719080829</v>
      </c>
      <c r="C2413" s="6">
        <v>0.25</v>
      </c>
    </row>
    <row r="2414" spans="1:3" x14ac:dyDescent="0.25">
      <c r="A2414" s="1" t="s">
        <v>9229</v>
      </c>
      <c r="B2414" s="2">
        <v>611669116</v>
      </c>
      <c r="C2414" s="6">
        <v>0.25</v>
      </c>
    </row>
    <row r="2415" spans="1:3" x14ac:dyDescent="0.25">
      <c r="A2415" s="1" t="s">
        <v>9229</v>
      </c>
      <c r="B2415" s="2">
        <v>564569787</v>
      </c>
      <c r="C2415" s="6">
        <v>0</v>
      </c>
    </row>
    <row r="2416" spans="1:3" x14ac:dyDescent="0.25">
      <c r="A2416" s="1" t="s">
        <v>9229</v>
      </c>
      <c r="B2416" s="2">
        <v>228360525</v>
      </c>
      <c r="C2416" s="6">
        <v>0.75</v>
      </c>
    </row>
    <row r="2417" spans="1:3" x14ac:dyDescent="0.25">
      <c r="A2417" s="1" t="s">
        <v>9229</v>
      </c>
      <c r="B2417" s="2">
        <v>928229617</v>
      </c>
      <c r="C2417" s="6">
        <v>0.25</v>
      </c>
    </row>
    <row r="2418" spans="1:3" x14ac:dyDescent="0.25">
      <c r="A2418" s="1" t="s">
        <v>9229</v>
      </c>
      <c r="B2418" s="2">
        <v>22150365</v>
      </c>
      <c r="C2418" s="6">
        <v>0</v>
      </c>
    </row>
    <row r="2419" spans="1:3" x14ac:dyDescent="0.25">
      <c r="A2419" s="1" t="s">
        <v>9229</v>
      </c>
      <c r="B2419" s="2">
        <v>113055246</v>
      </c>
      <c r="C2419" s="6">
        <v>0.25</v>
      </c>
    </row>
    <row r="2420" spans="1:3" x14ac:dyDescent="0.25">
      <c r="A2420" s="1" t="s">
        <v>9229</v>
      </c>
      <c r="B2420" s="2">
        <v>982528588</v>
      </c>
      <c r="C2420" s="6">
        <v>0.75</v>
      </c>
    </row>
    <row r="2421" spans="1:3" x14ac:dyDescent="0.25">
      <c r="A2421" s="1" t="s">
        <v>9229</v>
      </c>
      <c r="B2421" s="2">
        <v>158052066</v>
      </c>
      <c r="C2421" s="6">
        <v>0.25</v>
      </c>
    </row>
    <row r="2422" spans="1:3" x14ac:dyDescent="0.25">
      <c r="A2422" s="1" t="s">
        <v>9229</v>
      </c>
      <c r="B2422" s="2">
        <v>261988651</v>
      </c>
      <c r="C2422" s="6">
        <v>0.75</v>
      </c>
    </row>
    <row r="2423" spans="1:3" x14ac:dyDescent="0.25">
      <c r="A2423" s="1" t="s">
        <v>9229</v>
      </c>
      <c r="B2423" s="2">
        <v>934537140</v>
      </c>
      <c r="C2423" s="6">
        <v>0.75</v>
      </c>
    </row>
    <row r="2424" spans="1:3" x14ac:dyDescent="0.25">
      <c r="A2424" s="1" t="s">
        <v>9229</v>
      </c>
      <c r="B2424" s="2">
        <v>853947202</v>
      </c>
      <c r="C2424" s="6">
        <v>0</v>
      </c>
    </row>
    <row r="2425" spans="1:3" x14ac:dyDescent="0.25">
      <c r="A2425" s="1" t="s">
        <v>9229</v>
      </c>
      <c r="B2425" s="2">
        <v>867972632</v>
      </c>
      <c r="C2425" s="6">
        <v>0</v>
      </c>
    </row>
    <row r="2426" spans="1:3" x14ac:dyDescent="0.25">
      <c r="A2426" s="1" t="s">
        <v>9229</v>
      </c>
      <c r="B2426" s="2">
        <v>61180880</v>
      </c>
      <c r="C2426" s="6">
        <v>0.75</v>
      </c>
    </row>
    <row r="2427" spans="1:3" x14ac:dyDescent="0.25">
      <c r="A2427" s="1" t="s">
        <v>9229</v>
      </c>
      <c r="B2427" s="2">
        <v>64456357</v>
      </c>
      <c r="C2427" s="6">
        <v>0.75</v>
      </c>
    </row>
    <row r="2428" spans="1:3" x14ac:dyDescent="0.25">
      <c r="A2428" s="1" t="s">
        <v>9229</v>
      </c>
      <c r="B2428" s="2">
        <v>802850130</v>
      </c>
      <c r="C2428" s="6">
        <v>0.75</v>
      </c>
    </row>
    <row r="2429" spans="1:3" x14ac:dyDescent="0.25">
      <c r="A2429" s="1" t="s">
        <v>9229</v>
      </c>
      <c r="B2429" s="2">
        <v>481503965</v>
      </c>
      <c r="C2429" s="6">
        <v>0.25</v>
      </c>
    </row>
    <row r="2430" spans="1:3" x14ac:dyDescent="0.25">
      <c r="A2430" s="1" t="s">
        <v>9229</v>
      </c>
      <c r="B2430" s="2">
        <v>271603947</v>
      </c>
      <c r="C2430" s="6">
        <v>0.25</v>
      </c>
    </row>
    <row r="2431" spans="1:3" x14ac:dyDescent="0.25">
      <c r="A2431" s="1" t="s">
        <v>9229</v>
      </c>
      <c r="B2431" s="2">
        <v>890660878</v>
      </c>
      <c r="C2431" s="6">
        <v>0.25</v>
      </c>
    </row>
    <row r="2432" spans="1:3" x14ac:dyDescent="0.25">
      <c r="A2432" s="1" t="s">
        <v>9229</v>
      </c>
      <c r="B2432" s="2">
        <v>232806399</v>
      </c>
      <c r="C2432" s="6">
        <v>0.5</v>
      </c>
    </row>
    <row r="2433" spans="1:3" x14ac:dyDescent="0.25">
      <c r="A2433" s="1" t="s">
        <v>9229</v>
      </c>
      <c r="B2433" s="2">
        <v>360188989</v>
      </c>
      <c r="C2433" s="6">
        <v>0.5</v>
      </c>
    </row>
    <row r="2434" spans="1:3" x14ac:dyDescent="0.25">
      <c r="A2434" s="1" t="s">
        <v>9229</v>
      </c>
      <c r="B2434" s="2">
        <v>740423327</v>
      </c>
      <c r="C2434" s="6">
        <v>0.5</v>
      </c>
    </row>
    <row r="2435" spans="1:3" x14ac:dyDescent="0.25">
      <c r="A2435" s="1" t="s">
        <v>9229</v>
      </c>
      <c r="B2435" s="2">
        <v>993143234</v>
      </c>
      <c r="C2435" s="6">
        <v>0</v>
      </c>
    </row>
    <row r="2436" spans="1:3" x14ac:dyDescent="0.25">
      <c r="A2436" s="1" t="s">
        <v>9229</v>
      </c>
      <c r="B2436" s="2">
        <v>926002607</v>
      </c>
      <c r="C2436" s="6">
        <v>0.75</v>
      </c>
    </row>
    <row r="2437" spans="1:3" x14ac:dyDescent="0.25">
      <c r="A2437" s="1" t="s">
        <v>9229</v>
      </c>
      <c r="B2437" s="2">
        <v>59809840</v>
      </c>
      <c r="C2437" s="6">
        <v>0</v>
      </c>
    </row>
    <row r="2438" spans="1:3" x14ac:dyDescent="0.25">
      <c r="A2438" s="1" t="s">
        <v>9229</v>
      </c>
      <c r="B2438" s="2">
        <v>336150608</v>
      </c>
      <c r="C2438" s="6">
        <v>0.5</v>
      </c>
    </row>
    <row r="2439" spans="1:3" x14ac:dyDescent="0.25">
      <c r="A2439" s="1" t="s">
        <v>9229</v>
      </c>
      <c r="B2439" s="2">
        <v>599020472</v>
      </c>
      <c r="C2439" s="6">
        <v>0</v>
      </c>
    </row>
    <row r="2440" spans="1:3" x14ac:dyDescent="0.25">
      <c r="A2440" s="1" t="s">
        <v>9229</v>
      </c>
      <c r="B2440" s="2">
        <v>153351376</v>
      </c>
      <c r="C2440" s="6">
        <v>0.75</v>
      </c>
    </row>
    <row r="2441" spans="1:3" x14ac:dyDescent="0.25">
      <c r="A2441" s="1" t="s">
        <v>9229</v>
      </c>
      <c r="B2441" s="2">
        <v>424243774</v>
      </c>
      <c r="C2441" s="6">
        <v>0.25</v>
      </c>
    </row>
    <row r="2442" spans="1:3" x14ac:dyDescent="0.25">
      <c r="A2442" s="1" t="s">
        <v>9229</v>
      </c>
      <c r="B2442" s="2">
        <v>292303183</v>
      </c>
      <c r="C2442" s="6">
        <v>0.25</v>
      </c>
    </row>
    <row r="2443" spans="1:3" x14ac:dyDescent="0.25">
      <c r="A2443" s="1" t="s">
        <v>9229</v>
      </c>
      <c r="B2443" s="2">
        <v>949212330</v>
      </c>
      <c r="C2443" s="6">
        <v>0.25</v>
      </c>
    </row>
    <row r="2444" spans="1:3" x14ac:dyDescent="0.25">
      <c r="A2444" s="1" t="s">
        <v>9229</v>
      </c>
      <c r="B2444" s="2">
        <v>591586123</v>
      </c>
      <c r="C2444" s="6">
        <v>0</v>
      </c>
    </row>
    <row r="2445" spans="1:3" x14ac:dyDescent="0.25">
      <c r="A2445" s="1" t="s">
        <v>9229</v>
      </c>
      <c r="B2445" s="2">
        <v>200536311</v>
      </c>
      <c r="C2445" s="6">
        <v>0.75</v>
      </c>
    </row>
    <row r="2446" spans="1:3" x14ac:dyDescent="0.25">
      <c r="A2446" s="1" t="s">
        <v>9229</v>
      </c>
      <c r="B2446" s="2">
        <v>213205219</v>
      </c>
      <c r="C2446" s="6">
        <v>0.75</v>
      </c>
    </row>
    <row r="2447" spans="1:3" x14ac:dyDescent="0.25">
      <c r="A2447" s="1" t="s">
        <v>9229</v>
      </c>
      <c r="B2447" s="2">
        <v>885905521</v>
      </c>
      <c r="C2447" s="6">
        <v>0.5</v>
      </c>
    </row>
    <row r="2448" spans="1:3" x14ac:dyDescent="0.25">
      <c r="A2448" s="1" t="s">
        <v>9229</v>
      </c>
      <c r="B2448" s="2">
        <v>582771873</v>
      </c>
      <c r="C2448" s="6">
        <v>0</v>
      </c>
    </row>
    <row r="2449" spans="1:3" x14ac:dyDescent="0.25">
      <c r="A2449" s="1" t="s">
        <v>9229</v>
      </c>
      <c r="B2449" s="2">
        <v>242262862</v>
      </c>
      <c r="C2449" s="6">
        <v>0.75</v>
      </c>
    </row>
    <row r="2450" spans="1:3" x14ac:dyDescent="0.25">
      <c r="A2450" s="1" t="s">
        <v>9229</v>
      </c>
      <c r="B2450" s="2">
        <v>764126761</v>
      </c>
      <c r="C2450" s="6">
        <v>0.25</v>
      </c>
    </row>
    <row r="2451" spans="1:3" x14ac:dyDescent="0.25">
      <c r="A2451" s="1" t="s">
        <v>9229</v>
      </c>
      <c r="B2451" s="2">
        <v>564250216</v>
      </c>
      <c r="C2451" s="6">
        <v>0.5</v>
      </c>
    </row>
    <row r="2452" spans="1:3" x14ac:dyDescent="0.25">
      <c r="A2452" s="1" t="s">
        <v>9229</v>
      </c>
      <c r="B2452" s="2">
        <v>141025410</v>
      </c>
      <c r="C2452" s="6">
        <v>0</v>
      </c>
    </row>
    <row r="2453" spans="1:3" x14ac:dyDescent="0.25">
      <c r="A2453" s="1" t="s">
        <v>9229</v>
      </c>
      <c r="B2453" s="2">
        <v>630038435</v>
      </c>
      <c r="C2453" s="6">
        <v>0.5</v>
      </c>
    </row>
    <row r="2454" spans="1:3" x14ac:dyDescent="0.25">
      <c r="A2454" s="1" t="s">
        <v>9229</v>
      </c>
      <c r="B2454" s="2">
        <v>229181229</v>
      </c>
      <c r="C2454" s="6">
        <v>0.5</v>
      </c>
    </row>
    <row r="2455" spans="1:3" x14ac:dyDescent="0.25">
      <c r="A2455" s="1" t="s">
        <v>9229</v>
      </c>
      <c r="B2455" s="2">
        <v>449778041</v>
      </c>
      <c r="C2455" s="6">
        <v>0.75</v>
      </c>
    </row>
    <row r="2456" spans="1:3" x14ac:dyDescent="0.25">
      <c r="A2456" s="1" t="s">
        <v>9229</v>
      </c>
      <c r="B2456" s="2">
        <v>23561794</v>
      </c>
      <c r="C2456" s="6">
        <v>0</v>
      </c>
    </row>
    <row r="2457" spans="1:3" x14ac:dyDescent="0.25">
      <c r="A2457" s="1" t="s">
        <v>9229</v>
      </c>
      <c r="B2457" s="2">
        <v>898544861</v>
      </c>
      <c r="C2457" s="6">
        <v>0.25</v>
      </c>
    </row>
    <row r="2458" spans="1:3" x14ac:dyDescent="0.25">
      <c r="A2458" s="1" t="s">
        <v>9229</v>
      </c>
      <c r="B2458" s="2">
        <v>802691207</v>
      </c>
      <c r="C2458" s="6">
        <v>0.5</v>
      </c>
    </row>
    <row r="2459" spans="1:3" x14ac:dyDescent="0.25">
      <c r="A2459" s="1" t="s">
        <v>9229</v>
      </c>
      <c r="B2459" s="2">
        <v>481741910</v>
      </c>
      <c r="C2459" s="6">
        <v>0</v>
      </c>
    </row>
    <row r="2460" spans="1:3" x14ac:dyDescent="0.25">
      <c r="A2460" s="1" t="s">
        <v>9229</v>
      </c>
      <c r="B2460" s="2">
        <v>992336100</v>
      </c>
      <c r="C2460" s="6">
        <v>0</v>
      </c>
    </row>
    <row r="2461" spans="1:3" x14ac:dyDescent="0.25">
      <c r="A2461" s="1" t="s">
        <v>9229</v>
      </c>
      <c r="B2461" s="2">
        <v>271461401</v>
      </c>
      <c r="C2461" s="6">
        <v>0.5</v>
      </c>
    </row>
    <row r="2462" spans="1:3" x14ac:dyDescent="0.25">
      <c r="A2462" s="1" t="s">
        <v>9229</v>
      </c>
      <c r="B2462" s="2">
        <v>464445114</v>
      </c>
      <c r="C2462" s="6">
        <v>0</v>
      </c>
    </row>
    <row r="2463" spans="1:3" x14ac:dyDescent="0.25">
      <c r="A2463" s="1" t="s">
        <v>9229</v>
      </c>
      <c r="B2463" s="2">
        <v>714119030</v>
      </c>
      <c r="C2463" s="6">
        <v>0.25</v>
      </c>
    </row>
    <row r="2464" spans="1:3" x14ac:dyDescent="0.25">
      <c r="A2464" s="1" t="s">
        <v>9229</v>
      </c>
      <c r="B2464" s="2">
        <v>530144089</v>
      </c>
      <c r="C2464" s="6">
        <v>0.25</v>
      </c>
    </row>
    <row r="2465" spans="1:3" x14ac:dyDescent="0.25">
      <c r="A2465" s="1" t="s">
        <v>9229</v>
      </c>
      <c r="B2465" s="2">
        <v>761624255</v>
      </c>
      <c r="C2465" s="6">
        <v>0.5</v>
      </c>
    </row>
    <row r="2466" spans="1:3" x14ac:dyDescent="0.25">
      <c r="A2466" s="1" t="s">
        <v>9229</v>
      </c>
      <c r="B2466" s="2">
        <v>201813131</v>
      </c>
      <c r="C2466" s="6">
        <v>0.25</v>
      </c>
    </row>
    <row r="2467" spans="1:3" x14ac:dyDescent="0.25">
      <c r="A2467" s="1" t="s">
        <v>9229</v>
      </c>
      <c r="B2467" s="2">
        <v>685989646</v>
      </c>
      <c r="C2467" s="6">
        <v>0.25</v>
      </c>
    </row>
    <row r="2468" spans="1:3" x14ac:dyDescent="0.25">
      <c r="A2468" s="1" t="s">
        <v>9229</v>
      </c>
      <c r="B2468" s="2">
        <v>298165965</v>
      </c>
      <c r="C2468" s="6">
        <v>0.25</v>
      </c>
    </row>
    <row r="2469" spans="1:3" x14ac:dyDescent="0.25">
      <c r="A2469" s="1" t="s">
        <v>9229</v>
      </c>
      <c r="B2469" s="2">
        <v>780027230</v>
      </c>
      <c r="C2469" s="6">
        <v>0</v>
      </c>
    </row>
    <row r="2470" spans="1:3" x14ac:dyDescent="0.25">
      <c r="A2470" s="1" t="s">
        <v>9259</v>
      </c>
      <c r="B2470" s="2">
        <v>178262536</v>
      </c>
      <c r="C2470" s="6">
        <v>0.25</v>
      </c>
    </row>
    <row r="2471" spans="1:3" x14ac:dyDescent="0.25">
      <c r="A2471" s="1" t="s">
        <v>9259</v>
      </c>
      <c r="B2471" s="2">
        <v>900493888</v>
      </c>
      <c r="C2471" s="6">
        <v>0</v>
      </c>
    </row>
    <row r="2472" spans="1:3" x14ac:dyDescent="0.25">
      <c r="A2472" s="1" t="s">
        <v>9259</v>
      </c>
      <c r="B2472" s="2">
        <v>244754421</v>
      </c>
      <c r="C2472" s="6">
        <v>0.5</v>
      </c>
    </row>
    <row r="2473" spans="1:3" x14ac:dyDescent="0.25">
      <c r="A2473" s="1" t="s">
        <v>9259</v>
      </c>
      <c r="B2473" s="2">
        <v>724188941</v>
      </c>
      <c r="C2473" s="6">
        <v>0.25</v>
      </c>
    </row>
    <row r="2474" spans="1:3" x14ac:dyDescent="0.25">
      <c r="A2474" s="1" t="s">
        <v>9259</v>
      </c>
      <c r="B2474" s="2">
        <v>447779039</v>
      </c>
      <c r="C2474" s="6">
        <v>0.25</v>
      </c>
    </row>
    <row r="2475" spans="1:3" x14ac:dyDescent="0.25">
      <c r="A2475" s="1" t="s">
        <v>9259</v>
      </c>
      <c r="B2475" s="2">
        <v>998638943</v>
      </c>
      <c r="C2475" s="6">
        <v>0.75</v>
      </c>
    </row>
    <row r="2476" spans="1:3" x14ac:dyDescent="0.25">
      <c r="A2476" s="1" t="s">
        <v>9259</v>
      </c>
      <c r="B2476" s="2">
        <v>576374245</v>
      </c>
      <c r="C2476" s="6">
        <v>0.5</v>
      </c>
    </row>
    <row r="2477" spans="1:3" x14ac:dyDescent="0.25">
      <c r="A2477" s="1" t="s">
        <v>9259</v>
      </c>
      <c r="B2477" s="2">
        <v>676553473</v>
      </c>
      <c r="C2477" s="6">
        <v>0.25</v>
      </c>
    </row>
    <row r="2478" spans="1:3" x14ac:dyDescent="0.25">
      <c r="A2478" s="1" t="s">
        <v>9259</v>
      </c>
      <c r="B2478" s="2">
        <v>789761993</v>
      </c>
      <c r="C2478" s="6">
        <v>0.25</v>
      </c>
    </row>
    <row r="2479" spans="1:3" x14ac:dyDescent="0.25">
      <c r="A2479" s="1" t="s">
        <v>9259</v>
      </c>
      <c r="B2479" s="2">
        <v>134845730</v>
      </c>
      <c r="C2479" s="6">
        <v>0.5</v>
      </c>
    </row>
    <row r="2480" spans="1:3" x14ac:dyDescent="0.25">
      <c r="A2480" s="1" t="s">
        <v>9259</v>
      </c>
      <c r="B2480" s="2">
        <v>126238837</v>
      </c>
      <c r="C2480" s="6">
        <v>0</v>
      </c>
    </row>
    <row r="2481" spans="1:3" x14ac:dyDescent="0.25">
      <c r="A2481" s="1" t="s">
        <v>9259</v>
      </c>
      <c r="B2481" s="2">
        <v>877547043</v>
      </c>
      <c r="C2481" s="6">
        <v>0.75</v>
      </c>
    </row>
    <row r="2482" spans="1:3" x14ac:dyDescent="0.25">
      <c r="A2482" s="1" t="s">
        <v>9259</v>
      </c>
      <c r="B2482" s="2">
        <v>850085744</v>
      </c>
      <c r="C2482" s="6">
        <v>0</v>
      </c>
    </row>
    <row r="2483" spans="1:3" x14ac:dyDescent="0.25">
      <c r="A2483" s="1" t="s">
        <v>9259</v>
      </c>
      <c r="B2483" s="2">
        <v>663436500</v>
      </c>
      <c r="C2483" s="6">
        <v>0.75</v>
      </c>
    </row>
    <row r="2484" spans="1:3" x14ac:dyDescent="0.25">
      <c r="A2484" s="1" t="s">
        <v>9259</v>
      </c>
      <c r="B2484" s="2">
        <v>319451547</v>
      </c>
      <c r="C2484" s="6">
        <v>0.25</v>
      </c>
    </row>
    <row r="2485" spans="1:3" x14ac:dyDescent="0.25">
      <c r="A2485" s="1" t="s">
        <v>9259</v>
      </c>
      <c r="B2485" s="2">
        <v>467841414</v>
      </c>
      <c r="C2485" s="6">
        <v>0.5</v>
      </c>
    </row>
    <row r="2486" spans="1:3" x14ac:dyDescent="0.25">
      <c r="A2486" s="1" t="s">
        <v>9259</v>
      </c>
      <c r="B2486" s="2">
        <v>230054148</v>
      </c>
      <c r="C2486" s="6">
        <v>0.75</v>
      </c>
    </row>
    <row r="2487" spans="1:3" x14ac:dyDescent="0.25">
      <c r="A2487" s="1" t="s">
        <v>9259</v>
      </c>
      <c r="B2487" s="2">
        <v>48131367</v>
      </c>
      <c r="C2487" s="6">
        <v>0.25</v>
      </c>
    </row>
    <row r="2488" spans="1:3" x14ac:dyDescent="0.25">
      <c r="A2488" s="1" t="s">
        <v>9259</v>
      </c>
      <c r="B2488" s="2">
        <v>756575263</v>
      </c>
      <c r="C2488" s="6">
        <v>0.25</v>
      </c>
    </row>
    <row r="2489" spans="1:3" x14ac:dyDescent="0.25">
      <c r="A2489" s="1" t="s">
        <v>9259</v>
      </c>
      <c r="B2489" s="2">
        <v>217568986</v>
      </c>
      <c r="C2489" s="6">
        <v>0.75</v>
      </c>
    </row>
    <row r="2490" spans="1:3" x14ac:dyDescent="0.25">
      <c r="A2490" s="1" t="s">
        <v>9259</v>
      </c>
      <c r="B2490" s="2">
        <v>132748811</v>
      </c>
      <c r="C2490" s="6">
        <v>0</v>
      </c>
    </row>
    <row r="2491" spans="1:3" x14ac:dyDescent="0.25">
      <c r="A2491" s="1" t="s">
        <v>9259</v>
      </c>
      <c r="B2491" s="2">
        <v>502707354</v>
      </c>
      <c r="C2491" s="6">
        <v>0</v>
      </c>
    </row>
    <row r="2492" spans="1:3" x14ac:dyDescent="0.25">
      <c r="A2492" s="1" t="s">
        <v>9259</v>
      </c>
      <c r="B2492" s="2">
        <v>83944774</v>
      </c>
      <c r="C2492" s="6">
        <v>0.25</v>
      </c>
    </row>
    <row r="2493" spans="1:3" x14ac:dyDescent="0.25">
      <c r="A2493" s="1" t="s">
        <v>9259</v>
      </c>
      <c r="B2493" s="2">
        <v>298970874</v>
      </c>
      <c r="C2493" s="6">
        <v>0</v>
      </c>
    </row>
    <row r="2494" spans="1:3" x14ac:dyDescent="0.25">
      <c r="A2494" s="1" t="s">
        <v>9259</v>
      </c>
      <c r="B2494" s="2">
        <v>224073752</v>
      </c>
      <c r="C2494" s="6">
        <v>0</v>
      </c>
    </row>
    <row r="2495" spans="1:3" x14ac:dyDescent="0.25">
      <c r="A2495" s="1" t="s">
        <v>9259</v>
      </c>
      <c r="B2495" s="2">
        <v>251901445</v>
      </c>
      <c r="C2495" s="6">
        <v>0.5</v>
      </c>
    </row>
    <row r="2496" spans="1:3" x14ac:dyDescent="0.25">
      <c r="A2496" s="1" t="s">
        <v>9259</v>
      </c>
      <c r="B2496" s="2">
        <v>840052836</v>
      </c>
      <c r="C2496" s="6">
        <v>0.5</v>
      </c>
    </row>
    <row r="2497" spans="1:3" x14ac:dyDescent="0.25">
      <c r="A2497" s="1" t="s">
        <v>9259</v>
      </c>
      <c r="B2497" s="2">
        <v>582690079</v>
      </c>
      <c r="C2497" s="6">
        <v>0.75</v>
      </c>
    </row>
    <row r="2498" spans="1:3" x14ac:dyDescent="0.25">
      <c r="A2498" s="1" t="s">
        <v>9259</v>
      </c>
      <c r="B2498" s="2">
        <v>791085065</v>
      </c>
      <c r="C2498" s="6">
        <v>0.75</v>
      </c>
    </row>
    <row r="2499" spans="1:3" x14ac:dyDescent="0.25">
      <c r="A2499" s="1" t="s">
        <v>9259</v>
      </c>
      <c r="B2499" s="2">
        <v>607336538</v>
      </c>
      <c r="C2499" s="6">
        <v>0</v>
      </c>
    </row>
    <row r="2500" spans="1:3" x14ac:dyDescent="0.25">
      <c r="A2500" s="1" t="s">
        <v>9259</v>
      </c>
      <c r="B2500" s="2">
        <v>420912357</v>
      </c>
      <c r="C2500" s="6">
        <v>0.5</v>
      </c>
    </row>
    <row r="2501" spans="1:3" x14ac:dyDescent="0.25">
      <c r="A2501" s="1" t="s">
        <v>9259</v>
      </c>
      <c r="B2501" s="2">
        <v>291292071</v>
      </c>
      <c r="C2501" s="6">
        <v>0</v>
      </c>
    </row>
    <row r="2502" spans="1:3" x14ac:dyDescent="0.25">
      <c r="A2502" s="1" t="s">
        <v>9259</v>
      </c>
      <c r="B2502" s="2">
        <v>930170526</v>
      </c>
      <c r="C2502" s="6">
        <v>0.25</v>
      </c>
    </row>
    <row r="2503" spans="1:3" x14ac:dyDescent="0.25">
      <c r="A2503" s="1" t="s">
        <v>9259</v>
      </c>
      <c r="B2503" s="2">
        <v>586460989</v>
      </c>
      <c r="C2503" s="6">
        <v>0</v>
      </c>
    </row>
    <row r="2504" spans="1:3" x14ac:dyDescent="0.25">
      <c r="A2504" s="1" t="s">
        <v>9259</v>
      </c>
      <c r="B2504" s="2">
        <v>62136778</v>
      </c>
      <c r="C2504" s="6">
        <v>0</v>
      </c>
    </row>
    <row r="2505" spans="1:3" x14ac:dyDescent="0.25">
      <c r="A2505" s="1" t="s">
        <v>9259</v>
      </c>
      <c r="B2505" s="2">
        <v>823998849</v>
      </c>
      <c r="C2505" s="6">
        <v>0.25</v>
      </c>
    </row>
    <row r="2506" spans="1:3" x14ac:dyDescent="0.25">
      <c r="A2506" s="1" t="s">
        <v>9259</v>
      </c>
      <c r="B2506" s="2">
        <v>728558350</v>
      </c>
      <c r="C2506" s="6">
        <v>0.25</v>
      </c>
    </row>
    <row r="2507" spans="1:3" x14ac:dyDescent="0.25">
      <c r="A2507" s="1" t="s">
        <v>9259</v>
      </c>
      <c r="B2507" s="2">
        <v>663494133</v>
      </c>
      <c r="C2507" s="6">
        <v>0.5</v>
      </c>
    </row>
    <row r="2508" spans="1:3" x14ac:dyDescent="0.25">
      <c r="A2508" s="1" t="s">
        <v>9259</v>
      </c>
      <c r="B2508" s="2">
        <v>104344203</v>
      </c>
      <c r="C2508" s="6">
        <v>0.25</v>
      </c>
    </row>
    <row r="2509" spans="1:3" x14ac:dyDescent="0.25">
      <c r="A2509" s="1" t="s">
        <v>9259</v>
      </c>
      <c r="B2509" s="2">
        <v>612985364</v>
      </c>
      <c r="C2509" s="6">
        <v>0.25</v>
      </c>
    </row>
    <row r="2510" spans="1:3" x14ac:dyDescent="0.25">
      <c r="A2510" s="1" t="s">
        <v>9259</v>
      </c>
      <c r="B2510" s="2">
        <v>81065796</v>
      </c>
      <c r="C2510" s="6">
        <v>0.25</v>
      </c>
    </row>
    <row r="2511" spans="1:3" x14ac:dyDescent="0.25">
      <c r="A2511" s="1" t="s">
        <v>9259</v>
      </c>
      <c r="B2511" s="2">
        <v>955633879</v>
      </c>
      <c r="C2511" s="6">
        <v>0.5</v>
      </c>
    </row>
    <row r="2512" spans="1:3" x14ac:dyDescent="0.25">
      <c r="A2512" s="1" t="s">
        <v>9259</v>
      </c>
      <c r="B2512" s="2">
        <v>923530907</v>
      </c>
      <c r="C2512" s="6">
        <v>0.75</v>
      </c>
    </row>
    <row r="2513" spans="1:3" x14ac:dyDescent="0.25">
      <c r="A2513" s="1" t="s">
        <v>9259</v>
      </c>
      <c r="B2513" s="2">
        <v>219307348</v>
      </c>
      <c r="C2513" s="6">
        <v>0.75</v>
      </c>
    </row>
    <row r="2514" spans="1:3" x14ac:dyDescent="0.25">
      <c r="A2514" s="1" t="s">
        <v>9259</v>
      </c>
      <c r="B2514" s="2">
        <v>737120145</v>
      </c>
      <c r="C2514" s="6">
        <v>0.25</v>
      </c>
    </row>
    <row r="2515" spans="1:3" x14ac:dyDescent="0.25">
      <c r="A2515" s="1" t="s">
        <v>9259</v>
      </c>
      <c r="B2515" s="2">
        <v>405553613</v>
      </c>
      <c r="C2515" s="6">
        <v>0</v>
      </c>
    </row>
    <row r="2516" spans="1:3" x14ac:dyDescent="0.25">
      <c r="A2516" s="1" t="s">
        <v>9259</v>
      </c>
      <c r="B2516" s="2">
        <v>295650834</v>
      </c>
      <c r="C2516" s="6">
        <v>0</v>
      </c>
    </row>
    <row r="2517" spans="1:3" x14ac:dyDescent="0.25">
      <c r="A2517" s="1" t="s">
        <v>9259</v>
      </c>
      <c r="B2517" s="2">
        <v>186179051</v>
      </c>
      <c r="C2517" s="6">
        <v>0.5</v>
      </c>
    </row>
    <row r="2518" spans="1:3" x14ac:dyDescent="0.25">
      <c r="A2518" s="1" t="s">
        <v>9259</v>
      </c>
      <c r="B2518" s="2">
        <v>390143585</v>
      </c>
      <c r="C2518" s="6">
        <v>0.75</v>
      </c>
    </row>
    <row r="2519" spans="1:3" x14ac:dyDescent="0.25">
      <c r="A2519" s="1" t="s">
        <v>9259</v>
      </c>
      <c r="B2519" s="2">
        <v>633845603</v>
      </c>
      <c r="C2519" s="6">
        <v>0.75</v>
      </c>
    </row>
    <row r="2520" spans="1:3" x14ac:dyDescent="0.25">
      <c r="A2520" s="1" t="s">
        <v>9259</v>
      </c>
      <c r="B2520" s="2">
        <v>914960771</v>
      </c>
      <c r="C2520" s="6">
        <v>0.5</v>
      </c>
    </row>
    <row r="2521" spans="1:3" x14ac:dyDescent="0.25">
      <c r="A2521" s="1" t="s">
        <v>9259</v>
      </c>
      <c r="B2521" s="2">
        <v>109729048</v>
      </c>
      <c r="C2521" s="6">
        <v>0.5</v>
      </c>
    </row>
    <row r="2522" spans="1:3" x14ac:dyDescent="0.25">
      <c r="A2522" s="1" t="s">
        <v>9259</v>
      </c>
      <c r="B2522" s="2">
        <v>460865549</v>
      </c>
      <c r="C2522" s="6">
        <v>0.75</v>
      </c>
    </row>
    <row r="2523" spans="1:3" x14ac:dyDescent="0.25">
      <c r="A2523" s="1" t="s">
        <v>9259</v>
      </c>
      <c r="B2523" s="2">
        <v>913004392</v>
      </c>
      <c r="C2523" s="6">
        <v>0</v>
      </c>
    </row>
    <row r="2524" spans="1:3" x14ac:dyDescent="0.25">
      <c r="A2524" s="1" t="s">
        <v>9259</v>
      </c>
      <c r="B2524" s="2">
        <v>298136303</v>
      </c>
      <c r="C2524" s="6">
        <v>0.75</v>
      </c>
    </row>
    <row r="2525" spans="1:3" x14ac:dyDescent="0.25">
      <c r="A2525" s="1" t="s">
        <v>9259</v>
      </c>
      <c r="B2525" s="2">
        <v>222094673</v>
      </c>
      <c r="C2525" s="6">
        <v>0.75</v>
      </c>
    </row>
    <row r="2526" spans="1:3" x14ac:dyDescent="0.25">
      <c r="A2526" s="1" t="s">
        <v>9259</v>
      </c>
      <c r="B2526" s="2">
        <v>252465556</v>
      </c>
      <c r="C2526" s="6">
        <v>0.75</v>
      </c>
    </row>
    <row r="2527" spans="1:3" x14ac:dyDescent="0.25">
      <c r="A2527" s="1" t="s">
        <v>9259</v>
      </c>
      <c r="B2527" s="2">
        <v>760954225</v>
      </c>
      <c r="C2527" s="6">
        <v>0</v>
      </c>
    </row>
    <row r="2528" spans="1:3" x14ac:dyDescent="0.25">
      <c r="A2528" s="1" t="s">
        <v>9259</v>
      </c>
      <c r="B2528" s="2">
        <v>785675966</v>
      </c>
      <c r="C2528" s="6">
        <v>0.75</v>
      </c>
    </row>
    <row r="2529" spans="1:3" x14ac:dyDescent="0.25">
      <c r="A2529" s="1" t="s">
        <v>9259</v>
      </c>
      <c r="B2529" s="2">
        <v>335782045</v>
      </c>
      <c r="C2529" s="6">
        <v>0.75</v>
      </c>
    </row>
    <row r="2530" spans="1:3" x14ac:dyDescent="0.25">
      <c r="A2530" s="1" t="s">
        <v>9259</v>
      </c>
      <c r="B2530" s="2">
        <v>844008963</v>
      </c>
      <c r="C2530" s="6">
        <v>0.75</v>
      </c>
    </row>
    <row r="2531" spans="1:3" x14ac:dyDescent="0.25">
      <c r="A2531" s="1" t="s">
        <v>9259</v>
      </c>
      <c r="B2531" s="2">
        <v>233834163</v>
      </c>
      <c r="C2531" s="6">
        <v>0.75</v>
      </c>
    </row>
    <row r="2532" spans="1:3" x14ac:dyDescent="0.25">
      <c r="A2532" s="1" t="s">
        <v>9259</v>
      </c>
      <c r="B2532" s="2">
        <v>247215446</v>
      </c>
      <c r="C2532" s="6">
        <v>0</v>
      </c>
    </row>
    <row r="2533" spans="1:3" x14ac:dyDescent="0.25">
      <c r="A2533" s="1" t="s">
        <v>9259</v>
      </c>
      <c r="B2533" s="2">
        <v>736860096</v>
      </c>
      <c r="C2533" s="6">
        <v>0.75</v>
      </c>
    </row>
    <row r="2534" spans="1:3" x14ac:dyDescent="0.25">
      <c r="A2534" s="1" t="s">
        <v>9259</v>
      </c>
      <c r="B2534" s="2">
        <v>998201239</v>
      </c>
      <c r="C2534" s="6">
        <v>0.75</v>
      </c>
    </row>
    <row r="2535" spans="1:3" x14ac:dyDescent="0.25">
      <c r="A2535" s="1" t="s">
        <v>9259</v>
      </c>
      <c r="B2535" s="2">
        <v>882932304</v>
      </c>
      <c r="C2535" s="6">
        <v>0.5</v>
      </c>
    </row>
    <row r="2536" spans="1:3" x14ac:dyDescent="0.25">
      <c r="A2536" s="1" t="s">
        <v>9259</v>
      </c>
      <c r="B2536" s="2">
        <v>638628927</v>
      </c>
      <c r="C2536" s="6">
        <v>0.5</v>
      </c>
    </row>
    <row r="2537" spans="1:3" x14ac:dyDescent="0.25">
      <c r="A2537" s="1" t="s">
        <v>9259</v>
      </c>
      <c r="B2537" s="2">
        <v>822827445</v>
      </c>
      <c r="C2537" s="6">
        <v>0.25</v>
      </c>
    </row>
    <row r="2538" spans="1:3" x14ac:dyDescent="0.25">
      <c r="A2538" s="1" t="s">
        <v>9259</v>
      </c>
      <c r="B2538" s="2">
        <v>922352562</v>
      </c>
      <c r="C2538" s="6">
        <v>0.5</v>
      </c>
    </row>
    <row r="2539" spans="1:3" x14ac:dyDescent="0.25">
      <c r="A2539" s="1" t="s">
        <v>9259</v>
      </c>
      <c r="B2539" s="2">
        <v>716391841</v>
      </c>
      <c r="C2539" s="6">
        <v>0.25</v>
      </c>
    </row>
    <row r="2540" spans="1:3" x14ac:dyDescent="0.25">
      <c r="A2540" s="1" t="s">
        <v>9259</v>
      </c>
      <c r="B2540" s="2">
        <v>483024768</v>
      </c>
      <c r="C2540" s="6">
        <v>0</v>
      </c>
    </row>
    <row r="2541" spans="1:3" x14ac:dyDescent="0.25">
      <c r="A2541" s="1" t="s">
        <v>9259</v>
      </c>
      <c r="B2541" s="2">
        <v>227862330</v>
      </c>
      <c r="C2541" s="6">
        <v>0.5</v>
      </c>
    </row>
    <row r="2542" spans="1:3" x14ac:dyDescent="0.25">
      <c r="A2542" s="1" t="s">
        <v>9259</v>
      </c>
      <c r="B2542" s="2">
        <v>948438365</v>
      </c>
      <c r="C2542" s="6">
        <v>0.25</v>
      </c>
    </row>
    <row r="2543" spans="1:3" x14ac:dyDescent="0.25">
      <c r="A2543" s="1" t="s">
        <v>9259</v>
      </c>
      <c r="B2543" s="2">
        <v>278376364</v>
      </c>
      <c r="C2543" s="6">
        <v>0</v>
      </c>
    </row>
    <row r="2544" spans="1:3" x14ac:dyDescent="0.25">
      <c r="A2544" s="1" t="s">
        <v>9259</v>
      </c>
      <c r="B2544" s="2">
        <v>662985666</v>
      </c>
      <c r="C2544" s="6">
        <v>0.75</v>
      </c>
    </row>
    <row r="2545" spans="1:3" x14ac:dyDescent="0.25">
      <c r="A2545" s="1" t="s">
        <v>9259</v>
      </c>
      <c r="B2545" s="2">
        <v>202717733</v>
      </c>
      <c r="C2545" s="6">
        <v>0</v>
      </c>
    </row>
    <row r="2546" spans="1:3" x14ac:dyDescent="0.25">
      <c r="A2546" s="1" t="s">
        <v>9259</v>
      </c>
      <c r="B2546" s="2">
        <v>63450113</v>
      </c>
      <c r="C2546" s="6">
        <v>0.25</v>
      </c>
    </row>
    <row r="2547" spans="1:3" x14ac:dyDescent="0.25">
      <c r="A2547" s="1" t="s">
        <v>9259</v>
      </c>
      <c r="B2547" s="2">
        <v>547380411</v>
      </c>
      <c r="C2547" s="6">
        <v>0</v>
      </c>
    </row>
    <row r="2548" spans="1:3" x14ac:dyDescent="0.25">
      <c r="A2548" s="1" t="s">
        <v>9259</v>
      </c>
      <c r="B2548" s="2">
        <v>717201617</v>
      </c>
      <c r="C2548" s="6">
        <v>0.5</v>
      </c>
    </row>
    <row r="2549" spans="1:3" x14ac:dyDescent="0.25">
      <c r="A2549" s="1" t="s">
        <v>9259</v>
      </c>
      <c r="B2549" s="2">
        <v>605123228</v>
      </c>
      <c r="C2549" s="6">
        <v>0</v>
      </c>
    </row>
    <row r="2550" spans="1:3" x14ac:dyDescent="0.25">
      <c r="A2550" s="1" t="s">
        <v>9259</v>
      </c>
      <c r="B2550" s="2">
        <v>348318011</v>
      </c>
      <c r="C2550" s="6">
        <v>0</v>
      </c>
    </row>
    <row r="2551" spans="1:3" x14ac:dyDescent="0.25">
      <c r="A2551" s="1" t="s">
        <v>9259</v>
      </c>
      <c r="B2551" s="2">
        <v>68856654</v>
      </c>
      <c r="C2551" s="6">
        <v>0.25</v>
      </c>
    </row>
    <row r="2552" spans="1:3" x14ac:dyDescent="0.25">
      <c r="A2552" s="1" t="s">
        <v>9259</v>
      </c>
      <c r="B2552" s="2">
        <v>717143631</v>
      </c>
      <c r="C2552" s="6">
        <v>0.5</v>
      </c>
    </row>
    <row r="2553" spans="1:3" x14ac:dyDescent="0.25">
      <c r="A2553" s="1" t="s">
        <v>9259</v>
      </c>
      <c r="B2553" s="2">
        <v>229770404</v>
      </c>
      <c r="C2553" s="6">
        <v>0.5</v>
      </c>
    </row>
    <row r="2554" spans="1:3" x14ac:dyDescent="0.25">
      <c r="A2554" s="1" t="s">
        <v>9259</v>
      </c>
      <c r="B2554" s="2">
        <v>898592859</v>
      </c>
      <c r="C2554" s="6">
        <v>0.75</v>
      </c>
    </row>
    <row r="2555" spans="1:3" x14ac:dyDescent="0.25">
      <c r="A2555" s="1" t="s">
        <v>9259</v>
      </c>
      <c r="B2555" s="2">
        <v>336758713</v>
      </c>
      <c r="C2555" s="6">
        <v>0.25</v>
      </c>
    </row>
    <row r="2556" spans="1:3" x14ac:dyDescent="0.25">
      <c r="A2556" s="1" t="s">
        <v>9259</v>
      </c>
      <c r="B2556" s="2">
        <v>719704224</v>
      </c>
      <c r="C2556" s="6">
        <v>0.5</v>
      </c>
    </row>
    <row r="2557" spans="1:3" x14ac:dyDescent="0.25">
      <c r="A2557" s="1" t="s">
        <v>9259</v>
      </c>
      <c r="B2557" s="2">
        <v>48964941</v>
      </c>
      <c r="C2557" s="6">
        <v>0.5</v>
      </c>
    </row>
    <row r="2558" spans="1:3" x14ac:dyDescent="0.25">
      <c r="A2558" s="1" t="s">
        <v>9259</v>
      </c>
      <c r="B2558" s="2">
        <v>500994067</v>
      </c>
      <c r="C2558" s="6">
        <v>0.25</v>
      </c>
    </row>
    <row r="2559" spans="1:3" x14ac:dyDescent="0.25">
      <c r="A2559" s="1" t="s">
        <v>9259</v>
      </c>
      <c r="B2559" s="2">
        <v>550594586</v>
      </c>
      <c r="C2559" s="6">
        <v>0</v>
      </c>
    </row>
    <row r="2560" spans="1:3" x14ac:dyDescent="0.25">
      <c r="A2560" s="1" t="s">
        <v>9259</v>
      </c>
      <c r="B2560" s="2">
        <v>758391242</v>
      </c>
      <c r="C2560" s="6">
        <v>0.75</v>
      </c>
    </row>
    <row r="2561" spans="1:3" x14ac:dyDescent="0.25">
      <c r="A2561" s="1" t="s">
        <v>9259</v>
      </c>
      <c r="B2561" s="2">
        <v>565313618</v>
      </c>
      <c r="C2561" s="6">
        <v>0.5</v>
      </c>
    </row>
    <row r="2562" spans="1:3" x14ac:dyDescent="0.25">
      <c r="A2562" s="1" t="s">
        <v>9259</v>
      </c>
      <c r="B2562" s="2">
        <v>457442184</v>
      </c>
      <c r="C2562" s="6">
        <v>0</v>
      </c>
    </row>
    <row r="2563" spans="1:3" x14ac:dyDescent="0.25">
      <c r="A2563" s="1" t="s">
        <v>9259</v>
      </c>
      <c r="B2563" s="2">
        <v>376006012</v>
      </c>
      <c r="C2563" s="6">
        <v>0.5</v>
      </c>
    </row>
    <row r="2564" spans="1:3" x14ac:dyDescent="0.25">
      <c r="A2564" s="1" t="s">
        <v>9259</v>
      </c>
      <c r="B2564" s="2">
        <v>27988702</v>
      </c>
      <c r="C2564" s="6">
        <v>0.25</v>
      </c>
    </row>
    <row r="2565" spans="1:3" x14ac:dyDescent="0.25">
      <c r="A2565" s="1" t="s">
        <v>9259</v>
      </c>
      <c r="B2565" s="2">
        <v>802815139</v>
      </c>
      <c r="C2565" s="6">
        <v>0.5</v>
      </c>
    </row>
    <row r="2566" spans="1:3" x14ac:dyDescent="0.25">
      <c r="A2566" s="1" t="s">
        <v>9259</v>
      </c>
      <c r="B2566" s="2">
        <v>80429347</v>
      </c>
      <c r="C2566" s="6">
        <v>0.25</v>
      </c>
    </row>
    <row r="2567" spans="1:3" x14ac:dyDescent="0.25">
      <c r="A2567" s="1" t="s">
        <v>9259</v>
      </c>
      <c r="B2567" s="2">
        <v>63303242</v>
      </c>
      <c r="C2567" s="6">
        <v>0.5</v>
      </c>
    </row>
    <row r="2568" spans="1:3" x14ac:dyDescent="0.25">
      <c r="A2568" s="1" t="s">
        <v>9259</v>
      </c>
      <c r="B2568" s="2">
        <v>740796578</v>
      </c>
      <c r="C2568" s="6">
        <v>0</v>
      </c>
    </row>
    <row r="2569" spans="1:3" x14ac:dyDescent="0.25">
      <c r="A2569" s="1" t="s">
        <v>9259</v>
      </c>
      <c r="B2569" s="2">
        <v>316041087</v>
      </c>
      <c r="C2569" s="6">
        <v>0.5</v>
      </c>
    </row>
    <row r="2570" spans="1:3" x14ac:dyDescent="0.25">
      <c r="A2570" s="1" t="s">
        <v>9259</v>
      </c>
      <c r="B2570" s="2">
        <v>504422027</v>
      </c>
      <c r="C2570" s="6">
        <v>0.25</v>
      </c>
    </row>
    <row r="2571" spans="1:3" x14ac:dyDescent="0.25">
      <c r="A2571" s="1" t="s">
        <v>9259</v>
      </c>
      <c r="B2571" s="2">
        <v>573861892</v>
      </c>
      <c r="C2571" s="6">
        <v>0.75</v>
      </c>
    </row>
    <row r="2572" spans="1:3" x14ac:dyDescent="0.25">
      <c r="A2572" s="1" t="s">
        <v>9259</v>
      </c>
      <c r="B2572" s="2">
        <v>140511338</v>
      </c>
      <c r="C2572" s="6">
        <v>0</v>
      </c>
    </row>
    <row r="2573" spans="1:3" x14ac:dyDescent="0.25">
      <c r="A2573" s="1" t="s">
        <v>9259</v>
      </c>
      <c r="B2573" s="2">
        <v>212433491</v>
      </c>
      <c r="C2573" s="6">
        <v>0.75</v>
      </c>
    </row>
    <row r="2574" spans="1:3" x14ac:dyDescent="0.25">
      <c r="A2574" s="1" t="s">
        <v>9259</v>
      </c>
      <c r="B2574" s="2">
        <v>484146094</v>
      </c>
      <c r="C2574" s="6">
        <v>0.5</v>
      </c>
    </row>
    <row r="2575" spans="1:3" x14ac:dyDescent="0.25">
      <c r="A2575" s="1" t="s">
        <v>9259</v>
      </c>
      <c r="B2575" s="2">
        <v>857034108</v>
      </c>
      <c r="C2575" s="6">
        <v>0.25</v>
      </c>
    </row>
    <row r="2576" spans="1:3" x14ac:dyDescent="0.25">
      <c r="A2576" s="1" t="s">
        <v>9259</v>
      </c>
      <c r="B2576" s="2">
        <v>537928168</v>
      </c>
      <c r="C2576" s="6">
        <v>0</v>
      </c>
    </row>
    <row r="2577" spans="1:3" x14ac:dyDescent="0.25">
      <c r="A2577" s="1" t="s">
        <v>9259</v>
      </c>
      <c r="B2577" s="2">
        <v>183744351</v>
      </c>
      <c r="C2577" s="6">
        <v>0.25</v>
      </c>
    </row>
    <row r="2578" spans="1:3" x14ac:dyDescent="0.25">
      <c r="A2578" s="1" t="s">
        <v>9259</v>
      </c>
      <c r="B2578" s="2">
        <v>867117525</v>
      </c>
      <c r="C2578" s="6">
        <v>0</v>
      </c>
    </row>
    <row r="2579" spans="1:3" x14ac:dyDescent="0.25">
      <c r="A2579" s="1" t="s">
        <v>9259</v>
      </c>
      <c r="B2579" s="2">
        <v>894379240</v>
      </c>
      <c r="C2579" s="6">
        <v>0.75</v>
      </c>
    </row>
    <row r="2580" spans="1:3" x14ac:dyDescent="0.25">
      <c r="A2580" s="1" t="s">
        <v>9259</v>
      </c>
      <c r="B2580" s="2">
        <v>346081022</v>
      </c>
      <c r="C2580" s="6">
        <v>0.25</v>
      </c>
    </row>
    <row r="2581" spans="1:3" x14ac:dyDescent="0.25">
      <c r="A2581" s="1" t="s">
        <v>9259</v>
      </c>
      <c r="B2581" s="2">
        <v>405009779</v>
      </c>
      <c r="C2581" s="6">
        <v>0.5</v>
      </c>
    </row>
    <row r="2582" spans="1:3" x14ac:dyDescent="0.25">
      <c r="A2582" s="1" t="s">
        <v>9259</v>
      </c>
      <c r="B2582" s="2">
        <v>57264897</v>
      </c>
      <c r="C2582" s="6">
        <v>0.25</v>
      </c>
    </row>
    <row r="2583" spans="1:3" x14ac:dyDescent="0.25">
      <c r="A2583" s="1" t="s">
        <v>9259</v>
      </c>
      <c r="B2583" s="2">
        <v>260904080</v>
      </c>
      <c r="C2583" s="6">
        <v>0</v>
      </c>
    </row>
    <row r="2584" spans="1:3" x14ac:dyDescent="0.25">
      <c r="A2584" s="1" t="s">
        <v>9259</v>
      </c>
      <c r="B2584" s="2">
        <v>772426267</v>
      </c>
      <c r="C2584" s="6">
        <v>0.5</v>
      </c>
    </row>
    <row r="2585" spans="1:3" x14ac:dyDescent="0.25">
      <c r="A2585" s="1" t="s">
        <v>9259</v>
      </c>
      <c r="B2585" s="2">
        <v>983282046</v>
      </c>
      <c r="C2585" s="6">
        <v>0.25</v>
      </c>
    </row>
    <row r="2586" spans="1:3" x14ac:dyDescent="0.25">
      <c r="A2586" s="1" t="s">
        <v>9259</v>
      </c>
      <c r="B2586" s="2">
        <v>257404688</v>
      </c>
      <c r="C2586" s="6">
        <v>0</v>
      </c>
    </row>
    <row r="2587" spans="1:3" x14ac:dyDescent="0.25">
      <c r="A2587" s="1" t="s">
        <v>9259</v>
      </c>
      <c r="B2587" s="2">
        <v>292368079</v>
      </c>
      <c r="C2587" s="6">
        <v>0.25</v>
      </c>
    </row>
    <row r="2588" spans="1:3" x14ac:dyDescent="0.25">
      <c r="A2588" s="1" t="s">
        <v>9259</v>
      </c>
      <c r="B2588" s="2">
        <v>177006734</v>
      </c>
      <c r="C2588" s="6">
        <v>0.75</v>
      </c>
    </row>
    <row r="2589" spans="1:3" x14ac:dyDescent="0.25">
      <c r="A2589" s="1" t="s">
        <v>9259</v>
      </c>
      <c r="B2589" s="2">
        <v>563739834</v>
      </c>
      <c r="C2589" s="6">
        <v>0.25</v>
      </c>
    </row>
    <row r="2590" spans="1:3" x14ac:dyDescent="0.25">
      <c r="A2590" s="1" t="s">
        <v>9259</v>
      </c>
      <c r="B2590" s="2">
        <v>907339020</v>
      </c>
      <c r="C2590" s="6">
        <v>0.5</v>
      </c>
    </row>
    <row r="2591" spans="1:3" x14ac:dyDescent="0.25">
      <c r="A2591" s="1" t="s">
        <v>9259</v>
      </c>
      <c r="B2591" s="2">
        <v>417089165</v>
      </c>
      <c r="C2591" s="6">
        <v>0.5</v>
      </c>
    </row>
    <row r="2592" spans="1:3" x14ac:dyDescent="0.25">
      <c r="A2592" s="1" t="s">
        <v>9259</v>
      </c>
      <c r="B2592" s="2">
        <v>131050069</v>
      </c>
      <c r="C2592" s="6">
        <v>0.5</v>
      </c>
    </row>
    <row r="2593" spans="1:3" x14ac:dyDescent="0.25">
      <c r="A2593" s="1" t="s">
        <v>9259</v>
      </c>
      <c r="B2593" s="2">
        <v>293382229</v>
      </c>
      <c r="C2593" s="6">
        <v>0.5</v>
      </c>
    </row>
    <row r="2594" spans="1:3" x14ac:dyDescent="0.25">
      <c r="A2594" s="1" t="s">
        <v>9259</v>
      </c>
      <c r="B2594" s="2">
        <v>34376216</v>
      </c>
      <c r="C2594" s="6">
        <v>0.75</v>
      </c>
    </row>
    <row r="2595" spans="1:3" x14ac:dyDescent="0.25">
      <c r="A2595" s="1" t="s">
        <v>9259</v>
      </c>
      <c r="B2595" s="2">
        <v>923743468</v>
      </c>
      <c r="C2595" s="6">
        <v>0.75</v>
      </c>
    </row>
    <row r="2596" spans="1:3" x14ac:dyDescent="0.25">
      <c r="A2596" s="1" t="s">
        <v>9259</v>
      </c>
      <c r="B2596" s="2">
        <v>528747128</v>
      </c>
      <c r="C2596" s="6">
        <v>0.5</v>
      </c>
    </row>
    <row r="2597" spans="1:3" x14ac:dyDescent="0.25">
      <c r="A2597" s="1" t="s">
        <v>9259</v>
      </c>
      <c r="B2597" s="2">
        <v>680754600</v>
      </c>
      <c r="C2597" s="6">
        <v>0</v>
      </c>
    </row>
    <row r="2598" spans="1:3" x14ac:dyDescent="0.25">
      <c r="A2598" s="1" t="s">
        <v>9259</v>
      </c>
      <c r="B2598" s="2">
        <v>518915884</v>
      </c>
      <c r="C2598" s="6">
        <v>0.25</v>
      </c>
    </row>
    <row r="2599" spans="1:3" x14ac:dyDescent="0.25">
      <c r="A2599" s="1" t="s">
        <v>9259</v>
      </c>
      <c r="B2599" s="2">
        <v>155187023</v>
      </c>
      <c r="C2599" s="6">
        <v>0.75</v>
      </c>
    </row>
    <row r="2600" spans="1:3" x14ac:dyDescent="0.25">
      <c r="A2600" s="1" t="s">
        <v>9259</v>
      </c>
      <c r="B2600" s="2">
        <v>282505659</v>
      </c>
      <c r="C2600" s="6">
        <v>0.75</v>
      </c>
    </row>
    <row r="2601" spans="1:3" x14ac:dyDescent="0.25">
      <c r="A2601" s="1" t="s">
        <v>9259</v>
      </c>
      <c r="B2601" s="2">
        <v>948586012</v>
      </c>
      <c r="C2601" s="6">
        <v>0</v>
      </c>
    </row>
    <row r="2602" spans="1:3" x14ac:dyDescent="0.25">
      <c r="A2602" s="1" t="s">
        <v>9259</v>
      </c>
      <c r="B2602" s="2">
        <v>291140549</v>
      </c>
      <c r="C2602" s="6">
        <v>0</v>
      </c>
    </row>
    <row r="2603" spans="1:3" x14ac:dyDescent="0.25">
      <c r="A2603" s="1" t="s">
        <v>9259</v>
      </c>
      <c r="B2603" s="2">
        <v>169981179</v>
      </c>
      <c r="C2603" s="6">
        <v>0.5</v>
      </c>
    </row>
    <row r="2604" spans="1:3" x14ac:dyDescent="0.25">
      <c r="A2604" s="1" t="s">
        <v>9259</v>
      </c>
      <c r="B2604" s="2">
        <v>431454918</v>
      </c>
      <c r="C2604" s="6">
        <v>0.5</v>
      </c>
    </row>
    <row r="2605" spans="1:3" x14ac:dyDescent="0.25">
      <c r="A2605" s="1" t="s">
        <v>9259</v>
      </c>
      <c r="B2605" s="2">
        <v>782587147</v>
      </c>
      <c r="C2605" s="6">
        <v>0.5</v>
      </c>
    </row>
    <row r="2606" spans="1:3" x14ac:dyDescent="0.25">
      <c r="A2606" s="1" t="s">
        <v>9259</v>
      </c>
      <c r="B2606" s="2">
        <v>766319894</v>
      </c>
      <c r="C2606" s="6">
        <v>0</v>
      </c>
    </row>
    <row r="2607" spans="1:3" x14ac:dyDescent="0.25">
      <c r="A2607" s="1" t="s">
        <v>9259</v>
      </c>
      <c r="B2607" s="2">
        <v>536584783</v>
      </c>
      <c r="C2607" s="6">
        <v>0.25</v>
      </c>
    </row>
    <row r="2608" spans="1:3" x14ac:dyDescent="0.25">
      <c r="A2608" s="1" t="s">
        <v>9259</v>
      </c>
      <c r="B2608" s="2">
        <v>981655295</v>
      </c>
      <c r="C2608" s="6">
        <v>0.5</v>
      </c>
    </row>
    <row r="2609" spans="1:3" x14ac:dyDescent="0.25">
      <c r="A2609" s="1" t="s">
        <v>9259</v>
      </c>
      <c r="B2609" s="2">
        <v>800899560</v>
      </c>
      <c r="C2609" s="6">
        <v>0</v>
      </c>
    </row>
    <row r="2610" spans="1:3" x14ac:dyDescent="0.25">
      <c r="A2610" s="1" t="s">
        <v>9259</v>
      </c>
      <c r="B2610" s="2">
        <v>696887241</v>
      </c>
      <c r="C2610" s="6">
        <v>0.25</v>
      </c>
    </row>
    <row r="2611" spans="1:3" x14ac:dyDescent="0.25">
      <c r="A2611" s="1" t="s">
        <v>9259</v>
      </c>
      <c r="B2611" s="2">
        <v>396197673</v>
      </c>
      <c r="C2611" s="6">
        <v>0.75</v>
      </c>
    </row>
    <row r="2612" spans="1:3" x14ac:dyDescent="0.25">
      <c r="A2612" s="1" t="s">
        <v>9259</v>
      </c>
      <c r="B2612" s="2">
        <v>721154580</v>
      </c>
      <c r="C2612" s="6">
        <v>0.5</v>
      </c>
    </row>
    <row r="2613" spans="1:3" x14ac:dyDescent="0.25">
      <c r="A2613" s="1" t="s">
        <v>9259</v>
      </c>
      <c r="B2613" s="2">
        <v>575849950</v>
      </c>
      <c r="C2613" s="6">
        <v>0.5</v>
      </c>
    </row>
    <row r="2614" spans="1:3" x14ac:dyDescent="0.25">
      <c r="A2614" s="1" t="s">
        <v>9259</v>
      </c>
      <c r="B2614" s="2">
        <v>970179932</v>
      </c>
      <c r="C2614" s="6">
        <v>0.25</v>
      </c>
    </row>
    <row r="2615" spans="1:3" x14ac:dyDescent="0.25">
      <c r="A2615" s="1" t="s">
        <v>9259</v>
      </c>
      <c r="B2615" s="2">
        <v>909830160</v>
      </c>
      <c r="C2615" s="6">
        <v>0.5</v>
      </c>
    </row>
    <row r="2616" spans="1:3" x14ac:dyDescent="0.25">
      <c r="A2616" s="1" t="s">
        <v>9259</v>
      </c>
      <c r="B2616" s="2">
        <v>727349705</v>
      </c>
      <c r="C2616" s="6">
        <v>0.75</v>
      </c>
    </row>
    <row r="2617" spans="1:3" x14ac:dyDescent="0.25">
      <c r="A2617" s="1" t="s">
        <v>9259</v>
      </c>
      <c r="B2617" s="2">
        <v>172161705</v>
      </c>
      <c r="C2617" s="6">
        <v>0</v>
      </c>
    </row>
    <row r="2618" spans="1:3" x14ac:dyDescent="0.25">
      <c r="A2618" s="1" t="s">
        <v>9259</v>
      </c>
      <c r="B2618" s="2">
        <v>941967865</v>
      </c>
      <c r="C2618" s="6">
        <v>0</v>
      </c>
    </row>
    <row r="2619" spans="1:3" x14ac:dyDescent="0.25">
      <c r="A2619" s="1" t="s">
        <v>9259</v>
      </c>
      <c r="B2619" s="2">
        <v>447178999</v>
      </c>
      <c r="C2619" s="6">
        <v>0.75</v>
      </c>
    </row>
    <row r="2620" spans="1:3" x14ac:dyDescent="0.25">
      <c r="A2620" s="1" t="s">
        <v>9259</v>
      </c>
      <c r="B2620" s="2">
        <v>807990242</v>
      </c>
      <c r="C2620" s="6">
        <v>0.25</v>
      </c>
    </row>
    <row r="2621" spans="1:3" x14ac:dyDescent="0.25">
      <c r="A2621" s="1" t="s">
        <v>9259</v>
      </c>
      <c r="B2621" s="2">
        <v>738684930</v>
      </c>
      <c r="C2621" s="6">
        <v>0.25</v>
      </c>
    </row>
    <row r="2622" spans="1:3" x14ac:dyDescent="0.25">
      <c r="A2622" s="1" t="s">
        <v>9259</v>
      </c>
      <c r="B2622" s="2">
        <v>154030779</v>
      </c>
      <c r="C2622" s="6">
        <v>0.25</v>
      </c>
    </row>
    <row r="2623" spans="1:3" x14ac:dyDescent="0.25">
      <c r="A2623" s="1" t="s">
        <v>9259</v>
      </c>
      <c r="B2623" s="2">
        <v>497461477</v>
      </c>
      <c r="C2623" s="6">
        <v>0.25</v>
      </c>
    </row>
    <row r="2624" spans="1:3" x14ac:dyDescent="0.25">
      <c r="A2624" s="1" t="s">
        <v>9259</v>
      </c>
      <c r="B2624" s="2">
        <v>267465259</v>
      </c>
      <c r="C2624" s="6">
        <v>0</v>
      </c>
    </row>
    <row r="2625" spans="1:3" x14ac:dyDescent="0.25">
      <c r="A2625" s="1" t="s">
        <v>9259</v>
      </c>
      <c r="B2625" s="2">
        <v>290965816</v>
      </c>
      <c r="C2625" s="6">
        <v>0.25</v>
      </c>
    </row>
    <row r="2626" spans="1:3" x14ac:dyDescent="0.25">
      <c r="A2626" s="1" t="s">
        <v>9259</v>
      </c>
      <c r="B2626" s="2">
        <v>636413404</v>
      </c>
      <c r="C2626" s="6">
        <v>0.5</v>
      </c>
    </row>
    <row r="2627" spans="1:3" x14ac:dyDescent="0.25">
      <c r="A2627" s="1" t="s">
        <v>9245</v>
      </c>
      <c r="B2627" s="2">
        <v>682802685</v>
      </c>
      <c r="C2627" s="6">
        <v>0</v>
      </c>
    </row>
    <row r="2628" spans="1:3" x14ac:dyDescent="0.25">
      <c r="A2628" s="1" t="s">
        <v>9245</v>
      </c>
      <c r="B2628" s="2">
        <v>795714810</v>
      </c>
      <c r="C2628" s="6">
        <v>0.5</v>
      </c>
    </row>
    <row r="2629" spans="1:3" x14ac:dyDescent="0.25">
      <c r="A2629" s="1" t="s">
        <v>9245</v>
      </c>
      <c r="B2629" s="2">
        <v>429559355</v>
      </c>
      <c r="C2629" s="6">
        <v>0.5</v>
      </c>
    </row>
    <row r="2630" spans="1:3" x14ac:dyDescent="0.25">
      <c r="A2630" s="1" t="s">
        <v>9245</v>
      </c>
      <c r="B2630" s="2">
        <v>81816055</v>
      </c>
      <c r="C2630" s="6">
        <v>0.5</v>
      </c>
    </row>
    <row r="2631" spans="1:3" x14ac:dyDescent="0.25">
      <c r="A2631" s="1" t="s">
        <v>9245</v>
      </c>
      <c r="B2631" s="2">
        <v>190990752</v>
      </c>
      <c r="C2631" s="6">
        <v>0.75</v>
      </c>
    </row>
    <row r="2632" spans="1:3" x14ac:dyDescent="0.25">
      <c r="A2632" s="1" t="s">
        <v>9245</v>
      </c>
      <c r="B2632" s="2">
        <v>522802009</v>
      </c>
      <c r="C2632" s="6">
        <v>0.5</v>
      </c>
    </row>
    <row r="2633" spans="1:3" x14ac:dyDescent="0.25">
      <c r="A2633" s="1" t="s">
        <v>9245</v>
      </c>
      <c r="B2633" s="2">
        <v>256372944</v>
      </c>
      <c r="C2633" s="6">
        <v>0</v>
      </c>
    </row>
    <row r="2634" spans="1:3" x14ac:dyDescent="0.25">
      <c r="A2634" s="1" t="s">
        <v>9245</v>
      </c>
      <c r="B2634" s="2">
        <v>506590361</v>
      </c>
      <c r="C2634" s="6">
        <v>0.75</v>
      </c>
    </row>
    <row r="2635" spans="1:3" x14ac:dyDescent="0.25">
      <c r="A2635" s="1" t="s">
        <v>9245</v>
      </c>
      <c r="B2635" s="2">
        <v>758880525</v>
      </c>
      <c r="C2635" s="6">
        <v>0</v>
      </c>
    </row>
    <row r="2636" spans="1:3" x14ac:dyDescent="0.25">
      <c r="A2636" s="1" t="s">
        <v>9245</v>
      </c>
      <c r="B2636" s="2">
        <v>782785496</v>
      </c>
      <c r="C2636" s="6">
        <v>0.75</v>
      </c>
    </row>
    <row r="2637" spans="1:3" x14ac:dyDescent="0.25">
      <c r="A2637" s="1" t="s">
        <v>9245</v>
      </c>
      <c r="B2637" s="2">
        <v>713828928</v>
      </c>
      <c r="C2637" s="6">
        <v>0.5</v>
      </c>
    </row>
    <row r="2638" spans="1:3" x14ac:dyDescent="0.25">
      <c r="A2638" s="1" t="s">
        <v>9245</v>
      </c>
      <c r="B2638" s="2">
        <v>827906116</v>
      </c>
      <c r="C2638" s="6">
        <v>0.5</v>
      </c>
    </row>
    <row r="2639" spans="1:3" x14ac:dyDescent="0.25">
      <c r="A2639" s="1" t="s">
        <v>9245</v>
      </c>
      <c r="B2639" s="2">
        <v>683793376</v>
      </c>
      <c r="C2639" s="6">
        <v>0.75</v>
      </c>
    </row>
    <row r="2640" spans="1:3" x14ac:dyDescent="0.25">
      <c r="A2640" s="1" t="s">
        <v>9245</v>
      </c>
      <c r="B2640" s="2">
        <v>217297578</v>
      </c>
      <c r="C2640" s="6">
        <v>0.5</v>
      </c>
    </row>
    <row r="2641" spans="1:3" x14ac:dyDescent="0.25">
      <c r="A2641" s="1" t="s">
        <v>9245</v>
      </c>
      <c r="B2641" s="2">
        <v>949986365</v>
      </c>
      <c r="C2641" s="6">
        <v>0.25</v>
      </c>
    </row>
    <row r="2642" spans="1:3" x14ac:dyDescent="0.25">
      <c r="A2642" s="1" t="s">
        <v>9245</v>
      </c>
      <c r="B2642" s="2">
        <v>81148935</v>
      </c>
      <c r="C2642" s="6">
        <v>0.75</v>
      </c>
    </row>
    <row r="2643" spans="1:3" x14ac:dyDescent="0.25">
      <c r="A2643" s="1" t="s">
        <v>9245</v>
      </c>
      <c r="B2643" s="2">
        <v>479441115</v>
      </c>
      <c r="C2643" s="6">
        <v>0.75</v>
      </c>
    </row>
    <row r="2644" spans="1:3" x14ac:dyDescent="0.25">
      <c r="A2644" s="1" t="s">
        <v>9245</v>
      </c>
      <c r="B2644" s="2">
        <v>784898711</v>
      </c>
      <c r="C2644" s="6">
        <v>0.75</v>
      </c>
    </row>
    <row r="2645" spans="1:3" x14ac:dyDescent="0.25">
      <c r="A2645" s="1" t="s">
        <v>9245</v>
      </c>
      <c r="B2645" s="2">
        <v>62664000</v>
      </c>
      <c r="C2645" s="6">
        <v>0.25</v>
      </c>
    </row>
    <row r="2646" spans="1:3" x14ac:dyDescent="0.25">
      <c r="A2646" s="1" t="s">
        <v>9245</v>
      </c>
      <c r="B2646" s="2">
        <v>529597969</v>
      </c>
      <c r="C2646" s="6">
        <v>0.75</v>
      </c>
    </row>
    <row r="2647" spans="1:3" x14ac:dyDescent="0.25">
      <c r="A2647" s="1" t="s">
        <v>9245</v>
      </c>
      <c r="B2647" s="2">
        <v>186633227</v>
      </c>
      <c r="C2647" s="6">
        <v>0.75</v>
      </c>
    </row>
    <row r="2648" spans="1:3" x14ac:dyDescent="0.25">
      <c r="A2648" s="1" t="s">
        <v>9245</v>
      </c>
      <c r="B2648" s="2">
        <v>426717659</v>
      </c>
      <c r="C2648" s="6">
        <v>0</v>
      </c>
    </row>
    <row r="2649" spans="1:3" x14ac:dyDescent="0.25">
      <c r="A2649" s="1" t="s">
        <v>9245</v>
      </c>
      <c r="B2649" s="2">
        <v>105425657</v>
      </c>
      <c r="C2649" s="6">
        <v>0.5</v>
      </c>
    </row>
    <row r="2650" spans="1:3" x14ac:dyDescent="0.25">
      <c r="A2650" s="1" t="s">
        <v>9245</v>
      </c>
      <c r="B2650" s="2">
        <v>194508086</v>
      </c>
      <c r="C2650" s="6">
        <v>0</v>
      </c>
    </row>
    <row r="2651" spans="1:3" x14ac:dyDescent="0.25">
      <c r="A2651" s="1" t="s">
        <v>9245</v>
      </c>
      <c r="B2651" s="2">
        <v>392368542</v>
      </c>
      <c r="C2651" s="6">
        <v>0.5</v>
      </c>
    </row>
    <row r="2652" spans="1:3" x14ac:dyDescent="0.25">
      <c r="A2652" s="1" t="s">
        <v>9245</v>
      </c>
      <c r="B2652" s="2">
        <v>538814178</v>
      </c>
      <c r="C2652" s="6">
        <v>0.5</v>
      </c>
    </row>
    <row r="2653" spans="1:3" x14ac:dyDescent="0.25">
      <c r="A2653" s="1" t="s">
        <v>9245</v>
      </c>
      <c r="B2653" s="2">
        <v>400775260</v>
      </c>
      <c r="C2653" s="6">
        <v>0</v>
      </c>
    </row>
    <row r="2654" spans="1:3" x14ac:dyDescent="0.25">
      <c r="A2654" s="1" t="s">
        <v>9245</v>
      </c>
      <c r="B2654" s="2">
        <v>884488788</v>
      </c>
      <c r="C2654" s="6">
        <v>0.5</v>
      </c>
    </row>
    <row r="2655" spans="1:3" x14ac:dyDescent="0.25">
      <c r="A2655" s="1" t="s">
        <v>9245</v>
      </c>
      <c r="B2655" s="2">
        <v>828471777</v>
      </c>
      <c r="C2655" s="6">
        <v>0</v>
      </c>
    </row>
    <row r="2656" spans="1:3" x14ac:dyDescent="0.25">
      <c r="A2656" s="1" t="s">
        <v>9245</v>
      </c>
      <c r="B2656" s="2">
        <v>713762240</v>
      </c>
      <c r="C2656" s="6">
        <v>0.5</v>
      </c>
    </row>
    <row r="2657" spans="1:3" x14ac:dyDescent="0.25">
      <c r="A2657" s="1" t="s">
        <v>9245</v>
      </c>
      <c r="B2657" s="2">
        <v>129506302</v>
      </c>
      <c r="C2657" s="6">
        <v>0</v>
      </c>
    </row>
    <row r="2658" spans="1:3" x14ac:dyDescent="0.25">
      <c r="A2658" s="1" t="s">
        <v>9245</v>
      </c>
      <c r="B2658" s="2">
        <v>78420388</v>
      </c>
      <c r="C2658" s="6">
        <v>0</v>
      </c>
    </row>
    <row r="2659" spans="1:3" x14ac:dyDescent="0.25">
      <c r="A2659" s="1" t="s">
        <v>9245</v>
      </c>
      <c r="B2659" s="2">
        <v>530427707</v>
      </c>
      <c r="C2659" s="6">
        <v>0</v>
      </c>
    </row>
    <row r="2660" spans="1:3" x14ac:dyDescent="0.25">
      <c r="A2660" s="1" t="s">
        <v>9245</v>
      </c>
      <c r="B2660" s="2">
        <v>237380993</v>
      </c>
      <c r="C2660" s="6">
        <v>0.5</v>
      </c>
    </row>
    <row r="2661" spans="1:3" x14ac:dyDescent="0.25">
      <c r="A2661" s="1" t="s">
        <v>9245</v>
      </c>
      <c r="B2661" s="2">
        <v>683244157</v>
      </c>
      <c r="C2661" s="6">
        <v>0.5</v>
      </c>
    </row>
    <row r="2662" spans="1:3" x14ac:dyDescent="0.25">
      <c r="A2662" s="1" t="s">
        <v>9245</v>
      </c>
      <c r="B2662" s="2">
        <v>128921572</v>
      </c>
      <c r="C2662" s="6">
        <v>0.25</v>
      </c>
    </row>
    <row r="2663" spans="1:3" x14ac:dyDescent="0.25">
      <c r="A2663" s="1" t="s">
        <v>9245</v>
      </c>
      <c r="B2663" s="2">
        <v>202455505</v>
      </c>
      <c r="C2663" s="6">
        <v>0</v>
      </c>
    </row>
    <row r="2664" spans="1:3" x14ac:dyDescent="0.25">
      <c r="A2664" s="1" t="s">
        <v>9245</v>
      </c>
      <c r="B2664" s="2">
        <v>632127868</v>
      </c>
      <c r="C2664" s="6">
        <v>0.25</v>
      </c>
    </row>
    <row r="2665" spans="1:3" x14ac:dyDescent="0.25">
      <c r="A2665" s="1" t="s">
        <v>9245</v>
      </c>
      <c r="B2665" s="2">
        <v>654882523</v>
      </c>
      <c r="C2665" s="6">
        <v>0.5</v>
      </c>
    </row>
    <row r="2666" spans="1:3" x14ac:dyDescent="0.25">
      <c r="A2666" s="1" t="s">
        <v>9245</v>
      </c>
      <c r="B2666" s="2">
        <v>901360013</v>
      </c>
      <c r="C2666" s="6">
        <v>0</v>
      </c>
    </row>
    <row r="2667" spans="1:3" x14ac:dyDescent="0.25">
      <c r="A2667" s="1" t="s">
        <v>9245</v>
      </c>
      <c r="B2667" s="2">
        <v>900114788</v>
      </c>
      <c r="C2667" s="6">
        <v>0.25</v>
      </c>
    </row>
    <row r="2668" spans="1:3" x14ac:dyDescent="0.25">
      <c r="A2668" s="1" t="s">
        <v>9245</v>
      </c>
      <c r="B2668" s="2">
        <v>252358075</v>
      </c>
      <c r="C2668" s="6">
        <v>0</v>
      </c>
    </row>
    <row r="2669" spans="1:3" x14ac:dyDescent="0.25">
      <c r="A2669" s="1" t="s">
        <v>9245</v>
      </c>
      <c r="B2669" s="2">
        <v>54235781</v>
      </c>
      <c r="C2669" s="6">
        <v>0.75</v>
      </c>
    </row>
    <row r="2670" spans="1:3" x14ac:dyDescent="0.25">
      <c r="A2670" s="1" t="s">
        <v>9245</v>
      </c>
      <c r="B2670" s="2">
        <v>752834105</v>
      </c>
      <c r="C2670" s="6">
        <v>0.75</v>
      </c>
    </row>
    <row r="2671" spans="1:3" x14ac:dyDescent="0.25">
      <c r="A2671" s="1" t="s">
        <v>9245</v>
      </c>
      <c r="B2671" s="2">
        <v>369259451</v>
      </c>
      <c r="C2671" s="6">
        <v>0.5</v>
      </c>
    </row>
    <row r="2672" spans="1:3" x14ac:dyDescent="0.25">
      <c r="A2672" s="1" t="s">
        <v>9245</v>
      </c>
      <c r="B2672" s="2">
        <v>578101395</v>
      </c>
      <c r="C2672" s="6">
        <v>0.5</v>
      </c>
    </row>
    <row r="2673" spans="1:3" x14ac:dyDescent="0.25">
      <c r="A2673" s="1" t="s">
        <v>9245</v>
      </c>
      <c r="B2673" s="2">
        <v>268873052</v>
      </c>
      <c r="C2673" s="6">
        <v>0</v>
      </c>
    </row>
    <row r="2674" spans="1:3" x14ac:dyDescent="0.25">
      <c r="A2674" s="1" t="s">
        <v>9245</v>
      </c>
      <c r="B2674" s="2">
        <v>935349309</v>
      </c>
      <c r="C2674" s="6">
        <v>0</v>
      </c>
    </row>
    <row r="2675" spans="1:3" x14ac:dyDescent="0.25">
      <c r="A2675" s="1" t="s">
        <v>9245</v>
      </c>
      <c r="B2675" s="2">
        <v>377745821</v>
      </c>
      <c r="C2675" s="6">
        <v>0.75</v>
      </c>
    </row>
    <row r="2676" spans="1:3" x14ac:dyDescent="0.25">
      <c r="A2676" s="1" t="s">
        <v>9245</v>
      </c>
      <c r="B2676" s="2">
        <v>29584324</v>
      </c>
      <c r="C2676" s="6">
        <v>0.75</v>
      </c>
    </row>
    <row r="2677" spans="1:3" x14ac:dyDescent="0.25">
      <c r="A2677" s="1" t="s">
        <v>9245</v>
      </c>
      <c r="B2677" s="2">
        <v>508270408</v>
      </c>
      <c r="C2677" s="6">
        <v>0</v>
      </c>
    </row>
    <row r="2678" spans="1:3" x14ac:dyDescent="0.25">
      <c r="A2678" s="1" t="s">
        <v>9245</v>
      </c>
      <c r="B2678" s="2">
        <v>354583177</v>
      </c>
      <c r="C2678" s="6">
        <v>0.5</v>
      </c>
    </row>
    <row r="2679" spans="1:3" x14ac:dyDescent="0.25">
      <c r="A2679" s="1" t="s">
        <v>9245</v>
      </c>
      <c r="B2679" s="2">
        <v>524107141</v>
      </c>
      <c r="C2679" s="6">
        <v>0.75</v>
      </c>
    </row>
    <row r="2680" spans="1:3" x14ac:dyDescent="0.25">
      <c r="A2680" s="1" t="s">
        <v>9245</v>
      </c>
      <c r="B2680" s="2">
        <v>337682362</v>
      </c>
      <c r="C2680" s="6">
        <v>0.25</v>
      </c>
    </row>
    <row r="2681" spans="1:3" x14ac:dyDescent="0.25">
      <c r="A2681" s="1" t="s">
        <v>9245</v>
      </c>
      <c r="B2681" s="2">
        <v>176770758</v>
      </c>
      <c r="C2681" s="6">
        <v>0</v>
      </c>
    </row>
    <row r="2682" spans="1:3" x14ac:dyDescent="0.25">
      <c r="A2682" s="1" t="s">
        <v>9245</v>
      </c>
      <c r="B2682" s="2">
        <v>54519301</v>
      </c>
      <c r="C2682" s="6">
        <v>0</v>
      </c>
    </row>
    <row r="2683" spans="1:3" x14ac:dyDescent="0.25">
      <c r="A2683" s="1" t="s">
        <v>9245</v>
      </c>
      <c r="B2683" s="2">
        <v>15447086</v>
      </c>
      <c r="C2683" s="6">
        <v>0.75</v>
      </c>
    </row>
    <row r="2684" spans="1:3" x14ac:dyDescent="0.25">
      <c r="A2684" s="1" t="s">
        <v>9245</v>
      </c>
      <c r="B2684" s="2">
        <v>158218396</v>
      </c>
      <c r="C2684" s="6">
        <v>0.5</v>
      </c>
    </row>
    <row r="2685" spans="1:3" x14ac:dyDescent="0.25">
      <c r="A2685" s="1" t="s">
        <v>9245</v>
      </c>
      <c r="B2685" s="2">
        <v>744442646</v>
      </c>
      <c r="C2685" s="6">
        <v>0.5</v>
      </c>
    </row>
    <row r="2686" spans="1:3" x14ac:dyDescent="0.25">
      <c r="A2686" s="1" t="s">
        <v>9245</v>
      </c>
      <c r="B2686" s="2">
        <v>526690732</v>
      </c>
      <c r="C2686" s="6">
        <v>0.5</v>
      </c>
    </row>
    <row r="2687" spans="1:3" x14ac:dyDescent="0.25">
      <c r="A2687" s="1" t="s">
        <v>9245</v>
      </c>
      <c r="B2687" s="2">
        <v>815025476</v>
      </c>
      <c r="C2687" s="6">
        <v>0.75</v>
      </c>
    </row>
    <row r="2688" spans="1:3" x14ac:dyDescent="0.25">
      <c r="A2688" s="1" t="s">
        <v>9245</v>
      </c>
      <c r="B2688" s="2">
        <v>287647957</v>
      </c>
      <c r="C2688" s="6">
        <v>0.75</v>
      </c>
    </row>
    <row r="2689" spans="1:3" x14ac:dyDescent="0.25">
      <c r="A2689" s="1" t="s">
        <v>9245</v>
      </c>
      <c r="B2689" s="2">
        <v>367548863</v>
      </c>
      <c r="C2689" s="6">
        <v>0</v>
      </c>
    </row>
    <row r="2690" spans="1:3" x14ac:dyDescent="0.25">
      <c r="A2690" s="1" t="s">
        <v>9245</v>
      </c>
      <c r="B2690" s="2">
        <v>533542112</v>
      </c>
      <c r="C2690" s="6">
        <v>0</v>
      </c>
    </row>
    <row r="2691" spans="1:3" x14ac:dyDescent="0.25">
      <c r="A2691" s="1" t="s">
        <v>9245</v>
      </c>
      <c r="B2691" s="2">
        <v>805420729</v>
      </c>
      <c r="C2691" s="6">
        <v>0.25</v>
      </c>
    </row>
    <row r="2692" spans="1:3" x14ac:dyDescent="0.25">
      <c r="A2692" s="1" t="s">
        <v>9245</v>
      </c>
      <c r="B2692" s="2">
        <v>274125874</v>
      </c>
      <c r="C2692" s="6">
        <v>0.75</v>
      </c>
    </row>
    <row r="2693" spans="1:3" x14ac:dyDescent="0.25">
      <c r="A2693" s="1" t="s">
        <v>9245</v>
      </c>
      <c r="B2693" s="2">
        <v>600960976</v>
      </c>
      <c r="C2693" s="6">
        <v>0.25</v>
      </c>
    </row>
    <row r="2694" spans="1:3" x14ac:dyDescent="0.25">
      <c r="A2694" s="1" t="s">
        <v>9245</v>
      </c>
      <c r="B2694" s="2">
        <v>602536003</v>
      </c>
      <c r="C2694" s="6">
        <v>0.75</v>
      </c>
    </row>
    <row r="2695" spans="1:3" x14ac:dyDescent="0.25">
      <c r="A2695" s="1" t="s">
        <v>9245</v>
      </c>
      <c r="B2695" s="2">
        <v>736928880</v>
      </c>
      <c r="C2695" s="6">
        <v>0.75</v>
      </c>
    </row>
    <row r="2696" spans="1:3" x14ac:dyDescent="0.25">
      <c r="A2696" s="1" t="s">
        <v>9245</v>
      </c>
      <c r="B2696" s="2">
        <v>783716947</v>
      </c>
      <c r="C2696" s="6">
        <v>0.75</v>
      </c>
    </row>
    <row r="2697" spans="1:3" x14ac:dyDescent="0.25">
      <c r="A2697" s="1" t="s">
        <v>9245</v>
      </c>
      <c r="B2697" s="2">
        <v>808714603</v>
      </c>
      <c r="C2697" s="6">
        <v>0</v>
      </c>
    </row>
    <row r="2698" spans="1:3" x14ac:dyDescent="0.25">
      <c r="A2698" s="1" t="s">
        <v>9245</v>
      </c>
      <c r="B2698" s="2">
        <v>363651535</v>
      </c>
      <c r="C2698" s="6">
        <v>0.75</v>
      </c>
    </row>
    <row r="2699" spans="1:3" x14ac:dyDescent="0.25">
      <c r="A2699" s="1" t="s">
        <v>9245</v>
      </c>
      <c r="B2699" s="2">
        <v>426592473</v>
      </c>
      <c r="C2699" s="6">
        <v>0</v>
      </c>
    </row>
    <row r="2700" spans="1:3" x14ac:dyDescent="0.25">
      <c r="A2700" s="1" t="s">
        <v>9245</v>
      </c>
      <c r="B2700" s="2">
        <v>431023279</v>
      </c>
      <c r="C2700" s="6">
        <v>0.75</v>
      </c>
    </row>
    <row r="2701" spans="1:3" x14ac:dyDescent="0.25">
      <c r="A2701" s="1" t="s">
        <v>9245</v>
      </c>
      <c r="B2701" s="2">
        <v>803873323</v>
      </c>
      <c r="C2701" s="6">
        <v>0.5</v>
      </c>
    </row>
    <row r="2702" spans="1:3" x14ac:dyDescent="0.25">
      <c r="A2702" s="1" t="s">
        <v>9245</v>
      </c>
      <c r="B2702" s="2">
        <v>710742690</v>
      </c>
      <c r="C2702" s="6">
        <v>0.75</v>
      </c>
    </row>
    <row r="2703" spans="1:3" x14ac:dyDescent="0.25">
      <c r="A2703" s="1" t="s">
        <v>9245</v>
      </c>
      <c r="B2703" s="2">
        <v>277038324</v>
      </c>
      <c r="C2703" s="6">
        <v>0.5</v>
      </c>
    </row>
    <row r="2704" spans="1:3" x14ac:dyDescent="0.25">
      <c r="A2704" s="1" t="s">
        <v>9245</v>
      </c>
      <c r="B2704" s="2">
        <v>978339880</v>
      </c>
      <c r="C2704" s="6">
        <v>0.75</v>
      </c>
    </row>
    <row r="2705" spans="1:3" x14ac:dyDescent="0.25">
      <c r="A2705" s="1" t="s">
        <v>9245</v>
      </c>
      <c r="B2705" s="2">
        <v>463217730</v>
      </c>
      <c r="C2705" s="6">
        <v>0.5</v>
      </c>
    </row>
    <row r="2706" spans="1:3" x14ac:dyDescent="0.25">
      <c r="A2706" s="1" t="s">
        <v>9245</v>
      </c>
      <c r="B2706" s="2">
        <v>759994906</v>
      </c>
      <c r="C2706" s="6">
        <v>0</v>
      </c>
    </row>
    <row r="2707" spans="1:3" x14ac:dyDescent="0.25">
      <c r="A2707" s="1" t="s">
        <v>9245</v>
      </c>
      <c r="B2707" s="2">
        <v>707730459</v>
      </c>
      <c r="C2707" s="6">
        <v>0.5</v>
      </c>
    </row>
    <row r="2708" spans="1:3" x14ac:dyDescent="0.25">
      <c r="A2708" s="1" t="s">
        <v>9245</v>
      </c>
      <c r="B2708" s="2">
        <v>49544460</v>
      </c>
      <c r="C2708" s="6">
        <v>0.75</v>
      </c>
    </row>
    <row r="2709" spans="1:3" x14ac:dyDescent="0.25">
      <c r="A2709" s="1" t="s">
        <v>9245</v>
      </c>
      <c r="B2709" s="2">
        <v>346282943</v>
      </c>
      <c r="C2709" s="6">
        <v>0.5</v>
      </c>
    </row>
    <row r="2710" spans="1:3" x14ac:dyDescent="0.25">
      <c r="A2710" s="1" t="s">
        <v>9245</v>
      </c>
      <c r="B2710" s="2">
        <v>288258554</v>
      </c>
      <c r="C2710" s="6">
        <v>0.25</v>
      </c>
    </row>
    <row r="2711" spans="1:3" x14ac:dyDescent="0.25">
      <c r="A2711" s="1" t="s">
        <v>9245</v>
      </c>
      <c r="B2711" s="2">
        <v>26700503</v>
      </c>
      <c r="C2711" s="6">
        <v>0.25</v>
      </c>
    </row>
    <row r="2712" spans="1:3" x14ac:dyDescent="0.25">
      <c r="A2712" s="1" t="s">
        <v>9245</v>
      </c>
      <c r="B2712" s="2">
        <v>380741591</v>
      </c>
      <c r="C2712" s="6">
        <v>0.25</v>
      </c>
    </row>
    <row r="2713" spans="1:3" x14ac:dyDescent="0.25">
      <c r="A2713" s="1" t="s">
        <v>9245</v>
      </c>
      <c r="B2713" s="2">
        <v>685292999</v>
      </c>
      <c r="C2713" s="6">
        <v>0.75</v>
      </c>
    </row>
    <row r="2714" spans="1:3" x14ac:dyDescent="0.25">
      <c r="A2714" s="1" t="s">
        <v>9245</v>
      </c>
      <c r="B2714" s="2">
        <v>268424217</v>
      </c>
      <c r="C2714" s="6">
        <v>0.25</v>
      </c>
    </row>
    <row r="2715" spans="1:3" x14ac:dyDescent="0.25">
      <c r="A2715" s="1" t="s">
        <v>9245</v>
      </c>
      <c r="B2715" s="2">
        <v>228862962</v>
      </c>
      <c r="C2715" s="6">
        <v>0</v>
      </c>
    </row>
    <row r="2716" spans="1:3" x14ac:dyDescent="0.25">
      <c r="A2716" s="1" t="s">
        <v>9245</v>
      </c>
      <c r="B2716" s="2">
        <v>565940869</v>
      </c>
      <c r="C2716" s="6">
        <v>0.25</v>
      </c>
    </row>
    <row r="2717" spans="1:3" x14ac:dyDescent="0.25">
      <c r="A2717" s="1" t="s">
        <v>9245</v>
      </c>
      <c r="B2717" s="2">
        <v>403244085</v>
      </c>
      <c r="C2717" s="6">
        <v>0</v>
      </c>
    </row>
    <row r="2718" spans="1:3" x14ac:dyDescent="0.25">
      <c r="A2718" s="1" t="s">
        <v>9245</v>
      </c>
      <c r="B2718" s="2">
        <v>868132016</v>
      </c>
      <c r="C2718" s="6">
        <v>0.25</v>
      </c>
    </row>
    <row r="2719" spans="1:3" x14ac:dyDescent="0.25">
      <c r="A2719" s="1" t="s">
        <v>9245</v>
      </c>
      <c r="B2719" s="2">
        <v>858160400</v>
      </c>
      <c r="C2719" s="6">
        <v>0</v>
      </c>
    </row>
    <row r="2720" spans="1:3" x14ac:dyDescent="0.25">
      <c r="A2720" s="1" t="s">
        <v>9245</v>
      </c>
      <c r="B2720" s="2">
        <v>669645302</v>
      </c>
      <c r="C2720" s="6">
        <v>0.75</v>
      </c>
    </row>
    <row r="2721" spans="1:3" x14ac:dyDescent="0.25">
      <c r="A2721" s="1" t="s">
        <v>9245</v>
      </c>
      <c r="B2721" s="2">
        <v>330644989</v>
      </c>
      <c r="C2721" s="6">
        <v>0.75</v>
      </c>
    </row>
    <row r="2722" spans="1:3" x14ac:dyDescent="0.25">
      <c r="A2722" s="1" t="s">
        <v>9245</v>
      </c>
      <c r="B2722" s="2">
        <v>870702609</v>
      </c>
      <c r="C2722" s="6">
        <v>0</v>
      </c>
    </row>
    <row r="2723" spans="1:3" x14ac:dyDescent="0.25">
      <c r="A2723" s="1" t="s">
        <v>9245</v>
      </c>
      <c r="B2723" s="2">
        <v>842020221</v>
      </c>
      <c r="C2723" s="6">
        <v>0.5</v>
      </c>
    </row>
    <row r="2724" spans="1:3" x14ac:dyDescent="0.25">
      <c r="A2724" s="1" t="s">
        <v>9245</v>
      </c>
      <c r="B2724" s="2">
        <v>620975002</v>
      </c>
      <c r="C2724" s="6">
        <v>0</v>
      </c>
    </row>
    <row r="2725" spans="1:3" x14ac:dyDescent="0.25">
      <c r="A2725" s="1" t="s">
        <v>9245</v>
      </c>
      <c r="B2725" s="2">
        <v>54092581</v>
      </c>
      <c r="C2725" s="6">
        <v>0.25</v>
      </c>
    </row>
    <row r="2726" spans="1:3" x14ac:dyDescent="0.25">
      <c r="A2726" s="1" t="s">
        <v>9245</v>
      </c>
      <c r="B2726" s="2">
        <v>744003559</v>
      </c>
      <c r="C2726" s="6">
        <v>0.75</v>
      </c>
    </row>
    <row r="2727" spans="1:3" x14ac:dyDescent="0.25">
      <c r="A2727" s="1" t="s">
        <v>9245</v>
      </c>
      <c r="B2727" s="2">
        <v>892681718</v>
      </c>
      <c r="C2727" s="6">
        <v>0.25</v>
      </c>
    </row>
    <row r="2728" spans="1:3" x14ac:dyDescent="0.25">
      <c r="A2728" s="1" t="s">
        <v>9245</v>
      </c>
      <c r="B2728" s="2">
        <v>189387888</v>
      </c>
      <c r="C2728" s="6">
        <v>0</v>
      </c>
    </row>
    <row r="2729" spans="1:3" x14ac:dyDescent="0.25">
      <c r="A2729" s="1" t="s">
        <v>9245</v>
      </c>
      <c r="B2729" s="2">
        <v>380865340</v>
      </c>
      <c r="C2729" s="6">
        <v>0.75</v>
      </c>
    </row>
    <row r="2730" spans="1:3" x14ac:dyDescent="0.25">
      <c r="A2730" s="1" t="s">
        <v>9245</v>
      </c>
      <c r="B2730" s="2">
        <v>899944761</v>
      </c>
      <c r="C2730" s="6">
        <v>0.25</v>
      </c>
    </row>
    <row r="2731" spans="1:3" x14ac:dyDescent="0.25">
      <c r="A2731" s="1" t="s">
        <v>9245</v>
      </c>
      <c r="B2731" s="2">
        <v>303452116</v>
      </c>
      <c r="C2731" s="6">
        <v>0.25</v>
      </c>
    </row>
    <row r="2732" spans="1:3" x14ac:dyDescent="0.25">
      <c r="A2732" s="1" t="s">
        <v>9245</v>
      </c>
      <c r="B2732" s="2">
        <v>38027314</v>
      </c>
      <c r="C2732" s="6">
        <v>0.5</v>
      </c>
    </row>
    <row r="2733" spans="1:3" x14ac:dyDescent="0.25">
      <c r="A2733" s="1" t="s">
        <v>9245</v>
      </c>
      <c r="B2733" s="2">
        <v>120818084</v>
      </c>
      <c r="C2733" s="6">
        <v>0.25</v>
      </c>
    </row>
    <row r="2734" spans="1:3" x14ac:dyDescent="0.25">
      <c r="A2734" s="1" t="s">
        <v>9245</v>
      </c>
      <c r="B2734" s="2">
        <v>86568311</v>
      </c>
      <c r="C2734" s="6">
        <v>0.75</v>
      </c>
    </row>
    <row r="2735" spans="1:3" x14ac:dyDescent="0.25">
      <c r="A2735" s="1" t="s">
        <v>9245</v>
      </c>
      <c r="B2735" s="2">
        <v>245309141</v>
      </c>
      <c r="C2735" s="6">
        <v>0.25</v>
      </c>
    </row>
    <row r="2736" spans="1:3" x14ac:dyDescent="0.25">
      <c r="A2736" s="1" t="s">
        <v>9245</v>
      </c>
      <c r="B2736" s="2">
        <v>844252745</v>
      </c>
      <c r="C2736" s="6">
        <v>0</v>
      </c>
    </row>
    <row r="2737" spans="1:3" x14ac:dyDescent="0.25">
      <c r="A2737" s="1" t="s">
        <v>9245</v>
      </c>
      <c r="B2737" s="2">
        <v>125415238</v>
      </c>
      <c r="C2737" s="6">
        <v>0.5</v>
      </c>
    </row>
    <row r="2738" spans="1:3" x14ac:dyDescent="0.25">
      <c r="A2738" s="1" t="s">
        <v>9245</v>
      </c>
      <c r="B2738" s="2">
        <v>196785497</v>
      </c>
      <c r="C2738" s="6">
        <v>0</v>
      </c>
    </row>
    <row r="2739" spans="1:3" x14ac:dyDescent="0.25">
      <c r="A2739" s="1" t="s">
        <v>9245</v>
      </c>
      <c r="B2739" s="2">
        <v>651408920</v>
      </c>
      <c r="C2739" s="6">
        <v>0.5</v>
      </c>
    </row>
    <row r="2740" spans="1:3" x14ac:dyDescent="0.25">
      <c r="A2740" s="1" t="s">
        <v>9245</v>
      </c>
      <c r="B2740" s="2">
        <v>658326508</v>
      </c>
      <c r="C2740" s="6">
        <v>0.25</v>
      </c>
    </row>
    <row r="2741" spans="1:3" x14ac:dyDescent="0.25">
      <c r="A2741" s="1" t="s">
        <v>9245</v>
      </c>
      <c r="B2741" s="2">
        <v>836052605</v>
      </c>
      <c r="C2741" s="6">
        <v>0</v>
      </c>
    </row>
    <row r="2742" spans="1:3" x14ac:dyDescent="0.25">
      <c r="A2742" s="1" t="s">
        <v>9245</v>
      </c>
      <c r="B2742" s="2">
        <v>940266572</v>
      </c>
      <c r="C2742" s="6">
        <v>0.5</v>
      </c>
    </row>
    <row r="2743" spans="1:3" x14ac:dyDescent="0.25">
      <c r="A2743" s="1" t="s">
        <v>9245</v>
      </c>
      <c r="B2743" s="2">
        <v>863983168</v>
      </c>
      <c r="C2743" s="6">
        <v>0.25</v>
      </c>
    </row>
    <row r="2744" spans="1:3" x14ac:dyDescent="0.25">
      <c r="A2744" s="1" t="s">
        <v>9245</v>
      </c>
      <c r="B2744" s="2">
        <v>441796382</v>
      </c>
      <c r="C2744" s="6">
        <v>0</v>
      </c>
    </row>
    <row r="2745" spans="1:3" x14ac:dyDescent="0.25">
      <c r="A2745" s="1" t="s">
        <v>9245</v>
      </c>
      <c r="B2745" s="2">
        <v>901216031</v>
      </c>
      <c r="C2745" s="6">
        <v>0.25</v>
      </c>
    </row>
    <row r="2746" spans="1:3" x14ac:dyDescent="0.25">
      <c r="A2746" s="1" t="s">
        <v>9245</v>
      </c>
      <c r="B2746" s="2">
        <v>991907150</v>
      </c>
      <c r="C2746" s="6">
        <v>0.75</v>
      </c>
    </row>
    <row r="2747" spans="1:3" x14ac:dyDescent="0.25">
      <c r="A2747" s="1" t="s">
        <v>9245</v>
      </c>
      <c r="B2747" s="2">
        <v>374895648</v>
      </c>
      <c r="C2747" s="6">
        <v>0.25</v>
      </c>
    </row>
    <row r="2748" spans="1:3" x14ac:dyDescent="0.25">
      <c r="A2748" s="1" t="s">
        <v>9245</v>
      </c>
      <c r="B2748" s="2">
        <v>530044811</v>
      </c>
      <c r="C2748" s="6">
        <v>0.25</v>
      </c>
    </row>
    <row r="2749" spans="1:3" x14ac:dyDescent="0.25">
      <c r="A2749" s="1" t="s">
        <v>9245</v>
      </c>
      <c r="B2749" s="2">
        <v>769549463</v>
      </c>
      <c r="C2749" s="6">
        <v>0.75</v>
      </c>
    </row>
    <row r="2750" spans="1:3" x14ac:dyDescent="0.25">
      <c r="A2750" s="1" t="s">
        <v>9245</v>
      </c>
      <c r="B2750" s="2">
        <v>272264222</v>
      </c>
      <c r="C2750" s="6">
        <v>0.75</v>
      </c>
    </row>
    <row r="2751" spans="1:3" x14ac:dyDescent="0.25">
      <c r="A2751" s="1" t="s">
        <v>9245</v>
      </c>
      <c r="B2751" s="2">
        <v>25045676</v>
      </c>
      <c r="C2751" s="6">
        <v>0</v>
      </c>
    </row>
    <row r="2752" spans="1:3" x14ac:dyDescent="0.25">
      <c r="A2752" s="1" t="s">
        <v>9245</v>
      </c>
      <c r="B2752" s="2">
        <v>128772613</v>
      </c>
      <c r="C2752" s="6">
        <v>0.5</v>
      </c>
    </row>
    <row r="2753" spans="1:3" x14ac:dyDescent="0.25">
      <c r="A2753" s="1" t="s">
        <v>9235</v>
      </c>
      <c r="B2753" s="2">
        <v>363285002</v>
      </c>
      <c r="C2753" s="6">
        <v>0.75</v>
      </c>
    </row>
    <row r="2754" spans="1:3" x14ac:dyDescent="0.25">
      <c r="A2754" s="1" t="s">
        <v>9235</v>
      </c>
      <c r="B2754" s="2">
        <v>868121015</v>
      </c>
      <c r="C2754" s="6">
        <v>0.25</v>
      </c>
    </row>
    <row r="2755" spans="1:3" x14ac:dyDescent="0.25">
      <c r="A2755" s="1" t="s">
        <v>9235</v>
      </c>
      <c r="B2755" s="2">
        <v>714271057</v>
      </c>
      <c r="C2755" s="6">
        <v>0</v>
      </c>
    </row>
    <row r="2756" spans="1:3" x14ac:dyDescent="0.25">
      <c r="A2756" s="1" t="s">
        <v>9235</v>
      </c>
      <c r="B2756" s="2">
        <v>847601515</v>
      </c>
      <c r="C2756" s="6">
        <v>0.75</v>
      </c>
    </row>
    <row r="2757" spans="1:3" x14ac:dyDescent="0.25">
      <c r="A2757" s="1" t="s">
        <v>9235</v>
      </c>
      <c r="B2757" s="2">
        <v>778489603</v>
      </c>
      <c r="C2757" s="6">
        <v>0</v>
      </c>
    </row>
    <row r="2758" spans="1:3" x14ac:dyDescent="0.25">
      <c r="A2758" s="1" t="s">
        <v>9235</v>
      </c>
      <c r="B2758" s="2">
        <v>206071219</v>
      </c>
      <c r="C2758" s="6">
        <v>0.25</v>
      </c>
    </row>
    <row r="2759" spans="1:3" x14ac:dyDescent="0.25">
      <c r="A2759" s="1" t="s">
        <v>9235</v>
      </c>
      <c r="B2759" s="2">
        <v>600576973</v>
      </c>
      <c r="C2759" s="6">
        <v>0.25</v>
      </c>
    </row>
    <row r="2760" spans="1:3" x14ac:dyDescent="0.25">
      <c r="A2760" s="1" t="s">
        <v>9235</v>
      </c>
      <c r="B2760" s="2">
        <v>119671646</v>
      </c>
      <c r="C2760" s="6">
        <v>0.25</v>
      </c>
    </row>
    <row r="2761" spans="1:3" x14ac:dyDescent="0.25">
      <c r="A2761" s="1" t="s">
        <v>9235</v>
      </c>
      <c r="B2761" s="2">
        <v>836838522</v>
      </c>
      <c r="C2761" s="6">
        <v>0.25</v>
      </c>
    </row>
    <row r="2762" spans="1:3" x14ac:dyDescent="0.25">
      <c r="A2762" s="1" t="s">
        <v>9235</v>
      </c>
      <c r="B2762" s="2">
        <v>844402774</v>
      </c>
      <c r="C2762" s="6">
        <v>0.75</v>
      </c>
    </row>
    <row r="2763" spans="1:3" x14ac:dyDescent="0.25">
      <c r="A2763" s="1" t="s">
        <v>9235</v>
      </c>
      <c r="B2763" s="2">
        <v>560038029</v>
      </c>
      <c r="C2763" s="6">
        <v>0.5</v>
      </c>
    </row>
    <row r="2764" spans="1:3" x14ac:dyDescent="0.25">
      <c r="A2764" s="1" t="s">
        <v>9235</v>
      </c>
      <c r="B2764" s="2">
        <v>116404368</v>
      </c>
      <c r="C2764" s="6">
        <v>0.75</v>
      </c>
    </row>
    <row r="2765" spans="1:3" x14ac:dyDescent="0.25">
      <c r="A2765" s="1" t="s">
        <v>9235</v>
      </c>
      <c r="B2765" s="2">
        <v>9114300</v>
      </c>
      <c r="C2765" s="6">
        <v>0.25</v>
      </c>
    </row>
    <row r="2766" spans="1:3" x14ac:dyDescent="0.25">
      <c r="A2766" s="1" t="s">
        <v>9235</v>
      </c>
      <c r="B2766" s="2">
        <v>833820639</v>
      </c>
      <c r="C2766" s="6">
        <v>0.5</v>
      </c>
    </row>
    <row r="2767" spans="1:3" x14ac:dyDescent="0.25">
      <c r="A2767" s="1" t="s">
        <v>9235</v>
      </c>
      <c r="B2767" s="2">
        <v>468039144</v>
      </c>
      <c r="C2767" s="6">
        <v>0</v>
      </c>
    </row>
    <row r="2768" spans="1:3" x14ac:dyDescent="0.25">
      <c r="A2768" s="1" t="s">
        <v>9235</v>
      </c>
      <c r="B2768" s="2">
        <v>254207692</v>
      </c>
      <c r="C2768" s="6">
        <v>0</v>
      </c>
    </row>
    <row r="2769" spans="1:3" x14ac:dyDescent="0.25">
      <c r="A2769" s="1" t="s">
        <v>9235</v>
      </c>
      <c r="B2769" s="2">
        <v>988403910</v>
      </c>
      <c r="C2769" s="6">
        <v>0.5</v>
      </c>
    </row>
    <row r="2770" spans="1:3" x14ac:dyDescent="0.25">
      <c r="A2770" s="1" t="s">
        <v>9235</v>
      </c>
      <c r="B2770" s="2">
        <v>465242193</v>
      </c>
      <c r="C2770" s="6">
        <v>0.5</v>
      </c>
    </row>
    <row r="2771" spans="1:3" x14ac:dyDescent="0.25">
      <c r="A2771" s="1" t="s">
        <v>9235</v>
      </c>
      <c r="B2771" s="2">
        <v>984213296</v>
      </c>
      <c r="C2771" s="6">
        <v>0.25</v>
      </c>
    </row>
    <row r="2772" spans="1:3" x14ac:dyDescent="0.25">
      <c r="A2772" s="1" t="s">
        <v>9235</v>
      </c>
      <c r="B2772" s="2">
        <v>361894531</v>
      </c>
      <c r="C2772" s="6">
        <v>0.5</v>
      </c>
    </row>
    <row r="2773" spans="1:3" x14ac:dyDescent="0.25">
      <c r="A2773" s="1" t="s">
        <v>9235</v>
      </c>
      <c r="B2773" s="2">
        <v>898907904</v>
      </c>
      <c r="C2773" s="6">
        <v>0.25</v>
      </c>
    </row>
    <row r="2774" spans="1:3" x14ac:dyDescent="0.25">
      <c r="A2774" s="1" t="s">
        <v>9235</v>
      </c>
      <c r="B2774" s="2">
        <v>394919381</v>
      </c>
      <c r="C2774" s="6">
        <v>0.75</v>
      </c>
    </row>
    <row r="2775" spans="1:3" x14ac:dyDescent="0.25">
      <c r="A2775" s="1" t="s">
        <v>9235</v>
      </c>
      <c r="B2775" s="2">
        <v>696247654</v>
      </c>
      <c r="C2775" s="6">
        <v>0.25</v>
      </c>
    </row>
    <row r="2776" spans="1:3" x14ac:dyDescent="0.25">
      <c r="A2776" s="1" t="s">
        <v>9235</v>
      </c>
      <c r="B2776" s="2">
        <v>700293659</v>
      </c>
      <c r="C2776" s="6">
        <v>0</v>
      </c>
    </row>
    <row r="2777" spans="1:3" x14ac:dyDescent="0.25">
      <c r="A2777" s="1" t="s">
        <v>9235</v>
      </c>
      <c r="B2777" s="2">
        <v>687926099</v>
      </c>
      <c r="C2777" s="6">
        <v>0.75</v>
      </c>
    </row>
    <row r="2778" spans="1:3" x14ac:dyDescent="0.25">
      <c r="A2778" s="1" t="s">
        <v>9235</v>
      </c>
      <c r="B2778" s="2">
        <v>74546346</v>
      </c>
      <c r="C2778" s="6">
        <v>0</v>
      </c>
    </row>
    <row r="2779" spans="1:3" x14ac:dyDescent="0.25">
      <c r="A2779" s="1" t="s">
        <v>9235</v>
      </c>
      <c r="B2779" s="2">
        <v>507007205</v>
      </c>
      <c r="C2779" s="6">
        <v>0.25</v>
      </c>
    </row>
    <row r="2780" spans="1:3" x14ac:dyDescent="0.25">
      <c r="A2780" s="1" t="s">
        <v>9235</v>
      </c>
      <c r="B2780" s="2">
        <v>764436046</v>
      </c>
      <c r="C2780" s="6">
        <v>0</v>
      </c>
    </row>
    <row r="2781" spans="1:3" x14ac:dyDescent="0.25">
      <c r="A2781" s="1" t="s">
        <v>9235</v>
      </c>
      <c r="B2781" s="2">
        <v>198335679</v>
      </c>
      <c r="C2781" s="6">
        <v>0.25</v>
      </c>
    </row>
    <row r="2782" spans="1:3" x14ac:dyDescent="0.25">
      <c r="A2782" s="1" t="s">
        <v>9235</v>
      </c>
      <c r="B2782" s="2">
        <v>298370602</v>
      </c>
      <c r="C2782" s="6">
        <v>0.75</v>
      </c>
    </row>
    <row r="2783" spans="1:3" x14ac:dyDescent="0.25">
      <c r="A2783" s="1" t="s">
        <v>9235</v>
      </c>
      <c r="B2783" s="2">
        <v>687532679</v>
      </c>
      <c r="C2783" s="6">
        <v>0</v>
      </c>
    </row>
    <row r="2784" spans="1:3" x14ac:dyDescent="0.25">
      <c r="A2784" s="1" t="s">
        <v>9235</v>
      </c>
      <c r="B2784" s="2">
        <v>842344844</v>
      </c>
      <c r="C2784" s="6">
        <v>0</v>
      </c>
    </row>
    <row r="2785" spans="1:3" x14ac:dyDescent="0.25">
      <c r="A2785" s="1" t="s">
        <v>9235</v>
      </c>
      <c r="B2785" s="2">
        <v>517725391</v>
      </c>
      <c r="C2785" s="6">
        <v>0</v>
      </c>
    </row>
    <row r="2786" spans="1:3" x14ac:dyDescent="0.25">
      <c r="A2786" s="1" t="s">
        <v>9235</v>
      </c>
      <c r="B2786" s="2">
        <v>565277281</v>
      </c>
      <c r="C2786" s="6">
        <v>0</v>
      </c>
    </row>
    <row r="2787" spans="1:3" x14ac:dyDescent="0.25">
      <c r="A2787" s="1" t="s">
        <v>9235</v>
      </c>
      <c r="B2787" s="2">
        <v>81498368</v>
      </c>
      <c r="C2787" s="6">
        <v>0.75</v>
      </c>
    </row>
    <row r="2788" spans="1:3" x14ac:dyDescent="0.25">
      <c r="A2788" s="1" t="s">
        <v>9235</v>
      </c>
      <c r="B2788" s="2">
        <v>268405505</v>
      </c>
      <c r="C2788" s="6">
        <v>0.5</v>
      </c>
    </row>
    <row r="2789" spans="1:3" x14ac:dyDescent="0.25">
      <c r="A2789" s="1" t="s">
        <v>9235</v>
      </c>
      <c r="B2789" s="2">
        <v>488680309</v>
      </c>
      <c r="C2789" s="6">
        <v>0.25</v>
      </c>
    </row>
    <row r="2790" spans="1:3" x14ac:dyDescent="0.25">
      <c r="A2790" s="1" t="s">
        <v>9235</v>
      </c>
      <c r="B2790" s="2">
        <v>413993051</v>
      </c>
      <c r="C2790" s="6">
        <v>0.25</v>
      </c>
    </row>
    <row r="2791" spans="1:3" x14ac:dyDescent="0.25">
      <c r="A2791" s="1" t="s">
        <v>9235</v>
      </c>
      <c r="B2791" s="2">
        <v>581124558</v>
      </c>
      <c r="C2791" s="6">
        <v>0.25</v>
      </c>
    </row>
    <row r="2792" spans="1:3" x14ac:dyDescent="0.25">
      <c r="A2792" s="1" t="s">
        <v>9235</v>
      </c>
      <c r="B2792" s="2">
        <v>662989220</v>
      </c>
      <c r="C2792" s="6">
        <v>0.5</v>
      </c>
    </row>
    <row r="2793" spans="1:3" x14ac:dyDescent="0.25">
      <c r="A2793" s="1" t="s">
        <v>9235</v>
      </c>
      <c r="B2793" s="2">
        <v>892875281</v>
      </c>
      <c r="C2793" s="6">
        <v>0.25</v>
      </c>
    </row>
    <row r="2794" spans="1:3" x14ac:dyDescent="0.25">
      <c r="A2794" s="1" t="s">
        <v>9235</v>
      </c>
      <c r="B2794" s="2">
        <v>552405583</v>
      </c>
      <c r="C2794" s="6">
        <v>0.5</v>
      </c>
    </row>
    <row r="2795" spans="1:3" x14ac:dyDescent="0.25">
      <c r="A2795" s="1" t="s">
        <v>9235</v>
      </c>
      <c r="B2795" s="2">
        <v>99604138</v>
      </c>
      <c r="C2795" s="6">
        <v>0.5</v>
      </c>
    </row>
    <row r="2796" spans="1:3" x14ac:dyDescent="0.25">
      <c r="A2796" s="1" t="s">
        <v>9235</v>
      </c>
      <c r="B2796" s="2">
        <v>884381934</v>
      </c>
      <c r="C2796" s="6">
        <v>0.5</v>
      </c>
    </row>
    <row r="2797" spans="1:3" x14ac:dyDescent="0.25">
      <c r="A2797" s="1" t="s">
        <v>9235</v>
      </c>
      <c r="B2797" s="2">
        <v>704149278</v>
      </c>
      <c r="C2797" s="6">
        <v>0.5</v>
      </c>
    </row>
    <row r="2798" spans="1:3" x14ac:dyDescent="0.25">
      <c r="A2798" s="1" t="s">
        <v>9235</v>
      </c>
      <c r="B2798" s="2">
        <v>652691099</v>
      </c>
      <c r="C2798" s="6">
        <v>0.75</v>
      </c>
    </row>
    <row r="2799" spans="1:3" x14ac:dyDescent="0.25">
      <c r="A2799" s="1" t="s">
        <v>9235</v>
      </c>
      <c r="B2799" s="2">
        <v>404379161</v>
      </c>
      <c r="C2799" s="6">
        <v>0.5</v>
      </c>
    </row>
    <row r="2800" spans="1:3" x14ac:dyDescent="0.25">
      <c r="A2800" s="1" t="s">
        <v>9235</v>
      </c>
      <c r="B2800" s="2">
        <v>567668389</v>
      </c>
      <c r="C2800" s="6">
        <v>0.25</v>
      </c>
    </row>
    <row r="2801" spans="1:3" x14ac:dyDescent="0.25">
      <c r="A2801" s="1" t="s">
        <v>9235</v>
      </c>
      <c r="B2801" s="2">
        <v>505170927</v>
      </c>
      <c r="C2801" s="6">
        <v>0.25</v>
      </c>
    </row>
    <row r="2802" spans="1:3" x14ac:dyDescent="0.25">
      <c r="A2802" s="1" t="s">
        <v>9235</v>
      </c>
      <c r="B2802" s="2">
        <v>467556613</v>
      </c>
      <c r="C2802" s="6">
        <v>0.75</v>
      </c>
    </row>
    <row r="2803" spans="1:3" x14ac:dyDescent="0.25">
      <c r="A2803" s="1" t="s">
        <v>9235</v>
      </c>
      <c r="B2803" s="2">
        <v>624616768</v>
      </c>
      <c r="C2803" s="6">
        <v>0</v>
      </c>
    </row>
    <row r="2804" spans="1:3" x14ac:dyDescent="0.25">
      <c r="A2804" s="1" t="s">
        <v>9235</v>
      </c>
      <c r="B2804" s="2">
        <v>961710120</v>
      </c>
      <c r="C2804" s="6">
        <v>0.75</v>
      </c>
    </row>
    <row r="2805" spans="1:3" x14ac:dyDescent="0.25">
      <c r="A2805" s="1" t="s">
        <v>9235</v>
      </c>
      <c r="B2805" s="2">
        <v>432751448</v>
      </c>
      <c r="C2805" s="6">
        <v>0.5</v>
      </c>
    </row>
    <row r="2806" spans="1:3" x14ac:dyDescent="0.25">
      <c r="A2806" s="1" t="s">
        <v>9235</v>
      </c>
      <c r="B2806" s="2">
        <v>299454838</v>
      </c>
      <c r="C2806" s="6">
        <v>0.25</v>
      </c>
    </row>
    <row r="2807" spans="1:3" x14ac:dyDescent="0.25">
      <c r="A2807" s="1" t="s">
        <v>9235</v>
      </c>
      <c r="B2807" s="2">
        <v>896649727</v>
      </c>
      <c r="C2807" s="6">
        <v>0.25</v>
      </c>
    </row>
    <row r="2808" spans="1:3" x14ac:dyDescent="0.25">
      <c r="A2808" s="1" t="s">
        <v>9235</v>
      </c>
      <c r="B2808" s="2">
        <v>86614487</v>
      </c>
      <c r="C2808" s="6">
        <v>0</v>
      </c>
    </row>
    <row r="2809" spans="1:3" x14ac:dyDescent="0.25">
      <c r="A2809" s="1" t="s">
        <v>9235</v>
      </c>
      <c r="B2809" s="2">
        <v>900757172</v>
      </c>
      <c r="C2809" s="6">
        <v>0</v>
      </c>
    </row>
    <row r="2810" spans="1:3" x14ac:dyDescent="0.25">
      <c r="A2810" s="1" t="s">
        <v>9235</v>
      </c>
      <c r="B2810" s="2">
        <v>405162073</v>
      </c>
      <c r="C2810" s="6">
        <v>0.5</v>
      </c>
    </row>
    <row r="2811" spans="1:3" x14ac:dyDescent="0.25">
      <c r="A2811" s="1" t="s">
        <v>9235</v>
      </c>
      <c r="B2811" s="2">
        <v>336984371</v>
      </c>
      <c r="C2811" s="6">
        <v>0.75</v>
      </c>
    </row>
    <row r="2812" spans="1:3" x14ac:dyDescent="0.25">
      <c r="A2812" s="1" t="s">
        <v>9235</v>
      </c>
      <c r="B2812" s="2">
        <v>822729697</v>
      </c>
      <c r="C2812" s="6">
        <v>0.25</v>
      </c>
    </row>
    <row r="2813" spans="1:3" x14ac:dyDescent="0.25">
      <c r="A2813" s="1" t="s">
        <v>9235</v>
      </c>
      <c r="B2813" s="2">
        <v>80693210</v>
      </c>
      <c r="C2813" s="6">
        <v>0.25</v>
      </c>
    </row>
    <row r="2814" spans="1:3" x14ac:dyDescent="0.25">
      <c r="A2814" s="1" t="s">
        <v>9235</v>
      </c>
      <c r="B2814" s="2">
        <v>710192330</v>
      </c>
      <c r="C2814" s="6">
        <v>0</v>
      </c>
    </row>
    <row r="2815" spans="1:3" x14ac:dyDescent="0.25">
      <c r="A2815" s="1" t="s">
        <v>9235</v>
      </c>
      <c r="B2815" s="2">
        <v>247030328</v>
      </c>
      <c r="C2815" s="6">
        <v>0.5</v>
      </c>
    </row>
    <row r="2816" spans="1:3" x14ac:dyDescent="0.25">
      <c r="A2816" s="1" t="s">
        <v>9235</v>
      </c>
      <c r="B2816" s="2">
        <v>961831981</v>
      </c>
      <c r="C2816" s="6">
        <v>0</v>
      </c>
    </row>
    <row r="2817" spans="1:3" x14ac:dyDescent="0.25">
      <c r="A2817" s="1" t="s">
        <v>9235</v>
      </c>
      <c r="B2817" s="2">
        <v>101979748</v>
      </c>
      <c r="C2817" s="6">
        <v>0.5</v>
      </c>
    </row>
    <row r="2818" spans="1:3" x14ac:dyDescent="0.25">
      <c r="A2818" s="1" t="s">
        <v>9235</v>
      </c>
      <c r="B2818" s="2">
        <v>381094998</v>
      </c>
      <c r="C2818" s="6">
        <v>0</v>
      </c>
    </row>
    <row r="2819" spans="1:3" x14ac:dyDescent="0.25">
      <c r="A2819" s="1" t="s">
        <v>9235</v>
      </c>
      <c r="B2819" s="2">
        <v>750833059</v>
      </c>
      <c r="C2819" s="6">
        <v>0</v>
      </c>
    </row>
    <row r="2820" spans="1:3" x14ac:dyDescent="0.25">
      <c r="A2820" s="1" t="s">
        <v>9235</v>
      </c>
      <c r="B2820" s="2">
        <v>5209569</v>
      </c>
      <c r="C2820" s="6">
        <v>0.5</v>
      </c>
    </row>
    <row r="2821" spans="1:3" x14ac:dyDescent="0.25">
      <c r="A2821" s="1" t="s">
        <v>9235</v>
      </c>
      <c r="B2821" s="2">
        <v>966549788</v>
      </c>
      <c r="C2821" s="6">
        <v>0.75</v>
      </c>
    </row>
    <row r="2822" spans="1:3" x14ac:dyDescent="0.25">
      <c r="A2822" s="1" t="s">
        <v>9235</v>
      </c>
      <c r="B2822" s="2">
        <v>245262793</v>
      </c>
      <c r="C2822" s="6">
        <v>0.25</v>
      </c>
    </row>
    <row r="2823" spans="1:3" x14ac:dyDescent="0.25">
      <c r="A2823" s="1" t="s">
        <v>9235</v>
      </c>
      <c r="B2823" s="2">
        <v>329567273</v>
      </c>
      <c r="C2823" s="6">
        <v>0</v>
      </c>
    </row>
    <row r="2824" spans="1:3" x14ac:dyDescent="0.25">
      <c r="A2824" s="1" t="s">
        <v>9235</v>
      </c>
      <c r="B2824" s="2">
        <v>212687695</v>
      </c>
      <c r="C2824" s="6">
        <v>0</v>
      </c>
    </row>
    <row r="2825" spans="1:3" x14ac:dyDescent="0.25">
      <c r="A2825" s="1" t="s">
        <v>9235</v>
      </c>
      <c r="B2825" s="2">
        <v>647583601</v>
      </c>
      <c r="C2825" s="6">
        <v>0</v>
      </c>
    </row>
    <row r="2826" spans="1:3" x14ac:dyDescent="0.25">
      <c r="A2826" s="1" t="s">
        <v>9235</v>
      </c>
      <c r="B2826" s="2">
        <v>15764858</v>
      </c>
      <c r="C2826" s="6">
        <v>0.75</v>
      </c>
    </row>
    <row r="2827" spans="1:3" x14ac:dyDescent="0.25">
      <c r="A2827" s="1" t="s">
        <v>9235</v>
      </c>
      <c r="B2827" s="2">
        <v>804038273</v>
      </c>
      <c r="C2827" s="6">
        <v>0.5</v>
      </c>
    </row>
    <row r="2828" spans="1:3" x14ac:dyDescent="0.25">
      <c r="A2828" s="1" t="s">
        <v>9235</v>
      </c>
      <c r="B2828" s="2">
        <v>523442789</v>
      </c>
      <c r="C2828" s="6">
        <v>0</v>
      </c>
    </row>
    <row r="2829" spans="1:3" x14ac:dyDescent="0.25">
      <c r="A2829" s="1" t="s">
        <v>9235</v>
      </c>
      <c r="B2829" s="2">
        <v>225023213</v>
      </c>
      <c r="C2829" s="6">
        <v>0.5</v>
      </c>
    </row>
    <row r="2830" spans="1:3" x14ac:dyDescent="0.25">
      <c r="A2830" s="1" t="s">
        <v>9235</v>
      </c>
      <c r="B2830" s="2">
        <v>454950381</v>
      </c>
      <c r="C2830" s="6">
        <v>0.25</v>
      </c>
    </row>
    <row r="2831" spans="1:3" x14ac:dyDescent="0.25">
      <c r="A2831" s="1" t="s">
        <v>9235</v>
      </c>
      <c r="B2831" s="2">
        <v>355991638</v>
      </c>
      <c r="C2831" s="6">
        <v>0</v>
      </c>
    </row>
    <row r="2832" spans="1:3" x14ac:dyDescent="0.25">
      <c r="A2832" s="1" t="s">
        <v>9235</v>
      </c>
      <c r="B2832" s="2">
        <v>467194584</v>
      </c>
      <c r="C2832" s="6">
        <v>0</v>
      </c>
    </row>
    <row r="2833" spans="1:3" x14ac:dyDescent="0.25">
      <c r="A2833" s="1" t="s">
        <v>9235</v>
      </c>
      <c r="B2833" s="2">
        <v>629836594</v>
      </c>
      <c r="C2833" s="6">
        <v>0</v>
      </c>
    </row>
    <row r="2834" spans="1:3" x14ac:dyDescent="0.25">
      <c r="A2834" s="1" t="s">
        <v>9235</v>
      </c>
      <c r="B2834" s="2">
        <v>547781025</v>
      </c>
      <c r="C2834" s="6">
        <v>0.5</v>
      </c>
    </row>
    <row r="2835" spans="1:3" x14ac:dyDescent="0.25">
      <c r="A2835" s="1" t="s">
        <v>9235</v>
      </c>
      <c r="B2835" s="2">
        <v>735527609</v>
      </c>
      <c r="C2835" s="6">
        <v>0.75</v>
      </c>
    </row>
    <row r="2836" spans="1:3" x14ac:dyDescent="0.25">
      <c r="A2836" s="1" t="s">
        <v>9235</v>
      </c>
      <c r="B2836" s="2">
        <v>174833834</v>
      </c>
      <c r="C2836" s="6">
        <v>0.5</v>
      </c>
    </row>
    <row r="2837" spans="1:3" x14ac:dyDescent="0.25">
      <c r="A2837" s="1" t="s">
        <v>9235</v>
      </c>
      <c r="B2837" s="2">
        <v>971310478</v>
      </c>
      <c r="C2837" s="6">
        <v>0.75</v>
      </c>
    </row>
    <row r="2838" spans="1:3" x14ac:dyDescent="0.25">
      <c r="A2838" s="1" t="s">
        <v>9235</v>
      </c>
      <c r="B2838" s="2">
        <v>905458743</v>
      </c>
      <c r="C2838" s="6">
        <v>0.25</v>
      </c>
    </row>
    <row r="2839" spans="1:3" x14ac:dyDescent="0.25">
      <c r="A2839" s="1" t="s">
        <v>9235</v>
      </c>
      <c r="B2839" s="2">
        <v>549894138</v>
      </c>
      <c r="C2839" s="6">
        <v>0.75</v>
      </c>
    </row>
    <row r="2840" spans="1:3" x14ac:dyDescent="0.25">
      <c r="A2840" s="1" t="s">
        <v>9235</v>
      </c>
      <c r="B2840" s="2">
        <v>465359014</v>
      </c>
      <c r="C2840" s="6">
        <v>0</v>
      </c>
    </row>
    <row r="2841" spans="1:3" x14ac:dyDescent="0.25">
      <c r="A2841" s="1" t="s">
        <v>9235</v>
      </c>
      <c r="B2841" s="2">
        <v>759284715</v>
      </c>
      <c r="C2841" s="6">
        <v>0</v>
      </c>
    </row>
    <row r="2842" spans="1:3" x14ac:dyDescent="0.25">
      <c r="A2842" s="1" t="s">
        <v>9235</v>
      </c>
      <c r="B2842" s="2">
        <v>331061325</v>
      </c>
      <c r="C2842" s="6">
        <v>0.5</v>
      </c>
    </row>
    <row r="2843" spans="1:3" x14ac:dyDescent="0.25">
      <c r="A2843" s="1" t="s">
        <v>9235</v>
      </c>
      <c r="B2843" s="2">
        <v>280454740</v>
      </c>
      <c r="C2843" s="6">
        <v>0.5</v>
      </c>
    </row>
    <row r="2844" spans="1:3" x14ac:dyDescent="0.25">
      <c r="A2844" s="1" t="s">
        <v>9235</v>
      </c>
      <c r="B2844" s="2">
        <v>444190604</v>
      </c>
      <c r="C2844" s="6">
        <v>0.25</v>
      </c>
    </row>
    <row r="2845" spans="1:3" x14ac:dyDescent="0.25">
      <c r="A2845" s="1" t="s">
        <v>9235</v>
      </c>
      <c r="B2845" s="2">
        <v>3623213</v>
      </c>
      <c r="C2845" s="6">
        <v>0.25</v>
      </c>
    </row>
    <row r="2846" spans="1:3" x14ac:dyDescent="0.25">
      <c r="A2846" s="1" t="s">
        <v>9235</v>
      </c>
      <c r="B2846" s="2">
        <v>809692533</v>
      </c>
      <c r="C2846" s="6">
        <v>0.25</v>
      </c>
    </row>
    <row r="2847" spans="1:3" x14ac:dyDescent="0.25">
      <c r="A2847" s="1" t="s">
        <v>9235</v>
      </c>
      <c r="B2847" s="2">
        <v>555382110</v>
      </c>
      <c r="C2847" s="6">
        <v>0.75</v>
      </c>
    </row>
    <row r="2848" spans="1:3" x14ac:dyDescent="0.25">
      <c r="A2848" s="1" t="s">
        <v>9235</v>
      </c>
      <c r="B2848" s="2">
        <v>301903886</v>
      </c>
      <c r="C2848" s="6">
        <v>0.5</v>
      </c>
    </row>
    <row r="2849" spans="1:3" x14ac:dyDescent="0.25">
      <c r="A2849" s="1" t="s">
        <v>9235</v>
      </c>
      <c r="B2849" s="2">
        <v>823906903</v>
      </c>
      <c r="C2849" s="6">
        <v>0.75</v>
      </c>
    </row>
    <row r="2850" spans="1:3" x14ac:dyDescent="0.25">
      <c r="A2850" s="1" t="s">
        <v>9235</v>
      </c>
      <c r="B2850" s="2">
        <v>638990797</v>
      </c>
      <c r="C2850" s="6">
        <v>0</v>
      </c>
    </row>
    <row r="2851" spans="1:3" x14ac:dyDescent="0.25">
      <c r="A2851" s="1" t="s">
        <v>9235</v>
      </c>
      <c r="B2851" s="2">
        <v>986276311</v>
      </c>
      <c r="C2851" s="6">
        <v>0.25</v>
      </c>
    </row>
    <row r="2852" spans="1:3" x14ac:dyDescent="0.25">
      <c r="A2852" s="1" t="s">
        <v>9235</v>
      </c>
      <c r="B2852" s="2">
        <v>790819977</v>
      </c>
      <c r="C2852" s="6">
        <v>0.75</v>
      </c>
    </row>
    <row r="2853" spans="1:3" x14ac:dyDescent="0.25">
      <c r="A2853" s="1" t="s">
        <v>9235</v>
      </c>
      <c r="B2853" s="2">
        <v>370051676</v>
      </c>
      <c r="C2853" s="6">
        <v>0</v>
      </c>
    </row>
    <row r="2854" spans="1:3" x14ac:dyDescent="0.25">
      <c r="A2854" s="1" t="s">
        <v>9235</v>
      </c>
      <c r="B2854" s="2">
        <v>288175420</v>
      </c>
      <c r="C2854" s="6">
        <v>0.25</v>
      </c>
    </row>
    <row r="2855" spans="1:3" x14ac:dyDescent="0.25">
      <c r="A2855" s="1" t="s">
        <v>9235</v>
      </c>
      <c r="B2855" s="2">
        <v>776827984</v>
      </c>
      <c r="C2855" s="6">
        <v>0.5</v>
      </c>
    </row>
    <row r="2856" spans="1:3" x14ac:dyDescent="0.25">
      <c r="A2856" s="1" t="s">
        <v>9235</v>
      </c>
      <c r="B2856" s="2">
        <v>643055435</v>
      </c>
      <c r="C2856" s="6">
        <v>0</v>
      </c>
    </row>
    <row r="2857" spans="1:3" x14ac:dyDescent="0.25">
      <c r="A2857" s="1" t="s">
        <v>9235</v>
      </c>
      <c r="B2857" s="2">
        <v>679264656</v>
      </c>
      <c r="C2857" s="6">
        <v>0</v>
      </c>
    </row>
    <row r="2858" spans="1:3" x14ac:dyDescent="0.25">
      <c r="A2858" s="1" t="s">
        <v>9235</v>
      </c>
      <c r="B2858" s="2">
        <v>56948709</v>
      </c>
      <c r="C2858" s="6">
        <v>0</v>
      </c>
    </row>
    <row r="2859" spans="1:3" x14ac:dyDescent="0.25">
      <c r="A2859" s="1" t="s">
        <v>9235</v>
      </c>
      <c r="B2859" s="2">
        <v>599797239</v>
      </c>
      <c r="C2859" s="6">
        <v>0.5</v>
      </c>
    </row>
    <row r="2860" spans="1:3" x14ac:dyDescent="0.25">
      <c r="A2860" s="1" t="s">
        <v>9235</v>
      </c>
      <c r="B2860" s="2">
        <v>939238656</v>
      </c>
      <c r="C2860" s="6">
        <v>0.5</v>
      </c>
    </row>
    <row r="2861" spans="1:3" x14ac:dyDescent="0.25">
      <c r="A2861" s="1" t="s">
        <v>9235</v>
      </c>
      <c r="B2861" s="2">
        <v>956960667</v>
      </c>
      <c r="C2861" s="6">
        <v>0.75</v>
      </c>
    </row>
    <row r="2862" spans="1:3" x14ac:dyDescent="0.25">
      <c r="A2862" s="1" t="s">
        <v>9235</v>
      </c>
      <c r="B2862" s="2">
        <v>691813773</v>
      </c>
      <c r="C2862" s="6">
        <v>0</v>
      </c>
    </row>
    <row r="2863" spans="1:3" x14ac:dyDescent="0.25">
      <c r="A2863" s="1" t="s">
        <v>9235</v>
      </c>
      <c r="B2863" s="2">
        <v>286598152</v>
      </c>
      <c r="C2863" s="6">
        <v>0.75</v>
      </c>
    </row>
    <row r="2864" spans="1:3" x14ac:dyDescent="0.25">
      <c r="A2864" s="1" t="s">
        <v>9235</v>
      </c>
      <c r="B2864" s="2">
        <v>644201182</v>
      </c>
      <c r="C2864" s="6">
        <v>0.5</v>
      </c>
    </row>
    <row r="2865" spans="1:3" x14ac:dyDescent="0.25">
      <c r="A2865" s="1" t="s">
        <v>9235</v>
      </c>
      <c r="B2865" s="2">
        <v>15136507</v>
      </c>
      <c r="C2865" s="6">
        <v>0.25</v>
      </c>
    </row>
    <row r="2866" spans="1:3" x14ac:dyDescent="0.25">
      <c r="A2866" s="1" t="s">
        <v>9235</v>
      </c>
      <c r="B2866" s="2">
        <v>524608847</v>
      </c>
      <c r="C2866" s="6">
        <v>0.75</v>
      </c>
    </row>
    <row r="2867" spans="1:3" x14ac:dyDescent="0.25">
      <c r="A2867" s="1" t="s">
        <v>9235</v>
      </c>
      <c r="B2867" s="2">
        <v>704858168</v>
      </c>
      <c r="C2867" s="6">
        <v>0</v>
      </c>
    </row>
    <row r="2868" spans="1:3" x14ac:dyDescent="0.25">
      <c r="A2868" s="1" t="s">
        <v>9235</v>
      </c>
      <c r="B2868" s="2">
        <v>265615429</v>
      </c>
      <c r="C2868" s="6">
        <v>0.75</v>
      </c>
    </row>
    <row r="2869" spans="1:3" x14ac:dyDescent="0.25">
      <c r="A2869" s="1" t="s">
        <v>9235</v>
      </c>
      <c r="B2869" s="2">
        <v>392257730</v>
      </c>
      <c r="C2869" s="6">
        <v>0.75</v>
      </c>
    </row>
    <row r="2870" spans="1:3" x14ac:dyDescent="0.25">
      <c r="A2870" s="1" t="s">
        <v>9235</v>
      </c>
      <c r="B2870" s="2">
        <v>652428018</v>
      </c>
      <c r="C2870" s="6">
        <v>0</v>
      </c>
    </row>
    <row r="2871" spans="1:3" x14ac:dyDescent="0.25">
      <c r="A2871" s="1" t="s">
        <v>9235</v>
      </c>
      <c r="B2871" s="2">
        <v>561087774</v>
      </c>
      <c r="C2871" s="6">
        <v>0.5</v>
      </c>
    </row>
    <row r="2872" spans="1:3" x14ac:dyDescent="0.25">
      <c r="A2872" s="1" t="s">
        <v>9235</v>
      </c>
      <c r="B2872" s="2">
        <v>453799879</v>
      </c>
      <c r="C2872" s="6">
        <v>0</v>
      </c>
    </row>
    <row r="2873" spans="1:3" x14ac:dyDescent="0.25">
      <c r="A2873" s="1" t="s">
        <v>9235</v>
      </c>
      <c r="B2873" s="2">
        <v>464887583</v>
      </c>
      <c r="C2873" s="6">
        <v>0.5</v>
      </c>
    </row>
    <row r="2874" spans="1:3" x14ac:dyDescent="0.25">
      <c r="A2874" s="1" t="s">
        <v>9235</v>
      </c>
      <c r="B2874" s="2">
        <v>986854271</v>
      </c>
      <c r="C2874" s="6">
        <v>0</v>
      </c>
    </row>
    <row r="2875" spans="1:3" x14ac:dyDescent="0.25">
      <c r="A2875" s="1" t="s">
        <v>9235</v>
      </c>
      <c r="B2875" s="2">
        <v>482795531</v>
      </c>
      <c r="C2875" s="6">
        <v>0.75</v>
      </c>
    </row>
    <row r="2876" spans="1:3" x14ac:dyDescent="0.25">
      <c r="A2876" s="1" t="s">
        <v>9235</v>
      </c>
      <c r="B2876" s="2">
        <v>318683016</v>
      </c>
      <c r="C2876" s="6">
        <v>0</v>
      </c>
    </row>
    <row r="2877" spans="1:3" x14ac:dyDescent="0.25">
      <c r="A2877" s="1" t="s">
        <v>9235</v>
      </c>
      <c r="B2877" s="2">
        <v>649755058</v>
      </c>
      <c r="C2877" s="6">
        <v>0.25</v>
      </c>
    </row>
    <row r="2878" spans="1:3" x14ac:dyDescent="0.25">
      <c r="A2878" s="1" t="s">
        <v>9235</v>
      </c>
      <c r="B2878" s="2">
        <v>666267875</v>
      </c>
      <c r="C2878" s="6">
        <v>0.75</v>
      </c>
    </row>
    <row r="2879" spans="1:3" x14ac:dyDescent="0.25">
      <c r="A2879" s="1" t="s">
        <v>9235</v>
      </c>
      <c r="B2879" s="2">
        <v>551030874</v>
      </c>
      <c r="C2879" s="6">
        <v>0.5</v>
      </c>
    </row>
    <row r="2880" spans="1:3" x14ac:dyDescent="0.25">
      <c r="A2880" s="1" t="s">
        <v>9235</v>
      </c>
      <c r="B2880" s="2">
        <v>20886327</v>
      </c>
      <c r="C2880" s="6">
        <v>0.25</v>
      </c>
    </row>
    <row r="2881" spans="1:3" x14ac:dyDescent="0.25">
      <c r="A2881" s="1" t="s">
        <v>9235</v>
      </c>
      <c r="B2881" s="2">
        <v>716576434</v>
      </c>
      <c r="C2881" s="6">
        <v>0.25</v>
      </c>
    </row>
    <row r="2882" spans="1:3" x14ac:dyDescent="0.25">
      <c r="A2882" s="1" t="s">
        <v>9235</v>
      </c>
      <c r="B2882" s="2">
        <v>165383586</v>
      </c>
      <c r="C2882" s="6">
        <v>0</v>
      </c>
    </row>
    <row r="2883" spans="1:3" x14ac:dyDescent="0.25">
      <c r="A2883" s="1" t="s">
        <v>9235</v>
      </c>
      <c r="B2883" s="2">
        <v>428368106</v>
      </c>
      <c r="C2883" s="6">
        <v>0.75</v>
      </c>
    </row>
    <row r="2884" spans="1:3" x14ac:dyDescent="0.25">
      <c r="A2884" s="1" t="s">
        <v>9235</v>
      </c>
      <c r="B2884" s="2">
        <v>967533698</v>
      </c>
      <c r="C2884" s="6">
        <v>0</v>
      </c>
    </row>
    <row r="2885" spans="1:3" x14ac:dyDescent="0.25">
      <c r="A2885" s="1" t="s">
        <v>9235</v>
      </c>
      <c r="B2885" s="2">
        <v>698828965</v>
      </c>
      <c r="C2885" s="6">
        <v>0.75</v>
      </c>
    </row>
    <row r="2886" spans="1:3" x14ac:dyDescent="0.25">
      <c r="A2886" s="1" t="s">
        <v>9235</v>
      </c>
      <c r="B2886" s="2">
        <v>325892800</v>
      </c>
      <c r="C2886" s="6">
        <v>0.5</v>
      </c>
    </row>
    <row r="2887" spans="1:3" x14ac:dyDescent="0.25">
      <c r="A2887" s="1" t="s">
        <v>9235</v>
      </c>
      <c r="B2887" s="2">
        <v>965515907</v>
      </c>
      <c r="C2887" s="6">
        <v>0.75</v>
      </c>
    </row>
    <row r="2888" spans="1:3" x14ac:dyDescent="0.25">
      <c r="A2888" s="1" t="s">
        <v>9235</v>
      </c>
      <c r="B2888" s="2">
        <v>570807611</v>
      </c>
      <c r="C2888" s="6">
        <v>0.25</v>
      </c>
    </row>
    <row r="2889" spans="1:3" x14ac:dyDescent="0.25">
      <c r="A2889" s="1" t="s">
        <v>9235</v>
      </c>
      <c r="B2889" s="2">
        <v>557921020</v>
      </c>
      <c r="C2889" s="6">
        <v>0</v>
      </c>
    </row>
    <row r="2890" spans="1:3" x14ac:dyDescent="0.25">
      <c r="A2890" s="1" t="s">
        <v>9235</v>
      </c>
      <c r="B2890" s="2">
        <v>468672741</v>
      </c>
      <c r="C2890" s="6">
        <v>0.25</v>
      </c>
    </row>
    <row r="2891" spans="1:3" x14ac:dyDescent="0.25">
      <c r="A2891" s="1" t="s">
        <v>9235</v>
      </c>
      <c r="B2891" s="2">
        <v>174453542</v>
      </c>
      <c r="C2891" s="6">
        <v>0.25</v>
      </c>
    </row>
    <row r="2892" spans="1:3" x14ac:dyDescent="0.25">
      <c r="A2892" s="1" t="s">
        <v>9235</v>
      </c>
      <c r="B2892" s="2">
        <v>80506124</v>
      </c>
      <c r="C2892" s="6">
        <v>0.25</v>
      </c>
    </row>
    <row r="2893" spans="1:3" x14ac:dyDescent="0.25">
      <c r="A2893" s="1" t="s">
        <v>9235</v>
      </c>
      <c r="B2893" s="2">
        <v>329863838</v>
      </c>
      <c r="C2893" s="6">
        <v>0</v>
      </c>
    </row>
    <row r="2894" spans="1:3" x14ac:dyDescent="0.25">
      <c r="A2894" s="1" t="s">
        <v>9235</v>
      </c>
      <c r="B2894" s="2">
        <v>81969081</v>
      </c>
      <c r="C2894" s="6">
        <v>0.5</v>
      </c>
    </row>
    <row r="2895" spans="1:3" x14ac:dyDescent="0.25">
      <c r="A2895" s="1" t="s">
        <v>9235</v>
      </c>
      <c r="B2895" s="2">
        <v>728731078</v>
      </c>
      <c r="C2895" s="6">
        <v>0</v>
      </c>
    </row>
    <row r="2896" spans="1:3" x14ac:dyDescent="0.25">
      <c r="A2896" s="1" t="s">
        <v>9235</v>
      </c>
      <c r="B2896" s="2">
        <v>841889132</v>
      </c>
      <c r="C2896" s="6">
        <v>0.5</v>
      </c>
    </row>
    <row r="2897" spans="1:3" x14ac:dyDescent="0.25">
      <c r="A2897" s="1" t="s">
        <v>9235</v>
      </c>
      <c r="B2897" s="2">
        <v>672710860</v>
      </c>
      <c r="C2897" s="6">
        <v>0.25</v>
      </c>
    </row>
    <row r="2898" spans="1:3" x14ac:dyDescent="0.25">
      <c r="A2898" s="1" t="s">
        <v>9235</v>
      </c>
      <c r="B2898" s="2">
        <v>454422255</v>
      </c>
      <c r="C2898" s="6">
        <v>0.75</v>
      </c>
    </row>
    <row r="2899" spans="1:3" x14ac:dyDescent="0.25">
      <c r="A2899" s="1" t="s">
        <v>9235</v>
      </c>
      <c r="B2899" s="2">
        <v>939260509</v>
      </c>
      <c r="C2899" s="6">
        <v>0</v>
      </c>
    </row>
    <row r="2900" spans="1:3" x14ac:dyDescent="0.25">
      <c r="A2900" s="1" t="s">
        <v>9235</v>
      </c>
      <c r="B2900" s="2">
        <v>959261982</v>
      </c>
      <c r="C2900" s="6">
        <v>0.25</v>
      </c>
    </row>
    <row r="2901" spans="1:3" x14ac:dyDescent="0.25">
      <c r="A2901" s="1" t="s">
        <v>9235</v>
      </c>
      <c r="B2901" s="2">
        <v>558098984</v>
      </c>
      <c r="C2901" s="6">
        <v>0.25</v>
      </c>
    </row>
    <row r="2902" spans="1:3" x14ac:dyDescent="0.25">
      <c r="A2902" s="1" t="s">
        <v>9235</v>
      </c>
      <c r="B2902" s="2">
        <v>610960498</v>
      </c>
      <c r="C2902" s="6">
        <v>0</v>
      </c>
    </row>
    <row r="2903" spans="1:3" x14ac:dyDescent="0.25">
      <c r="A2903" s="1" t="s">
        <v>9235</v>
      </c>
      <c r="B2903" s="2">
        <v>423463338</v>
      </c>
      <c r="C2903" s="6">
        <v>0.5</v>
      </c>
    </row>
    <row r="2904" spans="1:3" x14ac:dyDescent="0.25">
      <c r="A2904" s="1" t="s">
        <v>9235</v>
      </c>
      <c r="B2904" s="2">
        <v>319128070</v>
      </c>
      <c r="C2904" s="6">
        <v>0.5</v>
      </c>
    </row>
    <row r="2905" spans="1:3" x14ac:dyDescent="0.25">
      <c r="A2905" s="1" t="s">
        <v>9235</v>
      </c>
      <c r="B2905" s="2">
        <v>298078818</v>
      </c>
      <c r="C2905" s="6">
        <v>0.5</v>
      </c>
    </row>
    <row r="2906" spans="1:3" x14ac:dyDescent="0.25">
      <c r="A2906" s="1" t="s">
        <v>9235</v>
      </c>
      <c r="B2906" s="2">
        <v>270028246</v>
      </c>
      <c r="C2906" s="6">
        <v>0.75</v>
      </c>
    </row>
    <row r="2907" spans="1:3" x14ac:dyDescent="0.25">
      <c r="A2907" s="1" t="s">
        <v>9235</v>
      </c>
      <c r="B2907" s="2">
        <v>975203713</v>
      </c>
      <c r="C2907" s="6">
        <v>0</v>
      </c>
    </row>
    <row r="2908" spans="1:3" x14ac:dyDescent="0.25">
      <c r="A2908" s="1" t="s">
        <v>9235</v>
      </c>
      <c r="B2908" s="2">
        <v>791457586</v>
      </c>
      <c r="C2908" s="6">
        <v>0.75</v>
      </c>
    </row>
    <row r="2909" spans="1:3" x14ac:dyDescent="0.25">
      <c r="A2909" s="1" t="s">
        <v>9235</v>
      </c>
      <c r="B2909" s="2">
        <v>767521408</v>
      </c>
      <c r="C2909" s="6">
        <v>0.5</v>
      </c>
    </row>
    <row r="2910" spans="1:3" x14ac:dyDescent="0.25">
      <c r="A2910" s="1" t="s">
        <v>9235</v>
      </c>
      <c r="B2910" s="2">
        <v>993487260</v>
      </c>
      <c r="C2910" s="6">
        <v>0</v>
      </c>
    </row>
    <row r="2911" spans="1:3" x14ac:dyDescent="0.25">
      <c r="A2911" s="1" t="s">
        <v>9235</v>
      </c>
      <c r="B2911" s="2">
        <v>502087157</v>
      </c>
      <c r="C2911" s="6">
        <v>0.75</v>
      </c>
    </row>
    <row r="2912" spans="1:3" x14ac:dyDescent="0.25">
      <c r="A2912" s="1" t="s">
        <v>9235</v>
      </c>
      <c r="B2912" s="2">
        <v>875596647</v>
      </c>
      <c r="C2912" s="6">
        <v>0.25</v>
      </c>
    </row>
    <row r="2913" spans="1:3" x14ac:dyDescent="0.25">
      <c r="A2913" s="1" t="s">
        <v>9235</v>
      </c>
      <c r="B2913" s="2">
        <v>290971192</v>
      </c>
      <c r="C2913" s="6">
        <v>0</v>
      </c>
    </row>
    <row r="2914" spans="1:3" x14ac:dyDescent="0.25">
      <c r="A2914" s="1" t="s">
        <v>9235</v>
      </c>
      <c r="B2914" s="2">
        <v>333256287</v>
      </c>
      <c r="C2914" s="6">
        <v>0.5</v>
      </c>
    </row>
    <row r="2915" spans="1:3" x14ac:dyDescent="0.25">
      <c r="A2915" s="1" t="s">
        <v>9235</v>
      </c>
      <c r="B2915" s="2">
        <v>666910689</v>
      </c>
      <c r="C2915" s="6">
        <v>0.75</v>
      </c>
    </row>
    <row r="2916" spans="1:3" x14ac:dyDescent="0.25">
      <c r="A2916" s="1" t="s">
        <v>9235</v>
      </c>
      <c r="B2916" s="2">
        <v>398267060</v>
      </c>
      <c r="C2916" s="6">
        <v>0.5</v>
      </c>
    </row>
    <row r="2917" spans="1:3" x14ac:dyDescent="0.25">
      <c r="A2917" s="1" t="s">
        <v>9235</v>
      </c>
      <c r="B2917" s="2">
        <v>102351529</v>
      </c>
      <c r="C2917" s="6">
        <v>0.75</v>
      </c>
    </row>
    <row r="2918" spans="1:3" x14ac:dyDescent="0.25">
      <c r="A2918" s="1" t="s">
        <v>9235</v>
      </c>
      <c r="B2918" s="2">
        <v>438195116</v>
      </c>
      <c r="C2918" s="6">
        <v>0.5</v>
      </c>
    </row>
    <row r="2919" spans="1:3" x14ac:dyDescent="0.25">
      <c r="A2919" s="1" t="s">
        <v>9235</v>
      </c>
      <c r="B2919" s="2">
        <v>499740854</v>
      </c>
      <c r="C2919" s="6">
        <v>0</v>
      </c>
    </row>
    <row r="2920" spans="1:3" x14ac:dyDescent="0.25">
      <c r="A2920" s="1" t="s">
        <v>9235</v>
      </c>
      <c r="B2920" s="2">
        <v>144352360</v>
      </c>
      <c r="C2920" s="6">
        <v>0.75</v>
      </c>
    </row>
    <row r="2921" spans="1:3" x14ac:dyDescent="0.25">
      <c r="A2921" s="1" t="s">
        <v>9235</v>
      </c>
      <c r="B2921" s="2">
        <v>285351921</v>
      </c>
      <c r="C2921" s="6">
        <v>0.25</v>
      </c>
    </row>
    <row r="2922" spans="1:3" x14ac:dyDescent="0.25">
      <c r="A2922" s="1" t="s">
        <v>9235</v>
      </c>
      <c r="B2922" s="2">
        <v>588324879</v>
      </c>
      <c r="C2922" s="6">
        <v>0.25</v>
      </c>
    </row>
    <row r="2923" spans="1:3" x14ac:dyDescent="0.25">
      <c r="A2923" s="1" t="s">
        <v>9235</v>
      </c>
      <c r="B2923" s="2">
        <v>746114879</v>
      </c>
      <c r="C2923" s="6">
        <v>0.25</v>
      </c>
    </row>
    <row r="2924" spans="1:3" x14ac:dyDescent="0.25">
      <c r="A2924" s="1" t="s">
        <v>9235</v>
      </c>
      <c r="B2924" s="2">
        <v>33594751</v>
      </c>
      <c r="C2924" s="6">
        <v>0.25</v>
      </c>
    </row>
    <row r="2925" spans="1:3" x14ac:dyDescent="0.25">
      <c r="A2925" s="1" t="s">
        <v>9235</v>
      </c>
      <c r="B2925" s="2">
        <v>325802789</v>
      </c>
      <c r="C2925" s="6">
        <v>0.25</v>
      </c>
    </row>
    <row r="2926" spans="1:3" x14ac:dyDescent="0.25">
      <c r="A2926" s="1" t="s">
        <v>9235</v>
      </c>
      <c r="B2926" s="2">
        <v>409989446</v>
      </c>
      <c r="C2926" s="6">
        <v>0.25</v>
      </c>
    </row>
    <row r="2927" spans="1:3" x14ac:dyDescent="0.25">
      <c r="A2927" s="1" t="s">
        <v>9235</v>
      </c>
      <c r="B2927" s="2">
        <v>675487854</v>
      </c>
      <c r="C2927" s="6">
        <v>0.25</v>
      </c>
    </row>
    <row r="2928" spans="1:3" x14ac:dyDescent="0.25">
      <c r="A2928" s="1" t="s">
        <v>9235</v>
      </c>
      <c r="B2928" s="2">
        <v>637878422</v>
      </c>
      <c r="C2928" s="6">
        <v>0.25</v>
      </c>
    </row>
    <row r="2929" spans="1:3" x14ac:dyDescent="0.25">
      <c r="A2929" s="1" t="s">
        <v>9235</v>
      </c>
      <c r="B2929" s="2">
        <v>600526441</v>
      </c>
      <c r="C2929" s="6">
        <v>0.5</v>
      </c>
    </row>
    <row r="2930" spans="1:3" x14ac:dyDescent="0.25">
      <c r="A2930" s="1" t="s">
        <v>9235</v>
      </c>
      <c r="B2930" s="2">
        <v>936214169</v>
      </c>
      <c r="C2930" s="6">
        <v>0.25</v>
      </c>
    </row>
    <row r="2931" spans="1:3" x14ac:dyDescent="0.25">
      <c r="A2931" s="1" t="s">
        <v>9235</v>
      </c>
      <c r="B2931" s="2">
        <v>266596220</v>
      </c>
      <c r="C2931" s="6">
        <v>0.75</v>
      </c>
    </row>
    <row r="2932" spans="1:3" x14ac:dyDescent="0.25">
      <c r="A2932" s="1" t="s">
        <v>9235</v>
      </c>
      <c r="B2932" s="2">
        <v>254374522</v>
      </c>
      <c r="C2932" s="6">
        <v>0.5</v>
      </c>
    </row>
    <row r="2933" spans="1:3" x14ac:dyDescent="0.25">
      <c r="A2933" s="1" t="s">
        <v>9235</v>
      </c>
      <c r="B2933" s="2">
        <v>738124493</v>
      </c>
      <c r="C2933" s="6">
        <v>0.75</v>
      </c>
    </row>
    <row r="2934" spans="1:3" x14ac:dyDescent="0.25">
      <c r="A2934" s="1" t="s">
        <v>9235</v>
      </c>
      <c r="B2934" s="2">
        <v>824553501</v>
      </c>
      <c r="C2934" s="6">
        <v>0.5</v>
      </c>
    </row>
    <row r="2935" spans="1:3" x14ac:dyDescent="0.25">
      <c r="A2935" s="1" t="s">
        <v>9235</v>
      </c>
      <c r="B2935" s="2">
        <v>173356018</v>
      </c>
      <c r="C2935" s="6">
        <v>0.75</v>
      </c>
    </row>
    <row r="2936" spans="1:3" x14ac:dyDescent="0.25">
      <c r="A2936" s="1" t="s">
        <v>9235</v>
      </c>
      <c r="B2936" s="2">
        <v>691955540</v>
      </c>
      <c r="C2936" s="6">
        <v>0.75</v>
      </c>
    </row>
    <row r="2937" spans="1:3" x14ac:dyDescent="0.25">
      <c r="A2937" s="1" t="s">
        <v>9235</v>
      </c>
      <c r="B2937" s="2">
        <v>831453431</v>
      </c>
      <c r="C2937" s="6">
        <v>0</v>
      </c>
    </row>
    <row r="2938" spans="1:3" x14ac:dyDescent="0.25">
      <c r="A2938" s="1" t="s">
        <v>9235</v>
      </c>
      <c r="B2938" s="2">
        <v>582912829</v>
      </c>
      <c r="C2938" s="6">
        <v>0.75</v>
      </c>
    </row>
    <row r="2939" spans="1:3" x14ac:dyDescent="0.25">
      <c r="A2939" s="1" t="s">
        <v>9235</v>
      </c>
      <c r="B2939" s="2">
        <v>834782830</v>
      </c>
      <c r="C2939" s="6">
        <v>0.25</v>
      </c>
    </row>
    <row r="2940" spans="1:3" x14ac:dyDescent="0.25">
      <c r="A2940" s="1" t="s">
        <v>9235</v>
      </c>
      <c r="B2940" s="2">
        <v>812442483</v>
      </c>
      <c r="C2940" s="6">
        <v>0.25</v>
      </c>
    </row>
    <row r="2941" spans="1:3" x14ac:dyDescent="0.25">
      <c r="A2941" s="1" t="s">
        <v>9235</v>
      </c>
      <c r="B2941" s="2">
        <v>97263710</v>
      </c>
      <c r="C2941" s="6">
        <v>0.75</v>
      </c>
    </row>
    <row r="2942" spans="1:3" x14ac:dyDescent="0.25">
      <c r="A2942" s="1" t="s">
        <v>9235</v>
      </c>
      <c r="B2942" s="2">
        <v>402846524</v>
      </c>
    </row>
    <row r="2943" spans="1:3" x14ac:dyDescent="0.25">
      <c r="A2943" s="1" t="s">
        <v>9235</v>
      </c>
      <c r="B2943" s="2">
        <v>935604502</v>
      </c>
    </row>
    <row r="2944" spans="1:3" x14ac:dyDescent="0.25">
      <c r="A2944" s="1" t="s">
        <v>9235</v>
      </c>
      <c r="B2944" s="2">
        <v>919496575</v>
      </c>
    </row>
    <row r="2945" spans="1:2" x14ac:dyDescent="0.25">
      <c r="A2945" s="1" t="s">
        <v>9235</v>
      </c>
      <c r="B2945" s="2">
        <v>969042217</v>
      </c>
    </row>
    <row r="2946" spans="1:2" x14ac:dyDescent="0.25">
      <c r="A2946" s="1" t="s">
        <v>9235</v>
      </c>
      <c r="B2946" s="2">
        <v>8487509</v>
      </c>
    </row>
    <row r="2947" spans="1:2" x14ac:dyDescent="0.25">
      <c r="A2947" s="1" t="s">
        <v>9235</v>
      </c>
      <c r="B2947" s="2">
        <v>391831896</v>
      </c>
    </row>
    <row r="2948" spans="1:2" x14ac:dyDescent="0.25">
      <c r="A2948" s="1" t="s">
        <v>9235</v>
      </c>
      <c r="B2948" s="2">
        <v>227174666</v>
      </c>
    </row>
    <row r="2949" spans="1:2" x14ac:dyDescent="0.25">
      <c r="A2949" s="1" t="s">
        <v>9235</v>
      </c>
      <c r="B2949" s="2">
        <v>233445574</v>
      </c>
    </row>
    <row r="2950" spans="1:2" x14ac:dyDescent="0.25">
      <c r="A2950" s="1" t="s">
        <v>9235</v>
      </c>
      <c r="B2950" s="2">
        <v>396810464</v>
      </c>
    </row>
    <row r="2951" spans="1:2" x14ac:dyDescent="0.25">
      <c r="A2951" s="1" t="s">
        <v>9235</v>
      </c>
      <c r="B2951" s="2">
        <v>135610632</v>
      </c>
    </row>
    <row r="2952" spans="1:2" x14ac:dyDescent="0.25">
      <c r="A2952" s="1" t="s">
        <v>9235</v>
      </c>
      <c r="B2952" s="2">
        <v>923681663</v>
      </c>
    </row>
    <row r="2953" spans="1:2" x14ac:dyDescent="0.25">
      <c r="A2953" s="1" t="s">
        <v>9235</v>
      </c>
      <c r="B2953" s="2">
        <v>527005460</v>
      </c>
    </row>
    <row r="2954" spans="1:2" x14ac:dyDescent="0.25">
      <c r="A2954" s="1" t="s">
        <v>9235</v>
      </c>
      <c r="B2954" s="2">
        <v>679878638</v>
      </c>
    </row>
    <row r="2955" spans="1:2" x14ac:dyDescent="0.25">
      <c r="A2955" s="1" t="s">
        <v>9235</v>
      </c>
      <c r="B2955" s="2">
        <v>806999634</v>
      </c>
    </row>
    <row r="2956" spans="1:2" x14ac:dyDescent="0.25">
      <c r="A2956" s="1" t="s">
        <v>9235</v>
      </c>
      <c r="B2956" s="2">
        <v>843771917</v>
      </c>
    </row>
    <row r="2957" spans="1:2" x14ac:dyDescent="0.25">
      <c r="A2957" s="1" t="s">
        <v>9235</v>
      </c>
      <c r="B2957" s="2">
        <v>117450995</v>
      </c>
    </row>
    <row r="2958" spans="1:2" x14ac:dyDescent="0.25">
      <c r="A2958" s="1" t="s">
        <v>9235</v>
      </c>
      <c r="B2958" s="2">
        <v>46822267</v>
      </c>
    </row>
    <row r="2959" spans="1:2" x14ac:dyDescent="0.25">
      <c r="A2959" s="1" t="s">
        <v>9235</v>
      </c>
      <c r="B2959" s="2">
        <v>192781810</v>
      </c>
    </row>
    <row r="2960" spans="1:2" x14ac:dyDescent="0.25">
      <c r="A2960" s="1" t="s">
        <v>9235</v>
      </c>
      <c r="B2960" s="2">
        <v>482854885</v>
      </c>
    </row>
    <row r="2961" spans="1:2" x14ac:dyDescent="0.25">
      <c r="A2961" s="1" t="s">
        <v>9235</v>
      </c>
      <c r="B2961" s="2">
        <v>872703743</v>
      </c>
    </row>
    <row r="2962" spans="1:2" x14ac:dyDescent="0.25">
      <c r="A2962" s="1" t="s">
        <v>9235</v>
      </c>
      <c r="B2962" s="2">
        <v>267895724</v>
      </c>
    </row>
    <row r="2963" spans="1:2" x14ac:dyDescent="0.25">
      <c r="A2963" s="1" t="s">
        <v>9235</v>
      </c>
      <c r="B2963" s="2">
        <v>340309780</v>
      </c>
    </row>
    <row r="2964" spans="1:2" x14ac:dyDescent="0.25">
      <c r="A2964" s="1" t="s">
        <v>9235</v>
      </c>
      <c r="B2964" s="2">
        <v>28995362</v>
      </c>
    </row>
    <row r="2965" spans="1:2" x14ac:dyDescent="0.25">
      <c r="A2965" s="1" t="s">
        <v>9235</v>
      </c>
      <c r="B2965" s="2">
        <v>739195463</v>
      </c>
    </row>
    <row r="2966" spans="1:2" x14ac:dyDescent="0.25">
      <c r="A2966" s="1" t="s">
        <v>9235</v>
      </c>
      <c r="B2966" s="2">
        <v>493486761</v>
      </c>
    </row>
    <row r="2967" spans="1:2" x14ac:dyDescent="0.25">
      <c r="A2967" s="1" t="s">
        <v>9235</v>
      </c>
      <c r="B2967" s="2">
        <v>440841498</v>
      </c>
    </row>
    <row r="2968" spans="1:2" x14ac:dyDescent="0.25">
      <c r="A2968" s="1" t="s">
        <v>9235</v>
      </c>
      <c r="B2968" s="2">
        <v>345882308</v>
      </c>
    </row>
    <row r="2969" spans="1:2" x14ac:dyDescent="0.25">
      <c r="A2969" s="1" t="s">
        <v>9235</v>
      </c>
      <c r="B2969" s="2">
        <v>878130269</v>
      </c>
    </row>
    <row r="2970" spans="1:2" x14ac:dyDescent="0.25">
      <c r="A2970" s="1" t="s">
        <v>9235</v>
      </c>
      <c r="B2970" s="2">
        <v>935027587</v>
      </c>
    </row>
    <row r="2971" spans="1:2" x14ac:dyDescent="0.25">
      <c r="A2971" s="1" t="s">
        <v>9235</v>
      </c>
      <c r="B2971" s="2">
        <v>9358210</v>
      </c>
    </row>
    <row r="2972" spans="1:2" x14ac:dyDescent="0.25">
      <c r="A2972" s="1" t="s">
        <v>9235</v>
      </c>
      <c r="B2972" s="2">
        <v>279173198</v>
      </c>
    </row>
    <row r="2973" spans="1:2" x14ac:dyDescent="0.25">
      <c r="A2973" s="1" t="s">
        <v>9235</v>
      </c>
      <c r="B2973" s="2">
        <v>809614065</v>
      </c>
    </row>
    <row r="2974" spans="1:2" x14ac:dyDescent="0.25">
      <c r="A2974" s="1" t="s">
        <v>9235</v>
      </c>
      <c r="B2974" s="2">
        <v>718505332</v>
      </c>
    </row>
    <row r="2975" spans="1:2" x14ac:dyDescent="0.25">
      <c r="A2975" s="1" t="s">
        <v>9235</v>
      </c>
      <c r="B2975" s="2">
        <v>276566478</v>
      </c>
    </row>
    <row r="2976" spans="1:2" x14ac:dyDescent="0.25">
      <c r="A2976" s="1" t="s">
        <v>9235</v>
      </c>
      <c r="B2976" s="2">
        <v>231990058</v>
      </c>
    </row>
    <row r="2977" spans="1:2" x14ac:dyDescent="0.25">
      <c r="A2977" s="1" t="s">
        <v>9235</v>
      </c>
      <c r="B2977" s="2">
        <v>238274446</v>
      </c>
    </row>
    <row r="2978" spans="1:2" x14ac:dyDescent="0.25">
      <c r="A2978" s="1" t="s">
        <v>9235</v>
      </c>
      <c r="B2978" s="2">
        <v>56426361</v>
      </c>
    </row>
    <row r="2979" spans="1:2" x14ac:dyDescent="0.25">
      <c r="A2979" s="1" t="s">
        <v>9235</v>
      </c>
      <c r="B2979" s="2">
        <v>625651230</v>
      </c>
    </row>
    <row r="2980" spans="1:2" x14ac:dyDescent="0.25">
      <c r="A2980" s="1" t="s">
        <v>9235</v>
      </c>
      <c r="B2980" s="2">
        <v>415090871</v>
      </c>
    </row>
    <row r="2981" spans="1:2" x14ac:dyDescent="0.25">
      <c r="A2981" s="1" t="s">
        <v>9235</v>
      </c>
      <c r="B2981" s="2">
        <v>557237783</v>
      </c>
    </row>
    <row r="2982" spans="1:2" x14ac:dyDescent="0.25">
      <c r="A2982" s="1" t="s">
        <v>9235</v>
      </c>
      <c r="B2982" s="2">
        <v>364056266</v>
      </c>
    </row>
    <row r="2983" spans="1:2" x14ac:dyDescent="0.25">
      <c r="A2983" s="1" t="s">
        <v>9235</v>
      </c>
      <c r="B2983" s="2">
        <v>439747446</v>
      </c>
    </row>
    <row r="2984" spans="1:2" x14ac:dyDescent="0.25">
      <c r="A2984" s="1" t="s">
        <v>9235</v>
      </c>
      <c r="B2984" s="2">
        <v>345084481</v>
      </c>
    </row>
    <row r="2985" spans="1:2" x14ac:dyDescent="0.25">
      <c r="A2985" s="1" t="s">
        <v>9235</v>
      </c>
      <c r="B2985" s="2">
        <v>971077105</v>
      </c>
    </row>
    <row r="2986" spans="1:2" x14ac:dyDescent="0.25">
      <c r="A2986" s="1" t="s">
        <v>9235</v>
      </c>
      <c r="B2986" s="2">
        <v>25972264</v>
      </c>
    </row>
    <row r="2987" spans="1:2" x14ac:dyDescent="0.25">
      <c r="A2987" s="1" t="s">
        <v>9235</v>
      </c>
      <c r="B2987" s="2">
        <v>23435974</v>
      </c>
    </row>
    <row r="2988" spans="1:2" x14ac:dyDescent="0.25">
      <c r="A2988" s="1" t="s">
        <v>9235</v>
      </c>
      <c r="B2988" s="2">
        <v>821034018</v>
      </c>
    </row>
    <row r="2989" spans="1:2" x14ac:dyDescent="0.25">
      <c r="A2989" s="1" t="s">
        <v>9235</v>
      </c>
      <c r="B2989" s="2">
        <v>579536924</v>
      </c>
    </row>
    <row r="2990" spans="1:2" x14ac:dyDescent="0.25">
      <c r="A2990" s="1" t="s">
        <v>9235</v>
      </c>
      <c r="B2990" s="2">
        <v>265889402</v>
      </c>
    </row>
    <row r="2991" spans="1:2" x14ac:dyDescent="0.25">
      <c r="A2991" s="1" t="s">
        <v>9235</v>
      </c>
      <c r="B2991" s="2">
        <v>85427274</v>
      </c>
    </row>
    <row r="2992" spans="1:2" x14ac:dyDescent="0.25">
      <c r="A2992" s="1" t="s">
        <v>9235</v>
      </c>
      <c r="B2992" s="2">
        <v>556345845</v>
      </c>
    </row>
    <row r="2993" spans="1:2" x14ac:dyDescent="0.25">
      <c r="A2993" s="1" t="s">
        <v>9235</v>
      </c>
      <c r="B2993" s="2">
        <v>850570265</v>
      </c>
    </row>
    <row r="2994" spans="1:2" x14ac:dyDescent="0.25">
      <c r="A2994" s="1" t="s">
        <v>9235</v>
      </c>
      <c r="B2994" s="2">
        <v>723847813</v>
      </c>
    </row>
    <row r="2995" spans="1:2" x14ac:dyDescent="0.25">
      <c r="A2995" s="1" t="s">
        <v>9235</v>
      </c>
      <c r="B2995" s="2">
        <v>962644542</v>
      </c>
    </row>
    <row r="2996" spans="1:2" x14ac:dyDescent="0.25">
      <c r="A2996" s="1" t="s">
        <v>9235</v>
      </c>
      <c r="B2996" s="2">
        <v>354728422</v>
      </c>
    </row>
    <row r="2997" spans="1:2" x14ac:dyDescent="0.25">
      <c r="A2997" s="1" t="s">
        <v>9235</v>
      </c>
      <c r="B2997" s="2">
        <v>137444563</v>
      </c>
    </row>
    <row r="2998" spans="1:2" x14ac:dyDescent="0.25">
      <c r="A2998" s="1" t="s">
        <v>9235</v>
      </c>
      <c r="B2998" s="2">
        <v>66714376</v>
      </c>
    </row>
    <row r="2999" spans="1:2" x14ac:dyDescent="0.25">
      <c r="A2999" s="1" t="s">
        <v>9235</v>
      </c>
      <c r="B2999" s="2">
        <v>457250107</v>
      </c>
    </row>
    <row r="3000" spans="1:2" x14ac:dyDescent="0.25">
      <c r="A3000" s="1" t="s">
        <v>9235</v>
      </c>
      <c r="B3000" s="2">
        <v>31819356</v>
      </c>
    </row>
    <row r="3001" spans="1:2" x14ac:dyDescent="0.25">
      <c r="A3001" s="1" t="s">
        <v>9235</v>
      </c>
      <c r="B3001" s="2">
        <v>844190003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40086fd-9697-4d8b-885c-80d62294bd9a">
      <Terms xmlns="http://schemas.microsoft.com/office/infopath/2007/PartnerControls"/>
    </lcf76f155ced4ddcb4097134ff3c332f>
    <TaxCatchAll xmlns="7a02f105-c32a-4639-a5ba-c1a8d082ecb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CB92A15BD33845908FA881E4B8B35F" ma:contentTypeVersion="18" ma:contentTypeDescription="Create a new document." ma:contentTypeScope="" ma:versionID="3fa8d97281056c9d5578542f24803344">
  <xsd:schema xmlns:xsd="http://www.w3.org/2001/XMLSchema" xmlns:xs="http://www.w3.org/2001/XMLSchema" xmlns:p="http://schemas.microsoft.com/office/2006/metadata/properties" xmlns:ns2="040086fd-9697-4d8b-885c-80d62294bd9a" xmlns:ns3="7a02f105-c32a-4639-a5ba-c1a8d082ecb6" targetNamespace="http://schemas.microsoft.com/office/2006/metadata/properties" ma:root="true" ma:fieldsID="9e375c1ae4f50db20dee586abf73af93" ns2:_="" ns3:_="">
    <xsd:import namespace="040086fd-9697-4d8b-885c-80d62294bd9a"/>
    <xsd:import namespace="7a02f105-c32a-4639-a5ba-c1a8d082ec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0086fd-9697-4d8b-885c-80d62294bd9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06d58ad-f71d-4181-a183-e1ce6e0282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02f105-c32a-4639-a5ba-c1a8d082ecb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b23fad05-285d-4899-ba49-b97787b09cf5}" ma:internalName="TaxCatchAll" ma:showField="CatchAllData" ma:web="7a02f105-c32a-4639-a5ba-c1a8d082ecb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702DC0E-7E87-4F8C-BD6E-4F8D01E381B1}">
  <ds:schemaRefs>
    <ds:schemaRef ds:uri="http://schemas.microsoft.com/office/2006/metadata/properties"/>
    <ds:schemaRef ds:uri="http://schemas.microsoft.com/office/infopath/2007/PartnerControls"/>
    <ds:schemaRef ds:uri="040086fd-9697-4d8b-885c-80d62294bd9a"/>
    <ds:schemaRef ds:uri="7a02f105-c32a-4639-a5ba-c1a8d082ecb6"/>
  </ds:schemaRefs>
</ds:datastoreItem>
</file>

<file path=customXml/itemProps2.xml><?xml version="1.0" encoding="utf-8"?>
<ds:datastoreItem xmlns:ds="http://schemas.openxmlformats.org/officeDocument/2006/customXml" ds:itemID="{603A6399-2F6D-4EC9-8DE6-F11A4A6ED0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0086fd-9697-4d8b-885c-80d62294bd9a"/>
    <ds:schemaRef ds:uri="7a02f105-c32a-4639-a5ba-c1a8d082ec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D11ABC-8677-4314-9557-C757F3995B4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</vt:lpstr>
      <vt:lpstr>Accounts</vt:lpstr>
      <vt:lpstr>All_customer_details</vt:lpstr>
      <vt:lpstr>Loan</vt:lpstr>
      <vt:lpstr>Transaction</vt:lpstr>
      <vt:lpstr>Transaction time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Chimaoge Esotu</dc:creator>
  <cp:keywords/>
  <dc:description/>
  <cp:lastModifiedBy>Christabel-glory Oloyede</cp:lastModifiedBy>
  <cp:revision/>
  <dcterms:created xsi:type="dcterms:W3CDTF">2024-02-22T04:16:32Z</dcterms:created>
  <dcterms:modified xsi:type="dcterms:W3CDTF">2024-08-03T13:52:56Z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0x01010051CB92A15BD33845908FA881E4B8B35F</vt:lpwstr>
  </property>
  <property fmtid="{D5CDD505-2E9C-101B-9397-08002B2CF9AE}" pid="3" name="MSIP_Label_defa4170-0d19-0005-0004-bc88714345d2_Enabled">
    <vt:lpwstr>true</vt:lpwstr>
  </property>
  <property fmtid="{D5CDD505-2E9C-101B-9397-08002B2CF9AE}" pid="4" name="MSIP_Label_defa4170-0d19-0005-0004-bc88714345d2_SetDate">
    <vt:lpwstr>2024-07-31T20:33:55Z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iteId">
    <vt:lpwstr>fbf68281-dd5a-444c-bc0f-b389c7072a74</vt:lpwstr>
  </property>
  <property fmtid="{D5CDD505-2E9C-101B-9397-08002B2CF9AE}" pid="8" name="MSIP_Label_defa4170-0d19-0005-0004-bc88714345d2_ActionId">
    <vt:lpwstr>9c817f27-c961-43bb-8199-1b8e4d672597</vt:lpwstr>
  </property>
  <property fmtid="{D5CDD505-2E9C-101B-9397-08002B2CF9AE}" pid="9" name="MSIP_Label_defa4170-0d19-0005-0004-bc88714345d2_ContentBits">
    <vt:lpwstr>0</vt:lpwstr>
  </property>
</Properties>
</file>